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26E2E98A-A348-4F15-9F6C-646A93BCE60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J5" i="11" s="1"/>
  <c r="K5" i="11" s="1"/>
  <c r="F31" i="11"/>
  <c r="E31" i="11"/>
  <c r="F27" i="11"/>
  <c r="E27" i="11"/>
  <c r="E28" i="11"/>
  <c r="E29" i="11"/>
  <c r="F29" i="11" s="1"/>
  <c r="F25" i="11"/>
  <c r="F24" i="11"/>
  <c r="F22" i="11"/>
  <c r="F17" i="11"/>
  <c r="F16" i="11"/>
  <c r="E17" i="11"/>
  <c r="E16" i="11"/>
  <c r="F10" i="11"/>
  <c r="F11" i="11"/>
  <c r="E13" i="11"/>
  <c r="E3" i="11"/>
  <c r="E8" i="11" s="1"/>
  <c r="H7" i="11"/>
  <c r="E20" i="11" l="1"/>
  <c r="E22" i="11" s="1"/>
  <c r="F8" i="11"/>
  <c r="E9" i="11" s="1"/>
  <c r="H32" i="11"/>
  <c r="H23" i="11"/>
  <c r="E24" i="11" l="1"/>
  <c r="E25" i="11"/>
  <c r="F20" i="11"/>
  <c r="E19" i="11"/>
  <c r="H16" i="11"/>
  <c r="H17" i="11"/>
  <c r="E14" i="11"/>
  <c r="F14" i="11" s="1"/>
  <c r="F9" i="11"/>
  <c r="E10" i="11" s="1"/>
  <c r="E11" i="11"/>
  <c r="H8" i="11"/>
  <c r="I6" i="11"/>
  <c r="H25" i="11" l="1"/>
  <c r="H27" i="11"/>
  <c r="F19" i="11"/>
  <c r="H19" i="11" s="1"/>
  <c r="H24" i="11"/>
  <c r="H22" i="11"/>
  <c r="H9" i="11"/>
  <c r="F13" i="11"/>
  <c r="H13" i="11" s="1"/>
  <c r="L5" i="11" l="1"/>
  <c r="M5" i="11" s="1"/>
  <c r="N5" i="11" s="1"/>
  <c r="F28" i="11"/>
  <c r="H28" i="11" s="1"/>
  <c r="H29" i="11"/>
  <c r="H20" i="11"/>
  <c r="H14" i="11"/>
  <c r="H10" i="11"/>
  <c r="H11" i="11"/>
  <c r="J6" i="11"/>
  <c r="H31" i="11" l="1"/>
  <c r="N6" i="11"/>
  <c r="O5" i="11"/>
  <c r="P5" i="11" s="1"/>
  <c r="Q5" i="11" s="1"/>
  <c r="R5" i="11" s="1"/>
  <c r="S5" i="11" s="1"/>
  <c r="T5" i="11" s="1"/>
  <c r="U5" i="11" s="1"/>
  <c r="V5" i="11" s="1"/>
  <c r="W5" i="11" s="1"/>
  <c r="X5" i="11" s="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M5" i="11" s="1"/>
  <c r="BK6" i="11"/>
  <c r="AF6" i="11"/>
  <c r="BM6" i="11" l="1"/>
  <c r="BN5" i="11"/>
  <c r="BL6" i="11"/>
  <c r="AG6" i="11"/>
  <c r="BN6" i="11" l="1"/>
  <c r="BO5" i="11"/>
  <c r="AH6" i="11"/>
  <c r="BO6" i="11" l="1"/>
  <c r="BP5" i="11"/>
  <c r="AI6" i="11"/>
  <c r="BP6" i="11" l="1"/>
  <c r="BQ5" i="11"/>
  <c r="AJ6" i="11"/>
  <c r="BQ6" i="11" l="1"/>
  <c r="BR5" i="11"/>
  <c r="AK6" i="11"/>
  <c r="BR6" i="11" l="1"/>
  <c r="BS5" i="11"/>
  <c r="BS6" i="11" s="1"/>
  <c r="AL6" i="11"/>
  <c r="AM6" i="11" l="1"/>
  <c r="AN6" i="11" l="1"/>
  <c r="AO6" i="11" l="1"/>
  <c r="AP6" i="11" l="1"/>
  <c r="AQ6" i="11" l="1"/>
  <c r="AR6" i="11" l="1"/>
</calcChain>
</file>

<file path=xl/sharedStrings.xml><?xml version="1.0" encoding="utf-8"?>
<sst xmlns="http://schemas.openxmlformats.org/spreadsheetml/2006/main" count="80" uniqueCount="79">
  <si>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</si>
  <si>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Student Housing BV</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</si>
  <si>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</si>
  <si>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</si>
  <si>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</si>
  <si>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</si>
  <si>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</si>
  <si>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Week 10</t>
  </si>
  <si>
    <t>Week 11</t>
  </si>
  <si>
    <t>Week 12</t>
  </si>
  <si>
    <t>Week 13</t>
  </si>
  <si>
    <t>Week 14</t>
  </si>
  <si>
    <t>Week 15</t>
  </si>
  <si>
    <t>Week 16</t>
  </si>
  <si>
    <t>Week 17</t>
  </si>
  <si>
    <t>Week 18</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</si>
  <si>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</si>
  <si>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</si>
  <si>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</si>
  <si>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</si>
  <si>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</si>
  <si>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</si>
  <si>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</si>
  <si>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</si>
  <si>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</si>
  <si>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</si>
  <si>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Introduction to project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</si>
  <si>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</si>
  <si>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</si>
  <si>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Forming groups</t>
  </si>
  <si>
    <t>Task 3</t>
  </si>
  <si>
    <t>Brainstorming</t>
  </si>
  <si>
    <t>Task 4</t>
  </si>
  <si>
    <t>Project analysis</t>
  </si>
  <si>
    <t>Task 5</t>
  </si>
  <si>
    <t>Feature Log in / Register</t>
  </si>
  <si>
    <t>Task 6</t>
  </si>
  <si>
    <t>Feature task management</t>
  </si>
  <si>
    <t>Task 7</t>
  </si>
  <si>
    <t>Complaint system</t>
  </si>
  <si>
    <t>Task 8</t>
  </si>
  <si>
    <t>Task 9</t>
  </si>
  <si>
    <t>Tenant main page</t>
  </si>
  <si>
    <t>Task 10</t>
  </si>
  <si>
    <t>Administrator page</t>
  </si>
  <si>
    <t>Task 11</t>
  </si>
  <si>
    <t>Sample phase title block</t>
  </si>
  <si>
    <t xml:space="preserve"> </t>
  </si>
  <si>
    <t>Task 12</t>
  </si>
  <si>
    <t>Continue implementation</t>
  </si>
  <si>
    <t>Task 13</t>
  </si>
  <si>
    <t>Working on presentation skills</t>
  </si>
  <si>
    <t>Task 14</t>
  </si>
  <si>
    <t>Finish implementation and debug</t>
  </si>
  <si>
    <t>APP Design</t>
  </si>
  <si>
    <t>Make presentation</t>
  </si>
  <si>
    <t>Present final product</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</si>
  <si>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</si>
  <si>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</si>
  <si>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</si>
  <si>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</si>
  <si>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</si>
  <si>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</si>
  <si>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</si>
  <si>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</si>
  <si>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</si>
  <si>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</si>
  <si>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</si>
  <si>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</si>
  <si>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</si>
  <si>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</si>
  <si>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</si>
  <si>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</si>
  <si>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</si>
  <si>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Adding saving functionalities</t>
  </si>
  <si>
    <t>Description of Task</t>
  </si>
  <si>
    <t>Task 15</t>
  </si>
  <si>
    <t>Task 16</t>
  </si>
  <si>
    <t>Bug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</si>
</sst>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BF7"/>
        <bgColor indexed="64"/>
      </patternFill>
    </fill>
    <fill>
      <patternFill patternType="solid">
        <fgColor rgb="FF5B9BD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167" fontId="11" fillId="3" borderId="0" xfId="0" applyNumberFormat="1" applyFont="1" applyFill="1" applyAlignment="1">
      <alignment horizontal="center" vertical="center"/>
    </xf>
    <xf numFmtId="167" fontId="11" fillId="3" borderId="6" xfId="0" applyNumberFormat="1" applyFont="1" applyFill="1" applyBorder="1" applyAlignment="1">
      <alignment horizontal="center" vertical="center"/>
    </xf>
    <xf numFmtId="167" fontId="11" fillId="3" borderId="7" xfId="0" applyNumberFormat="1" applyFont="1" applyFill="1" applyBorder="1" applyAlignment="1">
      <alignment horizontal="center" vertical="center"/>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0" borderId="9" xfId="0" applyFill="1" applyBorder="1" applyAlignment="1">
      <alignment vertical="center"/>
    </xf>
    <xf numFmtId="0" fontId="9" fillId="6" borderId="2" xfId="11" applyFill="1">
      <alignment horizontal="center" vertical="center"/>
    </xf>
    <xf numFmtId="9" fontId="5" fillId="6" borderId="2" xfId="2" applyFont="1" applyFill="1" applyBorder="1" applyAlignment="1">
      <alignment horizontal="center" vertical="center"/>
    </xf>
    <xf numFmtId="164" fontId="9" fillId="6" borderId="2" xfId="10" applyFill="1">
      <alignment horizontal="center" vertical="center"/>
    </xf>
    <xf numFmtId="0" fontId="9" fillId="6" borderId="2" xfId="12" applyFill="1">
      <alignment horizontal="left" vertical="center" indent="2"/>
    </xf>
    <xf numFmtId="0" fontId="9" fillId="7" borderId="2" xfId="12"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4" fontId="9" fillId="7" borderId="2" xfId="10" applyFill="1">
      <alignment horizontal="center" vertical="center"/>
    </xf>
    <xf numFmtId="0" fontId="6"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6" borderId="2" xfId="2" applyFont="1" applyFill="1" applyBorder="1" applyAlignment="1">
      <alignment horizontal="center" vertical="center" wrapText="1"/>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5"/>
  <sheetViews>
    <sheetView showGridLines="0" tabSelected="1" showRuler="0" zoomScale="70" zoomScaleNormal="70" zoomScalePageLayoutView="70" workbookViewId="0">
      <pane ySplit="6" topLeftCell="A19" activePane="bottomLeft" state="frozen"/>
      <selection pane="bottomLeft" activeCell="J5" sqref="J5"/>
    </sheetView>
  </sheetViews>
  <sheetFormatPr defaultRowHeight="30" customHeight="1" x14ac:dyDescent="0.3"/>
  <cols>
    <col min="1" max="1" width="2.6640625" style="37" customWidth="1"/>
    <col min="2" max="2" width="19.88671875" customWidth="1"/>
    <col min="3" max="3" width="30.6640625" customWidth="1"/>
    <col min="4" max="4" width="13.5546875" customWidth="1"/>
    <col min="5" max="5" width="10.44140625" style="5" customWidth="1"/>
    <col min="6" max="6" width="10.44140625" customWidth="1"/>
    <col min="7" max="7" width="2.6640625" customWidth="1"/>
    <col min="8" max="8" width="6.109375" hidden="1" customWidth="1"/>
    <col min="9" max="71" width="2.5546875" customWidth="1"/>
  </cols>
  <sheetData>
    <row r="1" spans="1:71" ht="30" customHeight="1" x14ac:dyDescent="0.55000000000000004">
      <c r="A1" s="38" t="s">
        <v>0</v>
      </c>
      <c r="B1" s="41" t="s">
        <v>1</v>
      </c>
      <c r="C1" s="1"/>
      <c r="D1" s="2"/>
      <c r="E1" s="4"/>
      <c r="F1" s="26"/>
      <c r="H1" s="2"/>
      <c r="I1" s="45"/>
    </row>
    <row r="2" spans="1:71" ht="30" customHeight="1" x14ac:dyDescent="0.35">
      <c r="A2" s="37" t="s">
        <v>2</v>
      </c>
      <c r="B2" s="42"/>
      <c r="I2" s="46"/>
    </row>
    <row r="3" spans="1:71" ht="30" customHeight="1" x14ac:dyDescent="0.3">
      <c r="A3" s="37" t="s">
        <v>3</v>
      </c>
      <c r="B3" s="43"/>
      <c r="C3" s="64" t="s">
        <v>4</v>
      </c>
      <c r="D3" s="65"/>
      <c r="E3" s="66">
        <f>DATE(2022, 4, 20)</f>
        <v>44671</v>
      </c>
      <c r="F3" s="66"/>
    </row>
    <row r="4" spans="1:71" ht="30" customHeight="1" x14ac:dyDescent="0.3">
      <c r="A4" s="38" t="s">
        <v>5</v>
      </c>
      <c r="C4" s="64" t="s">
        <v>6</v>
      </c>
      <c r="D4" s="65"/>
      <c r="E4" s="7">
        <v>1</v>
      </c>
      <c r="I4" s="61" t="s">
        <v>7</v>
      </c>
      <c r="J4" s="62"/>
      <c r="K4" s="62"/>
      <c r="L4" s="62"/>
      <c r="M4" s="62"/>
      <c r="N4" s="62"/>
      <c r="O4" s="63"/>
      <c r="P4" s="61" t="s">
        <v>8</v>
      </c>
      <c r="Q4" s="62"/>
      <c r="R4" s="62"/>
      <c r="S4" s="62"/>
      <c r="T4" s="62"/>
      <c r="U4" s="62"/>
      <c r="V4" s="63"/>
      <c r="W4" s="61" t="s">
        <v>9</v>
      </c>
      <c r="X4" s="62"/>
      <c r="Y4" s="62"/>
      <c r="Z4" s="62"/>
      <c r="AA4" s="62"/>
      <c r="AB4" s="62"/>
      <c r="AC4" s="63"/>
      <c r="AD4" s="61" t="s">
        <v>10</v>
      </c>
      <c r="AE4" s="62"/>
      <c r="AF4" s="62"/>
      <c r="AG4" s="62"/>
      <c r="AH4" s="62"/>
      <c r="AI4" s="62"/>
      <c r="AJ4" s="63"/>
      <c r="AK4" s="61" t="s">
        <v>11</v>
      </c>
      <c r="AL4" s="62"/>
      <c r="AM4" s="62"/>
      <c r="AN4" s="62"/>
      <c r="AO4" s="62"/>
      <c r="AP4" s="62"/>
      <c r="AQ4" s="63"/>
      <c r="AR4" s="61" t="s">
        <v>12</v>
      </c>
      <c r="AS4" s="62"/>
      <c r="AT4" s="62"/>
      <c r="AU4" s="62"/>
      <c r="AV4" s="62"/>
      <c r="AW4" s="62"/>
      <c r="AX4" s="63"/>
      <c r="AY4" s="61" t="s">
        <v>13</v>
      </c>
      <c r="AZ4" s="62"/>
      <c r="BA4" s="62"/>
      <c r="BB4" s="62"/>
      <c r="BC4" s="62"/>
      <c r="BD4" s="62"/>
      <c r="BE4" s="63"/>
      <c r="BF4" s="61" t="s">
        <v>14</v>
      </c>
      <c r="BG4" s="62"/>
      <c r="BH4" s="62"/>
      <c r="BI4" s="62"/>
      <c r="BJ4" s="62"/>
      <c r="BK4" s="62"/>
      <c r="BL4" s="63"/>
      <c r="BM4" s="61" t="s">
        <v>15</v>
      </c>
      <c r="BN4" s="62"/>
      <c r="BO4" s="62"/>
      <c r="BP4" s="62"/>
      <c r="BQ4" s="62"/>
      <c r="BR4" s="62"/>
      <c r="BS4" s="63"/>
    </row>
    <row r="5" spans="1:71" ht="15" customHeight="1" x14ac:dyDescent="0.3">
      <c r="A5" s="38" t="s">
        <v>16</v>
      </c>
      <c r="B5" s="44"/>
      <c r="C5" s="44"/>
      <c r="D5" s="44"/>
      <c r="E5" s="44"/>
      <c r="F5" s="44"/>
      <c r="G5" s="44"/>
      <c r="I5" s="11">
        <f>Project_Start-WEEKDAY(Project_Start,1)+2+7*(Display_Week-1)</f>
        <v>44669</v>
      </c>
      <c r="J5" s="10">
        <f>I5+1</f>
        <v>44670</v>
      </c>
      <c r="K5" s="10">
        <f>J5+1</f>
        <v>44671</v>
      </c>
      <c r="L5" s="10">
        <f t="shared" ref="K5:AX5" si="0">K5+1</f>
        <v>44672</v>
      </c>
      <c r="M5" s="10">
        <f>L5+1</f>
        <v>44673</v>
      </c>
      <c r="N5" s="10">
        <f t="shared" si="0"/>
        <v>44674</v>
      </c>
      <c r="O5" s="12">
        <f>N5+1</f>
        <v>44675</v>
      </c>
      <c r="P5" s="11">
        <f>O5+1</f>
        <v>44676</v>
      </c>
      <c r="Q5" s="10">
        <f>P5+1</f>
        <v>44677</v>
      </c>
      <c r="R5" s="10">
        <f t="shared" si="0"/>
        <v>44678</v>
      </c>
      <c r="S5" s="10">
        <f t="shared" si="0"/>
        <v>44679</v>
      </c>
      <c r="T5" s="10">
        <f t="shared" si="0"/>
        <v>44680</v>
      </c>
      <c r="U5" s="10">
        <f t="shared" si="0"/>
        <v>44681</v>
      </c>
      <c r="V5" s="12">
        <f t="shared" si="0"/>
        <v>44682</v>
      </c>
      <c r="W5" s="11">
        <f>V5+1</f>
        <v>44683</v>
      </c>
      <c r="X5" s="10">
        <f>W5+1</f>
        <v>44684</v>
      </c>
      <c r="Y5" s="10">
        <f t="shared" si="0"/>
        <v>44685</v>
      </c>
      <c r="Z5" s="10">
        <f t="shared" si="0"/>
        <v>44686</v>
      </c>
      <c r="AA5" s="10">
        <f t="shared" si="0"/>
        <v>44687</v>
      </c>
      <c r="AB5" s="10">
        <f t="shared" si="0"/>
        <v>44688</v>
      </c>
      <c r="AC5" s="12">
        <f t="shared" si="0"/>
        <v>44689</v>
      </c>
      <c r="AD5" s="11">
        <f>AC5+1</f>
        <v>44690</v>
      </c>
      <c r="AE5" s="10">
        <f>AD5+1</f>
        <v>44691</v>
      </c>
      <c r="AF5" s="10">
        <f t="shared" si="0"/>
        <v>44692</v>
      </c>
      <c r="AG5" s="10">
        <f t="shared" si="0"/>
        <v>44693</v>
      </c>
      <c r="AH5" s="10">
        <f t="shared" si="0"/>
        <v>44694</v>
      </c>
      <c r="AI5" s="10">
        <f t="shared" si="0"/>
        <v>44695</v>
      </c>
      <c r="AJ5" s="12">
        <f t="shared" si="0"/>
        <v>44696</v>
      </c>
      <c r="AK5" s="11">
        <f>AJ5+1</f>
        <v>44697</v>
      </c>
      <c r="AL5" s="10">
        <f>AK5+1</f>
        <v>44698</v>
      </c>
      <c r="AM5" s="10">
        <f t="shared" si="0"/>
        <v>44699</v>
      </c>
      <c r="AN5" s="10">
        <f t="shared" si="0"/>
        <v>44700</v>
      </c>
      <c r="AO5" s="10">
        <f t="shared" si="0"/>
        <v>44701</v>
      </c>
      <c r="AP5" s="10">
        <f t="shared" si="0"/>
        <v>44702</v>
      </c>
      <c r="AQ5" s="12">
        <f t="shared" si="0"/>
        <v>44703</v>
      </c>
      <c r="AR5" s="11">
        <f>AQ5+1</f>
        <v>44704</v>
      </c>
      <c r="AS5" s="10">
        <f>AR5+1</f>
        <v>44705</v>
      </c>
      <c r="AT5" s="10">
        <f t="shared" si="0"/>
        <v>44706</v>
      </c>
      <c r="AU5" s="10">
        <f t="shared" si="0"/>
        <v>44707</v>
      </c>
      <c r="AV5" s="10">
        <f t="shared" si="0"/>
        <v>44708</v>
      </c>
      <c r="AW5" s="10">
        <f t="shared" si="0"/>
        <v>44709</v>
      </c>
      <c r="AX5" s="12">
        <f t="shared" si="0"/>
        <v>44710</v>
      </c>
      <c r="AY5" s="11">
        <f>AX5+1</f>
        <v>44711</v>
      </c>
      <c r="AZ5" s="10">
        <f>AY5+1</f>
        <v>44712</v>
      </c>
      <c r="BA5" s="10">
        <f t="shared" ref="BA5:BE5" si="1">AZ5+1</f>
        <v>44713</v>
      </c>
      <c r="BB5" s="10">
        <f t="shared" si="1"/>
        <v>44714</v>
      </c>
      <c r="BC5" s="10">
        <f t="shared" si="1"/>
        <v>44715</v>
      </c>
      <c r="BD5" s="10">
        <f t="shared" si="1"/>
        <v>44716</v>
      </c>
      <c r="BE5" s="12">
        <f t="shared" si="1"/>
        <v>44717</v>
      </c>
      <c r="BF5" s="11">
        <f>BE5+1</f>
        <v>44718</v>
      </c>
      <c r="BG5" s="10">
        <f>BF5+1</f>
        <v>44719</v>
      </c>
      <c r="BH5" s="10">
        <f t="shared" ref="BH5:BL5" si="2">BG5+1</f>
        <v>44720</v>
      </c>
      <c r="BI5" s="10">
        <f t="shared" si="2"/>
        <v>44721</v>
      </c>
      <c r="BJ5" s="10">
        <f t="shared" si="2"/>
        <v>44722</v>
      </c>
      <c r="BK5" s="10">
        <f t="shared" si="2"/>
        <v>44723</v>
      </c>
      <c r="BL5" s="12">
        <f t="shared" si="2"/>
        <v>44724</v>
      </c>
      <c r="BM5" s="11">
        <f>BL5+1</f>
        <v>44725</v>
      </c>
      <c r="BN5" s="10">
        <f>BM5+1</f>
        <v>44726</v>
      </c>
      <c r="BO5" s="10">
        <f t="shared" ref="BO5" si="3">BN5+1</f>
        <v>44727</v>
      </c>
      <c r="BP5" s="10">
        <f t="shared" ref="BP5" si="4">BO5+1</f>
        <v>44728</v>
      </c>
      <c r="BQ5" s="10">
        <f t="shared" ref="BQ5" si="5">BP5+1</f>
        <v>44729</v>
      </c>
      <c r="BR5" s="10">
        <f t="shared" ref="BR5" si="6">BQ5+1</f>
        <v>44730</v>
      </c>
      <c r="BS5" s="12">
        <f t="shared" ref="BS5" si="7">BR5+1</f>
        <v>44731</v>
      </c>
    </row>
    <row r="6" spans="1:71" ht="30" customHeight="1" x14ac:dyDescent="0.3">
      <c r="A6" s="38" t="s">
        <v>17</v>
      </c>
      <c r="B6" s="8" t="s">
        <v>18</v>
      </c>
      <c r="C6" s="9" t="s">
        <v>75</v>
      </c>
      <c r="D6" s="9" t="s">
        <v>19</v>
      </c>
      <c r="E6" s="9" t="s">
        <v>20</v>
      </c>
      <c r="F6" s="9" t="s">
        <v>21</v>
      </c>
      <c r="G6" s="9"/>
      <c r="H6" s="9" t="s">
        <v>22</v>
      </c>
      <c r="I6" s="13" t="str">
        <f t="shared" ref="I6" si="8">LEFT(TEXT(I5,"ddd"),1)</f>
        <v>M</v>
      </c>
      <c r="J6" s="13" t="str">
        <f t="shared" ref="J6:AR6" si="9">LEFT(TEXT(J5,"ddd"),1)</f>
        <v>T</v>
      </c>
      <c r="K6" s="13" t="str">
        <f t="shared" si="9"/>
        <v>W</v>
      </c>
      <c r="L6" s="13" t="str">
        <f t="shared" si="9"/>
        <v>T</v>
      </c>
      <c r="M6" s="13" t="str">
        <f t="shared" si="9"/>
        <v>F</v>
      </c>
      <c r="N6" s="13" t="str">
        <f t="shared" si="9"/>
        <v>S</v>
      </c>
      <c r="O6" s="13" t="str">
        <f t="shared" si="9"/>
        <v>S</v>
      </c>
      <c r="P6" s="13" t="str">
        <f t="shared" si="9"/>
        <v>M</v>
      </c>
      <c r="Q6" s="13" t="str">
        <f t="shared" si="9"/>
        <v>T</v>
      </c>
      <c r="R6" s="13" t="str">
        <f t="shared" si="9"/>
        <v>W</v>
      </c>
      <c r="S6" s="13" t="str">
        <f t="shared" si="9"/>
        <v>T</v>
      </c>
      <c r="T6" s="13" t="str">
        <f t="shared" si="9"/>
        <v>F</v>
      </c>
      <c r="U6" s="13" t="str">
        <f t="shared" si="9"/>
        <v>S</v>
      </c>
      <c r="V6" s="13" t="str">
        <f t="shared" si="9"/>
        <v>S</v>
      </c>
      <c r="W6" s="13" t="str">
        <f t="shared" si="9"/>
        <v>M</v>
      </c>
      <c r="X6" s="13" t="str">
        <f t="shared" si="9"/>
        <v>T</v>
      </c>
      <c r="Y6" s="13" t="str">
        <f t="shared" si="9"/>
        <v>W</v>
      </c>
      <c r="Z6" s="13" t="str">
        <f t="shared" si="9"/>
        <v>T</v>
      </c>
      <c r="AA6" s="13" t="str">
        <f t="shared" si="9"/>
        <v>F</v>
      </c>
      <c r="AB6" s="13" t="str">
        <f t="shared" si="9"/>
        <v>S</v>
      </c>
      <c r="AC6" s="13" t="str">
        <f t="shared" si="9"/>
        <v>S</v>
      </c>
      <c r="AD6" s="13" t="str">
        <f t="shared" si="9"/>
        <v>M</v>
      </c>
      <c r="AE6" s="13" t="str">
        <f t="shared" si="9"/>
        <v>T</v>
      </c>
      <c r="AF6" s="13" t="str">
        <f t="shared" si="9"/>
        <v>W</v>
      </c>
      <c r="AG6" s="13" t="str">
        <f t="shared" si="9"/>
        <v>T</v>
      </c>
      <c r="AH6" s="13" t="str">
        <f t="shared" si="9"/>
        <v>F</v>
      </c>
      <c r="AI6" s="13" t="str">
        <f t="shared" si="9"/>
        <v>S</v>
      </c>
      <c r="AJ6" s="13" t="str">
        <f t="shared" si="9"/>
        <v>S</v>
      </c>
      <c r="AK6" s="13" t="str">
        <f t="shared" si="9"/>
        <v>M</v>
      </c>
      <c r="AL6" s="13" t="str">
        <f t="shared" si="9"/>
        <v>T</v>
      </c>
      <c r="AM6" s="13" t="str">
        <f t="shared" si="9"/>
        <v>W</v>
      </c>
      <c r="AN6" s="13" t="str">
        <f t="shared" si="9"/>
        <v>T</v>
      </c>
      <c r="AO6" s="13" t="str">
        <f t="shared" si="9"/>
        <v>F</v>
      </c>
      <c r="AP6" s="13" t="str">
        <f t="shared" si="9"/>
        <v>S</v>
      </c>
      <c r="AQ6" s="13" t="str">
        <f t="shared" si="9"/>
        <v>S</v>
      </c>
      <c r="AR6" s="13" t="str">
        <f t="shared" si="9"/>
        <v>M</v>
      </c>
      <c r="AS6" s="13" t="str">
        <f t="shared" ref="AS6:BL6" si="10">LEFT(TEXT(AS5,"ddd"),1)</f>
        <v>T</v>
      </c>
      <c r="AT6" s="13" t="str">
        <f t="shared" si="10"/>
        <v>W</v>
      </c>
      <c r="AU6" s="13" t="str">
        <f t="shared" si="10"/>
        <v>T</v>
      </c>
      <c r="AV6" s="13" t="str">
        <f t="shared" si="10"/>
        <v>F</v>
      </c>
      <c r="AW6" s="13" t="str">
        <f t="shared" si="10"/>
        <v>S</v>
      </c>
      <c r="AX6" s="13" t="str">
        <f t="shared" si="10"/>
        <v>S</v>
      </c>
      <c r="AY6" s="13" t="str">
        <f t="shared" si="10"/>
        <v>M</v>
      </c>
      <c r="AZ6" s="13" t="str">
        <f t="shared" si="10"/>
        <v>T</v>
      </c>
      <c r="BA6" s="13" t="str">
        <f t="shared" si="10"/>
        <v>W</v>
      </c>
      <c r="BB6" s="13" t="str">
        <f t="shared" si="10"/>
        <v>T</v>
      </c>
      <c r="BC6" s="13" t="str">
        <f t="shared" si="10"/>
        <v>F</v>
      </c>
      <c r="BD6" s="13" t="str">
        <f t="shared" si="10"/>
        <v>S</v>
      </c>
      <c r="BE6" s="13" t="str">
        <f t="shared" si="10"/>
        <v>S</v>
      </c>
      <c r="BF6" s="13" t="str">
        <f t="shared" si="10"/>
        <v>M</v>
      </c>
      <c r="BG6" s="13" t="str">
        <f t="shared" si="10"/>
        <v>T</v>
      </c>
      <c r="BH6" s="13" t="str">
        <f t="shared" si="10"/>
        <v>W</v>
      </c>
      <c r="BI6" s="13" t="str">
        <f t="shared" si="10"/>
        <v>T</v>
      </c>
      <c r="BJ6" s="13" t="str">
        <f t="shared" si="10"/>
        <v>F</v>
      </c>
      <c r="BK6" s="13" t="str">
        <f t="shared" si="10"/>
        <v>S</v>
      </c>
      <c r="BL6" s="13" t="str">
        <f t="shared" si="10"/>
        <v>S</v>
      </c>
      <c r="BM6" s="13" t="str">
        <f t="shared" ref="BM6:BS6" si="11">LEFT(TEXT(BM5,"ddd"),1)</f>
        <v>M</v>
      </c>
      <c r="BN6" s="13" t="str">
        <f t="shared" si="11"/>
        <v>T</v>
      </c>
      <c r="BO6" s="13" t="str">
        <f t="shared" si="11"/>
        <v>W</v>
      </c>
      <c r="BP6" s="13" t="str">
        <f t="shared" si="11"/>
        <v>T</v>
      </c>
      <c r="BQ6" s="13" t="str">
        <f t="shared" si="11"/>
        <v>F</v>
      </c>
      <c r="BR6" s="13" t="str">
        <f t="shared" si="11"/>
        <v>S</v>
      </c>
      <c r="BS6" s="13" t="str">
        <f t="shared" si="11"/>
        <v>S</v>
      </c>
    </row>
    <row r="7" spans="1:71" ht="30" hidden="1" customHeight="1" x14ac:dyDescent="0.3">
      <c r="A7" s="37" t="s">
        <v>23</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row>
    <row r="8" spans="1:71" s="3" customFormat="1" ht="30" customHeight="1" x14ac:dyDescent="0.3">
      <c r="A8" s="38" t="s">
        <v>24</v>
      </c>
      <c r="B8" s="52" t="s">
        <v>25</v>
      </c>
      <c r="C8" s="49" t="s">
        <v>26</v>
      </c>
      <c r="D8" s="50">
        <v>1</v>
      </c>
      <c r="E8" s="51">
        <f>Project_Start</f>
        <v>44671</v>
      </c>
      <c r="F8" s="51">
        <f>E8</f>
        <v>44671</v>
      </c>
      <c r="G8" s="16"/>
      <c r="H8" s="16">
        <f t="shared" ref="H8:H32" si="12">IF(OR(ISBLANK(task_start),ISBLANK(task_end)),"",task_end-task_start+1)</f>
        <v>1</v>
      </c>
      <c r="I8" s="23"/>
      <c r="J8" s="23"/>
      <c r="K8" s="48"/>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row>
    <row r="9" spans="1:71" s="3" customFormat="1" ht="30" customHeight="1" x14ac:dyDescent="0.3">
      <c r="A9" s="38" t="s">
        <v>27</v>
      </c>
      <c r="B9" s="52" t="s">
        <v>28</v>
      </c>
      <c r="C9" s="49" t="s">
        <v>29</v>
      </c>
      <c r="D9" s="50">
        <v>1</v>
      </c>
      <c r="E9" s="51">
        <f>F8+1</f>
        <v>44672</v>
      </c>
      <c r="F9" s="51">
        <f>E9</f>
        <v>44672</v>
      </c>
      <c r="G9" s="16"/>
      <c r="H9" s="16">
        <f t="shared" si="12"/>
        <v>1</v>
      </c>
      <c r="I9" s="23"/>
      <c r="J9" s="23"/>
      <c r="K9" s="23"/>
      <c r="L9" s="23"/>
      <c r="M9" s="23"/>
      <c r="N9" s="23"/>
      <c r="O9" s="23"/>
      <c r="P9" s="23"/>
      <c r="Q9" s="23"/>
      <c r="R9" s="23"/>
      <c r="S9" s="23"/>
      <c r="T9" s="23"/>
      <c r="U9" s="24"/>
      <c r="V9" s="24"/>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row>
    <row r="10" spans="1:71" s="3" customFormat="1" ht="30" customHeight="1" x14ac:dyDescent="0.3">
      <c r="A10" s="37"/>
      <c r="B10" s="52" t="s">
        <v>30</v>
      </c>
      <c r="C10" s="49" t="s">
        <v>31</v>
      </c>
      <c r="D10" s="50">
        <v>1</v>
      </c>
      <c r="E10" s="51">
        <f>F9+1</f>
        <v>44673</v>
      </c>
      <c r="F10" s="51">
        <f>E10</f>
        <v>44673</v>
      </c>
      <c r="G10" s="16"/>
      <c r="H10" s="16">
        <f t="shared" si="12"/>
        <v>1</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row>
    <row r="11" spans="1:71" s="3" customFormat="1" ht="30" customHeight="1" x14ac:dyDescent="0.3">
      <c r="A11" s="37"/>
      <c r="B11" s="52" t="s">
        <v>32</v>
      </c>
      <c r="C11" s="49" t="s">
        <v>33</v>
      </c>
      <c r="D11" s="50">
        <v>1</v>
      </c>
      <c r="E11" s="51">
        <f>F9+1</f>
        <v>44673</v>
      </c>
      <c r="F11" s="51">
        <f>E9+1</f>
        <v>44673</v>
      </c>
      <c r="G11" s="16"/>
      <c r="H11" s="16">
        <f t="shared" si="12"/>
        <v>1</v>
      </c>
      <c r="I11" s="23"/>
      <c r="J11" s="23"/>
      <c r="K11" s="23"/>
      <c r="L11" s="23"/>
      <c r="M11" s="23"/>
      <c r="N11" s="23"/>
      <c r="O11" s="23"/>
      <c r="P11" s="23"/>
      <c r="Q11" s="23"/>
      <c r="R11" s="23"/>
      <c r="S11" s="23"/>
      <c r="T11" s="23"/>
      <c r="U11" s="23"/>
      <c r="V11" s="23"/>
      <c r="W11" s="23"/>
      <c r="X11" s="23"/>
      <c r="Y11" s="24"/>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row>
    <row r="12" spans="1:71" s="3" customFormat="1" ht="30" customHeight="1" x14ac:dyDescent="0.3">
      <c r="A12" s="37"/>
      <c r="B12" s="53"/>
      <c r="C12" s="54"/>
      <c r="D12" s="55"/>
      <c r="E12" s="56"/>
      <c r="F12" s="56"/>
      <c r="G12" s="16"/>
      <c r="H12" s="16"/>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row>
    <row r="13" spans="1:71" s="3" customFormat="1" ht="30" customHeight="1" x14ac:dyDescent="0.3">
      <c r="A13" s="38"/>
      <c r="B13" s="52" t="s">
        <v>34</v>
      </c>
      <c r="C13" s="49" t="s">
        <v>35</v>
      </c>
      <c r="D13" s="50">
        <v>1</v>
      </c>
      <c r="E13" s="51">
        <f>E9+4</f>
        <v>44676</v>
      </c>
      <c r="F13" s="51">
        <f>E13+4</f>
        <v>44680</v>
      </c>
      <c r="G13" s="16"/>
      <c r="H13" s="16">
        <f t="shared" si="12"/>
        <v>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row>
    <row r="14" spans="1:71" s="3" customFormat="1" ht="30" customHeight="1" x14ac:dyDescent="0.3">
      <c r="A14" s="37"/>
      <c r="B14" s="52" t="s">
        <v>36</v>
      </c>
      <c r="C14" s="49" t="s">
        <v>37</v>
      </c>
      <c r="D14" s="50">
        <v>1</v>
      </c>
      <c r="E14" s="51">
        <f>E13</f>
        <v>44676</v>
      </c>
      <c r="F14" s="51">
        <f>E14+4</f>
        <v>44680</v>
      </c>
      <c r="G14" s="16"/>
      <c r="H14" s="16">
        <f t="shared" si="12"/>
        <v>5</v>
      </c>
      <c r="I14" s="23"/>
      <c r="J14" s="23"/>
      <c r="K14" s="23"/>
      <c r="L14" s="23"/>
      <c r="M14" s="23"/>
      <c r="N14" s="23"/>
      <c r="O14" s="23"/>
      <c r="P14" s="23"/>
      <c r="Q14" s="23"/>
      <c r="R14" s="23"/>
      <c r="S14" s="23"/>
      <c r="T14" s="23"/>
      <c r="U14" s="24"/>
      <c r="V14" s="24"/>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row>
    <row r="15" spans="1:71" s="3" customFormat="1" ht="30" customHeight="1" x14ac:dyDescent="0.3">
      <c r="A15" s="37"/>
      <c r="B15" s="53"/>
      <c r="C15" s="54"/>
      <c r="D15" s="55"/>
      <c r="E15" s="56"/>
      <c r="F15" s="56"/>
      <c r="G15" s="16"/>
      <c r="H15" s="16"/>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row>
    <row r="16" spans="1:71" s="3" customFormat="1" ht="30" customHeight="1" x14ac:dyDescent="0.3">
      <c r="A16" s="37"/>
      <c r="B16" s="52" t="s">
        <v>38</v>
      </c>
      <c r="C16" s="49" t="s">
        <v>39</v>
      </c>
      <c r="D16" s="50">
        <v>1</v>
      </c>
      <c r="E16" s="51">
        <f>E8+12</f>
        <v>44683</v>
      </c>
      <c r="F16" s="51">
        <f>E16+4</f>
        <v>44687</v>
      </c>
      <c r="G16" s="16"/>
      <c r="H16" s="16">
        <f t="shared" si="12"/>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row>
    <row r="17" spans="1:71" s="3" customFormat="1" ht="30" customHeight="1" x14ac:dyDescent="0.3">
      <c r="A17" s="37"/>
      <c r="B17" s="52" t="s">
        <v>40</v>
      </c>
      <c r="C17" s="49" t="s">
        <v>78</v>
      </c>
      <c r="D17" s="50">
        <v>1</v>
      </c>
      <c r="E17" s="51">
        <f>E8+12</f>
        <v>44683</v>
      </c>
      <c r="F17" s="51">
        <f>E16+4</f>
        <v>44687</v>
      </c>
      <c r="G17" s="16"/>
      <c r="H17" s="16">
        <f t="shared" si="12"/>
        <v>5</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row>
    <row r="18" spans="1:71" s="3" customFormat="1" ht="30" customHeight="1" x14ac:dyDescent="0.3">
      <c r="A18" s="37"/>
      <c r="B18" s="53"/>
      <c r="C18" s="54"/>
      <c r="D18" s="55"/>
      <c r="E18" s="56"/>
      <c r="F18" s="56"/>
      <c r="G18" s="16"/>
      <c r="H18" s="16"/>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row>
    <row r="19" spans="1:71" s="3" customFormat="1" ht="30" customHeight="1" x14ac:dyDescent="0.3">
      <c r="A19" s="37"/>
      <c r="B19" s="52" t="s">
        <v>41</v>
      </c>
      <c r="C19" s="49" t="s">
        <v>42</v>
      </c>
      <c r="D19" s="50">
        <v>1</v>
      </c>
      <c r="E19" s="51">
        <f>E17+7</f>
        <v>44690</v>
      </c>
      <c r="F19" s="51">
        <f>E19+6</f>
        <v>44696</v>
      </c>
      <c r="G19" s="16"/>
      <c r="H19" s="16">
        <f t="shared" si="12"/>
        <v>7</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row>
    <row r="20" spans="1:71" s="3" customFormat="1" ht="30" customHeight="1" x14ac:dyDescent="0.3">
      <c r="A20" s="37"/>
      <c r="B20" s="52" t="s">
        <v>43</v>
      </c>
      <c r="C20" s="49" t="s">
        <v>44</v>
      </c>
      <c r="D20" s="50">
        <v>1</v>
      </c>
      <c r="E20" s="51">
        <f>E17+7</f>
        <v>44690</v>
      </c>
      <c r="F20" s="51">
        <f>E20+6</f>
        <v>44696</v>
      </c>
      <c r="G20" s="16"/>
      <c r="H20" s="16">
        <f t="shared" si="12"/>
        <v>7</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row>
    <row r="21" spans="1:71" s="3" customFormat="1" ht="30" customHeight="1" x14ac:dyDescent="0.3">
      <c r="A21" s="37"/>
      <c r="B21" s="53"/>
      <c r="C21" s="54"/>
      <c r="D21" s="55"/>
      <c r="E21" s="56"/>
      <c r="F21" s="56"/>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row>
    <row r="22" spans="1:71" s="3" customFormat="1" ht="30" customHeight="1" x14ac:dyDescent="0.3">
      <c r="A22" s="37"/>
      <c r="B22" s="52" t="s">
        <v>45</v>
      </c>
      <c r="C22" s="49" t="s">
        <v>74</v>
      </c>
      <c r="D22" s="50">
        <v>1</v>
      </c>
      <c r="E22" s="51">
        <f>E20+7</f>
        <v>44697</v>
      </c>
      <c r="F22" s="51">
        <f>E22+4</f>
        <v>44701</v>
      </c>
      <c r="G22" s="16"/>
      <c r="H22" s="16">
        <f t="shared" si="12"/>
        <v>5</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row>
    <row r="23" spans="1:71" s="3" customFormat="1" ht="30" customHeight="1" x14ac:dyDescent="0.3">
      <c r="A23" s="37" t="s">
        <v>46</v>
      </c>
      <c r="B23" s="57" t="s">
        <v>47</v>
      </c>
      <c r="C23" s="54"/>
      <c r="D23" s="55"/>
      <c r="E23" s="58"/>
      <c r="F23" s="59"/>
      <c r="G23" s="16"/>
      <c r="H23" s="16" t="str">
        <f t="shared" si="12"/>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row>
    <row r="24" spans="1:71" s="3" customFormat="1" ht="30" customHeight="1" x14ac:dyDescent="0.3">
      <c r="A24" s="37"/>
      <c r="B24" s="52" t="s">
        <v>48</v>
      </c>
      <c r="C24" s="49" t="s">
        <v>49</v>
      </c>
      <c r="D24" s="50">
        <v>1</v>
      </c>
      <c r="E24" s="51">
        <f>E22+7</f>
        <v>44704</v>
      </c>
      <c r="F24" s="51">
        <f>E24+4</f>
        <v>44708</v>
      </c>
      <c r="G24" s="16"/>
      <c r="H24" s="16">
        <f t="shared" si="12"/>
        <v>5</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row>
    <row r="25" spans="1:71" s="3" customFormat="1" ht="30" customHeight="1" x14ac:dyDescent="0.3">
      <c r="A25" s="37"/>
      <c r="B25" s="52" t="s">
        <v>50</v>
      </c>
      <c r="C25" s="49" t="s">
        <v>51</v>
      </c>
      <c r="D25" s="60">
        <v>1</v>
      </c>
      <c r="E25" s="51">
        <f>E22+7</f>
        <v>44704</v>
      </c>
      <c r="F25" s="51">
        <f>E25+4</f>
        <v>44708</v>
      </c>
      <c r="G25" s="16"/>
      <c r="H25" s="16">
        <f t="shared" si="12"/>
        <v>5</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row>
    <row r="26" spans="1:71" s="3" customFormat="1" ht="30" customHeight="1" x14ac:dyDescent="0.3">
      <c r="A26" s="37"/>
      <c r="B26" s="53"/>
      <c r="C26" s="54"/>
      <c r="D26" s="55"/>
      <c r="E26" s="56"/>
      <c r="F26" s="56"/>
      <c r="G26" s="16"/>
      <c r="H26" s="16"/>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row>
    <row r="27" spans="1:71" s="3" customFormat="1" ht="30" customHeight="1" x14ac:dyDescent="0.3">
      <c r="A27" s="37"/>
      <c r="B27" s="52" t="s">
        <v>52</v>
      </c>
      <c r="C27" s="49" t="s">
        <v>53</v>
      </c>
      <c r="D27" s="50">
        <v>1</v>
      </c>
      <c r="E27" s="51">
        <f>E24+7</f>
        <v>44711</v>
      </c>
      <c r="F27" s="51">
        <f>E27+10</f>
        <v>44721</v>
      </c>
      <c r="G27" s="16"/>
      <c r="H27" s="16">
        <f t="shared" si="12"/>
        <v>11</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row>
    <row r="28" spans="1:71" s="3" customFormat="1" ht="30" customHeight="1" x14ac:dyDescent="0.3">
      <c r="A28" s="37"/>
      <c r="B28" s="52" t="s">
        <v>76</v>
      </c>
      <c r="C28" s="49" t="s">
        <v>54</v>
      </c>
      <c r="D28" s="50">
        <v>1</v>
      </c>
      <c r="E28" s="51">
        <f>E25+10</f>
        <v>44714</v>
      </c>
      <c r="F28" s="51">
        <f>E28+7</f>
        <v>44721</v>
      </c>
      <c r="G28" s="16"/>
      <c r="H28" s="16">
        <f t="shared" si="12"/>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row>
    <row r="29" spans="1:71" s="3" customFormat="1" ht="30" customHeight="1" x14ac:dyDescent="0.3">
      <c r="A29" s="37"/>
      <c r="B29" s="52" t="s">
        <v>77</v>
      </c>
      <c r="C29" s="49" t="s">
        <v>55</v>
      </c>
      <c r="D29" s="50">
        <v>1</v>
      </c>
      <c r="E29" s="51">
        <f>E27+7</f>
        <v>44718</v>
      </c>
      <c r="F29" s="51">
        <f>E29+6</f>
        <v>44724</v>
      </c>
      <c r="G29" s="16"/>
      <c r="H29" s="16">
        <f t="shared" si="12"/>
        <v>7</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row>
    <row r="30" spans="1:71" s="3" customFormat="1" ht="30" customHeight="1" x14ac:dyDescent="0.3">
      <c r="A30" s="37"/>
      <c r="B30" s="53"/>
      <c r="C30" s="54"/>
      <c r="D30" s="55"/>
      <c r="E30" s="56"/>
      <c r="F30" s="56"/>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row>
    <row r="31" spans="1:71" s="3" customFormat="1" ht="30" customHeight="1" x14ac:dyDescent="0.3">
      <c r="A31" s="37"/>
      <c r="B31" s="52" t="s">
        <v>34</v>
      </c>
      <c r="C31" s="49" t="s">
        <v>56</v>
      </c>
      <c r="D31" s="50">
        <v>1</v>
      </c>
      <c r="E31" s="51">
        <f>E27+14</f>
        <v>44725</v>
      </c>
      <c r="F31" s="51">
        <f>E31+9</f>
        <v>44734</v>
      </c>
      <c r="G31" s="16"/>
      <c r="H31" s="16">
        <f t="shared" si="12"/>
        <v>10</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row>
    <row r="32" spans="1:71" s="3" customFormat="1" ht="30" customHeight="1" x14ac:dyDescent="0.3">
      <c r="A32" s="38" t="s">
        <v>57</v>
      </c>
      <c r="B32" s="17" t="s">
        <v>58</v>
      </c>
      <c r="C32" s="18"/>
      <c r="D32" s="19"/>
      <c r="E32" s="20"/>
      <c r="F32" s="21"/>
      <c r="G32" s="22"/>
      <c r="H32" s="22" t="str">
        <f t="shared" si="12"/>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3:7" ht="30" customHeight="1" x14ac:dyDescent="0.3">
      <c r="G33" s="6"/>
    </row>
    <row r="34" spans="3:7" ht="30" customHeight="1" x14ac:dyDescent="0.3">
      <c r="C34" s="14"/>
      <c r="F34" s="39"/>
    </row>
    <row r="35" spans="3:7" ht="30" customHeight="1" x14ac:dyDescent="0.3">
      <c r="C35" s="15"/>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30 D32">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I32:BL32">
    <cfRule type="expression" dxfId="11" priority="43">
      <formula>AND(TODAY()&gt;=I$5,TODAY()&lt;J$5)</formula>
    </cfRule>
  </conditionalFormatting>
  <conditionalFormatting sqref="I7:BL30 I32:BL32">
    <cfRule type="expression" dxfId="10" priority="37">
      <formula>AND(task_start&lt;=I$5,ROUNDDOWN((task_end-task_start+1)*task_progress,0)+task_start-1&gt;=I$5)</formula>
    </cfRule>
    <cfRule type="expression" dxfId="9" priority="38" stopIfTrue="1">
      <formula>AND(task_end&gt;=I$5,task_start&lt;J$5)</formula>
    </cfRule>
  </conditionalFormatting>
  <conditionalFormatting sqref="BM5:BS30 BM32:BS32">
    <cfRule type="expression" dxfId="8" priority="10">
      <formula>AND(TODAY()&gt;=BM$5,TODAY()&lt;BN$5)</formula>
    </cfRule>
  </conditionalFormatting>
  <conditionalFormatting sqref="BM7:BS30 BM32:BS32">
    <cfRule type="expression" dxfId="7" priority="8">
      <formula>AND(task_start&lt;=BM$5,ROUNDDOWN((task_end-task_start+1)*task_progress,0)+task_start-1&gt;=BM$5)</formula>
    </cfRule>
    <cfRule type="expression" dxfId="6" priority="9" stopIfTrue="1">
      <formula>AND(task_end&gt;=BM$5,task_start&lt;BN$5)</formula>
    </cfRule>
  </conditionalFormatting>
  <conditionalFormatting sqref="D31">
    <cfRule type="dataBar" priority="4">
      <dataBar>
        <cfvo type="num" val="0"/>
        <cfvo type="num" val="1"/>
        <color theme="0" tint="-0.249977111117893"/>
      </dataBar>
      <extLst>
        <ext xmlns:x14="http://schemas.microsoft.com/office/spreadsheetml/2009/9/main" uri="{B025F937-C7B1-47D3-B67F-A62EFF666E3E}">
          <x14:id>{9F0089B1-9F39-46F7-B5E5-4C24336FB15A}</x14:id>
        </ext>
      </extLst>
    </cfRule>
  </conditionalFormatting>
  <conditionalFormatting sqref="I31:BL31">
    <cfRule type="expression" dxfId="5" priority="7">
      <formula>AND(TODAY()&gt;=I$5,TODAY()&lt;J$5)</formula>
    </cfRule>
  </conditionalFormatting>
  <conditionalFormatting sqref="I31:BL31">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M31:BS31">
    <cfRule type="expression" dxfId="2" priority="3">
      <formula>AND(TODAY()&gt;=BM$5,TODAY()&lt;BN$5)</formula>
    </cfRule>
  </conditionalFormatting>
  <conditionalFormatting sqref="BM31:BS31">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 D32</xm:sqref>
        </x14:conditionalFormatting>
        <x14:conditionalFormatting xmlns:xm="http://schemas.microsoft.com/office/excel/2006/main">
          <x14:cfRule type="dataBar" id="{9F0089B1-9F39-46F7-B5E5-4C24336FB15A}">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7" customWidth="1"/>
    <col min="2" max="16384" width="9.109375" style="2"/>
  </cols>
  <sheetData>
    <row r="1" spans="1:2" ht="46.5" customHeight="1" x14ac:dyDescent="0.3"/>
    <row r="2" spans="1:2" s="29" customFormat="1" ht="15.6" x14ac:dyDescent="0.3">
      <c r="A2" s="28" t="s">
        <v>59</v>
      </c>
      <c r="B2" s="28"/>
    </row>
    <row r="3" spans="1:2" s="33" customFormat="1" ht="27" customHeight="1" x14ac:dyDescent="0.3">
      <c r="A3" s="47" t="s">
        <v>60</v>
      </c>
      <c r="B3" s="34"/>
    </row>
    <row r="4" spans="1:2" s="30" customFormat="1" ht="25.8" x14ac:dyDescent="0.5">
      <c r="A4" s="31" t="s">
        <v>61</v>
      </c>
    </row>
    <row r="5" spans="1:2" ht="74.099999999999994" customHeight="1" x14ac:dyDescent="0.3">
      <c r="A5" s="32" t="s">
        <v>62</v>
      </c>
    </row>
    <row r="6" spans="1:2" ht="26.25" customHeight="1" x14ac:dyDescent="0.3">
      <c r="A6" s="31" t="s">
        <v>63</v>
      </c>
    </row>
    <row r="7" spans="1:2" s="27" customFormat="1" ht="204.9" customHeight="1" x14ac:dyDescent="0.3">
      <c r="A7" s="36" t="s">
        <v>64</v>
      </c>
    </row>
    <row r="8" spans="1:2" s="30" customFormat="1" ht="25.8" x14ac:dyDescent="0.5">
      <c r="A8" s="31" t="s">
        <v>65</v>
      </c>
    </row>
    <row r="9" spans="1:2" ht="57.6" x14ac:dyDescent="0.3">
      <c r="A9" s="32" t="s">
        <v>66</v>
      </c>
    </row>
    <row r="10" spans="1:2" s="27" customFormat="1" ht="27.9" customHeight="1" x14ac:dyDescent="0.3">
      <c r="A10" s="35" t="s">
        <v>67</v>
      </c>
    </row>
    <row r="11" spans="1:2" s="30" customFormat="1" ht="25.8" x14ac:dyDescent="0.5">
      <c r="A11" s="31" t="s">
        <v>68</v>
      </c>
    </row>
    <row r="12" spans="1:2" ht="28.8" x14ac:dyDescent="0.3">
      <c r="A12" s="32" t="s">
        <v>69</v>
      </c>
    </row>
    <row r="13" spans="1:2" s="27" customFormat="1" ht="27.9" customHeight="1" x14ac:dyDescent="0.3">
      <c r="A13" s="35" t="s">
        <v>70</v>
      </c>
    </row>
    <row r="14" spans="1:2" s="30" customFormat="1" ht="25.8" x14ac:dyDescent="0.5">
      <c r="A14" s="31" t="s">
        <v>71</v>
      </c>
    </row>
    <row r="15" spans="1:2" ht="75" customHeight="1" x14ac:dyDescent="0.3">
      <c r="A15" s="32" t="s">
        <v>72</v>
      </c>
    </row>
    <row r="16" spans="1:2" ht="72" x14ac:dyDescent="0.3">
      <c r="A16" s="32"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2022-04-22T09:41:04Z</dcterms:created>
  <dcterms:modified xsi:type="dcterms:W3CDTF">2022-06-22T02:02:52Z</dcterms:modified>
  <cp:category/>
  <cp:contentStatus/>
</cp:coreProperties>
</file>