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zkoła\liceum\do matury\maturalne\matura2019TORUN\"/>
    </mc:Choice>
  </mc:AlternateContent>
  <xr:revisionPtr revIDLastSave="0" documentId="13_ncr:1_{256CF6F5-1724-466A-8EC0-780368F3BF1B}" xr6:coauthVersionLast="47" xr6:coauthVersionMax="47" xr10:uidLastSave="{00000000-0000-0000-0000-000000000000}"/>
  <bookViews>
    <workbookView xWindow="-108" yWindow="-108" windowWidth="23256" windowHeight="12720" activeTab="1" xr2:uid="{B4A01B3E-96FD-4170-8359-8FC018FC36AA}"/>
  </bookViews>
  <sheets>
    <sheet name="dane" sheetId="1" r:id="rId1"/>
    <sheet name="5.1" sheetId="3" r:id="rId2"/>
    <sheet name="5.2" sheetId="4" r:id="rId3"/>
    <sheet name="5.3" sheetId="7" r:id="rId4"/>
    <sheet name="5.3Kuj-pom" sheetId="8" r:id="rId5"/>
    <sheet name="5.4" sheetId="11" r:id="rId6"/>
  </sheets>
  <definedNames>
    <definedName name="_xlnm._FilterDatabase" localSheetId="2" hidden="1">'5.2'!$M$1:$O$17</definedName>
    <definedName name="_xlnm._FilterDatabase" localSheetId="3" hidden="1">'5.3'!$B$1:$B$568</definedName>
    <definedName name="_xlnm._FilterDatabase" localSheetId="4" hidden="1">'5.3Kuj-pom'!$D$1:$D$42</definedName>
    <definedName name="_xlnm._FilterDatabase" localSheetId="5" hidden="1">'5.4'!$Q$10:$R$26</definedName>
    <definedName name="_xlnm.Extract" localSheetId="2">'5.2'!$M$1</definedName>
    <definedName name="_xlnm.Extract" localSheetId="4">'5.3Kuj-pom'!$M$2</definedName>
    <definedName name="_xlnm.Extract" localSheetId="5">'5.4'!$Q$10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1" l="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1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" i="11"/>
  <c r="N16" i="4"/>
  <c r="O16" i="4"/>
  <c r="N12" i="4"/>
  <c r="O12" i="4"/>
  <c r="O17" i="4"/>
  <c r="N17" i="4"/>
  <c r="O11" i="4"/>
  <c r="N11" i="4"/>
  <c r="O2" i="4"/>
  <c r="N2" i="4"/>
  <c r="O9" i="4"/>
  <c r="N9" i="4"/>
  <c r="O10" i="4"/>
  <c r="N10" i="4"/>
  <c r="O14" i="4"/>
  <c r="N14" i="4"/>
  <c r="N15" i="4"/>
  <c r="O15" i="4"/>
  <c r="O7" i="4"/>
  <c r="N7" i="4"/>
  <c r="O3" i="4"/>
  <c r="O5" i="4"/>
  <c r="N5" i="4"/>
  <c r="O6" i="4"/>
  <c r="N6" i="4"/>
  <c r="O13" i="4"/>
  <c r="N13" i="4"/>
  <c r="O8" i="4"/>
  <c r="N8" i="4"/>
  <c r="N3" i="4"/>
  <c r="O4" i="4"/>
  <c r="N4" i="4"/>
  <c r="Q6" i="8"/>
  <c r="P6" i="8"/>
  <c r="O6" i="8"/>
  <c r="N6" i="8"/>
  <c r="Q5" i="8"/>
  <c r="P5" i="8"/>
  <c r="O5" i="8"/>
  <c r="N5" i="8"/>
  <c r="P4" i="8"/>
  <c r="Q4" i="8"/>
  <c r="O4" i="8"/>
  <c r="N4" i="8"/>
  <c r="Q3" i="8"/>
  <c r="P3" i="8"/>
  <c r="O3" i="8"/>
  <c r="N3" i="8"/>
  <c r="N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R24" i="11" l="1"/>
  <c r="R26" i="11"/>
  <c r="R18" i="11"/>
  <c r="R21" i="11"/>
  <c r="R13" i="11"/>
  <c r="R19" i="11"/>
  <c r="R16" i="11"/>
  <c r="R15" i="11"/>
  <c r="R23" i="11"/>
  <c r="R17" i="11"/>
  <c r="R22" i="11"/>
  <c r="R11" i="11"/>
  <c r="R25" i="11"/>
  <c r="R12" i="11"/>
  <c r="R20" i="11"/>
  <c r="R1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6E8831-C21B-43A0-9EC2-9E1E9B6D0BB5}" keepAlive="1" name="Zapytanie — PM10" description="Połączenie z zapytaniem „PM10” w skoroszycie." type="5" refreshedVersion="0" background="1">
    <dbPr connection="Provider=Microsoft.Mashup.OleDb.1;Data Source=$Workbook$;Location=PM10;Extended Properties=&quot;&quot;" command="SELECT * FROM [PM10]"/>
  </connection>
</connections>
</file>

<file path=xl/sharedStrings.xml><?xml version="1.0" encoding="utf-8"?>
<sst xmlns="http://schemas.openxmlformats.org/spreadsheetml/2006/main" count="15723" uniqueCount="402">
  <si>
    <t>Rok</t>
  </si>
  <si>
    <t>Województwo</t>
  </si>
  <si>
    <t>Kod strefy</t>
  </si>
  <si>
    <t>Nazwa strefy</t>
  </si>
  <si>
    <t>Kod stacji</t>
  </si>
  <si>
    <t>Wskaźnik</t>
  </si>
  <si>
    <t>Czas uśredniania</t>
  </si>
  <si>
    <t>Uśredniona wartość</t>
  </si>
  <si>
    <t>Min</t>
  </si>
  <si>
    <t>Maks</t>
  </si>
  <si>
    <t>Liczba pomiarów</t>
  </si>
  <si>
    <t>dolnośląskie</t>
  </si>
  <si>
    <t>PL0204</t>
  </si>
  <si>
    <t>strefa dolnośląska</t>
  </si>
  <si>
    <t>DsDzialoszyn</t>
  </si>
  <si>
    <t>PM10</t>
  </si>
  <si>
    <t>1g</t>
  </si>
  <si>
    <t>DsDziePilsud</t>
  </si>
  <si>
    <t>DsGlogWiStwo</t>
  </si>
  <si>
    <t>24g</t>
  </si>
  <si>
    <t>DsJelGorOgin</t>
  </si>
  <si>
    <t>DsJelGorSoko</t>
  </si>
  <si>
    <t>DsKlodzSzkol</t>
  </si>
  <si>
    <t>PL0202</t>
  </si>
  <si>
    <t>miasto Legnica</t>
  </si>
  <si>
    <t>DsLegAlRzecz</t>
  </si>
  <si>
    <t>DsLubiWierzb</t>
  </si>
  <si>
    <t>DsNowRudSreb</t>
  </si>
  <si>
    <t>DsOlawZolnAK</t>
  </si>
  <si>
    <t>DsOlesBrzozo</t>
  </si>
  <si>
    <t>DsOsieczow21</t>
  </si>
  <si>
    <t>DsPolanSportMOB</t>
  </si>
  <si>
    <t>DsPolKasztan</t>
  </si>
  <si>
    <t>DsSwidnRynek</t>
  </si>
  <si>
    <t>DsSzczaKolej</t>
  </si>
  <si>
    <t>DsSzkPor1MajMOB</t>
  </si>
  <si>
    <t>PL0203</t>
  </si>
  <si>
    <t>miasto Wałbrzych</t>
  </si>
  <si>
    <t>DsWalbrzWyso</t>
  </si>
  <si>
    <t>PL0201</t>
  </si>
  <si>
    <t>Aglomeracja Wrocławska</t>
  </si>
  <si>
    <t>DsWrocOrzech</t>
  </si>
  <si>
    <t>DsWrocWybCon</t>
  </si>
  <si>
    <t>DsZabkPowWar</t>
  </si>
  <si>
    <t>DsZgorBohGet</t>
  </si>
  <si>
    <t>DsZlotoStasz</t>
  </si>
  <si>
    <t>kujawsko-pomorskie</t>
  </si>
  <si>
    <t>PL0404</t>
  </si>
  <si>
    <t>strefa kujawsko - pomorska</t>
  </si>
  <si>
    <t>KpBrodKochan</t>
  </si>
  <si>
    <t>PL0401</t>
  </si>
  <si>
    <t>Aglomeracja Bydgoska</t>
  </si>
  <si>
    <t>KpBydPlPozna</t>
  </si>
  <si>
    <t>KpBydWarszaw</t>
  </si>
  <si>
    <t>KpCiechTezni</t>
  </si>
  <si>
    <t>KpGrudPilsud</t>
  </si>
  <si>
    <t>KpGrudSienki</t>
  </si>
  <si>
    <t>KpInowOsMatwMOB</t>
  </si>
  <si>
    <t>KpInowSolank</t>
  </si>
  <si>
    <t>KpKoniczynka</t>
  </si>
  <si>
    <t>KpNaklSkargi</t>
  </si>
  <si>
    <t>PL0402</t>
  </si>
  <si>
    <t>miasto Toruń</t>
  </si>
  <si>
    <t>KpToruDziewu</t>
  </si>
  <si>
    <t>KpToruKaszow</t>
  </si>
  <si>
    <t>KpToruWSikor</t>
  </si>
  <si>
    <t>PL0403</t>
  </si>
  <si>
    <t>miasto Włocławek</t>
  </si>
  <si>
    <t>KpWloclOkrze</t>
  </si>
  <si>
    <t>KpWloclSiels</t>
  </si>
  <si>
    <t>KpZielBoryTu</t>
  </si>
  <si>
    <t>lubelskie</t>
  </si>
  <si>
    <t>PL0602</t>
  </si>
  <si>
    <t>strefa lubelska</t>
  </si>
  <si>
    <t>LbBiaPodOrze</t>
  </si>
  <si>
    <t>LbChelJagiel</t>
  </si>
  <si>
    <t>LbKrasKoszar</t>
  </si>
  <si>
    <t>PL0601</t>
  </si>
  <si>
    <t>Aglomeracja Lubelska</t>
  </si>
  <si>
    <t>LbLubObywate</t>
  </si>
  <si>
    <t>LbLubSliwins</t>
  </si>
  <si>
    <t>LbPulaKarpin</t>
  </si>
  <si>
    <t>LbRadzPodSit</t>
  </si>
  <si>
    <t>LbZamoHrubie</t>
  </si>
  <si>
    <t>łódzkie</t>
  </si>
  <si>
    <t>PL1002</t>
  </si>
  <si>
    <t>strefa łódzka</t>
  </si>
  <si>
    <t>LdBrzeReform</t>
  </si>
  <si>
    <t>LdGajewUjWod</t>
  </si>
  <si>
    <t>LdKutnKosciu</t>
  </si>
  <si>
    <t>PL1001</t>
  </si>
  <si>
    <t>Aglomeracja Łódzka</t>
  </si>
  <si>
    <t>LdLodzCzerni</t>
  </si>
  <si>
    <t>LdLodzGdansk</t>
  </si>
  <si>
    <t>LdLodzJanPaw</t>
  </si>
  <si>
    <t>LdLodzKilins</t>
  </si>
  <si>
    <t>LdLodzLegion</t>
  </si>
  <si>
    <t>LdLodzRudzka</t>
  </si>
  <si>
    <t>LdLowiczSien</t>
  </si>
  <si>
    <t>LdOpocPlKosc</t>
  </si>
  <si>
    <t>LdPabiKilins</t>
  </si>
  <si>
    <t>LdPabiKonsta</t>
  </si>
  <si>
    <t>LdPioTrKraPr</t>
  </si>
  <si>
    <t>LdRadomsRoln</t>
  </si>
  <si>
    <t>LdRawaNiepod</t>
  </si>
  <si>
    <t>LdSieraPolna</t>
  </si>
  <si>
    <t>LdSkierKonop</t>
  </si>
  <si>
    <t>LdToMaSwAnto</t>
  </si>
  <si>
    <t>LdWieluPOW12</t>
  </si>
  <si>
    <t>LdZduWoKrole</t>
  </si>
  <si>
    <t>LdZgieMielcz</t>
  </si>
  <si>
    <t>lubuskie</t>
  </si>
  <si>
    <t>PL0801</t>
  </si>
  <si>
    <t>miasto Gorzów Wielkopolski</t>
  </si>
  <si>
    <t>LuGorzKosGdy</t>
  </si>
  <si>
    <t>LuGorzPilsud</t>
  </si>
  <si>
    <t>PL0803</t>
  </si>
  <si>
    <t>strefa lubuska</t>
  </si>
  <si>
    <t>LuSulecDudka</t>
  </si>
  <si>
    <t>LuWsKaziWiel</t>
  </si>
  <si>
    <t>LuZarySzyman</t>
  </si>
  <si>
    <t>PL0802</t>
  </si>
  <si>
    <t>miasto Zielona Góra</t>
  </si>
  <si>
    <t>LuZielKrotka</t>
  </si>
  <si>
    <t>małopolskie</t>
  </si>
  <si>
    <t>PL1203</t>
  </si>
  <si>
    <t>strefa małopolska</t>
  </si>
  <si>
    <t>MpBochKonfed</t>
  </si>
  <si>
    <t>MpChrzaPlTysMOB</t>
  </si>
  <si>
    <t>MpDobczSzkolMOB</t>
  </si>
  <si>
    <t>MpGorlKrasin</t>
  </si>
  <si>
    <t>MpKalZebRyneMOB</t>
  </si>
  <si>
    <t>PL1201</t>
  </si>
  <si>
    <t>Aglomeracja Krakowska</t>
  </si>
  <si>
    <t>MpKrakAlKras</t>
  </si>
  <si>
    <t>MpKrakBujaka</t>
  </si>
  <si>
    <t>MpKrakBulwar</t>
  </si>
  <si>
    <t>MpKrakDietla</t>
  </si>
  <si>
    <t>MpKrakOsPias</t>
  </si>
  <si>
    <t>MpKrakZloRog</t>
  </si>
  <si>
    <t>MpMuszynKityMOB</t>
  </si>
  <si>
    <t>MpNiepo3Maja</t>
  </si>
  <si>
    <t>MpNoSaczNadb</t>
  </si>
  <si>
    <t>MpNoTargPSlo</t>
  </si>
  <si>
    <t>MpOlkuFrNull</t>
  </si>
  <si>
    <t>MpPiwnZdrojoMOB</t>
  </si>
  <si>
    <t>MpSkawOsOgro</t>
  </si>
  <si>
    <t>PL1202</t>
  </si>
  <si>
    <t>miasto Tarnów</t>
  </si>
  <si>
    <t>MpTarBitStud</t>
  </si>
  <si>
    <t>MpTarRoSitko</t>
  </si>
  <si>
    <t>MpTrzebOsZWM</t>
  </si>
  <si>
    <t>MpTuchChopin</t>
  </si>
  <si>
    <t>MpWielDembowMOB</t>
  </si>
  <si>
    <t>MpZakopaSien</t>
  </si>
  <si>
    <t>mazowieckie</t>
  </si>
  <si>
    <t>PL1404</t>
  </si>
  <si>
    <t>strefa mazowiecka</t>
  </si>
  <si>
    <t>MzGranicaKPN</t>
  </si>
  <si>
    <t>MzGutyDuCzer</t>
  </si>
  <si>
    <t>MzLegZegrzyn</t>
  </si>
  <si>
    <t>MzMlawOrdona</t>
  </si>
  <si>
    <t>MzOstroHalle</t>
  </si>
  <si>
    <t>MzOtwoBrzozo</t>
  </si>
  <si>
    <t>MzPiasPulask</t>
  </si>
  <si>
    <t>PL1402</t>
  </si>
  <si>
    <t>miasto Płock</t>
  </si>
  <si>
    <t>MzPlocKroJad</t>
  </si>
  <si>
    <t>MzPlocMiReja</t>
  </si>
  <si>
    <t>PL1403</t>
  </si>
  <si>
    <t>miasto Radom</t>
  </si>
  <si>
    <t>MzRad25Czerw</t>
  </si>
  <si>
    <t>MzRadTochter</t>
  </si>
  <si>
    <t>MzSiedKonars</t>
  </si>
  <si>
    <t>PL1401</t>
  </si>
  <si>
    <t>Aglomeracja Warszawska</t>
  </si>
  <si>
    <t>MzWarAKrzywo</t>
  </si>
  <si>
    <t>MzWarAlNiepo</t>
  </si>
  <si>
    <t>MzWarKondrat</t>
  </si>
  <si>
    <t>MzWarMarszal</t>
  </si>
  <si>
    <t>MzWarTolstoj</t>
  </si>
  <si>
    <t>MzWarWokalna</t>
  </si>
  <si>
    <t>MzZyraRoosev</t>
  </si>
  <si>
    <t>opolskie</t>
  </si>
  <si>
    <t>PL1602</t>
  </si>
  <si>
    <t>strefa opolska</t>
  </si>
  <si>
    <t>OpGlubRatusz</t>
  </si>
  <si>
    <t>OpKKozBSmial</t>
  </si>
  <si>
    <t>OpKluczMicki</t>
  </si>
  <si>
    <t>OpNysaRodzie</t>
  </si>
  <si>
    <t>OpOlesSlowac</t>
  </si>
  <si>
    <t>PL1601</t>
  </si>
  <si>
    <t>miasto Opole</t>
  </si>
  <si>
    <t>OpOpoleMinor</t>
  </si>
  <si>
    <t>OpOpoleOsAKr</t>
  </si>
  <si>
    <t>OpZdziePiast</t>
  </si>
  <si>
    <t>podlaskie</t>
  </si>
  <si>
    <t>PL2001</t>
  </si>
  <si>
    <t>Aglomeracja Białostocka</t>
  </si>
  <si>
    <t>PdBialWarsza</t>
  </si>
  <si>
    <t>PdBialWaszyn</t>
  </si>
  <si>
    <t>PL2002</t>
  </si>
  <si>
    <t>strefa podlaska</t>
  </si>
  <si>
    <t>PdHajnowkJagMOB</t>
  </si>
  <si>
    <t>PdLomSikorsk</t>
  </si>
  <si>
    <t>PdSuwPulaski</t>
  </si>
  <si>
    <t>podkarpackie</t>
  </si>
  <si>
    <t>PL1802</t>
  </si>
  <si>
    <t>strefa podkarpacka</t>
  </si>
  <si>
    <t>PkDebiGrottg</t>
  </si>
  <si>
    <t>PkJarosPruch</t>
  </si>
  <si>
    <t>PkJasloSikor</t>
  </si>
  <si>
    <t>PkKrosKletow</t>
  </si>
  <si>
    <t>PkMielPogodn</t>
  </si>
  <si>
    <t>PkMielSolski</t>
  </si>
  <si>
    <t>PkNiskoSzkla</t>
  </si>
  <si>
    <t>PkPrzemGrunw</t>
  </si>
  <si>
    <t>PL1801</t>
  </si>
  <si>
    <t>miasto Rzeszów</t>
  </si>
  <si>
    <t>PkRzeszRejta</t>
  </si>
  <si>
    <t>PkSanoSadowa</t>
  </si>
  <si>
    <t>PkTarnDabrow</t>
  </si>
  <si>
    <t>pomorskie</t>
  </si>
  <si>
    <t>PL2201</t>
  </si>
  <si>
    <t>Aglomeracja Trójmiejska</t>
  </si>
  <si>
    <t>PmGdaGleboka</t>
  </si>
  <si>
    <t>PmGdaKacze02</t>
  </si>
  <si>
    <t>PmGdaLecz08m</t>
  </si>
  <si>
    <t>PmGdaLeczk08</t>
  </si>
  <si>
    <t>PmGdaOstrz05</t>
  </si>
  <si>
    <t>PmGdaPoWie01</t>
  </si>
  <si>
    <t>PmGdaWyzwo03</t>
  </si>
  <si>
    <t>PmGdyJozBema</t>
  </si>
  <si>
    <t>PmGdyPoreb04</t>
  </si>
  <si>
    <t>PmGdySzaf09N</t>
  </si>
  <si>
    <t>PL2202</t>
  </si>
  <si>
    <t>strefa pomorska</t>
  </si>
  <si>
    <t>PmKosTargo12</t>
  </si>
  <si>
    <t>PmKwiSportow</t>
  </si>
  <si>
    <t>PmLebMalcz16</t>
  </si>
  <si>
    <t>PmLinieKos17</t>
  </si>
  <si>
    <t>PmMalMicki15</t>
  </si>
  <si>
    <t>PmSlupKniazi</t>
  </si>
  <si>
    <t>PmSopBitPl06</t>
  </si>
  <si>
    <t>PmStaGdaLubi</t>
  </si>
  <si>
    <t>PmTczeTarg07</t>
  </si>
  <si>
    <t>PmWejhPlWejh</t>
  </si>
  <si>
    <t>świętokrzyskie</t>
  </si>
  <si>
    <t>PL2602</t>
  </si>
  <si>
    <t>strefa świętokrzyska</t>
  </si>
  <si>
    <t>SkBuskRokosz</t>
  </si>
  <si>
    <t>PL2601</t>
  </si>
  <si>
    <t>miasto Kielce</t>
  </si>
  <si>
    <t>SkKielJagiel</t>
  </si>
  <si>
    <t>SkKielKusoci</t>
  </si>
  <si>
    <t>SkMalo11List</t>
  </si>
  <si>
    <t>SkNowiParkow</t>
  </si>
  <si>
    <t>SkOzarOsWzgo</t>
  </si>
  <si>
    <t>SkPolaRuszcz</t>
  </si>
  <si>
    <t>SkStaraZlota</t>
  </si>
  <si>
    <t>śląskie</t>
  </si>
  <si>
    <t>PL2403</t>
  </si>
  <si>
    <t>miasto Bielsko-Biała</t>
  </si>
  <si>
    <t>SlBielKossak</t>
  </si>
  <si>
    <t>PL2405</t>
  </si>
  <si>
    <t>strefa śląska</t>
  </si>
  <si>
    <t>SlCiesMickie</t>
  </si>
  <si>
    <t>PL2404</t>
  </si>
  <si>
    <t>miasto Częstochowa</t>
  </si>
  <si>
    <t>SlCzestoArmK</t>
  </si>
  <si>
    <t>SlCzestoBacz</t>
  </si>
  <si>
    <t>PL2401</t>
  </si>
  <si>
    <t>Aglomeracja Górnośląska</t>
  </si>
  <si>
    <t>SlDabro1000L</t>
  </si>
  <si>
    <t>SlGliwicMewy</t>
  </si>
  <si>
    <t>SlGodGliniki</t>
  </si>
  <si>
    <t>SlKatoKossut</t>
  </si>
  <si>
    <t>SlKatoPlebA4</t>
  </si>
  <si>
    <t>SlKnurJedNar</t>
  </si>
  <si>
    <t>SlLublPiasko</t>
  </si>
  <si>
    <t>SlMyszMiedzi</t>
  </si>
  <si>
    <t>SlPszczBoged</t>
  </si>
  <si>
    <t>PL2402</t>
  </si>
  <si>
    <t>Aglomeracja Rybnicko-Jastrzębska</t>
  </si>
  <si>
    <t>SlRybniBorki</t>
  </si>
  <si>
    <t>SlSosnoLubel</t>
  </si>
  <si>
    <t>SlTarnoLitew</t>
  </si>
  <si>
    <t>SlTychyTolst</t>
  </si>
  <si>
    <t>SlUstronSana</t>
  </si>
  <si>
    <t>SlWodzGalczy</t>
  </si>
  <si>
    <t>SlZabSkloCur</t>
  </si>
  <si>
    <t>SlZawSkloCur</t>
  </si>
  <si>
    <t>SlZlotPotLes</t>
  </si>
  <si>
    <t>SlZorySikors</t>
  </si>
  <si>
    <t>SlZywieKoper</t>
  </si>
  <si>
    <t>warmińsko-mazurskie</t>
  </si>
  <si>
    <t>PL2802</t>
  </si>
  <si>
    <t>miasto Elbląg</t>
  </si>
  <si>
    <t>WmElbBazynsk</t>
  </si>
  <si>
    <t>PL2803</t>
  </si>
  <si>
    <t>strefa warmińsko-mazurska</t>
  </si>
  <si>
    <t>WmGoldJacwie</t>
  </si>
  <si>
    <t>WmIlawAnders</t>
  </si>
  <si>
    <t>WmMragParkow</t>
  </si>
  <si>
    <t>WmNiTraugutt</t>
  </si>
  <si>
    <t>PL2801</t>
  </si>
  <si>
    <t>miasto Olsztyn</t>
  </si>
  <si>
    <t>WmOlsPuszkin</t>
  </si>
  <si>
    <t>WmOstrChrobr</t>
  </si>
  <si>
    <t>WmPuszczaBor</t>
  </si>
  <si>
    <t>wielkopolskie</t>
  </si>
  <si>
    <t>PL3003</t>
  </si>
  <si>
    <t>strefa wielkopolska</t>
  </si>
  <si>
    <t>WpBoroDrapal</t>
  </si>
  <si>
    <t>WpGniePaczko</t>
  </si>
  <si>
    <t>PL3002</t>
  </si>
  <si>
    <t>miasto Kalisz</t>
  </si>
  <si>
    <t>WpKaliSawick</t>
  </si>
  <si>
    <t>WpKoniWyszyn</t>
  </si>
  <si>
    <t>WpLeszKiepur</t>
  </si>
  <si>
    <t>WpNoTomSzpit</t>
  </si>
  <si>
    <t>WpOstWieWyso</t>
  </si>
  <si>
    <t>WpPilaKusoci</t>
  </si>
  <si>
    <t>WpPleszAlMic</t>
  </si>
  <si>
    <t>PL3001</t>
  </si>
  <si>
    <t>Aglomeracja Poznańska</t>
  </si>
  <si>
    <t>WpPoznChwial</t>
  </si>
  <si>
    <t>WpPoznDabrow</t>
  </si>
  <si>
    <t>WpPoznPolank</t>
  </si>
  <si>
    <t>WpPoznSzyman</t>
  </si>
  <si>
    <t>WpTarPodZach</t>
  </si>
  <si>
    <t>WpWagrowLipo</t>
  </si>
  <si>
    <t>zachodniopomorskie</t>
  </si>
  <si>
    <t>PL3202</t>
  </si>
  <si>
    <t>miasto Koszalin</t>
  </si>
  <si>
    <t>ZpKoszArKraj</t>
  </si>
  <si>
    <t>ZpKoszSpasow</t>
  </si>
  <si>
    <t>PL3203</t>
  </si>
  <si>
    <t>strefa zachodniopomorska</t>
  </si>
  <si>
    <t>ZpMyslZaBram</t>
  </si>
  <si>
    <t>PL3201</t>
  </si>
  <si>
    <t>Aglomeracja Szczecińska</t>
  </si>
  <si>
    <t>ZpSzczAndr01</t>
  </si>
  <si>
    <t>ZpSzczec1Maj</t>
  </si>
  <si>
    <t>ZpSzczecPrze</t>
  </si>
  <si>
    <t>ZpSzczLacz04</t>
  </si>
  <si>
    <t>ZpSzczPils02</t>
  </si>
  <si>
    <t>ZpWiduBulRyb</t>
  </si>
  <si>
    <t>MpBrzeszKosc</t>
  </si>
  <si>
    <t>SlZorySikor2</t>
  </si>
  <si>
    <t>MpKrakTelime</t>
  </si>
  <si>
    <t>MpKrakWadow</t>
  </si>
  <si>
    <t>LdOpocCurieSk</t>
  </si>
  <si>
    <t>SkMaloSlonec</t>
  </si>
  <si>
    <t>MpRabkaOrkan</t>
  </si>
  <si>
    <t>DsBoleslaMOB</t>
  </si>
  <si>
    <t>PkMielBierna</t>
  </si>
  <si>
    <t>OpOpoleKoszy</t>
  </si>
  <si>
    <t>DsSwidnFolwa</t>
  </si>
  <si>
    <t>KpWloclChelmMOB</t>
  </si>
  <si>
    <t>LdBelchatEdward</t>
  </si>
  <si>
    <t>MpMuszynKity</t>
  </si>
  <si>
    <t>MzKonJezMos</t>
  </si>
  <si>
    <t>KpWloclGnia2</t>
  </si>
  <si>
    <t>LdUniejTermy</t>
  </si>
  <si>
    <t>WmOstrPilsud</t>
  </si>
  <si>
    <t>SkSolecZdrojMOB</t>
  </si>
  <si>
    <t>DsKudowaMOB</t>
  </si>
  <si>
    <t>MpSuchaNiesz</t>
  </si>
  <si>
    <t>WmElkStadion</t>
  </si>
  <si>
    <t>PkIwonZdrRab</t>
  </si>
  <si>
    <t>PmGdyWendy10</t>
  </si>
  <si>
    <t>KpWloclGniaz</t>
  </si>
  <si>
    <t>PkRymZdrPark</t>
  </si>
  <si>
    <t>WmGlitajn</t>
  </si>
  <si>
    <t>PdAugustoZdrMOB</t>
  </si>
  <si>
    <t>czy rok 2017</t>
  </si>
  <si>
    <t>MAX 2016</t>
  </si>
  <si>
    <t>MAX 2017</t>
  </si>
  <si>
    <t>max czas1</t>
  </si>
  <si>
    <t>srednia czas1</t>
  </si>
  <si>
    <t>max czas24</t>
  </si>
  <si>
    <t>srednia czas24</t>
  </si>
  <si>
    <t>stan jakosci</t>
  </si>
  <si>
    <t>bardzo dobry</t>
  </si>
  <si>
    <t>dobry</t>
  </si>
  <si>
    <t>umiarkowany</t>
  </si>
  <si>
    <t>dostateczny</t>
  </si>
  <si>
    <t>zly</t>
  </si>
  <si>
    <t>bardzo zly</t>
  </si>
  <si>
    <t>0-21</t>
  </si>
  <si>
    <t>21-61</t>
  </si>
  <si>
    <t>61-101</t>
  </si>
  <si>
    <t>101-141</t>
  </si>
  <si>
    <t>141-201</t>
  </si>
  <si>
    <t>&gt;=201</t>
  </si>
  <si>
    <t>&lt;  -  )</t>
  </si>
  <si>
    <t>stan max</t>
  </si>
  <si>
    <t>stan średnia</t>
  </si>
  <si>
    <t>stan srednia waga</t>
  </si>
  <si>
    <t>stan max waga</t>
  </si>
  <si>
    <t>najlepsze powietrze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</si>
</sst>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0" fontId="0" fillId="0" borderId="1" xfId="0" applyBorder="1"/>
    <xf numFmtId="2" fontId="0" fillId="0" borderId="0" xfId="0" applyNumberFormat="1"/>
    <xf numFmtId="164" fontId="0" fillId="0" borderId="0" xfId="0" applyNumberFormat="1"/>
  </cellXfs>
  <cellStyles count="3">
    <cellStyle name="Dobry" xfId="1" builtinId="26"/>
    <cellStyle name="Normalny" xfId="0" builtinId="0"/>
    <cellStyle name="Zły" xfId="2" builtinId="27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maksymalne i średnie wartosci stezen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'5.3Kuj-pom'!$N$2</c:f>
              <c:strCache>
                <c:ptCount val="1"/>
                <c:pt idx="0">
                  <c:v>max czas1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'5.3Kuj-pom'!$M$3:$M$6</c:f>
              <c:strCache>
                <c:ptCount val="4"/>
                <c:pt idx="0">
                  <c:v>strefa kujawsko - pomorska</c:v>
                </c:pt>
                <c:pt idx="1">
                  <c:v>Aglomeracja Bydgoska</c:v>
                </c:pt>
                <c:pt idx="2">
                  <c:v>miasto Toruń</c:v>
                </c:pt>
                <c:pt idx="3">
                  <c:v>miasto Włocławek</c:v>
                </c:pt>
              </c:strCache>
            </c:strRef>
          </c:cat>
          <c:val>
            <c:numRef>
              <c:f>'5.3Kuj-pom'!$N$3:$N$6</c:f>
              <c:numCache>
                <c:formatCode>0.00</c:formatCode>
                <c:ptCount val="4"/>
                <c:pt idx="0">
                  <c:v>38.1</c:v>
                </c:pt>
                <c:pt idx="1">
                  <c:v>30.7</c:v>
                </c:pt>
                <c:pt idx="2">
                  <c:v>37.799999999999997</c:v>
                </c:pt>
                <c:pt idx="3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C-41E4-B339-AFFA6FAB07D2}"/>
            </c:ext>
          </c:extLst>
        </c:ser>
        <c:ser>
          <c:idx val="1"/>
          <c:order val="1"/>
          <c:tx>
            <c:strRef>
              <c:f>'5.3Kuj-pom'!$O$2</c:f>
              <c:strCache>
                <c:ptCount val="1"/>
                <c:pt idx="0">
                  <c:v>srednia czas1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'5.3Kuj-pom'!$M$3:$M$6</c:f>
              <c:strCache>
                <c:ptCount val="4"/>
                <c:pt idx="0">
                  <c:v>strefa kujawsko - pomorska</c:v>
                </c:pt>
                <c:pt idx="1">
                  <c:v>Aglomeracja Bydgoska</c:v>
                </c:pt>
                <c:pt idx="2">
                  <c:v>miasto Toruń</c:v>
                </c:pt>
                <c:pt idx="3">
                  <c:v>miasto Włocławek</c:v>
                </c:pt>
              </c:strCache>
            </c:strRef>
          </c:cat>
          <c:val>
            <c:numRef>
              <c:f>'5.3Kuj-pom'!$O$3:$O$6</c:f>
              <c:numCache>
                <c:formatCode>0.00</c:formatCode>
                <c:ptCount val="4"/>
                <c:pt idx="0">
                  <c:v>34.450000000000003</c:v>
                </c:pt>
                <c:pt idx="1">
                  <c:v>27.383333333333329</c:v>
                </c:pt>
                <c:pt idx="2">
                  <c:v>32.566666666666663</c:v>
                </c:pt>
                <c:pt idx="3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C-41E4-B339-AFFA6FAB07D2}"/>
            </c:ext>
          </c:extLst>
        </c:ser>
        <c:ser>
          <c:idx val="2"/>
          <c:order val="2"/>
          <c:tx>
            <c:strRef>
              <c:f>'5.3Kuj-pom'!$P$2</c:f>
              <c:strCache>
                <c:ptCount val="1"/>
                <c:pt idx="0">
                  <c:v>max czas24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'5.3Kuj-pom'!$M$3:$M$6</c:f>
              <c:strCache>
                <c:ptCount val="4"/>
                <c:pt idx="0">
                  <c:v>strefa kujawsko - pomorska</c:v>
                </c:pt>
                <c:pt idx="1">
                  <c:v>Aglomeracja Bydgoska</c:v>
                </c:pt>
                <c:pt idx="2">
                  <c:v>miasto Toruń</c:v>
                </c:pt>
                <c:pt idx="3">
                  <c:v>miasto Włocławek</c:v>
                </c:pt>
              </c:strCache>
            </c:strRef>
          </c:cat>
          <c:val>
            <c:numRef>
              <c:f>'5.3Kuj-pom'!$P$3:$P$6</c:f>
              <c:numCache>
                <c:formatCode>0.00</c:formatCode>
                <c:ptCount val="4"/>
                <c:pt idx="0">
                  <c:v>35.4</c:v>
                </c:pt>
                <c:pt idx="1">
                  <c:v>27.5</c:v>
                </c:pt>
                <c:pt idx="2">
                  <c:v>33.1</c:v>
                </c:pt>
                <c:pt idx="3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C-41E4-B339-AFFA6FAB07D2}"/>
            </c:ext>
          </c:extLst>
        </c:ser>
        <c:ser>
          <c:idx val="3"/>
          <c:order val="3"/>
          <c:tx>
            <c:strRef>
              <c:f>'5.3Kuj-pom'!$Q$2</c:f>
              <c:strCache>
                <c:ptCount val="1"/>
                <c:pt idx="0">
                  <c:v>srednia czas24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'5.3Kuj-pom'!$M$3:$M$6</c:f>
              <c:strCache>
                <c:ptCount val="4"/>
                <c:pt idx="0">
                  <c:v>strefa kujawsko - pomorska</c:v>
                </c:pt>
                <c:pt idx="1">
                  <c:v>Aglomeracja Bydgoska</c:v>
                </c:pt>
                <c:pt idx="2">
                  <c:v>miasto Toruń</c:v>
                </c:pt>
                <c:pt idx="3">
                  <c:v>miasto Włocławek</c:v>
                </c:pt>
              </c:strCache>
            </c:strRef>
          </c:cat>
          <c:val>
            <c:numRef>
              <c:f>'5.3Kuj-pom'!$Q$3:$Q$6</c:f>
              <c:numCache>
                <c:formatCode>0.00</c:formatCode>
                <c:ptCount val="4"/>
                <c:pt idx="0">
                  <c:v>34.450000000000003</c:v>
                </c:pt>
                <c:pt idx="1">
                  <c:v>26.95</c:v>
                </c:pt>
                <c:pt idx="2">
                  <c:v>28.26</c:v>
                </c:pt>
                <c:pt idx="3">
                  <c:v>28.071428571428577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C-41E4-B339-AFFA6FAB07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6267928"/>
        <c:axId val="766275128"/>
      </c:barChart>
      <c:catAx>
        <c:axId val="7662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275128"/>
        <c:crosses val="autoZero"/>
        <c:auto val="1"/>
        <c:lblAlgn val="ctr"/>
        <c:lblOffset val="100"/>
        <c:noMultiLvlLbl val="0"/>
      </c:catAx>
      <c:valAx>
        <c:axId val="7662751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2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</xdr:row>
      <xdr:rowOff>7620</xdr:rowOff>
    </xdr:from>
    <xdr:to>
      <xdr:col>17</xdr:col>
      <xdr:colOff>0</xdr:colOff>
      <xdr:row>26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B224FB-BA5B-11F6-26A9-DBFA09B8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B8F7-1A7D-4661-8EFA-337C34EEBBA9}">
  <dimension ref="A1:K568"/>
  <sheetViews>
    <sheetView workbookViewId="0">
      <selection activeCell="L1" sqref="L1"/>
    </sheetView>
  </sheetViews>
  <sheetFormatPr defaultRowHeight="14.4" x14ac:dyDescent="0.3"/>
  <cols>
    <col min="1" max="1" width="5" bestFit="1" customWidth="1"/>
    <col min="2" max="2" width="18.88671875" bestFit="1" customWidth="1"/>
    <col min="3" max="3" width="9.21875" bestFit="1" customWidth="1"/>
    <col min="4" max="4" width="29.21875" bestFit="1" customWidth="1"/>
    <col min="5" max="5" width="19" bestFit="1" customWidth="1"/>
    <col min="6" max="6" width="8.5546875" bestFit="1" customWidth="1"/>
    <col min="7" max="7" width="14.5546875" bestFit="1" customWidth="1"/>
    <col min="8" max="8" width="17.5546875" bestFit="1" customWidth="1"/>
    <col min="9" max="9" width="5" bestFit="1" customWidth="1"/>
    <col min="10" max="10" width="7" bestFit="1" customWidth="1"/>
    <col min="11" max="11" width="14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1" x14ac:dyDescent="0.3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</row>
    <row r="4" spans="1:11" x14ac:dyDescent="0.3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</row>
    <row r="5" spans="1:11" x14ac:dyDescent="0.3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</row>
    <row r="6" spans="1:11" x14ac:dyDescent="0.3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</row>
    <row r="7" spans="1:11" x14ac:dyDescent="0.3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</row>
    <row r="8" spans="1:11" x14ac:dyDescent="0.3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</row>
    <row r="9" spans="1:11" x14ac:dyDescent="0.3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</row>
    <row r="10" spans="1:11" x14ac:dyDescent="0.3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</row>
    <row r="11" spans="1:11" x14ac:dyDescent="0.3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</row>
    <row r="12" spans="1:11" x14ac:dyDescent="0.3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</row>
    <row r="13" spans="1:11" x14ac:dyDescent="0.3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</row>
    <row r="14" spans="1:11" x14ac:dyDescent="0.3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</row>
    <row r="15" spans="1:11" x14ac:dyDescent="0.3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</row>
    <row r="16" spans="1:11" x14ac:dyDescent="0.3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</row>
    <row r="17" spans="1:11" x14ac:dyDescent="0.3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</row>
    <row r="18" spans="1:11" x14ac:dyDescent="0.3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1" x14ac:dyDescent="0.3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1" x14ac:dyDescent="0.3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1" x14ac:dyDescent="0.3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1" x14ac:dyDescent="0.3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1" x14ac:dyDescent="0.3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1" x14ac:dyDescent="0.3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1" x14ac:dyDescent="0.3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1" x14ac:dyDescent="0.3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1" x14ac:dyDescent="0.3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1" x14ac:dyDescent="0.3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1" x14ac:dyDescent="0.3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1" x14ac:dyDescent="0.3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</row>
    <row r="31" spans="1:11" x14ac:dyDescent="0.3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</row>
    <row r="32" spans="1:11" x14ac:dyDescent="0.3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</row>
    <row r="33" spans="1:11" x14ac:dyDescent="0.3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</row>
    <row r="34" spans="1:11" x14ac:dyDescent="0.3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</row>
    <row r="35" spans="1:11" x14ac:dyDescent="0.3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</row>
    <row r="36" spans="1:11" x14ac:dyDescent="0.3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</row>
    <row r="37" spans="1:11" x14ac:dyDescent="0.3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</row>
    <row r="38" spans="1:11" x14ac:dyDescent="0.3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</row>
    <row r="39" spans="1:11" x14ac:dyDescent="0.3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</row>
    <row r="40" spans="1:11" x14ac:dyDescent="0.3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</row>
    <row r="41" spans="1:11" x14ac:dyDescent="0.3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</row>
    <row r="42" spans="1:11" x14ac:dyDescent="0.3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</row>
    <row r="43" spans="1:11" x14ac:dyDescent="0.3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1" x14ac:dyDescent="0.3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1" x14ac:dyDescent="0.3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1" x14ac:dyDescent="0.3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1" x14ac:dyDescent="0.3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1" x14ac:dyDescent="0.3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x14ac:dyDescent="0.3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x14ac:dyDescent="0.3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x14ac:dyDescent="0.3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x14ac:dyDescent="0.3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x14ac:dyDescent="0.3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x14ac:dyDescent="0.3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x14ac:dyDescent="0.3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x14ac:dyDescent="0.3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x14ac:dyDescent="0.3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x14ac:dyDescent="0.3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x14ac:dyDescent="0.3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x14ac:dyDescent="0.3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x14ac:dyDescent="0.3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x14ac:dyDescent="0.3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x14ac:dyDescent="0.3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x14ac:dyDescent="0.3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x14ac:dyDescent="0.3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x14ac:dyDescent="0.3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x14ac:dyDescent="0.3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x14ac:dyDescent="0.3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x14ac:dyDescent="0.3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x14ac:dyDescent="0.3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x14ac:dyDescent="0.3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x14ac:dyDescent="0.3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x14ac:dyDescent="0.3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x14ac:dyDescent="0.3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x14ac:dyDescent="0.3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x14ac:dyDescent="0.3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x14ac:dyDescent="0.3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x14ac:dyDescent="0.3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x14ac:dyDescent="0.3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x14ac:dyDescent="0.3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x14ac:dyDescent="0.3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x14ac:dyDescent="0.3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x14ac:dyDescent="0.3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x14ac:dyDescent="0.3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x14ac:dyDescent="0.3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x14ac:dyDescent="0.3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x14ac:dyDescent="0.3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x14ac:dyDescent="0.3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x14ac:dyDescent="0.3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x14ac:dyDescent="0.3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x14ac:dyDescent="0.3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x14ac:dyDescent="0.3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x14ac:dyDescent="0.3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x14ac:dyDescent="0.3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x14ac:dyDescent="0.3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x14ac:dyDescent="0.3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x14ac:dyDescent="0.3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x14ac:dyDescent="0.3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x14ac:dyDescent="0.3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x14ac:dyDescent="0.3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x14ac:dyDescent="0.3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x14ac:dyDescent="0.3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x14ac:dyDescent="0.3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x14ac:dyDescent="0.3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x14ac:dyDescent="0.3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x14ac:dyDescent="0.3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x14ac:dyDescent="0.3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x14ac:dyDescent="0.3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x14ac:dyDescent="0.3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x14ac:dyDescent="0.3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x14ac:dyDescent="0.3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x14ac:dyDescent="0.3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x14ac:dyDescent="0.3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x14ac:dyDescent="0.3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x14ac:dyDescent="0.3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x14ac:dyDescent="0.3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x14ac:dyDescent="0.3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x14ac:dyDescent="0.3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x14ac:dyDescent="0.3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x14ac:dyDescent="0.3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x14ac:dyDescent="0.3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x14ac:dyDescent="0.3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x14ac:dyDescent="0.3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x14ac:dyDescent="0.3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x14ac:dyDescent="0.3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x14ac:dyDescent="0.3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x14ac:dyDescent="0.3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x14ac:dyDescent="0.3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x14ac:dyDescent="0.3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x14ac:dyDescent="0.3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x14ac:dyDescent="0.3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x14ac:dyDescent="0.3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x14ac:dyDescent="0.3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x14ac:dyDescent="0.3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x14ac:dyDescent="0.3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x14ac:dyDescent="0.3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x14ac:dyDescent="0.3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x14ac:dyDescent="0.3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x14ac:dyDescent="0.3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x14ac:dyDescent="0.3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x14ac:dyDescent="0.3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x14ac:dyDescent="0.3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x14ac:dyDescent="0.3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x14ac:dyDescent="0.3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x14ac:dyDescent="0.3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x14ac:dyDescent="0.3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x14ac:dyDescent="0.3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x14ac:dyDescent="0.3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x14ac:dyDescent="0.3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x14ac:dyDescent="0.3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x14ac:dyDescent="0.3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x14ac:dyDescent="0.3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x14ac:dyDescent="0.3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x14ac:dyDescent="0.3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x14ac:dyDescent="0.3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x14ac:dyDescent="0.3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x14ac:dyDescent="0.3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x14ac:dyDescent="0.3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x14ac:dyDescent="0.3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x14ac:dyDescent="0.3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x14ac:dyDescent="0.3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x14ac:dyDescent="0.3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x14ac:dyDescent="0.3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x14ac:dyDescent="0.3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x14ac:dyDescent="0.3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x14ac:dyDescent="0.3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x14ac:dyDescent="0.3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x14ac:dyDescent="0.3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x14ac:dyDescent="0.3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x14ac:dyDescent="0.3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x14ac:dyDescent="0.3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x14ac:dyDescent="0.3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x14ac:dyDescent="0.3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x14ac:dyDescent="0.3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x14ac:dyDescent="0.3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x14ac:dyDescent="0.3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x14ac:dyDescent="0.3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x14ac:dyDescent="0.3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x14ac:dyDescent="0.3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x14ac:dyDescent="0.3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x14ac:dyDescent="0.3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x14ac:dyDescent="0.3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x14ac:dyDescent="0.3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x14ac:dyDescent="0.3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x14ac:dyDescent="0.3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x14ac:dyDescent="0.3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x14ac:dyDescent="0.3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x14ac:dyDescent="0.3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x14ac:dyDescent="0.3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x14ac:dyDescent="0.3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x14ac:dyDescent="0.3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x14ac:dyDescent="0.3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x14ac:dyDescent="0.3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x14ac:dyDescent="0.3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x14ac:dyDescent="0.3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x14ac:dyDescent="0.3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x14ac:dyDescent="0.3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x14ac:dyDescent="0.3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x14ac:dyDescent="0.3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x14ac:dyDescent="0.3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x14ac:dyDescent="0.3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x14ac:dyDescent="0.3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x14ac:dyDescent="0.3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x14ac:dyDescent="0.3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x14ac:dyDescent="0.3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x14ac:dyDescent="0.3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x14ac:dyDescent="0.3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x14ac:dyDescent="0.3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x14ac:dyDescent="0.3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x14ac:dyDescent="0.3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x14ac:dyDescent="0.3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x14ac:dyDescent="0.3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x14ac:dyDescent="0.3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x14ac:dyDescent="0.3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x14ac:dyDescent="0.3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x14ac:dyDescent="0.3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x14ac:dyDescent="0.3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x14ac:dyDescent="0.3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x14ac:dyDescent="0.3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x14ac:dyDescent="0.3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x14ac:dyDescent="0.3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x14ac:dyDescent="0.3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x14ac:dyDescent="0.3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x14ac:dyDescent="0.3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x14ac:dyDescent="0.3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x14ac:dyDescent="0.3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x14ac:dyDescent="0.3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x14ac:dyDescent="0.3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x14ac:dyDescent="0.3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x14ac:dyDescent="0.3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x14ac:dyDescent="0.3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x14ac:dyDescent="0.3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x14ac:dyDescent="0.3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x14ac:dyDescent="0.3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x14ac:dyDescent="0.3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x14ac:dyDescent="0.3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x14ac:dyDescent="0.3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x14ac:dyDescent="0.3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x14ac:dyDescent="0.3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x14ac:dyDescent="0.3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x14ac:dyDescent="0.3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x14ac:dyDescent="0.3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x14ac:dyDescent="0.3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x14ac:dyDescent="0.3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x14ac:dyDescent="0.3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x14ac:dyDescent="0.3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x14ac:dyDescent="0.3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x14ac:dyDescent="0.3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x14ac:dyDescent="0.3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x14ac:dyDescent="0.3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x14ac:dyDescent="0.3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x14ac:dyDescent="0.3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x14ac:dyDescent="0.3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x14ac:dyDescent="0.3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x14ac:dyDescent="0.3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x14ac:dyDescent="0.3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x14ac:dyDescent="0.3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x14ac:dyDescent="0.3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x14ac:dyDescent="0.3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x14ac:dyDescent="0.3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x14ac:dyDescent="0.3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x14ac:dyDescent="0.3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x14ac:dyDescent="0.3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x14ac:dyDescent="0.3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x14ac:dyDescent="0.3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x14ac:dyDescent="0.3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x14ac:dyDescent="0.3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x14ac:dyDescent="0.3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x14ac:dyDescent="0.3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x14ac:dyDescent="0.3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x14ac:dyDescent="0.3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x14ac:dyDescent="0.3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x14ac:dyDescent="0.3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x14ac:dyDescent="0.3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x14ac:dyDescent="0.3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x14ac:dyDescent="0.3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x14ac:dyDescent="0.3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x14ac:dyDescent="0.3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x14ac:dyDescent="0.3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x14ac:dyDescent="0.3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x14ac:dyDescent="0.3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x14ac:dyDescent="0.3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x14ac:dyDescent="0.3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x14ac:dyDescent="0.3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x14ac:dyDescent="0.3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x14ac:dyDescent="0.3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x14ac:dyDescent="0.3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x14ac:dyDescent="0.3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x14ac:dyDescent="0.3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x14ac:dyDescent="0.3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x14ac:dyDescent="0.3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x14ac:dyDescent="0.3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x14ac:dyDescent="0.3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x14ac:dyDescent="0.3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x14ac:dyDescent="0.3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x14ac:dyDescent="0.3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x14ac:dyDescent="0.3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x14ac:dyDescent="0.3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x14ac:dyDescent="0.3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x14ac:dyDescent="0.3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x14ac:dyDescent="0.3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x14ac:dyDescent="0.3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x14ac:dyDescent="0.3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x14ac:dyDescent="0.3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x14ac:dyDescent="0.3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x14ac:dyDescent="0.3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x14ac:dyDescent="0.3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x14ac:dyDescent="0.3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x14ac:dyDescent="0.3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x14ac:dyDescent="0.3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x14ac:dyDescent="0.3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x14ac:dyDescent="0.3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x14ac:dyDescent="0.3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x14ac:dyDescent="0.3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x14ac:dyDescent="0.3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x14ac:dyDescent="0.3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x14ac:dyDescent="0.3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x14ac:dyDescent="0.3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x14ac:dyDescent="0.3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x14ac:dyDescent="0.3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x14ac:dyDescent="0.3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x14ac:dyDescent="0.3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3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x14ac:dyDescent="0.3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x14ac:dyDescent="0.3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x14ac:dyDescent="0.3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x14ac:dyDescent="0.3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x14ac:dyDescent="0.3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x14ac:dyDescent="0.3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x14ac:dyDescent="0.3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x14ac:dyDescent="0.3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x14ac:dyDescent="0.3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x14ac:dyDescent="0.3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x14ac:dyDescent="0.3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x14ac:dyDescent="0.3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x14ac:dyDescent="0.3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x14ac:dyDescent="0.3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x14ac:dyDescent="0.3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x14ac:dyDescent="0.3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x14ac:dyDescent="0.3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x14ac:dyDescent="0.3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x14ac:dyDescent="0.3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x14ac:dyDescent="0.3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x14ac:dyDescent="0.3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x14ac:dyDescent="0.3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x14ac:dyDescent="0.3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3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x14ac:dyDescent="0.3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x14ac:dyDescent="0.3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x14ac:dyDescent="0.3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3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x14ac:dyDescent="0.3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x14ac:dyDescent="0.3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x14ac:dyDescent="0.3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x14ac:dyDescent="0.3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x14ac:dyDescent="0.3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x14ac:dyDescent="0.3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x14ac:dyDescent="0.3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x14ac:dyDescent="0.3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x14ac:dyDescent="0.3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x14ac:dyDescent="0.3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x14ac:dyDescent="0.3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x14ac:dyDescent="0.3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x14ac:dyDescent="0.3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x14ac:dyDescent="0.3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x14ac:dyDescent="0.3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x14ac:dyDescent="0.3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x14ac:dyDescent="0.3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x14ac:dyDescent="0.3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x14ac:dyDescent="0.3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x14ac:dyDescent="0.3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3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x14ac:dyDescent="0.3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x14ac:dyDescent="0.3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x14ac:dyDescent="0.3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x14ac:dyDescent="0.3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x14ac:dyDescent="0.3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x14ac:dyDescent="0.3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3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x14ac:dyDescent="0.3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x14ac:dyDescent="0.3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x14ac:dyDescent="0.3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x14ac:dyDescent="0.3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x14ac:dyDescent="0.3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x14ac:dyDescent="0.3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3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x14ac:dyDescent="0.3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x14ac:dyDescent="0.3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x14ac:dyDescent="0.3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3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x14ac:dyDescent="0.3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x14ac:dyDescent="0.3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x14ac:dyDescent="0.3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x14ac:dyDescent="0.3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x14ac:dyDescent="0.3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x14ac:dyDescent="0.3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x14ac:dyDescent="0.3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3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x14ac:dyDescent="0.3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x14ac:dyDescent="0.3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x14ac:dyDescent="0.3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x14ac:dyDescent="0.3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x14ac:dyDescent="0.3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x14ac:dyDescent="0.3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x14ac:dyDescent="0.3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x14ac:dyDescent="0.3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x14ac:dyDescent="0.3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x14ac:dyDescent="0.3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x14ac:dyDescent="0.3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x14ac:dyDescent="0.3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x14ac:dyDescent="0.3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x14ac:dyDescent="0.3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x14ac:dyDescent="0.3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x14ac:dyDescent="0.3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x14ac:dyDescent="0.3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x14ac:dyDescent="0.3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3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x14ac:dyDescent="0.3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x14ac:dyDescent="0.3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x14ac:dyDescent="0.3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3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x14ac:dyDescent="0.3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x14ac:dyDescent="0.3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x14ac:dyDescent="0.3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x14ac:dyDescent="0.3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x14ac:dyDescent="0.3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x14ac:dyDescent="0.3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x14ac:dyDescent="0.3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x14ac:dyDescent="0.3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x14ac:dyDescent="0.3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x14ac:dyDescent="0.3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x14ac:dyDescent="0.3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x14ac:dyDescent="0.3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x14ac:dyDescent="0.3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x14ac:dyDescent="0.3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x14ac:dyDescent="0.3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x14ac:dyDescent="0.3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x14ac:dyDescent="0.3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x14ac:dyDescent="0.3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x14ac:dyDescent="0.3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x14ac:dyDescent="0.3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x14ac:dyDescent="0.3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x14ac:dyDescent="0.3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x14ac:dyDescent="0.3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x14ac:dyDescent="0.3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x14ac:dyDescent="0.3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x14ac:dyDescent="0.3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x14ac:dyDescent="0.3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x14ac:dyDescent="0.3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x14ac:dyDescent="0.3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x14ac:dyDescent="0.3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x14ac:dyDescent="0.3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x14ac:dyDescent="0.3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x14ac:dyDescent="0.3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x14ac:dyDescent="0.3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x14ac:dyDescent="0.3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x14ac:dyDescent="0.3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x14ac:dyDescent="0.3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x14ac:dyDescent="0.3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x14ac:dyDescent="0.3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x14ac:dyDescent="0.3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x14ac:dyDescent="0.3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x14ac:dyDescent="0.3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x14ac:dyDescent="0.3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x14ac:dyDescent="0.3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x14ac:dyDescent="0.3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x14ac:dyDescent="0.3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x14ac:dyDescent="0.3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x14ac:dyDescent="0.3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x14ac:dyDescent="0.3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x14ac:dyDescent="0.3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x14ac:dyDescent="0.3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x14ac:dyDescent="0.3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x14ac:dyDescent="0.3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3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x14ac:dyDescent="0.3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3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3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x14ac:dyDescent="0.3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x14ac:dyDescent="0.3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x14ac:dyDescent="0.3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x14ac:dyDescent="0.3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x14ac:dyDescent="0.3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x14ac:dyDescent="0.3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x14ac:dyDescent="0.3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x14ac:dyDescent="0.3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x14ac:dyDescent="0.3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x14ac:dyDescent="0.3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x14ac:dyDescent="0.3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x14ac:dyDescent="0.3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3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x14ac:dyDescent="0.3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x14ac:dyDescent="0.3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x14ac:dyDescent="0.3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x14ac:dyDescent="0.3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x14ac:dyDescent="0.3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3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3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3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x14ac:dyDescent="0.3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x14ac:dyDescent="0.3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x14ac:dyDescent="0.3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x14ac:dyDescent="0.3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x14ac:dyDescent="0.3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x14ac:dyDescent="0.3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x14ac:dyDescent="0.3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x14ac:dyDescent="0.3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x14ac:dyDescent="0.3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x14ac:dyDescent="0.3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x14ac:dyDescent="0.3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x14ac:dyDescent="0.3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x14ac:dyDescent="0.3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x14ac:dyDescent="0.3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x14ac:dyDescent="0.3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x14ac:dyDescent="0.3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x14ac:dyDescent="0.3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x14ac:dyDescent="0.3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x14ac:dyDescent="0.3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x14ac:dyDescent="0.3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x14ac:dyDescent="0.3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x14ac:dyDescent="0.3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x14ac:dyDescent="0.3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3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x14ac:dyDescent="0.3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x14ac:dyDescent="0.3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x14ac:dyDescent="0.3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x14ac:dyDescent="0.3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3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x14ac:dyDescent="0.3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x14ac:dyDescent="0.3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x14ac:dyDescent="0.3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x14ac:dyDescent="0.3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x14ac:dyDescent="0.3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x14ac:dyDescent="0.3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x14ac:dyDescent="0.3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x14ac:dyDescent="0.3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x14ac:dyDescent="0.3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x14ac:dyDescent="0.3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x14ac:dyDescent="0.3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x14ac:dyDescent="0.3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x14ac:dyDescent="0.3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x14ac:dyDescent="0.3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x14ac:dyDescent="0.3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3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x14ac:dyDescent="0.3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x14ac:dyDescent="0.3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x14ac:dyDescent="0.3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x14ac:dyDescent="0.3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x14ac:dyDescent="0.3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x14ac:dyDescent="0.3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x14ac:dyDescent="0.3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x14ac:dyDescent="0.3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x14ac:dyDescent="0.3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x14ac:dyDescent="0.3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x14ac:dyDescent="0.3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x14ac:dyDescent="0.3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x14ac:dyDescent="0.3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x14ac:dyDescent="0.3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x14ac:dyDescent="0.3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x14ac:dyDescent="0.3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x14ac:dyDescent="0.3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x14ac:dyDescent="0.3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x14ac:dyDescent="0.3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3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x14ac:dyDescent="0.3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3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3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x14ac:dyDescent="0.3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5A2E-CF5E-434E-A024-1A12E7821C4D}">
  <dimension ref="A1:R568"/>
  <sheetViews>
    <sheetView tabSelected="1" topLeftCell="C1" workbookViewId="0">
      <pane ySplit="1" topLeftCell="A2" activePane="bottomLeft" state="frozen"/>
      <selection pane="bottomLeft" activeCell="P17" sqref="P17"/>
    </sheetView>
  </sheetViews>
  <sheetFormatPr defaultRowHeight="14.4" x14ac:dyDescent="0.3"/>
  <cols>
    <col min="1" max="1" width="5" bestFit="1" customWidth="1"/>
    <col min="2" max="2" width="18.88671875" bestFit="1" customWidth="1"/>
    <col min="3" max="3" width="9.21875" bestFit="1" customWidth="1"/>
    <col min="4" max="4" width="29.21875" bestFit="1" customWidth="1"/>
    <col min="5" max="5" width="19" bestFit="1" customWidth="1"/>
    <col min="6" max="6" width="8.5546875" bestFit="1" customWidth="1"/>
    <col min="7" max="7" width="14.5546875" bestFit="1" customWidth="1"/>
    <col min="8" max="8" width="17.5546875" bestFit="1" customWidth="1"/>
    <col min="9" max="9" width="5" bestFit="1" customWidth="1"/>
    <col min="10" max="10" width="7" bestFit="1" customWidth="1"/>
    <col min="11" max="11" width="14.88671875" bestFit="1" customWidth="1"/>
    <col min="12" max="12" width="11.109375" bestFit="1" customWidth="1"/>
    <col min="14" max="14" width="10.77734375" bestFit="1" customWidth="1"/>
    <col min="15" max="15" width="6.88671875" bestFit="1" customWidth="1"/>
    <col min="16" max="16" width="15.6640625" bestFit="1" customWidth="1"/>
    <col min="17" max="17" width="12.5546875" bestFit="1" customWidth="1"/>
    <col min="18" max="18" width="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376</v>
      </c>
      <c r="N1">
        <f>MAX(H280:H568)</f>
        <v>64.3</v>
      </c>
    </row>
    <row r="2" spans="1:18" x14ac:dyDescent="0.3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  <c r="L2">
        <f>IF(A2=2017,1,0)</f>
        <v>0</v>
      </c>
    </row>
    <row r="3" spans="1:18" x14ac:dyDescent="0.3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  <c r="L3">
        <f t="shared" ref="L3:L66" si="0">IF(A3=2017,1,0)</f>
        <v>0</v>
      </c>
      <c r="N3" s="2" t="s">
        <v>124</v>
      </c>
      <c r="O3" s="2" t="s">
        <v>125</v>
      </c>
      <c r="P3" s="2" t="s">
        <v>126</v>
      </c>
      <c r="Q3" s="2" t="s">
        <v>348</v>
      </c>
      <c r="R3" s="2">
        <v>64.3</v>
      </c>
    </row>
    <row r="4" spans="1:18" x14ac:dyDescent="0.3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L4">
        <f t="shared" si="0"/>
        <v>0</v>
      </c>
    </row>
    <row r="5" spans="1:18" x14ac:dyDescent="0.3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L5">
        <f t="shared" si="0"/>
        <v>0</v>
      </c>
    </row>
    <row r="6" spans="1:18" x14ac:dyDescent="0.3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L6">
        <f t="shared" si="0"/>
        <v>0</v>
      </c>
    </row>
    <row r="7" spans="1:18" x14ac:dyDescent="0.3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L7">
        <f t="shared" si="0"/>
        <v>0</v>
      </c>
    </row>
    <row r="8" spans="1:18" x14ac:dyDescent="0.3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L8">
        <f t="shared" si="0"/>
        <v>0</v>
      </c>
    </row>
    <row r="9" spans="1:18" x14ac:dyDescent="0.3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L9">
        <f t="shared" si="0"/>
        <v>0</v>
      </c>
    </row>
    <row r="10" spans="1:18" x14ac:dyDescent="0.3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L10">
        <f t="shared" si="0"/>
        <v>0</v>
      </c>
    </row>
    <row r="11" spans="1:18" x14ac:dyDescent="0.3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L11">
        <f t="shared" si="0"/>
        <v>0</v>
      </c>
    </row>
    <row r="12" spans="1:18" x14ac:dyDescent="0.3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L12">
        <f t="shared" si="0"/>
        <v>0</v>
      </c>
    </row>
    <row r="13" spans="1:18" x14ac:dyDescent="0.3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L13">
        <f t="shared" si="0"/>
        <v>0</v>
      </c>
    </row>
    <row r="14" spans="1:18" x14ac:dyDescent="0.3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L14">
        <f t="shared" si="0"/>
        <v>0</v>
      </c>
    </row>
    <row r="15" spans="1:18" x14ac:dyDescent="0.3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L15">
        <f t="shared" si="0"/>
        <v>0</v>
      </c>
    </row>
    <row r="16" spans="1:18" x14ac:dyDescent="0.3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L16">
        <f t="shared" si="0"/>
        <v>0</v>
      </c>
    </row>
    <row r="17" spans="1:12" x14ac:dyDescent="0.3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L17">
        <f t="shared" si="0"/>
        <v>0</v>
      </c>
    </row>
    <row r="18" spans="1:12" x14ac:dyDescent="0.3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  <c r="L18">
        <f t="shared" si="0"/>
        <v>0</v>
      </c>
    </row>
    <row r="19" spans="1:12" x14ac:dyDescent="0.3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  <c r="L19">
        <f t="shared" si="0"/>
        <v>0</v>
      </c>
    </row>
    <row r="20" spans="1:12" x14ac:dyDescent="0.3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  <c r="L20">
        <f t="shared" si="0"/>
        <v>0</v>
      </c>
    </row>
    <row r="21" spans="1:12" x14ac:dyDescent="0.3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  <c r="L21">
        <f t="shared" si="0"/>
        <v>0</v>
      </c>
    </row>
    <row r="22" spans="1:12" x14ac:dyDescent="0.3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  <c r="L22">
        <f t="shared" si="0"/>
        <v>0</v>
      </c>
    </row>
    <row r="23" spans="1:12" x14ac:dyDescent="0.3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  <c r="L23">
        <f t="shared" si="0"/>
        <v>0</v>
      </c>
    </row>
    <row r="24" spans="1:12" x14ac:dyDescent="0.3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  <c r="L24">
        <f t="shared" si="0"/>
        <v>0</v>
      </c>
    </row>
    <row r="25" spans="1:12" x14ac:dyDescent="0.3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  <c r="L25">
        <f t="shared" si="0"/>
        <v>0</v>
      </c>
    </row>
    <row r="26" spans="1:12" x14ac:dyDescent="0.3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  <c r="L26">
        <f t="shared" si="0"/>
        <v>0</v>
      </c>
    </row>
    <row r="27" spans="1:12" x14ac:dyDescent="0.3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  <c r="L27">
        <f t="shared" si="0"/>
        <v>0</v>
      </c>
    </row>
    <row r="28" spans="1:12" x14ac:dyDescent="0.3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  <c r="L28">
        <f t="shared" si="0"/>
        <v>0</v>
      </c>
    </row>
    <row r="29" spans="1:12" x14ac:dyDescent="0.3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  <c r="L29">
        <f t="shared" si="0"/>
        <v>0</v>
      </c>
    </row>
    <row r="30" spans="1:12" x14ac:dyDescent="0.3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  <c r="L30">
        <f t="shared" si="0"/>
        <v>0</v>
      </c>
    </row>
    <row r="31" spans="1:12" x14ac:dyDescent="0.3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  <c r="L31">
        <f t="shared" si="0"/>
        <v>0</v>
      </c>
    </row>
    <row r="32" spans="1:12" x14ac:dyDescent="0.3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  <c r="L32">
        <f t="shared" si="0"/>
        <v>0</v>
      </c>
    </row>
    <row r="33" spans="1:12" x14ac:dyDescent="0.3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  <c r="L33">
        <f t="shared" si="0"/>
        <v>0</v>
      </c>
    </row>
    <row r="34" spans="1:12" x14ac:dyDescent="0.3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  <c r="L34">
        <f t="shared" si="0"/>
        <v>0</v>
      </c>
    </row>
    <row r="35" spans="1:12" x14ac:dyDescent="0.3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  <c r="L35">
        <f t="shared" si="0"/>
        <v>0</v>
      </c>
    </row>
    <row r="36" spans="1:12" x14ac:dyDescent="0.3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  <c r="L36">
        <f t="shared" si="0"/>
        <v>0</v>
      </c>
    </row>
    <row r="37" spans="1:12" x14ac:dyDescent="0.3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  <c r="L37">
        <f t="shared" si="0"/>
        <v>0</v>
      </c>
    </row>
    <row r="38" spans="1:12" x14ac:dyDescent="0.3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  <c r="L38">
        <f t="shared" si="0"/>
        <v>0</v>
      </c>
    </row>
    <row r="39" spans="1:12" x14ac:dyDescent="0.3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  <c r="L39">
        <f t="shared" si="0"/>
        <v>0</v>
      </c>
    </row>
    <row r="40" spans="1:12" x14ac:dyDescent="0.3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  <c r="L40">
        <f t="shared" si="0"/>
        <v>0</v>
      </c>
    </row>
    <row r="41" spans="1:12" x14ac:dyDescent="0.3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  <c r="L41">
        <f t="shared" si="0"/>
        <v>0</v>
      </c>
    </row>
    <row r="42" spans="1:12" x14ac:dyDescent="0.3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  <c r="L42">
        <f t="shared" si="0"/>
        <v>0</v>
      </c>
    </row>
    <row r="43" spans="1:12" x14ac:dyDescent="0.3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  <c r="L43">
        <f t="shared" si="0"/>
        <v>0</v>
      </c>
    </row>
    <row r="44" spans="1:12" x14ac:dyDescent="0.3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  <c r="L44">
        <f t="shared" si="0"/>
        <v>0</v>
      </c>
    </row>
    <row r="45" spans="1:12" x14ac:dyDescent="0.3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  <c r="L45">
        <f t="shared" si="0"/>
        <v>0</v>
      </c>
    </row>
    <row r="46" spans="1:12" x14ac:dyDescent="0.3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  <c r="L46">
        <f t="shared" si="0"/>
        <v>0</v>
      </c>
    </row>
    <row r="47" spans="1:12" x14ac:dyDescent="0.3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  <c r="L47">
        <f t="shared" si="0"/>
        <v>0</v>
      </c>
    </row>
    <row r="48" spans="1:12" x14ac:dyDescent="0.3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  <c r="L48">
        <f t="shared" si="0"/>
        <v>0</v>
      </c>
    </row>
    <row r="49" spans="1:12" x14ac:dyDescent="0.3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  <c r="L49">
        <f t="shared" si="0"/>
        <v>0</v>
      </c>
    </row>
    <row r="50" spans="1:12" x14ac:dyDescent="0.3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  <c r="L50">
        <f t="shared" si="0"/>
        <v>0</v>
      </c>
    </row>
    <row r="51" spans="1:12" x14ac:dyDescent="0.3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  <c r="L51">
        <f t="shared" si="0"/>
        <v>0</v>
      </c>
    </row>
    <row r="52" spans="1:12" x14ac:dyDescent="0.3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  <c r="L52">
        <f t="shared" si="0"/>
        <v>0</v>
      </c>
    </row>
    <row r="53" spans="1:12" x14ac:dyDescent="0.3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  <c r="L53">
        <f t="shared" si="0"/>
        <v>0</v>
      </c>
    </row>
    <row r="54" spans="1:12" x14ac:dyDescent="0.3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  <c r="L54">
        <f t="shared" si="0"/>
        <v>0</v>
      </c>
    </row>
    <row r="55" spans="1:12" x14ac:dyDescent="0.3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  <c r="L55">
        <f t="shared" si="0"/>
        <v>0</v>
      </c>
    </row>
    <row r="56" spans="1:12" x14ac:dyDescent="0.3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  <c r="L56">
        <f t="shared" si="0"/>
        <v>0</v>
      </c>
    </row>
    <row r="57" spans="1:12" x14ac:dyDescent="0.3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  <c r="L57">
        <f t="shared" si="0"/>
        <v>0</v>
      </c>
    </row>
    <row r="58" spans="1:12" x14ac:dyDescent="0.3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  <c r="L58">
        <f t="shared" si="0"/>
        <v>0</v>
      </c>
    </row>
    <row r="59" spans="1:12" x14ac:dyDescent="0.3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  <c r="L59">
        <f t="shared" si="0"/>
        <v>0</v>
      </c>
    </row>
    <row r="60" spans="1:12" x14ac:dyDescent="0.3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  <c r="L60">
        <f t="shared" si="0"/>
        <v>0</v>
      </c>
    </row>
    <row r="61" spans="1:12" x14ac:dyDescent="0.3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  <c r="L61">
        <f t="shared" si="0"/>
        <v>0</v>
      </c>
    </row>
    <row r="62" spans="1:12" x14ac:dyDescent="0.3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  <c r="L62">
        <f t="shared" si="0"/>
        <v>0</v>
      </c>
    </row>
    <row r="63" spans="1:12" x14ac:dyDescent="0.3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  <c r="L63">
        <f t="shared" si="0"/>
        <v>0</v>
      </c>
    </row>
    <row r="64" spans="1:12" x14ac:dyDescent="0.3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  <c r="L64">
        <f t="shared" si="0"/>
        <v>0</v>
      </c>
    </row>
    <row r="65" spans="1:12" x14ac:dyDescent="0.3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  <c r="L65">
        <f t="shared" si="0"/>
        <v>0</v>
      </c>
    </row>
    <row r="66" spans="1:12" x14ac:dyDescent="0.3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  <c r="L66">
        <f t="shared" si="0"/>
        <v>0</v>
      </c>
    </row>
    <row r="67" spans="1:12" x14ac:dyDescent="0.3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  <c r="L67">
        <f t="shared" ref="L67:L130" si="1">IF(A67=2017,1,0)</f>
        <v>0</v>
      </c>
    </row>
    <row r="68" spans="1:12" x14ac:dyDescent="0.3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  <c r="L68">
        <f t="shared" si="1"/>
        <v>0</v>
      </c>
    </row>
    <row r="69" spans="1:12" x14ac:dyDescent="0.3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  <c r="L69">
        <f t="shared" si="1"/>
        <v>0</v>
      </c>
    </row>
    <row r="70" spans="1:12" x14ac:dyDescent="0.3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  <c r="L70">
        <f t="shared" si="1"/>
        <v>0</v>
      </c>
    </row>
    <row r="71" spans="1:12" x14ac:dyDescent="0.3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  <c r="L71">
        <f t="shared" si="1"/>
        <v>0</v>
      </c>
    </row>
    <row r="72" spans="1:12" x14ac:dyDescent="0.3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  <c r="L72">
        <f t="shared" si="1"/>
        <v>0</v>
      </c>
    </row>
    <row r="73" spans="1:12" x14ac:dyDescent="0.3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  <c r="L73">
        <f t="shared" si="1"/>
        <v>0</v>
      </c>
    </row>
    <row r="74" spans="1:12" x14ac:dyDescent="0.3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  <c r="L74">
        <f t="shared" si="1"/>
        <v>0</v>
      </c>
    </row>
    <row r="75" spans="1:12" x14ac:dyDescent="0.3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  <c r="L75">
        <f t="shared" si="1"/>
        <v>0</v>
      </c>
    </row>
    <row r="76" spans="1:12" x14ac:dyDescent="0.3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  <c r="L76">
        <f t="shared" si="1"/>
        <v>0</v>
      </c>
    </row>
    <row r="77" spans="1:12" x14ac:dyDescent="0.3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  <c r="L77">
        <f t="shared" si="1"/>
        <v>0</v>
      </c>
    </row>
    <row r="78" spans="1:12" x14ac:dyDescent="0.3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  <c r="L78">
        <f t="shared" si="1"/>
        <v>0</v>
      </c>
    </row>
    <row r="79" spans="1:12" x14ac:dyDescent="0.3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  <c r="L79">
        <f t="shared" si="1"/>
        <v>0</v>
      </c>
    </row>
    <row r="80" spans="1:12" x14ac:dyDescent="0.3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  <c r="L80">
        <f t="shared" si="1"/>
        <v>0</v>
      </c>
    </row>
    <row r="81" spans="1:12" x14ac:dyDescent="0.3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  <c r="L81">
        <f t="shared" si="1"/>
        <v>0</v>
      </c>
    </row>
    <row r="82" spans="1:12" x14ac:dyDescent="0.3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  <c r="L82">
        <f t="shared" si="1"/>
        <v>0</v>
      </c>
    </row>
    <row r="83" spans="1:12" x14ac:dyDescent="0.3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  <c r="L83">
        <f t="shared" si="1"/>
        <v>0</v>
      </c>
    </row>
    <row r="84" spans="1:12" x14ac:dyDescent="0.3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  <c r="L84">
        <f t="shared" si="1"/>
        <v>0</v>
      </c>
    </row>
    <row r="85" spans="1:12" x14ac:dyDescent="0.3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  <c r="L85">
        <f t="shared" si="1"/>
        <v>0</v>
      </c>
    </row>
    <row r="86" spans="1:12" x14ac:dyDescent="0.3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  <c r="L86">
        <f t="shared" si="1"/>
        <v>0</v>
      </c>
    </row>
    <row r="87" spans="1:12" x14ac:dyDescent="0.3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  <c r="L87">
        <f t="shared" si="1"/>
        <v>0</v>
      </c>
    </row>
    <row r="88" spans="1:12" x14ac:dyDescent="0.3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  <c r="L88">
        <f t="shared" si="1"/>
        <v>0</v>
      </c>
    </row>
    <row r="89" spans="1:12" x14ac:dyDescent="0.3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  <c r="L89">
        <f t="shared" si="1"/>
        <v>0</v>
      </c>
    </row>
    <row r="90" spans="1:12" x14ac:dyDescent="0.3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  <c r="L90">
        <f t="shared" si="1"/>
        <v>0</v>
      </c>
    </row>
    <row r="91" spans="1:12" x14ac:dyDescent="0.3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  <c r="L91">
        <f t="shared" si="1"/>
        <v>0</v>
      </c>
    </row>
    <row r="92" spans="1:12" x14ac:dyDescent="0.3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  <c r="L92">
        <f t="shared" si="1"/>
        <v>0</v>
      </c>
    </row>
    <row r="93" spans="1:12" x14ac:dyDescent="0.3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  <c r="L93">
        <f t="shared" si="1"/>
        <v>0</v>
      </c>
    </row>
    <row r="94" spans="1:12" x14ac:dyDescent="0.3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  <c r="L94">
        <f t="shared" si="1"/>
        <v>0</v>
      </c>
    </row>
    <row r="95" spans="1:12" x14ac:dyDescent="0.3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  <c r="L95">
        <f t="shared" si="1"/>
        <v>0</v>
      </c>
    </row>
    <row r="96" spans="1:12" x14ac:dyDescent="0.3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  <c r="L96">
        <f t="shared" si="1"/>
        <v>0</v>
      </c>
    </row>
    <row r="97" spans="1:12" x14ac:dyDescent="0.3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  <c r="L97">
        <f t="shared" si="1"/>
        <v>0</v>
      </c>
    </row>
    <row r="98" spans="1:12" x14ac:dyDescent="0.3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  <c r="L98">
        <f t="shared" si="1"/>
        <v>0</v>
      </c>
    </row>
    <row r="99" spans="1:12" x14ac:dyDescent="0.3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  <c r="L99">
        <f t="shared" si="1"/>
        <v>0</v>
      </c>
    </row>
    <row r="100" spans="1:12" x14ac:dyDescent="0.3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  <c r="L100">
        <f t="shared" si="1"/>
        <v>0</v>
      </c>
    </row>
    <row r="101" spans="1:12" x14ac:dyDescent="0.3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  <c r="L101">
        <f t="shared" si="1"/>
        <v>0</v>
      </c>
    </row>
    <row r="102" spans="1:12" x14ac:dyDescent="0.3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  <c r="L102">
        <f t="shared" si="1"/>
        <v>0</v>
      </c>
    </row>
    <row r="103" spans="1:12" x14ac:dyDescent="0.3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  <c r="L103">
        <f t="shared" si="1"/>
        <v>0</v>
      </c>
    </row>
    <row r="104" spans="1:12" x14ac:dyDescent="0.3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  <c r="L104">
        <f t="shared" si="1"/>
        <v>0</v>
      </c>
    </row>
    <row r="105" spans="1:12" x14ac:dyDescent="0.3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  <c r="L105">
        <f t="shared" si="1"/>
        <v>0</v>
      </c>
    </row>
    <row r="106" spans="1:12" x14ac:dyDescent="0.3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  <c r="L106">
        <f t="shared" si="1"/>
        <v>0</v>
      </c>
    </row>
    <row r="107" spans="1:12" x14ac:dyDescent="0.3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  <c r="L107">
        <f t="shared" si="1"/>
        <v>0</v>
      </c>
    </row>
    <row r="108" spans="1:12" x14ac:dyDescent="0.3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  <c r="L108">
        <f t="shared" si="1"/>
        <v>0</v>
      </c>
    </row>
    <row r="109" spans="1:12" x14ac:dyDescent="0.3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  <c r="L109">
        <f t="shared" si="1"/>
        <v>0</v>
      </c>
    </row>
    <row r="110" spans="1:12" x14ac:dyDescent="0.3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  <c r="L110">
        <f t="shared" si="1"/>
        <v>0</v>
      </c>
    </row>
    <row r="111" spans="1:12" x14ac:dyDescent="0.3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  <c r="L111">
        <f t="shared" si="1"/>
        <v>0</v>
      </c>
    </row>
    <row r="112" spans="1:12" x14ac:dyDescent="0.3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  <c r="L112">
        <f t="shared" si="1"/>
        <v>0</v>
      </c>
    </row>
    <row r="113" spans="1:12" x14ac:dyDescent="0.3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  <c r="L113">
        <f t="shared" si="1"/>
        <v>0</v>
      </c>
    </row>
    <row r="114" spans="1:12" x14ac:dyDescent="0.3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  <c r="L114">
        <f t="shared" si="1"/>
        <v>0</v>
      </c>
    </row>
    <row r="115" spans="1:12" x14ac:dyDescent="0.3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  <c r="L115">
        <f t="shared" si="1"/>
        <v>0</v>
      </c>
    </row>
    <row r="116" spans="1:12" x14ac:dyDescent="0.3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  <c r="L116">
        <f t="shared" si="1"/>
        <v>0</v>
      </c>
    </row>
    <row r="117" spans="1:12" x14ac:dyDescent="0.3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  <c r="L117">
        <f t="shared" si="1"/>
        <v>0</v>
      </c>
    </row>
    <row r="118" spans="1:12" x14ac:dyDescent="0.3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  <c r="L118">
        <f t="shared" si="1"/>
        <v>0</v>
      </c>
    </row>
    <row r="119" spans="1:12" x14ac:dyDescent="0.3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  <c r="L119">
        <f t="shared" si="1"/>
        <v>0</v>
      </c>
    </row>
    <row r="120" spans="1:12" x14ac:dyDescent="0.3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  <c r="L120">
        <f t="shared" si="1"/>
        <v>0</v>
      </c>
    </row>
    <row r="121" spans="1:12" x14ac:dyDescent="0.3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  <c r="L121">
        <f t="shared" si="1"/>
        <v>0</v>
      </c>
    </row>
    <row r="122" spans="1:12" x14ac:dyDescent="0.3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  <c r="L122">
        <f t="shared" si="1"/>
        <v>0</v>
      </c>
    </row>
    <row r="123" spans="1:12" x14ac:dyDescent="0.3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  <c r="L123">
        <f t="shared" si="1"/>
        <v>0</v>
      </c>
    </row>
    <row r="124" spans="1:12" x14ac:dyDescent="0.3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  <c r="L124">
        <f t="shared" si="1"/>
        <v>0</v>
      </c>
    </row>
    <row r="125" spans="1:12" x14ac:dyDescent="0.3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  <c r="L125">
        <f t="shared" si="1"/>
        <v>0</v>
      </c>
    </row>
    <row r="126" spans="1:12" x14ac:dyDescent="0.3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  <c r="L126">
        <f t="shared" si="1"/>
        <v>0</v>
      </c>
    </row>
    <row r="127" spans="1:12" x14ac:dyDescent="0.3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  <c r="L127">
        <f t="shared" si="1"/>
        <v>0</v>
      </c>
    </row>
    <row r="128" spans="1:12" x14ac:dyDescent="0.3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  <c r="L128">
        <f t="shared" si="1"/>
        <v>0</v>
      </c>
    </row>
    <row r="129" spans="1:12" x14ac:dyDescent="0.3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  <c r="L129">
        <f t="shared" si="1"/>
        <v>0</v>
      </c>
    </row>
    <row r="130" spans="1:12" x14ac:dyDescent="0.3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  <c r="L130">
        <f t="shared" si="1"/>
        <v>0</v>
      </c>
    </row>
    <row r="131" spans="1:12" x14ac:dyDescent="0.3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  <c r="L131">
        <f t="shared" ref="L131:L194" si="2">IF(A131=2017,1,0)</f>
        <v>0</v>
      </c>
    </row>
    <row r="132" spans="1:12" x14ac:dyDescent="0.3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  <c r="L132">
        <f t="shared" si="2"/>
        <v>0</v>
      </c>
    </row>
    <row r="133" spans="1:12" x14ac:dyDescent="0.3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  <c r="L133">
        <f t="shared" si="2"/>
        <v>0</v>
      </c>
    </row>
    <row r="134" spans="1:12" x14ac:dyDescent="0.3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  <c r="L134">
        <f t="shared" si="2"/>
        <v>0</v>
      </c>
    </row>
    <row r="135" spans="1:12" x14ac:dyDescent="0.3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  <c r="L135">
        <f t="shared" si="2"/>
        <v>0</v>
      </c>
    </row>
    <row r="136" spans="1:12" x14ac:dyDescent="0.3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  <c r="L136">
        <f t="shared" si="2"/>
        <v>0</v>
      </c>
    </row>
    <row r="137" spans="1:12" x14ac:dyDescent="0.3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  <c r="L137">
        <f t="shared" si="2"/>
        <v>0</v>
      </c>
    </row>
    <row r="138" spans="1:12" x14ac:dyDescent="0.3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  <c r="L138">
        <f t="shared" si="2"/>
        <v>0</v>
      </c>
    </row>
    <row r="139" spans="1:12" x14ac:dyDescent="0.3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  <c r="L139">
        <f t="shared" si="2"/>
        <v>0</v>
      </c>
    </row>
    <row r="140" spans="1:12" x14ac:dyDescent="0.3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  <c r="L140">
        <f t="shared" si="2"/>
        <v>0</v>
      </c>
    </row>
    <row r="141" spans="1:12" x14ac:dyDescent="0.3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  <c r="L141">
        <f t="shared" si="2"/>
        <v>0</v>
      </c>
    </row>
    <row r="142" spans="1:12" x14ac:dyDescent="0.3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  <c r="L142">
        <f t="shared" si="2"/>
        <v>0</v>
      </c>
    </row>
    <row r="143" spans="1:12" x14ac:dyDescent="0.3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  <c r="L143">
        <f t="shared" si="2"/>
        <v>0</v>
      </c>
    </row>
    <row r="144" spans="1:12" x14ac:dyDescent="0.3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  <c r="L144">
        <f t="shared" si="2"/>
        <v>0</v>
      </c>
    </row>
    <row r="145" spans="1:12" x14ac:dyDescent="0.3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  <c r="L145">
        <f t="shared" si="2"/>
        <v>0</v>
      </c>
    </row>
    <row r="146" spans="1:12" x14ac:dyDescent="0.3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  <c r="L146">
        <f t="shared" si="2"/>
        <v>0</v>
      </c>
    </row>
    <row r="147" spans="1:12" x14ac:dyDescent="0.3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  <c r="L147">
        <f t="shared" si="2"/>
        <v>0</v>
      </c>
    </row>
    <row r="148" spans="1:12" x14ac:dyDescent="0.3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  <c r="L148">
        <f t="shared" si="2"/>
        <v>0</v>
      </c>
    </row>
    <row r="149" spans="1:12" x14ac:dyDescent="0.3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  <c r="L149">
        <f t="shared" si="2"/>
        <v>0</v>
      </c>
    </row>
    <row r="150" spans="1:12" x14ac:dyDescent="0.3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  <c r="L150">
        <f t="shared" si="2"/>
        <v>0</v>
      </c>
    </row>
    <row r="151" spans="1:12" x14ac:dyDescent="0.3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  <c r="L151">
        <f t="shared" si="2"/>
        <v>0</v>
      </c>
    </row>
    <row r="152" spans="1:12" x14ac:dyDescent="0.3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  <c r="L152">
        <f t="shared" si="2"/>
        <v>0</v>
      </c>
    </row>
    <row r="153" spans="1:12" x14ac:dyDescent="0.3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  <c r="L153">
        <f t="shared" si="2"/>
        <v>0</v>
      </c>
    </row>
    <row r="154" spans="1:12" x14ac:dyDescent="0.3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  <c r="L154">
        <f t="shared" si="2"/>
        <v>0</v>
      </c>
    </row>
    <row r="155" spans="1:12" x14ac:dyDescent="0.3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  <c r="L155">
        <f t="shared" si="2"/>
        <v>0</v>
      </c>
    </row>
    <row r="156" spans="1:12" x14ac:dyDescent="0.3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  <c r="L156">
        <f t="shared" si="2"/>
        <v>0</v>
      </c>
    </row>
    <row r="157" spans="1:12" x14ac:dyDescent="0.3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  <c r="L157">
        <f t="shared" si="2"/>
        <v>0</v>
      </c>
    </row>
    <row r="158" spans="1:12" x14ac:dyDescent="0.3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  <c r="L158">
        <f t="shared" si="2"/>
        <v>0</v>
      </c>
    </row>
    <row r="159" spans="1:12" x14ac:dyDescent="0.3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  <c r="L159">
        <f t="shared" si="2"/>
        <v>0</v>
      </c>
    </row>
    <row r="160" spans="1:12" x14ac:dyDescent="0.3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  <c r="L160">
        <f t="shared" si="2"/>
        <v>0</v>
      </c>
    </row>
    <row r="161" spans="1:12" x14ac:dyDescent="0.3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  <c r="L161">
        <f t="shared" si="2"/>
        <v>0</v>
      </c>
    </row>
    <row r="162" spans="1:12" x14ac:dyDescent="0.3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  <c r="L162">
        <f t="shared" si="2"/>
        <v>0</v>
      </c>
    </row>
    <row r="163" spans="1:12" x14ac:dyDescent="0.3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  <c r="L163">
        <f t="shared" si="2"/>
        <v>0</v>
      </c>
    </row>
    <row r="164" spans="1:12" x14ac:dyDescent="0.3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  <c r="L164">
        <f t="shared" si="2"/>
        <v>0</v>
      </c>
    </row>
    <row r="165" spans="1:12" x14ac:dyDescent="0.3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  <c r="L165">
        <f t="shared" si="2"/>
        <v>0</v>
      </c>
    </row>
    <row r="166" spans="1:12" x14ac:dyDescent="0.3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  <c r="L166">
        <f t="shared" si="2"/>
        <v>0</v>
      </c>
    </row>
    <row r="167" spans="1:12" x14ac:dyDescent="0.3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  <c r="L167">
        <f t="shared" si="2"/>
        <v>0</v>
      </c>
    </row>
    <row r="168" spans="1:12" x14ac:dyDescent="0.3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  <c r="L168">
        <f t="shared" si="2"/>
        <v>0</v>
      </c>
    </row>
    <row r="169" spans="1:12" x14ac:dyDescent="0.3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  <c r="L169">
        <f t="shared" si="2"/>
        <v>0</v>
      </c>
    </row>
    <row r="170" spans="1:12" x14ac:dyDescent="0.3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  <c r="L170">
        <f t="shared" si="2"/>
        <v>0</v>
      </c>
    </row>
    <row r="171" spans="1:12" x14ac:dyDescent="0.3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  <c r="L171">
        <f t="shared" si="2"/>
        <v>0</v>
      </c>
    </row>
    <row r="172" spans="1:12" x14ac:dyDescent="0.3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  <c r="L172">
        <f t="shared" si="2"/>
        <v>0</v>
      </c>
    </row>
    <row r="173" spans="1:12" x14ac:dyDescent="0.3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  <c r="L173">
        <f t="shared" si="2"/>
        <v>0</v>
      </c>
    </row>
    <row r="174" spans="1:12" x14ac:dyDescent="0.3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  <c r="L174">
        <f t="shared" si="2"/>
        <v>0</v>
      </c>
    </row>
    <row r="175" spans="1:12" x14ac:dyDescent="0.3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  <c r="L175">
        <f t="shared" si="2"/>
        <v>0</v>
      </c>
    </row>
    <row r="176" spans="1:12" x14ac:dyDescent="0.3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  <c r="L176">
        <f t="shared" si="2"/>
        <v>0</v>
      </c>
    </row>
    <row r="177" spans="1:12" x14ac:dyDescent="0.3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  <c r="L177">
        <f t="shared" si="2"/>
        <v>0</v>
      </c>
    </row>
    <row r="178" spans="1:12" x14ac:dyDescent="0.3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  <c r="L178">
        <f t="shared" si="2"/>
        <v>0</v>
      </c>
    </row>
    <row r="179" spans="1:12" x14ac:dyDescent="0.3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  <c r="L179">
        <f t="shared" si="2"/>
        <v>0</v>
      </c>
    </row>
    <row r="180" spans="1:12" x14ac:dyDescent="0.3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  <c r="L180">
        <f t="shared" si="2"/>
        <v>0</v>
      </c>
    </row>
    <row r="181" spans="1:12" x14ac:dyDescent="0.3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  <c r="L181">
        <f t="shared" si="2"/>
        <v>0</v>
      </c>
    </row>
    <row r="182" spans="1:12" x14ac:dyDescent="0.3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  <c r="L182">
        <f t="shared" si="2"/>
        <v>0</v>
      </c>
    </row>
    <row r="183" spans="1:12" x14ac:dyDescent="0.3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  <c r="L183">
        <f t="shared" si="2"/>
        <v>0</v>
      </c>
    </row>
    <row r="184" spans="1:12" x14ac:dyDescent="0.3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  <c r="L184">
        <f t="shared" si="2"/>
        <v>0</v>
      </c>
    </row>
    <row r="185" spans="1:12" x14ac:dyDescent="0.3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  <c r="L185">
        <f t="shared" si="2"/>
        <v>0</v>
      </c>
    </row>
    <row r="186" spans="1:12" x14ac:dyDescent="0.3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  <c r="L186">
        <f t="shared" si="2"/>
        <v>0</v>
      </c>
    </row>
    <row r="187" spans="1:12" x14ac:dyDescent="0.3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  <c r="L187">
        <f t="shared" si="2"/>
        <v>0</v>
      </c>
    </row>
    <row r="188" spans="1:12" x14ac:dyDescent="0.3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  <c r="L188">
        <f t="shared" si="2"/>
        <v>0</v>
      </c>
    </row>
    <row r="189" spans="1:12" x14ac:dyDescent="0.3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  <c r="L189">
        <f t="shared" si="2"/>
        <v>0</v>
      </c>
    </row>
    <row r="190" spans="1:12" x14ac:dyDescent="0.3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  <c r="L190">
        <f t="shared" si="2"/>
        <v>0</v>
      </c>
    </row>
    <row r="191" spans="1:12" x14ac:dyDescent="0.3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  <c r="L191">
        <f t="shared" si="2"/>
        <v>0</v>
      </c>
    </row>
    <row r="192" spans="1:12" x14ac:dyDescent="0.3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  <c r="L192">
        <f t="shared" si="2"/>
        <v>0</v>
      </c>
    </row>
    <row r="193" spans="1:12" x14ac:dyDescent="0.3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  <c r="L193">
        <f t="shared" si="2"/>
        <v>0</v>
      </c>
    </row>
    <row r="194" spans="1:12" x14ac:dyDescent="0.3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  <c r="L194">
        <f t="shared" si="2"/>
        <v>0</v>
      </c>
    </row>
    <row r="195" spans="1:12" x14ac:dyDescent="0.3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  <c r="L195">
        <f t="shared" ref="L195:L258" si="3">IF(A195=2017,1,0)</f>
        <v>0</v>
      </c>
    </row>
    <row r="196" spans="1:12" x14ac:dyDescent="0.3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  <c r="L196">
        <f t="shared" si="3"/>
        <v>0</v>
      </c>
    </row>
    <row r="197" spans="1:12" x14ac:dyDescent="0.3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  <c r="L197">
        <f t="shared" si="3"/>
        <v>0</v>
      </c>
    </row>
    <row r="198" spans="1:12" x14ac:dyDescent="0.3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  <c r="L198">
        <f t="shared" si="3"/>
        <v>0</v>
      </c>
    </row>
    <row r="199" spans="1:12" x14ac:dyDescent="0.3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  <c r="L199">
        <f t="shared" si="3"/>
        <v>0</v>
      </c>
    </row>
    <row r="200" spans="1:12" x14ac:dyDescent="0.3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  <c r="L200">
        <f t="shared" si="3"/>
        <v>0</v>
      </c>
    </row>
    <row r="201" spans="1:12" x14ac:dyDescent="0.3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  <c r="L201">
        <f t="shared" si="3"/>
        <v>0</v>
      </c>
    </row>
    <row r="202" spans="1:12" x14ac:dyDescent="0.3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  <c r="L202">
        <f t="shared" si="3"/>
        <v>0</v>
      </c>
    </row>
    <row r="203" spans="1:12" x14ac:dyDescent="0.3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  <c r="L203">
        <f t="shared" si="3"/>
        <v>0</v>
      </c>
    </row>
    <row r="204" spans="1:12" x14ac:dyDescent="0.3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  <c r="L204">
        <f t="shared" si="3"/>
        <v>0</v>
      </c>
    </row>
    <row r="205" spans="1:12" x14ac:dyDescent="0.3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  <c r="L205">
        <f t="shared" si="3"/>
        <v>0</v>
      </c>
    </row>
    <row r="206" spans="1:12" x14ac:dyDescent="0.3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  <c r="L206">
        <f t="shared" si="3"/>
        <v>0</v>
      </c>
    </row>
    <row r="207" spans="1:12" x14ac:dyDescent="0.3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  <c r="L207">
        <f t="shared" si="3"/>
        <v>0</v>
      </c>
    </row>
    <row r="208" spans="1:12" x14ac:dyDescent="0.3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  <c r="L208">
        <f t="shared" si="3"/>
        <v>0</v>
      </c>
    </row>
    <row r="209" spans="1:12" x14ac:dyDescent="0.3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  <c r="L209">
        <f t="shared" si="3"/>
        <v>0</v>
      </c>
    </row>
    <row r="210" spans="1:12" x14ac:dyDescent="0.3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  <c r="L210">
        <f t="shared" si="3"/>
        <v>0</v>
      </c>
    </row>
    <row r="211" spans="1:12" x14ac:dyDescent="0.3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  <c r="L211">
        <f t="shared" si="3"/>
        <v>0</v>
      </c>
    </row>
    <row r="212" spans="1:12" x14ac:dyDescent="0.3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  <c r="L212">
        <f t="shared" si="3"/>
        <v>0</v>
      </c>
    </row>
    <row r="213" spans="1:12" x14ac:dyDescent="0.3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  <c r="L213">
        <f t="shared" si="3"/>
        <v>0</v>
      </c>
    </row>
    <row r="214" spans="1:12" x14ac:dyDescent="0.3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  <c r="L214">
        <f t="shared" si="3"/>
        <v>0</v>
      </c>
    </row>
    <row r="215" spans="1:12" x14ac:dyDescent="0.3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  <c r="L215">
        <f t="shared" si="3"/>
        <v>0</v>
      </c>
    </row>
    <row r="216" spans="1:12" x14ac:dyDescent="0.3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  <c r="L216">
        <f t="shared" si="3"/>
        <v>0</v>
      </c>
    </row>
    <row r="217" spans="1:12" x14ac:dyDescent="0.3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  <c r="L217">
        <f t="shared" si="3"/>
        <v>0</v>
      </c>
    </row>
    <row r="218" spans="1:12" x14ac:dyDescent="0.3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  <c r="L218">
        <f t="shared" si="3"/>
        <v>0</v>
      </c>
    </row>
    <row r="219" spans="1:12" x14ac:dyDescent="0.3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  <c r="L219">
        <f t="shared" si="3"/>
        <v>0</v>
      </c>
    </row>
    <row r="220" spans="1:12" x14ac:dyDescent="0.3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  <c r="L220">
        <f t="shared" si="3"/>
        <v>0</v>
      </c>
    </row>
    <row r="221" spans="1:12" x14ac:dyDescent="0.3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  <c r="L221">
        <f t="shared" si="3"/>
        <v>0</v>
      </c>
    </row>
    <row r="222" spans="1:12" x14ac:dyDescent="0.3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  <c r="L222">
        <f t="shared" si="3"/>
        <v>0</v>
      </c>
    </row>
    <row r="223" spans="1:12" x14ac:dyDescent="0.3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  <c r="L223">
        <f t="shared" si="3"/>
        <v>0</v>
      </c>
    </row>
    <row r="224" spans="1:12" x14ac:dyDescent="0.3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  <c r="L224">
        <f t="shared" si="3"/>
        <v>0</v>
      </c>
    </row>
    <row r="225" spans="1:12" x14ac:dyDescent="0.3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  <c r="L225">
        <f t="shared" si="3"/>
        <v>0</v>
      </c>
    </row>
    <row r="226" spans="1:12" x14ac:dyDescent="0.3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  <c r="L226">
        <f t="shared" si="3"/>
        <v>0</v>
      </c>
    </row>
    <row r="227" spans="1:12" x14ac:dyDescent="0.3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  <c r="L227">
        <f t="shared" si="3"/>
        <v>0</v>
      </c>
    </row>
    <row r="228" spans="1:12" x14ac:dyDescent="0.3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  <c r="L228">
        <f t="shared" si="3"/>
        <v>0</v>
      </c>
    </row>
    <row r="229" spans="1:12" x14ac:dyDescent="0.3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  <c r="L229">
        <f t="shared" si="3"/>
        <v>0</v>
      </c>
    </row>
    <row r="230" spans="1:12" x14ac:dyDescent="0.3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  <c r="L230">
        <f t="shared" si="3"/>
        <v>0</v>
      </c>
    </row>
    <row r="231" spans="1:12" x14ac:dyDescent="0.3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  <c r="L231">
        <f t="shared" si="3"/>
        <v>0</v>
      </c>
    </row>
    <row r="232" spans="1:12" x14ac:dyDescent="0.3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  <c r="L232">
        <f t="shared" si="3"/>
        <v>0</v>
      </c>
    </row>
    <row r="233" spans="1:12" x14ac:dyDescent="0.3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  <c r="L233">
        <f t="shared" si="3"/>
        <v>0</v>
      </c>
    </row>
    <row r="234" spans="1:12" x14ac:dyDescent="0.3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  <c r="L234">
        <f t="shared" si="3"/>
        <v>0</v>
      </c>
    </row>
    <row r="235" spans="1:12" x14ac:dyDescent="0.3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  <c r="L235">
        <f t="shared" si="3"/>
        <v>0</v>
      </c>
    </row>
    <row r="236" spans="1:12" x14ac:dyDescent="0.3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  <c r="L236">
        <f t="shared" si="3"/>
        <v>0</v>
      </c>
    </row>
    <row r="237" spans="1:12" x14ac:dyDescent="0.3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  <c r="L237">
        <f t="shared" si="3"/>
        <v>0</v>
      </c>
    </row>
    <row r="238" spans="1:12" x14ac:dyDescent="0.3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  <c r="L238">
        <f t="shared" si="3"/>
        <v>0</v>
      </c>
    </row>
    <row r="239" spans="1:12" x14ac:dyDescent="0.3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  <c r="L239">
        <f t="shared" si="3"/>
        <v>0</v>
      </c>
    </row>
    <row r="240" spans="1:12" x14ac:dyDescent="0.3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  <c r="L240">
        <f t="shared" si="3"/>
        <v>0</v>
      </c>
    </row>
    <row r="241" spans="1:12" x14ac:dyDescent="0.3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  <c r="L241">
        <f t="shared" si="3"/>
        <v>0</v>
      </c>
    </row>
    <row r="242" spans="1:12" x14ac:dyDescent="0.3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  <c r="L242">
        <f t="shared" si="3"/>
        <v>0</v>
      </c>
    </row>
    <row r="243" spans="1:12" x14ac:dyDescent="0.3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  <c r="L243">
        <f t="shared" si="3"/>
        <v>0</v>
      </c>
    </row>
    <row r="244" spans="1:12" x14ac:dyDescent="0.3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  <c r="L244">
        <f t="shared" si="3"/>
        <v>0</v>
      </c>
    </row>
    <row r="245" spans="1:12" x14ac:dyDescent="0.3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  <c r="L245">
        <f t="shared" si="3"/>
        <v>0</v>
      </c>
    </row>
    <row r="246" spans="1:12" x14ac:dyDescent="0.3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  <c r="L246">
        <f t="shared" si="3"/>
        <v>0</v>
      </c>
    </row>
    <row r="247" spans="1:12" x14ac:dyDescent="0.3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  <c r="L247">
        <f t="shared" si="3"/>
        <v>0</v>
      </c>
    </row>
    <row r="248" spans="1:12" x14ac:dyDescent="0.3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  <c r="L248">
        <f t="shared" si="3"/>
        <v>0</v>
      </c>
    </row>
    <row r="249" spans="1:12" x14ac:dyDescent="0.3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  <c r="L249">
        <f t="shared" si="3"/>
        <v>0</v>
      </c>
    </row>
    <row r="250" spans="1:12" x14ac:dyDescent="0.3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  <c r="L250">
        <f t="shared" si="3"/>
        <v>0</v>
      </c>
    </row>
    <row r="251" spans="1:12" x14ac:dyDescent="0.3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  <c r="L251">
        <f t="shared" si="3"/>
        <v>0</v>
      </c>
    </row>
    <row r="252" spans="1:12" x14ac:dyDescent="0.3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  <c r="L252">
        <f t="shared" si="3"/>
        <v>0</v>
      </c>
    </row>
    <row r="253" spans="1:12" x14ac:dyDescent="0.3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  <c r="L253">
        <f t="shared" si="3"/>
        <v>0</v>
      </c>
    </row>
    <row r="254" spans="1:12" x14ac:dyDescent="0.3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  <c r="L254">
        <f t="shared" si="3"/>
        <v>0</v>
      </c>
    </row>
    <row r="255" spans="1:12" x14ac:dyDescent="0.3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  <c r="L255">
        <f t="shared" si="3"/>
        <v>0</v>
      </c>
    </row>
    <row r="256" spans="1:12" x14ac:dyDescent="0.3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  <c r="L256">
        <f t="shared" si="3"/>
        <v>0</v>
      </c>
    </row>
    <row r="257" spans="1:12" x14ac:dyDescent="0.3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  <c r="L257">
        <f t="shared" si="3"/>
        <v>0</v>
      </c>
    </row>
    <row r="258" spans="1:12" x14ac:dyDescent="0.3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  <c r="L258">
        <f t="shared" si="3"/>
        <v>0</v>
      </c>
    </row>
    <row r="259" spans="1:12" x14ac:dyDescent="0.3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  <c r="L259">
        <f t="shared" ref="L259:L322" si="4">IF(A259=2017,1,0)</f>
        <v>0</v>
      </c>
    </row>
    <row r="260" spans="1:12" x14ac:dyDescent="0.3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  <c r="L260">
        <f t="shared" si="4"/>
        <v>0</v>
      </c>
    </row>
    <row r="261" spans="1:12" x14ac:dyDescent="0.3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  <c r="L261">
        <f t="shared" si="4"/>
        <v>0</v>
      </c>
    </row>
    <row r="262" spans="1:12" x14ac:dyDescent="0.3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  <c r="L262">
        <f t="shared" si="4"/>
        <v>0</v>
      </c>
    </row>
    <row r="263" spans="1:12" x14ac:dyDescent="0.3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  <c r="L263">
        <f t="shared" si="4"/>
        <v>0</v>
      </c>
    </row>
    <row r="264" spans="1:12" x14ac:dyDescent="0.3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  <c r="L264">
        <f t="shared" si="4"/>
        <v>0</v>
      </c>
    </row>
    <row r="265" spans="1:12" x14ac:dyDescent="0.3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  <c r="L265">
        <f t="shared" si="4"/>
        <v>0</v>
      </c>
    </row>
    <row r="266" spans="1:12" x14ac:dyDescent="0.3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  <c r="L266">
        <f t="shared" si="4"/>
        <v>0</v>
      </c>
    </row>
    <row r="267" spans="1:12" x14ac:dyDescent="0.3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  <c r="L267">
        <f t="shared" si="4"/>
        <v>0</v>
      </c>
    </row>
    <row r="268" spans="1:12" x14ac:dyDescent="0.3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  <c r="L268">
        <f t="shared" si="4"/>
        <v>0</v>
      </c>
    </row>
    <row r="269" spans="1:12" x14ac:dyDescent="0.3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  <c r="L269">
        <f t="shared" si="4"/>
        <v>0</v>
      </c>
    </row>
    <row r="270" spans="1:12" x14ac:dyDescent="0.3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  <c r="L270">
        <f t="shared" si="4"/>
        <v>0</v>
      </c>
    </row>
    <row r="271" spans="1:12" x14ac:dyDescent="0.3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  <c r="L271">
        <f t="shared" si="4"/>
        <v>0</v>
      </c>
    </row>
    <row r="272" spans="1:12" x14ac:dyDescent="0.3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  <c r="L272">
        <f t="shared" si="4"/>
        <v>0</v>
      </c>
    </row>
    <row r="273" spans="1:12" x14ac:dyDescent="0.3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  <c r="L273">
        <f t="shared" si="4"/>
        <v>0</v>
      </c>
    </row>
    <row r="274" spans="1:12" x14ac:dyDescent="0.3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  <c r="L274">
        <f t="shared" si="4"/>
        <v>0</v>
      </c>
    </row>
    <row r="275" spans="1:12" x14ac:dyDescent="0.3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  <c r="L275">
        <f t="shared" si="4"/>
        <v>0</v>
      </c>
    </row>
    <row r="276" spans="1:12" x14ac:dyDescent="0.3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  <c r="L276">
        <f t="shared" si="4"/>
        <v>0</v>
      </c>
    </row>
    <row r="277" spans="1:12" x14ac:dyDescent="0.3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  <c r="L277">
        <f t="shared" si="4"/>
        <v>0</v>
      </c>
    </row>
    <row r="278" spans="1:12" x14ac:dyDescent="0.3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  <c r="L278">
        <f t="shared" si="4"/>
        <v>0</v>
      </c>
    </row>
    <row r="279" spans="1:12" x14ac:dyDescent="0.3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  <c r="L279">
        <f t="shared" si="4"/>
        <v>0</v>
      </c>
    </row>
    <row r="280" spans="1:12" x14ac:dyDescent="0.3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  <c r="L280">
        <f t="shared" si="4"/>
        <v>1</v>
      </c>
    </row>
    <row r="281" spans="1:12" x14ac:dyDescent="0.3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  <c r="L281">
        <f t="shared" si="4"/>
        <v>1</v>
      </c>
    </row>
    <row r="282" spans="1:12" x14ac:dyDescent="0.3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  <c r="L282">
        <f t="shared" si="4"/>
        <v>1</v>
      </c>
    </row>
    <row r="283" spans="1:12" x14ac:dyDescent="0.3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  <c r="L283">
        <f t="shared" si="4"/>
        <v>1</v>
      </c>
    </row>
    <row r="284" spans="1:12" x14ac:dyDescent="0.3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  <c r="L284">
        <f t="shared" si="4"/>
        <v>1</v>
      </c>
    </row>
    <row r="285" spans="1:12" x14ac:dyDescent="0.3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  <c r="L285">
        <f t="shared" si="4"/>
        <v>1</v>
      </c>
    </row>
    <row r="286" spans="1:12" x14ac:dyDescent="0.3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  <c r="L286">
        <f t="shared" si="4"/>
        <v>1</v>
      </c>
    </row>
    <row r="287" spans="1:12" x14ac:dyDescent="0.3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  <c r="L287">
        <f t="shared" si="4"/>
        <v>1</v>
      </c>
    </row>
    <row r="288" spans="1:12" x14ac:dyDescent="0.3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  <c r="L288">
        <f t="shared" si="4"/>
        <v>1</v>
      </c>
    </row>
    <row r="289" spans="1:12" x14ac:dyDescent="0.3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  <c r="L289">
        <f t="shared" si="4"/>
        <v>1</v>
      </c>
    </row>
    <row r="290" spans="1:12" x14ac:dyDescent="0.3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  <c r="L290">
        <f t="shared" si="4"/>
        <v>1</v>
      </c>
    </row>
    <row r="291" spans="1:12" x14ac:dyDescent="0.3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  <c r="L291">
        <f t="shared" si="4"/>
        <v>1</v>
      </c>
    </row>
    <row r="292" spans="1:12" x14ac:dyDescent="0.3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  <c r="L292">
        <f t="shared" si="4"/>
        <v>1</v>
      </c>
    </row>
    <row r="293" spans="1:12" x14ac:dyDescent="0.3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  <c r="L293">
        <f t="shared" si="4"/>
        <v>1</v>
      </c>
    </row>
    <row r="294" spans="1:12" x14ac:dyDescent="0.3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  <c r="L294">
        <f t="shared" si="4"/>
        <v>1</v>
      </c>
    </row>
    <row r="295" spans="1:12" x14ac:dyDescent="0.3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  <c r="L295">
        <f t="shared" si="4"/>
        <v>1</v>
      </c>
    </row>
    <row r="296" spans="1:12" x14ac:dyDescent="0.3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  <c r="L296">
        <f t="shared" si="4"/>
        <v>1</v>
      </c>
    </row>
    <row r="297" spans="1:12" x14ac:dyDescent="0.3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  <c r="L297">
        <f t="shared" si="4"/>
        <v>1</v>
      </c>
    </row>
    <row r="298" spans="1:12" x14ac:dyDescent="0.3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  <c r="L298">
        <f t="shared" si="4"/>
        <v>1</v>
      </c>
    </row>
    <row r="299" spans="1:12" x14ac:dyDescent="0.3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  <c r="L299">
        <f t="shared" si="4"/>
        <v>1</v>
      </c>
    </row>
    <row r="300" spans="1:12" x14ac:dyDescent="0.3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  <c r="L300">
        <f t="shared" si="4"/>
        <v>1</v>
      </c>
    </row>
    <row r="301" spans="1:12" x14ac:dyDescent="0.3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  <c r="L301">
        <f t="shared" si="4"/>
        <v>1</v>
      </c>
    </row>
    <row r="302" spans="1:12" x14ac:dyDescent="0.3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  <c r="L302">
        <f t="shared" si="4"/>
        <v>1</v>
      </c>
    </row>
    <row r="303" spans="1:12" x14ac:dyDescent="0.3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  <c r="L303">
        <f t="shared" si="4"/>
        <v>1</v>
      </c>
    </row>
    <row r="304" spans="1:12" x14ac:dyDescent="0.3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  <c r="L304">
        <f t="shared" si="4"/>
        <v>1</v>
      </c>
    </row>
    <row r="305" spans="1:12" x14ac:dyDescent="0.3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  <c r="L305">
        <f t="shared" si="4"/>
        <v>1</v>
      </c>
    </row>
    <row r="306" spans="1:12" x14ac:dyDescent="0.3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  <c r="L306">
        <f t="shared" si="4"/>
        <v>1</v>
      </c>
    </row>
    <row r="307" spans="1:12" x14ac:dyDescent="0.3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  <c r="L307">
        <f t="shared" si="4"/>
        <v>1</v>
      </c>
    </row>
    <row r="308" spans="1:12" x14ac:dyDescent="0.3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  <c r="L308">
        <f t="shared" si="4"/>
        <v>1</v>
      </c>
    </row>
    <row r="309" spans="1:12" x14ac:dyDescent="0.3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  <c r="L309">
        <f t="shared" si="4"/>
        <v>1</v>
      </c>
    </row>
    <row r="310" spans="1:12" x14ac:dyDescent="0.3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  <c r="L310">
        <f t="shared" si="4"/>
        <v>1</v>
      </c>
    </row>
    <row r="311" spans="1:12" x14ac:dyDescent="0.3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  <c r="L311">
        <f t="shared" si="4"/>
        <v>1</v>
      </c>
    </row>
    <row r="312" spans="1:12" x14ac:dyDescent="0.3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  <c r="L312">
        <f t="shared" si="4"/>
        <v>1</v>
      </c>
    </row>
    <row r="313" spans="1:12" x14ac:dyDescent="0.3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  <c r="L313">
        <f t="shared" si="4"/>
        <v>1</v>
      </c>
    </row>
    <row r="314" spans="1:12" x14ac:dyDescent="0.3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  <c r="L314">
        <f t="shared" si="4"/>
        <v>1</v>
      </c>
    </row>
    <row r="315" spans="1:12" x14ac:dyDescent="0.3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  <c r="L315">
        <f t="shared" si="4"/>
        <v>1</v>
      </c>
    </row>
    <row r="316" spans="1:12" x14ac:dyDescent="0.3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  <c r="L316">
        <f t="shared" si="4"/>
        <v>1</v>
      </c>
    </row>
    <row r="317" spans="1:12" x14ac:dyDescent="0.3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  <c r="L317">
        <f t="shared" si="4"/>
        <v>1</v>
      </c>
    </row>
    <row r="318" spans="1:12" x14ac:dyDescent="0.3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  <c r="L318">
        <f t="shared" si="4"/>
        <v>1</v>
      </c>
    </row>
    <row r="319" spans="1:12" x14ac:dyDescent="0.3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  <c r="L319">
        <f t="shared" si="4"/>
        <v>1</v>
      </c>
    </row>
    <row r="320" spans="1:12" x14ac:dyDescent="0.3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  <c r="L320">
        <f t="shared" si="4"/>
        <v>1</v>
      </c>
    </row>
    <row r="321" spans="1:12" x14ac:dyDescent="0.3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  <c r="L321">
        <f t="shared" si="4"/>
        <v>1</v>
      </c>
    </row>
    <row r="322" spans="1:12" x14ac:dyDescent="0.3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  <c r="L322">
        <f t="shared" si="4"/>
        <v>1</v>
      </c>
    </row>
    <row r="323" spans="1:12" x14ac:dyDescent="0.3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  <c r="L323">
        <f t="shared" ref="L323:L386" si="5">IF(A323=2017,1,0)</f>
        <v>1</v>
      </c>
    </row>
    <row r="324" spans="1:12" x14ac:dyDescent="0.3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  <c r="L324">
        <f t="shared" si="5"/>
        <v>1</v>
      </c>
    </row>
    <row r="325" spans="1:12" x14ac:dyDescent="0.3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  <c r="L325">
        <f t="shared" si="5"/>
        <v>1</v>
      </c>
    </row>
    <row r="326" spans="1:12" x14ac:dyDescent="0.3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  <c r="L326">
        <f t="shared" si="5"/>
        <v>1</v>
      </c>
    </row>
    <row r="327" spans="1:12" x14ac:dyDescent="0.3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  <c r="L327">
        <f t="shared" si="5"/>
        <v>1</v>
      </c>
    </row>
    <row r="328" spans="1:12" x14ac:dyDescent="0.3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  <c r="L328">
        <f t="shared" si="5"/>
        <v>1</v>
      </c>
    </row>
    <row r="329" spans="1:12" x14ac:dyDescent="0.3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  <c r="L329">
        <f t="shared" si="5"/>
        <v>1</v>
      </c>
    </row>
    <row r="330" spans="1:12" x14ac:dyDescent="0.3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  <c r="L330">
        <f t="shared" si="5"/>
        <v>1</v>
      </c>
    </row>
    <row r="331" spans="1:12" x14ac:dyDescent="0.3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  <c r="L331">
        <f t="shared" si="5"/>
        <v>1</v>
      </c>
    </row>
    <row r="332" spans="1:12" x14ac:dyDescent="0.3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  <c r="L332">
        <f t="shared" si="5"/>
        <v>1</v>
      </c>
    </row>
    <row r="333" spans="1:12" x14ac:dyDescent="0.3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  <c r="L333">
        <f t="shared" si="5"/>
        <v>1</v>
      </c>
    </row>
    <row r="334" spans="1:12" x14ac:dyDescent="0.3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  <c r="L334">
        <f t="shared" si="5"/>
        <v>1</v>
      </c>
    </row>
    <row r="335" spans="1:12" x14ac:dyDescent="0.3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  <c r="L335">
        <f t="shared" si="5"/>
        <v>1</v>
      </c>
    </row>
    <row r="336" spans="1:12" x14ac:dyDescent="0.3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  <c r="L336">
        <f t="shared" si="5"/>
        <v>1</v>
      </c>
    </row>
    <row r="337" spans="1:12" x14ac:dyDescent="0.3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  <c r="L337">
        <f t="shared" si="5"/>
        <v>1</v>
      </c>
    </row>
    <row r="338" spans="1:12" x14ac:dyDescent="0.3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  <c r="L338">
        <f t="shared" si="5"/>
        <v>1</v>
      </c>
    </row>
    <row r="339" spans="1:12" x14ac:dyDescent="0.3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  <c r="L339">
        <f t="shared" si="5"/>
        <v>1</v>
      </c>
    </row>
    <row r="340" spans="1:12" x14ac:dyDescent="0.3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  <c r="L340">
        <f t="shared" si="5"/>
        <v>1</v>
      </c>
    </row>
    <row r="341" spans="1:12" x14ac:dyDescent="0.3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  <c r="L341">
        <f t="shared" si="5"/>
        <v>1</v>
      </c>
    </row>
    <row r="342" spans="1:12" x14ac:dyDescent="0.3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  <c r="L342">
        <f t="shared" si="5"/>
        <v>1</v>
      </c>
    </row>
    <row r="343" spans="1:12" x14ac:dyDescent="0.3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  <c r="L343">
        <f t="shared" si="5"/>
        <v>1</v>
      </c>
    </row>
    <row r="344" spans="1:12" x14ac:dyDescent="0.3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  <c r="L344">
        <f t="shared" si="5"/>
        <v>1</v>
      </c>
    </row>
    <row r="345" spans="1:12" x14ac:dyDescent="0.3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  <c r="L345">
        <f t="shared" si="5"/>
        <v>1</v>
      </c>
    </row>
    <row r="346" spans="1:12" x14ac:dyDescent="0.3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  <c r="L346">
        <f t="shared" si="5"/>
        <v>1</v>
      </c>
    </row>
    <row r="347" spans="1:12" x14ac:dyDescent="0.3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  <c r="L347">
        <f t="shared" si="5"/>
        <v>1</v>
      </c>
    </row>
    <row r="348" spans="1:12" x14ac:dyDescent="0.3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  <c r="L348">
        <f t="shared" si="5"/>
        <v>1</v>
      </c>
    </row>
    <row r="349" spans="1:12" x14ac:dyDescent="0.3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  <c r="L349">
        <f t="shared" si="5"/>
        <v>1</v>
      </c>
    </row>
    <row r="350" spans="1:12" x14ac:dyDescent="0.3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  <c r="L350">
        <f t="shared" si="5"/>
        <v>1</v>
      </c>
    </row>
    <row r="351" spans="1:12" x14ac:dyDescent="0.3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  <c r="L351">
        <f t="shared" si="5"/>
        <v>1</v>
      </c>
    </row>
    <row r="352" spans="1:12" x14ac:dyDescent="0.3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  <c r="L352">
        <f t="shared" si="5"/>
        <v>1</v>
      </c>
    </row>
    <row r="353" spans="1:12" x14ac:dyDescent="0.3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  <c r="L353">
        <f t="shared" si="5"/>
        <v>1</v>
      </c>
    </row>
    <row r="354" spans="1:12" x14ac:dyDescent="0.3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  <c r="L354">
        <f t="shared" si="5"/>
        <v>1</v>
      </c>
    </row>
    <row r="355" spans="1:12" x14ac:dyDescent="0.3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  <c r="L355">
        <f t="shared" si="5"/>
        <v>1</v>
      </c>
    </row>
    <row r="356" spans="1:12" x14ac:dyDescent="0.3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  <c r="L356">
        <f t="shared" si="5"/>
        <v>1</v>
      </c>
    </row>
    <row r="357" spans="1:12" x14ac:dyDescent="0.3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  <c r="L357">
        <f t="shared" si="5"/>
        <v>1</v>
      </c>
    </row>
    <row r="358" spans="1:12" x14ac:dyDescent="0.3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  <c r="L358">
        <f t="shared" si="5"/>
        <v>1</v>
      </c>
    </row>
    <row r="359" spans="1:12" x14ac:dyDescent="0.3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  <c r="L359">
        <f t="shared" si="5"/>
        <v>1</v>
      </c>
    </row>
    <row r="360" spans="1:12" x14ac:dyDescent="0.3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  <c r="L360">
        <f t="shared" si="5"/>
        <v>1</v>
      </c>
    </row>
    <row r="361" spans="1:12" x14ac:dyDescent="0.3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  <c r="L361">
        <f t="shared" si="5"/>
        <v>1</v>
      </c>
    </row>
    <row r="362" spans="1:12" x14ac:dyDescent="0.3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  <c r="L362">
        <f t="shared" si="5"/>
        <v>1</v>
      </c>
    </row>
    <row r="363" spans="1:12" x14ac:dyDescent="0.3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  <c r="L363">
        <f t="shared" si="5"/>
        <v>1</v>
      </c>
    </row>
    <row r="364" spans="1:12" x14ac:dyDescent="0.3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  <c r="L364">
        <f t="shared" si="5"/>
        <v>1</v>
      </c>
    </row>
    <row r="365" spans="1:12" x14ac:dyDescent="0.3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  <c r="L365">
        <f t="shared" si="5"/>
        <v>1</v>
      </c>
    </row>
    <row r="366" spans="1:12" x14ac:dyDescent="0.3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  <c r="L366">
        <f t="shared" si="5"/>
        <v>1</v>
      </c>
    </row>
    <row r="367" spans="1:12" x14ac:dyDescent="0.3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  <c r="L367">
        <f t="shared" si="5"/>
        <v>1</v>
      </c>
    </row>
    <row r="368" spans="1:12" x14ac:dyDescent="0.3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  <c r="L368">
        <f t="shared" si="5"/>
        <v>1</v>
      </c>
    </row>
    <row r="369" spans="1:12" x14ac:dyDescent="0.3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  <c r="L369">
        <f t="shared" si="5"/>
        <v>1</v>
      </c>
    </row>
    <row r="370" spans="1:12" x14ac:dyDescent="0.3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  <c r="L370">
        <f t="shared" si="5"/>
        <v>1</v>
      </c>
    </row>
    <row r="371" spans="1:12" x14ac:dyDescent="0.3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  <c r="L371">
        <f t="shared" si="5"/>
        <v>1</v>
      </c>
    </row>
    <row r="372" spans="1:12" x14ac:dyDescent="0.3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  <c r="L372">
        <f t="shared" si="5"/>
        <v>1</v>
      </c>
    </row>
    <row r="373" spans="1:12" x14ac:dyDescent="0.3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  <c r="L373">
        <f t="shared" si="5"/>
        <v>1</v>
      </c>
    </row>
    <row r="374" spans="1:12" x14ac:dyDescent="0.3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  <c r="L374">
        <f t="shared" si="5"/>
        <v>1</v>
      </c>
    </row>
    <row r="375" spans="1:12" x14ac:dyDescent="0.3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  <c r="L375">
        <f t="shared" si="5"/>
        <v>1</v>
      </c>
    </row>
    <row r="376" spans="1:12" x14ac:dyDescent="0.3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  <c r="L376">
        <f t="shared" si="5"/>
        <v>1</v>
      </c>
    </row>
    <row r="377" spans="1:12" x14ac:dyDescent="0.3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  <c r="L377">
        <f t="shared" si="5"/>
        <v>1</v>
      </c>
    </row>
    <row r="378" spans="1:12" x14ac:dyDescent="0.3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  <c r="L378">
        <f t="shared" si="5"/>
        <v>1</v>
      </c>
    </row>
    <row r="379" spans="1:12" x14ac:dyDescent="0.3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  <c r="L379">
        <f t="shared" si="5"/>
        <v>1</v>
      </c>
    </row>
    <row r="380" spans="1:12" x14ac:dyDescent="0.3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  <c r="L380">
        <f t="shared" si="5"/>
        <v>1</v>
      </c>
    </row>
    <row r="381" spans="1:12" x14ac:dyDescent="0.3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  <c r="L381">
        <f t="shared" si="5"/>
        <v>1</v>
      </c>
    </row>
    <row r="382" spans="1:12" x14ac:dyDescent="0.3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  <c r="L382">
        <f t="shared" si="5"/>
        <v>1</v>
      </c>
    </row>
    <row r="383" spans="1:12" x14ac:dyDescent="0.3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  <c r="L383">
        <f t="shared" si="5"/>
        <v>1</v>
      </c>
    </row>
    <row r="384" spans="1:12" x14ac:dyDescent="0.3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  <c r="L384">
        <f t="shared" si="5"/>
        <v>1</v>
      </c>
    </row>
    <row r="385" spans="1:12" x14ac:dyDescent="0.3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  <c r="L385">
        <f t="shared" si="5"/>
        <v>1</v>
      </c>
    </row>
    <row r="386" spans="1:12" x14ac:dyDescent="0.3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  <c r="L386">
        <f t="shared" si="5"/>
        <v>1</v>
      </c>
    </row>
    <row r="387" spans="1:12" x14ac:dyDescent="0.3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  <c r="L387">
        <f t="shared" ref="L387:L450" si="6">IF(A387=2017,1,0)</f>
        <v>1</v>
      </c>
    </row>
    <row r="388" spans="1:12" x14ac:dyDescent="0.3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  <c r="L388">
        <f t="shared" si="6"/>
        <v>1</v>
      </c>
    </row>
    <row r="389" spans="1:12" x14ac:dyDescent="0.3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  <c r="L389">
        <f t="shared" si="6"/>
        <v>1</v>
      </c>
    </row>
    <row r="390" spans="1:12" x14ac:dyDescent="0.3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  <c r="L390">
        <f t="shared" si="6"/>
        <v>1</v>
      </c>
    </row>
    <row r="391" spans="1:12" x14ac:dyDescent="0.3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  <c r="L391">
        <f t="shared" si="6"/>
        <v>1</v>
      </c>
    </row>
    <row r="392" spans="1:12" x14ac:dyDescent="0.3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  <c r="L392">
        <f t="shared" si="6"/>
        <v>1</v>
      </c>
    </row>
    <row r="393" spans="1:12" x14ac:dyDescent="0.3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  <c r="L393">
        <f t="shared" si="6"/>
        <v>1</v>
      </c>
    </row>
    <row r="394" spans="1:12" x14ac:dyDescent="0.3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  <c r="L394">
        <f t="shared" si="6"/>
        <v>1</v>
      </c>
    </row>
    <row r="395" spans="1:12" x14ac:dyDescent="0.3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  <c r="L395">
        <f t="shared" si="6"/>
        <v>1</v>
      </c>
    </row>
    <row r="396" spans="1:12" x14ac:dyDescent="0.3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  <c r="L396">
        <f t="shared" si="6"/>
        <v>1</v>
      </c>
    </row>
    <row r="397" spans="1:12" x14ac:dyDescent="0.3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  <c r="L397">
        <f t="shared" si="6"/>
        <v>1</v>
      </c>
    </row>
    <row r="398" spans="1:12" x14ac:dyDescent="0.3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  <c r="L398">
        <f t="shared" si="6"/>
        <v>1</v>
      </c>
    </row>
    <row r="399" spans="1:12" x14ac:dyDescent="0.3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  <c r="L399">
        <f t="shared" si="6"/>
        <v>1</v>
      </c>
    </row>
    <row r="400" spans="1:12" x14ac:dyDescent="0.3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  <c r="L400">
        <f t="shared" si="6"/>
        <v>1</v>
      </c>
    </row>
    <row r="401" spans="1:12" x14ac:dyDescent="0.3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  <c r="L401">
        <f t="shared" si="6"/>
        <v>1</v>
      </c>
    </row>
    <row r="402" spans="1:12" x14ac:dyDescent="0.3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  <c r="L402">
        <f t="shared" si="6"/>
        <v>1</v>
      </c>
    </row>
    <row r="403" spans="1:12" x14ac:dyDescent="0.3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  <c r="L403">
        <f t="shared" si="6"/>
        <v>1</v>
      </c>
    </row>
    <row r="404" spans="1:12" x14ac:dyDescent="0.3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  <c r="L404">
        <f t="shared" si="6"/>
        <v>1</v>
      </c>
    </row>
    <row r="405" spans="1:12" x14ac:dyDescent="0.3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  <c r="L405">
        <f t="shared" si="6"/>
        <v>1</v>
      </c>
    </row>
    <row r="406" spans="1:12" x14ac:dyDescent="0.3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  <c r="L406">
        <f t="shared" si="6"/>
        <v>1</v>
      </c>
    </row>
    <row r="407" spans="1:12" x14ac:dyDescent="0.3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  <c r="L407">
        <f t="shared" si="6"/>
        <v>1</v>
      </c>
    </row>
    <row r="408" spans="1:12" x14ac:dyDescent="0.3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  <c r="L408">
        <f t="shared" si="6"/>
        <v>1</v>
      </c>
    </row>
    <row r="409" spans="1:12" x14ac:dyDescent="0.3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  <c r="L409">
        <f t="shared" si="6"/>
        <v>1</v>
      </c>
    </row>
    <row r="410" spans="1:12" x14ac:dyDescent="0.3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  <c r="L410">
        <f t="shared" si="6"/>
        <v>1</v>
      </c>
    </row>
    <row r="411" spans="1:12" x14ac:dyDescent="0.3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  <c r="L411">
        <f t="shared" si="6"/>
        <v>1</v>
      </c>
    </row>
    <row r="412" spans="1:12" x14ac:dyDescent="0.3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  <c r="L412">
        <f t="shared" si="6"/>
        <v>1</v>
      </c>
    </row>
    <row r="413" spans="1:12" x14ac:dyDescent="0.3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  <c r="L413">
        <f t="shared" si="6"/>
        <v>1</v>
      </c>
    </row>
    <row r="414" spans="1:12" x14ac:dyDescent="0.3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  <c r="L414">
        <f t="shared" si="6"/>
        <v>1</v>
      </c>
    </row>
    <row r="415" spans="1:12" x14ac:dyDescent="0.3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  <c r="L415">
        <f t="shared" si="6"/>
        <v>1</v>
      </c>
    </row>
    <row r="416" spans="1:12" x14ac:dyDescent="0.3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  <c r="L416">
        <f t="shared" si="6"/>
        <v>1</v>
      </c>
    </row>
    <row r="417" spans="1:12" x14ac:dyDescent="0.3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  <c r="L417">
        <f t="shared" si="6"/>
        <v>1</v>
      </c>
    </row>
    <row r="418" spans="1:12" x14ac:dyDescent="0.3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  <c r="L418">
        <f t="shared" si="6"/>
        <v>1</v>
      </c>
    </row>
    <row r="419" spans="1:12" x14ac:dyDescent="0.3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  <c r="L419">
        <f t="shared" si="6"/>
        <v>1</v>
      </c>
    </row>
    <row r="420" spans="1:12" x14ac:dyDescent="0.3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  <c r="L420">
        <f t="shared" si="6"/>
        <v>1</v>
      </c>
    </row>
    <row r="421" spans="1:12" x14ac:dyDescent="0.3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  <c r="L421">
        <f t="shared" si="6"/>
        <v>1</v>
      </c>
    </row>
    <row r="422" spans="1:12" x14ac:dyDescent="0.3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  <c r="L422">
        <f t="shared" si="6"/>
        <v>1</v>
      </c>
    </row>
    <row r="423" spans="1:12" x14ac:dyDescent="0.3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  <c r="L423">
        <f t="shared" si="6"/>
        <v>1</v>
      </c>
    </row>
    <row r="424" spans="1:12" x14ac:dyDescent="0.3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  <c r="L424">
        <f t="shared" si="6"/>
        <v>1</v>
      </c>
    </row>
    <row r="425" spans="1:12" x14ac:dyDescent="0.3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  <c r="L425">
        <f t="shared" si="6"/>
        <v>1</v>
      </c>
    </row>
    <row r="426" spans="1:12" x14ac:dyDescent="0.3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  <c r="L426">
        <f t="shared" si="6"/>
        <v>1</v>
      </c>
    </row>
    <row r="427" spans="1:12" x14ac:dyDescent="0.3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  <c r="L427">
        <f t="shared" si="6"/>
        <v>1</v>
      </c>
    </row>
    <row r="428" spans="1:12" x14ac:dyDescent="0.3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  <c r="L428">
        <f t="shared" si="6"/>
        <v>1</v>
      </c>
    </row>
    <row r="429" spans="1:12" x14ac:dyDescent="0.3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  <c r="L429">
        <f t="shared" si="6"/>
        <v>1</v>
      </c>
    </row>
    <row r="430" spans="1:12" x14ac:dyDescent="0.3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  <c r="L430">
        <f t="shared" si="6"/>
        <v>1</v>
      </c>
    </row>
    <row r="431" spans="1:12" x14ac:dyDescent="0.3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  <c r="L431">
        <f t="shared" si="6"/>
        <v>1</v>
      </c>
    </row>
    <row r="432" spans="1:12" x14ac:dyDescent="0.3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  <c r="L432">
        <f t="shared" si="6"/>
        <v>1</v>
      </c>
    </row>
    <row r="433" spans="1:12" x14ac:dyDescent="0.3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  <c r="L433">
        <f t="shared" si="6"/>
        <v>1</v>
      </c>
    </row>
    <row r="434" spans="1:12" x14ac:dyDescent="0.3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  <c r="L434">
        <f t="shared" si="6"/>
        <v>1</v>
      </c>
    </row>
    <row r="435" spans="1:12" x14ac:dyDescent="0.3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  <c r="L435">
        <f t="shared" si="6"/>
        <v>1</v>
      </c>
    </row>
    <row r="436" spans="1:12" x14ac:dyDescent="0.3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  <c r="L436">
        <f t="shared" si="6"/>
        <v>1</v>
      </c>
    </row>
    <row r="437" spans="1:12" x14ac:dyDescent="0.3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  <c r="L437">
        <f t="shared" si="6"/>
        <v>1</v>
      </c>
    </row>
    <row r="438" spans="1:12" x14ac:dyDescent="0.3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  <c r="L438">
        <f t="shared" si="6"/>
        <v>1</v>
      </c>
    </row>
    <row r="439" spans="1:12" x14ac:dyDescent="0.3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  <c r="L439">
        <f t="shared" si="6"/>
        <v>1</v>
      </c>
    </row>
    <row r="440" spans="1:12" x14ac:dyDescent="0.3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  <c r="L440">
        <f t="shared" si="6"/>
        <v>1</v>
      </c>
    </row>
    <row r="441" spans="1:12" x14ac:dyDescent="0.3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  <c r="L441">
        <f t="shared" si="6"/>
        <v>1</v>
      </c>
    </row>
    <row r="442" spans="1:12" x14ac:dyDescent="0.3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  <c r="L442">
        <f t="shared" si="6"/>
        <v>1</v>
      </c>
    </row>
    <row r="443" spans="1:12" x14ac:dyDescent="0.3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  <c r="L443">
        <f t="shared" si="6"/>
        <v>1</v>
      </c>
    </row>
    <row r="444" spans="1:12" x14ac:dyDescent="0.3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  <c r="L444">
        <f t="shared" si="6"/>
        <v>1</v>
      </c>
    </row>
    <row r="445" spans="1:12" x14ac:dyDescent="0.3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  <c r="L445">
        <f t="shared" si="6"/>
        <v>1</v>
      </c>
    </row>
    <row r="446" spans="1:12" x14ac:dyDescent="0.3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  <c r="L446">
        <f t="shared" si="6"/>
        <v>1</v>
      </c>
    </row>
    <row r="447" spans="1:12" x14ac:dyDescent="0.3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  <c r="L447">
        <f t="shared" si="6"/>
        <v>1</v>
      </c>
    </row>
    <row r="448" spans="1:12" x14ac:dyDescent="0.3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  <c r="L448">
        <f t="shared" si="6"/>
        <v>1</v>
      </c>
    </row>
    <row r="449" spans="1:12" x14ac:dyDescent="0.3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  <c r="L449">
        <f t="shared" si="6"/>
        <v>1</v>
      </c>
    </row>
    <row r="450" spans="1:12" x14ac:dyDescent="0.3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  <c r="L450">
        <f t="shared" si="6"/>
        <v>1</v>
      </c>
    </row>
    <row r="451" spans="1:12" x14ac:dyDescent="0.3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  <c r="L451">
        <f t="shared" ref="L451:L514" si="7">IF(A451=2017,1,0)</f>
        <v>1</v>
      </c>
    </row>
    <row r="452" spans="1:12" x14ac:dyDescent="0.3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  <c r="L452">
        <f t="shared" si="7"/>
        <v>1</v>
      </c>
    </row>
    <row r="453" spans="1:12" x14ac:dyDescent="0.3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  <c r="L453">
        <f t="shared" si="7"/>
        <v>1</v>
      </c>
    </row>
    <row r="454" spans="1:12" x14ac:dyDescent="0.3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  <c r="L454">
        <f t="shared" si="7"/>
        <v>1</v>
      </c>
    </row>
    <row r="455" spans="1:12" x14ac:dyDescent="0.3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  <c r="L455">
        <f t="shared" si="7"/>
        <v>1</v>
      </c>
    </row>
    <row r="456" spans="1:12" x14ac:dyDescent="0.3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  <c r="L456">
        <f t="shared" si="7"/>
        <v>1</v>
      </c>
    </row>
    <row r="457" spans="1:12" x14ac:dyDescent="0.3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  <c r="L457">
        <f t="shared" si="7"/>
        <v>1</v>
      </c>
    </row>
    <row r="458" spans="1:12" x14ac:dyDescent="0.3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  <c r="L458">
        <f t="shared" si="7"/>
        <v>1</v>
      </c>
    </row>
    <row r="459" spans="1:12" x14ac:dyDescent="0.3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  <c r="L459">
        <f t="shared" si="7"/>
        <v>1</v>
      </c>
    </row>
    <row r="460" spans="1:12" x14ac:dyDescent="0.3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  <c r="L460">
        <f t="shared" si="7"/>
        <v>1</v>
      </c>
    </row>
    <row r="461" spans="1:12" x14ac:dyDescent="0.3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  <c r="L461">
        <f t="shared" si="7"/>
        <v>1</v>
      </c>
    </row>
    <row r="462" spans="1:12" x14ac:dyDescent="0.3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  <c r="L462">
        <f t="shared" si="7"/>
        <v>1</v>
      </c>
    </row>
    <row r="463" spans="1:12" x14ac:dyDescent="0.3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  <c r="L463">
        <f t="shared" si="7"/>
        <v>1</v>
      </c>
    </row>
    <row r="464" spans="1:12" x14ac:dyDescent="0.3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  <c r="L464">
        <f t="shared" si="7"/>
        <v>1</v>
      </c>
    </row>
    <row r="465" spans="1:12" x14ac:dyDescent="0.3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  <c r="L465">
        <f t="shared" si="7"/>
        <v>1</v>
      </c>
    </row>
    <row r="466" spans="1:12" x14ac:dyDescent="0.3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  <c r="L466">
        <f t="shared" si="7"/>
        <v>1</v>
      </c>
    </row>
    <row r="467" spans="1:12" x14ac:dyDescent="0.3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  <c r="L467">
        <f t="shared" si="7"/>
        <v>1</v>
      </c>
    </row>
    <row r="468" spans="1:12" x14ac:dyDescent="0.3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  <c r="L468">
        <f t="shared" si="7"/>
        <v>1</v>
      </c>
    </row>
    <row r="469" spans="1:12" x14ac:dyDescent="0.3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  <c r="L469">
        <f t="shared" si="7"/>
        <v>1</v>
      </c>
    </row>
    <row r="470" spans="1:12" x14ac:dyDescent="0.3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  <c r="L470">
        <f t="shared" si="7"/>
        <v>1</v>
      </c>
    </row>
    <row r="471" spans="1:12" x14ac:dyDescent="0.3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  <c r="L471">
        <f t="shared" si="7"/>
        <v>1</v>
      </c>
    </row>
    <row r="472" spans="1:12" x14ac:dyDescent="0.3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  <c r="L472">
        <f t="shared" si="7"/>
        <v>1</v>
      </c>
    </row>
    <row r="473" spans="1:12" x14ac:dyDescent="0.3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  <c r="L473">
        <f t="shared" si="7"/>
        <v>1</v>
      </c>
    </row>
    <row r="474" spans="1:12" x14ac:dyDescent="0.3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  <c r="L474">
        <f t="shared" si="7"/>
        <v>1</v>
      </c>
    </row>
    <row r="475" spans="1:12" x14ac:dyDescent="0.3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  <c r="L475">
        <f t="shared" si="7"/>
        <v>1</v>
      </c>
    </row>
    <row r="476" spans="1:12" x14ac:dyDescent="0.3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  <c r="L476">
        <f t="shared" si="7"/>
        <v>1</v>
      </c>
    </row>
    <row r="477" spans="1:12" x14ac:dyDescent="0.3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  <c r="L477">
        <f t="shared" si="7"/>
        <v>1</v>
      </c>
    </row>
    <row r="478" spans="1:12" x14ac:dyDescent="0.3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  <c r="L478">
        <f t="shared" si="7"/>
        <v>1</v>
      </c>
    </row>
    <row r="479" spans="1:12" x14ac:dyDescent="0.3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  <c r="L479">
        <f t="shared" si="7"/>
        <v>1</v>
      </c>
    </row>
    <row r="480" spans="1:12" x14ac:dyDescent="0.3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  <c r="L480">
        <f t="shared" si="7"/>
        <v>1</v>
      </c>
    </row>
    <row r="481" spans="1:12" x14ac:dyDescent="0.3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  <c r="L481">
        <f t="shared" si="7"/>
        <v>1</v>
      </c>
    </row>
    <row r="482" spans="1:12" x14ac:dyDescent="0.3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  <c r="L482">
        <f t="shared" si="7"/>
        <v>1</v>
      </c>
    </row>
    <row r="483" spans="1:12" x14ac:dyDescent="0.3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  <c r="L483">
        <f t="shared" si="7"/>
        <v>1</v>
      </c>
    </row>
    <row r="484" spans="1:12" x14ac:dyDescent="0.3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  <c r="L484">
        <f t="shared" si="7"/>
        <v>1</v>
      </c>
    </row>
    <row r="485" spans="1:12" x14ac:dyDescent="0.3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  <c r="L485">
        <f t="shared" si="7"/>
        <v>1</v>
      </c>
    </row>
    <row r="486" spans="1:12" x14ac:dyDescent="0.3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  <c r="L486">
        <f t="shared" si="7"/>
        <v>1</v>
      </c>
    </row>
    <row r="487" spans="1:12" x14ac:dyDescent="0.3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  <c r="L487">
        <f t="shared" si="7"/>
        <v>1</v>
      </c>
    </row>
    <row r="488" spans="1:12" x14ac:dyDescent="0.3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  <c r="L488">
        <f t="shared" si="7"/>
        <v>1</v>
      </c>
    </row>
    <row r="489" spans="1:12" x14ac:dyDescent="0.3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  <c r="L489">
        <f t="shared" si="7"/>
        <v>1</v>
      </c>
    </row>
    <row r="490" spans="1:12" x14ac:dyDescent="0.3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  <c r="L490">
        <f t="shared" si="7"/>
        <v>1</v>
      </c>
    </row>
    <row r="491" spans="1:12" x14ac:dyDescent="0.3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  <c r="L491">
        <f t="shared" si="7"/>
        <v>1</v>
      </c>
    </row>
    <row r="492" spans="1:12" x14ac:dyDescent="0.3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  <c r="L492">
        <f t="shared" si="7"/>
        <v>1</v>
      </c>
    </row>
    <row r="493" spans="1:12" x14ac:dyDescent="0.3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  <c r="L493">
        <f t="shared" si="7"/>
        <v>1</v>
      </c>
    </row>
    <row r="494" spans="1:12" x14ac:dyDescent="0.3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  <c r="L494">
        <f t="shared" si="7"/>
        <v>1</v>
      </c>
    </row>
    <row r="495" spans="1:12" x14ac:dyDescent="0.3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  <c r="L495">
        <f t="shared" si="7"/>
        <v>1</v>
      </c>
    </row>
    <row r="496" spans="1:12" x14ac:dyDescent="0.3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  <c r="L496">
        <f t="shared" si="7"/>
        <v>1</v>
      </c>
    </row>
    <row r="497" spans="1:12" x14ac:dyDescent="0.3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  <c r="L497">
        <f t="shared" si="7"/>
        <v>1</v>
      </c>
    </row>
    <row r="498" spans="1:12" x14ac:dyDescent="0.3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  <c r="L498">
        <f t="shared" si="7"/>
        <v>1</v>
      </c>
    </row>
    <row r="499" spans="1:12" x14ac:dyDescent="0.3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  <c r="L499">
        <f t="shared" si="7"/>
        <v>1</v>
      </c>
    </row>
    <row r="500" spans="1:12" x14ac:dyDescent="0.3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  <c r="L500">
        <f t="shared" si="7"/>
        <v>1</v>
      </c>
    </row>
    <row r="501" spans="1:12" x14ac:dyDescent="0.3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  <c r="L501">
        <f t="shared" si="7"/>
        <v>1</v>
      </c>
    </row>
    <row r="502" spans="1:12" x14ac:dyDescent="0.3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  <c r="L502">
        <f t="shared" si="7"/>
        <v>1</v>
      </c>
    </row>
    <row r="503" spans="1:12" x14ac:dyDescent="0.3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  <c r="L503">
        <f t="shared" si="7"/>
        <v>1</v>
      </c>
    </row>
    <row r="504" spans="1:12" x14ac:dyDescent="0.3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  <c r="L504">
        <f t="shared" si="7"/>
        <v>1</v>
      </c>
    </row>
    <row r="505" spans="1:12" x14ac:dyDescent="0.3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  <c r="L505">
        <f t="shared" si="7"/>
        <v>1</v>
      </c>
    </row>
    <row r="506" spans="1:12" x14ac:dyDescent="0.3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  <c r="L506">
        <f t="shared" si="7"/>
        <v>1</v>
      </c>
    </row>
    <row r="507" spans="1:12" x14ac:dyDescent="0.3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  <c r="L507">
        <f t="shared" si="7"/>
        <v>1</v>
      </c>
    </row>
    <row r="508" spans="1:12" x14ac:dyDescent="0.3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  <c r="L508">
        <f t="shared" si="7"/>
        <v>1</v>
      </c>
    </row>
    <row r="509" spans="1:12" x14ac:dyDescent="0.3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  <c r="L509">
        <f t="shared" si="7"/>
        <v>1</v>
      </c>
    </row>
    <row r="510" spans="1:12" x14ac:dyDescent="0.3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  <c r="L510">
        <f t="shared" si="7"/>
        <v>1</v>
      </c>
    </row>
    <row r="511" spans="1:12" x14ac:dyDescent="0.3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  <c r="L511">
        <f t="shared" si="7"/>
        <v>1</v>
      </c>
    </row>
    <row r="512" spans="1:12" x14ac:dyDescent="0.3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  <c r="L512">
        <f t="shared" si="7"/>
        <v>1</v>
      </c>
    </row>
    <row r="513" spans="1:12" x14ac:dyDescent="0.3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  <c r="L513">
        <f t="shared" si="7"/>
        <v>1</v>
      </c>
    </row>
    <row r="514" spans="1:12" x14ac:dyDescent="0.3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  <c r="L514">
        <f t="shared" si="7"/>
        <v>1</v>
      </c>
    </row>
    <row r="515" spans="1:12" x14ac:dyDescent="0.3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  <c r="L515">
        <f t="shared" ref="L515:L568" si="8">IF(A515=2017,1,0)</f>
        <v>1</v>
      </c>
    </row>
    <row r="516" spans="1:12" x14ac:dyDescent="0.3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  <c r="L516">
        <f t="shared" si="8"/>
        <v>1</v>
      </c>
    </row>
    <row r="517" spans="1:12" x14ac:dyDescent="0.3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  <c r="L517">
        <f t="shared" si="8"/>
        <v>1</v>
      </c>
    </row>
    <row r="518" spans="1:12" x14ac:dyDescent="0.3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  <c r="L518">
        <f t="shared" si="8"/>
        <v>1</v>
      </c>
    </row>
    <row r="519" spans="1:12" x14ac:dyDescent="0.3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  <c r="L519">
        <f t="shared" si="8"/>
        <v>1</v>
      </c>
    </row>
    <row r="520" spans="1:12" x14ac:dyDescent="0.3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  <c r="L520">
        <f t="shared" si="8"/>
        <v>1</v>
      </c>
    </row>
    <row r="521" spans="1:12" x14ac:dyDescent="0.3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  <c r="L521">
        <f t="shared" si="8"/>
        <v>1</v>
      </c>
    </row>
    <row r="522" spans="1:12" x14ac:dyDescent="0.3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  <c r="L522">
        <f t="shared" si="8"/>
        <v>1</v>
      </c>
    </row>
    <row r="523" spans="1:12" x14ac:dyDescent="0.3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  <c r="L523">
        <f t="shared" si="8"/>
        <v>1</v>
      </c>
    </row>
    <row r="524" spans="1:12" x14ac:dyDescent="0.3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  <c r="L524">
        <f t="shared" si="8"/>
        <v>1</v>
      </c>
    </row>
    <row r="525" spans="1:12" x14ac:dyDescent="0.3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  <c r="L525">
        <f t="shared" si="8"/>
        <v>1</v>
      </c>
    </row>
    <row r="526" spans="1:12" x14ac:dyDescent="0.3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  <c r="L526">
        <f t="shared" si="8"/>
        <v>1</v>
      </c>
    </row>
    <row r="527" spans="1:12" x14ac:dyDescent="0.3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  <c r="L527">
        <f t="shared" si="8"/>
        <v>1</v>
      </c>
    </row>
    <row r="528" spans="1:12" x14ac:dyDescent="0.3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  <c r="L528">
        <f t="shared" si="8"/>
        <v>1</v>
      </c>
    </row>
    <row r="529" spans="1:12" x14ac:dyDescent="0.3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  <c r="L529">
        <f t="shared" si="8"/>
        <v>1</v>
      </c>
    </row>
    <row r="530" spans="1:12" x14ac:dyDescent="0.3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  <c r="L530">
        <f t="shared" si="8"/>
        <v>1</v>
      </c>
    </row>
    <row r="531" spans="1:12" x14ac:dyDescent="0.3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  <c r="L531">
        <f t="shared" si="8"/>
        <v>1</v>
      </c>
    </row>
    <row r="532" spans="1:12" x14ac:dyDescent="0.3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  <c r="L532">
        <f t="shared" si="8"/>
        <v>1</v>
      </c>
    </row>
    <row r="533" spans="1:12" x14ac:dyDescent="0.3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  <c r="L533">
        <f t="shared" si="8"/>
        <v>1</v>
      </c>
    </row>
    <row r="534" spans="1:12" x14ac:dyDescent="0.3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  <c r="L534">
        <f t="shared" si="8"/>
        <v>1</v>
      </c>
    </row>
    <row r="535" spans="1:12" x14ac:dyDescent="0.3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  <c r="L535">
        <f t="shared" si="8"/>
        <v>1</v>
      </c>
    </row>
    <row r="536" spans="1:12" x14ac:dyDescent="0.3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  <c r="L536">
        <f t="shared" si="8"/>
        <v>1</v>
      </c>
    </row>
    <row r="537" spans="1:12" x14ac:dyDescent="0.3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  <c r="L537">
        <f t="shared" si="8"/>
        <v>1</v>
      </c>
    </row>
    <row r="538" spans="1:12" x14ac:dyDescent="0.3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  <c r="L538">
        <f t="shared" si="8"/>
        <v>1</v>
      </c>
    </row>
    <row r="539" spans="1:12" x14ac:dyDescent="0.3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  <c r="L539">
        <f t="shared" si="8"/>
        <v>1</v>
      </c>
    </row>
    <row r="540" spans="1:12" x14ac:dyDescent="0.3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  <c r="L540">
        <f t="shared" si="8"/>
        <v>1</v>
      </c>
    </row>
    <row r="541" spans="1:12" x14ac:dyDescent="0.3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  <c r="L541">
        <f t="shared" si="8"/>
        <v>1</v>
      </c>
    </row>
    <row r="542" spans="1:12" x14ac:dyDescent="0.3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  <c r="L542">
        <f t="shared" si="8"/>
        <v>1</v>
      </c>
    </row>
    <row r="543" spans="1:12" x14ac:dyDescent="0.3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  <c r="L543">
        <f t="shared" si="8"/>
        <v>1</v>
      </c>
    </row>
    <row r="544" spans="1:12" x14ac:dyDescent="0.3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  <c r="L544">
        <f t="shared" si="8"/>
        <v>1</v>
      </c>
    </row>
    <row r="545" spans="1:12" x14ac:dyDescent="0.3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  <c r="L545">
        <f t="shared" si="8"/>
        <v>1</v>
      </c>
    </row>
    <row r="546" spans="1:12" x14ac:dyDescent="0.3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  <c r="L546">
        <f t="shared" si="8"/>
        <v>1</v>
      </c>
    </row>
    <row r="547" spans="1:12" x14ac:dyDescent="0.3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  <c r="L547">
        <f t="shared" si="8"/>
        <v>1</v>
      </c>
    </row>
    <row r="548" spans="1:12" x14ac:dyDescent="0.3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  <c r="L548">
        <f t="shared" si="8"/>
        <v>1</v>
      </c>
    </row>
    <row r="549" spans="1:12" x14ac:dyDescent="0.3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  <c r="L549">
        <f t="shared" si="8"/>
        <v>1</v>
      </c>
    </row>
    <row r="550" spans="1:12" x14ac:dyDescent="0.3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  <c r="L550">
        <f t="shared" si="8"/>
        <v>1</v>
      </c>
    </row>
    <row r="551" spans="1:12" x14ac:dyDescent="0.3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  <c r="L551">
        <f t="shared" si="8"/>
        <v>1</v>
      </c>
    </row>
    <row r="552" spans="1:12" x14ac:dyDescent="0.3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  <c r="L552">
        <f t="shared" si="8"/>
        <v>1</v>
      </c>
    </row>
    <row r="553" spans="1:12" x14ac:dyDescent="0.3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  <c r="L553">
        <f t="shared" si="8"/>
        <v>1</v>
      </c>
    </row>
    <row r="554" spans="1:12" x14ac:dyDescent="0.3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  <c r="L554">
        <f t="shared" si="8"/>
        <v>1</v>
      </c>
    </row>
    <row r="555" spans="1:12" x14ac:dyDescent="0.3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  <c r="L555">
        <f t="shared" si="8"/>
        <v>1</v>
      </c>
    </row>
    <row r="556" spans="1:12" x14ac:dyDescent="0.3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  <c r="L556">
        <f t="shared" si="8"/>
        <v>1</v>
      </c>
    </row>
    <row r="557" spans="1:12" x14ac:dyDescent="0.3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  <c r="L557">
        <f t="shared" si="8"/>
        <v>1</v>
      </c>
    </row>
    <row r="558" spans="1:12" x14ac:dyDescent="0.3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  <c r="L558">
        <f t="shared" si="8"/>
        <v>1</v>
      </c>
    </row>
    <row r="559" spans="1:12" x14ac:dyDescent="0.3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  <c r="L559">
        <f t="shared" si="8"/>
        <v>1</v>
      </c>
    </row>
    <row r="560" spans="1:12" x14ac:dyDescent="0.3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  <c r="L560">
        <f t="shared" si="8"/>
        <v>1</v>
      </c>
    </row>
    <row r="561" spans="1:12" x14ac:dyDescent="0.3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  <c r="L561">
        <f t="shared" si="8"/>
        <v>1</v>
      </c>
    </row>
    <row r="562" spans="1:12" x14ac:dyDescent="0.3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  <c r="L562">
        <f t="shared" si="8"/>
        <v>1</v>
      </c>
    </row>
    <row r="563" spans="1:12" x14ac:dyDescent="0.3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  <c r="L563">
        <f t="shared" si="8"/>
        <v>1</v>
      </c>
    </row>
    <row r="564" spans="1:12" x14ac:dyDescent="0.3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  <c r="L564">
        <f t="shared" si="8"/>
        <v>1</v>
      </c>
    </row>
    <row r="565" spans="1:12" x14ac:dyDescent="0.3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  <c r="L565">
        <f t="shared" si="8"/>
        <v>1</v>
      </c>
    </row>
    <row r="566" spans="1:12" x14ac:dyDescent="0.3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  <c r="L566">
        <f t="shared" si="8"/>
        <v>1</v>
      </c>
    </row>
    <row r="567" spans="1:12" x14ac:dyDescent="0.3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  <c r="L567">
        <f t="shared" si="8"/>
        <v>1</v>
      </c>
    </row>
    <row r="568" spans="1:12" x14ac:dyDescent="0.3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  <c r="L568">
        <f t="shared" si="8"/>
        <v>1</v>
      </c>
    </row>
  </sheetData>
  <conditionalFormatting sqref="L1:L1048576">
    <cfRule type="cellIs" dxfId="8" priority="3" operator="equal">
      <formula>1</formula>
    </cfRule>
  </conditionalFormatting>
  <conditionalFormatting sqref="H1:H1048576">
    <cfRule type="cellIs" dxfId="7" priority="2" operator="equal">
      <formula>64.3</formula>
    </cfRule>
  </conditionalFormatting>
  <conditionalFormatting sqref="R3">
    <cfRule type="cellIs" dxfId="6" priority="1" operator="equal">
      <formula>64.3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23F9-9939-4F85-9C1D-FAC414972D90}">
  <dimension ref="A1:O568"/>
  <sheetViews>
    <sheetView zoomScale="85" zoomScaleNormal="85" workbookViewId="0">
      <pane ySplit="17" topLeftCell="A18" activePane="bottomLeft" state="frozen"/>
      <selection pane="bottomLeft" activeCell="O23" sqref="O23"/>
    </sheetView>
  </sheetViews>
  <sheetFormatPr defaultRowHeight="14.4" x14ac:dyDescent="0.3"/>
  <cols>
    <col min="1" max="1" width="5" bestFit="1" customWidth="1"/>
    <col min="2" max="2" width="18.88671875" bestFit="1" customWidth="1"/>
    <col min="3" max="3" width="9.21875" bestFit="1" customWidth="1"/>
    <col min="4" max="4" width="29.21875" bestFit="1" customWidth="1"/>
    <col min="5" max="5" width="19" bestFit="1" customWidth="1"/>
    <col min="6" max="6" width="8.5546875" bestFit="1" customWidth="1"/>
    <col min="7" max="7" width="14.5546875" bestFit="1" customWidth="1"/>
    <col min="8" max="8" width="17.5546875" bestFit="1" customWidth="1"/>
    <col min="9" max="9" width="5" bestFit="1" customWidth="1"/>
    <col min="10" max="10" width="7" bestFit="1" customWidth="1"/>
    <col min="11" max="11" width="14.88671875" bestFit="1" customWidth="1"/>
    <col min="13" max="13" width="19.44140625" bestFit="1" customWidth="1"/>
    <col min="14" max="15" width="9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</v>
      </c>
      <c r="N1" s="1" t="s">
        <v>377</v>
      </c>
      <c r="O1" s="1" t="s">
        <v>378</v>
      </c>
    </row>
    <row r="2" spans="1:15" x14ac:dyDescent="0.3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  <c r="M2" t="s">
        <v>260</v>
      </c>
      <c r="N2" s="5">
        <f>MAX(J394:J425)</f>
        <v>943.6</v>
      </c>
      <c r="O2" s="5">
        <f>MAX(J426:J457)</f>
        <v>1585.5</v>
      </c>
    </row>
    <row r="3" spans="1:15" x14ac:dyDescent="0.3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  <c r="M3" t="s">
        <v>46</v>
      </c>
      <c r="N3" s="5">
        <f>MAX(J55:J74)</f>
        <v>765.2</v>
      </c>
      <c r="O3" s="5">
        <f>MAX(J75:J95)</f>
        <v>1386.3</v>
      </c>
    </row>
    <row r="4" spans="1:15" x14ac:dyDescent="0.3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M4" t="s">
        <v>11</v>
      </c>
      <c r="N4" s="5">
        <f>MAX(J4:J30)</f>
        <v>676.1</v>
      </c>
      <c r="O4" s="5">
        <f>MAX(J31:J56)</f>
        <v>555.70000000000005</v>
      </c>
    </row>
    <row r="5" spans="1:15" x14ac:dyDescent="0.3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M5" t="s">
        <v>124</v>
      </c>
      <c r="N5" s="5">
        <f>MAX(J183:J215)</f>
        <v>630.70000000000005</v>
      </c>
      <c r="O5" s="5">
        <f>MAX(J216:J250)</f>
        <v>659.1</v>
      </c>
    </row>
    <row r="6" spans="1:15" x14ac:dyDescent="0.3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M6" t="s">
        <v>84</v>
      </c>
      <c r="N6" s="5">
        <f>MAX(J136:J159)</f>
        <v>614.70000000000005</v>
      </c>
      <c r="O6" s="5">
        <f>MAX(J160:J185)</f>
        <v>941.4</v>
      </c>
    </row>
    <row r="7" spans="1:15" x14ac:dyDescent="0.3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M7" t="s">
        <v>155</v>
      </c>
      <c r="N7" s="5">
        <f>MAX(J252:J272)</f>
        <v>552.70000000000005</v>
      </c>
      <c r="O7" s="5">
        <f>MAX(J273:J295)</f>
        <v>399.3</v>
      </c>
    </row>
    <row r="8" spans="1:15" x14ac:dyDescent="0.3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M8" t="s">
        <v>71</v>
      </c>
      <c r="N8" s="5">
        <f>MAX(J100:J107)</f>
        <v>560.20000000000005</v>
      </c>
      <c r="O8" s="5">
        <f>MAX(J108:J116)</f>
        <v>267.60000000000002</v>
      </c>
    </row>
    <row r="9" spans="1:15" x14ac:dyDescent="0.3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M9" t="s">
        <v>222</v>
      </c>
      <c r="N9" s="5">
        <f>MAX(J357:J380)</f>
        <v>418</v>
      </c>
      <c r="O9" s="5">
        <f>MAX(J381:J402)</f>
        <v>488</v>
      </c>
    </row>
    <row r="10" spans="1:15" x14ac:dyDescent="0.3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M10" t="s">
        <v>196</v>
      </c>
      <c r="N10" s="5">
        <f>MAX(J350:J354)</f>
        <v>486.7</v>
      </c>
      <c r="O10" s="5">
        <f>MAX(J355:J359)</f>
        <v>383.8</v>
      </c>
    </row>
    <row r="11" spans="1:15" x14ac:dyDescent="0.3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M11" t="s">
        <v>247</v>
      </c>
      <c r="N11" s="5">
        <f>MAX(J468:J476)</f>
        <v>346</v>
      </c>
      <c r="O11" s="5">
        <f>MAX(J477:J487)</f>
        <v>626</v>
      </c>
    </row>
    <row r="12" spans="1:15" x14ac:dyDescent="0.3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M12" t="s">
        <v>310</v>
      </c>
      <c r="N12" s="5">
        <f>MAX(J507:J523)</f>
        <v>440.4</v>
      </c>
      <c r="O12" s="5">
        <f>MAX(J524:J540)</f>
        <v>750</v>
      </c>
    </row>
    <row r="13" spans="1:15" x14ac:dyDescent="0.3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M13" t="s">
        <v>111</v>
      </c>
      <c r="N13" s="5">
        <f>MAX(J120:J130)</f>
        <v>410.4</v>
      </c>
      <c r="O13" s="5">
        <f>MAX(J131:J141)</f>
        <v>524.79999999999995</v>
      </c>
    </row>
    <row r="14" spans="1:15" x14ac:dyDescent="0.3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M14" t="s">
        <v>206</v>
      </c>
      <c r="N14" s="5">
        <f>MAX(J320:J334)</f>
        <v>314</v>
      </c>
      <c r="O14" s="5">
        <f>MAX(J335:J352)</f>
        <v>601.1</v>
      </c>
    </row>
    <row r="15" spans="1:15" x14ac:dyDescent="0.3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M15" t="s">
        <v>183</v>
      </c>
      <c r="N15" s="5">
        <f>MAX(J303:J312)</f>
        <v>526.70000000000005</v>
      </c>
      <c r="O15" s="5">
        <f>MAX(J313:J322)</f>
        <v>438.1</v>
      </c>
    </row>
    <row r="16" spans="1:15" x14ac:dyDescent="0.3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M16" t="s">
        <v>332</v>
      </c>
      <c r="N16" s="5">
        <f>MAX(J544:J555)</f>
        <v>286.5</v>
      </c>
      <c r="O16" s="5">
        <f>MAX(J556:J567)</f>
        <v>451.4</v>
      </c>
    </row>
    <row r="17" spans="1:15" x14ac:dyDescent="0.3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M17" t="s">
        <v>295</v>
      </c>
      <c r="N17" s="5">
        <f>MAX(J492:J501)</f>
        <v>264.5</v>
      </c>
      <c r="O17" s="5">
        <f>MAX(J502:J512)</f>
        <v>368.1</v>
      </c>
    </row>
    <row r="18" spans="1:15" x14ac:dyDescent="0.3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5" x14ac:dyDescent="0.3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5" x14ac:dyDescent="0.3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5" x14ac:dyDescent="0.3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5" x14ac:dyDescent="0.3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5" x14ac:dyDescent="0.3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5" x14ac:dyDescent="0.3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5" x14ac:dyDescent="0.3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5" x14ac:dyDescent="0.3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5" x14ac:dyDescent="0.3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5" x14ac:dyDescent="0.3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5" x14ac:dyDescent="0.3">
      <c r="A29">
        <v>2017</v>
      </c>
      <c r="B29" t="s">
        <v>11</v>
      </c>
      <c r="C29" t="s">
        <v>12</v>
      </c>
      <c r="D29" t="s">
        <v>13</v>
      </c>
      <c r="E29" t="s">
        <v>27</v>
      </c>
      <c r="F29" t="s">
        <v>15</v>
      </c>
      <c r="G29" t="s">
        <v>16</v>
      </c>
      <c r="H29">
        <v>49.8</v>
      </c>
      <c r="I29">
        <v>0</v>
      </c>
      <c r="J29">
        <v>664.6</v>
      </c>
      <c r="K29">
        <v>8222</v>
      </c>
    </row>
    <row r="30" spans="1:15" x14ac:dyDescent="0.3">
      <c r="A30">
        <v>2017</v>
      </c>
      <c r="B30" t="s">
        <v>11</v>
      </c>
      <c r="C30" t="s">
        <v>12</v>
      </c>
      <c r="D30" t="s">
        <v>13</v>
      </c>
      <c r="E30" t="s">
        <v>27</v>
      </c>
      <c r="F30" t="s">
        <v>15</v>
      </c>
      <c r="G30" t="s">
        <v>19</v>
      </c>
      <c r="H30">
        <v>48.3</v>
      </c>
      <c r="I30">
        <v>5.4</v>
      </c>
      <c r="J30">
        <v>300.89999999999998</v>
      </c>
      <c r="K30">
        <v>362</v>
      </c>
    </row>
    <row r="31" spans="1:15" x14ac:dyDescent="0.3">
      <c r="A31">
        <v>2017</v>
      </c>
      <c r="B31" t="s">
        <v>11</v>
      </c>
      <c r="C31" t="s">
        <v>12</v>
      </c>
      <c r="D31" t="s">
        <v>13</v>
      </c>
      <c r="E31" t="s">
        <v>22</v>
      </c>
      <c r="F31" t="s">
        <v>15</v>
      </c>
      <c r="G31" t="s">
        <v>16</v>
      </c>
      <c r="H31">
        <v>35.799999999999997</v>
      </c>
      <c r="I31">
        <v>0</v>
      </c>
      <c r="J31">
        <v>368.9</v>
      </c>
      <c r="K31">
        <v>8385</v>
      </c>
    </row>
    <row r="32" spans="1:15" x14ac:dyDescent="0.3">
      <c r="A32">
        <v>2017</v>
      </c>
      <c r="B32" t="s">
        <v>11</v>
      </c>
      <c r="C32" t="s">
        <v>23</v>
      </c>
      <c r="D32" t="s">
        <v>24</v>
      </c>
      <c r="E32" t="s">
        <v>25</v>
      </c>
      <c r="F32" t="s">
        <v>15</v>
      </c>
      <c r="G32" t="s">
        <v>16</v>
      </c>
      <c r="H32">
        <v>34.6</v>
      </c>
      <c r="I32">
        <v>0</v>
      </c>
      <c r="J32">
        <v>420.3</v>
      </c>
      <c r="K32">
        <v>8379</v>
      </c>
    </row>
    <row r="33" spans="1:11" x14ac:dyDescent="0.3">
      <c r="A33">
        <v>2017</v>
      </c>
      <c r="B33" t="s">
        <v>11</v>
      </c>
      <c r="C33" t="s">
        <v>12</v>
      </c>
      <c r="D33" t="s">
        <v>13</v>
      </c>
      <c r="E33" t="s">
        <v>355</v>
      </c>
      <c r="F33" t="s">
        <v>15</v>
      </c>
      <c r="G33" t="s">
        <v>16</v>
      </c>
      <c r="H33">
        <v>33.299999999999997</v>
      </c>
      <c r="I33">
        <v>0</v>
      </c>
      <c r="J33">
        <v>458.1</v>
      </c>
      <c r="K33">
        <v>8026</v>
      </c>
    </row>
    <row r="34" spans="1:11" x14ac:dyDescent="0.3">
      <c r="A34">
        <v>2017</v>
      </c>
      <c r="B34" t="s">
        <v>11</v>
      </c>
      <c r="C34" t="s">
        <v>23</v>
      </c>
      <c r="D34" t="s">
        <v>24</v>
      </c>
      <c r="E34" t="s">
        <v>25</v>
      </c>
      <c r="F34" t="s">
        <v>15</v>
      </c>
      <c r="G34" t="s">
        <v>19</v>
      </c>
      <c r="H34">
        <v>32.5</v>
      </c>
      <c r="I34">
        <v>7.6</v>
      </c>
      <c r="J34">
        <v>240.7</v>
      </c>
      <c r="K34">
        <v>365</v>
      </c>
    </row>
    <row r="35" spans="1:11" x14ac:dyDescent="0.3">
      <c r="A35">
        <v>2017</v>
      </c>
      <c r="B35" t="s">
        <v>11</v>
      </c>
      <c r="C35" t="s">
        <v>12</v>
      </c>
      <c r="D35" t="s">
        <v>13</v>
      </c>
      <c r="E35" t="s">
        <v>358</v>
      </c>
      <c r="F35" t="s">
        <v>15</v>
      </c>
      <c r="G35" t="s">
        <v>19</v>
      </c>
      <c r="H35">
        <v>31.5</v>
      </c>
      <c r="I35">
        <v>5.3</v>
      </c>
      <c r="J35">
        <v>176.4</v>
      </c>
      <c r="K35">
        <v>365</v>
      </c>
    </row>
    <row r="36" spans="1:11" x14ac:dyDescent="0.3">
      <c r="A36">
        <v>2017</v>
      </c>
      <c r="B36" t="s">
        <v>11</v>
      </c>
      <c r="C36" t="s">
        <v>39</v>
      </c>
      <c r="D36" t="s">
        <v>40</v>
      </c>
      <c r="E36" t="s">
        <v>42</v>
      </c>
      <c r="F36" t="s">
        <v>15</v>
      </c>
      <c r="G36" t="s">
        <v>16</v>
      </c>
      <c r="H36">
        <v>31.2</v>
      </c>
      <c r="I36">
        <v>6.4</v>
      </c>
      <c r="J36">
        <v>367.3</v>
      </c>
      <c r="K36">
        <v>8389</v>
      </c>
    </row>
    <row r="37" spans="1:11" x14ac:dyDescent="0.3">
      <c r="A37">
        <v>2017</v>
      </c>
      <c r="B37" t="s">
        <v>11</v>
      </c>
      <c r="C37" t="s">
        <v>12</v>
      </c>
      <c r="D37" t="s">
        <v>13</v>
      </c>
      <c r="E37" t="s">
        <v>17</v>
      </c>
      <c r="F37" t="s">
        <v>15</v>
      </c>
      <c r="G37" t="s">
        <v>16</v>
      </c>
      <c r="H37">
        <v>30.8</v>
      </c>
      <c r="I37">
        <v>0</v>
      </c>
      <c r="J37">
        <v>549.79999999999995</v>
      </c>
      <c r="K37">
        <v>8465</v>
      </c>
    </row>
    <row r="38" spans="1:11" x14ac:dyDescent="0.3">
      <c r="A38">
        <v>2017</v>
      </c>
      <c r="B38" t="s">
        <v>11</v>
      </c>
      <c r="C38" t="s">
        <v>39</v>
      </c>
      <c r="D38" t="s">
        <v>40</v>
      </c>
      <c r="E38" t="s">
        <v>42</v>
      </c>
      <c r="F38" t="s">
        <v>15</v>
      </c>
      <c r="G38" t="s">
        <v>19</v>
      </c>
      <c r="H38">
        <v>30.3</v>
      </c>
      <c r="I38">
        <v>7.2</v>
      </c>
      <c r="J38">
        <v>248.8</v>
      </c>
      <c r="K38">
        <v>357</v>
      </c>
    </row>
    <row r="39" spans="1:11" x14ac:dyDescent="0.3">
      <c r="A39">
        <v>2017</v>
      </c>
      <c r="B39" t="s">
        <v>11</v>
      </c>
      <c r="C39" t="s">
        <v>12</v>
      </c>
      <c r="D39" t="s">
        <v>13</v>
      </c>
      <c r="E39" t="s">
        <v>20</v>
      </c>
      <c r="F39" t="s">
        <v>15</v>
      </c>
      <c r="G39" t="s">
        <v>16</v>
      </c>
      <c r="H39">
        <v>29.5</v>
      </c>
      <c r="I39">
        <v>0</v>
      </c>
      <c r="J39">
        <v>407.7</v>
      </c>
      <c r="K39">
        <v>8484</v>
      </c>
    </row>
    <row r="40" spans="1:11" x14ac:dyDescent="0.3">
      <c r="A40">
        <v>2017</v>
      </c>
      <c r="B40" t="s">
        <v>11</v>
      </c>
      <c r="C40" t="s">
        <v>12</v>
      </c>
      <c r="D40" t="s">
        <v>13</v>
      </c>
      <c r="E40" t="s">
        <v>21</v>
      </c>
      <c r="F40" t="s">
        <v>15</v>
      </c>
      <c r="G40" t="s">
        <v>19</v>
      </c>
      <c r="H40">
        <v>29.3</v>
      </c>
      <c r="I40">
        <v>3.8</v>
      </c>
      <c r="J40">
        <v>230.2</v>
      </c>
      <c r="K40">
        <v>355</v>
      </c>
    </row>
    <row r="41" spans="1:11" x14ac:dyDescent="0.3">
      <c r="A41">
        <v>2017</v>
      </c>
      <c r="B41" t="s">
        <v>11</v>
      </c>
      <c r="C41" t="s">
        <v>12</v>
      </c>
      <c r="D41" t="s">
        <v>13</v>
      </c>
      <c r="E41" t="s">
        <v>45</v>
      </c>
      <c r="F41" t="s">
        <v>15</v>
      </c>
      <c r="G41" t="s">
        <v>19</v>
      </c>
      <c r="H41">
        <v>29</v>
      </c>
      <c r="I41">
        <v>5.9</v>
      </c>
      <c r="J41">
        <v>191.5</v>
      </c>
      <c r="K41">
        <v>364</v>
      </c>
    </row>
    <row r="42" spans="1:11" x14ac:dyDescent="0.3">
      <c r="A42">
        <v>2017</v>
      </c>
      <c r="B42" t="s">
        <v>11</v>
      </c>
      <c r="C42" t="s">
        <v>12</v>
      </c>
      <c r="D42" t="s">
        <v>13</v>
      </c>
      <c r="E42" t="s">
        <v>28</v>
      </c>
      <c r="F42" t="s">
        <v>15</v>
      </c>
      <c r="G42" t="s">
        <v>19</v>
      </c>
      <c r="H42">
        <v>29</v>
      </c>
      <c r="I42">
        <v>5.4</v>
      </c>
      <c r="J42">
        <v>205.1</v>
      </c>
      <c r="K42">
        <v>352</v>
      </c>
    </row>
    <row r="43" spans="1:11" x14ac:dyDescent="0.3">
      <c r="A43">
        <v>2017</v>
      </c>
      <c r="B43" t="s">
        <v>11</v>
      </c>
      <c r="C43" t="s">
        <v>39</v>
      </c>
      <c r="D43" t="s">
        <v>40</v>
      </c>
      <c r="E43" t="s">
        <v>41</v>
      </c>
      <c r="F43" t="s">
        <v>15</v>
      </c>
      <c r="G43" t="s">
        <v>19</v>
      </c>
      <c r="H43">
        <v>28.7</v>
      </c>
      <c r="I43">
        <v>6.5</v>
      </c>
      <c r="J43">
        <v>224.2</v>
      </c>
      <c r="K43">
        <v>359</v>
      </c>
    </row>
    <row r="44" spans="1:11" x14ac:dyDescent="0.3">
      <c r="A44">
        <v>2017</v>
      </c>
      <c r="B44" t="s">
        <v>11</v>
      </c>
      <c r="C44" t="s">
        <v>12</v>
      </c>
      <c r="D44" t="s">
        <v>13</v>
      </c>
      <c r="E44" t="s">
        <v>43</v>
      </c>
      <c r="F44" t="s">
        <v>15</v>
      </c>
      <c r="G44" t="s">
        <v>16</v>
      </c>
      <c r="H44">
        <v>28.6</v>
      </c>
      <c r="I44">
        <v>0</v>
      </c>
      <c r="J44">
        <v>335.7</v>
      </c>
      <c r="K44">
        <v>8365</v>
      </c>
    </row>
    <row r="45" spans="1:11" x14ac:dyDescent="0.3">
      <c r="A45">
        <v>2017</v>
      </c>
      <c r="B45" t="s">
        <v>11</v>
      </c>
      <c r="C45" t="s">
        <v>12</v>
      </c>
      <c r="D45" t="s">
        <v>13</v>
      </c>
      <c r="E45" t="s">
        <v>18</v>
      </c>
      <c r="F45" t="s">
        <v>15</v>
      </c>
      <c r="G45" t="s">
        <v>19</v>
      </c>
      <c r="H45">
        <v>28.2</v>
      </c>
      <c r="I45">
        <v>6.4</v>
      </c>
      <c r="J45">
        <v>208.5</v>
      </c>
      <c r="K45">
        <v>363</v>
      </c>
    </row>
    <row r="46" spans="1:11" x14ac:dyDescent="0.3">
      <c r="A46">
        <v>2017</v>
      </c>
      <c r="B46" t="s">
        <v>11</v>
      </c>
      <c r="C46" t="s">
        <v>12</v>
      </c>
      <c r="D46" t="s">
        <v>13</v>
      </c>
      <c r="E46" t="s">
        <v>34</v>
      </c>
      <c r="F46" t="s">
        <v>15</v>
      </c>
      <c r="G46" t="s">
        <v>19</v>
      </c>
      <c r="H46">
        <v>28</v>
      </c>
      <c r="I46">
        <v>4.3</v>
      </c>
      <c r="J46">
        <v>230.7</v>
      </c>
      <c r="K46">
        <v>361</v>
      </c>
    </row>
    <row r="47" spans="1:11" x14ac:dyDescent="0.3">
      <c r="A47">
        <v>2017</v>
      </c>
      <c r="B47" t="s">
        <v>11</v>
      </c>
      <c r="C47" t="s">
        <v>12</v>
      </c>
      <c r="D47" t="s">
        <v>13</v>
      </c>
      <c r="E47" t="s">
        <v>29</v>
      </c>
      <c r="F47" t="s">
        <v>15</v>
      </c>
      <c r="G47" t="s">
        <v>19</v>
      </c>
      <c r="H47">
        <v>28</v>
      </c>
      <c r="I47">
        <v>5.3</v>
      </c>
      <c r="J47">
        <v>179.4</v>
      </c>
      <c r="K47">
        <v>365</v>
      </c>
    </row>
    <row r="48" spans="1:11" x14ac:dyDescent="0.3">
      <c r="A48">
        <v>2017</v>
      </c>
      <c r="B48" t="s">
        <v>11</v>
      </c>
      <c r="C48" t="s">
        <v>36</v>
      </c>
      <c r="D48" t="s">
        <v>37</v>
      </c>
      <c r="E48" t="s">
        <v>38</v>
      </c>
      <c r="F48" t="s">
        <v>15</v>
      </c>
      <c r="G48" t="s">
        <v>19</v>
      </c>
      <c r="H48">
        <v>27.9</v>
      </c>
      <c r="I48">
        <v>4.2</v>
      </c>
      <c r="J48">
        <v>243</v>
      </c>
      <c r="K48">
        <v>352</v>
      </c>
    </row>
    <row r="49" spans="1:11" x14ac:dyDescent="0.3">
      <c r="A49">
        <v>2017</v>
      </c>
      <c r="B49" t="s">
        <v>11</v>
      </c>
      <c r="C49" t="s">
        <v>36</v>
      </c>
      <c r="D49" t="s">
        <v>37</v>
      </c>
      <c r="E49" t="s">
        <v>38</v>
      </c>
      <c r="F49" t="s">
        <v>15</v>
      </c>
      <c r="G49" t="s">
        <v>16</v>
      </c>
      <c r="H49">
        <v>26.9</v>
      </c>
      <c r="I49">
        <v>0</v>
      </c>
      <c r="J49">
        <v>555.70000000000005</v>
      </c>
      <c r="K49">
        <v>8341</v>
      </c>
    </row>
    <row r="50" spans="1:11" x14ac:dyDescent="0.3">
      <c r="A50">
        <v>2017</v>
      </c>
      <c r="B50" t="s">
        <v>11</v>
      </c>
      <c r="C50" t="s">
        <v>12</v>
      </c>
      <c r="D50" t="s">
        <v>13</v>
      </c>
      <c r="E50" t="s">
        <v>14</v>
      </c>
      <c r="F50" t="s">
        <v>15</v>
      </c>
      <c r="G50" t="s">
        <v>16</v>
      </c>
      <c r="H50">
        <v>26.7</v>
      </c>
      <c r="I50">
        <v>0</v>
      </c>
      <c r="J50">
        <v>197.8</v>
      </c>
      <c r="K50">
        <v>8291</v>
      </c>
    </row>
    <row r="51" spans="1:11" x14ac:dyDescent="0.3">
      <c r="A51">
        <v>2017</v>
      </c>
      <c r="B51" t="s">
        <v>11</v>
      </c>
      <c r="C51" t="s">
        <v>12</v>
      </c>
      <c r="D51" t="s">
        <v>13</v>
      </c>
      <c r="E51" t="s">
        <v>44</v>
      </c>
      <c r="F51" t="s">
        <v>15</v>
      </c>
      <c r="G51" t="s">
        <v>19</v>
      </c>
      <c r="H51">
        <v>25.6</v>
      </c>
      <c r="I51">
        <v>4.3</v>
      </c>
      <c r="J51">
        <v>169.5</v>
      </c>
      <c r="K51">
        <v>359</v>
      </c>
    </row>
    <row r="52" spans="1:11" x14ac:dyDescent="0.3">
      <c r="A52">
        <v>2017</v>
      </c>
      <c r="B52" t="s">
        <v>11</v>
      </c>
      <c r="C52" t="s">
        <v>12</v>
      </c>
      <c r="D52" t="s">
        <v>13</v>
      </c>
      <c r="E52" t="s">
        <v>367</v>
      </c>
      <c r="F52" t="s">
        <v>15</v>
      </c>
      <c r="G52" t="s">
        <v>16</v>
      </c>
      <c r="H52">
        <v>25.5</v>
      </c>
      <c r="I52">
        <v>0</v>
      </c>
      <c r="J52">
        <v>367.2</v>
      </c>
      <c r="K52">
        <v>8166</v>
      </c>
    </row>
    <row r="53" spans="1:11" x14ac:dyDescent="0.3">
      <c r="A53">
        <v>2017</v>
      </c>
      <c r="B53" t="s">
        <v>11</v>
      </c>
      <c r="C53" t="s">
        <v>12</v>
      </c>
      <c r="D53" t="s">
        <v>13</v>
      </c>
      <c r="E53" t="s">
        <v>32</v>
      </c>
      <c r="F53" t="s">
        <v>15</v>
      </c>
      <c r="G53" t="s">
        <v>19</v>
      </c>
      <c r="H53">
        <v>25.2</v>
      </c>
      <c r="I53">
        <v>4.5999999999999996</v>
      </c>
      <c r="J53">
        <v>138.69999999999999</v>
      </c>
      <c r="K53">
        <v>341</v>
      </c>
    </row>
    <row r="54" spans="1:11" x14ac:dyDescent="0.3">
      <c r="A54">
        <v>2017</v>
      </c>
      <c r="B54" t="s">
        <v>11</v>
      </c>
      <c r="C54" t="s">
        <v>12</v>
      </c>
      <c r="D54" t="s">
        <v>13</v>
      </c>
      <c r="E54" t="s">
        <v>30</v>
      </c>
      <c r="F54" t="s">
        <v>15</v>
      </c>
      <c r="G54" t="s">
        <v>19</v>
      </c>
      <c r="H54">
        <v>19.600000000000001</v>
      </c>
      <c r="I54">
        <v>4.0999999999999996</v>
      </c>
      <c r="J54">
        <v>137.30000000000001</v>
      </c>
      <c r="K54">
        <v>349</v>
      </c>
    </row>
    <row r="55" spans="1:11" x14ac:dyDescent="0.3">
      <c r="A55">
        <v>2016</v>
      </c>
      <c r="B55" t="s">
        <v>46</v>
      </c>
      <c r="C55" t="s">
        <v>47</v>
      </c>
      <c r="D55" t="s">
        <v>48</v>
      </c>
      <c r="E55" t="s">
        <v>49</v>
      </c>
      <c r="F55" t="s">
        <v>15</v>
      </c>
      <c r="G55" t="s">
        <v>19</v>
      </c>
      <c r="H55">
        <v>31.4</v>
      </c>
      <c r="I55">
        <v>6.6</v>
      </c>
      <c r="J55">
        <v>103.4</v>
      </c>
      <c r="K55">
        <v>271</v>
      </c>
    </row>
    <row r="56" spans="1:11" x14ac:dyDescent="0.3">
      <c r="A56">
        <v>2016</v>
      </c>
      <c r="B56" t="s">
        <v>46</v>
      </c>
      <c r="C56" t="s">
        <v>50</v>
      </c>
      <c r="D56" t="s">
        <v>51</v>
      </c>
      <c r="E56" t="s">
        <v>52</v>
      </c>
      <c r="F56" t="s">
        <v>15</v>
      </c>
      <c r="G56" t="s">
        <v>16</v>
      </c>
      <c r="H56">
        <v>35.799999999999997</v>
      </c>
      <c r="I56">
        <v>1</v>
      </c>
      <c r="J56">
        <v>345.2</v>
      </c>
      <c r="K56">
        <v>7662</v>
      </c>
    </row>
    <row r="57" spans="1:11" x14ac:dyDescent="0.3">
      <c r="A57">
        <v>2016</v>
      </c>
      <c r="B57" t="s">
        <v>46</v>
      </c>
      <c r="C57" t="s">
        <v>50</v>
      </c>
      <c r="D57" t="s">
        <v>51</v>
      </c>
      <c r="E57" t="s">
        <v>52</v>
      </c>
      <c r="F57" t="s">
        <v>15</v>
      </c>
      <c r="G57" t="s">
        <v>19</v>
      </c>
      <c r="H57">
        <v>35.4</v>
      </c>
      <c r="I57">
        <v>5.7</v>
      </c>
      <c r="J57">
        <v>132.80000000000001</v>
      </c>
      <c r="K57">
        <v>340</v>
      </c>
    </row>
    <row r="58" spans="1:11" x14ac:dyDescent="0.3">
      <c r="A58">
        <v>2016</v>
      </c>
      <c r="B58" t="s">
        <v>46</v>
      </c>
      <c r="C58" t="s">
        <v>50</v>
      </c>
      <c r="D58" t="s">
        <v>51</v>
      </c>
      <c r="E58" t="s">
        <v>53</v>
      </c>
      <c r="F58" t="s">
        <v>15</v>
      </c>
      <c r="G58" t="s">
        <v>16</v>
      </c>
      <c r="H58">
        <v>29</v>
      </c>
      <c r="I58">
        <v>1</v>
      </c>
      <c r="J58">
        <v>408.2</v>
      </c>
      <c r="K58">
        <v>8329</v>
      </c>
    </row>
    <row r="59" spans="1:11" x14ac:dyDescent="0.3">
      <c r="A59">
        <v>2016</v>
      </c>
      <c r="B59" t="s">
        <v>46</v>
      </c>
      <c r="C59" t="s">
        <v>47</v>
      </c>
      <c r="D59" t="s">
        <v>48</v>
      </c>
      <c r="E59" t="s">
        <v>54</v>
      </c>
      <c r="F59" t="s">
        <v>15</v>
      </c>
      <c r="G59" t="s">
        <v>19</v>
      </c>
      <c r="H59">
        <v>25.2</v>
      </c>
      <c r="I59">
        <v>2.8</v>
      </c>
      <c r="J59">
        <v>96.9</v>
      </c>
      <c r="K59">
        <v>365</v>
      </c>
    </row>
    <row r="60" spans="1:11" x14ac:dyDescent="0.3">
      <c r="A60">
        <v>2016</v>
      </c>
      <c r="B60" t="s">
        <v>46</v>
      </c>
      <c r="C60" t="s">
        <v>47</v>
      </c>
      <c r="D60" t="s">
        <v>48</v>
      </c>
      <c r="E60" t="s">
        <v>55</v>
      </c>
      <c r="F60" t="s">
        <v>15</v>
      </c>
      <c r="G60" t="s">
        <v>16</v>
      </c>
      <c r="H60">
        <v>36.700000000000003</v>
      </c>
      <c r="I60">
        <v>1.6</v>
      </c>
      <c r="J60">
        <v>765.2</v>
      </c>
      <c r="K60">
        <v>8506</v>
      </c>
    </row>
    <row r="61" spans="1:11" x14ac:dyDescent="0.3">
      <c r="A61">
        <v>2016</v>
      </c>
      <c r="B61" t="s">
        <v>46</v>
      </c>
      <c r="C61" t="s">
        <v>47</v>
      </c>
      <c r="D61" t="s">
        <v>48</v>
      </c>
      <c r="E61" t="s">
        <v>56</v>
      </c>
      <c r="F61" t="s">
        <v>15</v>
      </c>
      <c r="G61" t="s">
        <v>19</v>
      </c>
      <c r="H61">
        <v>34.6</v>
      </c>
      <c r="I61">
        <v>7.3</v>
      </c>
      <c r="J61">
        <v>131</v>
      </c>
      <c r="K61">
        <v>341</v>
      </c>
    </row>
    <row r="62" spans="1:11" x14ac:dyDescent="0.3">
      <c r="A62">
        <v>2016</v>
      </c>
      <c r="B62" t="s">
        <v>46</v>
      </c>
      <c r="C62" t="s">
        <v>47</v>
      </c>
      <c r="D62" t="s">
        <v>48</v>
      </c>
      <c r="E62" t="s">
        <v>57</v>
      </c>
      <c r="F62" t="s">
        <v>15</v>
      </c>
      <c r="G62" t="s">
        <v>16</v>
      </c>
      <c r="H62">
        <v>31.5</v>
      </c>
      <c r="I62">
        <v>1</v>
      </c>
      <c r="J62">
        <v>254.6</v>
      </c>
      <c r="K62">
        <v>6990</v>
      </c>
    </row>
    <row r="63" spans="1:11" x14ac:dyDescent="0.3">
      <c r="A63">
        <v>2016</v>
      </c>
      <c r="B63" t="s">
        <v>46</v>
      </c>
      <c r="C63" t="s">
        <v>47</v>
      </c>
      <c r="D63" t="s">
        <v>48</v>
      </c>
      <c r="E63" t="s">
        <v>58</v>
      </c>
      <c r="F63" t="s">
        <v>15</v>
      </c>
      <c r="G63" t="s">
        <v>16</v>
      </c>
      <c r="H63">
        <v>23.6</v>
      </c>
      <c r="I63">
        <v>1</v>
      </c>
      <c r="J63">
        <v>200.9</v>
      </c>
      <c r="K63">
        <v>8081</v>
      </c>
    </row>
    <row r="64" spans="1:11" x14ac:dyDescent="0.3">
      <c r="A64">
        <v>2016</v>
      </c>
      <c r="B64" t="s">
        <v>46</v>
      </c>
      <c r="C64" t="s">
        <v>47</v>
      </c>
      <c r="D64" t="s">
        <v>48</v>
      </c>
      <c r="E64" t="s">
        <v>58</v>
      </c>
      <c r="F64" t="s">
        <v>15</v>
      </c>
      <c r="G64" t="s">
        <v>19</v>
      </c>
      <c r="H64">
        <v>22.9</v>
      </c>
      <c r="I64">
        <v>4.5999999999999996</v>
      </c>
      <c r="J64">
        <v>95</v>
      </c>
      <c r="K64">
        <v>358</v>
      </c>
    </row>
    <row r="65" spans="1:11" x14ac:dyDescent="0.3">
      <c r="A65">
        <v>2016</v>
      </c>
      <c r="B65" t="s">
        <v>46</v>
      </c>
      <c r="C65" t="s">
        <v>47</v>
      </c>
      <c r="D65" t="s">
        <v>48</v>
      </c>
      <c r="E65" t="s">
        <v>59</v>
      </c>
      <c r="F65" t="s">
        <v>15</v>
      </c>
      <c r="G65" t="s">
        <v>19</v>
      </c>
      <c r="H65">
        <v>25.7</v>
      </c>
      <c r="I65">
        <v>3.2</v>
      </c>
      <c r="J65">
        <v>99.7</v>
      </c>
      <c r="K65">
        <v>359</v>
      </c>
    </row>
    <row r="66" spans="1:11" x14ac:dyDescent="0.3">
      <c r="A66">
        <v>2016</v>
      </c>
      <c r="B66" t="s">
        <v>46</v>
      </c>
      <c r="C66" t="s">
        <v>47</v>
      </c>
      <c r="D66" t="s">
        <v>48</v>
      </c>
      <c r="E66" t="s">
        <v>60</v>
      </c>
      <c r="F66" t="s">
        <v>15</v>
      </c>
      <c r="G66" t="s">
        <v>19</v>
      </c>
      <c r="H66">
        <v>40.4</v>
      </c>
      <c r="I66">
        <v>5</v>
      </c>
      <c r="J66">
        <v>163.1</v>
      </c>
      <c r="K66">
        <v>357</v>
      </c>
    </row>
    <row r="67" spans="1:11" x14ac:dyDescent="0.3">
      <c r="A67">
        <v>2016</v>
      </c>
      <c r="B67" t="s">
        <v>46</v>
      </c>
      <c r="C67" t="s">
        <v>61</v>
      </c>
      <c r="D67" t="s">
        <v>62</v>
      </c>
      <c r="E67" t="s">
        <v>63</v>
      </c>
      <c r="F67" t="s">
        <v>15</v>
      </c>
      <c r="G67" t="s">
        <v>16</v>
      </c>
      <c r="H67">
        <v>30.7</v>
      </c>
      <c r="I67">
        <v>1</v>
      </c>
      <c r="J67">
        <v>297.3</v>
      </c>
      <c r="K67">
        <v>5433</v>
      </c>
    </row>
    <row r="68" spans="1:11" x14ac:dyDescent="0.3">
      <c r="A68">
        <v>2016</v>
      </c>
      <c r="B68" t="s">
        <v>46</v>
      </c>
      <c r="C68" t="s">
        <v>61</v>
      </c>
      <c r="D68" t="s">
        <v>62</v>
      </c>
      <c r="E68" t="s">
        <v>63</v>
      </c>
      <c r="F68" t="s">
        <v>15</v>
      </c>
      <c r="G68" t="s">
        <v>19</v>
      </c>
      <c r="H68">
        <v>27.5</v>
      </c>
      <c r="I68">
        <v>5.4</v>
      </c>
      <c r="J68">
        <v>88.2</v>
      </c>
      <c r="K68">
        <v>366</v>
      </c>
    </row>
    <row r="69" spans="1:11" x14ac:dyDescent="0.3">
      <c r="A69">
        <v>2016</v>
      </c>
      <c r="B69" t="s">
        <v>46</v>
      </c>
      <c r="C69" t="s">
        <v>61</v>
      </c>
      <c r="D69" t="s">
        <v>62</v>
      </c>
      <c r="E69" t="s">
        <v>64</v>
      </c>
      <c r="F69" t="s">
        <v>15</v>
      </c>
      <c r="G69" t="s">
        <v>16</v>
      </c>
      <c r="H69">
        <v>26.2</v>
      </c>
      <c r="I69">
        <v>1</v>
      </c>
      <c r="J69">
        <v>239.8</v>
      </c>
      <c r="K69">
        <v>8266</v>
      </c>
    </row>
    <row r="70" spans="1:11" x14ac:dyDescent="0.3">
      <c r="A70">
        <v>2016</v>
      </c>
      <c r="B70" t="s">
        <v>46</v>
      </c>
      <c r="C70" t="s">
        <v>61</v>
      </c>
      <c r="D70" t="s">
        <v>62</v>
      </c>
      <c r="E70" t="s">
        <v>65</v>
      </c>
      <c r="F70" t="s">
        <v>15</v>
      </c>
      <c r="G70" t="s">
        <v>16</v>
      </c>
      <c r="H70">
        <v>29.7</v>
      </c>
      <c r="I70">
        <v>1</v>
      </c>
      <c r="J70">
        <v>275.3</v>
      </c>
      <c r="K70">
        <v>7950</v>
      </c>
    </row>
    <row r="71" spans="1:11" x14ac:dyDescent="0.3">
      <c r="A71">
        <v>2016</v>
      </c>
      <c r="B71" t="s">
        <v>46</v>
      </c>
      <c r="C71" t="s">
        <v>66</v>
      </c>
      <c r="D71" t="s">
        <v>67</v>
      </c>
      <c r="E71" t="s">
        <v>68</v>
      </c>
      <c r="F71" t="s">
        <v>15</v>
      </c>
      <c r="G71" t="s">
        <v>16</v>
      </c>
      <c r="H71">
        <v>28.9</v>
      </c>
      <c r="I71">
        <v>1</v>
      </c>
      <c r="J71">
        <v>387.7</v>
      </c>
      <c r="K71">
        <v>6421</v>
      </c>
    </row>
    <row r="72" spans="1:11" x14ac:dyDescent="0.3">
      <c r="A72">
        <v>2016</v>
      </c>
      <c r="B72" t="s">
        <v>46</v>
      </c>
      <c r="C72" t="s">
        <v>66</v>
      </c>
      <c r="D72" t="s">
        <v>67</v>
      </c>
      <c r="E72" t="s">
        <v>68</v>
      </c>
      <c r="F72" t="s">
        <v>15</v>
      </c>
      <c r="G72" t="s">
        <v>19</v>
      </c>
      <c r="H72">
        <v>30.6</v>
      </c>
      <c r="I72">
        <v>5.6</v>
      </c>
      <c r="J72">
        <v>122.3</v>
      </c>
      <c r="K72">
        <v>365</v>
      </c>
    </row>
    <row r="73" spans="1:11" x14ac:dyDescent="0.3">
      <c r="A73">
        <v>2016</v>
      </c>
      <c r="B73" t="s">
        <v>46</v>
      </c>
      <c r="C73" t="s">
        <v>66</v>
      </c>
      <c r="D73" t="s">
        <v>67</v>
      </c>
      <c r="E73" t="s">
        <v>69</v>
      </c>
      <c r="F73" t="s">
        <v>15</v>
      </c>
      <c r="G73" t="s">
        <v>19</v>
      </c>
      <c r="H73">
        <v>28.8</v>
      </c>
      <c r="I73">
        <v>5.0999999999999996</v>
      </c>
      <c r="J73">
        <v>109.4</v>
      </c>
      <c r="K73">
        <v>363</v>
      </c>
    </row>
    <row r="74" spans="1:11" x14ac:dyDescent="0.3">
      <c r="A74">
        <v>2016</v>
      </c>
      <c r="B74" t="s">
        <v>46</v>
      </c>
      <c r="C74" t="s">
        <v>47</v>
      </c>
      <c r="D74" t="s">
        <v>48</v>
      </c>
      <c r="E74" t="s">
        <v>70</v>
      </c>
      <c r="F74" t="s">
        <v>15</v>
      </c>
      <c r="G74" t="s">
        <v>19</v>
      </c>
      <c r="H74">
        <v>15.6</v>
      </c>
      <c r="I74">
        <v>1.9</v>
      </c>
      <c r="J74">
        <v>81.599999999999994</v>
      </c>
      <c r="K74">
        <v>352</v>
      </c>
    </row>
    <row r="75" spans="1:11" x14ac:dyDescent="0.3">
      <c r="A75">
        <v>2017</v>
      </c>
      <c r="B75" t="s">
        <v>46</v>
      </c>
      <c r="C75" t="s">
        <v>47</v>
      </c>
      <c r="D75" t="s">
        <v>48</v>
      </c>
      <c r="E75" t="s">
        <v>60</v>
      </c>
      <c r="F75" t="s">
        <v>15</v>
      </c>
      <c r="G75" t="s">
        <v>19</v>
      </c>
      <c r="H75">
        <v>40</v>
      </c>
      <c r="I75">
        <v>6</v>
      </c>
      <c r="J75">
        <v>216.3</v>
      </c>
      <c r="K75">
        <v>348</v>
      </c>
    </row>
    <row r="76" spans="1:11" x14ac:dyDescent="0.3">
      <c r="A76">
        <v>2017</v>
      </c>
      <c r="B76" t="s">
        <v>46</v>
      </c>
      <c r="C76" t="s">
        <v>50</v>
      </c>
      <c r="D76" t="s">
        <v>51</v>
      </c>
      <c r="E76" t="s">
        <v>52</v>
      </c>
      <c r="F76" t="s">
        <v>15</v>
      </c>
      <c r="G76" t="s">
        <v>16</v>
      </c>
      <c r="H76">
        <v>38.1</v>
      </c>
      <c r="I76">
        <v>1.3</v>
      </c>
      <c r="J76">
        <v>399.3</v>
      </c>
      <c r="K76">
        <v>7469</v>
      </c>
    </row>
    <row r="77" spans="1:11" x14ac:dyDescent="0.3">
      <c r="A77">
        <v>2017</v>
      </c>
      <c r="B77" t="s">
        <v>46</v>
      </c>
      <c r="C77" t="s">
        <v>66</v>
      </c>
      <c r="D77" t="s">
        <v>67</v>
      </c>
      <c r="E77" t="s">
        <v>68</v>
      </c>
      <c r="F77" t="s">
        <v>15</v>
      </c>
      <c r="G77" t="s">
        <v>16</v>
      </c>
      <c r="H77">
        <v>37.799999999999997</v>
      </c>
      <c r="I77">
        <v>1</v>
      </c>
      <c r="J77">
        <v>360.4</v>
      </c>
      <c r="K77">
        <v>5519</v>
      </c>
    </row>
    <row r="78" spans="1:11" x14ac:dyDescent="0.3">
      <c r="A78">
        <v>2017</v>
      </c>
      <c r="B78" t="s">
        <v>46</v>
      </c>
      <c r="C78" t="s">
        <v>50</v>
      </c>
      <c r="D78" t="s">
        <v>51</v>
      </c>
      <c r="E78" t="s">
        <v>53</v>
      </c>
      <c r="F78" t="s">
        <v>15</v>
      </c>
      <c r="G78" t="s">
        <v>16</v>
      </c>
      <c r="H78">
        <v>34.9</v>
      </c>
      <c r="I78">
        <v>1</v>
      </c>
      <c r="J78">
        <v>377.2</v>
      </c>
      <c r="K78">
        <v>8479</v>
      </c>
    </row>
    <row r="79" spans="1:11" x14ac:dyDescent="0.3">
      <c r="A79">
        <v>2017</v>
      </c>
      <c r="B79" t="s">
        <v>46</v>
      </c>
      <c r="C79" t="s">
        <v>50</v>
      </c>
      <c r="D79" t="s">
        <v>51</v>
      </c>
      <c r="E79" t="s">
        <v>52</v>
      </c>
      <c r="F79" t="s">
        <v>15</v>
      </c>
      <c r="G79" t="s">
        <v>19</v>
      </c>
      <c r="H79">
        <v>34.5</v>
      </c>
      <c r="I79">
        <v>8.1999999999999993</v>
      </c>
      <c r="J79">
        <v>220.2</v>
      </c>
      <c r="K79">
        <v>362</v>
      </c>
    </row>
    <row r="80" spans="1:11" x14ac:dyDescent="0.3">
      <c r="A80">
        <v>2017</v>
      </c>
      <c r="B80" t="s">
        <v>46</v>
      </c>
      <c r="C80" t="s">
        <v>47</v>
      </c>
      <c r="D80" t="s">
        <v>48</v>
      </c>
      <c r="E80" t="s">
        <v>55</v>
      </c>
      <c r="F80" t="s">
        <v>15</v>
      </c>
      <c r="G80" t="s">
        <v>16</v>
      </c>
      <c r="H80">
        <v>33.299999999999997</v>
      </c>
      <c r="I80">
        <v>1</v>
      </c>
      <c r="J80">
        <v>1386.3</v>
      </c>
      <c r="K80">
        <v>8307</v>
      </c>
    </row>
    <row r="81" spans="1:11" x14ac:dyDescent="0.3">
      <c r="A81">
        <v>2017</v>
      </c>
      <c r="B81" t="s">
        <v>46</v>
      </c>
      <c r="C81" t="s">
        <v>66</v>
      </c>
      <c r="D81" t="s">
        <v>67</v>
      </c>
      <c r="E81" t="s">
        <v>68</v>
      </c>
      <c r="F81" t="s">
        <v>15</v>
      </c>
      <c r="G81" t="s">
        <v>19</v>
      </c>
      <c r="H81">
        <v>33.1</v>
      </c>
      <c r="I81">
        <v>7.1</v>
      </c>
      <c r="J81">
        <v>215.4</v>
      </c>
      <c r="K81">
        <v>346</v>
      </c>
    </row>
    <row r="82" spans="1:11" x14ac:dyDescent="0.3">
      <c r="A82">
        <v>2017</v>
      </c>
      <c r="B82" t="s">
        <v>46</v>
      </c>
      <c r="C82" t="s">
        <v>47</v>
      </c>
      <c r="D82" t="s">
        <v>48</v>
      </c>
      <c r="E82" t="s">
        <v>49</v>
      </c>
      <c r="F82" t="s">
        <v>15</v>
      </c>
      <c r="G82" t="s">
        <v>19</v>
      </c>
      <c r="H82">
        <v>32.4</v>
      </c>
      <c r="I82">
        <v>3.8</v>
      </c>
      <c r="J82">
        <v>174.9</v>
      </c>
      <c r="K82">
        <v>364</v>
      </c>
    </row>
    <row r="83" spans="1:11" x14ac:dyDescent="0.3">
      <c r="A83">
        <v>2017</v>
      </c>
      <c r="B83" t="s">
        <v>46</v>
      </c>
      <c r="C83" t="s">
        <v>47</v>
      </c>
      <c r="D83" t="s">
        <v>48</v>
      </c>
      <c r="E83" t="s">
        <v>56</v>
      </c>
      <c r="F83" t="s">
        <v>15</v>
      </c>
      <c r="G83" t="s">
        <v>19</v>
      </c>
      <c r="H83">
        <v>31.3</v>
      </c>
      <c r="I83">
        <v>4.0999999999999996</v>
      </c>
      <c r="J83">
        <v>186.4</v>
      </c>
      <c r="K83">
        <v>365</v>
      </c>
    </row>
    <row r="84" spans="1:11" x14ac:dyDescent="0.3">
      <c r="A84">
        <v>2017</v>
      </c>
      <c r="B84" t="s">
        <v>46</v>
      </c>
      <c r="C84" t="s">
        <v>66</v>
      </c>
      <c r="D84" t="s">
        <v>67</v>
      </c>
      <c r="E84" t="s">
        <v>359</v>
      </c>
      <c r="F84" t="s">
        <v>15</v>
      </c>
      <c r="G84" t="s">
        <v>16</v>
      </c>
      <c r="H84">
        <v>31</v>
      </c>
      <c r="I84">
        <v>1.1000000000000001</v>
      </c>
      <c r="J84">
        <v>369.2</v>
      </c>
      <c r="K84">
        <v>8003</v>
      </c>
    </row>
    <row r="85" spans="1:11" x14ac:dyDescent="0.3">
      <c r="A85">
        <v>2017</v>
      </c>
      <c r="B85" t="s">
        <v>46</v>
      </c>
      <c r="C85" t="s">
        <v>61</v>
      </c>
      <c r="D85" t="s">
        <v>62</v>
      </c>
      <c r="E85" t="s">
        <v>65</v>
      </c>
      <c r="F85" t="s">
        <v>15</v>
      </c>
      <c r="G85" t="s">
        <v>16</v>
      </c>
      <c r="H85">
        <v>27.6</v>
      </c>
      <c r="I85">
        <v>1</v>
      </c>
      <c r="J85">
        <v>233.7</v>
      </c>
      <c r="K85">
        <v>8248</v>
      </c>
    </row>
    <row r="86" spans="1:11" x14ac:dyDescent="0.3">
      <c r="A86">
        <v>2017</v>
      </c>
      <c r="B86" t="s">
        <v>46</v>
      </c>
      <c r="C86" t="s">
        <v>66</v>
      </c>
      <c r="D86" t="s">
        <v>67</v>
      </c>
      <c r="E86" t="s">
        <v>363</v>
      </c>
      <c r="F86" t="s">
        <v>15</v>
      </c>
      <c r="G86" t="s">
        <v>19</v>
      </c>
      <c r="H86">
        <v>27.4</v>
      </c>
      <c r="I86">
        <v>5.8</v>
      </c>
      <c r="J86">
        <v>175.7</v>
      </c>
      <c r="K86">
        <v>356</v>
      </c>
    </row>
    <row r="87" spans="1:11" x14ac:dyDescent="0.3">
      <c r="A87">
        <v>2017</v>
      </c>
      <c r="B87" t="s">
        <v>46</v>
      </c>
      <c r="C87" t="s">
        <v>47</v>
      </c>
      <c r="D87" t="s">
        <v>48</v>
      </c>
      <c r="E87" t="s">
        <v>58</v>
      </c>
      <c r="F87" t="s">
        <v>15</v>
      </c>
      <c r="G87" t="s">
        <v>16</v>
      </c>
      <c r="H87">
        <v>27.4</v>
      </c>
      <c r="I87">
        <v>1</v>
      </c>
      <c r="J87">
        <v>244.5</v>
      </c>
      <c r="K87">
        <v>8639</v>
      </c>
    </row>
    <row r="88" spans="1:11" x14ac:dyDescent="0.3">
      <c r="A88">
        <v>2017</v>
      </c>
      <c r="B88" t="s">
        <v>46</v>
      </c>
      <c r="C88" t="s">
        <v>47</v>
      </c>
      <c r="D88" t="s">
        <v>48</v>
      </c>
      <c r="E88" t="s">
        <v>58</v>
      </c>
      <c r="F88" t="s">
        <v>15</v>
      </c>
      <c r="G88" t="s">
        <v>19</v>
      </c>
      <c r="H88">
        <v>26.6</v>
      </c>
      <c r="I88">
        <v>4.0999999999999996</v>
      </c>
      <c r="J88">
        <v>153.9</v>
      </c>
      <c r="K88">
        <v>365</v>
      </c>
    </row>
    <row r="89" spans="1:11" x14ac:dyDescent="0.3">
      <c r="A89">
        <v>2017</v>
      </c>
      <c r="B89" t="s">
        <v>46</v>
      </c>
      <c r="C89" t="s">
        <v>61</v>
      </c>
      <c r="D89" t="s">
        <v>62</v>
      </c>
      <c r="E89" t="s">
        <v>63</v>
      </c>
      <c r="F89" t="s">
        <v>15</v>
      </c>
      <c r="G89" t="s">
        <v>19</v>
      </c>
      <c r="H89">
        <v>26.4</v>
      </c>
      <c r="I89">
        <v>4.3</v>
      </c>
      <c r="J89">
        <v>150.6</v>
      </c>
      <c r="K89">
        <v>365</v>
      </c>
    </row>
    <row r="90" spans="1:11" x14ac:dyDescent="0.3">
      <c r="A90">
        <v>2017</v>
      </c>
      <c r="B90" t="s">
        <v>46</v>
      </c>
      <c r="C90" t="s">
        <v>47</v>
      </c>
      <c r="D90" t="s">
        <v>48</v>
      </c>
      <c r="E90" t="s">
        <v>59</v>
      </c>
      <c r="F90" t="s">
        <v>15</v>
      </c>
      <c r="G90" t="s">
        <v>19</v>
      </c>
      <c r="H90">
        <v>26.3</v>
      </c>
      <c r="I90">
        <v>1.8</v>
      </c>
      <c r="J90">
        <v>166.8</v>
      </c>
      <c r="K90">
        <v>365</v>
      </c>
    </row>
    <row r="91" spans="1:11" x14ac:dyDescent="0.3">
      <c r="A91">
        <v>2017</v>
      </c>
      <c r="B91" t="s">
        <v>46</v>
      </c>
      <c r="C91" t="s">
        <v>61</v>
      </c>
      <c r="D91" t="s">
        <v>62</v>
      </c>
      <c r="E91" t="s">
        <v>63</v>
      </c>
      <c r="F91" t="s">
        <v>15</v>
      </c>
      <c r="G91" t="s">
        <v>16</v>
      </c>
      <c r="H91">
        <v>26.2</v>
      </c>
      <c r="I91">
        <v>1</v>
      </c>
      <c r="J91">
        <v>220</v>
      </c>
      <c r="K91">
        <v>7968</v>
      </c>
    </row>
    <row r="92" spans="1:11" x14ac:dyDescent="0.3">
      <c r="A92">
        <v>2017</v>
      </c>
      <c r="B92" t="s">
        <v>46</v>
      </c>
      <c r="C92" t="s">
        <v>47</v>
      </c>
      <c r="D92" t="s">
        <v>48</v>
      </c>
      <c r="E92" t="s">
        <v>54</v>
      </c>
      <c r="F92" t="s">
        <v>15</v>
      </c>
      <c r="G92" t="s">
        <v>19</v>
      </c>
      <c r="H92">
        <v>24.6</v>
      </c>
      <c r="I92">
        <v>2.8</v>
      </c>
      <c r="J92">
        <v>169.9</v>
      </c>
      <c r="K92">
        <v>359</v>
      </c>
    </row>
    <row r="93" spans="1:11" x14ac:dyDescent="0.3">
      <c r="A93">
        <v>2017</v>
      </c>
      <c r="B93" t="s">
        <v>46</v>
      </c>
      <c r="C93" t="s">
        <v>61</v>
      </c>
      <c r="D93" t="s">
        <v>62</v>
      </c>
      <c r="E93" t="s">
        <v>64</v>
      </c>
      <c r="F93" t="s">
        <v>15</v>
      </c>
      <c r="G93" t="s">
        <v>16</v>
      </c>
      <c r="H93">
        <v>23.9</v>
      </c>
      <c r="I93">
        <v>1</v>
      </c>
      <c r="J93">
        <v>245.6</v>
      </c>
      <c r="K93">
        <v>8218</v>
      </c>
    </row>
    <row r="94" spans="1:11" x14ac:dyDescent="0.3">
      <c r="A94">
        <v>2017</v>
      </c>
      <c r="B94" t="s">
        <v>46</v>
      </c>
      <c r="C94" t="s">
        <v>66</v>
      </c>
      <c r="D94" t="s">
        <v>67</v>
      </c>
      <c r="E94" t="s">
        <v>372</v>
      </c>
      <c r="F94" t="s">
        <v>15</v>
      </c>
      <c r="G94" t="s">
        <v>19</v>
      </c>
      <c r="H94">
        <v>21.4</v>
      </c>
      <c r="I94">
        <v>5.8</v>
      </c>
      <c r="J94">
        <v>61.9</v>
      </c>
      <c r="K94">
        <v>270</v>
      </c>
    </row>
    <row r="95" spans="1:11" x14ac:dyDescent="0.3">
      <c r="A95">
        <v>2017</v>
      </c>
      <c r="B95" t="s">
        <v>46</v>
      </c>
      <c r="C95" t="s">
        <v>47</v>
      </c>
      <c r="D95" t="s">
        <v>48</v>
      </c>
      <c r="E95" t="s">
        <v>70</v>
      </c>
      <c r="F95" t="s">
        <v>15</v>
      </c>
      <c r="G95" t="s">
        <v>19</v>
      </c>
      <c r="H95">
        <v>16</v>
      </c>
      <c r="I95">
        <v>2.9</v>
      </c>
      <c r="J95">
        <v>119.1</v>
      </c>
      <c r="K95">
        <v>318</v>
      </c>
    </row>
    <row r="96" spans="1:11" x14ac:dyDescent="0.3">
      <c r="A96">
        <v>2016</v>
      </c>
      <c r="B96" t="s">
        <v>71</v>
      </c>
      <c r="C96" t="s">
        <v>72</v>
      </c>
      <c r="D96" t="s">
        <v>73</v>
      </c>
      <c r="E96" t="s">
        <v>74</v>
      </c>
      <c r="F96" t="s">
        <v>15</v>
      </c>
      <c r="G96" t="s">
        <v>19</v>
      </c>
      <c r="H96">
        <v>29.7</v>
      </c>
      <c r="I96">
        <v>5</v>
      </c>
      <c r="J96">
        <v>144</v>
      </c>
      <c r="K96">
        <v>366</v>
      </c>
    </row>
    <row r="97" spans="1:11" x14ac:dyDescent="0.3">
      <c r="A97">
        <v>2016</v>
      </c>
      <c r="B97" t="s">
        <v>71</v>
      </c>
      <c r="C97" t="s">
        <v>72</v>
      </c>
      <c r="D97" t="s">
        <v>73</v>
      </c>
      <c r="E97" t="s">
        <v>75</v>
      </c>
      <c r="F97" t="s">
        <v>15</v>
      </c>
      <c r="G97" t="s">
        <v>19</v>
      </c>
      <c r="H97">
        <v>32.299999999999997</v>
      </c>
      <c r="I97">
        <v>7</v>
      </c>
      <c r="J97">
        <v>150</v>
      </c>
      <c r="K97">
        <v>366</v>
      </c>
    </row>
    <row r="98" spans="1:11" x14ac:dyDescent="0.3">
      <c r="A98">
        <v>2016</v>
      </c>
      <c r="B98" t="s">
        <v>71</v>
      </c>
      <c r="C98" t="s">
        <v>72</v>
      </c>
      <c r="D98" t="s">
        <v>73</v>
      </c>
      <c r="E98" t="s">
        <v>76</v>
      </c>
      <c r="F98" t="s">
        <v>15</v>
      </c>
      <c r="G98" t="s">
        <v>19</v>
      </c>
      <c r="H98">
        <v>28</v>
      </c>
      <c r="I98">
        <v>7</v>
      </c>
      <c r="J98">
        <v>140</v>
      </c>
      <c r="K98">
        <v>366</v>
      </c>
    </row>
    <row r="99" spans="1:11" x14ac:dyDescent="0.3">
      <c r="A99">
        <v>2016</v>
      </c>
      <c r="B99" t="s">
        <v>71</v>
      </c>
      <c r="C99" t="s">
        <v>77</v>
      </c>
      <c r="D99" t="s">
        <v>78</v>
      </c>
      <c r="E99" t="s">
        <v>79</v>
      </c>
      <c r="F99" t="s">
        <v>15</v>
      </c>
      <c r="G99" t="s">
        <v>16</v>
      </c>
      <c r="H99">
        <v>30.9</v>
      </c>
      <c r="I99">
        <v>0.9</v>
      </c>
      <c r="J99">
        <v>551.1</v>
      </c>
      <c r="K99">
        <v>8727</v>
      </c>
    </row>
    <row r="100" spans="1:11" x14ac:dyDescent="0.3">
      <c r="A100">
        <v>2016</v>
      </c>
      <c r="B100" t="s">
        <v>71</v>
      </c>
      <c r="C100" t="s">
        <v>77</v>
      </c>
      <c r="D100" t="s">
        <v>78</v>
      </c>
      <c r="E100" t="s">
        <v>80</v>
      </c>
      <c r="F100" t="s">
        <v>15</v>
      </c>
      <c r="G100" t="s">
        <v>19</v>
      </c>
      <c r="H100">
        <v>25.1</v>
      </c>
      <c r="I100">
        <v>5</v>
      </c>
      <c r="J100">
        <v>97</v>
      </c>
      <c r="K100">
        <v>366</v>
      </c>
    </row>
    <row r="101" spans="1:11" x14ac:dyDescent="0.3">
      <c r="A101">
        <v>2016</v>
      </c>
      <c r="B101" t="s">
        <v>71</v>
      </c>
      <c r="C101" t="s">
        <v>72</v>
      </c>
      <c r="D101" t="s">
        <v>73</v>
      </c>
      <c r="E101" t="s">
        <v>81</v>
      </c>
      <c r="F101" t="s">
        <v>15</v>
      </c>
      <c r="G101" t="s">
        <v>19</v>
      </c>
      <c r="H101">
        <v>25</v>
      </c>
      <c r="I101">
        <v>4</v>
      </c>
      <c r="J101">
        <v>87</v>
      </c>
      <c r="K101">
        <v>359</v>
      </c>
    </row>
    <row r="102" spans="1:11" x14ac:dyDescent="0.3">
      <c r="A102">
        <v>2016</v>
      </c>
      <c r="B102" t="s">
        <v>71</v>
      </c>
      <c r="C102" t="s">
        <v>72</v>
      </c>
      <c r="D102" t="s">
        <v>73</v>
      </c>
      <c r="E102" t="s">
        <v>82</v>
      </c>
      <c r="F102" t="s">
        <v>15</v>
      </c>
      <c r="G102" t="s">
        <v>19</v>
      </c>
      <c r="H102">
        <v>28.1</v>
      </c>
      <c r="I102">
        <v>4</v>
      </c>
      <c r="J102">
        <v>128</v>
      </c>
      <c r="K102">
        <v>362</v>
      </c>
    </row>
    <row r="103" spans="1:11" x14ac:dyDescent="0.3">
      <c r="A103">
        <v>2016</v>
      </c>
      <c r="B103" t="s">
        <v>71</v>
      </c>
      <c r="C103" t="s">
        <v>72</v>
      </c>
      <c r="D103" t="s">
        <v>73</v>
      </c>
      <c r="E103" t="s">
        <v>83</v>
      </c>
      <c r="F103" t="s">
        <v>15</v>
      </c>
      <c r="G103" t="s">
        <v>19</v>
      </c>
      <c r="H103">
        <v>29.2</v>
      </c>
      <c r="I103">
        <v>5.5</v>
      </c>
      <c r="J103">
        <v>114</v>
      </c>
      <c r="K103">
        <v>366</v>
      </c>
    </row>
    <row r="104" spans="1:11" x14ac:dyDescent="0.3">
      <c r="A104">
        <v>2017</v>
      </c>
      <c r="B104" t="s">
        <v>71</v>
      </c>
      <c r="C104" t="s">
        <v>77</v>
      </c>
      <c r="D104" t="s">
        <v>78</v>
      </c>
      <c r="E104" t="s">
        <v>79</v>
      </c>
      <c r="F104" t="s">
        <v>15</v>
      </c>
      <c r="G104" t="s">
        <v>16</v>
      </c>
      <c r="H104">
        <v>32.5</v>
      </c>
      <c r="I104">
        <v>1</v>
      </c>
      <c r="J104">
        <v>496</v>
      </c>
      <c r="K104">
        <v>8697</v>
      </c>
    </row>
    <row r="105" spans="1:11" x14ac:dyDescent="0.3">
      <c r="A105">
        <v>2017</v>
      </c>
      <c r="B105" t="s">
        <v>71</v>
      </c>
      <c r="C105" t="s">
        <v>72</v>
      </c>
      <c r="D105" t="s">
        <v>73</v>
      </c>
      <c r="E105" t="s">
        <v>75</v>
      </c>
      <c r="F105" t="s">
        <v>15</v>
      </c>
      <c r="G105" t="s">
        <v>19</v>
      </c>
      <c r="H105">
        <v>32.4</v>
      </c>
      <c r="I105">
        <v>7.6</v>
      </c>
      <c r="J105">
        <v>202.6</v>
      </c>
      <c r="K105">
        <v>365</v>
      </c>
    </row>
    <row r="106" spans="1:11" x14ac:dyDescent="0.3">
      <c r="A106">
        <v>2017</v>
      </c>
      <c r="B106" t="s">
        <v>71</v>
      </c>
      <c r="C106" t="s">
        <v>72</v>
      </c>
      <c r="D106" t="s">
        <v>73</v>
      </c>
      <c r="E106" t="s">
        <v>82</v>
      </c>
      <c r="F106" t="s">
        <v>15</v>
      </c>
      <c r="G106" t="s">
        <v>19</v>
      </c>
      <c r="H106">
        <v>31.7</v>
      </c>
      <c r="I106">
        <v>6</v>
      </c>
      <c r="J106">
        <v>153.9</v>
      </c>
      <c r="K106">
        <v>360</v>
      </c>
    </row>
    <row r="107" spans="1:11" x14ac:dyDescent="0.3">
      <c r="A107">
        <v>2017</v>
      </c>
      <c r="B107" t="s">
        <v>71</v>
      </c>
      <c r="C107" t="s">
        <v>72</v>
      </c>
      <c r="D107" t="s">
        <v>73</v>
      </c>
      <c r="E107" t="s">
        <v>83</v>
      </c>
      <c r="F107" t="s">
        <v>15</v>
      </c>
      <c r="G107" t="s">
        <v>16</v>
      </c>
      <c r="H107">
        <v>31.3</v>
      </c>
      <c r="I107">
        <v>0</v>
      </c>
      <c r="J107">
        <v>560.20000000000005</v>
      </c>
      <c r="K107">
        <v>8095</v>
      </c>
    </row>
    <row r="108" spans="1:11" x14ac:dyDescent="0.3">
      <c r="A108">
        <v>2017</v>
      </c>
      <c r="B108" t="s">
        <v>71</v>
      </c>
      <c r="C108" t="s">
        <v>72</v>
      </c>
      <c r="D108" t="s">
        <v>73</v>
      </c>
      <c r="E108" t="s">
        <v>74</v>
      </c>
      <c r="F108" t="s">
        <v>15</v>
      </c>
      <c r="G108" t="s">
        <v>19</v>
      </c>
      <c r="H108">
        <v>31.3</v>
      </c>
      <c r="I108">
        <v>6.5</v>
      </c>
      <c r="J108">
        <v>153</v>
      </c>
      <c r="K108">
        <v>362</v>
      </c>
    </row>
    <row r="109" spans="1:11" x14ac:dyDescent="0.3">
      <c r="A109">
        <v>2017</v>
      </c>
      <c r="B109" t="s">
        <v>71</v>
      </c>
      <c r="C109" t="s">
        <v>72</v>
      </c>
      <c r="D109" t="s">
        <v>73</v>
      </c>
      <c r="E109" t="s">
        <v>83</v>
      </c>
      <c r="F109" t="s">
        <v>15</v>
      </c>
      <c r="G109" t="s">
        <v>19</v>
      </c>
      <c r="H109">
        <v>30.6</v>
      </c>
      <c r="I109">
        <v>6.1</v>
      </c>
      <c r="J109">
        <v>156.19999999999999</v>
      </c>
      <c r="K109">
        <v>365</v>
      </c>
    </row>
    <row r="110" spans="1:11" x14ac:dyDescent="0.3">
      <c r="A110">
        <v>2017</v>
      </c>
      <c r="B110" t="s">
        <v>71</v>
      </c>
      <c r="C110" t="s">
        <v>72</v>
      </c>
      <c r="D110" t="s">
        <v>73</v>
      </c>
      <c r="E110" t="s">
        <v>76</v>
      </c>
      <c r="F110" t="s">
        <v>15</v>
      </c>
      <c r="G110" t="s">
        <v>19</v>
      </c>
      <c r="H110">
        <v>30.5</v>
      </c>
      <c r="I110">
        <v>6.2</v>
      </c>
      <c r="J110">
        <v>189.1</v>
      </c>
      <c r="K110">
        <v>365</v>
      </c>
    </row>
    <row r="111" spans="1:11" x14ac:dyDescent="0.3">
      <c r="A111">
        <v>2017</v>
      </c>
      <c r="B111" t="s">
        <v>71</v>
      </c>
      <c r="C111" t="s">
        <v>77</v>
      </c>
      <c r="D111" t="s">
        <v>78</v>
      </c>
      <c r="E111" t="s">
        <v>80</v>
      </c>
      <c r="F111" t="s">
        <v>15</v>
      </c>
      <c r="G111" t="s">
        <v>19</v>
      </c>
      <c r="H111">
        <v>27</v>
      </c>
      <c r="I111">
        <v>5.2</v>
      </c>
      <c r="J111">
        <v>160.1</v>
      </c>
      <c r="K111">
        <v>365</v>
      </c>
    </row>
    <row r="112" spans="1:11" x14ac:dyDescent="0.3">
      <c r="A112">
        <v>2017</v>
      </c>
      <c r="B112" t="s">
        <v>71</v>
      </c>
      <c r="C112" t="s">
        <v>72</v>
      </c>
      <c r="D112" t="s">
        <v>73</v>
      </c>
      <c r="E112" t="s">
        <v>81</v>
      </c>
      <c r="F112" t="s">
        <v>15</v>
      </c>
      <c r="G112" t="s">
        <v>19</v>
      </c>
      <c r="H112">
        <v>26.5</v>
      </c>
      <c r="I112">
        <v>4.7</v>
      </c>
      <c r="J112">
        <v>160.19999999999999</v>
      </c>
      <c r="K112">
        <v>360</v>
      </c>
    </row>
    <row r="113" spans="1:11" x14ac:dyDescent="0.3">
      <c r="A113">
        <v>2016</v>
      </c>
      <c r="B113" t="s">
        <v>111</v>
      </c>
      <c r="C113" t="s">
        <v>112</v>
      </c>
      <c r="D113" t="s">
        <v>113</v>
      </c>
      <c r="E113" t="s">
        <v>114</v>
      </c>
      <c r="F113" t="s">
        <v>15</v>
      </c>
      <c r="G113" t="s">
        <v>16</v>
      </c>
      <c r="H113">
        <v>26.4</v>
      </c>
      <c r="I113">
        <v>0</v>
      </c>
      <c r="J113">
        <v>206.2</v>
      </c>
      <c r="K113">
        <v>8676</v>
      </c>
    </row>
    <row r="114" spans="1:11" x14ac:dyDescent="0.3">
      <c r="A114">
        <v>2016</v>
      </c>
      <c r="B114" t="s">
        <v>111</v>
      </c>
      <c r="C114" t="s">
        <v>112</v>
      </c>
      <c r="D114" t="s">
        <v>113</v>
      </c>
      <c r="E114" t="s">
        <v>114</v>
      </c>
      <c r="F114" t="s">
        <v>15</v>
      </c>
      <c r="G114" t="s">
        <v>19</v>
      </c>
      <c r="H114">
        <v>31.5</v>
      </c>
      <c r="I114">
        <v>8</v>
      </c>
      <c r="J114">
        <v>96.9</v>
      </c>
      <c r="K114">
        <v>364</v>
      </c>
    </row>
    <row r="115" spans="1:11" x14ac:dyDescent="0.3">
      <c r="A115">
        <v>2016</v>
      </c>
      <c r="B115" t="s">
        <v>111</v>
      </c>
      <c r="C115" t="s">
        <v>112</v>
      </c>
      <c r="D115" t="s">
        <v>113</v>
      </c>
      <c r="E115" t="s">
        <v>115</v>
      </c>
      <c r="F115" t="s">
        <v>15</v>
      </c>
      <c r="G115" t="s">
        <v>19</v>
      </c>
      <c r="H115">
        <v>26.1</v>
      </c>
      <c r="I115">
        <v>6.5</v>
      </c>
      <c r="J115">
        <v>84.8</v>
      </c>
      <c r="K115">
        <v>351</v>
      </c>
    </row>
    <row r="116" spans="1:11" x14ac:dyDescent="0.3">
      <c r="A116">
        <v>2016</v>
      </c>
      <c r="B116" t="s">
        <v>111</v>
      </c>
      <c r="C116" t="s">
        <v>116</v>
      </c>
      <c r="D116" t="s">
        <v>117</v>
      </c>
      <c r="E116" t="s">
        <v>118</v>
      </c>
      <c r="F116" t="s">
        <v>15</v>
      </c>
      <c r="G116" t="s">
        <v>16</v>
      </c>
      <c r="H116">
        <v>27.3</v>
      </c>
      <c r="I116">
        <v>0</v>
      </c>
      <c r="J116">
        <v>267.60000000000002</v>
      </c>
      <c r="K116">
        <v>8735</v>
      </c>
    </row>
    <row r="117" spans="1:11" x14ac:dyDescent="0.3">
      <c r="A117">
        <v>2016</v>
      </c>
      <c r="B117" t="s">
        <v>111</v>
      </c>
      <c r="C117" t="s">
        <v>116</v>
      </c>
      <c r="D117" t="s">
        <v>117</v>
      </c>
      <c r="E117" t="s">
        <v>118</v>
      </c>
      <c r="F117" t="s">
        <v>15</v>
      </c>
      <c r="G117" t="s">
        <v>19</v>
      </c>
      <c r="H117">
        <v>28</v>
      </c>
      <c r="I117">
        <v>6.8</v>
      </c>
      <c r="J117">
        <v>97.9</v>
      </c>
      <c r="K117">
        <v>344</v>
      </c>
    </row>
    <row r="118" spans="1:11" x14ac:dyDescent="0.3">
      <c r="A118">
        <v>2016</v>
      </c>
      <c r="B118" t="s">
        <v>111</v>
      </c>
      <c r="C118" t="s">
        <v>116</v>
      </c>
      <c r="D118" t="s">
        <v>117</v>
      </c>
      <c r="E118" t="s">
        <v>119</v>
      </c>
      <c r="F118" t="s">
        <v>15</v>
      </c>
      <c r="G118" t="s">
        <v>16</v>
      </c>
      <c r="H118">
        <v>32.4</v>
      </c>
      <c r="I118">
        <v>0.5</v>
      </c>
      <c r="J118">
        <v>337.3</v>
      </c>
      <c r="K118">
        <v>8727</v>
      </c>
    </row>
    <row r="119" spans="1:11" x14ac:dyDescent="0.3">
      <c r="A119">
        <v>2016</v>
      </c>
      <c r="B119" t="s">
        <v>111</v>
      </c>
      <c r="C119" t="s">
        <v>116</v>
      </c>
      <c r="D119" t="s">
        <v>117</v>
      </c>
      <c r="E119" t="s">
        <v>119</v>
      </c>
      <c r="F119" t="s">
        <v>15</v>
      </c>
      <c r="G119" t="s">
        <v>19</v>
      </c>
      <c r="H119">
        <v>32.4</v>
      </c>
      <c r="I119">
        <v>8.1999999999999993</v>
      </c>
      <c r="J119">
        <v>135.5</v>
      </c>
      <c r="K119">
        <v>351</v>
      </c>
    </row>
    <row r="120" spans="1:11" x14ac:dyDescent="0.3">
      <c r="A120">
        <v>2016</v>
      </c>
      <c r="B120" t="s">
        <v>111</v>
      </c>
      <c r="C120" t="s">
        <v>116</v>
      </c>
      <c r="D120" t="s">
        <v>117</v>
      </c>
      <c r="E120" t="s">
        <v>120</v>
      </c>
      <c r="F120" t="s">
        <v>15</v>
      </c>
      <c r="G120" t="s">
        <v>16</v>
      </c>
      <c r="H120">
        <v>27.8</v>
      </c>
      <c r="I120">
        <v>0.1</v>
      </c>
      <c r="J120">
        <v>331.9</v>
      </c>
      <c r="K120">
        <v>8701</v>
      </c>
    </row>
    <row r="121" spans="1:11" x14ac:dyDescent="0.3">
      <c r="A121">
        <v>2016</v>
      </c>
      <c r="B121" t="s">
        <v>111</v>
      </c>
      <c r="C121" t="s">
        <v>116</v>
      </c>
      <c r="D121" t="s">
        <v>117</v>
      </c>
      <c r="E121" t="s">
        <v>120</v>
      </c>
      <c r="F121" t="s">
        <v>15</v>
      </c>
      <c r="G121" t="s">
        <v>19</v>
      </c>
      <c r="H121">
        <v>26.9</v>
      </c>
      <c r="I121">
        <v>4</v>
      </c>
      <c r="J121">
        <v>128</v>
      </c>
      <c r="K121">
        <v>366</v>
      </c>
    </row>
    <row r="122" spans="1:11" x14ac:dyDescent="0.3">
      <c r="A122">
        <v>2016</v>
      </c>
      <c r="B122" t="s">
        <v>111</v>
      </c>
      <c r="C122" t="s">
        <v>121</v>
      </c>
      <c r="D122" t="s">
        <v>122</v>
      </c>
      <c r="E122" t="s">
        <v>123</v>
      </c>
      <c r="F122" t="s">
        <v>15</v>
      </c>
      <c r="G122" t="s">
        <v>16</v>
      </c>
      <c r="H122">
        <v>23</v>
      </c>
      <c r="I122">
        <v>0</v>
      </c>
      <c r="J122">
        <v>176.7</v>
      </c>
      <c r="K122">
        <v>8620</v>
      </c>
    </row>
    <row r="123" spans="1:11" x14ac:dyDescent="0.3">
      <c r="A123">
        <v>2016</v>
      </c>
      <c r="B123" t="s">
        <v>111</v>
      </c>
      <c r="C123" t="s">
        <v>121</v>
      </c>
      <c r="D123" t="s">
        <v>122</v>
      </c>
      <c r="E123" t="s">
        <v>123</v>
      </c>
      <c r="F123" t="s">
        <v>15</v>
      </c>
      <c r="G123" t="s">
        <v>19</v>
      </c>
      <c r="H123">
        <v>24.4</v>
      </c>
      <c r="I123">
        <v>5.4</v>
      </c>
      <c r="J123">
        <v>110.7</v>
      </c>
      <c r="K123">
        <v>365</v>
      </c>
    </row>
    <row r="124" spans="1:11" x14ac:dyDescent="0.3">
      <c r="A124">
        <v>2017</v>
      </c>
      <c r="B124" t="s">
        <v>111</v>
      </c>
      <c r="C124" t="s">
        <v>116</v>
      </c>
      <c r="D124" t="s">
        <v>117</v>
      </c>
      <c r="E124" t="s">
        <v>119</v>
      </c>
      <c r="F124" t="s">
        <v>15</v>
      </c>
      <c r="G124" t="s">
        <v>19</v>
      </c>
      <c r="H124">
        <v>30.9</v>
      </c>
      <c r="I124">
        <v>7.1</v>
      </c>
      <c r="J124">
        <v>230.6</v>
      </c>
      <c r="K124">
        <v>359</v>
      </c>
    </row>
    <row r="125" spans="1:11" x14ac:dyDescent="0.3">
      <c r="A125">
        <v>2017</v>
      </c>
      <c r="B125" t="s">
        <v>111</v>
      </c>
      <c r="C125" t="s">
        <v>116</v>
      </c>
      <c r="D125" t="s">
        <v>117</v>
      </c>
      <c r="E125" t="s">
        <v>119</v>
      </c>
      <c r="F125" t="s">
        <v>15</v>
      </c>
      <c r="G125" t="s">
        <v>16</v>
      </c>
      <c r="H125">
        <v>29.8</v>
      </c>
      <c r="I125">
        <v>0.5</v>
      </c>
      <c r="J125">
        <v>406.1</v>
      </c>
      <c r="K125">
        <v>8639</v>
      </c>
    </row>
    <row r="126" spans="1:11" x14ac:dyDescent="0.3">
      <c r="A126">
        <v>2017</v>
      </c>
      <c r="B126" t="s">
        <v>111</v>
      </c>
      <c r="C126" t="s">
        <v>112</v>
      </c>
      <c r="D126" t="s">
        <v>113</v>
      </c>
      <c r="E126" t="s">
        <v>114</v>
      </c>
      <c r="F126" t="s">
        <v>15</v>
      </c>
      <c r="G126" t="s">
        <v>19</v>
      </c>
      <c r="H126">
        <v>28.1</v>
      </c>
      <c r="I126">
        <v>5.4</v>
      </c>
      <c r="J126">
        <v>183.7</v>
      </c>
      <c r="K126">
        <v>343</v>
      </c>
    </row>
    <row r="127" spans="1:11" x14ac:dyDescent="0.3">
      <c r="A127">
        <v>2017</v>
      </c>
      <c r="B127" t="s">
        <v>111</v>
      </c>
      <c r="C127" t="s">
        <v>116</v>
      </c>
      <c r="D127" t="s">
        <v>117</v>
      </c>
      <c r="E127" t="s">
        <v>120</v>
      </c>
      <c r="F127" t="s">
        <v>15</v>
      </c>
      <c r="G127" t="s">
        <v>16</v>
      </c>
      <c r="H127">
        <v>27</v>
      </c>
      <c r="I127">
        <v>0.3</v>
      </c>
      <c r="J127">
        <v>410.4</v>
      </c>
      <c r="K127">
        <v>8675</v>
      </c>
    </row>
    <row r="128" spans="1:11" x14ac:dyDescent="0.3">
      <c r="A128">
        <v>2017</v>
      </c>
      <c r="B128" t="s">
        <v>111</v>
      </c>
      <c r="C128" t="s">
        <v>116</v>
      </c>
      <c r="D128" t="s">
        <v>117</v>
      </c>
      <c r="E128" t="s">
        <v>118</v>
      </c>
      <c r="F128" t="s">
        <v>15</v>
      </c>
      <c r="G128" t="s">
        <v>19</v>
      </c>
      <c r="H128">
        <v>26.8</v>
      </c>
      <c r="I128">
        <v>6.3</v>
      </c>
      <c r="J128">
        <v>106</v>
      </c>
      <c r="K128">
        <v>333</v>
      </c>
    </row>
    <row r="129" spans="1:11" x14ac:dyDescent="0.3">
      <c r="A129">
        <v>2017</v>
      </c>
      <c r="B129" t="s">
        <v>111</v>
      </c>
      <c r="C129" t="s">
        <v>116</v>
      </c>
      <c r="D129" t="s">
        <v>117</v>
      </c>
      <c r="E129" t="s">
        <v>120</v>
      </c>
      <c r="F129" t="s">
        <v>15</v>
      </c>
      <c r="G129" t="s">
        <v>19</v>
      </c>
      <c r="H129">
        <v>26</v>
      </c>
      <c r="I129">
        <v>6.3</v>
      </c>
      <c r="J129">
        <v>131.80000000000001</v>
      </c>
      <c r="K129">
        <v>365</v>
      </c>
    </row>
    <row r="130" spans="1:11" x14ac:dyDescent="0.3">
      <c r="A130">
        <v>2017</v>
      </c>
      <c r="B130" t="s">
        <v>111</v>
      </c>
      <c r="C130" t="s">
        <v>116</v>
      </c>
      <c r="D130" t="s">
        <v>117</v>
      </c>
      <c r="E130" t="s">
        <v>118</v>
      </c>
      <c r="F130" t="s">
        <v>15</v>
      </c>
      <c r="G130" t="s">
        <v>16</v>
      </c>
      <c r="H130">
        <v>25.6</v>
      </c>
      <c r="I130">
        <v>0.1</v>
      </c>
      <c r="J130">
        <v>298.10000000000002</v>
      </c>
      <c r="K130">
        <v>8467</v>
      </c>
    </row>
    <row r="131" spans="1:11" x14ac:dyDescent="0.3">
      <c r="A131">
        <v>2017</v>
      </c>
      <c r="B131" t="s">
        <v>111</v>
      </c>
      <c r="C131" t="s">
        <v>112</v>
      </c>
      <c r="D131" t="s">
        <v>113</v>
      </c>
      <c r="E131" t="s">
        <v>114</v>
      </c>
      <c r="F131" t="s">
        <v>15</v>
      </c>
      <c r="G131" t="s">
        <v>16</v>
      </c>
      <c r="H131">
        <v>25</v>
      </c>
      <c r="I131">
        <v>0.1</v>
      </c>
      <c r="J131">
        <v>316.89999999999998</v>
      </c>
      <c r="K131">
        <v>8626</v>
      </c>
    </row>
    <row r="132" spans="1:11" x14ac:dyDescent="0.3">
      <c r="A132">
        <v>2017</v>
      </c>
      <c r="B132" t="s">
        <v>111</v>
      </c>
      <c r="C132" t="s">
        <v>112</v>
      </c>
      <c r="D132" t="s">
        <v>113</v>
      </c>
      <c r="E132" t="s">
        <v>115</v>
      </c>
      <c r="F132" t="s">
        <v>15</v>
      </c>
      <c r="G132" t="s">
        <v>19</v>
      </c>
      <c r="H132">
        <v>24.8</v>
      </c>
      <c r="I132">
        <v>6.5</v>
      </c>
      <c r="J132">
        <v>162.6</v>
      </c>
      <c r="K132">
        <v>352</v>
      </c>
    </row>
    <row r="133" spans="1:11" x14ac:dyDescent="0.3">
      <c r="A133">
        <v>2017</v>
      </c>
      <c r="B133" t="s">
        <v>111</v>
      </c>
      <c r="C133" t="s">
        <v>121</v>
      </c>
      <c r="D133" t="s">
        <v>122</v>
      </c>
      <c r="E133" t="s">
        <v>123</v>
      </c>
      <c r="F133" t="s">
        <v>15</v>
      </c>
      <c r="G133" t="s">
        <v>19</v>
      </c>
      <c r="H133">
        <v>24.2</v>
      </c>
      <c r="I133">
        <v>5.3</v>
      </c>
      <c r="J133">
        <v>104</v>
      </c>
      <c r="K133">
        <v>358</v>
      </c>
    </row>
    <row r="134" spans="1:11" x14ac:dyDescent="0.3">
      <c r="A134">
        <v>2017</v>
      </c>
      <c r="B134" t="s">
        <v>111</v>
      </c>
      <c r="C134" t="s">
        <v>121</v>
      </c>
      <c r="D134" t="s">
        <v>122</v>
      </c>
      <c r="E134" t="s">
        <v>123</v>
      </c>
      <c r="F134" t="s">
        <v>15</v>
      </c>
      <c r="G134" t="s">
        <v>16</v>
      </c>
      <c r="H134">
        <v>22.6</v>
      </c>
      <c r="I134">
        <v>0.4</v>
      </c>
      <c r="J134">
        <v>163.6</v>
      </c>
      <c r="K134">
        <v>8505</v>
      </c>
    </row>
    <row r="135" spans="1:11" x14ac:dyDescent="0.3">
      <c r="A135">
        <v>2016</v>
      </c>
      <c r="B135" t="s">
        <v>84</v>
      </c>
      <c r="C135" t="s">
        <v>85</v>
      </c>
      <c r="D135" t="s">
        <v>86</v>
      </c>
      <c r="E135" t="s">
        <v>87</v>
      </c>
      <c r="F135" t="s">
        <v>15</v>
      </c>
      <c r="G135" t="s">
        <v>19</v>
      </c>
      <c r="H135">
        <v>39.6</v>
      </c>
      <c r="I135">
        <v>8</v>
      </c>
      <c r="J135">
        <v>116</v>
      </c>
      <c r="K135">
        <v>364</v>
      </c>
    </row>
    <row r="136" spans="1:11" x14ac:dyDescent="0.3">
      <c r="A136">
        <v>2016</v>
      </c>
      <c r="B136" t="s">
        <v>84</v>
      </c>
      <c r="C136" t="s">
        <v>85</v>
      </c>
      <c r="D136" t="s">
        <v>86</v>
      </c>
      <c r="E136" t="s">
        <v>88</v>
      </c>
      <c r="F136" t="s">
        <v>15</v>
      </c>
      <c r="G136" t="s">
        <v>16</v>
      </c>
      <c r="H136">
        <v>27.6</v>
      </c>
      <c r="I136">
        <v>1</v>
      </c>
      <c r="J136">
        <v>264</v>
      </c>
      <c r="K136">
        <v>8578</v>
      </c>
    </row>
    <row r="137" spans="1:11" x14ac:dyDescent="0.3">
      <c r="A137">
        <v>2016</v>
      </c>
      <c r="B137" t="s">
        <v>84</v>
      </c>
      <c r="C137" t="s">
        <v>85</v>
      </c>
      <c r="D137" t="s">
        <v>86</v>
      </c>
      <c r="E137" t="s">
        <v>89</v>
      </c>
      <c r="F137" t="s">
        <v>15</v>
      </c>
      <c r="G137" t="s">
        <v>19</v>
      </c>
      <c r="H137">
        <v>31.8</v>
      </c>
      <c r="I137">
        <v>7</v>
      </c>
      <c r="J137">
        <v>103</v>
      </c>
      <c r="K137">
        <v>366</v>
      </c>
    </row>
    <row r="138" spans="1:11" x14ac:dyDescent="0.3">
      <c r="A138">
        <v>2016</v>
      </c>
      <c r="B138" t="s">
        <v>84</v>
      </c>
      <c r="C138" t="s">
        <v>90</v>
      </c>
      <c r="D138" t="s">
        <v>91</v>
      </c>
      <c r="E138" t="s">
        <v>92</v>
      </c>
      <c r="F138" t="s">
        <v>15</v>
      </c>
      <c r="G138" t="s">
        <v>16</v>
      </c>
      <c r="H138">
        <v>27.7</v>
      </c>
      <c r="I138">
        <v>1.3</v>
      </c>
      <c r="J138">
        <v>168.6</v>
      </c>
      <c r="K138">
        <v>7546</v>
      </c>
    </row>
    <row r="139" spans="1:11" x14ac:dyDescent="0.3">
      <c r="A139">
        <v>2016</v>
      </c>
      <c r="B139" t="s">
        <v>84</v>
      </c>
      <c r="C139" t="s">
        <v>90</v>
      </c>
      <c r="D139" t="s">
        <v>91</v>
      </c>
      <c r="E139" t="s">
        <v>93</v>
      </c>
      <c r="F139" t="s">
        <v>15</v>
      </c>
      <c r="G139" t="s">
        <v>16</v>
      </c>
      <c r="H139">
        <v>34</v>
      </c>
      <c r="I139">
        <v>1.3</v>
      </c>
      <c r="J139">
        <v>242.2</v>
      </c>
      <c r="K139">
        <v>8239</v>
      </c>
    </row>
    <row r="140" spans="1:11" x14ac:dyDescent="0.3">
      <c r="A140">
        <v>2016</v>
      </c>
      <c r="B140" t="s">
        <v>84</v>
      </c>
      <c r="C140" t="s">
        <v>90</v>
      </c>
      <c r="D140" t="s">
        <v>91</v>
      </c>
      <c r="E140" t="s">
        <v>94</v>
      </c>
      <c r="F140" t="s">
        <v>15</v>
      </c>
      <c r="G140" t="s">
        <v>16</v>
      </c>
      <c r="H140">
        <v>31.9</v>
      </c>
      <c r="I140">
        <v>1</v>
      </c>
      <c r="J140">
        <v>293</v>
      </c>
      <c r="K140">
        <v>8541</v>
      </c>
    </row>
    <row r="141" spans="1:11" x14ac:dyDescent="0.3">
      <c r="A141">
        <v>2016</v>
      </c>
      <c r="B141" t="s">
        <v>84</v>
      </c>
      <c r="C141" t="s">
        <v>90</v>
      </c>
      <c r="D141" t="s">
        <v>91</v>
      </c>
      <c r="E141" t="s">
        <v>95</v>
      </c>
      <c r="F141" t="s">
        <v>15</v>
      </c>
      <c r="G141" t="s">
        <v>16</v>
      </c>
      <c r="H141">
        <v>37.5</v>
      </c>
      <c r="I141">
        <v>8.9</v>
      </c>
      <c r="J141">
        <v>524.79999999999995</v>
      </c>
      <c r="K141">
        <v>8629</v>
      </c>
    </row>
    <row r="142" spans="1:11" x14ac:dyDescent="0.3">
      <c r="A142">
        <v>2016</v>
      </c>
      <c r="B142" t="s">
        <v>84</v>
      </c>
      <c r="C142" t="s">
        <v>90</v>
      </c>
      <c r="D142" t="s">
        <v>91</v>
      </c>
      <c r="E142" t="s">
        <v>96</v>
      </c>
      <c r="F142" t="s">
        <v>15</v>
      </c>
      <c r="G142" t="s">
        <v>19</v>
      </c>
      <c r="H142">
        <v>39.200000000000003</v>
      </c>
      <c r="I142">
        <v>9</v>
      </c>
      <c r="J142">
        <v>131</v>
      </c>
      <c r="K142">
        <v>364</v>
      </c>
    </row>
    <row r="143" spans="1:11" x14ac:dyDescent="0.3">
      <c r="A143">
        <v>2016</v>
      </c>
      <c r="B143" t="s">
        <v>84</v>
      </c>
      <c r="C143" t="s">
        <v>90</v>
      </c>
      <c r="D143" t="s">
        <v>91</v>
      </c>
      <c r="E143" t="s">
        <v>97</v>
      </c>
      <c r="F143" t="s">
        <v>15</v>
      </c>
      <c r="G143" t="s">
        <v>19</v>
      </c>
      <c r="H143">
        <v>37.6</v>
      </c>
      <c r="I143">
        <v>9</v>
      </c>
      <c r="J143">
        <v>153</v>
      </c>
      <c r="K143">
        <v>365</v>
      </c>
    </row>
    <row r="144" spans="1:11" x14ac:dyDescent="0.3">
      <c r="A144">
        <v>2016</v>
      </c>
      <c r="B144" t="s">
        <v>84</v>
      </c>
      <c r="C144" t="s">
        <v>85</v>
      </c>
      <c r="D144" t="s">
        <v>86</v>
      </c>
      <c r="E144" t="s">
        <v>98</v>
      </c>
      <c r="F144" t="s">
        <v>15</v>
      </c>
      <c r="G144" t="s">
        <v>19</v>
      </c>
      <c r="H144">
        <v>37.6</v>
      </c>
      <c r="I144">
        <v>9</v>
      </c>
      <c r="J144">
        <v>143</v>
      </c>
      <c r="K144">
        <v>366</v>
      </c>
    </row>
    <row r="145" spans="1:11" x14ac:dyDescent="0.3">
      <c r="A145">
        <v>2016</v>
      </c>
      <c r="B145" t="s">
        <v>84</v>
      </c>
      <c r="C145" t="s">
        <v>85</v>
      </c>
      <c r="D145" t="s">
        <v>86</v>
      </c>
      <c r="E145" t="s">
        <v>99</v>
      </c>
      <c r="F145" t="s">
        <v>15</v>
      </c>
      <c r="G145" t="s">
        <v>19</v>
      </c>
      <c r="H145">
        <v>52.2</v>
      </c>
      <c r="I145">
        <v>12</v>
      </c>
      <c r="J145">
        <v>205</v>
      </c>
      <c r="K145">
        <v>366</v>
      </c>
    </row>
    <row r="146" spans="1:11" x14ac:dyDescent="0.3">
      <c r="A146">
        <v>2016</v>
      </c>
      <c r="B146" t="s">
        <v>84</v>
      </c>
      <c r="C146" t="s">
        <v>90</v>
      </c>
      <c r="D146" t="s">
        <v>91</v>
      </c>
      <c r="E146" t="s">
        <v>100</v>
      </c>
      <c r="F146" t="s">
        <v>15</v>
      </c>
      <c r="G146" t="s">
        <v>19</v>
      </c>
      <c r="H146">
        <v>36.299999999999997</v>
      </c>
      <c r="I146">
        <v>7</v>
      </c>
      <c r="J146">
        <v>130</v>
      </c>
      <c r="K146">
        <v>357</v>
      </c>
    </row>
    <row r="147" spans="1:11" x14ac:dyDescent="0.3">
      <c r="A147">
        <v>2016</v>
      </c>
      <c r="B147" t="s">
        <v>84</v>
      </c>
      <c r="C147" t="s">
        <v>90</v>
      </c>
      <c r="D147" t="s">
        <v>91</v>
      </c>
      <c r="E147" t="s">
        <v>101</v>
      </c>
      <c r="F147" t="s">
        <v>15</v>
      </c>
      <c r="G147" t="s">
        <v>16</v>
      </c>
      <c r="H147">
        <v>38.9</v>
      </c>
      <c r="I147">
        <v>1.1000000000000001</v>
      </c>
      <c r="J147">
        <v>416.6</v>
      </c>
      <c r="K147">
        <v>8516</v>
      </c>
    </row>
    <row r="148" spans="1:11" x14ac:dyDescent="0.3">
      <c r="A148">
        <v>2016</v>
      </c>
      <c r="B148" t="s">
        <v>84</v>
      </c>
      <c r="C148" t="s">
        <v>85</v>
      </c>
      <c r="D148" t="s">
        <v>86</v>
      </c>
      <c r="E148" t="s">
        <v>102</v>
      </c>
      <c r="F148" t="s">
        <v>15</v>
      </c>
      <c r="G148" t="s">
        <v>16</v>
      </c>
      <c r="H148">
        <v>37.4</v>
      </c>
      <c r="I148">
        <v>1.2</v>
      </c>
      <c r="J148">
        <v>424.7</v>
      </c>
      <c r="K148">
        <v>8657</v>
      </c>
    </row>
    <row r="149" spans="1:11" x14ac:dyDescent="0.3">
      <c r="A149">
        <v>2016</v>
      </c>
      <c r="B149" t="s">
        <v>84</v>
      </c>
      <c r="C149" t="s">
        <v>85</v>
      </c>
      <c r="D149" t="s">
        <v>86</v>
      </c>
      <c r="E149" t="s">
        <v>102</v>
      </c>
      <c r="F149" t="s">
        <v>15</v>
      </c>
      <c r="G149" t="s">
        <v>19</v>
      </c>
      <c r="H149">
        <v>38.1</v>
      </c>
      <c r="I149">
        <v>9</v>
      </c>
      <c r="J149">
        <v>183</v>
      </c>
      <c r="K149">
        <v>366</v>
      </c>
    </row>
    <row r="150" spans="1:11" x14ac:dyDescent="0.3">
      <c r="A150">
        <v>2016</v>
      </c>
      <c r="B150" t="s">
        <v>84</v>
      </c>
      <c r="C150" t="s">
        <v>85</v>
      </c>
      <c r="D150" t="s">
        <v>86</v>
      </c>
      <c r="E150" t="s">
        <v>103</v>
      </c>
      <c r="F150" t="s">
        <v>15</v>
      </c>
      <c r="G150" t="s">
        <v>16</v>
      </c>
      <c r="H150">
        <v>42.7</v>
      </c>
      <c r="I150">
        <v>1.2</v>
      </c>
      <c r="J150">
        <v>614.70000000000005</v>
      </c>
      <c r="K150">
        <v>8544</v>
      </c>
    </row>
    <row r="151" spans="1:11" x14ac:dyDescent="0.3">
      <c r="A151">
        <v>2016</v>
      </c>
      <c r="B151" t="s">
        <v>84</v>
      </c>
      <c r="C151" t="s">
        <v>85</v>
      </c>
      <c r="D151" t="s">
        <v>86</v>
      </c>
      <c r="E151" t="s">
        <v>103</v>
      </c>
      <c r="F151" t="s">
        <v>15</v>
      </c>
      <c r="G151" t="s">
        <v>19</v>
      </c>
      <c r="H151">
        <v>42.9</v>
      </c>
      <c r="I151">
        <v>11</v>
      </c>
      <c r="J151">
        <v>137</v>
      </c>
      <c r="K151">
        <v>364</v>
      </c>
    </row>
    <row r="152" spans="1:11" x14ac:dyDescent="0.3">
      <c r="A152">
        <v>2016</v>
      </c>
      <c r="B152" t="s">
        <v>84</v>
      </c>
      <c r="C152" t="s">
        <v>85</v>
      </c>
      <c r="D152" t="s">
        <v>86</v>
      </c>
      <c r="E152" t="s">
        <v>104</v>
      </c>
      <c r="F152" t="s">
        <v>15</v>
      </c>
      <c r="G152" t="s">
        <v>19</v>
      </c>
      <c r="H152">
        <v>33.299999999999997</v>
      </c>
      <c r="I152">
        <v>4</v>
      </c>
      <c r="J152">
        <v>112</v>
      </c>
      <c r="K152">
        <v>356</v>
      </c>
    </row>
    <row r="153" spans="1:11" x14ac:dyDescent="0.3">
      <c r="A153">
        <v>2016</v>
      </c>
      <c r="B153" t="s">
        <v>84</v>
      </c>
      <c r="C153" t="s">
        <v>85</v>
      </c>
      <c r="D153" t="s">
        <v>86</v>
      </c>
      <c r="E153" t="s">
        <v>105</v>
      </c>
      <c r="F153" t="s">
        <v>15</v>
      </c>
      <c r="G153" t="s">
        <v>19</v>
      </c>
      <c r="H153">
        <v>33.9</v>
      </c>
      <c r="I153">
        <v>7</v>
      </c>
      <c r="J153">
        <v>154</v>
      </c>
      <c r="K153">
        <v>366</v>
      </c>
    </row>
    <row r="154" spans="1:11" x14ac:dyDescent="0.3">
      <c r="A154">
        <v>2016</v>
      </c>
      <c r="B154" t="s">
        <v>84</v>
      </c>
      <c r="C154" t="s">
        <v>85</v>
      </c>
      <c r="D154" t="s">
        <v>86</v>
      </c>
      <c r="E154" t="s">
        <v>106</v>
      </c>
      <c r="F154" t="s">
        <v>15</v>
      </c>
      <c r="G154" t="s">
        <v>19</v>
      </c>
      <c r="H154">
        <v>36.200000000000003</v>
      </c>
      <c r="I154">
        <v>6</v>
      </c>
      <c r="J154">
        <v>137</v>
      </c>
      <c r="K154">
        <v>366</v>
      </c>
    </row>
    <row r="155" spans="1:11" x14ac:dyDescent="0.3">
      <c r="A155">
        <v>2016</v>
      </c>
      <c r="B155" t="s">
        <v>84</v>
      </c>
      <c r="C155" t="s">
        <v>85</v>
      </c>
      <c r="D155" t="s">
        <v>86</v>
      </c>
      <c r="E155" t="s">
        <v>107</v>
      </c>
      <c r="F155" t="s">
        <v>15</v>
      </c>
      <c r="G155" t="s">
        <v>19</v>
      </c>
      <c r="H155">
        <v>40.6</v>
      </c>
      <c r="I155">
        <v>9</v>
      </c>
      <c r="J155">
        <v>191</v>
      </c>
      <c r="K155">
        <v>366</v>
      </c>
    </row>
    <row r="156" spans="1:11" x14ac:dyDescent="0.3">
      <c r="A156">
        <v>2016</v>
      </c>
      <c r="B156" t="s">
        <v>84</v>
      </c>
      <c r="C156" t="s">
        <v>85</v>
      </c>
      <c r="D156" t="s">
        <v>86</v>
      </c>
      <c r="E156" t="s">
        <v>108</v>
      </c>
      <c r="F156" t="s">
        <v>15</v>
      </c>
      <c r="G156" t="s">
        <v>19</v>
      </c>
      <c r="H156">
        <v>33.9</v>
      </c>
      <c r="I156">
        <v>7</v>
      </c>
      <c r="J156">
        <v>129</v>
      </c>
      <c r="K156">
        <v>365</v>
      </c>
    </row>
    <row r="157" spans="1:11" x14ac:dyDescent="0.3">
      <c r="A157">
        <v>2016</v>
      </c>
      <c r="B157" t="s">
        <v>84</v>
      </c>
      <c r="C157" t="s">
        <v>85</v>
      </c>
      <c r="D157" t="s">
        <v>86</v>
      </c>
      <c r="E157" t="s">
        <v>109</v>
      </c>
      <c r="F157" t="s">
        <v>15</v>
      </c>
      <c r="G157" t="s">
        <v>19</v>
      </c>
      <c r="H157">
        <v>42.9</v>
      </c>
      <c r="I157">
        <v>10</v>
      </c>
      <c r="J157">
        <v>148</v>
      </c>
      <c r="K157">
        <v>366</v>
      </c>
    </row>
    <row r="158" spans="1:11" x14ac:dyDescent="0.3">
      <c r="A158">
        <v>2016</v>
      </c>
      <c r="B158" t="s">
        <v>84</v>
      </c>
      <c r="C158" t="s">
        <v>90</v>
      </c>
      <c r="D158" t="s">
        <v>91</v>
      </c>
      <c r="E158" t="s">
        <v>110</v>
      </c>
      <c r="F158" t="s">
        <v>15</v>
      </c>
      <c r="G158" t="s">
        <v>16</v>
      </c>
      <c r="H158">
        <v>22.6</v>
      </c>
      <c r="I158">
        <v>1</v>
      </c>
      <c r="J158">
        <v>240</v>
      </c>
      <c r="K158">
        <v>8384</v>
      </c>
    </row>
    <row r="159" spans="1:11" x14ac:dyDescent="0.3">
      <c r="A159">
        <v>2017</v>
      </c>
      <c r="B159" t="s">
        <v>84</v>
      </c>
      <c r="C159" t="s">
        <v>85</v>
      </c>
      <c r="D159" t="s">
        <v>86</v>
      </c>
      <c r="E159" t="s">
        <v>103</v>
      </c>
      <c r="F159" t="s">
        <v>15</v>
      </c>
      <c r="G159" t="s">
        <v>19</v>
      </c>
      <c r="H159">
        <v>45.3</v>
      </c>
      <c r="I159">
        <v>10.7</v>
      </c>
      <c r="J159">
        <v>394</v>
      </c>
      <c r="K159">
        <v>337</v>
      </c>
    </row>
    <row r="160" spans="1:11" x14ac:dyDescent="0.3">
      <c r="A160">
        <v>2017</v>
      </c>
      <c r="B160" t="s">
        <v>84</v>
      </c>
      <c r="C160" t="s">
        <v>85</v>
      </c>
      <c r="D160" t="s">
        <v>86</v>
      </c>
      <c r="E160" t="s">
        <v>109</v>
      </c>
      <c r="F160" t="s">
        <v>15</v>
      </c>
      <c r="G160" t="s">
        <v>19</v>
      </c>
      <c r="H160">
        <v>45</v>
      </c>
      <c r="I160">
        <v>10.3</v>
      </c>
      <c r="J160">
        <v>294</v>
      </c>
      <c r="K160">
        <v>357</v>
      </c>
    </row>
    <row r="161" spans="1:11" x14ac:dyDescent="0.3">
      <c r="A161">
        <v>2017</v>
      </c>
      <c r="B161" t="s">
        <v>84</v>
      </c>
      <c r="C161" t="s">
        <v>85</v>
      </c>
      <c r="D161" t="s">
        <v>86</v>
      </c>
      <c r="E161" t="s">
        <v>103</v>
      </c>
      <c r="F161" t="s">
        <v>15</v>
      </c>
      <c r="G161" t="s">
        <v>16</v>
      </c>
      <c r="H161">
        <v>44.6</v>
      </c>
      <c r="I161">
        <v>2</v>
      </c>
      <c r="J161">
        <v>941.4</v>
      </c>
      <c r="K161">
        <v>7839</v>
      </c>
    </row>
    <row r="162" spans="1:11" x14ac:dyDescent="0.3">
      <c r="A162">
        <v>2017</v>
      </c>
      <c r="B162" t="s">
        <v>84</v>
      </c>
      <c r="C162" t="s">
        <v>90</v>
      </c>
      <c r="D162" t="s">
        <v>91</v>
      </c>
      <c r="E162" t="s">
        <v>95</v>
      </c>
      <c r="F162" t="s">
        <v>15</v>
      </c>
      <c r="G162" t="s">
        <v>16</v>
      </c>
      <c r="H162">
        <v>42.1</v>
      </c>
      <c r="I162">
        <v>11</v>
      </c>
      <c r="J162">
        <v>340.3</v>
      </c>
      <c r="K162">
        <v>7722</v>
      </c>
    </row>
    <row r="163" spans="1:11" x14ac:dyDescent="0.3">
      <c r="A163">
        <v>2017</v>
      </c>
      <c r="B163" t="s">
        <v>84</v>
      </c>
      <c r="C163" t="s">
        <v>90</v>
      </c>
      <c r="D163" t="s">
        <v>91</v>
      </c>
      <c r="E163" t="s">
        <v>96</v>
      </c>
      <c r="F163" t="s">
        <v>15</v>
      </c>
      <c r="G163" t="s">
        <v>19</v>
      </c>
      <c r="H163">
        <v>41</v>
      </c>
      <c r="I163">
        <v>9.8000000000000007</v>
      </c>
      <c r="J163">
        <v>246</v>
      </c>
      <c r="K163">
        <v>365</v>
      </c>
    </row>
    <row r="164" spans="1:11" x14ac:dyDescent="0.3">
      <c r="A164">
        <v>2017</v>
      </c>
      <c r="B164" t="s">
        <v>84</v>
      </c>
      <c r="C164" t="s">
        <v>85</v>
      </c>
      <c r="D164" t="s">
        <v>86</v>
      </c>
      <c r="E164" t="s">
        <v>87</v>
      </c>
      <c r="F164" t="s">
        <v>15</v>
      </c>
      <c r="G164" t="s">
        <v>19</v>
      </c>
      <c r="H164">
        <v>40.799999999999997</v>
      </c>
      <c r="I164">
        <v>7.9</v>
      </c>
      <c r="J164">
        <v>228</v>
      </c>
      <c r="K164">
        <v>354</v>
      </c>
    </row>
    <row r="165" spans="1:11" x14ac:dyDescent="0.3">
      <c r="A165">
        <v>2017</v>
      </c>
      <c r="B165" t="s">
        <v>84</v>
      </c>
      <c r="C165" t="s">
        <v>85</v>
      </c>
      <c r="D165" t="s">
        <v>86</v>
      </c>
      <c r="E165" t="s">
        <v>102</v>
      </c>
      <c r="F165" t="s">
        <v>15</v>
      </c>
      <c r="G165" t="s">
        <v>19</v>
      </c>
      <c r="H165">
        <v>39.9</v>
      </c>
      <c r="I165">
        <v>8.5</v>
      </c>
      <c r="J165">
        <v>325</v>
      </c>
      <c r="K165">
        <v>361</v>
      </c>
    </row>
    <row r="166" spans="1:11" x14ac:dyDescent="0.3">
      <c r="A166">
        <v>2017</v>
      </c>
      <c r="B166" t="s">
        <v>84</v>
      </c>
      <c r="C166" t="s">
        <v>90</v>
      </c>
      <c r="D166" t="s">
        <v>91</v>
      </c>
      <c r="E166" t="s">
        <v>97</v>
      </c>
      <c r="F166" t="s">
        <v>15</v>
      </c>
      <c r="G166" t="s">
        <v>19</v>
      </c>
      <c r="H166">
        <v>39.6</v>
      </c>
      <c r="I166">
        <v>7.5</v>
      </c>
      <c r="J166">
        <v>399</v>
      </c>
      <c r="K166">
        <v>364</v>
      </c>
    </row>
    <row r="167" spans="1:11" x14ac:dyDescent="0.3">
      <c r="A167">
        <v>2017</v>
      </c>
      <c r="B167" t="s">
        <v>84</v>
      </c>
      <c r="C167" t="s">
        <v>90</v>
      </c>
      <c r="D167" t="s">
        <v>91</v>
      </c>
      <c r="E167" t="s">
        <v>101</v>
      </c>
      <c r="F167" t="s">
        <v>15</v>
      </c>
      <c r="G167" t="s">
        <v>16</v>
      </c>
      <c r="H167">
        <v>39.299999999999997</v>
      </c>
      <c r="I167">
        <v>1.6</v>
      </c>
      <c r="J167">
        <v>679.8</v>
      </c>
      <c r="K167">
        <v>8636</v>
      </c>
    </row>
    <row r="168" spans="1:11" x14ac:dyDescent="0.3">
      <c r="A168">
        <v>2017</v>
      </c>
      <c r="B168" t="s">
        <v>84</v>
      </c>
      <c r="C168" t="s">
        <v>85</v>
      </c>
      <c r="D168" t="s">
        <v>86</v>
      </c>
      <c r="E168" t="s">
        <v>107</v>
      </c>
      <c r="F168" t="s">
        <v>15</v>
      </c>
      <c r="G168" t="s">
        <v>19</v>
      </c>
      <c r="H168">
        <v>38.9</v>
      </c>
      <c r="I168">
        <v>8.3000000000000007</v>
      </c>
      <c r="J168">
        <v>298</v>
      </c>
      <c r="K168">
        <v>363</v>
      </c>
    </row>
    <row r="169" spans="1:11" x14ac:dyDescent="0.3">
      <c r="A169">
        <v>2017</v>
      </c>
      <c r="B169" t="s">
        <v>84</v>
      </c>
      <c r="C169" t="s">
        <v>85</v>
      </c>
      <c r="D169" t="s">
        <v>86</v>
      </c>
      <c r="E169" t="s">
        <v>102</v>
      </c>
      <c r="F169" t="s">
        <v>15</v>
      </c>
      <c r="G169" t="s">
        <v>16</v>
      </c>
      <c r="H169">
        <v>38.4</v>
      </c>
      <c r="I169">
        <v>3.3</v>
      </c>
      <c r="J169">
        <v>599</v>
      </c>
      <c r="K169">
        <v>8513</v>
      </c>
    </row>
    <row r="170" spans="1:11" x14ac:dyDescent="0.3">
      <c r="A170">
        <v>2017</v>
      </c>
      <c r="B170" t="s">
        <v>84</v>
      </c>
      <c r="C170" t="s">
        <v>85</v>
      </c>
      <c r="D170" t="s">
        <v>86</v>
      </c>
      <c r="E170" t="s">
        <v>106</v>
      </c>
      <c r="F170" t="s">
        <v>15</v>
      </c>
      <c r="G170" t="s">
        <v>19</v>
      </c>
      <c r="H170">
        <v>38.200000000000003</v>
      </c>
      <c r="I170">
        <v>9</v>
      </c>
      <c r="J170">
        <v>234</v>
      </c>
      <c r="K170">
        <v>363</v>
      </c>
    </row>
    <row r="171" spans="1:11" x14ac:dyDescent="0.3">
      <c r="A171">
        <v>2017</v>
      </c>
      <c r="B171" t="s">
        <v>84</v>
      </c>
      <c r="C171" t="s">
        <v>85</v>
      </c>
      <c r="D171" t="s">
        <v>86</v>
      </c>
      <c r="E171" t="s">
        <v>98</v>
      </c>
      <c r="F171" t="s">
        <v>15</v>
      </c>
      <c r="G171" t="s">
        <v>19</v>
      </c>
      <c r="H171">
        <v>37.700000000000003</v>
      </c>
      <c r="I171">
        <v>8.1</v>
      </c>
      <c r="J171">
        <v>229</v>
      </c>
      <c r="K171">
        <v>364</v>
      </c>
    </row>
    <row r="172" spans="1:11" x14ac:dyDescent="0.3">
      <c r="A172">
        <v>2017</v>
      </c>
      <c r="B172" t="s">
        <v>84</v>
      </c>
      <c r="C172" t="s">
        <v>85</v>
      </c>
      <c r="D172" t="s">
        <v>86</v>
      </c>
      <c r="E172" t="s">
        <v>352</v>
      </c>
      <c r="F172" t="s">
        <v>15</v>
      </c>
      <c r="G172" t="s">
        <v>19</v>
      </c>
      <c r="H172">
        <v>37.1</v>
      </c>
      <c r="I172">
        <v>7.6</v>
      </c>
      <c r="J172">
        <v>241</v>
      </c>
      <c r="K172">
        <v>353</v>
      </c>
    </row>
    <row r="173" spans="1:11" x14ac:dyDescent="0.3">
      <c r="A173">
        <v>2017</v>
      </c>
      <c r="B173" t="s">
        <v>84</v>
      </c>
      <c r="C173" t="s">
        <v>90</v>
      </c>
      <c r="D173" t="s">
        <v>91</v>
      </c>
      <c r="E173" t="s">
        <v>93</v>
      </c>
      <c r="F173" t="s">
        <v>15</v>
      </c>
      <c r="G173" t="s">
        <v>16</v>
      </c>
      <c r="H173">
        <v>37.1</v>
      </c>
      <c r="I173">
        <v>0.4</v>
      </c>
      <c r="J173">
        <v>406.7</v>
      </c>
      <c r="K173">
        <v>8610</v>
      </c>
    </row>
    <row r="174" spans="1:11" x14ac:dyDescent="0.3">
      <c r="A174">
        <v>2017</v>
      </c>
      <c r="B174" t="s">
        <v>84</v>
      </c>
      <c r="C174" t="s">
        <v>90</v>
      </c>
      <c r="D174" t="s">
        <v>91</v>
      </c>
      <c r="E174" t="s">
        <v>94</v>
      </c>
      <c r="F174" t="s">
        <v>15</v>
      </c>
      <c r="G174" t="s">
        <v>16</v>
      </c>
      <c r="H174">
        <v>36.4</v>
      </c>
      <c r="I174">
        <v>3.1</v>
      </c>
      <c r="J174">
        <v>583.1</v>
      </c>
      <c r="K174">
        <v>8548</v>
      </c>
    </row>
    <row r="175" spans="1:11" x14ac:dyDescent="0.3">
      <c r="A175">
        <v>2017</v>
      </c>
      <c r="B175" t="s">
        <v>84</v>
      </c>
      <c r="C175" t="s">
        <v>90</v>
      </c>
      <c r="D175" t="s">
        <v>91</v>
      </c>
      <c r="E175" t="s">
        <v>100</v>
      </c>
      <c r="F175" t="s">
        <v>15</v>
      </c>
      <c r="G175" t="s">
        <v>19</v>
      </c>
      <c r="H175">
        <v>36.4</v>
      </c>
      <c r="I175">
        <v>7.2</v>
      </c>
      <c r="J175">
        <v>220</v>
      </c>
      <c r="K175">
        <v>333</v>
      </c>
    </row>
    <row r="176" spans="1:11" x14ac:dyDescent="0.3">
      <c r="A176">
        <v>2017</v>
      </c>
      <c r="B176" t="s">
        <v>84</v>
      </c>
      <c r="C176" t="s">
        <v>85</v>
      </c>
      <c r="D176" t="s">
        <v>86</v>
      </c>
      <c r="E176" t="s">
        <v>105</v>
      </c>
      <c r="F176" t="s">
        <v>15</v>
      </c>
      <c r="G176" t="s">
        <v>19</v>
      </c>
      <c r="H176">
        <v>34.299999999999997</v>
      </c>
      <c r="I176">
        <v>6.5</v>
      </c>
      <c r="J176">
        <v>267</v>
      </c>
      <c r="K176">
        <v>364</v>
      </c>
    </row>
    <row r="177" spans="1:11" x14ac:dyDescent="0.3">
      <c r="A177">
        <v>2017</v>
      </c>
      <c r="B177" t="s">
        <v>84</v>
      </c>
      <c r="C177" t="s">
        <v>85</v>
      </c>
      <c r="D177" t="s">
        <v>86</v>
      </c>
      <c r="E177" t="s">
        <v>104</v>
      </c>
      <c r="F177" t="s">
        <v>15</v>
      </c>
      <c r="G177" t="s">
        <v>19</v>
      </c>
      <c r="H177">
        <v>33.6</v>
      </c>
      <c r="I177">
        <v>5.6</v>
      </c>
      <c r="J177">
        <v>180</v>
      </c>
      <c r="K177">
        <v>362</v>
      </c>
    </row>
    <row r="178" spans="1:11" x14ac:dyDescent="0.3">
      <c r="A178">
        <v>2017</v>
      </c>
      <c r="B178" t="s">
        <v>84</v>
      </c>
      <c r="C178" t="s">
        <v>85</v>
      </c>
      <c r="D178" t="s">
        <v>86</v>
      </c>
      <c r="E178" t="s">
        <v>89</v>
      </c>
      <c r="F178" t="s">
        <v>15</v>
      </c>
      <c r="G178" t="s">
        <v>19</v>
      </c>
      <c r="H178">
        <v>33.200000000000003</v>
      </c>
      <c r="I178">
        <v>5.6</v>
      </c>
      <c r="J178">
        <v>201</v>
      </c>
      <c r="K178">
        <v>363</v>
      </c>
    </row>
    <row r="179" spans="1:11" x14ac:dyDescent="0.3">
      <c r="A179">
        <v>2017</v>
      </c>
      <c r="B179" t="s">
        <v>84</v>
      </c>
      <c r="C179" t="s">
        <v>85</v>
      </c>
      <c r="D179" t="s">
        <v>86</v>
      </c>
      <c r="E179" t="s">
        <v>108</v>
      </c>
      <c r="F179" t="s">
        <v>15</v>
      </c>
      <c r="G179" t="s">
        <v>19</v>
      </c>
      <c r="H179">
        <v>33.1</v>
      </c>
      <c r="I179">
        <v>7.1</v>
      </c>
      <c r="J179">
        <v>199</v>
      </c>
      <c r="K179">
        <v>364</v>
      </c>
    </row>
    <row r="180" spans="1:11" x14ac:dyDescent="0.3">
      <c r="A180">
        <v>2017</v>
      </c>
      <c r="B180" t="s">
        <v>84</v>
      </c>
      <c r="C180" t="s">
        <v>85</v>
      </c>
      <c r="D180" t="s">
        <v>86</v>
      </c>
      <c r="E180" t="s">
        <v>360</v>
      </c>
      <c r="F180" t="s">
        <v>15</v>
      </c>
      <c r="G180" t="s">
        <v>19</v>
      </c>
      <c r="H180">
        <v>29.4</v>
      </c>
      <c r="I180">
        <v>5</v>
      </c>
      <c r="J180">
        <v>213</v>
      </c>
      <c r="K180">
        <v>343</v>
      </c>
    </row>
    <row r="181" spans="1:11" x14ac:dyDescent="0.3">
      <c r="A181">
        <v>2017</v>
      </c>
      <c r="B181" t="s">
        <v>84</v>
      </c>
      <c r="C181" t="s">
        <v>90</v>
      </c>
      <c r="D181" t="s">
        <v>91</v>
      </c>
      <c r="E181" t="s">
        <v>92</v>
      </c>
      <c r="F181" t="s">
        <v>15</v>
      </c>
      <c r="G181" t="s">
        <v>16</v>
      </c>
      <c r="H181">
        <v>29.1</v>
      </c>
      <c r="I181">
        <v>1</v>
      </c>
      <c r="J181">
        <v>375</v>
      </c>
      <c r="K181">
        <v>8177</v>
      </c>
    </row>
    <row r="182" spans="1:11" x14ac:dyDescent="0.3">
      <c r="A182">
        <v>2017</v>
      </c>
      <c r="B182" t="s">
        <v>84</v>
      </c>
      <c r="C182" t="s">
        <v>85</v>
      </c>
      <c r="D182" t="s">
        <v>86</v>
      </c>
      <c r="E182" t="s">
        <v>88</v>
      </c>
      <c r="F182" t="s">
        <v>15</v>
      </c>
      <c r="G182" t="s">
        <v>16</v>
      </c>
      <c r="H182">
        <v>29</v>
      </c>
      <c r="I182">
        <v>1</v>
      </c>
      <c r="J182">
        <v>252</v>
      </c>
      <c r="K182">
        <v>8428</v>
      </c>
    </row>
    <row r="183" spans="1:11" x14ac:dyDescent="0.3">
      <c r="A183">
        <v>2017</v>
      </c>
      <c r="B183" t="s">
        <v>84</v>
      </c>
      <c r="C183" t="s">
        <v>90</v>
      </c>
      <c r="D183" t="s">
        <v>91</v>
      </c>
      <c r="E183" t="s">
        <v>110</v>
      </c>
      <c r="F183" t="s">
        <v>15</v>
      </c>
      <c r="G183" t="s">
        <v>16</v>
      </c>
      <c r="H183">
        <v>27.8</v>
      </c>
      <c r="I183">
        <v>1</v>
      </c>
      <c r="J183">
        <v>313</v>
      </c>
      <c r="K183">
        <v>8415</v>
      </c>
    </row>
    <row r="184" spans="1:11" x14ac:dyDescent="0.3">
      <c r="A184">
        <v>2017</v>
      </c>
      <c r="B184" t="s">
        <v>84</v>
      </c>
      <c r="C184" t="s">
        <v>85</v>
      </c>
      <c r="D184" t="s">
        <v>86</v>
      </c>
      <c r="E184" t="s">
        <v>364</v>
      </c>
      <c r="F184" t="s">
        <v>15</v>
      </c>
      <c r="G184" t="s">
        <v>19</v>
      </c>
      <c r="H184">
        <v>27.1</v>
      </c>
      <c r="I184">
        <v>3</v>
      </c>
      <c r="J184">
        <v>190</v>
      </c>
      <c r="K184">
        <v>339</v>
      </c>
    </row>
    <row r="185" spans="1:11" x14ac:dyDescent="0.3">
      <c r="A185">
        <v>2016</v>
      </c>
      <c r="B185" t="s">
        <v>124</v>
      </c>
      <c r="C185" t="s">
        <v>125</v>
      </c>
      <c r="D185" t="s">
        <v>126</v>
      </c>
      <c r="E185" t="s">
        <v>127</v>
      </c>
      <c r="F185" t="s">
        <v>15</v>
      </c>
      <c r="G185" t="s">
        <v>19</v>
      </c>
      <c r="H185">
        <v>34.799999999999997</v>
      </c>
      <c r="I185">
        <v>6</v>
      </c>
      <c r="J185">
        <v>197.3</v>
      </c>
      <c r="K185">
        <v>366</v>
      </c>
    </row>
    <row r="186" spans="1:11" x14ac:dyDescent="0.3">
      <c r="A186">
        <v>2016</v>
      </c>
      <c r="B186" t="s">
        <v>124</v>
      </c>
      <c r="C186" t="s">
        <v>125</v>
      </c>
      <c r="D186" t="s">
        <v>126</v>
      </c>
      <c r="E186" t="s">
        <v>128</v>
      </c>
      <c r="F186" t="s">
        <v>15</v>
      </c>
      <c r="G186" t="s">
        <v>19</v>
      </c>
      <c r="H186">
        <v>31.7</v>
      </c>
      <c r="I186">
        <v>9.6</v>
      </c>
      <c r="J186">
        <v>127.1</v>
      </c>
      <c r="K186">
        <v>112</v>
      </c>
    </row>
    <row r="187" spans="1:11" x14ac:dyDescent="0.3">
      <c r="A187">
        <v>2016</v>
      </c>
      <c r="B187" t="s">
        <v>124</v>
      </c>
      <c r="C187" t="s">
        <v>125</v>
      </c>
      <c r="D187" t="s">
        <v>126</v>
      </c>
      <c r="E187" t="s">
        <v>129</v>
      </c>
      <c r="F187" t="s">
        <v>15</v>
      </c>
      <c r="G187" t="s">
        <v>19</v>
      </c>
      <c r="H187">
        <v>28.6</v>
      </c>
      <c r="I187">
        <v>7.1</v>
      </c>
      <c r="J187">
        <v>147.9</v>
      </c>
      <c r="K187">
        <v>112</v>
      </c>
    </row>
    <row r="188" spans="1:11" x14ac:dyDescent="0.3">
      <c r="A188">
        <v>2016</v>
      </c>
      <c r="B188" t="s">
        <v>124</v>
      </c>
      <c r="C188" t="s">
        <v>125</v>
      </c>
      <c r="D188" t="s">
        <v>126</v>
      </c>
      <c r="E188" t="s">
        <v>130</v>
      </c>
      <c r="F188" t="s">
        <v>15</v>
      </c>
      <c r="G188" t="s">
        <v>19</v>
      </c>
      <c r="H188">
        <v>26.1</v>
      </c>
      <c r="I188">
        <v>6.9</v>
      </c>
      <c r="J188">
        <v>106.1</v>
      </c>
      <c r="K188">
        <v>356</v>
      </c>
    </row>
    <row r="189" spans="1:11" x14ac:dyDescent="0.3">
      <c r="A189">
        <v>2016</v>
      </c>
      <c r="B189" t="s">
        <v>124</v>
      </c>
      <c r="C189" t="s">
        <v>125</v>
      </c>
      <c r="D189" t="s">
        <v>126</v>
      </c>
      <c r="E189" t="s">
        <v>131</v>
      </c>
      <c r="F189" t="s">
        <v>15</v>
      </c>
      <c r="G189" t="s">
        <v>19</v>
      </c>
      <c r="H189">
        <v>43.2</v>
      </c>
      <c r="I189">
        <v>9.9</v>
      </c>
      <c r="J189">
        <v>191.1</v>
      </c>
      <c r="K189">
        <v>112</v>
      </c>
    </row>
    <row r="190" spans="1:11" x14ac:dyDescent="0.3">
      <c r="A190">
        <v>2016</v>
      </c>
      <c r="B190" t="s">
        <v>124</v>
      </c>
      <c r="C190" t="s">
        <v>132</v>
      </c>
      <c r="D190" t="s">
        <v>133</v>
      </c>
      <c r="E190" t="s">
        <v>134</v>
      </c>
      <c r="F190" t="s">
        <v>15</v>
      </c>
      <c r="G190" t="s">
        <v>16</v>
      </c>
      <c r="H190">
        <v>56.7</v>
      </c>
      <c r="I190">
        <v>3</v>
      </c>
      <c r="J190">
        <v>444.4</v>
      </c>
      <c r="K190">
        <v>8736</v>
      </c>
    </row>
    <row r="191" spans="1:11" x14ac:dyDescent="0.3">
      <c r="A191">
        <v>2016</v>
      </c>
      <c r="B191" t="s">
        <v>124</v>
      </c>
      <c r="C191" t="s">
        <v>132</v>
      </c>
      <c r="D191" t="s">
        <v>133</v>
      </c>
      <c r="E191" t="s">
        <v>135</v>
      </c>
      <c r="F191" t="s">
        <v>15</v>
      </c>
      <c r="G191" t="s">
        <v>16</v>
      </c>
      <c r="H191">
        <v>40.5</v>
      </c>
      <c r="I191">
        <v>3</v>
      </c>
      <c r="J191">
        <v>419.6</v>
      </c>
      <c r="K191">
        <v>8633</v>
      </c>
    </row>
    <row r="192" spans="1:11" x14ac:dyDescent="0.3">
      <c r="A192">
        <v>2016</v>
      </c>
      <c r="B192" t="s">
        <v>124</v>
      </c>
      <c r="C192" t="s">
        <v>132</v>
      </c>
      <c r="D192" t="s">
        <v>133</v>
      </c>
      <c r="E192" t="s">
        <v>135</v>
      </c>
      <c r="F192" t="s">
        <v>15</v>
      </c>
      <c r="G192" t="s">
        <v>19</v>
      </c>
      <c r="H192">
        <v>39.4</v>
      </c>
      <c r="I192">
        <v>8.1</v>
      </c>
      <c r="J192">
        <v>295.3</v>
      </c>
      <c r="K192">
        <v>361</v>
      </c>
    </row>
    <row r="193" spans="1:11" x14ac:dyDescent="0.3">
      <c r="A193">
        <v>2016</v>
      </c>
      <c r="B193" t="s">
        <v>124</v>
      </c>
      <c r="C193" t="s">
        <v>132</v>
      </c>
      <c r="D193" t="s">
        <v>133</v>
      </c>
      <c r="E193" t="s">
        <v>136</v>
      </c>
      <c r="F193" t="s">
        <v>15</v>
      </c>
      <c r="G193" t="s">
        <v>16</v>
      </c>
      <c r="H193">
        <v>41.3</v>
      </c>
      <c r="I193">
        <v>3</v>
      </c>
      <c r="J193">
        <v>397.1</v>
      </c>
      <c r="K193">
        <v>8696</v>
      </c>
    </row>
    <row r="194" spans="1:11" x14ac:dyDescent="0.3">
      <c r="A194">
        <v>2016</v>
      </c>
      <c r="B194" t="s">
        <v>124</v>
      </c>
      <c r="C194" t="s">
        <v>132</v>
      </c>
      <c r="D194" t="s">
        <v>133</v>
      </c>
      <c r="E194" t="s">
        <v>136</v>
      </c>
      <c r="F194" t="s">
        <v>15</v>
      </c>
      <c r="G194" t="s">
        <v>19</v>
      </c>
      <c r="H194">
        <v>39.9</v>
      </c>
      <c r="I194">
        <v>6.4</v>
      </c>
      <c r="J194">
        <v>275.39999999999998</v>
      </c>
      <c r="K194">
        <v>342</v>
      </c>
    </row>
    <row r="195" spans="1:11" x14ac:dyDescent="0.3">
      <c r="A195">
        <v>2016</v>
      </c>
      <c r="B195" t="s">
        <v>124</v>
      </c>
      <c r="C195" t="s">
        <v>132</v>
      </c>
      <c r="D195" t="s">
        <v>133</v>
      </c>
      <c r="E195" t="s">
        <v>137</v>
      </c>
      <c r="F195" t="s">
        <v>15</v>
      </c>
      <c r="G195" t="s">
        <v>16</v>
      </c>
      <c r="H195">
        <v>48.6</v>
      </c>
      <c r="I195">
        <v>3</v>
      </c>
      <c r="J195">
        <v>449.5</v>
      </c>
      <c r="K195">
        <v>8661</v>
      </c>
    </row>
    <row r="196" spans="1:11" x14ac:dyDescent="0.3">
      <c r="A196">
        <v>2016</v>
      </c>
      <c r="B196" t="s">
        <v>124</v>
      </c>
      <c r="C196" t="s">
        <v>132</v>
      </c>
      <c r="D196" t="s">
        <v>133</v>
      </c>
      <c r="E196" t="s">
        <v>138</v>
      </c>
      <c r="F196" t="s">
        <v>15</v>
      </c>
      <c r="G196" t="s">
        <v>16</v>
      </c>
      <c r="H196">
        <v>35.9</v>
      </c>
      <c r="I196">
        <v>3</v>
      </c>
      <c r="J196">
        <v>268.60000000000002</v>
      </c>
      <c r="K196">
        <v>8463</v>
      </c>
    </row>
    <row r="197" spans="1:11" x14ac:dyDescent="0.3">
      <c r="A197">
        <v>2016</v>
      </c>
      <c r="B197" t="s">
        <v>124</v>
      </c>
      <c r="C197" t="s">
        <v>132</v>
      </c>
      <c r="D197" t="s">
        <v>133</v>
      </c>
      <c r="E197" t="s">
        <v>138</v>
      </c>
      <c r="F197" t="s">
        <v>15</v>
      </c>
      <c r="G197" t="s">
        <v>19</v>
      </c>
      <c r="H197">
        <v>36.700000000000003</v>
      </c>
      <c r="I197">
        <v>7.1</v>
      </c>
      <c r="J197">
        <v>203.3</v>
      </c>
      <c r="K197">
        <v>349</v>
      </c>
    </row>
    <row r="198" spans="1:11" x14ac:dyDescent="0.3">
      <c r="A198">
        <v>2016</v>
      </c>
      <c r="B198" t="s">
        <v>124</v>
      </c>
      <c r="C198" t="s">
        <v>132</v>
      </c>
      <c r="D198" t="s">
        <v>133</v>
      </c>
      <c r="E198" t="s">
        <v>139</v>
      </c>
      <c r="F198" t="s">
        <v>15</v>
      </c>
      <c r="G198" t="s">
        <v>16</v>
      </c>
      <c r="H198">
        <v>40.9</v>
      </c>
      <c r="I198">
        <v>3</v>
      </c>
      <c r="J198">
        <v>342.9</v>
      </c>
      <c r="K198">
        <v>8487</v>
      </c>
    </row>
    <row r="199" spans="1:11" x14ac:dyDescent="0.3">
      <c r="A199">
        <v>2016</v>
      </c>
      <c r="B199" t="s">
        <v>124</v>
      </c>
      <c r="C199" t="s">
        <v>132</v>
      </c>
      <c r="D199" t="s">
        <v>133</v>
      </c>
      <c r="E199" t="s">
        <v>139</v>
      </c>
      <c r="F199" t="s">
        <v>15</v>
      </c>
      <c r="G199" t="s">
        <v>19</v>
      </c>
      <c r="H199">
        <v>40.700000000000003</v>
      </c>
      <c r="I199">
        <v>7.2</v>
      </c>
      <c r="J199">
        <v>231.2</v>
      </c>
      <c r="K199">
        <v>362</v>
      </c>
    </row>
    <row r="200" spans="1:11" x14ac:dyDescent="0.3">
      <c r="A200">
        <v>2016</v>
      </c>
      <c r="B200" t="s">
        <v>124</v>
      </c>
      <c r="C200" t="s">
        <v>125</v>
      </c>
      <c r="D200" t="s">
        <v>126</v>
      </c>
      <c r="E200" t="s">
        <v>140</v>
      </c>
      <c r="F200" t="s">
        <v>15</v>
      </c>
      <c r="G200" t="s">
        <v>19</v>
      </c>
      <c r="H200">
        <v>27.9</v>
      </c>
      <c r="I200">
        <v>7.2</v>
      </c>
      <c r="J200">
        <v>107.7</v>
      </c>
      <c r="K200">
        <v>116</v>
      </c>
    </row>
    <row r="201" spans="1:11" x14ac:dyDescent="0.3">
      <c r="A201">
        <v>2016</v>
      </c>
      <c r="B201" t="s">
        <v>124</v>
      </c>
      <c r="C201" t="s">
        <v>125</v>
      </c>
      <c r="D201" t="s">
        <v>126</v>
      </c>
      <c r="E201" t="s">
        <v>141</v>
      </c>
      <c r="F201" t="s">
        <v>15</v>
      </c>
      <c r="G201" t="s">
        <v>19</v>
      </c>
      <c r="H201">
        <v>34.5</v>
      </c>
      <c r="I201">
        <v>6.2</v>
      </c>
      <c r="J201">
        <v>259.60000000000002</v>
      </c>
      <c r="K201">
        <v>362</v>
      </c>
    </row>
    <row r="202" spans="1:11" x14ac:dyDescent="0.3">
      <c r="A202">
        <v>2016</v>
      </c>
      <c r="B202" t="s">
        <v>124</v>
      </c>
      <c r="C202" t="s">
        <v>125</v>
      </c>
      <c r="D202" t="s">
        <v>126</v>
      </c>
      <c r="E202" t="s">
        <v>142</v>
      </c>
      <c r="F202" t="s">
        <v>15</v>
      </c>
      <c r="G202" t="s">
        <v>16</v>
      </c>
      <c r="H202">
        <v>40.700000000000003</v>
      </c>
      <c r="I202">
        <v>3</v>
      </c>
      <c r="J202">
        <v>358.3</v>
      </c>
      <c r="K202">
        <v>8584</v>
      </c>
    </row>
    <row r="203" spans="1:11" x14ac:dyDescent="0.3">
      <c r="A203">
        <v>2016</v>
      </c>
      <c r="B203" t="s">
        <v>124</v>
      </c>
      <c r="C203" t="s">
        <v>125</v>
      </c>
      <c r="D203" t="s">
        <v>126</v>
      </c>
      <c r="E203" t="s">
        <v>142</v>
      </c>
      <c r="F203" t="s">
        <v>15</v>
      </c>
      <c r="G203" t="s">
        <v>19</v>
      </c>
      <c r="H203">
        <v>40.9</v>
      </c>
      <c r="I203">
        <v>6.5</v>
      </c>
      <c r="J203">
        <v>210.7</v>
      </c>
      <c r="K203">
        <v>364</v>
      </c>
    </row>
    <row r="204" spans="1:11" x14ac:dyDescent="0.3">
      <c r="A204">
        <v>2016</v>
      </c>
      <c r="B204" t="s">
        <v>124</v>
      </c>
      <c r="C204" t="s">
        <v>125</v>
      </c>
      <c r="D204" t="s">
        <v>126</v>
      </c>
      <c r="E204" t="s">
        <v>143</v>
      </c>
      <c r="F204" t="s">
        <v>15</v>
      </c>
      <c r="G204" t="s">
        <v>16</v>
      </c>
      <c r="H204">
        <v>35.9</v>
      </c>
      <c r="I204">
        <v>2.2000000000000002</v>
      </c>
      <c r="J204">
        <v>630.70000000000005</v>
      </c>
      <c r="K204">
        <v>6662</v>
      </c>
    </row>
    <row r="205" spans="1:11" x14ac:dyDescent="0.3">
      <c r="A205">
        <v>2016</v>
      </c>
      <c r="B205" t="s">
        <v>124</v>
      </c>
      <c r="C205" t="s">
        <v>125</v>
      </c>
      <c r="D205" t="s">
        <v>126</v>
      </c>
      <c r="E205" t="s">
        <v>143</v>
      </c>
      <c r="F205" t="s">
        <v>15</v>
      </c>
      <c r="G205" t="s">
        <v>19</v>
      </c>
      <c r="H205">
        <v>34.200000000000003</v>
      </c>
      <c r="I205">
        <v>5</v>
      </c>
      <c r="J205">
        <v>275</v>
      </c>
      <c r="K205">
        <v>259</v>
      </c>
    </row>
    <row r="206" spans="1:11" x14ac:dyDescent="0.3">
      <c r="A206">
        <v>2016</v>
      </c>
      <c r="B206" t="s">
        <v>124</v>
      </c>
      <c r="C206" t="s">
        <v>125</v>
      </c>
      <c r="D206" t="s">
        <v>126</v>
      </c>
      <c r="E206" t="s">
        <v>144</v>
      </c>
      <c r="F206" t="s">
        <v>15</v>
      </c>
      <c r="G206" t="s">
        <v>16</v>
      </c>
      <c r="H206">
        <v>30.9</v>
      </c>
      <c r="I206">
        <v>3</v>
      </c>
      <c r="J206">
        <v>295.10000000000002</v>
      </c>
      <c r="K206">
        <v>8010</v>
      </c>
    </row>
    <row r="207" spans="1:11" x14ac:dyDescent="0.3">
      <c r="A207">
        <v>2016</v>
      </c>
      <c r="B207" t="s">
        <v>124</v>
      </c>
      <c r="C207" t="s">
        <v>125</v>
      </c>
      <c r="D207" t="s">
        <v>126</v>
      </c>
      <c r="E207" t="s">
        <v>145</v>
      </c>
      <c r="F207" t="s">
        <v>15</v>
      </c>
      <c r="G207" t="s">
        <v>19</v>
      </c>
      <c r="H207">
        <v>24</v>
      </c>
      <c r="I207">
        <v>6.1</v>
      </c>
      <c r="J207">
        <v>87.3</v>
      </c>
      <c r="K207">
        <v>114</v>
      </c>
    </row>
    <row r="208" spans="1:11" x14ac:dyDescent="0.3">
      <c r="A208">
        <v>2016</v>
      </c>
      <c r="B208" t="s">
        <v>124</v>
      </c>
      <c r="C208" t="s">
        <v>125</v>
      </c>
      <c r="D208" t="s">
        <v>126</v>
      </c>
      <c r="E208" t="s">
        <v>146</v>
      </c>
      <c r="F208" t="s">
        <v>15</v>
      </c>
      <c r="G208" t="s">
        <v>16</v>
      </c>
      <c r="H208">
        <v>42.5</v>
      </c>
      <c r="I208">
        <v>3</v>
      </c>
      <c r="J208">
        <v>458.5</v>
      </c>
      <c r="K208">
        <v>8714</v>
      </c>
    </row>
    <row r="209" spans="1:11" x14ac:dyDescent="0.3">
      <c r="A209">
        <v>2016</v>
      </c>
      <c r="B209" t="s">
        <v>124</v>
      </c>
      <c r="C209" t="s">
        <v>147</v>
      </c>
      <c r="D209" t="s">
        <v>148</v>
      </c>
      <c r="E209" t="s">
        <v>149</v>
      </c>
      <c r="F209" t="s">
        <v>15</v>
      </c>
      <c r="G209" t="s">
        <v>16</v>
      </c>
      <c r="H209">
        <v>29</v>
      </c>
      <c r="I209">
        <v>3</v>
      </c>
      <c r="J209">
        <v>299.7</v>
      </c>
      <c r="K209">
        <v>8666</v>
      </c>
    </row>
    <row r="210" spans="1:11" x14ac:dyDescent="0.3">
      <c r="A210">
        <v>2016</v>
      </c>
      <c r="B210" t="s">
        <v>124</v>
      </c>
      <c r="C210" t="s">
        <v>147</v>
      </c>
      <c r="D210" t="s">
        <v>148</v>
      </c>
      <c r="E210" t="s">
        <v>149</v>
      </c>
      <c r="F210" t="s">
        <v>15</v>
      </c>
      <c r="G210" t="s">
        <v>19</v>
      </c>
      <c r="H210">
        <v>30.6</v>
      </c>
      <c r="I210">
        <v>6.3</v>
      </c>
      <c r="J210">
        <v>111.9</v>
      </c>
      <c r="K210">
        <v>353</v>
      </c>
    </row>
    <row r="211" spans="1:11" x14ac:dyDescent="0.3">
      <c r="A211">
        <v>2016</v>
      </c>
      <c r="B211" t="s">
        <v>124</v>
      </c>
      <c r="C211" t="s">
        <v>147</v>
      </c>
      <c r="D211" t="s">
        <v>148</v>
      </c>
      <c r="E211" t="s">
        <v>150</v>
      </c>
      <c r="F211" t="s">
        <v>15</v>
      </c>
      <c r="G211" t="s">
        <v>16</v>
      </c>
      <c r="H211">
        <v>36.9</v>
      </c>
      <c r="I211">
        <v>3</v>
      </c>
      <c r="J211">
        <v>360.2</v>
      </c>
      <c r="K211">
        <v>8710</v>
      </c>
    </row>
    <row r="212" spans="1:11" x14ac:dyDescent="0.3">
      <c r="A212">
        <v>2016</v>
      </c>
      <c r="B212" t="s">
        <v>124</v>
      </c>
      <c r="C212" t="s">
        <v>125</v>
      </c>
      <c r="D212" t="s">
        <v>126</v>
      </c>
      <c r="E212" t="s">
        <v>151</v>
      </c>
      <c r="F212" t="s">
        <v>15</v>
      </c>
      <c r="G212" t="s">
        <v>16</v>
      </c>
      <c r="H212">
        <v>35.700000000000003</v>
      </c>
      <c r="I212">
        <v>3</v>
      </c>
      <c r="J212">
        <v>267.3</v>
      </c>
      <c r="K212">
        <v>8646</v>
      </c>
    </row>
    <row r="213" spans="1:11" x14ac:dyDescent="0.3">
      <c r="A213">
        <v>2016</v>
      </c>
      <c r="B213" t="s">
        <v>124</v>
      </c>
      <c r="C213" t="s">
        <v>125</v>
      </c>
      <c r="D213" t="s">
        <v>126</v>
      </c>
      <c r="E213" t="s">
        <v>151</v>
      </c>
      <c r="F213" t="s">
        <v>15</v>
      </c>
      <c r="G213" t="s">
        <v>19</v>
      </c>
      <c r="H213">
        <v>34.4</v>
      </c>
      <c r="I213">
        <v>7.8</v>
      </c>
      <c r="J213">
        <v>151.9</v>
      </c>
      <c r="K213">
        <v>363</v>
      </c>
    </row>
    <row r="214" spans="1:11" x14ac:dyDescent="0.3">
      <c r="A214">
        <v>2016</v>
      </c>
      <c r="B214" t="s">
        <v>124</v>
      </c>
      <c r="C214" t="s">
        <v>125</v>
      </c>
      <c r="D214" t="s">
        <v>126</v>
      </c>
      <c r="E214" t="s">
        <v>152</v>
      </c>
      <c r="F214" t="s">
        <v>15</v>
      </c>
      <c r="G214" t="s">
        <v>19</v>
      </c>
      <c r="H214">
        <v>39</v>
      </c>
      <c r="I214">
        <v>6.7</v>
      </c>
      <c r="J214">
        <v>258.39999999999998</v>
      </c>
      <c r="K214">
        <v>363</v>
      </c>
    </row>
    <row r="215" spans="1:11" x14ac:dyDescent="0.3">
      <c r="A215">
        <v>2016</v>
      </c>
      <c r="B215" t="s">
        <v>124</v>
      </c>
      <c r="C215" t="s">
        <v>125</v>
      </c>
      <c r="D215" t="s">
        <v>126</v>
      </c>
      <c r="E215" t="s">
        <v>153</v>
      </c>
      <c r="F215" t="s">
        <v>15</v>
      </c>
      <c r="G215" t="s">
        <v>19</v>
      </c>
      <c r="H215">
        <v>33.9</v>
      </c>
      <c r="I215">
        <v>6.9</v>
      </c>
      <c r="J215">
        <v>138.1</v>
      </c>
      <c r="K215">
        <v>112</v>
      </c>
    </row>
    <row r="216" spans="1:11" x14ac:dyDescent="0.3">
      <c r="A216">
        <v>2016</v>
      </c>
      <c r="B216" t="s">
        <v>124</v>
      </c>
      <c r="C216" t="s">
        <v>125</v>
      </c>
      <c r="D216" t="s">
        <v>126</v>
      </c>
      <c r="E216" t="s">
        <v>154</v>
      </c>
      <c r="F216" t="s">
        <v>15</v>
      </c>
      <c r="G216" t="s">
        <v>16</v>
      </c>
      <c r="H216">
        <v>31.6</v>
      </c>
      <c r="I216">
        <v>2.5</v>
      </c>
      <c r="J216">
        <v>468.7</v>
      </c>
      <c r="K216">
        <v>8716</v>
      </c>
    </row>
    <row r="217" spans="1:11" x14ac:dyDescent="0.3">
      <c r="A217">
        <v>2016</v>
      </c>
      <c r="B217" t="s">
        <v>124</v>
      </c>
      <c r="C217" t="s">
        <v>125</v>
      </c>
      <c r="D217" t="s">
        <v>126</v>
      </c>
      <c r="E217" t="s">
        <v>154</v>
      </c>
      <c r="F217" t="s">
        <v>15</v>
      </c>
      <c r="G217" t="s">
        <v>19</v>
      </c>
      <c r="H217">
        <v>30.8</v>
      </c>
      <c r="I217">
        <v>5.0999999999999996</v>
      </c>
      <c r="J217">
        <v>181.5</v>
      </c>
      <c r="K217">
        <v>354</v>
      </c>
    </row>
    <row r="218" spans="1:11" x14ac:dyDescent="0.3">
      <c r="A218">
        <v>2017</v>
      </c>
      <c r="B218" t="s">
        <v>124</v>
      </c>
      <c r="C218" t="s">
        <v>125</v>
      </c>
      <c r="D218" t="s">
        <v>126</v>
      </c>
      <c r="E218" t="s">
        <v>348</v>
      </c>
      <c r="F218" t="s">
        <v>15</v>
      </c>
      <c r="G218" t="s">
        <v>19</v>
      </c>
      <c r="H218">
        <v>64.3</v>
      </c>
      <c r="I218">
        <v>7.7</v>
      </c>
      <c r="J218">
        <v>444.4</v>
      </c>
      <c r="K218">
        <v>338</v>
      </c>
    </row>
    <row r="219" spans="1:11" x14ac:dyDescent="0.3">
      <c r="A219">
        <v>2017</v>
      </c>
      <c r="B219" t="s">
        <v>124</v>
      </c>
      <c r="C219" t="s">
        <v>132</v>
      </c>
      <c r="D219" t="s">
        <v>133</v>
      </c>
      <c r="E219" t="s">
        <v>134</v>
      </c>
      <c r="F219" t="s">
        <v>15</v>
      </c>
      <c r="G219" t="s">
        <v>16</v>
      </c>
      <c r="H219">
        <v>55.2</v>
      </c>
      <c r="I219">
        <v>2.9</v>
      </c>
      <c r="J219">
        <v>404</v>
      </c>
      <c r="K219">
        <v>8739</v>
      </c>
    </row>
    <row r="220" spans="1:11" x14ac:dyDescent="0.3">
      <c r="A220">
        <v>2017</v>
      </c>
      <c r="B220" t="s">
        <v>124</v>
      </c>
      <c r="C220" t="s">
        <v>125</v>
      </c>
      <c r="D220" t="s">
        <v>126</v>
      </c>
      <c r="E220" t="s">
        <v>143</v>
      </c>
      <c r="F220" t="s">
        <v>15</v>
      </c>
      <c r="G220" t="s">
        <v>16</v>
      </c>
      <c r="H220">
        <v>48.9</v>
      </c>
      <c r="I220">
        <v>3</v>
      </c>
      <c r="J220">
        <v>659.1</v>
      </c>
      <c r="K220">
        <v>8598</v>
      </c>
    </row>
    <row r="221" spans="1:11" x14ac:dyDescent="0.3">
      <c r="A221">
        <v>2017</v>
      </c>
      <c r="B221" t="s">
        <v>124</v>
      </c>
      <c r="C221" t="s">
        <v>132</v>
      </c>
      <c r="D221" t="s">
        <v>133</v>
      </c>
      <c r="E221" t="s">
        <v>137</v>
      </c>
      <c r="F221" t="s">
        <v>15</v>
      </c>
      <c r="G221" t="s">
        <v>16</v>
      </c>
      <c r="H221">
        <v>48.6</v>
      </c>
      <c r="I221">
        <v>3</v>
      </c>
      <c r="J221">
        <v>453.9</v>
      </c>
      <c r="K221">
        <v>8683</v>
      </c>
    </row>
    <row r="222" spans="1:11" x14ac:dyDescent="0.3">
      <c r="A222">
        <v>2017</v>
      </c>
      <c r="B222" t="s">
        <v>124</v>
      </c>
      <c r="C222" t="s">
        <v>125</v>
      </c>
      <c r="D222" t="s">
        <v>126</v>
      </c>
      <c r="E222" t="s">
        <v>143</v>
      </c>
      <c r="F222" t="s">
        <v>15</v>
      </c>
      <c r="G222" t="s">
        <v>19</v>
      </c>
      <c r="H222">
        <v>47.4</v>
      </c>
      <c r="I222">
        <v>5</v>
      </c>
      <c r="J222">
        <v>321</v>
      </c>
      <c r="K222">
        <v>348</v>
      </c>
    </row>
    <row r="223" spans="1:11" x14ac:dyDescent="0.3">
      <c r="A223">
        <v>2017</v>
      </c>
      <c r="B223" t="s">
        <v>124</v>
      </c>
      <c r="C223" t="s">
        <v>125</v>
      </c>
      <c r="D223" t="s">
        <v>126</v>
      </c>
      <c r="E223" t="s">
        <v>146</v>
      </c>
      <c r="F223" t="s">
        <v>15</v>
      </c>
      <c r="G223" t="s">
        <v>16</v>
      </c>
      <c r="H223">
        <v>45.4</v>
      </c>
      <c r="I223">
        <v>3</v>
      </c>
      <c r="J223">
        <v>507.3</v>
      </c>
      <c r="K223">
        <v>8686</v>
      </c>
    </row>
    <row r="224" spans="1:11" x14ac:dyDescent="0.3">
      <c r="A224">
        <v>2017</v>
      </c>
      <c r="B224" t="s">
        <v>124</v>
      </c>
      <c r="C224" t="s">
        <v>132</v>
      </c>
      <c r="D224" t="s">
        <v>133</v>
      </c>
      <c r="E224" t="s">
        <v>139</v>
      </c>
      <c r="F224" t="s">
        <v>15</v>
      </c>
      <c r="G224" t="s">
        <v>19</v>
      </c>
      <c r="H224">
        <v>45</v>
      </c>
      <c r="I224">
        <v>9.1</v>
      </c>
      <c r="J224">
        <v>329.1</v>
      </c>
      <c r="K224">
        <v>362</v>
      </c>
    </row>
    <row r="225" spans="1:11" x14ac:dyDescent="0.3">
      <c r="A225">
        <v>2017</v>
      </c>
      <c r="B225" t="s">
        <v>124</v>
      </c>
      <c r="C225" t="s">
        <v>132</v>
      </c>
      <c r="D225" t="s">
        <v>133</v>
      </c>
      <c r="E225" t="s">
        <v>139</v>
      </c>
      <c r="F225" t="s">
        <v>15</v>
      </c>
      <c r="G225" t="s">
        <v>16</v>
      </c>
      <c r="H225">
        <v>43.9</v>
      </c>
      <c r="I225">
        <v>3</v>
      </c>
      <c r="J225">
        <v>372.2</v>
      </c>
      <c r="K225">
        <v>8584</v>
      </c>
    </row>
    <row r="226" spans="1:11" x14ac:dyDescent="0.3">
      <c r="A226">
        <v>2017</v>
      </c>
      <c r="B226" t="s">
        <v>124</v>
      </c>
      <c r="C226" t="s">
        <v>132</v>
      </c>
      <c r="D226" t="s">
        <v>133</v>
      </c>
      <c r="E226" t="s">
        <v>136</v>
      </c>
      <c r="F226" t="s">
        <v>15</v>
      </c>
      <c r="G226" t="s">
        <v>19</v>
      </c>
      <c r="H226">
        <v>43.6</v>
      </c>
      <c r="I226">
        <v>6.5</v>
      </c>
      <c r="J226">
        <v>318.7</v>
      </c>
      <c r="K226">
        <v>355</v>
      </c>
    </row>
    <row r="227" spans="1:11" x14ac:dyDescent="0.3">
      <c r="A227">
        <v>2017</v>
      </c>
      <c r="B227" t="s">
        <v>124</v>
      </c>
      <c r="C227" t="s">
        <v>132</v>
      </c>
      <c r="D227" t="s">
        <v>133</v>
      </c>
      <c r="E227" t="s">
        <v>135</v>
      </c>
      <c r="F227" t="s">
        <v>15</v>
      </c>
      <c r="G227" t="s">
        <v>16</v>
      </c>
      <c r="H227">
        <v>43.3</v>
      </c>
      <c r="I227">
        <v>3</v>
      </c>
      <c r="J227">
        <v>480.5</v>
      </c>
      <c r="K227">
        <v>8260</v>
      </c>
    </row>
    <row r="228" spans="1:11" x14ac:dyDescent="0.3">
      <c r="A228">
        <v>2017</v>
      </c>
      <c r="B228" t="s">
        <v>124</v>
      </c>
      <c r="C228" t="s">
        <v>125</v>
      </c>
      <c r="D228" t="s">
        <v>126</v>
      </c>
      <c r="E228" t="s">
        <v>142</v>
      </c>
      <c r="F228" t="s">
        <v>15</v>
      </c>
      <c r="G228" t="s">
        <v>19</v>
      </c>
      <c r="H228">
        <v>43.1</v>
      </c>
      <c r="I228">
        <v>5.0999999999999996</v>
      </c>
      <c r="J228">
        <v>198.8</v>
      </c>
      <c r="K228">
        <v>361</v>
      </c>
    </row>
    <row r="229" spans="1:11" x14ac:dyDescent="0.3">
      <c r="A229">
        <v>2017</v>
      </c>
      <c r="B229" t="s">
        <v>124</v>
      </c>
      <c r="C229" t="s">
        <v>125</v>
      </c>
      <c r="D229" t="s">
        <v>126</v>
      </c>
      <c r="E229" t="s">
        <v>152</v>
      </c>
      <c r="F229" t="s">
        <v>15</v>
      </c>
      <c r="G229" t="s">
        <v>19</v>
      </c>
      <c r="H229">
        <v>42.5</v>
      </c>
      <c r="I229">
        <v>6.4</v>
      </c>
      <c r="J229">
        <v>289.39999999999998</v>
      </c>
      <c r="K229">
        <v>363</v>
      </c>
    </row>
    <row r="230" spans="1:11" x14ac:dyDescent="0.3">
      <c r="A230">
        <v>2017</v>
      </c>
      <c r="B230" t="s">
        <v>124</v>
      </c>
      <c r="C230" t="s">
        <v>132</v>
      </c>
      <c r="D230" t="s">
        <v>133</v>
      </c>
      <c r="E230" t="s">
        <v>136</v>
      </c>
      <c r="F230" t="s">
        <v>15</v>
      </c>
      <c r="G230" t="s">
        <v>16</v>
      </c>
      <c r="H230">
        <v>42.1</v>
      </c>
      <c r="I230">
        <v>3</v>
      </c>
      <c r="J230">
        <v>382.1</v>
      </c>
      <c r="K230">
        <v>8680</v>
      </c>
    </row>
    <row r="231" spans="1:11" x14ac:dyDescent="0.3">
      <c r="A231">
        <v>2017</v>
      </c>
      <c r="B231" t="s">
        <v>124</v>
      </c>
      <c r="C231" t="s">
        <v>132</v>
      </c>
      <c r="D231" t="s">
        <v>133</v>
      </c>
      <c r="E231" t="s">
        <v>135</v>
      </c>
      <c r="F231" t="s">
        <v>15</v>
      </c>
      <c r="G231" t="s">
        <v>19</v>
      </c>
      <c r="H231">
        <v>42.1</v>
      </c>
      <c r="I231">
        <v>5.4</v>
      </c>
      <c r="J231">
        <v>346.9</v>
      </c>
      <c r="K231">
        <v>349</v>
      </c>
    </row>
    <row r="232" spans="1:11" x14ac:dyDescent="0.3">
      <c r="A232">
        <v>2017</v>
      </c>
      <c r="B232" t="s">
        <v>124</v>
      </c>
      <c r="C232" t="s">
        <v>125</v>
      </c>
      <c r="D232" t="s">
        <v>126</v>
      </c>
      <c r="E232" t="s">
        <v>142</v>
      </c>
      <c r="F232" t="s">
        <v>15</v>
      </c>
      <c r="G232" t="s">
        <v>16</v>
      </c>
      <c r="H232">
        <v>41.8</v>
      </c>
      <c r="I232">
        <v>3</v>
      </c>
      <c r="J232">
        <v>430.3</v>
      </c>
      <c r="K232">
        <v>8742</v>
      </c>
    </row>
    <row r="233" spans="1:11" x14ac:dyDescent="0.3">
      <c r="A233">
        <v>2017</v>
      </c>
      <c r="B233" t="s">
        <v>124</v>
      </c>
      <c r="C233" t="s">
        <v>132</v>
      </c>
      <c r="D233" t="s">
        <v>133</v>
      </c>
      <c r="E233" t="s">
        <v>350</v>
      </c>
      <c r="F233" t="s">
        <v>15</v>
      </c>
      <c r="G233" t="s">
        <v>19</v>
      </c>
      <c r="H233">
        <v>41.3</v>
      </c>
      <c r="I233">
        <v>6.8</v>
      </c>
      <c r="J233">
        <v>350.9</v>
      </c>
      <c r="K233">
        <v>358</v>
      </c>
    </row>
    <row r="234" spans="1:11" x14ac:dyDescent="0.3">
      <c r="A234">
        <v>2017</v>
      </c>
      <c r="B234" t="s">
        <v>124</v>
      </c>
      <c r="C234" t="s">
        <v>132</v>
      </c>
      <c r="D234" t="s">
        <v>133</v>
      </c>
      <c r="E234" t="s">
        <v>350</v>
      </c>
      <c r="F234" t="s">
        <v>15</v>
      </c>
      <c r="G234" t="s">
        <v>16</v>
      </c>
      <c r="H234">
        <v>40.700000000000003</v>
      </c>
      <c r="I234">
        <v>3</v>
      </c>
      <c r="J234">
        <v>408.7</v>
      </c>
      <c r="K234">
        <v>8688</v>
      </c>
    </row>
    <row r="235" spans="1:11" x14ac:dyDescent="0.3">
      <c r="A235">
        <v>2017</v>
      </c>
      <c r="B235" t="s">
        <v>124</v>
      </c>
      <c r="C235" t="s">
        <v>132</v>
      </c>
      <c r="D235" t="s">
        <v>133</v>
      </c>
      <c r="E235" t="s">
        <v>351</v>
      </c>
      <c r="F235" t="s">
        <v>15</v>
      </c>
      <c r="G235" t="s">
        <v>16</v>
      </c>
      <c r="H235">
        <v>39.700000000000003</v>
      </c>
      <c r="I235">
        <v>3</v>
      </c>
      <c r="J235">
        <v>404.1</v>
      </c>
      <c r="K235">
        <v>8406</v>
      </c>
    </row>
    <row r="236" spans="1:11" x14ac:dyDescent="0.3">
      <c r="A236">
        <v>2017</v>
      </c>
      <c r="B236" t="s">
        <v>124</v>
      </c>
      <c r="C236" t="s">
        <v>125</v>
      </c>
      <c r="D236" t="s">
        <v>126</v>
      </c>
      <c r="E236" t="s">
        <v>141</v>
      </c>
      <c r="F236" t="s">
        <v>15</v>
      </c>
      <c r="G236" t="s">
        <v>19</v>
      </c>
      <c r="H236">
        <v>38.5</v>
      </c>
      <c r="I236">
        <v>5</v>
      </c>
      <c r="J236">
        <v>307</v>
      </c>
      <c r="K236">
        <v>331</v>
      </c>
    </row>
    <row r="237" spans="1:11" x14ac:dyDescent="0.3">
      <c r="A237">
        <v>2017</v>
      </c>
      <c r="B237" t="s">
        <v>124</v>
      </c>
      <c r="C237" t="s">
        <v>132</v>
      </c>
      <c r="D237" t="s">
        <v>133</v>
      </c>
      <c r="E237" t="s">
        <v>138</v>
      </c>
      <c r="F237" t="s">
        <v>15</v>
      </c>
      <c r="G237" t="s">
        <v>16</v>
      </c>
      <c r="H237">
        <v>38.200000000000003</v>
      </c>
      <c r="I237">
        <v>3</v>
      </c>
      <c r="J237">
        <v>389</v>
      </c>
      <c r="K237">
        <v>8620</v>
      </c>
    </row>
    <row r="238" spans="1:11" x14ac:dyDescent="0.3">
      <c r="A238">
        <v>2017</v>
      </c>
      <c r="B238" t="s">
        <v>124</v>
      </c>
      <c r="C238" t="s">
        <v>132</v>
      </c>
      <c r="D238" t="s">
        <v>133</v>
      </c>
      <c r="E238" t="s">
        <v>138</v>
      </c>
      <c r="F238" t="s">
        <v>15</v>
      </c>
      <c r="G238" t="s">
        <v>19</v>
      </c>
      <c r="H238">
        <v>38.1</v>
      </c>
      <c r="I238">
        <v>5.3</v>
      </c>
      <c r="J238">
        <v>325.2</v>
      </c>
      <c r="K238">
        <v>361</v>
      </c>
    </row>
    <row r="239" spans="1:11" x14ac:dyDescent="0.3">
      <c r="A239">
        <v>2017</v>
      </c>
      <c r="B239" t="s">
        <v>124</v>
      </c>
      <c r="C239" t="s">
        <v>125</v>
      </c>
      <c r="D239" t="s">
        <v>126</v>
      </c>
      <c r="E239" t="s">
        <v>127</v>
      </c>
      <c r="F239" t="s">
        <v>15</v>
      </c>
      <c r="G239" t="s">
        <v>19</v>
      </c>
      <c r="H239">
        <v>37.9</v>
      </c>
      <c r="I239">
        <v>5.5</v>
      </c>
      <c r="J239">
        <v>309.60000000000002</v>
      </c>
      <c r="K239">
        <v>361</v>
      </c>
    </row>
    <row r="240" spans="1:11" x14ac:dyDescent="0.3">
      <c r="A240">
        <v>2017</v>
      </c>
      <c r="B240" t="s">
        <v>124</v>
      </c>
      <c r="C240" t="s">
        <v>147</v>
      </c>
      <c r="D240" t="s">
        <v>148</v>
      </c>
      <c r="E240" t="s">
        <v>150</v>
      </c>
      <c r="F240" t="s">
        <v>15</v>
      </c>
      <c r="G240" t="s">
        <v>16</v>
      </c>
      <c r="H240">
        <v>37.700000000000003</v>
      </c>
      <c r="I240">
        <v>3</v>
      </c>
      <c r="J240">
        <v>441.4</v>
      </c>
      <c r="K240">
        <v>8757</v>
      </c>
    </row>
    <row r="241" spans="1:11" x14ac:dyDescent="0.3">
      <c r="A241">
        <v>2017</v>
      </c>
      <c r="B241" t="s">
        <v>124</v>
      </c>
      <c r="C241" t="s">
        <v>125</v>
      </c>
      <c r="D241" t="s">
        <v>126</v>
      </c>
      <c r="E241" t="s">
        <v>151</v>
      </c>
      <c r="F241" t="s">
        <v>15</v>
      </c>
      <c r="G241" t="s">
        <v>16</v>
      </c>
      <c r="H241">
        <v>36.299999999999997</v>
      </c>
      <c r="I241">
        <v>2.8</v>
      </c>
      <c r="J241">
        <v>396.5</v>
      </c>
      <c r="K241">
        <v>8674</v>
      </c>
    </row>
    <row r="242" spans="1:11" x14ac:dyDescent="0.3">
      <c r="A242">
        <v>2017</v>
      </c>
      <c r="B242" t="s">
        <v>124</v>
      </c>
      <c r="C242" t="s">
        <v>125</v>
      </c>
      <c r="D242" t="s">
        <v>126</v>
      </c>
      <c r="E242" t="s">
        <v>151</v>
      </c>
      <c r="F242" t="s">
        <v>15</v>
      </c>
      <c r="G242" t="s">
        <v>19</v>
      </c>
      <c r="H242">
        <v>36.200000000000003</v>
      </c>
      <c r="I242">
        <v>7.5</v>
      </c>
      <c r="J242">
        <v>225.7</v>
      </c>
      <c r="K242">
        <v>363</v>
      </c>
    </row>
    <row r="243" spans="1:11" x14ac:dyDescent="0.3">
      <c r="A243">
        <v>2017</v>
      </c>
      <c r="B243" t="s">
        <v>124</v>
      </c>
      <c r="C243" t="s">
        <v>125</v>
      </c>
      <c r="D243" t="s">
        <v>126</v>
      </c>
      <c r="E243" t="s">
        <v>144</v>
      </c>
      <c r="F243" t="s">
        <v>15</v>
      </c>
      <c r="G243" t="s">
        <v>16</v>
      </c>
      <c r="H243">
        <v>35.1</v>
      </c>
      <c r="I243">
        <v>3</v>
      </c>
      <c r="J243">
        <v>513.1</v>
      </c>
      <c r="K243">
        <v>8536</v>
      </c>
    </row>
    <row r="244" spans="1:11" x14ac:dyDescent="0.3">
      <c r="A244">
        <v>2017</v>
      </c>
      <c r="B244" t="s">
        <v>124</v>
      </c>
      <c r="C244" t="s">
        <v>125</v>
      </c>
      <c r="D244" t="s">
        <v>126</v>
      </c>
      <c r="E244" t="s">
        <v>354</v>
      </c>
      <c r="F244" t="s">
        <v>15</v>
      </c>
      <c r="G244" t="s">
        <v>19</v>
      </c>
      <c r="H244">
        <v>34.799999999999997</v>
      </c>
      <c r="I244">
        <v>3.4</v>
      </c>
      <c r="J244">
        <v>196</v>
      </c>
      <c r="K244">
        <v>364</v>
      </c>
    </row>
    <row r="245" spans="1:11" x14ac:dyDescent="0.3">
      <c r="A245">
        <v>2017</v>
      </c>
      <c r="B245" t="s">
        <v>124</v>
      </c>
      <c r="C245" t="s">
        <v>147</v>
      </c>
      <c r="D245" t="s">
        <v>148</v>
      </c>
      <c r="E245" t="s">
        <v>149</v>
      </c>
      <c r="F245" t="s">
        <v>15</v>
      </c>
      <c r="G245" t="s">
        <v>19</v>
      </c>
      <c r="H245">
        <v>31.8</v>
      </c>
      <c r="I245">
        <v>6.7</v>
      </c>
      <c r="J245">
        <v>207.2</v>
      </c>
      <c r="K245">
        <v>361</v>
      </c>
    </row>
    <row r="246" spans="1:11" x14ac:dyDescent="0.3">
      <c r="A246">
        <v>2017</v>
      </c>
      <c r="B246" t="s">
        <v>124</v>
      </c>
      <c r="C246" t="s">
        <v>147</v>
      </c>
      <c r="D246" t="s">
        <v>148</v>
      </c>
      <c r="E246" t="s">
        <v>149</v>
      </c>
      <c r="F246" t="s">
        <v>15</v>
      </c>
      <c r="G246" t="s">
        <v>16</v>
      </c>
      <c r="H246">
        <v>31</v>
      </c>
      <c r="I246">
        <v>3</v>
      </c>
      <c r="J246">
        <v>430.1</v>
      </c>
      <c r="K246">
        <v>8650</v>
      </c>
    </row>
    <row r="247" spans="1:11" x14ac:dyDescent="0.3">
      <c r="A247">
        <v>2017</v>
      </c>
      <c r="B247" t="s">
        <v>124</v>
      </c>
      <c r="C247" t="s">
        <v>132</v>
      </c>
      <c r="D247" t="s">
        <v>133</v>
      </c>
      <c r="E247" t="s">
        <v>351</v>
      </c>
      <c r="F247" t="s">
        <v>15</v>
      </c>
      <c r="G247" t="s">
        <v>19</v>
      </c>
      <c r="H247">
        <v>30.6</v>
      </c>
      <c r="I247">
        <v>7</v>
      </c>
      <c r="J247">
        <v>167.4</v>
      </c>
      <c r="K247">
        <v>312</v>
      </c>
    </row>
    <row r="248" spans="1:11" x14ac:dyDescent="0.3">
      <c r="A248">
        <v>2017</v>
      </c>
      <c r="B248" t="s">
        <v>124</v>
      </c>
      <c r="C248" t="s">
        <v>125</v>
      </c>
      <c r="D248" t="s">
        <v>126</v>
      </c>
      <c r="E248" t="s">
        <v>154</v>
      </c>
      <c r="F248" t="s">
        <v>15</v>
      </c>
      <c r="G248" t="s">
        <v>16</v>
      </c>
      <c r="H248">
        <v>30.5</v>
      </c>
      <c r="I248">
        <v>2.5</v>
      </c>
      <c r="J248">
        <v>316.3</v>
      </c>
      <c r="K248">
        <v>8685</v>
      </c>
    </row>
    <row r="249" spans="1:11" x14ac:dyDescent="0.3">
      <c r="A249">
        <v>2017</v>
      </c>
      <c r="B249" t="s">
        <v>124</v>
      </c>
      <c r="C249" t="s">
        <v>125</v>
      </c>
      <c r="D249" t="s">
        <v>126</v>
      </c>
      <c r="E249" t="s">
        <v>154</v>
      </c>
      <c r="F249" t="s">
        <v>15</v>
      </c>
      <c r="G249" t="s">
        <v>19</v>
      </c>
      <c r="H249">
        <v>30.2</v>
      </c>
      <c r="I249">
        <v>3.7</v>
      </c>
      <c r="J249">
        <v>145.9</v>
      </c>
      <c r="K249">
        <v>358</v>
      </c>
    </row>
    <row r="250" spans="1:11" x14ac:dyDescent="0.3">
      <c r="A250">
        <v>2017</v>
      </c>
      <c r="B250" t="s">
        <v>124</v>
      </c>
      <c r="C250" t="s">
        <v>125</v>
      </c>
      <c r="D250" t="s">
        <v>126</v>
      </c>
      <c r="E250" t="s">
        <v>361</v>
      </c>
      <c r="F250" t="s">
        <v>15</v>
      </c>
      <c r="G250" t="s">
        <v>19</v>
      </c>
      <c r="H250">
        <v>29.4</v>
      </c>
      <c r="I250">
        <v>5</v>
      </c>
      <c r="J250">
        <v>235.7</v>
      </c>
      <c r="K250">
        <v>344</v>
      </c>
    </row>
    <row r="251" spans="1:11" x14ac:dyDescent="0.3">
      <c r="A251">
        <v>2017</v>
      </c>
      <c r="B251" t="s">
        <v>124</v>
      </c>
      <c r="C251" t="s">
        <v>125</v>
      </c>
      <c r="D251" t="s">
        <v>126</v>
      </c>
      <c r="E251" t="s">
        <v>130</v>
      </c>
      <c r="F251" t="s">
        <v>15</v>
      </c>
      <c r="G251" t="s">
        <v>19</v>
      </c>
      <c r="H251">
        <v>27.3</v>
      </c>
      <c r="I251">
        <v>5.0999999999999996</v>
      </c>
      <c r="J251">
        <v>147.6</v>
      </c>
      <c r="K251">
        <v>365</v>
      </c>
    </row>
    <row r="252" spans="1:11" x14ac:dyDescent="0.3">
      <c r="A252">
        <v>2017</v>
      </c>
      <c r="B252" t="s">
        <v>124</v>
      </c>
      <c r="C252" t="s">
        <v>125</v>
      </c>
      <c r="D252" t="s">
        <v>126</v>
      </c>
      <c r="E252" t="s">
        <v>368</v>
      </c>
      <c r="F252" t="s">
        <v>15</v>
      </c>
      <c r="G252" t="s">
        <v>19</v>
      </c>
      <c r="H252">
        <v>25</v>
      </c>
      <c r="I252">
        <v>7.5</v>
      </c>
      <c r="J252">
        <v>89.9</v>
      </c>
      <c r="K252">
        <v>139</v>
      </c>
    </row>
    <row r="253" spans="1:11" x14ac:dyDescent="0.3">
      <c r="A253">
        <v>2016</v>
      </c>
      <c r="B253" t="s">
        <v>155</v>
      </c>
      <c r="C253" t="s">
        <v>156</v>
      </c>
      <c r="D253" t="s">
        <v>157</v>
      </c>
      <c r="E253" t="s">
        <v>158</v>
      </c>
      <c r="F253" t="s">
        <v>15</v>
      </c>
      <c r="G253" t="s">
        <v>19</v>
      </c>
      <c r="H253">
        <v>22.6</v>
      </c>
      <c r="I253">
        <v>3.3</v>
      </c>
      <c r="J253">
        <v>89.5</v>
      </c>
      <c r="K253">
        <v>359</v>
      </c>
    </row>
    <row r="254" spans="1:11" x14ac:dyDescent="0.3">
      <c r="A254">
        <v>2016</v>
      </c>
      <c r="B254" t="s">
        <v>155</v>
      </c>
      <c r="C254" t="s">
        <v>156</v>
      </c>
      <c r="D254" t="s">
        <v>157</v>
      </c>
      <c r="E254" t="s">
        <v>159</v>
      </c>
      <c r="F254" t="s">
        <v>15</v>
      </c>
      <c r="G254" t="s">
        <v>19</v>
      </c>
      <c r="H254">
        <v>18.5</v>
      </c>
      <c r="I254">
        <v>2.2000000000000002</v>
      </c>
      <c r="J254">
        <v>95.7</v>
      </c>
      <c r="K254">
        <v>360</v>
      </c>
    </row>
    <row r="255" spans="1:11" x14ac:dyDescent="0.3">
      <c r="A255">
        <v>2016</v>
      </c>
      <c r="B255" t="s">
        <v>155</v>
      </c>
      <c r="C255" t="s">
        <v>156</v>
      </c>
      <c r="D255" t="s">
        <v>157</v>
      </c>
      <c r="E255" t="s">
        <v>160</v>
      </c>
      <c r="F255" t="s">
        <v>15</v>
      </c>
      <c r="G255" t="s">
        <v>19</v>
      </c>
      <c r="H255">
        <v>30.1</v>
      </c>
      <c r="I255">
        <v>6.7</v>
      </c>
      <c r="J255">
        <v>131.69999999999999</v>
      </c>
      <c r="K255">
        <v>363</v>
      </c>
    </row>
    <row r="256" spans="1:11" x14ac:dyDescent="0.3">
      <c r="A256">
        <v>2016</v>
      </c>
      <c r="B256" t="s">
        <v>155</v>
      </c>
      <c r="C256" t="s">
        <v>156</v>
      </c>
      <c r="D256" t="s">
        <v>157</v>
      </c>
      <c r="E256" t="s">
        <v>161</v>
      </c>
      <c r="F256" t="s">
        <v>15</v>
      </c>
      <c r="G256" t="s">
        <v>19</v>
      </c>
      <c r="H256">
        <v>31</v>
      </c>
      <c r="I256">
        <v>8.3000000000000007</v>
      </c>
      <c r="J256">
        <v>127.4</v>
      </c>
      <c r="K256">
        <v>337</v>
      </c>
    </row>
    <row r="257" spans="1:11" x14ac:dyDescent="0.3">
      <c r="A257">
        <v>2016</v>
      </c>
      <c r="B257" t="s">
        <v>155</v>
      </c>
      <c r="C257" t="s">
        <v>156</v>
      </c>
      <c r="D257" t="s">
        <v>157</v>
      </c>
      <c r="E257" t="s">
        <v>162</v>
      </c>
      <c r="F257" t="s">
        <v>15</v>
      </c>
      <c r="G257" t="s">
        <v>19</v>
      </c>
      <c r="H257">
        <v>26.7</v>
      </c>
      <c r="I257">
        <v>7.1</v>
      </c>
      <c r="J257">
        <v>109</v>
      </c>
      <c r="K257">
        <v>366</v>
      </c>
    </row>
    <row r="258" spans="1:11" x14ac:dyDescent="0.3">
      <c r="A258">
        <v>2016</v>
      </c>
      <c r="B258" t="s">
        <v>155</v>
      </c>
      <c r="C258" t="s">
        <v>156</v>
      </c>
      <c r="D258" t="s">
        <v>157</v>
      </c>
      <c r="E258" t="s">
        <v>163</v>
      </c>
      <c r="F258" t="s">
        <v>15</v>
      </c>
      <c r="G258" t="s">
        <v>19</v>
      </c>
      <c r="H258">
        <v>34</v>
      </c>
      <c r="I258">
        <v>4.4000000000000004</v>
      </c>
      <c r="J258">
        <v>196.3</v>
      </c>
      <c r="K258">
        <v>364</v>
      </c>
    </row>
    <row r="259" spans="1:11" x14ac:dyDescent="0.3">
      <c r="A259">
        <v>2016</v>
      </c>
      <c r="B259" t="s">
        <v>155</v>
      </c>
      <c r="C259" t="s">
        <v>156</v>
      </c>
      <c r="D259" t="s">
        <v>157</v>
      </c>
      <c r="E259" t="s">
        <v>164</v>
      </c>
      <c r="F259" t="s">
        <v>15</v>
      </c>
      <c r="G259" t="s">
        <v>19</v>
      </c>
      <c r="H259">
        <v>30.9</v>
      </c>
      <c r="I259">
        <v>6.2</v>
      </c>
      <c r="J259">
        <v>114.7</v>
      </c>
      <c r="K259">
        <v>364</v>
      </c>
    </row>
    <row r="260" spans="1:11" x14ac:dyDescent="0.3">
      <c r="A260">
        <v>2016</v>
      </c>
      <c r="B260" t="s">
        <v>155</v>
      </c>
      <c r="C260" t="s">
        <v>165</v>
      </c>
      <c r="D260" t="s">
        <v>166</v>
      </c>
      <c r="E260" t="s">
        <v>167</v>
      </c>
      <c r="F260" t="s">
        <v>15</v>
      </c>
      <c r="G260" t="s">
        <v>19</v>
      </c>
      <c r="H260">
        <v>27.4</v>
      </c>
      <c r="I260">
        <v>6</v>
      </c>
      <c r="J260">
        <v>94.5</v>
      </c>
      <c r="K260">
        <v>364</v>
      </c>
    </row>
    <row r="261" spans="1:11" x14ac:dyDescent="0.3">
      <c r="A261">
        <v>2016</v>
      </c>
      <c r="B261" t="s">
        <v>155</v>
      </c>
      <c r="C261" t="s">
        <v>165</v>
      </c>
      <c r="D261" t="s">
        <v>166</v>
      </c>
      <c r="E261" t="s">
        <v>168</v>
      </c>
      <c r="F261" t="s">
        <v>15</v>
      </c>
      <c r="G261" t="s">
        <v>16</v>
      </c>
      <c r="H261">
        <v>30.1</v>
      </c>
      <c r="I261">
        <v>3.6</v>
      </c>
      <c r="J261">
        <v>183.9</v>
      </c>
      <c r="K261">
        <v>8750</v>
      </c>
    </row>
    <row r="262" spans="1:11" x14ac:dyDescent="0.3">
      <c r="A262">
        <v>2016</v>
      </c>
      <c r="B262" t="s">
        <v>155</v>
      </c>
      <c r="C262" t="s">
        <v>169</v>
      </c>
      <c r="D262" t="s">
        <v>170</v>
      </c>
      <c r="E262" t="s">
        <v>171</v>
      </c>
      <c r="F262" t="s">
        <v>15</v>
      </c>
      <c r="G262" t="s">
        <v>19</v>
      </c>
      <c r="H262">
        <v>30.6</v>
      </c>
      <c r="I262">
        <v>7.4</v>
      </c>
      <c r="J262">
        <v>147.69999999999999</v>
      </c>
      <c r="K262">
        <v>360</v>
      </c>
    </row>
    <row r="263" spans="1:11" x14ac:dyDescent="0.3">
      <c r="A263">
        <v>2016</v>
      </c>
      <c r="B263" t="s">
        <v>155</v>
      </c>
      <c r="C263" t="s">
        <v>169</v>
      </c>
      <c r="D263" t="s">
        <v>170</v>
      </c>
      <c r="E263" t="s">
        <v>172</v>
      </c>
      <c r="F263" t="s">
        <v>15</v>
      </c>
      <c r="G263" t="s">
        <v>16</v>
      </c>
      <c r="H263">
        <v>34.5</v>
      </c>
      <c r="I263">
        <v>0.4</v>
      </c>
      <c r="J263">
        <v>340.4</v>
      </c>
      <c r="K263">
        <v>8757</v>
      </c>
    </row>
    <row r="264" spans="1:11" x14ac:dyDescent="0.3">
      <c r="A264">
        <v>2016</v>
      </c>
      <c r="B264" t="s">
        <v>155</v>
      </c>
      <c r="C264" t="s">
        <v>156</v>
      </c>
      <c r="D264" t="s">
        <v>157</v>
      </c>
      <c r="E264" t="s">
        <v>173</v>
      </c>
      <c r="F264" t="s">
        <v>15</v>
      </c>
      <c r="G264" t="s">
        <v>16</v>
      </c>
      <c r="H264">
        <v>30.1</v>
      </c>
      <c r="I264">
        <v>3.5</v>
      </c>
      <c r="J264">
        <v>514.5</v>
      </c>
      <c r="K264">
        <v>8697</v>
      </c>
    </row>
    <row r="265" spans="1:11" x14ac:dyDescent="0.3">
      <c r="A265">
        <v>2016</v>
      </c>
      <c r="B265" t="s">
        <v>155</v>
      </c>
      <c r="C265" t="s">
        <v>156</v>
      </c>
      <c r="D265" t="s">
        <v>157</v>
      </c>
      <c r="E265" t="s">
        <v>173</v>
      </c>
      <c r="F265" t="s">
        <v>15</v>
      </c>
      <c r="G265" t="s">
        <v>19</v>
      </c>
      <c r="H265">
        <v>27.8</v>
      </c>
      <c r="I265">
        <v>8.4</v>
      </c>
      <c r="J265">
        <v>113.3</v>
      </c>
      <c r="K265">
        <v>324</v>
      </c>
    </row>
    <row r="266" spans="1:11" x14ac:dyDescent="0.3">
      <c r="A266">
        <v>2016</v>
      </c>
      <c r="B266" t="s">
        <v>155</v>
      </c>
      <c r="C266" t="s">
        <v>174</v>
      </c>
      <c r="D266" t="s">
        <v>175</v>
      </c>
      <c r="E266" t="s">
        <v>176</v>
      </c>
      <c r="F266" t="s">
        <v>15</v>
      </c>
      <c r="G266" t="s">
        <v>19</v>
      </c>
      <c r="H266">
        <v>29.5</v>
      </c>
      <c r="I266">
        <v>5.6</v>
      </c>
      <c r="J266">
        <v>102</v>
      </c>
      <c r="K266">
        <v>366</v>
      </c>
    </row>
    <row r="267" spans="1:11" x14ac:dyDescent="0.3">
      <c r="A267">
        <v>2016</v>
      </c>
      <c r="B267" t="s">
        <v>155</v>
      </c>
      <c r="C267" t="s">
        <v>174</v>
      </c>
      <c r="D267" t="s">
        <v>175</v>
      </c>
      <c r="E267" t="s">
        <v>177</v>
      </c>
      <c r="F267" t="s">
        <v>15</v>
      </c>
      <c r="G267" t="s">
        <v>16</v>
      </c>
      <c r="H267">
        <v>41.6</v>
      </c>
      <c r="I267">
        <v>3.1</v>
      </c>
      <c r="J267">
        <v>552.70000000000005</v>
      </c>
      <c r="K267">
        <v>8591</v>
      </c>
    </row>
    <row r="268" spans="1:11" x14ac:dyDescent="0.3">
      <c r="A268">
        <v>2016</v>
      </c>
      <c r="B268" t="s">
        <v>155</v>
      </c>
      <c r="C268" t="s">
        <v>174</v>
      </c>
      <c r="D268" t="s">
        <v>175</v>
      </c>
      <c r="E268" t="s">
        <v>177</v>
      </c>
      <c r="F268" t="s">
        <v>15</v>
      </c>
      <c r="G268" t="s">
        <v>19</v>
      </c>
      <c r="H268">
        <v>41</v>
      </c>
      <c r="I268">
        <v>10.7</v>
      </c>
      <c r="J268">
        <v>129.4</v>
      </c>
      <c r="K268">
        <v>357</v>
      </c>
    </row>
    <row r="269" spans="1:11" x14ac:dyDescent="0.3">
      <c r="A269">
        <v>2016</v>
      </c>
      <c r="B269" t="s">
        <v>155</v>
      </c>
      <c r="C269" t="s">
        <v>174</v>
      </c>
      <c r="D269" t="s">
        <v>175</v>
      </c>
      <c r="E269" t="s">
        <v>178</v>
      </c>
      <c r="F269" t="s">
        <v>15</v>
      </c>
      <c r="G269" t="s">
        <v>16</v>
      </c>
      <c r="H269">
        <v>29.8</v>
      </c>
      <c r="I269">
        <v>0.8</v>
      </c>
      <c r="J269">
        <v>250.6</v>
      </c>
      <c r="K269">
        <v>8139</v>
      </c>
    </row>
    <row r="270" spans="1:11" x14ac:dyDescent="0.3">
      <c r="A270">
        <v>2016</v>
      </c>
      <c r="B270" t="s">
        <v>155</v>
      </c>
      <c r="C270" t="s">
        <v>174</v>
      </c>
      <c r="D270" t="s">
        <v>175</v>
      </c>
      <c r="E270" t="s">
        <v>179</v>
      </c>
      <c r="F270" t="s">
        <v>15</v>
      </c>
      <c r="G270" t="s">
        <v>16</v>
      </c>
      <c r="H270">
        <v>37.1</v>
      </c>
      <c r="I270">
        <v>5.2</v>
      </c>
      <c r="J270">
        <v>209.6</v>
      </c>
      <c r="K270">
        <v>8644</v>
      </c>
    </row>
    <row r="271" spans="1:11" x14ac:dyDescent="0.3">
      <c r="A271">
        <v>2016</v>
      </c>
      <c r="B271" t="s">
        <v>155</v>
      </c>
      <c r="C271" t="s">
        <v>174</v>
      </c>
      <c r="D271" t="s">
        <v>175</v>
      </c>
      <c r="E271" t="s">
        <v>180</v>
      </c>
      <c r="F271" t="s">
        <v>15</v>
      </c>
      <c r="G271" t="s">
        <v>19</v>
      </c>
      <c r="H271">
        <v>28.1</v>
      </c>
      <c r="I271">
        <v>5.4</v>
      </c>
      <c r="J271">
        <v>90</v>
      </c>
      <c r="K271">
        <v>366</v>
      </c>
    </row>
    <row r="272" spans="1:11" x14ac:dyDescent="0.3">
      <c r="A272">
        <v>2016</v>
      </c>
      <c r="B272" t="s">
        <v>155</v>
      </c>
      <c r="C272" t="s">
        <v>174</v>
      </c>
      <c r="D272" t="s">
        <v>175</v>
      </c>
      <c r="E272" t="s">
        <v>181</v>
      </c>
      <c r="F272" t="s">
        <v>15</v>
      </c>
      <c r="G272" t="s">
        <v>16</v>
      </c>
      <c r="H272">
        <v>27.5</v>
      </c>
      <c r="I272">
        <v>0.8</v>
      </c>
      <c r="J272">
        <v>137.30000000000001</v>
      </c>
      <c r="K272">
        <v>8693</v>
      </c>
    </row>
    <row r="273" spans="1:11" x14ac:dyDescent="0.3">
      <c r="A273">
        <v>2016</v>
      </c>
      <c r="B273" t="s">
        <v>155</v>
      </c>
      <c r="C273" t="s">
        <v>156</v>
      </c>
      <c r="D273" t="s">
        <v>157</v>
      </c>
      <c r="E273" t="s">
        <v>182</v>
      </c>
      <c r="F273" t="s">
        <v>15</v>
      </c>
      <c r="G273" t="s">
        <v>16</v>
      </c>
      <c r="H273">
        <v>37.9</v>
      </c>
      <c r="I273">
        <v>3.5</v>
      </c>
      <c r="J273">
        <v>369.5</v>
      </c>
      <c r="K273">
        <v>8028</v>
      </c>
    </row>
    <row r="274" spans="1:11" x14ac:dyDescent="0.3">
      <c r="A274">
        <v>2017</v>
      </c>
      <c r="B274" t="s">
        <v>155</v>
      </c>
      <c r="C274" t="s">
        <v>174</v>
      </c>
      <c r="D274" t="s">
        <v>175</v>
      </c>
      <c r="E274" t="s">
        <v>177</v>
      </c>
      <c r="F274" t="s">
        <v>15</v>
      </c>
      <c r="G274" t="s">
        <v>16</v>
      </c>
      <c r="H274">
        <v>42.1</v>
      </c>
      <c r="I274">
        <v>3.5</v>
      </c>
      <c r="J274">
        <v>384</v>
      </c>
      <c r="K274">
        <v>8698</v>
      </c>
    </row>
    <row r="275" spans="1:11" x14ac:dyDescent="0.3">
      <c r="A275">
        <v>2017</v>
      </c>
      <c r="B275" t="s">
        <v>155</v>
      </c>
      <c r="C275" t="s">
        <v>174</v>
      </c>
      <c r="D275" t="s">
        <v>175</v>
      </c>
      <c r="E275" t="s">
        <v>177</v>
      </c>
      <c r="F275" t="s">
        <v>15</v>
      </c>
      <c r="G275" t="s">
        <v>19</v>
      </c>
      <c r="H275">
        <v>41.8</v>
      </c>
      <c r="I275">
        <v>6.9</v>
      </c>
      <c r="J275">
        <v>178.5</v>
      </c>
      <c r="K275">
        <v>334</v>
      </c>
    </row>
    <row r="276" spans="1:11" x14ac:dyDescent="0.3">
      <c r="A276">
        <v>2017</v>
      </c>
      <c r="B276" t="s">
        <v>155</v>
      </c>
      <c r="C276" t="s">
        <v>174</v>
      </c>
      <c r="D276" t="s">
        <v>175</v>
      </c>
      <c r="E276" t="s">
        <v>179</v>
      </c>
      <c r="F276" t="s">
        <v>15</v>
      </c>
      <c r="G276" t="s">
        <v>16</v>
      </c>
      <c r="H276">
        <v>38.700000000000003</v>
      </c>
      <c r="I276">
        <v>3.2</v>
      </c>
      <c r="J276">
        <v>399.3</v>
      </c>
      <c r="K276">
        <v>8591</v>
      </c>
    </row>
    <row r="277" spans="1:11" x14ac:dyDescent="0.3">
      <c r="A277">
        <v>2017</v>
      </c>
      <c r="B277" t="s">
        <v>155</v>
      </c>
      <c r="C277" t="s">
        <v>156</v>
      </c>
      <c r="D277" t="s">
        <v>157</v>
      </c>
      <c r="E277" t="s">
        <v>182</v>
      </c>
      <c r="F277" t="s">
        <v>15</v>
      </c>
      <c r="G277" t="s">
        <v>16</v>
      </c>
      <c r="H277">
        <v>35.1</v>
      </c>
      <c r="I277">
        <v>3.4</v>
      </c>
      <c r="J277">
        <v>387.3</v>
      </c>
      <c r="K277">
        <v>8489</v>
      </c>
    </row>
    <row r="278" spans="1:11" x14ac:dyDescent="0.3">
      <c r="A278">
        <v>2017</v>
      </c>
      <c r="B278" t="s">
        <v>155</v>
      </c>
      <c r="C278" t="s">
        <v>174</v>
      </c>
      <c r="D278" t="s">
        <v>175</v>
      </c>
      <c r="E278" t="s">
        <v>178</v>
      </c>
      <c r="F278" t="s">
        <v>15</v>
      </c>
      <c r="G278" t="s">
        <v>16</v>
      </c>
      <c r="H278">
        <v>33.6</v>
      </c>
      <c r="I278">
        <v>0.1</v>
      </c>
      <c r="J278">
        <v>267.89999999999998</v>
      </c>
      <c r="K278">
        <v>7462</v>
      </c>
    </row>
    <row r="279" spans="1:11" x14ac:dyDescent="0.3">
      <c r="A279">
        <v>2017</v>
      </c>
      <c r="B279" t="s">
        <v>155</v>
      </c>
      <c r="C279" t="s">
        <v>169</v>
      </c>
      <c r="D279" t="s">
        <v>170</v>
      </c>
      <c r="E279" t="s">
        <v>171</v>
      </c>
      <c r="F279" t="s">
        <v>15</v>
      </c>
      <c r="G279" t="s">
        <v>19</v>
      </c>
      <c r="H279">
        <v>32.9</v>
      </c>
      <c r="I279">
        <v>6.2</v>
      </c>
      <c r="J279">
        <v>200.3</v>
      </c>
      <c r="K279">
        <v>356</v>
      </c>
    </row>
    <row r="280" spans="1:11" x14ac:dyDescent="0.3">
      <c r="A280">
        <v>2017</v>
      </c>
      <c r="B280" t="s">
        <v>155</v>
      </c>
      <c r="C280" t="s">
        <v>169</v>
      </c>
      <c r="D280" t="s">
        <v>170</v>
      </c>
      <c r="E280" t="s">
        <v>172</v>
      </c>
      <c r="F280" t="s">
        <v>15</v>
      </c>
      <c r="G280" t="s">
        <v>16</v>
      </c>
      <c r="H280">
        <v>32.4</v>
      </c>
      <c r="I280">
        <v>4</v>
      </c>
      <c r="J280">
        <v>304.7</v>
      </c>
      <c r="K280">
        <v>8487</v>
      </c>
    </row>
    <row r="281" spans="1:11" x14ac:dyDescent="0.3">
      <c r="A281">
        <v>2017</v>
      </c>
      <c r="B281" t="s">
        <v>155</v>
      </c>
      <c r="C281" t="s">
        <v>156</v>
      </c>
      <c r="D281" t="s">
        <v>157</v>
      </c>
      <c r="E281" t="s">
        <v>164</v>
      </c>
      <c r="F281" t="s">
        <v>15</v>
      </c>
      <c r="G281" t="s">
        <v>19</v>
      </c>
      <c r="H281">
        <v>32.4</v>
      </c>
      <c r="I281">
        <v>7.3</v>
      </c>
      <c r="J281">
        <v>177</v>
      </c>
      <c r="K281">
        <v>360</v>
      </c>
    </row>
    <row r="282" spans="1:11" x14ac:dyDescent="0.3">
      <c r="A282">
        <v>2017</v>
      </c>
      <c r="B282" t="s">
        <v>155</v>
      </c>
      <c r="C282" t="s">
        <v>156</v>
      </c>
      <c r="D282" t="s">
        <v>157</v>
      </c>
      <c r="E282" t="s">
        <v>160</v>
      </c>
      <c r="F282" t="s">
        <v>15</v>
      </c>
      <c r="G282" t="s">
        <v>19</v>
      </c>
      <c r="H282">
        <v>32.299999999999997</v>
      </c>
      <c r="I282">
        <v>4.9000000000000004</v>
      </c>
      <c r="J282">
        <v>246</v>
      </c>
      <c r="K282">
        <v>349</v>
      </c>
    </row>
    <row r="283" spans="1:11" x14ac:dyDescent="0.3">
      <c r="A283">
        <v>2017</v>
      </c>
      <c r="B283" t="s">
        <v>155</v>
      </c>
      <c r="C283" t="s">
        <v>156</v>
      </c>
      <c r="D283" t="s">
        <v>157</v>
      </c>
      <c r="E283" t="s">
        <v>161</v>
      </c>
      <c r="F283" t="s">
        <v>15</v>
      </c>
      <c r="G283" t="s">
        <v>19</v>
      </c>
      <c r="H283">
        <v>31.7</v>
      </c>
      <c r="I283">
        <v>6</v>
      </c>
      <c r="J283">
        <v>267.39999999999998</v>
      </c>
      <c r="K283">
        <v>364</v>
      </c>
    </row>
    <row r="284" spans="1:11" x14ac:dyDescent="0.3">
      <c r="A284">
        <v>2017</v>
      </c>
      <c r="B284" t="s">
        <v>155</v>
      </c>
      <c r="C284" t="s">
        <v>174</v>
      </c>
      <c r="D284" t="s">
        <v>175</v>
      </c>
      <c r="E284" t="s">
        <v>181</v>
      </c>
      <c r="F284" t="s">
        <v>15</v>
      </c>
      <c r="G284" t="s">
        <v>16</v>
      </c>
      <c r="H284">
        <v>31.7</v>
      </c>
      <c r="I284">
        <v>4.0999999999999996</v>
      </c>
      <c r="J284">
        <v>202.6</v>
      </c>
      <c r="K284">
        <v>8571</v>
      </c>
    </row>
    <row r="285" spans="1:11" x14ac:dyDescent="0.3">
      <c r="A285">
        <v>2017</v>
      </c>
      <c r="B285" t="s">
        <v>155</v>
      </c>
      <c r="C285" t="s">
        <v>165</v>
      </c>
      <c r="D285" t="s">
        <v>166</v>
      </c>
      <c r="E285" t="s">
        <v>168</v>
      </c>
      <c r="F285" t="s">
        <v>15</v>
      </c>
      <c r="G285" t="s">
        <v>16</v>
      </c>
      <c r="H285">
        <v>31.5</v>
      </c>
      <c r="I285">
        <v>3.7</v>
      </c>
      <c r="J285">
        <v>215.2</v>
      </c>
      <c r="K285">
        <v>8722</v>
      </c>
    </row>
    <row r="286" spans="1:11" x14ac:dyDescent="0.3">
      <c r="A286">
        <v>2017</v>
      </c>
      <c r="B286" t="s">
        <v>155</v>
      </c>
      <c r="C286" t="s">
        <v>174</v>
      </c>
      <c r="D286" t="s">
        <v>175</v>
      </c>
      <c r="E286" t="s">
        <v>176</v>
      </c>
      <c r="F286" t="s">
        <v>15</v>
      </c>
      <c r="G286" t="s">
        <v>19</v>
      </c>
      <c r="H286">
        <v>31.2</v>
      </c>
      <c r="I286">
        <v>6.4</v>
      </c>
      <c r="J286">
        <v>145.30000000000001</v>
      </c>
      <c r="K286">
        <v>357</v>
      </c>
    </row>
    <row r="287" spans="1:11" x14ac:dyDescent="0.3">
      <c r="A287">
        <v>2017</v>
      </c>
      <c r="B287" t="s">
        <v>155</v>
      </c>
      <c r="C287" t="s">
        <v>156</v>
      </c>
      <c r="D287" t="s">
        <v>157</v>
      </c>
      <c r="E287" t="s">
        <v>163</v>
      </c>
      <c r="F287" t="s">
        <v>15</v>
      </c>
      <c r="G287" t="s">
        <v>19</v>
      </c>
      <c r="H287">
        <v>30</v>
      </c>
      <c r="I287">
        <v>4.5</v>
      </c>
      <c r="J287">
        <v>290.10000000000002</v>
      </c>
      <c r="K287">
        <v>364</v>
      </c>
    </row>
    <row r="288" spans="1:11" x14ac:dyDescent="0.3">
      <c r="A288">
        <v>2017</v>
      </c>
      <c r="B288" t="s">
        <v>155</v>
      </c>
      <c r="C288" t="s">
        <v>156</v>
      </c>
      <c r="D288" t="s">
        <v>157</v>
      </c>
      <c r="E288" t="s">
        <v>173</v>
      </c>
      <c r="F288" t="s">
        <v>15</v>
      </c>
      <c r="G288" t="s">
        <v>19</v>
      </c>
      <c r="H288">
        <v>29.2</v>
      </c>
      <c r="I288">
        <v>4.7</v>
      </c>
      <c r="J288">
        <v>136.6</v>
      </c>
      <c r="K288">
        <v>349</v>
      </c>
    </row>
    <row r="289" spans="1:11" x14ac:dyDescent="0.3">
      <c r="A289">
        <v>2017</v>
      </c>
      <c r="B289" t="s">
        <v>155</v>
      </c>
      <c r="C289" t="s">
        <v>156</v>
      </c>
      <c r="D289" t="s">
        <v>157</v>
      </c>
      <c r="E289" t="s">
        <v>163</v>
      </c>
      <c r="F289" t="s">
        <v>15</v>
      </c>
      <c r="G289" t="s">
        <v>16</v>
      </c>
      <c r="H289">
        <v>29.1</v>
      </c>
      <c r="I289">
        <v>1</v>
      </c>
      <c r="J289">
        <v>396.2</v>
      </c>
      <c r="K289">
        <v>8490</v>
      </c>
    </row>
    <row r="290" spans="1:11" x14ac:dyDescent="0.3">
      <c r="A290">
        <v>2017</v>
      </c>
      <c r="B290" t="s">
        <v>155</v>
      </c>
      <c r="C290" t="s">
        <v>156</v>
      </c>
      <c r="D290" t="s">
        <v>157</v>
      </c>
      <c r="E290" t="s">
        <v>173</v>
      </c>
      <c r="F290" t="s">
        <v>15</v>
      </c>
      <c r="G290" t="s">
        <v>16</v>
      </c>
      <c r="H290">
        <v>29</v>
      </c>
      <c r="I290">
        <v>4</v>
      </c>
      <c r="J290">
        <v>360.3</v>
      </c>
      <c r="K290">
        <v>8524</v>
      </c>
    </row>
    <row r="291" spans="1:11" x14ac:dyDescent="0.3">
      <c r="A291">
        <v>2017</v>
      </c>
      <c r="B291" t="s">
        <v>155</v>
      </c>
      <c r="C291" t="s">
        <v>165</v>
      </c>
      <c r="D291" t="s">
        <v>166</v>
      </c>
      <c r="E291" t="s">
        <v>167</v>
      </c>
      <c r="F291" t="s">
        <v>15</v>
      </c>
      <c r="G291" t="s">
        <v>19</v>
      </c>
      <c r="H291">
        <v>28.9</v>
      </c>
      <c r="I291">
        <v>7.1</v>
      </c>
      <c r="J291">
        <v>156</v>
      </c>
      <c r="K291">
        <v>356</v>
      </c>
    </row>
    <row r="292" spans="1:11" x14ac:dyDescent="0.3">
      <c r="A292">
        <v>2017</v>
      </c>
      <c r="B292" t="s">
        <v>155</v>
      </c>
      <c r="C292" t="s">
        <v>174</v>
      </c>
      <c r="D292" t="s">
        <v>175</v>
      </c>
      <c r="E292" t="s">
        <v>180</v>
      </c>
      <c r="F292" t="s">
        <v>15</v>
      </c>
      <c r="G292" t="s">
        <v>19</v>
      </c>
      <c r="H292">
        <v>28.8</v>
      </c>
      <c r="I292">
        <v>5.3</v>
      </c>
      <c r="J292">
        <v>131.5</v>
      </c>
      <c r="K292">
        <v>362</v>
      </c>
    </row>
    <row r="293" spans="1:11" x14ac:dyDescent="0.3">
      <c r="A293">
        <v>2017</v>
      </c>
      <c r="B293" t="s">
        <v>155</v>
      </c>
      <c r="C293" t="s">
        <v>156</v>
      </c>
      <c r="D293" t="s">
        <v>157</v>
      </c>
      <c r="E293" t="s">
        <v>362</v>
      </c>
      <c r="F293" t="s">
        <v>15</v>
      </c>
      <c r="G293" t="s">
        <v>19</v>
      </c>
      <c r="H293">
        <v>27.4</v>
      </c>
      <c r="I293">
        <v>3.8</v>
      </c>
      <c r="J293">
        <v>149.6</v>
      </c>
      <c r="K293">
        <v>317</v>
      </c>
    </row>
    <row r="294" spans="1:11" x14ac:dyDescent="0.3">
      <c r="A294">
        <v>2017</v>
      </c>
      <c r="B294" t="s">
        <v>155</v>
      </c>
      <c r="C294" t="s">
        <v>156</v>
      </c>
      <c r="D294" t="s">
        <v>157</v>
      </c>
      <c r="E294" t="s">
        <v>362</v>
      </c>
      <c r="F294" t="s">
        <v>15</v>
      </c>
      <c r="G294" t="s">
        <v>16</v>
      </c>
      <c r="H294">
        <v>26.5</v>
      </c>
      <c r="I294">
        <v>0.1</v>
      </c>
      <c r="J294">
        <v>245.2</v>
      </c>
      <c r="K294">
        <v>8079</v>
      </c>
    </row>
    <row r="295" spans="1:11" x14ac:dyDescent="0.3">
      <c r="A295">
        <v>2017</v>
      </c>
      <c r="B295" t="s">
        <v>155</v>
      </c>
      <c r="C295" t="s">
        <v>156</v>
      </c>
      <c r="D295" t="s">
        <v>157</v>
      </c>
      <c r="E295" t="s">
        <v>162</v>
      </c>
      <c r="F295" t="s">
        <v>15</v>
      </c>
      <c r="G295" t="s">
        <v>19</v>
      </c>
      <c r="H295">
        <v>26</v>
      </c>
      <c r="I295">
        <v>2.2999999999999998</v>
      </c>
      <c r="J295">
        <v>171.3</v>
      </c>
      <c r="K295">
        <v>365</v>
      </c>
    </row>
    <row r="296" spans="1:11" x14ac:dyDescent="0.3">
      <c r="A296">
        <v>2017</v>
      </c>
      <c r="B296" t="s">
        <v>155</v>
      </c>
      <c r="C296" t="s">
        <v>156</v>
      </c>
      <c r="D296" t="s">
        <v>157</v>
      </c>
      <c r="E296" t="s">
        <v>159</v>
      </c>
      <c r="F296" t="s">
        <v>15</v>
      </c>
      <c r="G296" t="s">
        <v>19</v>
      </c>
      <c r="H296">
        <v>19</v>
      </c>
      <c r="I296">
        <v>2.4</v>
      </c>
      <c r="J296">
        <v>120.7</v>
      </c>
      <c r="K296">
        <v>355</v>
      </c>
    </row>
    <row r="297" spans="1:11" x14ac:dyDescent="0.3">
      <c r="A297">
        <v>2016</v>
      </c>
      <c r="B297" t="s">
        <v>183</v>
      </c>
      <c r="C297" t="s">
        <v>184</v>
      </c>
      <c r="D297" t="s">
        <v>185</v>
      </c>
      <c r="E297" t="s">
        <v>186</v>
      </c>
      <c r="F297" t="s">
        <v>15</v>
      </c>
      <c r="G297" t="s">
        <v>19</v>
      </c>
      <c r="H297">
        <v>32.1</v>
      </c>
      <c r="I297">
        <v>8</v>
      </c>
      <c r="J297">
        <v>156</v>
      </c>
      <c r="K297">
        <v>363</v>
      </c>
    </row>
    <row r="298" spans="1:11" x14ac:dyDescent="0.3">
      <c r="A298">
        <v>2016</v>
      </c>
      <c r="B298" t="s">
        <v>183</v>
      </c>
      <c r="C298" t="s">
        <v>184</v>
      </c>
      <c r="D298" t="s">
        <v>185</v>
      </c>
      <c r="E298" t="s">
        <v>187</v>
      </c>
      <c r="F298" t="s">
        <v>15</v>
      </c>
      <c r="G298" t="s">
        <v>16</v>
      </c>
      <c r="H298">
        <v>34</v>
      </c>
      <c r="I298">
        <v>0</v>
      </c>
      <c r="J298">
        <v>252.8</v>
      </c>
      <c r="K298">
        <v>8565</v>
      </c>
    </row>
    <row r="299" spans="1:11" x14ac:dyDescent="0.3">
      <c r="A299">
        <v>2016</v>
      </c>
      <c r="B299" t="s">
        <v>183</v>
      </c>
      <c r="C299" t="s">
        <v>184</v>
      </c>
      <c r="D299" t="s">
        <v>185</v>
      </c>
      <c r="E299" t="s">
        <v>187</v>
      </c>
      <c r="F299" t="s">
        <v>15</v>
      </c>
      <c r="G299" t="s">
        <v>19</v>
      </c>
      <c r="H299">
        <v>29.4</v>
      </c>
      <c r="I299">
        <v>2.5</v>
      </c>
      <c r="J299">
        <v>142</v>
      </c>
      <c r="K299">
        <v>344</v>
      </c>
    </row>
    <row r="300" spans="1:11" x14ac:dyDescent="0.3">
      <c r="A300">
        <v>2016</v>
      </c>
      <c r="B300" t="s">
        <v>183</v>
      </c>
      <c r="C300" t="s">
        <v>184</v>
      </c>
      <c r="D300" t="s">
        <v>185</v>
      </c>
      <c r="E300" t="s">
        <v>188</v>
      </c>
      <c r="F300" t="s">
        <v>15</v>
      </c>
      <c r="G300" t="s">
        <v>19</v>
      </c>
      <c r="H300">
        <v>32.4</v>
      </c>
      <c r="I300">
        <v>7</v>
      </c>
      <c r="J300">
        <v>152</v>
      </c>
      <c r="K300">
        <v>361</v>
      </c>
    </row>
    <row r="301" spans="1:11" x14ac:dyDescent="0.3">
      <c r="A301">
        <v>2016</v>
      </c>
      <c r="B301" t="s">
        <v>183</v>
      </c>
      <c r="C301" t="s">
        <v>184</v>
      </c>
      <c r="D301" t="s">
        <v>185</v>
      </c>
      <c r="E301" t="s">
        <v>189</v>
      </c>
      <c r="F301" t="s">
        <v>15</v>
      </c>
      <c r="G301" t="s">
        <v>19</v>
      </c>
      <c r="H301">
        <v>33.9</v>
      </c>
      <c r="I301">
        <v>2.5</v>
      </c>
      <c r="J301">
        <v>166</v>
      </c>
      <c r="K301">
        <v>353</v>
      </c>
    </row>
    <row r="302" spans="1:11" x14ac:dyDescent="0.3">
      <c r="A302">
        <v>2016</v>
      </c>
      <c r="B302" t="s">
        <v>183</v>
      </c>
      <c r="C302" t="s">
        <v>184</v>
      </c>
      <c r="D302" t="s">
        <v>185</v>
      </c>
      <c r="E302" t="s">
        <v>190</v>
      </c>
      <c r="F302" t="s">
        <v>15</v>
      </c>
      <c r="G302" t="s">
        <v>16</v>
      </c>
      <c r="H302">
        <v>32.9</v>
      </c>
      <c r="I302">
        <v>0</v>
      </c>
      <c r="J302">
        <v>279</v>
      </c>
      <c r="K302">
        <v>7833</v>
      </c>
    </row>
    <row r="303" spans="1:11" x14ac:dyDescent="0.3">
      <c r="A303">
        <v>2016</v>
      </c>
      <c r="B303" t="s">
        <v>183</v>
      </c>
      <c r="C303" t="s">
        <v>191</v>
      </c>
      <c r="D303" t="s">
        <v>192</v>
      </c>
      <c r="E303" t="s">
        <v>193</v>
      </c>
      <c r="F303" t="s">
        <v>15</v>
      </c>
      <c r="G303" t="s">
        <v>16</v>
      </c>
      <c r="H303">
        <v>31</v>
      </c>
      <c r="I303">
        <v>0.4</v>
      </c>
      <c r="J303">
        <v>215.6</v>
      </c>
      <c r="K303">
        <v>8285</v>
      </c>
    </row>
    <row r="304" spans="1:11" x14ac:dyDescent="0.3">
      <c r="A304">
        <v>2016</v>
      </c>
      <c r="B304" t="s">
        <v>183</v>
      </c>
      <c r="C304" t="s">
        <v>191</v>
      </c>
      <c r="D304" t="s">
        <v>192</v>
      </c>
      <c r="E304" t="s">
        <v>194</v>
      </c>
      <c r="F304" t="s">
        <v>15</v>
      </c>
      <c r="G304" t="s">
        <v>19</v>
      </c>
      <c r="H304">
        <v>30.9</v>
      </c>
      <c r="I304">
        <v>8</v>
      </c>
      <c r="J304">
        <v>161</v>
      </c>
      <c r="K304">
        <v>341</v>
      </c>
    </row>
    <row r="305" spans="1:11" x14ac:dyDescent="0.3">
      <c r="A305">
        <v>2016</v>
      </c>
      <c r="B305" t="s">
        <v>183</v>
      </c>
      <c r="C305" t="s">
        <v>184</v>
      </c>
      <c r="D305" t="s">
        <v>185</v>
      </c>
      <c r="E305" t="s">
        <v>195</v>
      </c>
      <c r="F305" t="s">
        <v>15</v>
      </c>
      <c r="G305" t="s">
        <v>16</v>
      </c>
      <c r="H305">
        <v>37.799999999999997</v>
      </c>
      <c r="I305">
        <v>0.2</v>
      </c>
      <c r="J305">
        <v>297.5</v>
      </c>
      <c r="K305">
        <v>8692</v>
      </c>
    </row>
    <row r="306" spans="1:11" x14ac:dyDescent="0.3">
      <c r="A306">
        <v>2016</v>
      </c>
      <c r="B306" t="s">
        <v>183</v>
      </c>
      <c r="C306" t="s">
        <v>184</v>
      </c>
      <c r="D306" t="s">
        <v>185</v>
      </c>
      <c r="E306" t="s">
        <v>195</v>
      </c>
      <c r="F306" t="s">
        <v>15</v>
      </c>
      <c r="G306" t="s">
        <v>19</v>
      </c>
      <c r="H306">
        <v>36.9</v>
      </c>
      <c r="I306">
        <v>7</v>
      </c>
      <c r="J306">
        <v>198</v>
      </c>
      <c r="K306">
        <v>360</v>
      </c>
    </row>
    <row r="307" spans="1:11" x14ac:dyDescent="0.3">
      <c r="A307">
        <v>2017</v>
      </c>
      <c r="B307" t="s">
        <v>183</v>
      </c>
      <c r="C307" t="s">
        <v>184</v>
      </c>
      <c r="D307" t="s">
        <v>185</v>
      </c>
      <c r="E307" t="s">
        <v>195</v>
      </c>
      <c r="F307" t="s">
        <v>15</v>
      </c>
      <c r="G307" t="s">
        <v>16</v>
      </c>
      <c r="H307">
        <v>39.299999999999997</v>
      </c>
      <c r="I307">
        <v>0.5</v>
      </c>
      <c r="J307">
        <v>526.70000000000005</v>
      </c>
      <c r="K307">
        <v>8714</v>
      </c>
    </row>
    <row r="308" spans="1:11" x14ac:dyDescent="0.3">
      <c r="A308">
        <v>2017</v>
      </c>
      <c r="B308" t="s">
        <v>183</v>
      </c>
      <c r="C308" t="s">
        <v>184</v>
      </c>
      <c r="D308" t="s">
        <v>185</v>
      </c>
      <c r="E308" t="s">
        <v>195</v>
      </c>
      <c r="F308" t="s">
        <v>15</v>
      </c>
      <c r="G308" t="s">
        <v>19</v>
      </c>
      <c r="H308">
        <v>39.299999999999997</v>
      </c>
      <c r="I308">
        <v>2.5</v>
      </c>
      <c r="J308">
        <v>291</v>
      </c>
      <c r="K308">
        <v>361</v>
      </c>
    </row>
    <row r="309" spans="1:11" x14ac:dyDescent="0.3">
      <c r="A309">
        <v>2017</v>
      </c>
      <c r="B309" t="s">
        <v>183</v>
      </c>
      <c r="C309" t="s">
        <v>184</v>
      </c>
      <c r="D309" t="s">
        <v>185</v>
      </c>
      <c r="E309" t="s">
        <v>186</v>
      </c>
      <c r="F309" t="s">
        <v>15</v>
      </c>
      <c r="G309" t="s">
        <v>19</v>
      </c>
      <c r="H309">
        <v>35.4</v>
      </c>
      <c r="I309">
        <v>2.5</v>
      </c>
      <c r="J309">
        <v>177</v>
      </c>
      <c r="K309">
        <v>364</v>
      </c>
    </row>
    <row r="310" spans="1:11" x14ac:dyDescent="0.3">
      <c r="A310">
        <v>2017</v>
      </c>
      <c r="B310" t="s">
        <v>183</v>
      </c>
      <c r="C310" t="s">
        <v>184</v>
      </c>
      <c r="D310" t="s">
        <v>185</v>
      </c>
      <c r="E310" t="s">
        <v>187</v>
      </c>
      <c r="F310" t="s">
        <v>15</v>
      </c>
      <c r="G310" t="s">
        <v>16</v>
      </c>
      <c r="H310">
        <v>34.799999999999997</v>
      </c>
      <c r="I310">
        <v>0.9</v>
      </c>
      <c r="J310">
        <v>494.5</v>
      </c>
      <c r="K310">
        <v>8721</v>
      </c>
    </row>
    <row r="311" spans="1:11" x14ac:dyDescent="0.3">
      <c r="A311">
        <v>2017</v>
      </c>
      <c r="B311" t="s">
        <v>183</v>
      </c>
      <c r="C311" t="s">
        <v>184</v>
      </c>
      <c r="D311" t="s">
        <v>185</v>
      </c>
      <c r="E311" t="s">
        <v>190</v>
      </c>
      <c r="F311" t="s">
        <v>15</v>
      </c>
      <c r="G311" t="s">
        <v>16</v>
      </c>
      <c r="H311">
        <v>33.9</v>
      </c>
      <c r="I311">
        <v>0.2</v>
      </c>
      <c r="J311">
        <v>409.3</v>
      </c>
      <c r="K311">
        <v>8598</v>
      </c>
    </row>
    <row r="312" spans="1:11" x14ac:dyDescent="0.3">
      <c r="A312">
        <v>2017</v>
      </c>
      <c r="B312" t="s">
        <v>183</v>
      </c>
      <c r="C312" t="s">
        <v>191</v>
      </c>
      <c r="D312" t="s">
        <v>192</v>
      </c>
      <c r="E312" t="s">
        <v>194</v>
      </c>
      <c r="F312" t="s">
        <v>15</v>
      </c>
      <c r="G312" t="s">
        <v>19</v>
      </c>
      <c r="H312">
        <v>33.1</v>
      </c>
      <c r="I312">
        <v>5</v>
      </c>
      <c r="J312">
        <v>289</v>
      </c>
      <c r="K312">
        <v>341</v>
      </c>
    </row>
    <row r="313" spans="1:11" x14ac:dyDescent="0.3">
      <c r="A313">
        <v>2017</v>
      </c>
      <c r="B313" t="s">
        <v>183</v>
      </c>
      <c r="C313" t="s">
        <v>184</v>
      </c>
      <c r="D313" t="s">
        <v>185</v>
      </c>
      <c r="E313" t="s">
        <v>187</v>
      </c>
      <c r="F313" t="s">
        <v>15</v>
      </c>
      <c r="G313" t="s">
        <v>19</v>
      </c>
      <c r="H313">
        <v>32.799999999999997</v>
      </c>
      <c r="I313">
        <v>6</v>
      </c>
      <c r="J313">
        <v>264</v>
      </c>
      <c r="K313">
        <v>345</v>
      </c>
    </row>
    <row r="314" spans="1:11" x14ac:dyDescent="0.3">
      <c r="A314">
        <v>2017</v>
      </c>
      <c r="B314" t="s">
        <v>183</v>
      </c>
      <c r="C314" t="s">
        <v>191</v>
      </c>
      <c r="D314" t="s">
        <v>192</v>
      </c>
      <c r="E314" t="s">
        <v>357</v>
      </c>
      <c r="F314" t="s">
        <v>15</v>
      </c>
      <c r="G314" t="s">
        <v>16</v>
      </c>
      <c r="H314">
        <v>32.4</v>
      </c>
      <c r="I314">
        <v>0.7</v>
      </c>
      <c r="J314">
        <v>438.1</v>
      </c>
      <c r="K314">
        <v>8678</v>
      </c>
    </row>
    <row r="315" spans="1:11" x14ac:dyDescent="0.3">
      <c r="A315">
        <v>2017</v>
      </c>
      <c r="B315" t="s">
        <v>183</v>
      </c>
      <c r="C315" t="s">
        <v>184</v>
      </c>
      <c r="D315" t="s">
        <v>185</v>
      </c>
      <c r="E315" t="s">
        <v>188</v>
      </c>
      <c r="F315" t="s">
        <v>15</v>
      </c>
      <c r="G315" t="s">
        <v>19</v>
      </c>
      <c r="H315">
        <v>30.1</v>
      </c>
      <c r="I315">
        <v>7</v>
      </c>
      <c r="J315">
        <v>191</v>
      </c>
      <c r="K315">
        <v>344</v>
      </c>
    </row>
    <row r="316" spans="1:11" x14ac:dyDescent="0.3">
      <c r="A316">
        <v>2017</v>
      </c>
      <c r="B316" t="s">
        <v>183</v>
      </c>
      <c r="C316" t="s">
        <v>184</v>
      </c>
      <c r="D316" t="s">
        <v>185</v>
      </c>
      <c r="E316" t="s">
        <v>189</v>
      </c>
      <c r="F316" t="s">
        <v>15</v>
      </c>
      <c r="G316" t="s">
        <v>19</v>
      </c>
      <c r="H316">
        <v>27.2</v>
      </c>
      <c r="I316">
        <v>2.5</v>
      </c>
      <c r="J316">
        <v>150</v>
      </c>
      <c r="K316">
        <v>339</v>
      </c>
    </row>
    <row r="317" spans="1:11" x14ac:dyDescent="0.3">
      <c r="A317">
        <v>2016</v>
      </c>
      <c r="B317" t="s">
        <v>206</v>
      </c>
      <c r="C317" t="s">
        <v>207</v>
      </c>
      <c r="D317" t="s">
        <v>208</v>
      </c>
      <c r="E317" t="s">
        <v>209</v>
      </c>
      <c r="F317" t="s">
        <v>15</v>
      </c>
      <c r="G317" t="s">
        <v>19</v>
      </c>
      <c r="H317">
        <v>33</v>
      </c>
      <c r="I317">
        <v>5.7</v>
      </c>
      <c r="J317">
        <v>186</v>
      </c>
      <c r="K317">
        <v>345</v>
      </c>
    </row>
    <row r="318" spans="1:11" x14ac:dyDescent="0.3">
      <c r="A318">
        <v>2016</v>
      </c>
      <c r="B318" t="s">
        <v>206</v>
      </c>
      <c r="C318" t="s">
        <v>207</v>
      </c>
      <c r="D318" t="s">
        <v>208</v>
      </c>
      <c r="E318" t="s">
        <v>210</v>
      </c>
      <c r="F318" t="s">
        <v>15</v>
      </c>
      <c r="G318" t="s">
        <v>19</v>
      </c>
      <c r="H318">
        <v>34.9</v>
      </c>
      <c r="I318">
        <v>7.7</v>
      </c>
      <c r="J318">
        <v>183</v>
      </c>
      <c r="K318">
        <v>360</v>
      </c>
    </row>
    <row r="319" spans="1:11" x14ac:dyDescent="0.3">
      <c r="A319">
        <v>2016</v>
      </c>
      <c r="B319" t="s">
        <v>206</v>
      </c>
      <c r="C319" t="s">
        <v>207</v>
      </c>
      <c r="D319" t="s">
        <v>208</v>
      </c>
      <c r="E319" t="s">
        <v>211</v>
      </c>
      <c r="F319" t="s">
        <v>15</v>
      </c>
      <c r="G319" t="s">
        <v>16</v>
      </c>
      <c r="H319">
        <v>26.8</v>
      </c>
      <c r="I319">
        <v>0.5</v>
      </c>
      <c r="J319">
        <v>279.39999999999998</v>
      </c>
      <c r="K319">
        <v>8712</v>
      </c>
    </row>
    <row r="320" spans="1:11" x14ac:dyDescent="0.3">
      <c r="A320">
        <v>2016</v>
      </c>
      <c r="B320" t="s">
        <v>206</v>
      </c>
      <c r="C320" t="s">
        <v>207</v>
      </c>
      <c r="D320" t="s">
        <v>208</v>
      </c>
      <c r="E320" t="s">
        <v>211</v>
      </c>
      <c r="F320" t="s">
        <v>15</v>
      </c>
      <c r="G320" t="s">
        <v>19</v>
      </c>
      <c r="H320">
        <v>26.4</v>
      </c>
      <c r="I320">
        <v>6.2</v>
      </c>
      <c r="J320">
        <v>109</v>
      </c>
      <c r="K320">
        <v>364</v>
      </c>
    </row>
    <row r="321" spans="1:11" x14ac:dyDescent="0.3">
      <c r="A321">
        <v>2016</v>
      </c>
      <c r="B321" t="s">
        <v>206</v>
      </c>
      <c r="C321" t="s">
        <v>207</v>
      </c>
      <c r="D321" t="s">
        <v>208</v>
      </c>
      <c r="E321" t="s">
        <v>212</v>
      </c>
      <c r="F321" t="s">
        <v>15</v>
      </c>
      <c r="G321" t="s">
        <v>19</v>
      </c>
      <c r="H321">
        <v>29.2</v>
      </c>
      <c r="I321">
        <v>9.1999999999999993</v>
      </c>
      <c r="J321">
        <v>150</v>
      </c>
      <c r="K321">
        <v>363</v>
      </c>
    </row>
    <row r="322" spans="1:11" x14ac:dyDescent="0.3">
      <c r="A322">
        <v>2016</v>
      </c>
      <c r="B322" t="s">
        <v>206</v>
      </c>
      <c r="C322" t="s">
        <v>207</v>
      </c>
      <c r="D322" t="s">
        <v>208</v>
      </c>
      <c r="E322" t="s">
        <v>213</v>
      </c>
      <c r="F322" t="s">
        <v>15</v>
      </c>
      <c r="G322" t="s">
        <v>19</v>
      </c>
      <c r="H322">
        <v>31.7</v>
      </c>
      <c r="I322">
        <v>7.8</v>
      </c>
      <c r="J322">
        <v>115</v>
      </c>
      <c r="K322">
        <v>349</v>
      </c>
    </row>
    <row r="323" spans="1:11" x14ac:dyDescent="0.3">
      <c r="A323">
        <v>2016</v>
      </c>
      <c r="B323" t="s">
        <v>206</v>
      </c>
      <c r="C323" t="s">
        <v>207</v>
      </c>
      <c r="D323" t="s">
        <v>208</v>
      </c>
      <c r="E323" t="s">
        <v>214</v>
      </c>
      <c r="F323" t="s">
        <v>15</v>
      </c>
      <c r="G323" t="s">
        <v>16</v>
      </c>
      <c r="H323">
        <v>31.1</v>
      </c>
      <c r="I323">
        <v>0.2</v>
      </c>
      <c r="J323">
        <v>295.5</v>
      </c>
      <c r="K323">
        <v>8306</v>
      </c>
    </row>
    <row r="324" spans="1:11" x14ac:dyDescent="0.3">
      <c r="A324">
        <v>2016</v>
      </c>
      <c r="B324" t="s">
        <v>206</v>
      </c>
      <c r="C324" t="s">
        <v>207</v>
      </c>
      <c r="D324" t="s">
        <v>208</v>
      </c>
      <c r="E324" t="s">
        <v>215</v>
      </c>
      <c r="F324" t="s">
        <v>15</v>
      </c>
      <c r="G324" t="s">
        <v>16</v>
      </c>
      <c r="H324">
        <v>27.3</v>
      </c>
      <c r="I324">
        <v>1.3</v>
      </c>
      <c r="J324">
        <v>314</v>
      </c>
      <c r="K324">
        <v>8711</v>
      </c>
    </row>
    <row r="325" spans="1:11" x14ac:dyDescent="0.3">
      <c r="A325">
        <v>2016</v>
      </c>
      <c r="B325" t="s">
        <v>206</v>
      </c>
      <c r="C325" t="s">
        <v>207</v>
      </c>
      <c r="D325" t="s">
        <v>208</v>
      </c>
      <c r="E325" t="s">
        <v>215</v>
      </c>
      <c r="F325" t="s">
        <v>15</v>
      </c>
      <c r="G325" t="s">
        <v>19</v>
      </c>
      <c r="H325">
        <v>27.2</v>
      </c>
      <c r="I325">
        <v>7.4</v>
      </c>
      <c r="J325">
        <v>111</v>
      </c>
      <c r="K325">
        <v>360</v>
      </c>
    </row>
    <row r="326" spans="1:11" x14ac:dyDescent="0.3">
      <c r="A326">
        <v>2016</v>
      </c>
      <c r="B326" t="s">
        <v>206</v>
      </c>
      <c r="C326" t="s">
        <v>207</v>
      </c>
      <c r="D326" t="s">
        <v>208</v>
      </c>
      <c r="E326" t="s">
        <v>216</v>
      </c>
      <c r="F326" t="s">
        <v>15</v>
      </c>
      <c r="G326" t="s">
        <v>16</v>
      </c>
      <c r="H326">
        <v>28.9</v>
      </c>
      <c r="I326">
        <v>0.1</v>
      </c>
      <c r="J326">
        <v>287.7</v>
      </c>
      <c r="K326">
        <v>7265</v>
      </c>
    </row>
    <row r="327" spans="1:11" x14ac:dyDescent="0.3">
      <c r="A327">
        <v>2016</v>
      </c>
      <c r="B327" t="s">
        <v>206</v>
      </c>
      <c r="C327" t="s">
        <v>207</v>
      </c>
      <c r="D327" t="s">
        <v>208</v>
      </c>
      <c r="E327" t="s">
        <v>216</v>
      </c>
      <c r="F327" t="s">
        <v>15</v>
      </c>
      <c r="G327" t="s">
        <v>19</v>
      </c>
      <c r="H327">
        <v>26.9</v>
      </c>
      <c r="I327">
        <v>5.5</v>
      </c>
      <c r="J327">
        <v>130</v>
      </c>
      <c r="K327">
        <v>342</v>
      </c>
    </row>
    <row r="328" spans="1:11" x14ac:dyDescent="0.3">
      <c r="A328">
        <v>2016</v>
      </c>
      <c r="B328" t="s">
        <v>206</v>
      </c>
      <c r="C328" t="s">
        <v>217</v>
      </c>
      <c r="D328" t="s">
        <v>218</v>
      </c>
      <c r="E328" t="s">
        <v>219</v>
      </c>
      <c r="F328" t="s">
        <v>15</v>
      </c>
      <c r="G328" t="s">
        <v>16</v>
      </c>
      <c r="H328">
        <v>27.4</v>
      </c>
      <c r="I328">
        <v>2.4</v>
      </c>
      <c r="J328">
        <v>264.5</v>
      </c>
      <c r="K328">
        <v>8701</v>
      </c>
    </row>
    <row r="329" spans="1:11" x14ac:dyDescent="0.3">
      <c r="A329">
        <v>2016</v>
      </c>
      <c r="B329" t="s">
        <v>206</v>
      </c>
      <c r="C329" t="s">
        <v>217</v>
      </c>
      <c r="D329" t="s">
        <v>218</v>
      </c>
      <c r="E329" t="s">
        <v>219</v>
      </c>
      <c r="F329" t="s">
        <v>15</v>
      </c>
      <c r="G329" t="s">
        <v>19</v>
      </c>
      <c r="H329">
        <v>27.5</v>
      </c>
      <c r="I329">
        <v>6.8</v>
      </c>
      <c r="J329">
        <v>108</v>
      </c>
      <c r="K329">
        <v>361</v>
      </c>
    </row>
    <row r="330" spans="1:11" x14ac:dyDescent="0.3">
      <c r="A330">
        <v>2016</v>
      </c>
      <c r="B330" t="s">
        <v>206</v>
      </c>
      <c r="C330" t="s">
        <v>207</v>
      </c>
      <c r="D330" t="s">
        <v>208</v>
      </c>
      <c r="E330" t="s">
        <v>220</v>
      </c>
      <c r="F330" t="s">
        <v>15</v>
      </c>
      <c r="G330" t="s">
        <v>19</v>
      </c>
      <c r="H330">
        <v>27.9</v>
      </c>
      <c r="I330">
        <v>7.3</v>
      </c>
      <c r="J330">
        <v>88.4</v>
      </c>
      <c r="K330">
        <v>354</v>
      </c>
    </row>
    <row r="331" spans="1:11" x14ac:dyDescent="0.3">
      <c r="A331">
        <v>2016</v>
      </c>
      <c r="B331" t="s">
        <v>206</v>
      </c>
      <c r="C331" t="s">
        <v>207</v>
      </c>
      <c r="D331" t="s">
        <v>208</v>
      </c>
      <c r="E331" t="s">
        <v>221</v>
      </c>
      <c r="F331" t="s">
        <v>15</v>
      </c>
      <c r="G331" t="s">
        <v>19</v>
      </c>
      <c r="H331">
        <v>29.2</v>
      </c>
      <c r="I331">
        <v>6.6</v>
      </c>
      <c r="J331">
        <v>136</v>
      </c>
      <c r="K331">
        <v>364</v>
      </c>
    </row>
    <row r="332" spans="1:11" x14ac:dyDescent="0.3">
      <c r="A332">
        <v>2017</v>
      </c>
      <c r="B332" t="s">
        <v>206</v>
      </c>
      <c r="C332" t="s">
        <v>207</v>
      </c>
      <c r="D332" t="s">
        <v>208</v>
      </c>
      <c r="E332" t="s">
        <v>210</v>
      </c>
      <c r="F332" t="s">
        <v>15</v>
      </c>
      <c r="G332" t="s">
        <v>19</v>
      </c>
      <c r="H332">
        <v>38.9</v>
      </c>
      <c r="I332">
        <v>6.7</v>
      </c>
      <c r="J332">
        <v>284</v>
      </c>
      <c r="K332">
        <v>347</v>
      </c>
    </row>
    <row r="333" spans="1:11" x14ac:dyDescent="0.3">
      <c r="A333">
        <v>2017</v>
      </c>
      <c r="B333" t="s">
        <v>206</v>
      </c>
      <c r="C333" t="s">
        <v>207</v>
      </c>
      <c r="D333" t="s">
        <v>208</v>
      </c>
      <c r="E333" t="s">
        <v>209</v>
      </c>
      <c r="F333" t="s">
        <v>15</v>
      </c>
      <c r="G333" t="s">
        <v>19</v>
      </c>
      <c r="H333">
        <v>38.1</v>
      </c>
      <c r="I333">
        <v>7.2</v>
      </c>
      <c r="J333">
        <v>253</v>
      </c>
      <c r="K333">
        <v>360</v>
      </c>
    </row>
    <row r="334" spans="1:11" x14ac:dyDescent="0.3">
      <c r="A334">
        <v>2017</v>
      </c>
      <c r="B334" t="s">
        <v>206</v>
      </c>
      <c r="C334" t="s">
        <v>207</v>
      </c>
      <c r="D334" t="s">
        <v>208</v>
      </c>
      <c r="E334" t="s">
        <v>213</v>
      </c>
      <c r="F334" t="s">
        <v>15</v>
      </c>
      <c r="G334" t="s">
        <v>19</v>
      </c>
      <c r="H334">
        <v>36.299999999999997</v>
      </c>
      <c r="I334">
        <v>7.8</v>
      </c>
      <c r="J334">
        <v>152</v>
      </c>
      <c r="K334">
        <v>362</v>
      </c>
    </row>
    <row r="335" spans="1:11" x14ac:dyDescent="0.3">
      <c r="A335">
        <v>2017</v>
      </c>
      <c r="B335" t="s">
        <v>206</v>
      </c>
      <c r="C335" t="s">
        <v>207</v>
      </c>
      <c r="D335" t="s">
        <v>208</v>
      </c>
      <c r="E335" t="s">
        <v>356</v>
      </c>
      <c r="F335" t="s">
        <v>15</v>
      </c>
      <c r="G335" t="s">
        <v>16</v>
      </c>
      <c r="H335">
        <v>32.5</v>
      </c>
      <c r="I335">
        <v>1.7</v>
      </c>
      <c r="J335">
        <v>601.1</v>
      </c>
      <c r="K335">
        <v>8614</v>
      </c>
    </row>
    <row r="336" spans="1:11" x14ac:dyDescent="0.3">
      <c r="A336">
        <v>2017</v>
      </c>
      <c r="B336" t="s">
        <v>206</v>
      </c>
      <c r="C336" t="s">
        <v>207</v>
      </c>
      <c r="D336" t="s">
        <v>208</v>
      </c>
      <c r="E336" t="s">
        <v>212</v>
      </c>
      <c r="F336" t="s">
        <v>15</v>
      </c>
      <c r="G336" t="s">
        <v>19</v>
      </c>
      <c r="H336">
        <v>31.7</v>
      </c>
      <c r="I336">
        <v>7.1</v>
      </c>
      <c r="J336">
        <v>190</v>
      </c>
      <c r="K336">
        <v>361</v>
      </c>
    </row>
    <row r="337" spans="1:11" x14ac:dyDescent="0.3">
      <c r="A337">
        <v>2017</v>
      </c>
      <c r="B337" t="s">
        <v>206</v>
      </c>
      <c r="C337" t="s">
        <v>207</v>
      </c>
      <c r="D337" t="s">
        <v>208</v>
      </c>
      <c r="E337" t="s">
        <v>221</v>
      </c>
      <c r="F337" t="s">
        <v>15</v>
      </c>
      <c r="G337" t="s">
        <v>19</v>
      </c>
      <c r="H337">
        <v>31.2</v>
      </c>
      <c r="I337">
        <v>6.6</v>
      </c>
      <c r="J337">
        <v>173</v>
      </c>
      <c r="K337">
        <v>364</v>
      </c>
    </row>
    <row r="338" spans="1:11" x14ac:dyDescent="0.3">
      <c r="A338">
        <v>2017</v>
      </c>
      <c r="B338" t="s">
        <v>206</v>
      </c>
      <c r="C338" t="s">
        <v>207</v>
      </c>
      <c r="D338" t="s">
        <v>208</v>
      </c>
      <c r="E338" t="s">
        <v>220</v>
      </c>
      <c r="F338" t="s">
        <v>15</v>
      </c>
      <c r="G338" t="s">
        <v>19</v>
      </c>
      <c r="H338">
        <v>30.4</v>
      </c>
      <c r="I338">
        <v>6</v>
      </c>
      <c r="J338">
        <v>194</v>
      </c>
      <c r="K338">
        <v>352</v>
      </c>
    </row>
    <row r="339" spans="1:11" x14ac:dyDescent="0.3">
      <c r="A339">
        <v>2017</v>
      </c>
      <c r="B339" t="s">
        <v>206</v>
      </c>
      <c r="C339" t="s">
        <v>217</v>
      </c>
      <c r="D339" t="s">
        <v>218</v>
      </c>
      <c r="E339" t="s">
        <v>219</v>
      </c>
      <c r="F339" t="s">
        <v>15</v>
      </c>
      <c r="G339" t="s">
        <v>16</v>
      </c>
      <c r="H339">
        <v>30.4</v>
      </c>
      <c r="I339">
        <v>1</v>
      </c>
      <c r="J339">
        <v>408.3</v>
      </c>
      <c r="K339">
        <v>8649</v>
      </c>
    </row>
    <row r="340" spans="1:11" x14ac:dyDescent="0.3">
      <c r="A340">
        <v>2017</v>
      </c>
      <c r="B340" t="s">
        <v>206</v>
      </c>
      <c r="C340" t="s">
        <v>217</v>
      </c>
      <c r="D340" t="s">
        <v>218</v>
      </c>
      <c r="E340" t="s">
        <v>219</v>
      </c>
      <c r="F340" t="s">
        <v>15</v>
      </c>
      <c r="G340" t="s">
        <v>19</v>
      </c>
      <c r="H340">
        <v>30.3</v>
      </c>
      <c r="I340">
        <v>5.2</v>
      </c>
      <c r="J340">
        <v>212</v>
      </c>
      <c r="K340">
        <v>364</v>
      </c>
    </row>
    <row r="341" spans="1:11" x14ac:dyDescent="0.3">
      <c r="A341">
        <v>2017</v>
      </c>
      <c r="B341" t="s">
        <v>206</v>
      </c>
      <c r="C341" t="s">
        <v>207</v>
      </c>
      <c r="D341" t="s">
        <v>208</v>
      </c>
      <c r="E341" t="s">
        <v>215</v>
      </c>
      <c r="F341" t="s">
        <v>15</v>
      </c>
      <c r="G341" t="s">
        <v>16</v>
      </c>
      <c r="H341">
        <v>30.2</v>
      </c>
      <c r="I341">
        <v>0.6</v>
      </c>
      <c r="J341">
        <v>321.5</v>
      </c>
      <c r="K341">
        <v>8628</v>
      </c>
    </row>
    <row r="342" spans="1:11" x14ac:dyDescent="0.3">
      <c r="A342">
        <v>2017</v>
      </c>
      <c r="B342" t="s">
        <v>206</v>
      </c>
      <c r="C342" t="s">
        <v>207</v>
      </c>
      <c r="D342" t="s">
        <v>208</v>
      </c>
      <c r="E342" t="s">
        <v>215</v>
      </c>
      <c r="F342" t="s">
        <v>15</v>
      </c>
      <c r="G342" t="s">
        <v>19</v>
      </c>
      <c r="H342">
        <v>30.1</v>
      </c>
      <c r="I342">
        <v>7.1</v>
      </c>
      <c r="J342">
        <v>169</v>
      </c>
      <c r="K342">
        <v>365</v>
      </c>
    </row>
    <row r="343" spans="1:11" x14ac:dyDescent="0.3">
      <c r="A343">
        <v>2017</v>
      </c>
      <c r="B343" t="s">
        <v>206</v>
      </c>
      <c r="C343" t="s">
        <v>207</v>
      </c>
      <c r="D343" t="s">
        <v>208</v>
      </c>
      <c r="E343" t="s">
        <v>216</v>
      </c>
      <c r="F343" t="s">
        <v>15</v>
      </c>
      <c r="G343" t="s">
        <v>16</v>
      </c>
      <c r="H343">
        <v>29.7</v>
      </c>
      <c r="I343">
        <v>0.1</v>
      </c>
      <c r="J343">
        <v>266.3</v>
      </c>
      <c r="K343">
        <v>7794</v>
      </c>
    </row>
    <row r="344" spans="1:11" x14ac:dyDescent="0.3">
      <c r="A344">
        <v>2017</v>
      </c>
      <c r="B344" t="s">
        <v>206</v>
      </c>
      <c r="C344" t="s">
        <v>207</v>
      </c>
      <c r="D344" t="s">
        <v>208</v>
      </c>
      <c r="E344" t="s">
        <v>211</v>
      </c>
      <c r="F344" t="s">
        <v>15</v>
      </c>
      <c r="G344" t="s">
        <v>16</v>
      </c>
      <c r="H344">
        <v>29.5</v>
      </c>
      <c r="I344">
        <v>0.6</v>
      </c>
      <c r="J344">
        <v>469.5</v>
      </c>
      <c r="K344">
        <v>8602</v>
      </c>
    </row>
    <row r="345" spans="1:11" x14ac:dyDescent="0.3">
      <c r="A345">
        <v>2017</v>
      </c>
      <c r="B345" t="s">
        <v>206</v>
      </c>
      <c r="C345" t="s">
        <v>207</v>
      </c>
      <c r="D345" t="s">
        <v>208</v>
      </c>
      <c r="E345" t="s">
        <v>216</v>
      </c>
      <c r="F345" t="s">
        <v>15</v>
      </c>
      <c r="G345" t="s">
        <v>19</v>
      </c>
      <c r="H345">
        <v>28.7</v>
      </c>
      <c r="I345">
        <v>4.7</v>
      </c>
      <c r="J345">
        <v>165</v>
      </c>
      <c r="K345">
        <v>354</v>
      </c>
    </row>
    <row r="346" spans="1:11" x14ac:dyDescent="0.3">
      <c r="A346">
        <v>2017</v>
      </c>
      <c r="B346" t="s">
        <v>206</v>
      </c>
      <c r="C346" t="s">
        <v>207</v>
      </c>
      <c r="D346" t="s">
        <v>208</v>
      </c>
      <c r="E346" t="s">
        <v>211</v>
      </c>
      <c r="F346" t="s">
        <v>15</v>
      </c>
      <c r="G346" t="s">
        <v>19</v>
      </c>
      <c r="H346">
        <v>28.2</v>
      </c>
      <c r="I346">
        <v>5.4</v>
      </c>
      <c r="J346">
        <v>146</v>
      </c>
      <c r="K346">
        <v>360</v>
      </c>
    </row>
    <row r="347" spans="1:11" x14ac:dyDescent="0.3">
      <c r="A347">
        <v>2017</v>
      </c>
      <c r="B347" t="s">
        <v>206</v>
      </c>
      <c r="C347" t="s">
        <v>207</v>
      </c>
      <c r="D347" t="s">
        <v>208</v>
      </c>
      <c r="E347" t="s">
        <v>370</v>
      </c>
      <c r="F347" t="s">
        <v>15</v>
      </c>
      <c r="G347" t="s">
        <v>19</v>
      </c>
      <c r="H347">
        <v>22.7</v>
      </c>
      <c r="I347">
        <v>4.4000000000000004</v>
      </c>
      <c r="J347">
        <v>108</v>
      </c>
      <c r="K347">
        <v>357</v>
      </c>
    </row>
    <row r="348" spans="1:11" x14ac:dyDescent="0.3">
      <c r="A348">
        <v>2017</v>
      </c>
      <c r="B348" t="s">
        <v>206</v>
      </c>
      <c r="C348" t="s">
        <v>207</v>
      </c>
      <c r="D348" t="s">
        <v>208</v>
      </c>
      <c r="E348" t="s">
        <v>373</v>
      </c>
      <c r="F348" t="s">
        <v>15</v>
      </c>
      <c r="G348" t="s">
        <v>16</v>
      </c>
      <c r="H348">
        <v>21</v>
      </c>
      <c r="I348">
        <v>0.7</v>
      </c>
      <c r="J348">
        <v>265.60000000000002</v>
      </c>
      <c r="K348">
        <v>8587</v>
      </c>
    </row>
    <row r="349" spans="1:11" x14ac:dyDescent="0.3">
      <c r="A349">
        <v>2017</v>
      </c>
      <c r="B349" t="s">
        <v>206</v>
      </c>
      <c r="C349" t="s">
        <v>207</v>
      </c>
      <c r="D349" t="s">
        <v>208</v>
      </c>
      <c r="E349" t="s">
        <v>373</v>
      </c>
      <c r="F349" t="s">
        <v>15</v>
      </c>
      <c r="G349" t="s">
        <v>19</v>
      </c>
      <c r="H349">
        <v>20.6</v>
      </c>
      <c r="I349">
        <v>4.3</v>
      </c>
      <c r="J349">
        <v>93.8</v>
      </c>
      <c r="K349">
        <v>364</v>
      </c>
    </row>
    <row r="350" spans="1:11" x14ac:dyDescent="0.3">
      <c r="A350">
        <v>2016</v>
      </c>
      <c r="B350" t="s">
        <v>196</v>
      </c>
      <c r="C350" t="s">
        <v>197</v>
      </c>
      <c r="D350" t="s">
        <v>198</v>
      </c>
      <c r="E350" t="s">
        <v>199</v>
      </c>
      <c r="F350" t="s">
        <v>15</v>
      </c>
      <c r="G350" t="s">
        <v>16</v>
      </c>
      <c r="H350">
        <v>23.9</v>
      </c>
      <c r="I350">
        <v>0</v>
      </c>
      <c r="J350">
        <v>294.10000000000002</v>
      </c>
      <c r="K350">
        <v>7457</v>
      </c>
    </row>
    <row r="351" spans="1:11" x14ac:dyDescent="0.3">
      <c r="A351">
        <v>2016</v>
      </c>
      <c r="B351" t="s">
        <v>196</v>
      </c>
      <c r="C351" t="s">
        <v>197</v>
      </c>
      <c r="D351" t="s">
        <v>198</v>
      </c>
      <c r="E351" t="s">
        <v>200</v>
      </c>
      <c r="F351" t="s">
        <v>15</v>
      </c>
      <c r="G351" t="s">
        <v>19</v>
      </c>
      <c r="H351">
        <v>19.8</v>
      </c>
      <c r="I351">
        <v>3.3</v>
      </c>
      <c r="J351">
        <v>65.2</v>
      </c>
      <c r="K351">
        <v>301</v>
      </c>
    </row>
    <row r="352" spans="1:11" x14ac:dyDescent="0.3">
      <c r="A352">
        <v>2016</v>
      </c>
      <c r="B352" t="s">
        <v>196</v>
      </c>
      <c r="C352" t="s">
        <v>201</v>
      </c>
      <c r="D352" t="s">
        <v>202</v>
      </c>
      <c r="E352" t="s">
        <v>203</v>
      </c>
      <c r="F352" t="s">
        <v>15</v>
      </c>
      <c r="G352" t="s">
        <v>16</v>
      </c>
      <c r="H352">
        <v>27.5</v>
      </c>
      <c r="I352">
        <v>0.9</v>
      </c>
      <c r="J352">
        <v>460</v>
      </c>
      <c r="K352">
        <v>8525</v>
      </c>
    </row>
    <row r="353" spans="1:11" x14ac:dyDescent="0.3">
      <c r="A353">
        <v>2016</v>
      </c>
      <c r="B353" t="s">
        <v>196</v>
      </c>
      <c r="C353" t="s">
        <v>201</v>
      </c>
      <c r="D353" t="s">
        <v>202</v>
      </c>
      <c r="E353" t="s">
        <v>204</v>
      </c>
      <c r="F353" t="s">
        <v>15</v>
      </c>
      <c r="G353" t="s">
        <v>16</v>
      </c>
      <c r="H353">
        <v>23.7</v>
      </c>
      <c r="I353">
        <v>0</v>
      </c>
      <c r="J353">
        <v>486.7</v>
      </c>
      <c r="K353">
        <v>8520</v>
      </c>
    </row>
    <row r="354" spans="1:11" x14ac:dyDescent="0.3">
      <c r="A354">
        <v>2016</v>
      </c>
      <c r="B354" t="s">
        <v>196</v>
      </c>
      <c r="C354" t="s">
        <v>201</v>
      </c>
      <c r="D354" t="s">
        <v>202</v>
      </c>
      <c r="E354" t="s">
        <v>205</v>
      </c>
      <c r="F354" t="s">
        <v>15</v>
      </c>
      <c r="G354" t="s">
        <v>19</v>
      </c>
      <c r="H354">
        <v>19.2</v>
      </c>
      <c r="I354">
        <v>3.7</v>
      </c>
      <c r="J354">
        <v>99</v>
      </c>
      <c r="K354">
        <v>335</v>
      </c>
    </row>
    <row r="355" spans="1:11" x14ac:dyDescent="0.3">
      <c r="A355">
        <v>2017</v>
      </c>
      <c r="B355" t="s">
        <v>196</v>
      </c>
      <c r="C355" t="s">
        <v>201</v>
      </c>
      <c r="D355" t="s">
        <v>202</v>
      </c>
      <c r="E355" t="s">
        <v>204</v>
      </c>
      <c r="F355" t="s">
        <v>15</v>
      </c>
      <c r="G355" t="s">
        <v>16</v>
      </c>
      <c r="H355">
        <v>25</v>
      </c>
      <c r="I355">
        <v>0</v>
      </c>
      <c r="J355">
        <v>383.8</v>
      </c>
      <c r="K355">
        <v>7593</v>
      </c>
    </row>
    <row r="356" spans="1:11" x14ac:dyDescent="0.3">
      <c r="A356">
        <v>2017</v>
      </c>
      <c r="B356" t="s">
        <v>196</v>
      </c>
      <c r="C356" t="s">
        <v>197</v>
      </c>
      <c r="D356" t="s">
        <v>198</v>
      </c>
      <c r="E356" t="s">
        <v>199</v>
      </c>
      <c r="F356" t="s">
        <v>15</v>
      </c>
      <c r="G356" t="s">
        <v>16</v>
      </c>
      <c r="H356">
        <v>23.3</v>
      </c>
      <c r="I356">
        <v>0</v>
      </c>
      <c r="J356">
        <v>309.2</v>
      </c>
      <c r="K356">
        <v>8330</v>
      </c>
    </row>
    <row r="357" spans="1:11" x14ac:dyDescent="0.3">
      <c r="A357">
        <v>2017</v>
      </c>
      <c r="B357" t="s">
        <v>196</v>
      </c>
      <c r="C357" t="s">
        <v>201</v>
      </c>
      <c r="D357" t="s">
        <v>202</v>
      </c>
      <c r="E357" t="s">
        <v>205</v>
      </c>
      <c r="F357" t="s">
        <v>15</v>
      </c>
      <c r="G357" t="s">
        <v>19</v>
      </c>
      <c r="H357">
        <v>21</v>
      </c>
      <c r="I357">
        <v>3.5</v>
      </c>
      <c r="J357">
        <v>104.5</v>
      </c>
      <c r="K357">
        <v>347</v>
      </c>
    </row>
    <row r="358" spans="1:11" x14ac:dyDescent="0.3">
      <c r="A358">
        <v>2017</v>
      </c>
      <c r="B358" t="s">
        <v>196</v>
      </c>
      <c r="C358" t="s">
        <v>197</v>
      </c>
      <c r="D358" t="s">
        <v>198</v>
      </c>
      <c r="E358" t="s">
        <v>200</v>
      </c>
      <c r="F358" t="s">
        <v>15</v>
      </c>
      <c r="G358" t="s">
        <v>19</v>
      </c>
      <c r="H358">
        <v>21</v>
      </c>
      <c r="I358">
        <v>2.7</v>
      </c>
      <c r="J358">
        <v>129.69999999999999</v>
      </c>
      <c r="K358">
        <v>342</v>
      </c>
    </row>
    <row r="359" spans="1:11" x14ac:dyDescent="0.3">
      <c r="A359">
        <v>2017</v>
      </c>
      <c r="B359" t="s">
        <v>196</v>
      </c>
      <c r="C359" t="s">
        <v>201</v>
      </c>
      <c r="D359" t="s">
        <v>202</v>
      </c>
      <c r="E359" t="s">
        <v>375</v>
      </c>
      <c r="F359" t="s">
        <v>15</v>
      </c>
      <c r="G359" t="s">
        <v>16</v>
      </c>
      <c r="H359">
        <v>15.5</v>
      </c>
      <c r="I359">
        <v>0.8</v>
      </c>
      <c r="J359">
        <v>167.4</v>
      </c>
      <c r="K359">
        <v>4237</v>
      </c>
    </row>
    <row r="360" spans="1:11" x14ac:dyDescent="0.3">
      <c r="A360">
        <v>2016</v>
      </c>
      <c r="B360" t="s">
        <v>222</v>
      </c>
      <c r="C360" t="s">
        <v>223</v>
      </c>
      <c r="D360" t="s">
        <v>224</v>
      </c>
      <c r="E360" t="s">
        <v>225</v>
      </c>
      <c r="F360" t="s">
        <v>15</v>
      </c>
      <c r="G360" t="s">
        <v>19</v>
      </c>
      <c r="H360">
        <v>23.7</v>
      </c>
      <c r="I360">
        <v>1</v>
      </c>
      <c r="J360">
        <v>111</v>
      </c>
      <c r="K360">
        <v>337</v>
      </c>
    </row>
    <row r="361" spans="1:11" x14ac:dyDescent="0.3">
      <c r="A361">
        <v>2016</v>
      </c>
      <c r="B361" t="s">
        <v>222</v>
      </c>
      <c r="C361" t="s">
        <v>223</v>
      </c>
      <c r="D361" t="s">
        <v>224</v>
      </c>
      <c r="E361" t="s">
        <v>226</v>
      </c>
      <c r="F361" t="s">
        <v>15</v>
      </c>
      <c r="G361" t="s">
        <v>16</v>
      </c>
      <c r="H361">
        <v>19.100000000000001</v>
      </c>
      <c r="I361">
        <v>1</v>
      </c>
      <c r="J361">
        <v>154</v>
      </c>
      <c r="K361">
        <v>8739</v>
      </c>
    </row>
    <row r="362" spans="1:11" x14ac:dyDescent="0.3">
      <c r="A362">
        <v>2016</v>
      </c>
      <c r="B362" t="s">
        <v>222</v>
      </c>
      <c r="C362" t="s">
        <v>223</v>
      </c>
      <c r="D362" t="s">
        <v>224</v>
      </c>
      <c r="E362" t="s">
        <v>227</v>
      </c>
      <c r="F362" t="s">
        <v>15</v>
      </c>
      <c r="G362" t="s">
        <v>19</v>
      </c>
      <c r="H362">
        <v>22.2</v>
      </c>
      <c r="I362">
        <v>3</v>
      </c>
      <c r="J362">
        <v>96</v>
      </c>
      <c r="K362">
        <v>326</v>
      </c>
    </row>
    <row r="363" spans="1:11" x14ac:dyDescent="0.3">
      <c r="A363">
        <v>2016</v>
      </c>
      <c r="B363" t="s">
        <v>222</v>
      </c>
      <c r="C363" t="s">
        <v>223</v>
      </c>
      <c r="D363" t="s">
        <v>224</v>
      </c>
      <c r="E363" t="s">
        <v>228</v>
      </c>
      <c r="F363" t="s">
        <v>15</v>
      </c>
      <c r="G363" t="s">
        <v>16</v>
      </c>
      <c r="H363">
        <v>19.8</v>
      </c>
      <c r="I363">
        <v>1</v>
      </c>
      <c r="J363">
        <v>217.6</v>
      </c>
      <c r="K363">
        <v>8645</v>
      </c>
    </row>
    <row r="364" spans="1:11" x14ac:dyDescent="0.3">
      <c r="A364">
        <v>2016</v>
      </c>
      <c r="B364" t="s">
        <v>222</v>
      </c>
      <c r="C364" t="s">
        <v>223</v>
      </c>
      <c r="D364" t="s">
        <v>224</v>
      </c>
      <c r="E364" t="s">
        <v>229</v>
      </c>
      <c r="F364" t="s">
        <v>15</v>
      </c>
      <c r="G364" t="s">
        <v>16</v>
      </c>
      <c r="H364">
        <v>17</v>
      </c>
      <c r="I364">
        <v>1</v>
      </c>
      <c r="J364">
        <v>144.80000000000001</v>
      </c>
      <c r="K364">
        <v>8678</v>
      </c>
    </row>
    <row r="365" spans="1:11" x14ac:dyDescent="0.3">
      <c r="A365">
        <v>2016</v>
      </c>
      <c r="B365" t="s">
        <v>222</v>
      </c>
      <c r="C365" t="s">
        <v>223</v>
      </c>
      <c r="D365" t="s">
        <v>224</v>
      </c>
      <c r="E365" t="s">
        <v>230</v>
      </c>
      <c r="F365" t="s">
        <v>15</v>
      </c>
      <c r="G365" t="s">
        <v>16</v>
      </c>
      <c r="H365">
        <v>23.1</v>
      </c>
      <c r="I365">
        <v>1</v>
      </c>
      <c r="J365">
        <v>189.6</v>
      </c>
      <c r="K365">
        <v>8768</v>
      </c>
    </row>
    <row r="366" spans="1:11" x14ac:dyDescent="0.3">
      <c r="A366">
        <v>2016</v>
      </c>
      <c r="B366" t="s">
        <v>222</v>
      </c>
      <c r="C366" t="s">
        <v>223</v>
      </c>
      <c r="D366" t="s">
        <v>224</v>
      </c>
      <c r="E366" t="s">
        <v>231</v>
      </c>
      <c r="F366" t="s">
        <v>15</v>
      </c>
      <c r="G366" t="s">
        <v>16</v>
      </c>
      <c r="H366">
        <v>16.3</v>
      </c>
      <c r="I366">
        <v>1</v>
      </c>
      <c r="J366">
        <v>262.3</v>
      </c>
      <c r="K366">
        <v>8775</v>
      </c>
    </row>
    <row r="367" spans="1:11" x14ac:dyDescent="0.3">
      <c r="A367">
        <v>2016</v>
      </c>
      <c r="B367" t="s">
        <v>222</v>
      </c>
      <c r="C367" t="s">
        <v>223</v>
      </c>
      <c r="D367" t="s">
        <v>224</v>
      </c>
      <c r="E367" t="s">
        <v>232</v>
      </c>
      <c r="F367" t="s">
        <v>15</v>
      </c>
      <c r="G367" t="s">
        <v>19</v>
      </c>
      <c r="H367">
        <v>20.7</v>
      </c>
      <c r="I367">
        <v>2</v>
      </c>
      <c r="J367">
        <v>81</v>
      </c>
      <c r="K367">
        <v>299</v>
      </c>
    </row>
    <row r="368" spans="1:11" x14ac:dyDescent="0.3">
      <c r="A368">
        <v>2016</v>
      </c>
      <c r="B368" t="s">
        <v>222</v>
      </c>
      <c r="C368" t="s">
        <v>223</v>
      </c>
      <c r="D368" t="s">
        <v>224</v>
      </c>
      <c r="E368" t="s">
        <v>233</v>
      </c>
      <c r="F368" t="s">
        <v>15</v>
      </c>
      <c r="G368" t="s">
        <v>16</v>
      </c>
      <c r="H368">
        <v>15.4</v>
      </c>
      <c r="I368">
        <v>1</v>
      </c>
      <c r="J368">
        <v>182.1</v>
      </c>
      <c r="K368">
        <v>8673</v>
      </c>
    </row>
    <row r="369" spans="1:11" x14ac:dyDescent="0.3">
      <c r="A369">
        <v>2016</v>
      </c>
      <c r="B369" t="s">
        <v>222</v>
      </c>
      <c r="C369" t="s">
        <v>223</v>
      </c>
      <c r="D369" t="s">
        <v>224</v>
      </c>
      <c r="E369" t="s">
        <v>234</v>
      </c>
      <c r="F369" t="s">
        <v>15</v>
      </c>
      <c r="G369" t="s">
        <v>16</v>
      </c>
      <c r="H369">
        <v>15.3</v>
      </c>
      <c r="I369">
        <v>1</v>
      </c>
      <c r="J369">
        <v>203.1</v>
      </c>
      <c r="K369">
        <v>8429</v>
      </c>
    </row>
    <row r="370" spans="1:11" x14ac:dyDescent="0.3">
      <c r="A370">
        <v>2016</v>
      </c>
      <c r="B370" t="s">
        <v>222</v>
      </c>
      <c r="C370" t="s">
        <v>235</v>
      </c>
      <c r="D370" t="s">
        <v>236</v>
      </c>
      <c r="E370" t="s">
        <v>237</v>
      </c>
      <c r="F370" t="s">
        <v>15</v>
      </c>
      <c r="G370" t="s">
        <v>16</v>
      </c>
      <c r="H370">
        <v>32</v>
      </c>
      <c r="I370">
        <v>1</v>
      </c>
      <c r="J370">
        <v>318</v>
      </c>
      <c r="K370">
        <v>6461</v>
      </c>
    </row>
    <row r="371" spans="1:11" x14ac:dyDescent="0.3">
      <c r="A371">
        <v>2016</v>
      </c>
      <c r="B371" t="s">
        <v>222</v>
      </c>
      <c r="C371" t="s">
        <v>235</v>
      </c>
      <c r="D371" t="s">
        <v>236</v>
      </c>
      <c r="E371" t="s">
        <v>237</v>
      </c>
      <c r="F371" t="s">
        <v>15</v>
      </c>
      <c r="G371" t="s">
        <v>19</v>
      </c>
      <c r="H371">
        <v>28.8</v>
      </c>
      <c r="I371">
        <v>6</v>
      </c>
      <c r="J371">
        <v>116</v>
      </c>
      <c r="K371">
        <v>365</v>
      </c>
    </row>
    <row r="372" spans="1:11" x14ac:dyDescent="0.3">
      <c r="A372">
        <v>2016</v>
      </c>
      <c r="B372" t="s">
        <v>222</v>
      </c>
      <c r="C372" t="s">
        <v>235</v>
      </c>
      <c r="D372" t="s">
        <v>236</v>
      </c>
      <c r="E372" t="s">
        <v>238</v>
      </c>
      <c r="F372" t="s">
        <v>15</v>
      </c>
      <c r="G372" t="s">
        <v>19</v>
      </c>
      <c r="H372">
        <v>22.5</v>
      </c>
      <c r="I372">
        <v>1</v>
      </c>
      <c r="J372">
        <v>85</v>
      </c>
      <c r="K372">
        <v>364</v>
      </c>
    </row>
    <row r="373" spans="1:11" x14ac:dyDescent="0.3">
      <c r="A373">
        <v>2016</v>
      </c>
      <c r="B373" t="s">
        <v>222</v>
      </c>
      <c r="C373" t="s">
        <v>235</v>
      </c>
      <c r="D373" t="s">
        <v>236</v>
      </c>
      <c r="E373" t="s">
        <v>239</v>
      </c>
      <c r="F373" t="s">
        <v>15</v>
      </c>
      <c r="G373" t="s">
        <v>16</v>
      </c>
      <c r="H373">
        <v>45</v>
      </c>
      <c r="I373">
        <v>1</v>
      </c>
      <c r="J373">
        <v>418</v>
      </c>
      <c r="K373">
        <v>2648</v>
      </c>
    </row>
    <row r="374" spans="1:11" x14ac:dyDescent="0.3">
      <c r="A374">
        <v>2016</v>
      </c>
      <c r="B374" t="s">
        <v>222</v>
      </c>
      <c r="C374" t="s">
        <v>235</v>
      </c>
      <c r="D374" t="s">
        <v>236</v>
      </c>
      <c r="E374" t="s">
        <v>239</v>
      </c>
      <c r="F374" t="s">
        <v>15</v>
      </c>
      <c r="G374" t="s">
        <v>19</v>
      </c>
      <c r="H374">
        <v>28.9</v>
      </c>
      <c r="I374">
        <v>1</v>
      </c>
      <c r="J374">
        <v>128</v>
      </c>
      <c r="K374">
        <v>354</v>
      </c>
    </row>
    <row r="375" spans="1:11" x14ac:dyDescent="0.3">
      <c r="A375">
        <v>2016</v>
      </c>
      <c r="B375" t="s">
        <v>222</v>
      </c>
      <c r="C375" t="s">
        <v>235</v>
      </c>
      <c r="D375" t="s">
        <v>236</v>
      </c>
      <c r="E375" t="s">
        <v>240</v>
      </c>
      <c r="F375" t="s">
        <v>15</v>
      </c>
      <c r="G375" t="s">
        <v>19</v>
      </c>
      <c r="H375">
        <v>20.2</v>
      </c>
      <c r="I375">
        <v>4</v>
      </c>
      <c r="J375">
        <v>85</v>
      </c>
      <c r="K375">
        <v>321</v>
      </c>
    </row>
    <row r="376" spans="1:11" x14ac:dyDescent="0.3">
      <c r="A376">
        <v>2016</v>
      </c>
      <c r="B376" t="s">
        <v>222</v>
      </c>
      <c r="C376" t="s">
        <v>235</v>
      </c>
      <c r="D376" t="s">
        <v>236</v>
      </c>
      <c r="E376" t="s">
        <v>241</v>
      </c>
      <c r="F376" t="s">
        <v>15</v>
      </c>
      <c r="G376" t="s">
        <v>16</v>
      </c>
      <c r="H376">
        <v>23</v>
      </c>
      <c r="I376">
        <v>1</v>
      </c>
      <c r="J376">
        <v>247.4</v>
      </c>
      <c r="K376">
        <v>7846</v>
      </c>
    </row>
    <row r="377" spans="1:11" x14ac:dyDescent="0.3">
      <c r="A377">
        <v>2016</v>
      </c>
      <c r="B377" t="s">
        <v>222</v>
      </c>
      <c r="C377" t="s">
        <v>235</v>
      </c>
      <c r="D377" t="s">
        <v>236</v>
      </c>
      <c r="E377" t="s">
        <v>241</v>
      </c>
      <c r="F377" t="s">
        <v>15</v>
      </c>
      <c r="G377" t="s">
        <v>19</v>
      </c>
      <c r="H377">
        <v>22.7</v>
      </c>
      <c r="I377">
        <v>5</v>
      </c>
      <c r="J377">
        <v>78</v>
      </c>
      <c r="K377">
        <v>361</v>
      </c>
    </row>
    <row r="378" spans="1:11" x14ac:dyDescent="0.3">
      <c r="A378">
        <v>2016</v>
      </c>
      <c r="B378" t="s">
        <v>222</v>
      </c>
      <c r="C378" t="s">
        <v>235</v>
      </c>
      <c r="D378" t="s">
        <v>236</v>
      </c>
      <c r="E378" t="s">
        <v>242</v>
      </c>
      <c r="F378" t="s">
        <v>15</v>
      </c>
      <c r="G378" t="s">
        <v>16</v>
      </c>
      <c r="H378">
        <v>19.399999999999999</v>
      </c>
      <c r="I378">
        <v>1</v>
      </c>
      <c r="J378">
        <v>174</v>
      </c>
      <c r="K378">
        <v>7761</v>
      </c>
    </row>
    <row r="379" spans="1:11" x14ac:dyDescent="0.3">
      <c r="A379">
        <v>2016</v>
      </c>
      <c r="B379" t="s">
        <v>222</v>
      </c>
      <c r="C379" t="s">
        <v>235</v>
      </c>
      <c r="D379" t="s">
        <v>236</v>
      </c>
      <c r="E379" t="s">
        <v>242</v>
      </c>
      <c r="F379" t="s">
        <v>15</v>
      </c>
      <c r="G379" t="s">
        <v>19</v>
      </c>
      <c r="H379">
        <v>19.2</v>
      </c>
      <c r="I379">
        <v>1</v>
      </c>
      <c r="J379">
        <v>70</v>
      </c>
      <c r="K379">
        <v>333</v>
      </c>
    </row>
    <row r="380" spans="1:11" x14ac:dyDescent="0.3">
      <c r="A380">
        <v>2016</v>
      </c>
      <c r="B380" t="s">
        <v>222</v>
      </c>
      <c r="C380" t="s">
        <v>223</v>
      </c>
      <c r="D380" t="s">
        <v>224</v>
      </c>
      <c r="E380" t="s">
        <v>243</v>
      </c>
      <c r="F380" t="s">
        <v>15</v>
      </c>
      <c r="G380" t="s">
        <v>16</v>
      </c>
      <c r="H380">
        <v>16.7</v>
      </c>
      <c r="I380">
        <v>1</v>
      </c>
      <c r="J380">
        <v>249</v>
      </c>
      <c r="K380">
        <v>8698</v>
      </c>
    </row>
    <row r="381" spans="1:11" x14ac:dyDescent="0.3">
      <c r="A381">
        <v>2016</v>
      </c>
      <c r="B381" t="s">
        <v>222</v>
      </c>
      <c r="C381" t="s">
        <v>235</v>
      </c>
      <c r="D381" t="s">
        <v>236</v>
      </c>
      <c r="E381" t="s">
        <v>244</v>
      </c>
      <c r="F381" t="s">
        <v>15</v>
      </c>
      <c r="G381" t="s">
        <v>16</v>
      </c>
      <c r="H381">
        <v>42.4</v>
      </c>
      <c r="I381">
        <v>0.4</v>
      </c>
      <c r="J381">
        <v>488</v>
      </c>
      <c r="K381">
        <v>8726</v>
      </c>
    </row>
    <row r="382" spans="1:11" x14ac:dyDescent="0.3">
      <c r="A382">
        <v>2016</v>
      </c>
      <c r="B382" t="s">
        <v>222</v>
      </c>
      <c r="C382" t="s">
        <v>235</v>
      </c>
      <c r="D382" t="s">
        <v>236</v>
      </c>
      <c r="E382" t="s">
        <v>245</v>
      </c>
      <c r="F382" t="s">
        <v>15</v>
      </c>
      <c r="G382" t="s">
        <v>16</v>
      </c>
      <c r="H382">
        <v>20</v>
      </c>
      <c r="I382">
        <v>0.6</v>
      </c>
      <c r="J382">
        <v>287.39999999999998</v>
      </c>
      <c r="K382">
        <v>8664</v>
      </c>
    </row>
    <row r="383" spans="1:11" x14ac:dyDescent="0.3">
      <c r="A383">
        <v>2016</v>
      </c>
      <c r="B383" t="s">
        <v>222</v>
      </c>
      <c r="C383" t="s">
        <v>235</v>
      </c>
      <c r="D383" t="s">
        <v>236</v>
      </c>
      <c r="E383" t="s">
        <v>246</v>
      </c>
      <c r="F383" t="s">
        <v>15</v>
      </c>
      <c r="G383" t="s">
        <v>19</v>
      </c>
      <c r="H383">
        <v>29.1</v>
      </c>
      <c r="I383">
        <v>3</v>
      </c>
      <c r="J383">
        <v>199</v>
      </c>
      <c r="K383">
        <v>339</v>
      </c>
    </row>
    <row r="384" spans="1:11" x14ac:dyDescent="0.3">
      <c r="A384">
        <v>2017</v>
      </c>
      <c r="B384" t="s">
        <v>222</v>
      </c>
      <c r="C384" t="s">
        <v>235</v>
      </c>
      <c r="D384" t="s">
        <v>236</v>
      </c>
      <c r="E384" t="s">
        <v>237</v>
      </c>
      <c r="F384" t="s">
        <v>15</v>
      </c>
      <c r="G384" t="s">
        <v>19</v>
      </c>
      <c r="H384">
        <v>28.6</v>
      </c>
      <c r="I384">
        <v>4</v>
      </c>
      <c r="J384">
        <v>149</v>
      </c>
      <c r="K384">
        <v>356</v>
      </c>
    </row>
    <row r="385" spans="1:11" x14ac:dyDescent="0.3">
      <c r="A385">
        <v>2017</v>
      </c>
      <c r="B385" t="s">
        <v>222</v>
      </c>
      <c r="C385" t="s">
        <v>235</v>
      </c>
      <c r="D385" t="s">
        <v>236</v>
      </c>
      <c r="E385" t="s">
        <v>239</v>
      </c>
      <c r="F385" t="s">
        <v>15</v>
      </c>
      <c r="G385" t="s">
        <v>19</v>
      </c>
      <c r="H385">
        <v>28</v>
      </c>
      <c r="I385">
        <v>4</v>
      </c>
      <c r="J385">
        <v>152</v>
      </c>
      <c r="K385">
        <v>355</v>
      </c>
    </row>
    <row r="386" spans="1:11" x14ac:dyDescent="0.3">
      <c r="A386">
        <v>2017</v>
      </c>
      <c r="B386" t="s">
        <v>222</v>
      </c>
      <c r="C386" t="s">
        <v>235</v>
      </c>
      <c r="D386" t="s">
        <v>236</v>
      </c>
      <c r="E386" t="s">
        <v>246</v>
      </c>
      <c r="F386" t="s">
        <v>15</v>
      </c>
      <c r="G386" t="s">
        <v>19</v>
      </c>
      <c r="H386">
        <v>26.8</v>
      </c>
      <c r="I386">
        <v>1</v>
      </c>
      <c r="J386">
        <v>136</v>
      </c>
      <c r="K386">
        <v>333</v>
      </c>
    </row>
    <row r="387" spans="1:11" x14ac:dyDescent="0.3">
      <c r="A387">
        <v>2017</v>
      </c>
      <c r="B387" t="s">
        <v>222</v>
      </c>
      <c r="C387" t="s">
        <v>235</v>
      </c>
      <c r="D387" t="s">
        <v>236</v>
      </c>
      <c r="E387" t="s">
        <v>241</v>
      </c>
      <c r="F387" t="s">
        <v>15</v>
      </c>
      <c r="G387" t="s">
        <v>16</v>
      </c>
      <c r="H387">
        <v>24.7</v>
      </c>
      <c r="I387">
        <v>1</v>
      </c>
      <c r="J387">
        <v>197</v>
      </c>
      <c r="K387">
        <v>5962</v>
      </c>
    </row>
    <row r="388" spans="1:11" x14ac:dyDescent="0.3">
      <c r="A388">
        <v>2017</v>
      </c>
      <c r="B388" t="s">
        <v>222</v>
      </c>
      <c r="C388" t="s">
        <v>235</v>
      </c>
      <c r="D388" t="s">
        <v>236</v>
      </c>
      <c r="E388" t="s">
        <v>237</v>
      </c>
      <c r="F388" t="s">
        <v>15</v>
      </c>
      <c r="G388" t="s">
        <v>16</v>
      </c>
      <c r="H388">
        <v>24.6</v>
      </c>
      <c r="I388">
        <v>0.3</v>
      </c>
      <c r="J388">
        <v>351.9</v>
      </c>
      <c r="K388">
        <v>7458</v>
      </c>
    </row>
    <row r="389" spans="1:11" x14ac:dyDescent="0.3">
      <c r="A389">
        <v>2017</v>
      </c>
      <c r="B389" t="s">
        <v>222</v>
      </c>
      <c r="C389" t="s">
        <v>223</v>
      </c>
      <c r="D389" t="s">
        <v>224</v>
      </c>
      <c r="E389" t="s">
        <v>227</v>
      </c>
      <c r="F389" t="s">
        <v>15</v>
      </c>
      <c r="G389" t="s">
        <v>19</v>
      </c>
      <c r="H389">
        <v>24.3</v>
      </c>
      <c r="I389">
        <v>1</v>
      </c>
      <c r="J389">
        <v>145</v>
      </c>
      <c r="K389">
        <v>360</v>
      </c>
    </row>
    <row r="390" spans="1:11" x14ac:dyDescent="0.3">
      <c r="A390">
        <v>2017</v>
      </c>
      <c r="B390" t="s">
        <v>222</v>
      </c>
      <c r="C390" t="s">
        <v>223</v>
      </c>
      <c r="D390" t="s">
        <v>224</v>
      </c>
      <c r="E390" t="s">
        <v>230</v>
      </c>
      <c r="F390" t="s">
        <v>15</v>
      </c>
      <c r="G390" t="s">
        <v>16</v>
      </c>
      <c r="H390">
        <v>23.8</v>
      </c>
      <c r="I390">
        <v>1</v>
      </c>
      <c r="J390">
        <v>181.5</v>
      </c>
      <c r="K390">
        <v>8699</v>
      </c>
    </row>
    <row r="391" spans="1:11" x14ac:dyDescent="0.3">
      <c r="A391">
        <v>2017</v>
      </c>
      <c r="B391" t="s">
        <v>222</v>
      </c>
      <c r="C391" t="s">
        <v>235</v>
      </c>
      <c r="D391" t="s">
        <v>236</v>
      </c>
      <c r="E391" t="s">
        <v>238</v>
      </c>
      <c r="F391" t="s">
        <v>15</v>
      </c>
      <c r="G391" t="s">
        <v>19</v>
      </c>
      <c r="H391">
        <v>23.3</v>
      </c>
      <c r="I391">
        <v>1</v>
      </c>
      <c r="J391">
        <v>133</v>
      </c>
      <c r="K391">
        <v>351</v>
      </c>
    </row>
    <row r="392" spans="1:11" x14ac:dyDescent="0.3">
      <c r="A392">
        <v>2017</v>
      </c>
      <c r="B392" t="s">
        <v>222</v>
      </c>
      <c r="C392" t="s">
        <v>235</v>
      </c>
      <c r="D392" t="s">
        <v>236</v>
      </c>
      <c r="E392" t="s">
        <v>239</v>
      </c>
      <c r="F392" t="s">
        <v>15</v>
      </c>
      <c r="G392" t="s">
        <v>16</v>
      </c>
      <c r="H392">
        <v>22.9</v>
      </c>
      <c r="I392">
        <v>1</v>
      </c>
      <c r="J392">
        <v>216.6</v>
      </c>
      <c r="K392">
        <v>7115</v>
      </c>
    </row>
    <row r="393" spans="1:11" x14ac:dyDescent="0.3">
      <c r="A393">
        <v>2017</v>
      </c>
      <c r="B393" t="s">
        <v>222</v>
      </c>
      <c r="C393" t="s">
        <v>235</v>
      </c>
      <c r="D393" t="s">
        <v>236</v>
      </c>
      <c r="E393" t="s">
        <v>241</v>
      </c>
      <c r="F393" t="s">
        <v>15</v>
      </c>
      <c r="G393" t="s">
        <v>19</v>
      </c>
      <c r="H393">
        <v>22.9</v>
      </c>
      <c r="I393">
        <v>1</v>
      </c>
      <c r="J393">
        <v>140</v>
      </c>
      <c r="K393">
        <v>358</v>
      </c>
    </row>
    <row r="394" spans="1:11" x14ac:dyDescent="0.3">
      <c r="A394">
        <v>2017</v>
      </c>
      <c r="B394" t="s">
        <v>222</v>
      </c>
      <c r="C394" t="s">
        <v>223</v>
      </c>
      <c r="D394" t="s">
        <v>224</v>
      </c>
      <c r="E394" t="s">
        <v>371</v>
      </c>
      <c r="F394" t="s">
        <v>15</v>
      </c>
      <c r="G394" t="s">
        <v>16</v>
      </c>
      <c r="H394">
        <v>22.3</v>
      </c>
      <c r="I394">
        <v>1</v>
      </c>
      <c r="J394">
        <v>240.5</v>
      </c>
      <c r="K394">
        <v>7911</v>
      </c>
    </row>
    <row r="395" spans="1:11" x14ac:dyDescent="0.3">
      <c r="A395">
        <v>2017</v>
      </c>
      <c r="B395" t="s">
        <v>222</v>
      </c>
      <c r="C395" t="s">
        <v>235</v>
      </c>
      <c r="D395" t="s">
        <v>236</v>
      </c>
      <c r="E395" t="s">
        <v>242</v>
      </c>
      <c r="F395" t="s">
        <v>15</v>
      </c>
      <c r="G395" t="s">
        <v>19</v>
      </c>
      <c r="H395">
        <v>20.9</v>
      </c>
      <c r="I395">
        <v>3</v>
      </c>
      <c r="J395">
        <v>101</v>
      </c>
      <c r="K395">
        <v>346</v>
      </c>
    </row>
    <row r="396" spans="1:11" x14ac:dyDescent="0.3">
      <c r="A396">
        <v>2017</v>
      </c>
      <c r="B396" t="s">
        <v>222</v>
      </c>
      <c r="C396" t="s">
        <v>223</v>
      </c>
      <c r="D396" t="s">
        <v>224</v>
      </c>
      <c r="E396" t="s">
        <v>232</v>
      </c>
      <c r="F396" t="s">
        <v>15</v>
      </c>
      <c r="G396" t="s">
        <v>19</v>
      </c>
      <c r="H396">
        <v>19.8</v>
      </c>
      <c r="I396">
        <v>1</v>
      </c>
      <c r="J396">
        <v>133</v>
      </c>
      <c r="K396">
        <v>311</v>
      </c>
    </row>
    <row r="397" spans="1:11" x14ac:dyDescent="0.3">
      <c r="A397">
        <v>2017</v>
      </c>
      <c r="B397" t="s">
        <v>222</v>
      </c>
      <c r="C397" t="s">
        <v>235</v>
      </c>
      <c r="D397" t="s">
        <v>236</v>
      </c>
      <c r="E397" t="s">
        <v>240</v>
      </c>
      <c r="F397" t="s">
        <v>15</v>
      </c>
      <c r="G397" t="s">
        <v>19</v>
      </c>
      <c r="H397">
        <v>19.3</v>
      </c>
      <c r="I397">
        <v>1</v>
      </c>
      <c r="J397">
        <v>132</v>
      </c>
      <c r="K397">
        <v>343</v>
      </c>
    </row>
    <row r="398" spans="1:11" x14ac:dyDescent="0.3">
      <c r="A398">
        <v>2017</v>
      </c>
      <c r="B398" t="s">
        <v>222</v>
      </c>
      <c r="C398" t="s">
        <v>223</v>
      </c>
      <c r="D398" t="s">
        <v>224</v>
      </c>
      <c r="E398" t="s">
        <v>226</v>
      </c>
      <c r="F398" t="s">
        <v>15</v>
      </c>
      <c r="G398" t="s">
        <v>16</v>
      </c>
      <c r="H398">
        <v>18.899999999999999</v>
      </c>
      <c r="I398">
        <v>1</v>
      </c>
      <c r="J398">
        <v>254.4</v>
      </c>
      <c r="K398">
        <v>8733</v>
      </c>
    </row>
    <row r="399" spans="1:11" x14ac:dyDescent="0.3">
      <c r="A399">
        <v>2017</v>
      </c>
      <c r="B399" t="s">
        <v>222</v>
      </c>
      <c r="C399" t="s">
        <v>223</v>
      </c>
      <c r="D399" t="s">
        <v>224</v>
      </c>
      <c r="E399" t="s">
        <v>228</v>
      </c>
      <c r="F399" t="s">
        <v>15</v>
      </c>
      <c r="G399" t="s">
        <v>16</v>
      </c>
      <c r="H399">
        <v>18.399999999999999</v>
      </c>
      <c r="I399">
        <v>1</v>
      </c>
      <c r="J399">
        <v>270.3</v>
      </c>
      <c r="K399">
        <v>8593</v>
      </c>
    </row>
    <row r="400" spans="1:11" x14ac:dyDescent="0.3">
      <c r="A400">
        <v>2017</v>
      </c>
      <c r="B400" t="s">
        <v>222</v>
      </c>
      <c r="C400" t="s">
        <v>235</v>
      </c>
      <c r="D400" t="s">
        <v>236</v>
      </c>
      <c r="E400" t="s">
        <v>242</v>
      </c>
      <c r="F400" t="s">
        <v>15</v>
      </c>
      <c r="G400" t="s">
        <v>16</v>
      </c>
      <c r="H400">
        <v>17.5</v>
      </c>
      <c r="I400">
        <v>1</v>
      </c>
      <c r="J400">
        <v>172.5</v>
      </c>
      <c r="K400">
        <v>8088</v>
      </c>
    </row>
    <row r="401" spans="1:11" x14ac:dyDescent="0.3">
      <c r="A401">
        <v>2017</v>
      </c>
      <c r="B401" t="s">
        <v>222</v>
      </c>
      <c r="C401" t="s">
        <v>223</v>
      </c>
      <c r="D401" t="s">
        <v>224</v>
      </c>
      <c r="E401" t="s">
        <v>243</v>
      </c>
      <c r="F401" t="s">
        <v>15</v>
      </c>
      <c r="G401" t="s">
        <v>16</v>
      </c>
      <c r="H401">
        <v>16.8</v>
      </c>
      <c r="I401">
        <v>1</v>
      </c>
      <c r="J401">
        <v>154.30000000000001</v>
      </c>
      <c r="K401">
        <v>8701</v>
      </c>
    </row>
    <row r="402" spans="1:11" x14ac:dyDescent="0.3">
      <c r="A402">
        <v>2017</v>
      </c>
      <c r="B402" t="s">
        <v>222</v>
      </c>
      <c r="C402" t="s">
        <v>223</v>
      </c>
      <c r="D402" t="s">
        <v>224</v>
      </c>
      <c r="E402" t="s">
        <v>231</v>
      </c>
      <c r="F402" t="s">
        <v>15</v>
      </c>
      <c r="G402" t="s">
        <v>16</v>
      </c>
      <c r="H402">
        <v>16.7</v>
      </c>
      <c r="I402">
        <v>1</v>
      </c>
      <c r="J402">
        <v>249.1</v>
      </c>
      <c r="K402">
        <v>8213</v>
      </c>
    </row>
    <row r="403" spans="1:11" x14ac:dyDescent="0.3">
      <c r="A403">
        <v>2017</v>
      </c>
      <c r="B403" t="s">
        <v>222</v>
      </c>
      <c r="C403" t="s">
        <v>223</v>
      </c>
      <c r="D403" t="s">
        <v>224</v>
      </c>
      <c r="E403" t="s">
        <v>229</v>
      </c>
      <c r="F403" t="s">
        <v>15</v>
      </c>
      <c r="G403" t="s">
        <v>16</v>
      </c>
      <c r="H403">
        <v>16.600000000000001</v>
      </c>
      <c r="I403">
        <v>0.8</v>
      </c>
      <c r="J403">
        <v>216</v>
      </c>
      <c r="K403">
        <v>8154</v>
      </c>
    </row>
    <row r="404" spans="1:11" x14ac:dyDescent="0.3">
      <c r="A404">
        <v>2017</v>
      </c>
      <c r="B404" t="s">
        <v>222</v>
      </c>
      <c r="C404" t="s">
        <v>223</v>
      </c>
      <c r="D404" t="s">
        <v>224</v>
      </c>
      <c r="E404" t="s">
        <v>234</v>
      </c>
      <c r="F404" t="s">
        <v>15</v>
      </c>
      <c r="G404" t="s">
        <v>16</v>
      </c>
      <c r="H404">
        <v>15.4</v>
      </c>
      <c r="I404">
        <v>0.6</v>
      </c>
      <c r="J404">
        <v>219.7</v>
      </c>
      <c r="K404">
        <v>8628</v>
      </c>
    </row>
    <row r="405" spans="1:11" x14ac:dyDescent="0.3">
      <c r="A405">
        <v>2017</v>
      </c>
      <c r="B405" t="s">
        <v>222</v>
      </c>
      <c r="C405" t="s">
        <v>223</v>
      </c>
      <c r="D405" t="s">
        <v>224</v>
      </c>
      <c r="E405" t="s">
        <v>233</v>
      </c>
      <c r="F405" t="s">
        <v>15</v>
      </c>
      <c r="G405" t="s">
        <v>16</v>
      </c>
      <c r="H405">
        <v>13</v>
      </c>
      <c r="I405">
        <v>1</v>
      </c>
      <c r="J405">
        <v>219.7</v>
      </c>
      <c r="K405">
        <v>8560</v>
      </c>
    </row>
    <row r="406" spans="1:11" x14ac:dyDescent="0.3">
      <c r="A406">
        <v>2016</v>
      </c>
      <c r="B406" t="s">
        <v>260</v>
      </c>
      <c r="C406" t="s">
        <v>261</v>
      </c>
      <c r="D406" t="s">
        <v>262</v>
      </c>
      <c r="E406" t="s">
        <v>263</v>
      </c>
      <c r="F406" t="s">
        <v>15</v>
      </c>
      <c r="G406" t="s">
        <v>16</v>
      </c>
      <c r="H406">
        <v>35.799999999999997</v>
      </c>
      <c r="I406">
        <v>4.0999999999999996</v>
      </c>
      <c r="J406">
        <v>381.7</v>
      </c>
      <c r="K406">
        <v>8720</v>
      </c>
    </row>
    <row r="407" spans="1:11" x14ac:dyDescent="0.3">
      <c r="A407">
        <v>2016</v>
      </c>
      <c r="B407" t="s">
        <v>260</v>
      </c>
      <c r="C407" t="s">
        <v>261</v>
      </c>
      <c r="D407" t="s">
        <v>262</v>
      </c>
      <c r="E407" t="s">
        <v>263</v>
      </c>
      <c r="F407" t="s">
        <v>15</v>
      </c>
      <c r="G407" t="s">
        <v>19</v>
      </c>
      <c r="H407">
        <v>35.9</v>
      </c>
      <c r="I407">
        <v>10.6</v>
      </c>
      <c r="J407">
        <v>247.3</v>
      </c>
      <c r="K407">
        <v>354</v>
      </c>
    </row>
    <row r="408" spans="1:11" x14ac:dyDescent="0.3">
      <c r="A408">
        <v>2016</v>
      </c>
      <c r="B408" t="s">
        <v>260</v>
      </c>
      <c r="C408" t="s">
        <v>264</v>
      </c>
      <c r="D408" t="s">
        <v>265</v>
      </c>
      <c r="E408" t="s">
        <v>266</v>
      </c>
      <c r="F408" t="s">
        <v>15</v>
      </c>
      <c r="G408" t="s">
        <v>16</v>
      </c>
      <c r="H408">
        <v>30</v>
      </c>
      <c r="I408">
        <v>1.1000000000000001</v>
      </c>
      <c r="J408">
        <v>377.6</v>
      </c>
      <c r="K408">
        <v>8652</v>
      </c>
    </row>
    <row r="409" spans="1:11" x14ac:dyDescent="0.3">
      <c r="A409">
        <v>2016</v>
      </c>
      <c r="B409" t="s">
        <v>260</v>
      </c>
      <c r="C409" t="s">
        <v>264</v>
      </c>
      <c r="D409" t="s">
        <v>265</v>
      </c>
      <c r="E409" t="s">
        <v>266</v>
      </c>
      <c r="F409" t="s">
        <v>15</v>
      </c>
      <c r="G409" t="s">
        <v>19</v>
      </c>
      <c r="H409">
        <v>30.2</v>
      </c>
      <c r="I409">
        <v>8.1999999999999993</v>
      </c>
      <c r="J409">
        <v>168.9</v>
      </c>
      <c r="K409">
        <v>354</v>
      </c>
    </row>
    <row r="410" spans="1:11" x14ac:dyDescent="0.3">
      <c r="A410">
        <v>2016</v>
      </c>
      <c r="B410" t="s">
        <v>260</v>
      </c>
      <c r="C410" t="s">
        <v>267</v>
      </c>
      <c r="D410" t="s">
        <v>268</v>
      </c>
      <c r="E410" t="s">
        <v>269</v>
      </c>
      <c r="F410" t="s">
        <v>15</v>
      </c>
      <c r="G410" t="s">
        <v>16</v>
      </c>
      <c r="H410">
        <v>39.700000000000003</v>
      </c>
      <c r="I410">
        <v>4</v>
      </c>
      <c r="J410">
        <v>398.5</v>
      </c>
      <c r="K410">
        <v>8746</v>
      </c>
    </row>
    <row r="411" spans="1:11" x14ac:dyDescent="0.3">
      <c r="A411">
        <v>2016</v>
      </c>
      <c r="B411" t="s">
        <v>260</v>
      </c>
      <c r="C411" t="s">
        <v>267</v>
      </c>
      <c r="D411" t="s">
        <v>268</v>
      </c>
      <c r="E411" t="s">
        <v>270</v>
      </c>
      <c r="F411" t="s">
        <v>15</v>
      </c>
      <c r="G411" t="s">
        <v>16</v>
      </c>
      <c r="H411">
        <v>30.9</v>
      </c>
      <c r="I411">
        <v>3.4</v>
      </c>
      <c r="J411">
        <v>309.89999999999998</v>
      </c>
      <c r="K411">
        <v>8687</v>
      </c>
    </row>
    <row r="412" spans="1:11" x14ac:dyDescent="0.3">
      <c r="A412">
        <v>2016</v>
      </c>
      <c r="B412" t="s">
        <v>260</v>
      </c>
      <c r="C412" t="s">
        <v>267</v>
      </c>
      <c r="D412" t="s">
        <v>268</v>
      </c>
      <c r="E412" t="s">
        <v>270</v>
      </c>
      <c r="F412" t="s">
        <v>15</v>
      </c>
      <c r="G412" t="s">
        <v>19</v>
      </c>
      <c r="H412">
        <v>30.3</v>
      </c>
      <c r="I412">
        <v>10</v>
      </c>
      <c r="J412">
        <v>174.7</v>
      </c>
      <c r="K412">
        <v>346</v>
      </c>
    </row>
    <row r="413" spans="1:11" x14ac:dyDescent="0.3">
      <c r="A413">
        <v>2016</v>
      </c>
      <c r="B413" t="s">
        <v>260</v>
      </c>
      <c r="C413" t="s">
        <v>271</v>
      </c>
      <c r="D413" t="s">
        <v>272</v>
      </c>
      <c r="E413" t="s">
        <v>273</v>
      </c>
      <c r="F413" t="s">
        <v>15</v>
      </c>
      <c r="G413" t="s">
        <v>16</v>
      </c>
      <c r="H413">
        <v>38.799999999999997</v>
      </c>
      <c r="I413">
        <v>3.8</v>
      </c>
      <c r="J413">
        <v>445.4</v>
      </c>
      <c r="K413">
        <v>8717</v>
      </c>
    </row>
    <row r="414" spans="1:11" x14ac:dyDescent="0.3">
      <c r="A414">
        <v>2016</v>
      </c>
      <c r="B414" t="s">
        <v>260</v>
      </c>
      <c r="C414" t="s">
        <v>271</v>
      </c>
      <c r="D414" t="s">
        <v>272</v>
      </c>
      <c r="E414" t="s">
        <v>273</v>
      </c>
      <c r="F414" t="s">
        <v>15</v>
      </c>
      <c r="G414" t="s">
        <v>19</v>
      </c>
      <c r="H414">
        <v>38.4</v>
      </c>
      <c r="I414">
        <v>11</v>
      </c>
      <c r="J414">
        <v>182.1</v>
      </c>
      <c r="K414">
        <v>358</v>
      </c>
    </row>
    <row r="415" spans="1:11" x14ac:dyDescent="0.3">
      <c r="A415">
        <v>2016</v>
      </c>
      <c r="B415" t="s">
        <v>260</v>
      </c>
      <c r="C415" t="s">
        <v>271</v>
      </c>
      <c r="D415" t="s">
        <v>272</v>
      </c>
      <c r="E415" t="s">
        <v>274</v>
      </c>
      <c r="F415" t="s">
        <v>15</v>
      </c>
      <c r="G415" t="s">
        <v>16</v>
      </c>
      <c r="H415">
        <v>46.1</v>
      </c>
      <c r="I415">
        <v>6.9</v>
      </c>
      <c r="J415">
        <v>445.1</v>
      </c>
      <c r="K415">
        <v>8725</v>
      </c>
    </row>
    <row r="416" spans="1:11" x14ac:dyDescent="0.3">
      <c r="A416">
        <v>2016</v>
      </c>
      <c r="B416" t="s">
        <v>260</v>
      </c>
      <c r="C416" t="s">
        <v>264</v>
      </c>
      <c r="D416" t="s">
        <v>265</v>
      </c>
      <c r="E416" t="s">
        <v>275</v>
      </c>
      <c r="F416" t="s">
        <v>15</v>
      </c>
      <c r="G416" t="s">
        <v>19</v>
      </c>
      <c r="H416">
        <v>42.3</v>
      </c>
      <c r="I416">
        <v>9</v>
      </c>
      <c r="J416">
        <v>211.1</v>
      </c>
      <c r="K416">
        <v>358</v>
      </c>
    </row>
    <row r="417" spans="1:11" x14ac:dyDescent="0.3">
      <c r="A417">
        <v>2016</v>
      </c>
      <c r="B417" t="s">
        <v>260</v>
      </c>
      <c r="C417" t="s">
        <v>271</v>
      </c>
      <c r="D417" t="s">
        <v>272</v>
      </c>
      <c r="E417" t="s">
        <v>276</v>
      </c>
      <c r="F417" t="s">
        <v>15</v>
      </c>
      <c r="G417" t="s">
        <v>16</v>
      </c>
      <c r="H417">
        <v>38.6</v>
      </c>
      <c r="I417">
        <v>6.4</v>
      </c>
      <c r="J417">
        <v>321.8</v>
      </c>
      <c r="K417">
        <v>8637</v>
      </c>
    </row>
    <row r="418" spans="1:11" x14ac:dyDescent="0.3">
      <c r="A418">
        <v>2016</v>
      </c>
      <c r="B418" t="s">
        <v>260</v>
      </c>
      <c r="C418" t="s">
        <v>271</v>
      </c>
      <c r="D418" t="s">
        <v>272</v>
      </c>
      <c r="E418" t="s">
        <v>276</v>
      </c>
      <c r="F418" t="s">
        <v>15</v>
      </c>
      <c r="G418" t="s">
        <v>19</v>
      </c>
      <c r="H418">
        <v>37.799999999999997</v>
      </c>
      <c r="I418">
        <v>13.1</v>
      </c>
      <c r="J418">
        <v>191.7</v>
      </c>
      <c r="K418">
        <v>357</v>
      </c>
    </row>
    <row r="419" spans="1:11" x14ac:dyDescent="0.3">
      <c r="A419">
        <v>2016</v>
      </c>
      <c r="B419" t="s">
        <v>260</v>
      </c>
      <c r="C419" t="s">
        <v>271</v>
      </c>
      <c r="D419" t="s">
        <v>272</v>
      </c>
      <c r="E419" t="s">
        <v>277</v>
      </c>
      <c r="F419" t="s">
        <v>15</v>
      </c>
      <c r="G419" t="s">
        <v>19</v>
      </c>
      <c r="H419">
        <v>46.9</v>
      </c>
      <c r="I419">
        <v>13.5</v>
      </c>
      <c r="J419">
        <v>164</v>
      </c>
      <c r="K419">
        <v>331</v>
      </c>
    </row>
    <row r="420" spans="1:11" x14ac:dyDescent="0.3">
      <c r="A420">
        <v>2016</v>
      </c>
      <c r="B420" t="s">
        <v>260</v>
      </c>
      <c r="C420" t="s">
        <v>264</v>
      </c>
      <c r="D420" t="s">
        <v>265</v>
      </c>
      <c r="E420" t="s">
        <v>278</v>
      </c>
      <c r="F420" t="s">
        <v>15</v>
      </c>
      <c r="G420" t="s">
        <v>19</v>
      </c>
      <c r="H420">
        <v>41.9</v>
      </c>
      <c r="I420">
        <v>9.5</v>
      </c>
      <c r="J420">
        <v>246.8</v>
      </c>
      <c r="K420">
        <v>360</v>
      </c>
    </row>
    <row r="421" spans="1:11" x14ac:dyDescent="0.3">
      <c r="A421">
        <v>2016</v>
      </c>
      <c r="B421" t="s">
        <v>260</v>
      </c>
      <c r="C421" t="s">
        <v>264</v>
      </c>
      <c r="D421" t="s">
        <v>265</v>
      </c>
      <c r="E421" t="s">
        <v>279</v>
      </c>
      <c r="F421" t="s">
        <v>15</v>
      </c>
      <c r="G421" t="s">
        <v>19</v>
      </c>
      <c r="H421">
        <v>35.700000000000003</v>
      </c>
      <c r="I421">
        <v>7.5</v>
      </c>
      <c r="J421">
        <v>177.5</v>
      </c>
      <c r="K421">
        <v>329</v>
      </c>
    </row>
    <row r="422" spans="1:11" x14ac:dyDescent="0.3">
      <c r="A422">
        <v>2016</v>
      </c>
      <c r="B422" t="s">
        <v>260</v>
      </c>
      <c r="C422" t="s">
        <v>264</v>
      </c>
      <c r="D422" t="s">
        <v>265</v>
      </c>
      <c r="E422" t="s">
        <v>280</v>
      </c>
      <c r="F422" t="s">
        <v>15</v>
      </c>
      <c r="G422" t="s">
        <v>19</v>
      </c>
      <c r="H422">
        <v>47.8</v>
      </c>
      <c r="I422">
        <v>7.9</v>
      </c>
      <c r="J422">
        <v>290.5</v>
      </c>
      <c r="K422">
        <v>356</v>
      </c>
    </row>
    <row r="423" spans="1:11" x14ac:dyDescent="0.3">
      <c r="A423">
        <v>2016</v>
      </c>
      <c r="B423" t="s">
        <v>260</v>
      </c>
      <c r="C423" t="s">
        <v>264</v>
      </c>
      <c r="D423" t="s">
        <v>265</v>
      </c>
      <c r="E423" t="s">
        <v>281</v>
      </c>
      <c r="F423" t="s">
        <v>15</v>
      </c>
      <c r="G423" t="s">
        <v>19</v>
      </c>
      <c r="H423">
        <v>50.9</v>
      </c>
      <c r="I423">
        <v>4.2</v>
      </c>
      <c r="J423">
        <v>423.1</v>
      </c>
      <c r="K423">
        <v>349</v>
      </c>
    </row>
    <row r="424" spans="1:11" x14ac:dyDescent="0.3">
      <c r="A424">
        <v>2016</v>
      </c>
      <c r="B424" t="s">
        <v>260</v>
      </c>
      <c r="C424" t="s">
        <v>282</v>
      </c>
      <c r="D424" t="s">
        <v>283</v>
      </c>
      <c r="E424" t="s">
        <v>284</v>
      </c>
      <c r="F424" t="s">
        <v>15</v>
      </c>
      <c r="G424" t="s">
        <v>16</v>
      </c>
      <c r="H424">
        <v>48.2</v>
      </c>
      <c r="I424">
        <v>3.2</v>
      </c>
      <c r="J424">
        <v>943.6</v>
      </c>
      <c r="K424">
        <v>8703</v>
      </c>
    </row>
    <row r="425" spans="1:11" x14ac:dyDescent="0.3">
      <c r="A425">
        <v>2016</v>
      </c>
      <c r="B425" t="s">
        <v>260</v>
      </c>
      <c r="C425" t="s">
        <v>282</v>
      </c>
      <c r="D425" t="s">
        <v>283</v>
      </c>
      <c r="E425" t="s">
        <v>284</v>
      </c>
      <c r="F425" t="s">
        <v>15</v>
      </c>
      <c r="G425" t="s">
        <v>19</v>
      </c>
      <c r="H425">
        <v>47.5</v>
      </c>
      <c r="I425">
        <v>11</v>
      </c>
      <c r="J425">
        <v>287.89999999999998</v>
      </c>
      <c r="K425">
        <v>362</v>
      </c>
    </row>
    <row r="426" spans="1:11" x14ac:dyDescent="0.3">
      <c r="A426">
        <v>2016</v>
      </c>
      <c r="B426" t="s">
        <v>260</v>
      </c>
      <c r="C426" t="s">
        <v>271</v>
      </c>
      <c r="D426" t="s">
        <v>272</v>
      </c>
      <c r="E426" t="s">
        <v>285</v>
      </c>
      <c r="F426" t="s">
        <v>15</v>
      </c>
      <c r="G426" t="s">
        <v>16</v>
      </c>
      <c r="H426">
        <v>36.1</v>
      </c>
      <c r="I426">
        <v>3.3</v>
      </c>
      <c r="J426">
        <v>408</v>
      </c>
      <c r="K426">
        <v>8772</v>
      </c>
    </row>
    <row r="427" spans="1:11" x14ac:dyDescent="0.3">
      <c r="A427">
        <v>2016</v>
      </c>
      <c r="B427" t="s">
        <v>260</v>
      </c>
      <c r="C427" t="s">
        <v>264</v>
      </c>
      <c r="D427" t="s">
        <v>265</v>
      </c>
      <c r="E427" t="s">
        <v>286</v>
      </c>
      <c r="F427" t="s">
        <v>15</v>
      </c>
      <c r="G427" t="s">
        <v>19</v>
      </c>
      <c r="H427">
        <v>37.9</v>
      </c>
      <c r="I427">
        <v>9.4</v>
      </c>
      <c r="J427">
        <v>178.6</v>
      </c>
      <c r="K427">
        <v>363</v>
      </c>
    </row>
    <row r="428" spans="1:11" x14ac:dyDescent="0.3">
      <c r="A428">
        <v>2016</v>
      </c>
      <c r="B428" t="s">
        <v>260</v>
      </c>
      <c r="C428" t="s">
        <v>271</v>
      </c>
      <c r="D428" t="s">
        <v>272</v>
      </c>
      <c r="E428" t="s">
        <v>287</v>
      </c>
      <c r="F428" t="s">
        <v>15</v>
      </c>
      <c r="G428" t="s">
        <v>16</v>
      </c>
      <c r="H428">
        <v>35.9</v>
      </c>
      <c r="I428">
        <v>3.3</v>
      </c>
      <c r="J428">
        <v>520</v>
      </c>
      <c r="K428">
        <v>8700</v>
      </c>
    </row>
    <row r="429" spans="1:11" x14ac:dyDescent="0.3">
      <c r="A429">
        <v>2016</v>
      </c>
      <c r="B429" t="s">
        <v>260</v>
      </c>
      <c r="C429" t="s">
        <v>264</v>
      </c>
      <c r="D429" t="s">
        <v>265</v>
      </c>
      <c r="E429" t="s">
        <v>288</v>
      </c>
      <c r="F429" t="s">
        <v>15</v>
      </c>
      <c r="G429" t="s">
        <v>16</v>
      </c>
      <c r="H429">
        <v>23</v>
      </c>
      <c r="I429">
        <v>0.9</v>
      </c>
      <c r="J429">
        <v>299.5</v>
      </c>
      <c r="K429">
        <v>8714</v>
      </c>
    </row>
    <row r="430" spans="1:11" x14ac:dyDescent="0.3">
      <c r="A430">
        <v>2016</v>
      </c>
      <c r="B430" t="s">
        <v>260</v>
      </c>
      <c r="C430" t="s">
        <v>264</v>
      </c>
      <c r="D430" t="s">
        <v>265</v>
      </c>
      <c r="E430" t="s">
        <v>289</v>
      </c>
      <c r="F430" t="s">
        <v>15</v>
      </c>
      <c r="G430" t="s">
        <v>16</v>
      </c>
      <c r="H430">
        <v>47.2</v>
      </c>
      <c r="I430">
        <v>4.5</v>
      </c>
      <c r="J430">
        <v>751.1</v>
      </c>
      <c r="K430">
        <v>8742</v>
      </c>
    </row>
    <row r="431" spans="1:11" x14ac:dyDescent="0.3">
      <c r="A431">
        <v>2016</v>
      </c>
      <c r="B431" t="s">
        <v>260</v>
      </c>
      <c r="C431" t="s">
        <v>271</v>
      </c>
      <c r="D431" t="s">
        <v>272</v>
      </c>
      <c r="E431" t="s">
        <v>290</v>
      </c>
      <c r="F431" t="s">
        <v>15</v>
      </c>
      <c r="G431" t="s">
        <v>16</v>
      </c>
      <c r="H431">
        <v>43.2</v>
      </c>
      <c r="I431">
        <v>0.1</v>
      </c>
      <c r="J431">
        <v>571.79999999999995</v>
      </c>
      <c r="K431">
        <v>8487</v>
      </c>
    </row>
    <row r="432" spans="1:11" x14ac:dyDescent="0.3">
      <c r="A432">
        <v>2016</v>
      </c>
      <c r="B432" t="s">
        <v>260</v>
      </c>
      <c r="C432" t="s">
        <v>271</v>
      </c>
      <c r="D432" t="s">
        <v>272</v>
      </c>
      <c r="E432" t="s">
        <v>290</v>
      </c>
      <c r="F432" t="s">
        <v>15</v>
      </c>
      <c r="G432" t="s">
        <v>19</v>
      </c>
      <c r="H432">
        <v>42.9</v>
      </c>
      <c r="I432">
        <v>6.8</v>
      </c>
      <c r="J432">
        <v>213.8</v>
      </c>
      <c r="K432">
        <v>334</v>
      </c>
    </row>
    <row r="433" spans="1:11" x14ac:dyDescent="0.3">
      <c r="A433">
        <v>2016</v>
      </c>
      <c r="B433" t="s">
        <v>260</v>
      </c>
      <c r="C433" t="s">
        <v>264</v>
      </c>
      <c r="D433" t="s">
        <v>265</v>
      </c>
      <c r="E433" t="s">
        <v>291</v>
      </c>
      <c r="F433" t="s">
        <v>15</v>
      </c>
      <c r="G433" t="s">
        <v>19</v>
      </c>
      <c r="H433">
        <v>34.799999999999997</v>
      </c>
      <c r="I433">
        <v>7.8</v>
      </c>
      <c r="J433">
        <v>177.4</v>
      </c>
      <c r="K433">
        <v>333</v>
      </c>
    </row>
    <row r="434" spans="1:11" x14ac:dyDescent="0.3">
      <c r="A434">
        <v>2016</v>
      </c>
      <c r="B434" t="s">
        <v>260</v>
      </c>
      <c r="C434" t="s">
        <v>264</v>
      </c>
      <c r="D434" t="s">
        <v>265</v>
      </c>
      <c r="E434" t="s">
        <v>292</v>
      </c>
      <c r="F434" t="s">
        <v>15</v>
      </c>
      <c r="G434" t="s">
        <v>16</v>
      </c>
      <c r="H434">
        <v>24.7</v>
      </c>
      <c r="I434">
        <v>4.4000000000000004</v>
      </c>
      <c r="J434">
        <v>129.5</v>
      </c>
      <c r="K434">
        <v>8720</v>
      </c>
    </row>
    <row r="435" spans="1:11" x14ac:dyDescent="0.3">
      <c r="A435">
        <v>2016</v>
      </c>
      <c r="B435" t="s">
        <v>260</v>
      </c>
      <c r="C435" t="s">
        <v>282</v>
      </c>
      <c r="D435" t="s">
        <v>283</v>
      </c>
      <c r="E435" t="s">
        <v>293</v>
      </c>
      <c r="F435" t="s">
        <v>15</v>
      </c>
      <c r="G435" t="s">
        <v>19</v>
      </c>
      <c r="H435">
        <v>41.9</v>
      </c>
      <c r="I435">
        <v>12.2</v>
      </c>
      <c r="J435">
        <v>229.3</v>
      </c>
      <c r="K435">
        <v>339</v>
      </c>
    </row>
    <row r="436" spans="1:11" x14ac:dyDescent="0.3">
      <c r="A436">
        <v>2016</v>
      </c>
      <c r="B436" t="s">
        <v>260</v>
      </c>
      <c r="C436" t="s">
        <v>264</v>
      </c>
      <c r="D436" t="s">
        <v>265</v>
      </c>
      <c r="E436" t="s">
        <v>294</v>
      </c>
      <c r="F436" t="s">
        <v>15</v>
      </c>
      <c r="G436" t="s">
        <v>16</v>
      </c>
      <c r="H436">
        <v>44.3</v>
      </c>
      <c r="I436">
        <v>2.1</v>
      </c>
      <c r="J436">
        <v>631</v>
      </c>
      <c r="K436">
        <v>8707</v>
      </c>
    </row>
    <row r="437" spans="1:11" x14ac:dyDescent="0.3">
      <c r="A437">
        <v>2016</v>
      </c>
      <c r="B437" t="s">
        <v>260</v>
      </c>
      <c r="C437" t="s">
        <v>264</v>
      </c>
      <c r="D437" t="s">
        <v>265</v>
      </c>
      <c r="E437" t="s">
        <v>294</v>
      </c>
      <c r="F437" t="s">
        <v>15</v>
      </c>
      <c r="G437" t="s">
        <v>19</v>
      </c>
      <c r="H437">
        <v>39.799999999999997</v>
      </c>
      <c r="I437">
        <v>7.3</v>
      </c>
      <c r="J437">
        <v>241.3</v>
      </c>
      <c r="K437">
        <v>349</v>
      </c>
    </row>
    <row r="438" spans="1:11" x14ac:dyDescent="0.3">
      <c r="A438">
        <v>2017</v>
      </c>
      <c r="B438" t="s">
        <v>260</v>
      </c>
      <c r="C438" t="s">
        <v>264</v>
      </c>
      <c r="D438" t="s">
        <v>265</v>
      </c>
      <c r="E438" t="s">
        <v>281</v>
      </c>
      <c r="F438" t="s">
        <v>15</v>
      </c>
      <c r="G438" t="s">
        <v>19</v>
      </c>
      <c r="H438">
        <v>55.6</v>
      </c>
      <c r="I438">
        <v>9.8000000000000007</v>
      </c>
      <c r="J438">
        <v>503.5</v>
      </c>
      <c r="K438">
        <v>363</v>
      </c>
    </row>
    <row r="439" spans="1:11" x14ac:dyDescent="0.3">
      <c r="A439">
        <v>2017</v>
      </c>
      <c r="B439" t="s">
        <v>260</v>
      </c>
      <c r="C439" t="s">
        <v>271</v>
      </c>
      <c r="D439" t="s">
        <v>272</v>
      </c>
      <c r="E439" t="s">
        <v>277</v>
      </c>
      <c r="F439" t="s">
        <v>15</v>
      </c>
      <c r="G439" t="s">
        <v>19</v>
      </c>
      <c r="H439">
        <v>52</v>
      </c>
      <c r="I439">
        <v>13.6</v>
      </c>
      <c r="J439">
        <v>369.5</v>
      </c>
      <c r="K439">
        <v>333</v>
      </c>
    </row>
    <row r="440" spans="1:11" x14ac:dyDescent="0.3">
      <c r="A440">
        <v>2017</v>
      </c>
      <c r="B440" t="s">
        <v>260</v>
      </c>
      <c r="C440" t="s">
        <v>282</v>
      </c>
      <c r="D440" t="s">
        <v>283</v>
      </c>
      <c r="E440" t="s">
        <v>284</v>
      </c>
      <c r="F440" t="s">
        <v>15</v>
      </c>
      <c r="G440" t="s">
        <v>16</v>
      </c>
      <c r="H440">
        <v>51.2</v>
      </c>
      <c r="I440">
        <v>2</v>
      </c>
      <c r="J440">
        <v>1585.5</v>
      </c>
      <c r="K440">
        <v>8725</v>
      </c>
    </row>
    <row r="441" spans="1:11" x14ac:dyDescent="0.3">
      <c r="A441">
        <v>2017</v>
      </c>
      <c r="B441" t="s">
        <v>260</v>
      </c>
      <c r="C441" t="s">
        <v>264</v>
      </c>
      <c r="D441" t="s">
        <v>265</v>
      </c>
      <c r="E441" t="s">
        <v>289</v>
      </c>
      <c r="F441" t="s">
        <v>15</v>
      </c>
      <c r="G441" t="s">
        <v>16</v>
      </c>
      <c r="H441">
        <v>49.1</v>
      </c>
      <c r="I441">
        <v>1.1000000000000001</v>
      </c>
      <c r="J441">
        <v>907.8</v>
      </c>
      <c r="K441">
        <v>8730</v>
      </c>
    </row>
    <row r="442" spans="1:11" x14ac:dyDescent="0.3">
      <c r="A442">
        <v>2017</v>
      </c>
      <c r="B442" t="s">
        <v>260</v>
      </c>
      <c r="C442" t="s">
        <v>264</v>
      </c>
      <c r="D442" t="s">
        <v>265</v>
      </c>
      <c r="E442" t="s">
        <v>294</v>
      </c>
      <c r="F442" t="s">
        <v>15</v>
      </c>
      <c r="G442" t="s">
        <v>16</v>
      </c>
      <c r="H442">
        <v>48.4</v>
      </c>
      <c r="I442">
        <v>2.7</v>
      </c>
      <c r="J442">
        <v>743.4</v>
      </c>
      <c r="K442">
        <v>8683</v>
      </c>
    </row>
    <row r="443" spans="1:11" x14ac:dyDescent="0.3">
      <c r="A443">
        <v>2017</v>
      </c>
      <c r="B443" t="s">
        <v>260</v>
      </c>
      <c r="C443" t="s">
        <v>271</v>
      </c>
      <c r="D443" t="s">
        <v>272</v>
      </c>
      <c r="E443" t="s">
        <v>290</v>
      </c>
      <c r="F443" t="s">
        <v>15</v>
      </c>
      <c r="G443" t="s">
        <v>16</v>
      </c>
      <c r="H443">
        <v>48.1</v>
      </c>
      <c r="I443">
        <v>2.1</v>
      </c>
      <c r="J443">
        <v>1235.5</v>
      </c>
      <c r="K443">
        <v>8542</v>
      </c>
    </row>
    <row r="444" spans="1:11" x14ac:dyDescent="0.3">
      <c r="A444">
        <v>2017</v>
      </c>
      <c r="B444" t="s">
        <v>260</v>
      </c>
      <c r="C444" t="s">
        <v>282</v>
      </c>
      <c r="D444" t="s">
        <v>283</v>
      </c>
      <c r="E444" t="s">
        <v>284</v>
      </c>
      <c r="F444" t="s">
        <v>15</v>
      </c>
      <c r="G444" t="s">
        <v>19</v>
      </c>
      <c r="H444">
        <v>46.5</v>
      </c>
      <c r="I444">
        <v>7.5</v>
      </c>
      <c r="J444">
        <v>297.60000000000002</v>
      </c>
      <c r="K444">
        <v>321</v>
      </c>
    </row>
    <row r="445" spans="1:11" x14ac:dyDescent="0.3">
      <c r="A445">
        <v>2017</v>
      </c>
      <c r="B445" t="s">
        <v>260</v>
      </c>
      <c r="C445" t="s">
        <v>264</v>
      </c>
      <c r="D445" t="s">
        <v>265</v>
      </c>
      <c r="E445" t="s">
        <v>280</v>
      </c>
      <c r="F445" t="s">
        <v>15</v>
      </c>
      <c r="G445" t="s">
        <v>19</v>
      </c>
      <c r="H445">
        <v>46.2</v>
      </c>
      <c r="I445">
        <v>8.8000000000000007</v>
      </c>
      <c r="J445">
        <v>490.4</v>
      </c>
      <c r="K445">
        <v>354</v>
      </c>
    </row>
    <row r="446" spans="1:11" x14ac:dyDescent="0.3">
      <c r="A446">
        <v>2017</v>
      </c>
      <c r="B446" t="s">
        <v>260</v>
      </c>
      <c r="C446" t="s">
        <v>264</v>
      </c>
      <c r="D446" t="s">
        <v>265</v>
      </c>
      <c r="E446" t="s">
        <v>294</v>
      </c>
      <c r="F446" t="s">
        <v>15</v>
      </c>
      <c r="G446" t="s">
        <v>19</v>
      </c>
      <c r="H446">
        <v>45.8</v>
      </c>
      <c r="I446">
        <v>8.9</v>
      </c>
      <c r="J446">
        <v>321.39999999999998</v>
      </c>
      <c r="K446">
        <v>343</v>
      </c>
    </row>
    <row r="447" spans="1:11" x14ac:dyDescent="0.3">
      <c r="A447">
        <v>2017</v>
      </c>
      <c r="B447" t="s">
        <v>260</v>
      </c>
      <c r="C447" t="s">
        <v>271</v>
      </c>
      <c r="D447" t="s">
        <v>272</v>
      </c>
      <c r="E447" t="s">
        <v>274</v>
      </c>
      <c r="F447" t="s">
        <v>15</v>
      </c>
      <c r="G447" t="s">
        <v>16</v>
      </c>
      <c r="H447">
        <v>44.1</v>
      </c>
      <c r="I447">
        <v>3.9</v>
      </c>
      <c r="J447">
        <v>648.4</v>
      </c>
      <c r="K447">
        <v>8668</v>
      </c>
    </row>
    <row r="448" spans="1:11" x14ac:dyDescent="0.3">
      <c r="A448">
        <v>2017</v>
      </c>
      <c r="B448" t="s">
        <v>260</v>
      </c>
      <c r="C448" t="s">
        <v>267</v>
      </c>
      <c r="D448" t="s">
        <v>268</v>
      </c>
      <c r="E448" t="s">
        <v>269</v>
      </c>
      <c r="F448" t="s">
        <v>15</v>
      </c>
      <c r="G448" t="s">
        <v>16</v>
      </c>
      <c r="H448">
        <v>42.4</v>
      </c>
      <c r="I448">
        <v>3.9</v>
      </c>
      <c r="J448">
        <v>827.7</v>
      </c>
      <c r="K448">
        <v>8683</v>
      </c>
    </row>
    <row r="449" spans="1:11" x14ac:dyDescent="0.3">
      <c r="A449">
        <v>2017</v>
      </c>
      <c r="B449" t="s">
        <v>260</v>
      </c>
      <c r="C449" t="s">
        <v>282</v>
      </c>
      <c r="D449" t="s">
        <v>283</v>
      </c>
      <c r="E449" t="s">
        <v>349</v>
      </c>
      <c r="F449" t="s">
        <v>15</v>
      </c>
      <c r="G449" t="s">
        <v>19</v>
      </c>
      <c r="H449">
        <v>42.2</v>
      </c>
      <c r="I449">
        <v>9.3000000000000007</v>
      </c>
      <c r="J449">
        <v>314.2</v>
      </c>
      <c r="K449">
        <v>359</v>
      </c>
    </row>
    <row r="450" spans="1:11" x14ac:dyDescent="0.3">
      <c r="A450">
        <v>2017</v>
      </c>
      <c r="B450" t="s">
        <v>260</v>
      </c>
      <c r="C450" t="s">
        <v>271</v>
      </c>
      <c r="D450" t="s">
        <v>272</v>
      </c>
      <c r="E450" t="s">
        <v>276</v>
      </c>
      <c r="F450" t="s">
        <v>15</v>
      </c>
      <c r="G450" t="s">
        <v>16</v>
      </c>
      <c r="H450">
        <v>41.6</v>
      </c>
      <c r="I450">
        <v>3.9</v>
      </c>
      <c r="J450">
        <v>671.6</v>
      </c>
      <c r="K450">
        <v>8463</v>
      </c>
    </row>
    <row r="451" spans="1:11" x14ac:dyDescent="0.3">
      <c r="A451">
        <v>2017</v>
      </c>
      <c r="B451" t="s">
        <v>260</v>
      </c>
      <c r="C451" t="s">
        <v>271</v>
      </c>
      <c r="D451" t="s">
        <v>272</v>
      </c>
      <c r="E451" t="s">
        <v>276</v>
      </c>
      <c r="F451" t="s">
        <v>15</v>
      </c>
      <c r="G451" t="s">
        <v>19</v>
      </c>
      <c r="H451">
        <v>41.1</v>
      </c>
      <c r="I451">
        <v>9.8000000000000007</v>
      </c>
      <c r="J451">
        <v>381.4</v>
      </c>
      <c r="K451">
        <v>356</v>
      </c>
    </row>
    <row r="452" spans="1:11" x14ac:dyDescent="0.3">
      <c r="A452">
        <v>2017</v>
      </c>
      <c r="B452" t="s">
        <v>260</v>
      </c>
      <c r="C452" t="s">
        <v>271</v>
      </c>
      <c r="D452" t="s">
        <v>272</v>
      </c>
      <c r="E452" t="s">
        <v>287</v>
      </c>
      <c r="F452" t="s">
        <v>15</v>
      </c>
      <c r="G452" t="s">
        <v>16</v>
      </c>
      <c r="H452">
        <v>40.9</v>
      </c>
      <c r="I452">
        <v>2.5</v>
      </c>
      <c r="J452">
        <v>712.1</v>
      </c>
      <c r="K452">
        <v>8750</v>
      </c>
    </row>
    <row r="453" spans="1:11" x14ac:dyDescent="0.3">
      <c r="A453">
        <v>2017</v>
      </c>
      <c r="B453" t="s">
        <v>260</v>
      </c>
      <c r="C453" t="s">
        <v>271</v>
      </c>
      <c r="D453" t="s">
        <v>272</v>
      </c>
      <c r="E453" t="s">
        <v>285</v>
      </c>
      <c r="F453" t="s">
        <v>15</v>
      </c>
      <c r="G453" t="s">
        <v>16</v>
      </c>
      <c r="H453">
        <v>40.5</v>
      </c>
      <c r="I453">
        <v>0.2</v>
      </c>
      <c r="J453">
        <v>639.5</v>
      </c>
      <c r="K453">
        <v>8648</v>
      </c>
    </row>
    <row r="454" spans="1:11" x14ac:dyDescent="0.3">
      <c r="A454">
        <v>2017</v>
      </c>
      <c r="B454" t="s">
        <v>260</v>
      </c>
      <c r="C454" t="s">
        <v>271</v>
      </c>
      <c r="D454" t="s">
        <v>272</v>
      </c>
      <c r="E454" t="s">
        <v>273</v>
      </c>
      <c r="F454" t="s">
        <v>15</v>
      </c>
      <c r="G454" t="s">
        <v>16</v>
      </c>
      <c r="H454">
        <v>39.799999999999997</v>
      </c>
      <c r="I454">
        <v>1.9</v>
      </c>
      <c r="J454">
        <v>537.70000000000005</v>
      </c>
      <c r="K454">
        <v>8563</v>
      </c>
    </row>
    <row r="455" spans="1:11" x14ac:dyDescent="0.3">
      <c r="A455">
        <v>2017</v>
      </c>
      <c r="B455" t="s">
        <v>260</v>
      </c>
      <c r="C455" t="s">
        <v>271</v>
      </c>
      <c r="D455" t="s">
        <v>272</v>
      </c>
      <c r="E455" t="s">
        <v>273</v>
      </c>
      <c r="F455" t="s">
        <v>15</v>
      </c>
      <c r="G455" t="s">
        <v>19</v>
      </c>
      <c r="H455">
        <v>39.6</v>
      </c>
      <c r="I455">
        <v>7.3</v>
      </c>
      <c r="J455">
        <v>323.8</v>
      </c>
      <c r="K455">
        <v>360</v>
      </c>
    </row>
    <row r="456" spans="1:11" x14ac:dyDescent="0.3">
      <c r="A456">
        <v>2017</v>
      </c>
      <c r="B456" t="s">
        <v>260</v>
      </c>
      <c r="C456" t="s">
        <v>264</v>
      </c>
      <c r="D456" t="s">
        <v>265</v>
      </c>
      <c r="E456" t="s">
        <v>291</v>
      </c>
      <c r="F456" t="s">
        <v>15</v>
      </c>
      <c r="G456" t="s">
        <v>19</v>
      </c>
      <c r="H456">
        <v>39.6</v>
      </c>
      <c r="I456">
        <v>6.3</v>
      </c>
      <c r="J456">
        <v>291.10000000000002</v>
      </c>
      <c r="K456">
        <v>314</v>
      </c>
    </row>
    <row r="457" spans="1:11" x14ac:dyDescent="0.3">
      <c r="A457">
        <v>2017</v>
      </c>
      <c r="B457" t="s">
        <v>260</v>
      </c>
      <c r="C457" t="s">
        <v>271</v>
      </c>
      <c r="D457" t="s">
        <v>272</v>
      </c>
      <c r="E457" t="s">
        <v>290</v>
      </c>
      <c r="F457" t="s">
        <v>15</v>
      </c>
      <c r="G457" t="s">
        <v>19</v>
      </c>
      <c r="H457">
        <v>39.200000000000003</v>
      </c>
      <c r="I457">
        <v>5.3</v>
      </c>
      <c r="J457">
        <v>508.4</v>
      </c>
      <c r="K457">
        <v>331</v>
      </c>
    </row>
    <row r="458" spans="1:11" x14ac:dyDescent="0.3">
      <c r="A458">
        <v>2017</v>
      </c>
      <c r="B458" t="s">
        <v>260</v>
      </c>
      <c r="C458" t="s">
        <v>264</v>
      </c>
      <c r="D458" t="s">
        <v>265</v>
      </c>
      <c r="E458" t="s">
        <v>275</v>
      </c>
      <c r="F458" t="s">
        <v>15</v>
      </c>
      <c r="G458" t="s">
        <v>19</v>
      </c>
      <c r="H458">
        <v>39.1</v>
      </c>
      <c r="I458">
        <v>6.8</v>
      </c>
      <c r="J458">
        <v>494.9</v>
      </c>
      <c r="K458">
        <v>318</v>
      </c>
    </row>
    <row r="459" spans="1:11" x14ac:dyDescent="0.3">
      <c r="A459">
        <v>2017</v>
      </c>
      <c r="B459" t="s">
        <v>260</v>
      </c>
      <c r="C459" t="s">
        <v>264</v>
      </c>
      <c r="D459" t="s">
        <v>265</v>
      </c>
      <c r="E459" t="s">
        <v>286</v>
      </c>
      <c r="F459" t="s">
        <v>15</v>
      </c>
      <c r="G459" t="s">
        <v>19</v>
      </c>
      <c r="H459">
        <v>38.299999999999997</v>
      </c>
      <c r="I459">
        <v>8</v>
      </c>
      <c r="J459">
        <v>262.5</v>
      </c>
      <c r="K459">
        <v>363</v>
      </c>
    </row>
    <row r="460" spans="1:11" x14ac:dyDescent="0.3">
      <c r="A460">
        <v>2017</v>
      </c>
      <c r="B460" t="s">
        <v>260</v>
      </c>
      <c r="C460" t="s">
        <v>261</v>
      </c>
      <c r="D460" t="s">
        <v>262</v>
      </c>
      <c r="E460" t="s">
        <v>263</v>
      </c>
      <c r="F460" t="s">
        <v>15</v>
      </c>
      <c r="G460" t="s">
        <v>19</v>
      </c>
      <c r="H460">
        <v>37.799999999999997</v>
      </c>
      <c r="I460">
        <v>12.5</v>
      </c>
      <c r="J460">
        <v>319.7</v>
      </c>
      <c r="K460">
        <v>338</v>
      </c>
    </row>
    <row r="461" spans="1:11" x14ac:dyDescent="0.3">
      <c r="A461">
        <v>2017</v>
      </c>
      <c r="B461" t="s">
        <v>260</v>
      </c>
      <c r="C461" t="s">
        <v>261</v>
      </c>
      <c r="D461" t="s">
        <v>262</v>
      </c>
      <c r="E461" t="s">
        <v>263</v>
      </c>
      <c r="F461" t="s">
        <v>15</v>
      </c>
      <c r="G461" t="s">
        <v>16</v>
      </c>
      <c r="H461">
        <v>37.5</v>
      </c>
      <c r="I461">
        <v>3.7</v>
      </c>
      <c r="J461">
        <v>477.7</v>
      </c>
      <c r="K461">
        <v>8680</v>
      </c>
    </row>
    <row r="462" spans="1:11" x14ac:dyDescent="0.3">
      <c r="A462">
        <v>2017</v>
      </c>
      <c r="B462" t="s">
        <v>260</v>
      </c>
      <c r="C462" t="s">
        <v>264</v>
      </c>
      <c r="D462" t="s">
        <v>265</v>
      </c>
      <c r="E462" t="s">
        <v>278</v>
      </c>
      <c r="F462" t="s">
        <v>15</v>
      </c>
      <c r="G462" t="s">
        <v>19</v>
      </c>
      <c r="H462">
        <v>36.799999999999997</v>
      </c>
      <c r="I462">
        <v>8.4</v>
      </c>
      <c r="J462">
        <v>400.4</v>
      </c>
      <c r="K462">
        <v>304</v>
      </c>
    </row>
    <row r="463" spans="1:11" x14ac:dyDescent="0.3">
      <c r="A463">
        <v>2017</v>
      </c>
      <c r="B463" t="s">
        <v>260</v>
      </c>
      <c r="C463" t="s">
        <v>264</v>
      </c>
      <c r="D463" t="s">
        <v>265</v>
      </c>
      <c r="E463" t="s">
        <v>279</v>
      </c>
      <c r="F463" t="s">
        <v>15</v>
      </c>
      <c r="G463" t="s">
        <v>19</v>
      </c>
      <c r="H463">
        <v>36.4</v>
      </c>
      <c r="I463">
        <v>8.6</v>
      </c>
      <c r="J463">
        <v>234.7</v>
      </c>
      <c r="K463">
        <v>323</v>
      </c>
    </row>
    <row r="464" spans="1:11" x14ac:dyDescent="0.3">
      <c r="A464">
        <v>2017</v>
      </c>
      <c r="B464" t="s">
        <v>260</v>
      </c>
      <c r="C464" t="s">
        <v>267</v>
      </c>
      <c r="D464" t="s">
        <v>268</v>
      </c>
      <c r="E464" t="s">
        <v>270</v>
      </c>
      <c r="F464" t="s">
        <v>15</v>
      </c>
      <c r="G464" t="s">
        <v>19</v>
      </c>
      <c r="H464">
        <v>34.5</v>
      </c>
      <c r="I464">
        <v>5.7</v>
      </c>
      <c r="J464">
        <v>359</v>
      </c>
      <c r="K464">
        <v>354</v>
      </c>
    </row>
    <row r="465" spans="1:11" x14ac:dyDescent="0.3">
      <c r="A465">
        <v>2017</v>
      </c>
      <c r="B465" t="s">
        <v>260</v>
      </c>
      <c r="C465" t="s">
        <v>267</v>
      </c>
      <c r="D465" t="s">
        <v>268</v>
      </c>
      <c r="E465" t="s">
        <v>270</v>
      </c>
      <c r="F465" t="s">
        <v>15</v>
      </c>
      <c r="G465" t="s">
        <v>16</v>
      </c>
      <c r="H465">
        <v>34.4</v>
      </c>
      <c r="I465">
        <v>3.7</v>
      </c>
      <c r="J465">
        <v>705.9</v>
      </c>
      <c r="K465">
        <v>8513</v>
      </c>
    </row>
    <row r="466" spans="1:11" x14ac:dyDescent="0.3">
      <c r="A466">
        <v>2017</v>
      </c>
      <c r="B466" t="s">
        <v>260</v>
      </c>
      <c r="C466" t="s">
        <v>264</v>
      </c>
      <c r="D466" t="s">
        <v>265</v>
      </c>
      <c r="E466" t="s">
        <v>266</v>
      </c>
      <c r="F466" t="s">
        <v>15</v>
      </c>
      <c r="G466" t="s">
        <v>16</v>
      </c>
      <c r="H466">
        <v>32.1</v>
      </c>
      <c r="I466">
        <v>4</v>
      </c>
      <c r="J466">
        <v>409.3</v>
      </c>
      <c r="K466">
        <v>8589</v>
      </c>
    </row>
    <row r="467" spans="1:11" x14ac:dyDescent="0.3">
      <c r="A467">
        <v>2017</v>
      </c>
      <c r="B467" t="s">
        <v>260</v>
      </c>
      <c r="C467" t="s">
        <v>264</v>
      </c>
      <c r="D467" t="s">
        <v>265</v>
      </c>
      <c r="E467" t="s">
        <v>266</v>
      </c>
      <c r="F467" t="s">
        <v>15</v>
      </c>
      <c r="G467" t="s">
        <v>19</v>
      </c>
      <c r="H467">
        <v>31.9</v>
      </c>
      <c r="I467">
        <v>8.6999999999999993</v>
      </c>
      <c r="J467">
        <v>279.60000000000002</v>
      </c>
      <c r="K467">
        <v>363</v>
      </c>
    </row>
    <row r="468" spans="1:11" x14ac:dyDescent="0.3">
      <c r="A468">
        <v>2017</v>
      </c>
      <c r="B468" t="s">
        <v>260</v>
      </c>
      <c r="C468" t="s">
        <v>264</v>
      </c>
      <c r="D468" t="s">
        <v>265</v>
      </c>
      <c r="E468" t="s">
        <v>292</v>
      </c>
      <c r="F468" t="s">
        <v>15</v>
      </c>
      <c r="G468" t="s">
        <v>16</v>
      </c>
      <c r="H468">
        <v>26.1</v>
      </c>
      <c r="I468">
        <v>4.2</v>
      </c>
      <c r="J468">
        <v>213.7</v>
      </c>
      <c r="K468">
        <v>8585</v>
      </c>
    </row>
    <row r="469" spans="1:11" x14ac:dyDescent="0.3">
      <c r="A469">
        <v>2017</v>
      </c>
      <c r="B469" t="s">
        <v>260</v>
      </c>
      <c r="C469" t="s">
        <v>264</v>
      </c>
      <c r="D469" t="s">
        <v>265</v>
      </c>
      <c r="E469" t="s">
        <v>288</v>
      </c>
      <c r="F469" t="s">
        <v>15</v>
      </c>
      <c r="G469" t="s">
        <v>16</v>
      </c>
      <c r="H469">
        <v>25.1</v>
      </c>
      <c r="I469">
        <v>2.2999999999999998</v>
      </c>
      <c r="J469">
        <v>328.8</v>
      </c>
      <c r="K469">
        <v>8710</v>
      </c>
    </row>
    <row r="470" spans="1:11" x14ac:dyDescent="0.3">
      <c r="A470">
        <v>2016</v>
      </c>
      <c r="B470" t="s">
        <v>247</v>
      </c>
      <c r="C470" t="s">
        <v>248</v>
      </c>
      <c r="D470" t="s">
        <v>249</v>
      </c>
      <c r="E470" t="s">
        <v>250</v>
      </c>
      <c r="F470" t="s">
        <v>15</v>
      </c>
      <c r="G470" t="s">
        <v>19</v>
      </c>
      <c r="H470">
        <v>27</v>
      </c>
      <c r="I470">
        <v>6.2</v>
      </c>
      <c r="J470">
        <v>137.6</v>
      </c>
      <c r="K470">
        <v>321</v>
      </c>
    </row>
    <row r="471" spans="1:11" x14ac:dyDescent="0.3">
      <c r="A471">
        <v>2016</v>
      </c>
      <c r="B471" t="s">
        <v>247</v>
      </c>
      <c r="C471" t="s">
        <v>251</v>
      </c>
      <c r="D471" t="s">
        <v>252</v>
      </c>
      <c r="E471" t="s">
        <v>253</v>
      </c>
      <c r="F471" t="s">
        <v>15</v>
      </c>
      <c r="G471" t="s">
        <v>16</v>
      </c>
      <c r="H471">
        <v>35</v>
      </c>
      <c r="I471">
        <v>0</v>
      </c>
      <c r="J471">
        <v>346</v>
      </c>
      <c r="K471">
        <v>8229</v>
      </c>
    </row>
    <row r="472" spans="1:11" x14ac:dyDescent="0.3">
      <c r="A472">
        <v>2016</v>
      </c>
      <c r="B472" t="s">
        <v>247</v>
      </c>
      <c r="C472" t="s">
        <v>251</v>
      </c>
      <c r="D472" t="s">
        <v>252</v>
      </c>
      <c r="E472" t="s">
        <v>253</v>
      </c>
      <c r="F472" t="s">
        <v>15</v>
      </c>
      <c r="G472" t="s">
        <v>19</v>
      </c>
      <c r="H472">
        <v>32.799999999999997</v>
      </c>
      <c r="I472">
        <v>6</v>
      </c>
      <c r="J472">
        <v>128.6</v>
      </c>
      <c r="K472">
        <v>336</v>
      </c>
    </row>
    <row r="473" spans="1:11" x14ac:dyDescent="0.3">
      <c r="A473">
        <v>2016</v>
      </c>
      <c r="B473" t="s">
        <v>247</v>
      </c>
      <c r="C473" t="s">
        <v>251</v>
      </c>
      <c r="D473" t="s">
        <v>252</v>
      </c>
      <c r="E473" t="s">
        <v>254</v>
      </c>
      <c r="F473" t="s">
        <v>15</v>
      </c>
      <c r="G473" t="s">
        <v>19</v>
      </c>
      <c r="H473">
        <v>28</v>
      </c>
      <c r="I473">
        <v>4.4000000000000004</v>
      </c>
      <c r="J473">
        <v>132.6</v>
      </c>
      <c r="K473">
        <v>366</v>
      </c>
    </row>
    <row r="474" spans="1:11" x14ac:dyDescent="0.3">
      <c r="A474">
        <v>2016</v>
      </c>
      <c r="B474" t="s">
        <v>247</v>
      </c>
      <c r="C474" t="s">
        <v>248</v>
      </c>
      <c r="D474" t="s">
        <v>249</v>
      </c>
      <c r="E474" t="s">
        <v>255</v>
      </c>
      <c r="F474" t="s">
        <v>15</v>
      </c>
      <c r="G474" t="s">
        <v>16</v>
      </c>
      <c r="H474">
        <v>27.4</v>
      </c>
      <c r="I474">
        <v>1.6</v>
      </c>
      <c r="J474">
        <v>277.60000000000002</v>
      </c>
      <c r="K474">
        <v>8681</v>
      </c>
    </row>
    <row r="475" spans="1:11" x14ac:dyDescent="0.3">
      <c r="A475">
        <v>2016</v>
      </c>
      <c r="B475" t="s">
        <v>247</v>
      </c>
      <c r="C475" t="s">
        <v>248</v>
      </c>
      <c r="D475" t="s">
        <v>249</v>
      </c>
      <c r="E475" t="s">
        <v>256</v>
      </c>
      <c r="F475" t="s">
        <v>15</v>
      </c>
      <c r="G475" t="s">
        <v>16</v>
      </c>
      <c r="H475">
        <v>34.6</v>
      </c>
      <c r="I475">
        <v>0</v>
      </c>
      <c r="J475">
        <v>330.7</v>
      </c>
      <c r="K475">
        <v>8664</v>
      </c>
    </row>
    <row r="476" spans="1:11" x14ac:dyDescent="0.3">
      <c r="A476">
        <v>2016</v>
      </c>
      <c r="B476" t="s">
        <v>247</v>
      </c>
      <c r="C476" t="s">
        <v>248</v>
      </c>
      <c r="D476" t="s">
        <v>249</v>
      </c>
      <c r="E476" t="s">
        <v>257</v>
      </c>
      <c r="F476" t="s">
        <v>15</v>
      </c>
      <c r="G476" t="s">
        <v>19</v>
      </c>
      <c r="H476">
        <v>19.899999999999999</v>
      </c>
      <c r="I476">
        <v>1</v>
      </c>
      <c r="J476">
        <v>136</v>
      </c>
      <c r="K476">
        <v>335</v>
      </c>
    </row>
    <row r="477" spans="1:11" x14ac:dyDescent="0.3">
      <c r="A477">
        <v>2016</v>
      </c>
      <c r="B477" t="s">
        <v>247</v>
      </c>
      <c r="C477" t="s">
        <v>248</v>
      </c>
      <c r="D477" t="s">
        <v>249</v>
      </c>
      <c r="E477" t="s">
        <v>258</v>
      </c>
      <c r="F477" t="s">
        <v>15</v>
      </c>
      <c r="G477" t="s">
        <v>16</v>
      </c>
      <c r="H477">
        <v>29.7</v>
      </c>
      <c r="I477">
        <v>1.7</v>
      </c>
      <c r="J477">
        <v>326.60000000000002</v>
      </c>
      <c r="K477">
        <v>8542</v>
      </c>
    </row>
    <row r="478" spans="1:11" x14ac:dyDescent="0.3">
      <c r="A478">
        <v>2016</v>
      </c>
      <c r="B478" t="s">
        <v>247</v>
      </c>
      <c r="C478" t="s">
        <v>248</v>
      </c>
      <c r="D478" t="s">
        <v>249</v>
      </c>
      <c r="E478" t="s">
        <v>259</v>
      </c>
      <c r="F478" t="s">
        <v>15</v>
      </c>
      <c r="G478" t="s">
        <v>19</v>
      </c>
      <c r="H478">
        <v>29</v>
      </c>
      <c r="I478">
        <v>8.1999999999999993</v>
      </c>
      <c r="J478">
        <v>122.6</v>
      </c>
      <c r="K478">
        <v>348</v>
      </c>
    </row>
    <row r="479" spans="1:11" x14ac:dyDescent="0.3">
      <c r="A479">
        <v>2017</v>
      </c>
      <c r="B479" t="s">
        <v>247</v>
      </c>
      <c r="C479" t="s">
        <v>248</v>
      </c>
      <c r="D479" t="s">
        <v>249</v>
      </c>
      <c r="E479" t="s">
        <v>255</v>
      </c>
      <c r="F479" t="s">
        <v>15</v>
      </c>
      <c r="G479" t="s">
        <v>16</v>
      </c>
      <c r="H479">
        <v>39.299999999999997</v>
      </c>
      <c r="I479">
        <v>2.1</v>
      </c>
      <c r="J479">
        <v>477.8</v>
      </c>
      <c r="K479">
        <v>3437</v>
      </c>
    </row>
    <row r="480" spans="1:11" x14ac:dyDescent="0.3">
      <c r="A480">
        <v>2017</v>
      </c>
      <c r="B480" t="s">
        <v>247</v>
      </c>
      <c r="C480" t="s">
        <v>248</v>
      </c>
      <c r="D480" t="s">
        <v>249</v>
      </c>
      <c r="E480" t="s">
        <v>256</v>
      </c>
      <c r="F480" t="s">
        <v>15</v>
      </c>
      <c r="G480" t="s">
        <v>16</v>
      </c>
      <c r="H480">
        <v>38.299999999999997</v>
      </c>
      <c r="I480">
        <v>0</v>
      </c>
      <c r="J480">
        <v>515.4</v>
      </c>
      <c r="K480">
        <v>8626</v>
      </c>
    </row>
    <row r="481" spans="1:11" x14ac:dyDescent="0.3">
      <c r="A481">
        <v>2017</v>
      </c>
      <c r="B481" t="s">
        <v>247</v>
      </c>
      <c r="C481" t="s">
        <v>251</v>
      </c>
      <c r="D481" t="s">
        <v>252</v>
      </c>
      <c r="E481" t="s">
        <v>253</v>
      </c>
      <c r="F481" t="s">
        <v>15</v>
      </c>
      <c r="G481" t="s">
        <v>16</v>
      </c>
      <c r="H481">
        <v>36.4</v>
      </c>
      <c r="I481">
        <v>1</v>
      </c>
      <c r="J481">
        <v>626</v>
      </c>
      <c r="K481">
        <v>8692</v>
      </c>
    </row>
    <row r="482" spans="1:11" x14ac:dyDescent="0.3">
      <c r="A482">
        <v>2017</v>
      </c>
      <c r="B482" t="s">
        <v>247</v>
      </c>
      <c r="C482" t="s">
        <v>248</v>
      </c>
      <c r="D482" t="s">
        <v>249</v>
      </c>
      <c r="E482" t="s">
        <v>353</v>
      </c>
      <c r="F482" t="s">
        <v>15</v>
      </c>
      <c r="G482" t="s">
        <v>16</v>
      </c>
      <c r="H482">
        <v>36.299999999999997</v>
      </c>
      <c r="I482">
        <v>1.8</v>
      </c>
      <c r="J482">
        <v>248.8</v>
      </c>
      <c r="K482">
        <v>2220</v>
      </c>
    </row>
    <row r="483" spans="1:11" x14ac:dyDescent="0.3">
      <c r="A483">
        <v>2017</v>
      </c>
      <c r="B483" t="s">
        <v>247</v>
      </c>
      <c r="C483" t="s">
        <v>251</v>
      </c>
      <c r="D483" t="s">
        <v>252</v>
      </c>
      <c r="E483" t="s">
        <v>253</v>
      </c>
      <c r="F483" t="s">
        <v>15</v>
      </c>
      <c r="G483" t="s">
        <v>19</v>
      </c>
      <c r="H483">
        <v>35.200000000000003</v>
      </c>
      <c r="I483">
        <v>5.8</v>
      </c>
      <c r="J483">
        <v>278.89999999999998</v>
      </c>
      <c r="K483">
        <v>364</v>
      </c>
    </row>
    <row r="484" spans="1:11" x14ac:dyDescent="0.3">
      <c r="A484">
        <v>2017</v>
      </c>
      <c r="B484" t="s">
        <v>247</v>
      </c>
      <c r="C484" t="s">
        <v>248</v>
      </c>
      <c r="D484" t="s">
        <v>249</v>
      </c>
      <c r="E484" t="s">
        <v>258</v>
      </c>
      <c r="F484" t="s">
        <v>15</v>
      </c>
      <c r="G484" t="s">
        <v>16</v>
      </c>
      <c r="H484">
        <v>32.799999999999997</v>
      </c>
      <c r="I484">
        <v>0</v>
      </c>
      <c r="J484">
        <v>454</v>
      </c>
      <c r="K484">
        <v>8563</v>
      </c>
    </row>
    <row r="485" spans="1:11" x14ac:dyDescent="0.3">
      <c r="A485">
        <v>2017</v>
      </c>
      <c r="B485" t="s">
        <v>247</v>
      </c>
      <c r="C485" t="s">
        <v>248</v>
      </c>
      <c r="D485" t="s">
        <v>249</v>
      </c>
      <c r="E485" t="s">
        <v>250</v>
      </c>
      <c r="F485" t="s">
        <v>15</v>
      </c>
      <c r="G485" t="s">
        <v>19</v>
      </c>
      <c r="H485">
        <v>30.9</v>
      </c>
      <c r="I485">
        <v>3.3</v>
      </c>
      <c r="J485">
        <v>156.30000000000001</v>
      </c>
      <c r="K485">
        <v>362</v>
      </c>
    </row>
    <row r="486" spans="1:11" x14ac:dyDescent="0.3">
      <c r="A486">
        <v>2017</v>
      </c>
      <c r="B486" t="s">
        <v>247</v>
      </c>
      <c r="C486" t="s">
        <v>251</v>
      </c>
      <c r="D486" t="s">
        <v>252</v>
      </c>
      <c r="E486" t="s">
        <v>254</v>
      </c>
      <c r="F486" t="s">
        <v>15</v>
      </c>
      <c r="G486" t="s">
        <v>19</v>
      </c>
      <c r="H486">
        <v>29.6</v>
      </c>
      <c r="I486">
        <v>5.8</v>
      </c>
      <c r="J486">
        <v>159</v>
      </c>
      <c r="K486">
        <v>365</v>
      </c>
    </row>
    <row r="487" spans="1:11" x14ac:dyDescent="0.3">
      <c r="A487">
        <v>2017</v>
      </c>
      <c r="B487" t="s">
        <v>247</v>
      </c>
      <c r="C487" t="s">
        <v>248</v>
      </c>
      <c r="D487" t="s">
        <v>249</v>
      </c>
      <c r="E487" t="s">
        <v>259</v>
      </c>
      <c r="F487" t="s">
        <v>15</v>
      </c>
      <c r="G487" t="s">
        <v>19</v>
      </c>
      <c r="H487">
        <v>29</v>
      </c>
      <c r="I487">
        <v>2.6</v>
      </c>
      <c r="J487">
        <v>158.6</v>
      </c>
      <c r="K487">
        <v>348</v>
      </c>
    </row>
    <row r="488" spans="1:11" x14ac:dyDescent="0.3">
      <c r="A488">
        <v>2017</v>
      </c>
      <c r="B488" t="s">
        <v>247</v>
      </c>
      <c r="C488" t="s">
        <v>248</v>
      </c>
      <c r="D488" t="s">
        <v>249</v>
      </c>
      <c r="E488" t="s">
        <v>366</v>
      </c>
      <c r="F488" t="s">
        <v>15</v>
      </c>
      <c r="G488" t="s">
        <v>19</v>
      </c>
      <c r="H488">
        <v>26.5</v>
      </c>
      <c r="I488">
        <v>2.4</v>
      </c>
      <c r="J488">
        <v>142.80000000000001</v>
      </c>
      <c r="K488">
        <v>349</v>
      </c>
    </row>
    <row r="489" spans="1:11" x14ac:dyDescent="0.3">
      <c r="A489">
        <v>2017</v>
      </c>
      <c r="B489" t="s">
        <v>247</v>
      </c>
      <c r="C489" t="s">
        <v>248</v>
      </c>
      <c r="D489" t="s">
        <v>249</v>
      </c>
      <c r="E489" t="s">
        <v>257</v>
      </c>
      <c r="F489" t="s">
        <v>15</v>
      </c>
      <c r="G489" t="s">
        <v>19</v>
      </c>
      <c r="H489">
        <v>24.1</v>
      </c>
      <c r="I489">
        <v>2</v>
      </c>
      <c r="J489">
        <v>154</v>
      </c>
      <c r="K489">
        <v>339</v>
      </c>
    </row>
    <row r="490" spans="1:11" x14ac:dyDescent="0.3">
      <c r="A490">
        <v>2016</v>
      </c>
      <c r="B490" t="s">
        <v>295</v>
      </c>
      <c r="C490" t="s">
        <v>296</v>
      </c>
      <c r="D490" t="s">
        <v>297</v>
      </c>
      <c r="E490" t="s">
        <v>298</v>
      </c>
      <c r="F490" t="s">
        <v>15</v>
      </c>
      <c r="G490" t="s">
        <v>16</v>
      </c>
      <c r="H490">
        <v>27.1</v>
      </c>
      <c r="I490">
        <v>1.1000000000000001</v>
      </c>
      <c r="J490">
        <v>216</v>
      </c>
      <c r="K490">
        <v>8702</v>
      </c>
    </row>
    <row r="491" spans="1:11" x14ac:dyDescent="0.3">
      <c r="A491">
        <v>2016</v>
      </c>
      <c r="B491" t="s">
        <v>295</v>
      </c>
      <c r="C491" t="s">
        <v>296</v>
      </c>
      <c r="D491" t="s">
        <v>297</v>
      </c>
      <c r="E491" t="s">
        <v>298</v>
      </c>
      <c r="F491" t="s">
        <v>15</v>
      </c>
      <c r="G491" t="s">
        <v>19</v>
      </c>
      <c r="H491">
        <v>23.2</v>
      </c>
      <c r="I491">
        <v>4.5</v>
      </c>
      <c r="J491">
        <v>86</v>
      </c>
      <c r="K491">
        <v>340</v>
      </c>
    </row>
    <row r="492" spans="1:11" x14ac:dyDescent="0.3">
      <c r="A492">
        <v>2016</v>
      </c>
      <c r="B492" t="s">
        <v>295</v>
      </c>
      <c r="C492" t="s">
        <v>299</v>
      </c>
      <c r="D492" t="s">
        <v>300</v>
      </c>
      <c r="E492" t="s">
        <v>301</v>
      </c>
      <c r="F492" t="s">
        <v>15</v>
      </c>
      <c r="G492" t="s">
        <v>16</v>
      </c>
      <c r="H492">
        <v>31.7</v>
      </c>
      <c r="I492">
        <v>4.7</v>
      </c>
      <c r="J492">
        <v>264.5</v>
      </c>
      <c r="K492">
        <v>8222</v>
      </c>
    </row>
    <row r="493" spans="1:11" x14ac:dyDescent="0.3">
      <c r="A493">
        <v>2016</v>
      </c>
      <c r="B493" t="s">
        <v>295</v>
      </c>
      <c r="C493" t="s">
        <v>299</v>
      </c>
      <c r="D493" t="s">
        <v>300</v>
      </c>
      <c r="E493" t="s">
        <v>302</v>
      </c>
      <c r="F493" t="s">
        <v>15</v>
      </c>
      <c r="G493" t="s">
        <v>19</v>
      </c>
      <c r="H493">
        <v>26.2</v>
      </c>
      <c r="I493">
        <v>6</v>
      </c>
      <c r="J493">
        <v>82.9</v>
      </c>
      <c r="K493">
        <v>345</v>
      </c>
    </row>
    <row r="494" spans="1:11" x14ac:dyDescent="0.3">
      <c r="A494">
        <v>2016</v>
      </c>
      <c r="B494" t="s">
        <v>295</v>
      </c>
      <c r="C494" t="s">
        <v>299</v>
      </c>
      <c r="D494" t="s">
        <v>300</v>
      </c>
      <c r="E494" t="s">
        <v>303</v>
      </c>
      <c r="F494" t="s">
        <v>15</v>
      </c>
      <c r="G494" t="s">
        <v>16</v>
      </c>
      <c r="H494">
        <v>22.6</v>
      </c>
      <c r="I494">
        <v>1</v>
      </c>
      <c r="J494">
        <v>240.9</v>
      </c>
      <c r="K494">
        <v>8038</v>
      </c>
    </row>
    <row r="495" spans="1:11" x14ac:dyDescent="0.3">
      <c r="A495">
        <v>2016</v>
      </c>
      <c r="B495" t="s">
        <v>295</v>
      </c>
      <c r="C495" t="s">
        <v>299</v>
      </c>
      <c r="D495" t="s">
        <v>300</v>
      </c>
      <c r="E495" t="s">
        <v>304</v>
      </c>
      <c r="F495" t="s">
        <v>15</v>
      </c>
      <c r="G495" t="s">
        <v>19</v>
      </c>
      <c r="H495">
        <v>27.8</v>
      </c>
      <c r="I495">
        <v>6.5</v>
      </c>
      <c r="J495">
        <v>88.7</v>
      </c>
      <c r="K495">
        <v>355</v>
      </c>
    </row>
    <row r="496" spans="1:11" x14ac:dyDescent="0.3">
      <c r="A496">
        <v>2016</v>
      </c>
      <c r="B496" t="s">
        <v>295</v>
      </c>
      <c r="C496" t="s">
        <v>305</v>
      </c>
      <c r="D496" t="s">
        <v>306</v>
      </c>
      <c r="E496" t="s">
        <v>307</v>
      </c>
      <c r="F496" t="s">
        <v>15</v>
      </c>
      <c r="G496" t="s">
        <v>16</v>
      </c>
      <c r="H496">
        <v>24.5</v>
      </c>
      <c r="I496">
        <v>0.8</v>
      </c>
      <c r="J496">
        <v>168.3</v>
      </c>
      <c r="K496">
        <v>8415</v>
      </c>
    </row>
    <row r="497" spans="1:11" x14ac:dyDescent="0.3">
      <c r="A497">
        <v>2016</v>
      </c>
      <c r="B497" t="s">
        <v>295</v>
      </c>
      <c r="C497" t="s">
        <v>305</v>
      </c>
      <c r="D497" t="s">
        <v>306</v>
      </c>
      <c r="E497" t="s">
        <v>307</v>
      </c>
      <c r="F497" t="s">
        <v>15</v>
      </c>
      <c r="G497" t="s">
        <v>19</v>
      </c>
      <c r="H497">
        <v>23</v>
      </c>
      <c r="I497">
        <v>4.7</v>
      </c>
      <c r="J497">
        <v>83.1</v>
      </c>
      <c r="K497">
        <v>350</v>
      </c>
    </row>
    <row r="498" spans="1:11" x14ac:dyDescent="0.3">
      <c r="A498">
        <v>2016</v>
      </c>
      <c r="B498" t="s">
        <v>295</v>
      </c>
      <c r="C498" t="s">
        <v>299</v>
      </c>
      <c r="D498" t="s">
        <v>300</v>
      </c>
      <c r="E498" t="s">
        <v>308</v>
      </c>
      <c r="F498" t="s">
        <v>15</v>
      </c>
      <c r="G498" t="s">
        <v>16</v>
      </c>
      <c r="H498">
        <v>28.2</v>
      </c>
      <c r="I498">
        <v>1.2</v>
      </c>
      <c r="J498">
        <v>250.7</v>
      </c>
      <c r="K498">
        <v>7101</v>
      </c>
    </row>
    <row r="499" spans="1:11" x14ac:dyDescent="0.3">
      <c r="A499">
        <v>2016</v>
      </c>
      <c r="B499" t="s">
        <v>295</v>
      </c>
      <c r="C499" t="s">
        <v>299</v>
      </c>
      <c r="D499" t="s">
        <v>300</v>
      </c>
      <c r="E499" t="s">
        <v>309</v>
      </c>
      <c r="F499" t="s">
        <v>15</v>
      </c>
      <c r="G499" t="s">
        <v>19</v>
      </c>
      <c r="H499">
        <v>15.7</v>
      </c>
      <c r="I499">
        <v>2.6</v>
      </c>
      <c r="J499">
        <v>83</v>
      </c>
      <c r="K499">
        <v>351</v>
      </c>
    </row>
    <row r="500" spans="1:11" x14ac:dyDescent="0.3">
      <c r="A500">
        <v>2017</v>
      </c>
      <c r="B500" t="s">
        <v>295</v>
      </c>
      <c r="C500" t="s">
        <v>299</v>
      </c>
      <c r="D500" t="s">
        <v>300</v>
      </c>
      <c r="E500" t="s">
        <v>304</v>
      </c>
      <c r="F500" t="s">
        <v>15</v>
      </c>
      <c r="G500" t="s">
        <v>19</v>
      </c>
      <c r="H500">
        <v>34.5</v>
      </c>
      <c r="I500">
        <v>3.7</v>
      </c>
      <c r="J500">
        <v>147.19999999999999</v>
      </c>
      <c r="K500">
        <v>201</v>
      </c>
    </row>
    <row r="501" spans="1:11" x14ac:dyDescent="0.3">
      <c r="A501">
        <v>2017</v>
      </c>
      <c r="B501" t="s">
        <v>295</v>
      </c>
      <c r="C501" t="s">
        <v>299</v>
      </c>
      <c r="D501" t="s">
        <v>300</v>
      </c>
      <c r="E501" t="s">
        <v>301</v>
      </c>
      <c r="F501" t="s">
        <v>15</v>
      </c>
      <c r="G501" t="s">
        <v>16</v>
      </c>
      <c r="H501">
        <v>28.5</v>
      </c>
      <c r="I501">
        <v>1.2</v>
      </c>
      <c r="J501">
        <v>211</v>
      </c>
      <c r="K501">
        <v>8167</v>
      </c>
    </row>
    <row r="502" spans="1:11" x14ac:dyDescent="0.3">
      <c r="A502">
        <v>2017</v>
      </c>
      <c r="B502" t="s">
        <v>295</v>
      </c>
      <c r="C502" t="s">
        <v>299</v>
      </c>
      <c r="D502" t="s">
        <v>300</v>
      </c>
      <c r="E502" t="s">
        <v>302</v>
      </c>
      <c r="F502" t="s">
        <v>15</v>
      </c>
      <c r="G502" t="s">
        <v>19</v>
      </c>
      <c r="H502">
        <v>27.1</v>
      </c>
      <c r="I502">
        <v>5.4</v>
      </c>
      <c r="J502">
        <v>132.69999999999999</v>
      </c>
      <c r="K502">
        <v>360</v>
      </c>
    </row>
    <row r="503" spans="1:11" x14ac:dyDescent="0.3">
      <c r="A503">
        <v>2017</v>
      </c>
      <c r="B503" t="s">
        <v>295</v>
      </c>
      <c r="C503" t="s">
        <v>299</v>
      </c>
      <c r="D503" t="s">
        <v>300</v>
      </c>
      <c r="E503" t="s">
        <v>365</v>
      </c>
      <c r="F503" t="s">
        <v>15</v>
      </c>
      <c r="G503" t="s">
        <v>16</v>
      </c>
      <c r="H503">
        <v>26.9</v>
      </c>
      <c r="I503">
        <v>0.7</v>
      </c>
      <c r="J503">
        <v>172.5</v>
      </c>
      <c r="K503">
        <v>7763</v>
      </c>
    </row>
    <row r="504" spans="1:11" x14ac:dyDescent="0.3">
      <c r="A504">
        <v>2017</v>
      </c>
      <c r="B504" t="s">
        <v>295</v>
      </c>
      <c r="C504" t="s">
        <v>296</v>
      </c>
      <c r="D504" t="s">
        <v>297</v>
      </c>
      <c r="E504" t="s">
        <v>298</v>
      </c>
      <c r="F504" t="s">
        <v>15</v>
      </c>
      <c r="G504" t="s">
        <v>16</v>
      </c>
      <c r="H504">
        <v>25</v>
      </c>
      <c r="I504">
        <v>0.1</v>
      </c>
      <c r="J504">
        <v>201.6</v>
      </c>
      <c r="K504">
        <v>8378</v>
      </c>
    </row>
    <row r="505" spans="1:11" x14ac:dyDescent="0.3">
      <c r="A505">
        <v>2017</v>
      </c>
      <c r="B505" t="s">
        <v>295</v>
      </c>
      <c r="C505" t="s">
        <v>296</v>
      </c>
      <c r="D505" t="s">
        <v>297</v>
      </c>
      <c r="E505" t="s">
        <v>298</v>
      </c>
      <c r="F505" t="s">
        <v>15</v>
      </c>
      <c r="G505" t="s">
        <v>19</v>
      </c>
      <c r="H505">
        <v>24.6</v>
      </c>
      <c r="I505">
        <v>4</v>
      </c>
      <c r="J505">
        <v>149.4</v>
      </c>
      <c r="K505">
        <v>360</v>
      </c>
    </row>
    <row r="506" spans="1:11" x14ac:dyDescent="0.3">
      <c r="A506">
        <v>2017</v>
      </c>
      <c r="B506" t="s">
        <v>295</v>
      </c>
      <c r="C506" t="s">
        <v>299</v>
      </c>
      <c r="D506" t="s">
        <v>300</v>
      </c>
      <c r="E506" t="s">
        <v>369</v>
      </c>
      <c r="F506" t="s">
        <v>15</v>
      </c>
      <c r="G506" t="s">
        <v>16</v>
      </c>
      <c r="H506">
        <v>23.6</v>
      </c>
      <c r="I506">
        <v>0.5</v>
      </c>
      <c r="J506">
        <v>368.1</v>
      </c>
      <c r="K506">
        <v>8566</v>
      </c>
    </row>
    <row r="507" spans="1:11" x14ac:dyDescent="0.3">
      <c r="A507">
        <v>2017</v>
      </c>
      <c r="B507" t="s">
        <v>295</v>
      </c>
      <c r="C507" t="s">
        <v>305</v>
      </c>
      <c r="D507" t="s">
        <v>306</v>
      </c>
      <c r="E507" t="s">
        <v>307</v>
      </c>
      <c r="F507" t="s">
        <v>15</v>
      </c>
      <c r="G507" t="s">
        <v>16</v>
      </c>
      <c r="H507">
        <v>23.4</v>
      </c>
      <c r="I507">
        <v>0.3</v>
      </c>
      <c r="J507">
        <v>158.30000000000001</v>
      </c>
      <c r="K507">
        <v>8319</v>
      </c>
    </row>
    <row r="508" spans="1:11" x14ac:dyDescent="0.3">
      <c r="A508">
        <v>2017</v>
      </c>
      <c r="B508" t="s">
        <v>295</v>
      </c>
      <c r="C508" t="s">
        <v>305</v>
      </c>
      <c r="D508" t="s">
        <v>306</v>
      </c>
      <c r="E508" t="s">
        <v>307</v>
      </c>
      <c r="F508" t="s">
        <v>15</v>
      </c>
      <c r="G508" t="s">
        <v>19</v>
      </c>
      <c r="H508">
        <v>23.4</v>
      </c>
      <c r="I508">
        <v>3.2</v>
      </c>
      <c r="J508">
        <v>105</v>
      </c>
      <c r="K508">
        <v>354</v>
      </c>
    </row>
    <row r="509" spans="1:11" x14ac:dyDescent="0.3">
      <c r="A509">
        <v>2017</v>
      </c>
      <c r="B509" t="s">
        <v>295</v>
      </c>
      <c r="C509" t="s">
        <v>299</v>
      </c>
      <c r="D509" t="s">
        <v>300</v>
      </c>
      <c r="E509" t="s">
        <v>374</v>
      </c>
      <c r="F509" t="s">
        <v>15</v>
      </c>
      <c r="G509" t="s">
        <v>19</v>
      </c>
      <c r="H509">
        <v>19.100000000000001</v>
      </c>
      <c r="I509">
        <v>3.4</v>
      </c>
      <c r="J509">
        <v>88.6</v>
      </c>
      <c r="K509">
        <v>363</v>
      </c>
    </row>
    <row r="510" spans="1:11" x14ac:dyDescent="0.3">
      <c r="A510">
        <v>2017</v>
      </c>
      <c r="B510" t="s">
        <v>295</v>
      </c>
      <c r="C510" t="s">
        <v>299</v>
      </c>
      <c r="D510" t="s">
        <v>300</v>
      </c>
      <c r="E510" t="s">
        <v>309</v>
      </c>
      <c r="F510" t="s">
        <v>15</v>
      </c>
      <c r="G510" t="s">
        <v>19</v>
      </c>
      <c r="H510">
        <v>15.5</v>
      </c>
      <c r="I510">
        <v>3.5</v>
      </c>
      <c r="J510">
        <v>75.099999999999994</v>
      </c>
      <c r="K510">
        <v>357</v>
      </c>
    </row>
    <row r="511" spans="1:11" x14ac:dyDescent="0.3">
      <c r="A511">
        <v>2016</v>
      </c>
      <c r="B511" t="s">
        <v>310</v>
      </c>
      <c r="C511" t="s">
        <v>311</v>
      </c>
      <c r="D511" t="s">
        <v>312</v>
      </c>
      <c r="E511" t="s">
        <v>313</v>
      </c>
      <c r="F511" t="s">
        <v>15</v>
      </c>
      <c r="G511" t="s">
        <v>16</v>
      </c>
      <c r="H511">
        <v>25.3</v>
      </c>
      <c r="I511">
        <v>0.7</v>
      </c>
      <c r="J511">
        <v>195</v>
      </c>
      <c r="K511">
        <v>8063</v>
      </c>
    </row>
    <row r="512" spans="1:11" x14ac:dyDescent="0.3">
      <c r="A512">
        <v>2016</v>
      </c>
      <c r="B512" t="s">
        <v>310</v>
      </c>
      <c r="C512" t="s">
        <v>311</v>
      </c>
      <c r="D512" t="s">
        <v>312</v>
      </c>
      <c r="E512" t="s">
        <v>314</v>
      </c>
      <c r="F512" t="s">
        <v>15</v>
      </c>
      <c r="G512" t="s">
        <v>19</v>
      </c>
      <c r="H512">
        <v>30.8</v>
      </c>
      <c r="I512">
        <v>6</v>
      </c>
      <c r="J512">
        <v>103.3</v>
      </c>
      <c r="K512">
        <v>342</v>
      </c>
    </row>
    <row r="513" spans="1:11" x14ac:dyDescent="0.3">
      <c r="A513">
        <v>2016</v>
      </c>
      <c r="B513" t="s">
        <v>310</v>
      </c>
      <c r="C513" t="s">
        <v>315</v>
      </c>
      <c r="D513" t="s">
        <v>316</v>
      </c>
      <c r="E513" t="s">
        <v>317</v>
      </c>
      <c r="F513" t="s">
        <v>15</v>
      </c>
      <c r="G513" t="s">
        <v>16</v>
      </c>
      <c r="H513">
        <v>33.9</v>
      </c>
      <c r="I513">
        <v>1.8</v>
      </c>
      <c r="J513">
        <v>440.4</v>
      </c>
      <c r="K513">
        <v>8138</v>
      </c>
    </row>
    <row r="514" spans="1:11" x14ac:dyDescent="0.3">
      <c r="A514">
        <v>2016</v>
      </c>
      <c r="B514" t="s">
        <v>310</v>
      </c>
      <c r="C514" t="s">
        <v>315</v>
      </c>
      <c r="D514" t="s">
        <v>316</v>
      </c>
      <c r="E514" t="s">
        <v>317</v>
      </c>
      <c r="F514" t="s">
        <v>15</v>
      </c>
      <c r="G514" t="s">
        <v>19</v>
      </c>
      <c r="H514">
        <v>31.1</v>
      </c>
      <c r="I514">
        <v>4.4000000000000004</v>
      </c>
      <c r="J514">
        <v>101.8</v>
      </c>
      <c r="K514">
        <v>359</v>
      </c>
    </row>
    <row r="515" spans="1:11" x14ac:dyDescent="0.3">
      <c r="A515">
        <v>2016</v>
      </c>
      <c r="B515" t="s">
        <v>310</v>
      </c>
      <c r="C515" t="s">
        <v>311</v>
      </c>
      <c r="D515" t="s">
        <v>312</v>
      </c>
      <c r="E515" t="s">
        <v>318</v>
      </c>
      <c r="F515" t="s">
        <v>15</v>
      </c>
      <c r="G515" t="s">
        <v>16</v>
      </c>
      <c r="H515">
        <v>26.7</v>
      </c>
      <c r="I515">
        <v>1.2</v>
      </c>
      <c r="J515">
        <v>140.19999999999999</v>
      </c>
      <c r="K515">
        <v>8774</v>
      </c>
    </row>
    <row r="516" spans="1:11" x14ac:dyDescent="0.3">
      <c r="A516">
        <v>2016</v>
      </c>
      <c r="B516" t="s">
        <v>310</v>
      </c>
      <c r="C516" t="s">
        <v>311</v>
      </c>
      <c r="D516" t="s">
        <v>312</v>
      </c>
      <c r="E516" t="s">
        <v>319</v>
      </c>
      <c r="F516" t="s">
        <v>15</v>
      </c>
      <c r="G516" t="s">
        <v>19</v>
      </c>
      <c r="H516">
        <v>27.1</v>
      </c>
      <c r="I516">
        <v>6.2</v>
      </c>
      <c r="J516">
        <v>109.3</v>
      </c>
      <c r="K516">
        <v>364</v>
      </c>
    </row>
    <row r="517" spans="1:11" x14ac:dyDescent="0.3">
      <c r="A517">
        <v>2016</v>
      </c>
      <c r="B517" t="s">
        <v>310</v>
      </c>
      <c r="C517" t="s">
        <v>311</v>
      </c>
      <c r="D517" t="s">
        <v>312</v>
      </c>
      <c r="E517" t="s">
        <v>320</v>
      </c>
      <c r="F517" t="s">
        <v>15</v>
      </c>
      <c r="G517" t="s">
        <v>19</v>
      </c>
      <c r="H517">
        <v>40.299999999999997</v>
      </c>
      <c r="I517">
        <v>5.0999999999999996</v>
      </c>
      <c r="J517">
        <v>216.3</v>
      </c>
      <c r="K517">
        <v>344</v>
      </c>
    </row>
    <row r="518" spans="1:11" x14ac:dyDescent="0.3">
      <c r="A518">
        <v>2016</v>
      </c>
      <c r="B518" t="s">
        <v>310</v>
      </c>
      <c r="C518" t="s">
        <v>311</v>
      </c>
      <c r="D518" t="s">
        <v>312</v>
      </c>
      <c r="E518" t="s">
        <v>321</v>
      </c>
      <c r="F518" t="s">
        <v>15</v>
      </c>
      <c r="G518" t="s">
        <v>19</v>
      </c>
      <c r="H518">
        <v>37.9</v>
      </c>
      <c r="I518">
        <v>8.6</v>
      </c>
      <c r="J518">
        <v>147.69999999999999</v>
      </c>
      <c r="K518">
        <v>366</v>
      </c>
    </row>
    <row r="519" spans="1:11" x14ac:dyDescent="0.3">
      <c r="A519">
        <v>2016</v>
      </c>
      <c r="B519" t="s">
        <v>310</v>
      </c>
      <c r="C519" t="s">
        <v>311</v>
      </c>
      <c r="D519" t="s">
        <v>312</v>
      </c>
      <c r="E519" t="s">
        <v>322</v>
      </c>
      <c r="F519" t="s">
        <v>15</v>
      </c>
      <c r="G519" t="s">
        <v>16</v>
      </c>
      <c r="H519">
        <v>26.3</v>
      </c>
      <c r="I519">
        <v>0</v>
      </c>
      <c r="J519">
        <v>425.9</v>
      </c>
      <c r="K519">
        <v>8663</v>
      </c>
    </row>
    <row r="520" spans="1:11" x14ac:dyDescent="0.3">
      <c r="A520">
        <v>2016</v>
      </c>
      <c r="B520" t="s">
        <v>310</v>
      </c>
      <c r="C520" t="s">
        <v>311</v>
      </c>
      <c r="D520" t="s">
        <v>312</v>
      </c>
      <c r="E520" t="s">
        <v>322</v>
      </c>
      <c r="F520" t="s">
        <v>15</v>
      </c>
      <c r="G520" t="s">
        <v>19</v>
      </c>
      <c r="H520">
        <v>28</v>
      </c>
      <c r="I520">
        <v>6.5</v>
      </c>
      <c r="J520">
        <v>102.9</v>
      </c>
      <c r="K520">
        <v>315</v>
      </c>
    </row>
    <row r="521" spans="1:11" x14ac:dyDescent="0.3">
      <c r="A521">
        <v>2016</v>
      </c>
      <c r="B521" t="s">
        <v>310</v>
      </c>
      <c r="C521" t="s">
        <v>311</v>
      </c>
      <c r="D521" t="s">
        <v>312</v>
      </c>
      <c r="E521" t="s">
        <v>323</v>
      </c>
      <c r="F521" t="s">
        <v>15</v>
      </c>
      <c r="G521" t="s">
        <v>19</v>
      </c>
      <c r="H521">
        <v>37.799999999999997</v>
      </c>
      <c r="I521">
        <v>9.1999999999999993</v>
      </c>
      <c r="J521">
        <v>114.2</v>
      </c>
      <c r="K521">
        <v>327</v>
      </c>
    </row>
    <row r="522" spans="1:11" x14ac:dyDescent="0.3">
      <c r="A522">
        <v>2016</v>
      </c>
      <c r="B522" t="s">
        <v>310</v>
      </c>
      <c r="C522" t="s">
        <v>324</v>
      </c>
      <c r="D522" t="s">
        <v>325</v>
      </c>
      <c r="E522" t="s">
        <v>326</v>
      </c>
      <c r="F522" t="s">
        <v>15</v>
      </c>
      <c r="G522" t="s">
        <v>19</v>
      </c>
      <c r="H522">
        <v>31.9</v>
      </c>
      <c r="I522">
        <v>6</v>
      </c>
      <c r="J522">
        <v>105</v>
      </c>
      <c r="K522">
        <v>354</v>
      </c>
    </row>
    <row r="523" spans="1:11" x14ac:dyDescent="0.3">
      <c r="A523">
        <v>2016</v>
      </c>
      <c r="B523" t="s">
        <v>310</v>
      </c>
      <c r="C523" t="s">
        <v>324</v>
      </c>
      <c r="D523" t="s">
        <v>325</v>
      </c>
      <c r="E523" t="s">
        <v>327</v>
      </c>
      <c r="F523" t="s">
        <v>15</v>
      </c>
      <c r="G523" t="s">
        <v>16</v>
      </c>
      <c r="H523">
        <v>29.7</v>
      </c>
      <c r="I523">
        <v>0.3</v>
      </c>
      <c r="J523">
        <v>263.5</v>
      </c>
      <c r="K523">
        <v>8659</v>
      </c>
    </row>
    <row r="524" spans="1:11" x14ac:dyDescent="0.3">
      <c r="A524">
        <v>2016</v>
      </c>
      <c r="B524" t="s">
        <v>310</v>
      </c>
      <c r="C524" t="s">
        <v>324</v>
      </c>
      <c r="D524" t="s">
        <v>325</v>
      </c>
      <c r="E524" t="s">
        <v>328</v>
      </c>
      <c r="F524" t="s">
        <v>15</v>
      </c>
      <c r="G524" t="s">
        <v>16</v>
      </c>
      <c r="H524">
        <v>33.299999999999997</v>
      </c>
      <c r="I524">
        <v>1.3</v>
      </c>
      <c r="J524">
        <v>203.1</v>
      </c>
      <c r="K524">
        <v>8387</v>
      </c>
    </row>
    <row r="525" spans="1:11" x14ac:dyDescent="0.3">
      <c r="A525">
        <v>2016</v>
      </c>
      <c r="B525" t="s">
        <v>310</v>
      </c>
      <c r="C525" t="s">
        <v>324</v>
      </c>
      <c r="D525" t="s">
        <v>325</v>
      </c>
      <c r="E525" t="s">
        <v>329</v>
      </c>
      <c r="F525" t="s">
        <v>15</v>
      </c>
      <c r="G525" t="s">
        <v>19</v>
      </c>
      <c r="H525">
        <v>27.2</v>
      </c>
      <c r="I525">
        <v>4.7</v>
      </c>
      <c r="J525">
        <v>96.8</v>
      </c>
      <c r="K525">
        <v>349</v>
      </c>
    </row>
    <row r="526" spans="1:11" x14ac:dyDescent="0.3">
      <c r="A526">
        <v>2016</v>
      </c>
      <c r="B526" t="s">
        <v>310</v>
      </c>
      <c r="C526" t="s">
        <v>311</v>
      </c>
      <c r="D526" t="s">
        <v>312</v>
      </c>
      <c r="E526" t="s">
        <v>330</v>
      </c>
      <c r="F526" t="s">
        <v>15</v>
      </c>
      <c r="G526" t="s">
        <v>19</v>
      </c>
      <c r="H526">
        <v>27</v>
      </c>
      <c r="I526">
        <v>5.8</v>
      </c>
      <c r="J526">
        <v>110.6</v>
      </c>
      <c r="K526">
        <v>356</v>
      </c>
    </row>
    <row r="527" spans="1:11" x14ac:dyDescent="0.3">
      <c r="A527">
        <v>2016</v>
      </c>
      <c r="B527" t="s">
        <v>310</v>
      </c>
      <c r="C527" t="s">
        <v>311</v>
      </c>
      <c r="D527" t="s">
        <v>312</v>
      </c>
      <c r="E527" t="s">
        <v>331</v>
      </c>
      <c r="F527" t="s">
        <v>15</v>
      </c>
      <c r="G527" t="s">
        <v>19</v>
      </c>
      <c r="H527">
        <v>33.1</v>
      </c>
      <c r="I527">
        <v>6.2</v>
      </c>
      <c r="J527">
        <v>119.3</v>
      </c>
      <c r="K527">
        <v>336</v>
      </c>
    </row>
    <row r="528" spans="1:11" x14ac:dyDescent="0.3">
      <c r="A528">
        <v>2017</v>
      </c>
      <c r="B528" t="s">
        <v>310</v>
      </c>
      <c r="C528" t="s">
        <v>311</v>
      </c>
      <c r="D528" t="s">
        <v>312</v>
      </c>
      <c r="E528" t="s">
        <v>323</v>
      </c>
      <c r="F528" t="s">
        <v>15</v>
      </c>
      <c r="G528" t="s">
        <v>19</v>
      </c>
      <c r="H528">
        <v>38.1</v>
      </c>
      <c r="I528">
        <v>7.2</v>
      </c>
      <c r="J528">
        <v>228</v>
      </c>
      <c r="K528">
        <v>314</v>
      </c>
    </row>
    <row r="529" spans="1:11" x14ac:dyDescent="0.3">
      <c r="A529">
        <v>2017</v>
      </c>
      <c r="B529" t="s">
        <v>310</v>
      </c>
      <c r="C529" t="s">
        <v>311</v>
      </c>
      <c r="D529" t="s">
        <v>312</v>
      </c>
      <c r="E529" t="s">
        <v>320</v>
      </c>
      <c r="F529" t="s">
        <v>15</v>
      </c>
      <c r="G529" t="s">
        <v>19</v>
      </c>
      <c r="H529">
        <v>35.200000000000003</v>
      </c>
      <c r="I529">
        <v>7.8</v>
      </c>
      <c r="J529">
        <v>207.8</v>
      </c>
      <c r="K529">
        <v>328</v>
      </c>
    </row>
    <row r="530" spans="1:11" x14ac:dyDescent="0.3">
      <c r="A530">
        <v>2017</v>
      </c>
      <c r="B530" t="s">
        <v>310</v>
      </c>
      <c r="C530" t="s">
        <v>311</v>
      </c>
      <c r="D530" t="s">
        <v>312</v>
      </c>
      <c r="E530" t="s">
        <v>321</v>
      </c>
      <c r="F530" t="s">
        <v>15</v>
      </c>
      <c r="G530" t="s">
        <v>19</v>
      </c>
      <c r="H530">
        <v>34.6</v>
      </c>
      <c r="I530">
        <v>6.9</v>
      </c>
      <c r="J530">
        <v>201.6</v>
      </c>
      <c r="K530">
        <v>315</v>
      </c>
    </row>
    <row r="531" spans="1:11" x14ac:dyDescent="0.3">
      <c r="A531">
        <v>2017</v>
      </c>
      <c r="B531" t="s">
        <v>310</v>
      </c>
      <c r="C531" t="s">
        <v>311</v>
      </c>
      <c r="D531" t="s">
        <v>312</v>
      </c>
      <c r="E531" t="s">
        <v>314</v>
      </c>
      <c r="F531" t="s">
        <v>15</v>
      </c>
      <c r="G531" t="s">
        <v>19</v>
      </c>
      <c r="H531">
        <v>33.700000000000003</v>
      </c>
      <c r="I531">
        <v>7.6</v>
      </c>
      <c r="J531">
        <v>188.5</v>
      </c>
      <c r="K531">
        <v>300</v>
      </c>
    </row>
    <row r="532" spans="1:11" x14ac:dyDescent="0.3">
      <c r="A532">
        <v>2017</v>
      </c>
      <c r="B532" t="s">
        <v>310</v>
      </c>
      <c r="C532" t="s">
        <v>315</v>
      </c>
      <c r="D532" t="s">
        <v>316</v>
      </c>
      <c r="E532" t="s">
        <v>317</v>
      </c>
      <c r="F532" t="s">
        <v>15</v>
      </c>
      <c r="G532" t="s">
        <v>16</v>
      </c>
      <c r="H532">
        <v>32</v>
      </c>
      <c r="I532">
        <v>0.5</v>
      </c>
      <c r="J532">
        <v>421</v>
      </c>
      <c r="K532">
        <v>8677</v>
      </c>
    </row>
    <row r="533" spans="1:11" x14ac:dyDescent="0.3">
      <c r="A533">
        <v>2017</v>
      </c>
      <c r="B533" t="s">
        <v>310</v>
      </c>
      <c r="C533" t="s">
        <v>311</v>
      </c>
      <c r="D533" t="s">
        <v>312</v>
      </c>
      <c r="E533" t="s">
        <v>331</v>
      </c>
      <c r="F533" t="s">
        <v>15</v>
      </c>
      <c r="G533" t="s">
        <v>19</v>
      </c>
      <c r="H533">
        <v>31.4</v>
      </c>
      <c r="I533">
        <v>4.3</v>
      </c>
      <c r="J533">
        <v>213</v>
      </c>
      <c r="K533">
        <v>345</v>
      </c>
    </row>
    <row r="534" spans="1:11" x14ac:dyDescent="0.3">
      <c r="A534">
        <v>2017</v>
      </c>
      <c r="B534" t="s">
        <v>310</v>
      </c>
      <c r="C534" t="s">
        <v>324</v>
      </c>
      <c r="D534" t="s">
        <v>325</v>
      </c>
      <c r="E534" t="s">
        <v>326</v>
      </c>
      <c r="F534" t="s">
        <v>15</v>
      </c>
      <c r="G534" t="s">
        <v>19</v>
      </c>
      <c r="H534">
        <v>29.8</v>
      </c>
      <c r="I534">
        <v>6.4</v>
      </c>
      <c r="J534">
        <v>234.9</v>
      </c>
      <c r="K534">
        <v>346</v>
      </c>
    </row>
    <row r="535" spans="1:11" x14ac:dyDescent="0.3">
      <c r="A535">
        <v>2017</v>
      </c>
      <c r="B535" t="s">
        <v>310</v>
      </c>
      <c r="C535" t="s">
        <v>324</v>
      </c>
      <c r="D535" t="s">
        <v>325</v>
      </c>
      <c r="E535" t="s">
        <v>327</v>
      </c>
      <c r="F535" t="s">
        <v>15</v>
      </c>
      <c r="G535" t="s">
        <v>16</v>
      </c>
      <c r="H535">
        <v>28.8</v>
      </c>
      <c r="I535">
        <v>0.3</v>
      </c>
      <c r="J535">
        <v>328</v>
      </c>
      <c r="K535">
        <v>8704</v>
      </c>
    </row>
    <row r="536" spans="1:11" x14ac:dyDescent="0.3">
      <c r="A536">
        <v>2017</v>
      </c>
      <c r="B536" t="s">
        <v>310</v>
      </c>
      <c r="C536" t="s">
        <v>311</v>
      </c>
      <c r="D536" t="s">
        <v>312</v>
      </c>
      <c r="E536" t="s">
        <v>322</v>
      </c>
      <c r="F536" t="s">
        <v>15</v>
      </c>
      <c r="G536" t="s">
        <v>19</v>
      </c>
      <c r="H536">
        <v>28.8</v>
      </c>
      <c r="I536">
        <v>3.5</v>
      </c>
      <c r="J536">
        <v>201.9</v>
      </c>
      <c r="K536">
        <v>365</v>
      </c>
    </row>
    <row r="537" spans="1:11" x14ac:dyDescent="0.3">
      <c r="A537">
        <v>2017</v>
      </c>
      <c r="B537" t="s">
        <v>310</v>
      </c>
      <c r="C537" t="s">
        <v>315</v>
      </c>
      <c r="D537" t="s">
        <v>316</v>
      </c>
      <c r="E537" t="s">
        <v>317</v>
      </c>
      <c r="F537" t="s">
        <v>15</v>
      </c>
      <c r="G537" t="s">
        <v>19</v>
      </c>
      <c r="H537">
        <v>28.8</v>
      </c>
      <c r="I537">
        <v>3.8</v>
      </c>
      <c r="J537">
        <v>205.6</v>
      </c>
      <c r="K537">
        <v>365</v>
      </c>
    </row>
    <row r="538" spans="1:11" x14ac:dyDescent="0.3">
      <c r="A538">
        <v>2017</v>
      </c>
      <c r="B538" t="s">
        <v>310</v>
      </c>
      <c r="C538" t="s">
        <v>311</v>
      </c>
      <c r="D538" t="s">
        <v>312</v>
      </c>
      <c r="E538" t="s">
        <v>318</v>
      </c>
      <c r="F538" t="s">
        <v>15</v>
      </c>
      <c r="G538" t="s">
        <v>16</v>
      </c>
      <c r="H538">
        <v>27.7</v>
      </c>
      <c r="I538">
        <v>1.8</v>
      </c>
      <c r="J538">
        <v>750</v>
      </c>
      <c r="K538">
        <v>7391</v>
      </c>
    </row>
    <row r="539" spans="1:11" x14ac:dyDescent="0.3">
      <c r="A539">
        <v>2017</v>
      </c>
      <c r="B539" t="s">
        <v>310</v>
      </c>
      <c r="C539" t="s">
        <v>324</v>
      </c>
      <c r="D539" t="s">
        <v>325</v>
      </c>
      <c r="E539" t="s">
        <v>329</v>
      </c>
      <c r="F539" t="s">
        <v>15</v>
      </c>
      <c r="G539" t="s">
        <v>19</v>
      </c>
      <c r="H539">
        <v>27.1</v>
      </c>
      <c r="I539">
        <v>6.6</v>
      </c>
      <c r="J539">
        <v>168.8</v>
      </c>
      <c r="K539">
        <v>324</v>
      </c>
    </row>
    <row r="540" spans="1:11" x14ac:dyDescent="0.3">
      <c r="A540">
        <v>2017</v>
      </c>
      <c r="B540" t="s">
        <v>310</v>
      </c>
      <c r="C540" t="s">
        <v>324</v>
      </c>
      <c r="D540" t="s">
        <v>325</v>
      </c>
      <c r="E540" t="s">
        <v>328</v>
      </c>
      <c r="F540" t="s">
        <v>15</v>
      </c>
      <c r="G540" t="s">
        <v>16</v>
      </c>
      <c r="H540">
        <v>26.4</v>
      </c>
      <c r="I540">
        <v>1.6</v>
      </c>
      <c r="J540">
        <v>241.8</v>
      </c>
      <c r="K540">
        <v>8651</v>
      </c>
    </row>
    <row r="541" spans="1:11" x14ac:dyDescent="0.3">
      <c r="A541">
        <v>2017</v>
      </c>
      <c r="B541" t="s">
        <v>310</v>
      </c>
      <c r="C541" t="s">
        <v>311</v>
      </c>
      <c r="D541" t="s">
        <v>312</v>
      </c>
      <c r="E541" t="s">
        <v>319</v>
      </c>
      <c r="F541" t="s">
        <v>15</v>
      </c>
      <c r="G541" t="s">
        <v>19</v>
      </c>
      <c r="H541">
        <v>25.9</v>
      </c>
      <c r="I541">
        <v>6.4</v>
      </c>
      <c r="J541">
        <v>110.3</v>
      </c>
      <c r="K541">
        <v>363</v>
      </c>
    </row>
    <row r="542" spans="1:11" x14ac:dyDescent="0.3">
      <c r="A542">
        <v>2017</v>
      </c>
      <c r="B542" t="s">
        <v>310</v>
      </c>
      <c r="C542" t="s">
        <v>311</v>
      </c>
      <c r="D542" t="s">
        <v>312</v>
      </c>
      <c r="E542" t="s">
        <v>330</v>
      </c>
      <c r="F542" t="s">
        <v>15</v>
      </c>
      <c r="G542" t="s">
        <v>19</v>
      </c>
      <c r="H542">
        <v>25.8</v>
      </c>
      <c r="I542">
        <v>4.2</v>
      </c>
      <c r="J542">
        <v>158.5</v>
      </c>
      <c r="K542">
        <v>359</v>
      </c>
    </row>
    <row r="543" spans="1:11" x14ac:dyDescent="0.3">
      <c r="A543">
        <v>2017</v>
      </c>
      <c r="B543" t="s">
        <v>310</v>
      </c>
      <c r="C543" t="s">
        <v>311</v>
      </c>
      <c r="D543" t="s">
        <v>312</v>
      </c>
      <c r="E543" t="s">
        <v>322</v>
      </c>
      <c r="F543" t="s">
        <v>15</v>
      </c>
      <c r="G543" t="s">
        <v>16</v>
      </c>
      <c r="H543">
        <v>25.5</v>
      </c>
      <c r="I543">
        <v>0</v>
      </c>
      <c r="J543">
        <v>384.3</v>
      </c>
      <c r="K543">
        <v>8544</v>
      </c>
    </row>
    <row r="544" spans="1:11" x14ac:dyDescent="0.3">
      <c r="A544">
        <v>2017</v>
      </c>
      <c r="B544" t="s">
        <v>310</v>
      </c>
      <c r="C544" t="s">
        <v>311</v>
      </c>
      <c r="D544" t="s">
        <v>312</v>
      </c>
      <c r="E544" t="s">
        <v>313</v>
      </c>
      <c r="F544" t="s">
        <v>15</v>
      </c>
      <c r="G544" t="s">
        <v>16</v>
      </c>
      <c r="H544">
        <v>23.2</v>
      </c>
      <c r="I544">
        <v>0.2</v>
      </c>
      <c r="J544">
        <v>256.89999999999998</v>
      </c>
      <c r="K544">
        <v>8534</v>
      </c>
    </row>
    <row r="545" spans="1:11" x14ac:dyDescent="0.3">
      <c r="A545">
        <v>2016</v>
      </c>
      <c r="B545" t="s">
        <v>332</v>
      </c>
      <c r="C545" t="s">
        <v>333</v>
      </c>
      <c r="D545" t="s">
        <v>334</v>
      </c>
      <c r="E545" t="s">
        <v>335</v>
      </c>
      <c r="F545" t="s">
        <v>15</v>
      </c>
      <c r="G545" t="s">
        <v>16</v>
      </c>
      <c r="H545">
        <v>22.5</v>
      </c>
      <c r="I545">
        <v>0.2</v>
      </c>
      <c r="J545">
        <v>212.5</v>
      </c>
      <c r="K545">
        <v>8706</v>
      </c>
    </row>
    <row r="546" spans="1:11" x14ac:dyDescent="0.3">
      <c r="A546">
        <v>2016</v>
      </c>
      <c r="B546" t="s">
        <v>332</v>
      </c>
      <c r="C546" t="s">
        <v>333</v>
      </c>
      <c r="D546" t="s">
        <v>334</v>
      </c>
      <c r="E546" t="s">
        <v>335</v>
      </c>
      <c r="F546" t="s">
        <v>15</v>
      </c>
      <c r="G546" t="s">
        <v>19</v>
      </c>
      <c r="H546">
        <v>23.5</v>
      </c>
      <c r="I546">
        <v>6.7</v>
      </c>
      <c r="J546">
        <v>77.599999999999994</v>
      </c>
      <c r="K546">
        <v>364</v>
      </c>
    </row>
    <row r="547" spans="1:11" x14ac:dyDescent="0.3">
      <c r="A547">
        <v>2016</v>
      </c>
      <c r="B547" t="s">
        <v>332</v>
      </c>
      <c r="C547" t="s">
        <v>333</v>
      </c>
      <c r="D547" t="s">
        <v>334</v>
      </c>
      <c r="E547" t="s">
        <v>336</v>
      </c>
      <c r="F547" t="s">
        <v>15</v>
      </c>
      <c r="G547" t="s">
        <v>19</v>
      </c>
      <c r="H547">
        <v>19.100000000000001</v>
      </c>
      <c r="I547">
        <v>4.4000000000000004</v>
      </c>
      <c r="J547">
        <v>69.7</v>
      </c>
      <c r="K547">
        <v>365</v>
      </c>
    </row>
    <row r="548" spans="1:11" x14ac:dyDescent="0.3">
      <c r="A548">
        <v>2016</v>
      </c>
      <c r="B548" t="s">
        <v>332</v>
      </c>
      <c r="C548" t="s">
        <v>337</v>
      </c>
      <c r="D548" t="s">
        <v>338</v>
      </c>
      <c r="E548" t="s">
        <v>339</v>
      </c>
      <c r="F548" t="s">
        <v>15</v>
      </c>
      <c r="G548" t="s">
        <v>19</v>
      </c>
      <c r="H548">
        <v>27</v>
      </c>
      <c r="I548">
        <v>4.7</v>
      </c>
      <c r="J548">
        <v>112.6</v>
      </c>
      <c r="K548">
        <v>358</v>
      </c>
    </row>
    <row r="549" spans="1:11" x14ac:dyDescent="0.3">
      <c r="A549">
        <v>2016</v>
      </c>
      <c r="B549" t="s">
        <v>332</v>
      </c>
      <c r="C549" t="s">
        <v>340</v>
      </c>
      <c r="D549" t="s">
        <v>341</v>
      </c>
      <c r="E549" t="s">
        <v>342</v>
      </c>
      <c r="F549" t="s">
        <v>15</v>
      </c>
      <c r="G549" t="s">
        <v>16</v>
      </c>
      <c r="H549">
        <v>22</v>
      </c>
      <c r="I549">
        <v>0.1</v>
      </c>
      <c r="J549">
        <v>286.5</v>
      </c>
      <c r="K549">
        <v>8698</v>
      </c>
    </row>
    <row r="550" spans="1:11" x14ac:dyDescent="0.3">
      <c r="A550">
        <v>2016</v>
      </c>
      <c r="B550" t="s">
        <v>332</v>
      </c>
      <c r="C550" t="s">
        <v>340</v>
      </c>
      <c r="D550" t="s">
        <v>341</v>
      </c>
      <c r="E550" t="s">
        <v>342</v>
      </c>
      <c r="F550" t="s">
        <v>15</v>
      </c>
      <c r="G550" t="s">
        <v>19</v>
      </c>
      <c r="H550">
        <v>22.4</v>
      </c>
      <c r="I550">
        <v>5.5</v>
      </c>
      <c r="J550">
        <v>108.7</v>
      </c>
      <c r="K550">
        <v>364</v>
      </c>
    </row>
    <row r="551" spans="1:11" x14ac:dyDescent="0.3">
      <c r="A551">
        <v>2016</v>
      </c>
      <c r="B551" t="s">
        <v>332</v>
      </c>
      <c r="C551" t="s">
        <v>337</v>
      </c>
      <c r="D551" t="s">
        <v>338</v>
      </c>
      <c r="E551" t="s">
        <v>343</v>
      </c>
      <c r="F551" t="s">
        <v>15</v>
      </c>
      <c r="G551" t="s">
        <v>19</v>
      </c>
      <c r="H551">
        <v>24.5</v>
      </c>
      <c r="I551">
        <v>6.5</v>
      </c>
      <c r="J551">
        <v>106.7</v>
      </c>
      <c r="K551">
        <v>365</v>
      </c>
    </row>
    <row r="552" spans="1:11" x14ac:dyDescent="0.3">
      <c r="A552">
        <v>2016</v>
      </c>
      <c r="B552" t="s">
        <v>332</v>
      </c>
      <c r="C552" t="s">
        <v>337</v>
      </c>
      <c r="D552" t="s">
        <v>338</v>
      </c>
      <c r="E552" t="s">
        <v>344</v>
      </c>
      <c r="F552" t="s">
        <v>15</v>
      </c>
      <c r="G552" t="s">
        <v>16</v>
      </c>
      <c r="H552">
        <v>23.3</v>
      </c>
      <c r="I552">
        <v>0</v>
      </c>
      <c r="J552">
        <v>200.4</v>
      </c>
      <c r="K552">
        <v>8629</v>
      </c>
    </row>
    <row r="553" spans="1:11" x14ac:dyDescent="0.3">
      <c r="A553">
        <v>2016</v>
      </c>
      <c r="B553" t="s">
        <v>332</v>
      </c>
      <c r="C553" t="s">
        <v>337</v>
      </c>
      <c r="D553" t="s">
        <v>338</v>
      </c>
      <c r="E553" t="s">
        <v>344</v>
      </c>
      <c r="F553" t="s">
        <v>15</v>
      </c>
      <c r="G553" t="s">
        <v>19</v>
      </c>
      <c r="H553">
        <v>24.2</v>
      </c>
      <c r="I553">
        <v>6</v>
      </c>
      <c r="J553">
        <v>90.4</v>
      </c>
      <c r="K553">
        <v>366</v>
      </c>
    </row>
    <row r="554" spans="1:11" x14ac:dyDescent="0.3">
      <c r="A554">
        <v>2016</v>
      </c>
      <c r="B554" t="s">
        <v>332</v>
      </c>
      <c r="C554" t="s">
        <v>340</v>
      </c>
      <c r="D554" t="s">
        <v>341</v>
      </c>
      <c r="E554" t="s">
        <v>345</v>
      </c>
      <c r="F554" t="s">
        <v>15</v>
      </c>
      <c r="G554" t="s">
        <v>16</v>
      </c>
      <c r="H554">
        <v>22.2</v>
      </c>
      <c r="I554">
        <v>0.1</v>
      </c>
      <c r="J554">
        <v>236.5</v>
      </c>
      <c r="K554">
        <v>8751</v>
      </c>
    </row>
    <row r="555" spans="1:11" x14ac:dyDescent="0.3">
      <c r="A555">
        <v>2016</v>
      </c>
      <c r="B555" t="s">
        <v>332</v>
      </c>
      <c r="C555" t="s">
        <v>340</v>
      </c>
      <c r="D555" t="s">
        <v>341</v>
      </c>
      <c r="E555" t="s">
        <v>346</v>
      </c>
      <c r="F555" t="s">
        <v>15</v>
      </c>
      <c r="G555" t="s">
        <v>19</v>
      </c>
      <c r="H555">
        <v>26.2</v>
      </c>
      <c r="I555">
        <v>7.8</v>
      </c>
      <c r="J555">
        <v>96</v>
      </c>
      <c r="K555">
        <v>364</v>
      </c>
    </row>
    <row r="556" spans="1:11" x14ac:dyDescent="0.3">
      <c r="A556">
        <v>2016</v>
      </c>
      <c r="B556" t="s">
        <v>332</v>
      </c>
      <c r="C556" t="s">
        <v>337</v>
      </c>
      <c r="D556" t="s">
        <v>338</v>
      </c>
      <c r="E556" t="s">
        <v>347</v>
      </c>
      <c r="F556" t="s">
        <v>15</v>
      </c>
      <c r="G556" t="s">
        <v>19</v>
      </c>
      <c r="H556">
        <v>23.5</v>
      </c>
      <c r="I556">
        <v>3.1</v>
      </c>
      <c r="J556">
        <v>99.3</v>
      </c>
      <c r="K556">
        <v>345</v>
      </c>
    </row>
    <row r="557" spans="1:11" x14ac:dyDescent="0.3">
      <c r="A557">
        <v>2017</v>
      </c>
      <c r="B557" t="s">
        <v>332</v>
      </c>
      <c r="C557" t="s">
        <v>337</v>
      </c>
      <c r="D557" t="s">
        <v>338</v>
      </c>
      <c r="E557" t="s">
        <v>344</v>
      </c>
      <c r="F557" t="s">
        <v>15</v>
      </c>
      <c r="G557" t="s">
        <v>16</v>
      </c>
      <c r="H557">
        <v>26.4</v>
      </c>
      <c r="I557">
        <v>0.2</v>
      </c>
      <c r="J557">
        <v>284.60000000000002</v>
      </c>
      <c r="K557">
        <v>8740</v>
      </c>
    </row>
    <row r="558" spans="1:11" x14ac:dyDescent="0.3">
      <c r="A558">
        <v>2017</v>
      </c>
      <c r="B558" t="s">
        <v>332</v>
      </c>
      <c r="C558" t="s">
        <v>333</v>
      </c>
      <c r="D558" t="s">
        <v>334</v>
      </c>
      <c r="E558" t="s">
        <v>335</v>
      </c>
      <c r="F558" t="s">
        <v>15</v>
      </c>
      <c r="G558" t="s">
        <v>16</v>
      </c>
      <c r="H558">
        <v>26</v>
      </c>
      <c r="I558">
        <v>0.3</v>
      </c>
      <c r="J558">
        <v>451.4</v>
      </c>
      <c r="K558">
        <v>8744</v>
      </c>
    </row>
    <row r="559" spans="1:11" x14ac:dyDescent="0.3">
      <c r="A559">
        <v>2017</v>
      </c>
      <c r="B559" t="s">
        <v>332</v>
      </c>
      <c r="C559" t="s">
        <v>337</v>
      </c>
      <c r="D559" t="s">
        <v>338</v>
      </c>
      <c r="E559" t="s">
        <v>339</v>
      </c>
      <c r="F559" t="s">
        <v>15</v>
      </c>
      <c r="G559" t="s">
        <v>19</v>
      </c>
      <c r="H559">
        <v>25.3</v>
      </c>
      <c r="I559">
        <v>5.0999999999999996</v>
      </c>
      <c r="J559">
        <v>150.19999999999999</v>
      </c>
      <c r="K559">
        <v>342</v>
      </c>
    </row>
    <row r="560" spans="1:11" x14ac:dyDescent="0.3">
      <c r="A560">
        <v>2017</v>
      </c>
      <c r="B560" t="s">
        <v>332</v>
      </c>
      <c r="C560" t="s">
        <v>340</v>
      </c>
      <c r="D560" t="s">
        <v>341</v>
      </c>
      <c r="E560" t="s">
        <v>342</v>
      </c>
      <c r="F560" t="s">
        <v>15</v>
      </c>
      <c r="G560" t="s">
        <v>16</v>
      </c>
      <c r="H560">
        <v>25.2</v>
      </c>
      <c r="I560">
        <v>2</v>
      </c>
      <c r="J560">
        <v>238.9</v>
      </c>
      <c r="K560">
        <v>8712</v>
      </c>
    </row>
    <row r="561" spans="1:11" x14ac:dyDescent="0.3">
      <c r="A561">
        <v>2017</v>
      </c>
      <c r="B561" t="s">
        <v>332</v>
      </c>
      <c r="C561" t="s">
        <v>333</v>
      </c>
      <c r="D561" t="s">
        <v>334</v>
      </c>
      <c r="E561" t="s">
        <v>335</v>
      </c>
      <c r="F561" t="s">
        <v>15</v>
      </c>
      <c r="G561" t="s">
        <v>19</v>
      </c>
      <c r="H561">
        <v>24.8</v>
      </c>
      <c r="I561">
        <v>5.4</v>
      </c>
      <c r="J561">
        <v>112.2</v>
      </c>
      <c r="K561">
        <v>365</v>
      </c>
    </row>
    <row r="562" spans="1:11" x14ac:dyDescent="0.3">
      <c r="A562">
        <v>2017</v>
      </c>
      <c r="B562" t="s">
        <v>332</v>
      </c>
      <c r="C562" t="s">
        <v>337</v>
      </c>
      <c r="D562" t="s">
        <v>338</v>
      </c>
      <c r="E562" t="s">
        <v>344</v>
      </c>
      <c r="F562" t="s">
        <v>15</v>
      </c>
      <c r="G562" t="s">
        <v>19</v>
      </c>
      <c r="H562">
        <v>24.8</v>
      </c>
      <c r="I562">
        <v>5.3</v>
      </c>
      <c r="J562">
        <v>126.6</v>
      </c>
      <c r="K562">
        <v>365</v>
      </c>
    </row>
    <row r="563" spans="1:11" x14ac:dyDescent="0.3">
      <c r="A563">
        <v>2017</v>
      </c>
      <c r="B563" t="s">
        <v>332</v>
      </c>
      <c r="C563" t="s">
        <v>337</v>
      </c>
      <c r="D563" t="s">
        <v>338</v>
      </c>
      <c r="E563" t="s">
        <v>343</v>
      </c>
      <c r="F563" t="s">
        <v>15</v>
      </c>
      <c r="G563" t="s">
        <v>19</v>
      </c>
      <c r="H563">
        <v>23.2</v>
      </c>
      <c r="I563">
        <v>5.0999999999999996</v>
      </c>
      <c r="J563">
        <v>129.6</v>
      </c>
      <c r="K563">
        <v>362</v>
      </c>
    </row>
    <row r="564" spans="1:11" x14ac:dyDescent="0.3">
      <c r="A564">
        <v>2017</v>
      </c>
      <c r="B564" t="s">
        <v>332</v>
      </c>
      <c r="C564" t="s">
        <v>340</v>
      </c>
      <c r="D564" t="s">
        <v>341</v>
      </c>
      <c r="E564" t="s">
        <v>346</v>
      </c>
      <c r="F564" t="s">
        <v>15</v>
      </c>
      <c r="G564" t="s">
        <v>19</v>
      </c>
      <c r="H564">
        <v>22.8</v>
      </c>
      <c r="I564">
        <v>5.7</v>
      </c>
      <c r="J564">
        <v>148.1</v>
      </c>
      <c r="K564">
        <v>362</v>
      </c>
    </row>
    <row r="565" spans="1:11" x14ac:dyDescent="0.3">
      <c r="A565">
        <v>2017</v>
      </c>
      <c r="B565" t="s">
        <v>332</v>
      </c>
      <c r="C565" t="s">
        <v>340</v>
      </c>
      <c r="D565" t="s">
        <v>341</v>
      </c>
      <c r="E565" t="s">
        <v>342</v>
      </c>
      <c r="F565" t="s">
        <v>15</v>
      </c>
      <c r="G565" t="s">
        <v>19</v>
      </c>
      <c r="H565">
        <v>22</v>
      </c>
      <c r="I565">
        <v>5.6</v>
      </c>
      <c r="J565">
        <v>120.9</v>
      </c>
      <c r="K565">
        <v>365</v>
      </c>
    </row>
    <row r="566" spans="1:11" x14ac:dyDescent="0.3">
      <c r="A566">
        <v>2017</v>
      </c>
      <c r="B566" t="s">
        <v>332</v>
      </c>
      <c r="C566" t="s">
        <v>333</v>
      </c>
      <c r="D566" t="s">
        <v>334</v>
      </c>
      <c r="E566" t="s">
        <v>336</v>
      </c>
      <c r="F566" t="s">
        <v>15</v>
      </c>
      <c r="G566" t="s">
        <v>19</v>
      </c>
      <c r="H566">
        <v>21.2</v>
      </c>
      <c r="I566">
        <v>4.2</v>
      </c>
      <c r="J566">
        <v>100.9</v>
      </c>
      <c r="K566">
        <v>360</v>
      </c>
    </row>
    <row r="567" spans="1:11" x14ac:dyDescent="0.3">
      <c r="A567">
        <v>2017</v>
      </c>
      <c r="B567" t="s">
        <v>332</v>
      </c>
      <c r="C567" t="s">
        <v>340</v>
      </c>
      <c r="D567" t="s">
        <v>341</v>
      </c>
      <c r="E567" t="s">
        <v>345</v>
      </c>
      <c r="F567" t="s">
        <v>15</v>
      </c>
      <c r="G567" t="s">
        <v>16</v>
      </c>
      <c r="H567">
        <v>20.9</v>
      </c>
      <c r="I567">
        <v>0.1</v>
      </c>
      <c r="J567">
        <v>281.39999999999998</v>
      </c>
      <c r="K567">
        <v>8693</v>
      </c>
    </row>
    <row r="568" spans="1:11" x14ac:dyDescent="0.3">
      <c r="A568">
        <v>2017</v>
      </c>
      <c r="B568" t="s">
        <v>332</v>
      </c>
      <c r="C568" t="s">
        <v>337</v>
      </c>
      <c r="D568" t="s">
        <v>338</v>
      </c>
      <c r="E568" t="s">
        <v>347</v>
      </c>
      <c r="F568" t="s">
        <v>15</v>
      </c>
      <c r="G568" t="s">
        <v>19</v>
      </c>
      <c r="H568">
        <v>20.7</v>
      </c>
      <c r="I568">
        <v>3.5</v>
      </c>
      <c r="J568">
        <v>109.4</v>
      </c>
      <c r="K568">
        <v>361</v>
      </c>
    </row>
  </sheetData>
  <autoFilter ref="M1:O17" xr:uid="{300123F9-9939-4F85-9C1D-FAC414972D90}">
    <sortState xmlns:xlrd2="http://schemas.microsoft.com/office/spreadsheetml/2017/richdata2" ref="M2:O17">
      <sortCondition descending="1" ref="N1:N17"/>
    </sortState>
  </autoFilter>
  <conditionalFormatting sqref="A1:A1048576">
    <cfRule type="cellIs" dxfId="5" priority="1" operator="equal">
      <formula>2017</formula>
    </cfRule>
    <cfRule type="cellIs" dxfId="4" priority="2" operator="equal">
      <formula>2016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3B9-CE97-41AA-A3FD-AC23D1BA3BBB}">
  <sheetPr filterMode="1"/>
  <dimension ref="A1:K568"/>
  <sheetViews>
    <sheetView workbookViewId="0">
      <selection activeCell="K564" sqref="A1:K564"/>
    </sheetView>
  </sheetViews>
  <sheetFormatPr defaultRowHeight="14.4" x14ac:dyDescent="0.3"/>
  <cols>
    <col min="1" max="1" width="5" bestFit="1" customWidth="1"/>
    <col min="2" max="2" width="18.88671875" bestFit="1" customWidth="1"/>
    <col min="3" max="3" width="9.21875" bestFit="1" customWidth="1"/>
    <col min="4" max="4" width="29.21875" bestFit="1" customWidth="1"/>
    <col min="5" max="5" width="19" bestFit="1" customWidth="1"/>
    <col min="6" max="6" width="8.5546875" bestFit="1" customWidth="1"/>
    <col min="7" max="7" width="14.5546875" bestFit="1" customWidth="1"/>
    <col min="8" max="8" width="17.5546875" bestFit="1" customWidth="1"/>
    <col min="9" max="9" width="5" bestFit="1" customWidth="1"/>
    <col min="10" max="10" width="7" bestFit="1" customWidth="1"/>
    <col min="11" max="11" width="14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1" hidden="1" x14ac:dyDescent="0.3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</row>
    <row r="4" spans="1:11" hidden="1" x14ac:dyDescent="0.3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</row>
    <row r="5" spans="1:11" hidden="1" x14ac:dyDescent="0.3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</row>
    <row r="6" spans="1:11" hidden="1" x14ac:dyDescent="0.3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</row>
    <row r="7" spans="1:11" hidden="1" x14ac:dyDescent="0.3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</row>
    <row r="8" spans="1:11" hidden="1" x14ac:dyDescent="0.3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</row>
    <row r="9" spans="1:11" hidden="1" x14ac:dyDescent="0.3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</row>
    <row r="10" spans="1:11" hidden="1" x14ac:dyDescent="0.3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</row>
    <row r="11" spans="1:11" hidden="1" x14ac:dyDescent="0.3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</row>
    <row r="12" spans="1:11" hidden="1" x14ac:dyDescent="0.3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</row>
    <row r="13" spans="1:11" hidden="1" x14ac:dyDescent="0.3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</row>
    <row r="14" spans="1:11" hidden="1" x14ac:dyDescent="0.3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</row>
    <row r="15" spans="1:11" hidden="1" x14ac:dyDescent="0.3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</row>
    <row r="16" spans="1:11" hidden="1" x14ac:dyDescent="0.3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</row>
    <row r="17" spans="1:11" hidden="1" x14ac:dyDescent="0.3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</row>
    <row r="18" spans="1:11" hidden="1" x14ac:dyDescent="0.3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1" hidden="1" x14ac:dyDescent="0.3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1" hidden="1" x14ac:dyDescent="0.3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1" hidden="1" x14ac:dyDescent="0.3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1" hidden="1" x14ac:dyDescent="0.3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1" hidden="1" x14ac:dyDescent="0.3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1" hidden="1" x14ac:dyDescent="0.3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1" hidden="1" x14ac:dyDescent="0.3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1" hidden="1" x14ac:dyDescent="0.3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1" hidden="1" x14ac:dyDescent="0.3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1" hidden="1" x14ac:dyDescent="0.3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1" x14ac:dyDescent="0.3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1" x14ac:dyDescent="0.3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</row>
    <row r="31" spans="1:11" x14ac:dyDescent="0.3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</row>
    <row r="32" spans="1:11" x14ac:dyDescent="0.3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</row>
    <row r="33" spans="1:11" x14ac:dyDescent="0.3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</row>
    <row r="34" spans="1:11" x14ac:dyDescent="0.3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</row>
    <row r="35" spans="1:11" x14ac:dyDescent="0.3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</row>
    <row r="36" spans="1:11" x14ac:dyDescent="0.3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</row>
    <row r="37" spans="1:11" x14ac:dyDescent="0.3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</row>
    <row r="38" spans="1:11" x14ac:dyDescent="0.3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</row>
    <row r="39" spans="1:11" x14ac:dyDescent="0.3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</row>
    <row r="40" spans="1:11" x14ac:dyDescent="0.3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</row>
    <row r="41" spans="1:11" x14ac:dyDescent="0.3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</row>
    <row r="42" spans="1:11" x14ac:dyDescent="0.3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</row>
    <row r="43" spans="1:11" x14ac:dyDescent="0.3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1" x14ac:dyDescent="0.3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1" x14ac:dyDescent="0.3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1" x14ac:dyDescent="0.3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1" x14ac:dyDescent="0.3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1" x14ac:dyDescent="0.3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hidden="1" x14ac:dyDescent="0.3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hidden="1" x14ac:dyDescent="0.3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hidden="1" x14ac:dyDescent="0.3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hidden="1" x14ac:dyDescent="0.3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hidden="1" x14ac:dyDescent="0.3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hidden="1" x14ac:dyDescent="0.3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hidden="1" x14ac:dyDescent="0.3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hidden="1" x14ac:dyDescent="0.3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hidden="1" x14ac:dyDescent="0.3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hidden="1" x14ac:dyDescent="0.3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hidden="1" x14ac:dyDescent="0.3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hidden="1" x14ac:dyDescent="0.3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hidden="1" x14ac:dyDescent="0.3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hidden="1" x14ac:dyDescent="0.3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hidden="1" x14ac:dyDescent="0.3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hidden="1" x14ac:dyDescent="0.3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hidden="1" x14ac:dyDescent="0.3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hidden="1" x14ac:dyDescent="0.3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hidden="1" x14ac:dyDescent="0.3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hidden="1" x14ac:dyDescent="0.3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hidden="1" x14ac:dyDescent="0.3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hidden="1" x14ac:dyDescent="0.3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hidden="1" x14ac:dyDescent="0.3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hidden="1" x14ac:dyDescent="0.3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hidden="1" x14ac:dyDescent="0.3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hidden="1" x14ac:dyDescent="0.3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hidden="1" x14ac:dyDescent="0.3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hidden="1" x14ac:dyDescent="0.3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hidden="1" x14ac:dyDescent="0.3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hidden="1" x14ac:dyDescent="0.3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hidden="1" x14ac:dyDescent="0.3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hidden="1" x14ac:dyDescent="0.3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hidden="1" x14ac:dyDescent="0.3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hidden="1" x14ac:dyDescent="0.3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hidden="1" x14ac:dyDescent="0.3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hidden="1" x14ac:dyDescent="0.3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hidden="1" x14ac:dyDescent="0.3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hidden="1" x14ac:dyDescent="0.3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hidden="1" x14ac:dyDescent="0.3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hidden="1" x14ac:dyDescent="0.3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hidden="1" x14ac:dyDescent="0.3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hidden="1" x14ac:dyDescent="0.3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hidden="1" x14ac:dyDescent="0.3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hidden="1" x14ac:dyDescent="0.3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hidden="1" x14ac:dyDescent="0.3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hidden="1" x14ac:dyDescent="0.3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hidden="1" x14ac:dyDescent="0.3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hidden="1" x14ac:dyDescent="0.3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hidden="1" x14ac:dyDescent="0.3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hidden="1" x14ac:dyDescent="0.3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hidden="1" x14ac:dyDescent="0.3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hidden="1" x14ac:dyDescent="0.3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hidden="1" x14ac:dyDescent="0.3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hidden="1" x14ac:dyDescent="0.3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hidden="1" x14ac:dyDescent="0.3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hidden="1" x14ac:dyDescent="0.3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hidden="1" x14ac:dyDescent="0.3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hidden="1" x14ac:dyDescent="0.3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hidden="1" x14ac:dyDescent="0.3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hidden="1" x14ac:dyDescent="0.3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hidden="1" x14ac:dyDescent="0.3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hidden="1" x14ac:dyDescent="0.3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hidden="1" x14ac:dyDescent="0.3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hidden="1" x14ac:dyDescent="0.3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hidden="1" x14ac:dyDescent="0.3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hidden="1" x14ac:dyDescent="0.3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hidden="1" x14ac:dyDescent="0.3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hidden="1" x14ac:dyDescent="0.3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hidden="1" x14ac:dyDescent="0.3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hidden="1" x14ac:dyDescent="0.3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hidden="1" x14ac:dyDescent="0.3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hidden="1" x14ac:dyDescent="0.3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hidden="1" x14ac:dyDescent="0.3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hidden="1" x14ac:dyDescent="0.3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hidden="1" x14ac:dyDescent="0.3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hidden="1" x14ac:dyDescent="0.3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hidden="1" x14ac:dyDescent="0.3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hidden="1" x14ac:dyDescent="0.3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hidden="1" x14ac:dyDescent="0.3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hidden="1" x14ac:dyDescent="0.3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hidden="1" x14ac:dyDescent="0.3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hidden="1" x14ac:dyDescent="0.3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hidden="1" x14ac:dyDescent="0.3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hidden="1" x14ac:dyDescent="0.3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hidden="1" x14ac:dyDescent="0.3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hidden="1" x14ac:dyDescent="0.3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hidden="1" x14ac:dyDescent="0.3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hidden="1" x14ac:dyDescent="0.3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hidden="1" x14ac:dyDescent="0.3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hidden="1" x14ac:dyDescent="0.3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hidden="1" x14ac:dyDescent="0.3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hidden="1" x14ac:dyDescent="0.3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hidden="1" x14ac:dyDescent="0.3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hidden="1" x14ac:dyDescent="0.3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hidden="1" x14ac:dyDescent="0.3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hidden="1" x14ac:dyDescent="0.3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hidden="1" x14ac:dyDescent="0.3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hidden="1" x14ac:dyDescent="0.3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hidden="1" x14ac:dyDescent="0.3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hidden="1" x14ac:dyDescent="0.3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hidden="1" x14ac:dyDescent="0.3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hidden="1" x14ac:dyDescent="0.3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hidden="1" x14ac:dyDescent="0.3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hidden="1" x14ac:dyDescent="0.3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hidden="1" x14ac:dyDescent="0.3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hidden="1" x14ac:dyDescent="0.3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hidden="1" x14ac:dyDescent="0.3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hidden="1" x14ac:dyDescent="0.3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hidden="1" x14ac:dyDescent="0.3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hidden="1" x14ac:dyDescent="0.3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hidden="1" x14ac:dyDescent="0.3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hidden="1" x14ac:dyDescent="0.3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hidden="1" x14ac:dyDescent="0.3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hidden="1" x14ac:dyDescent="0.3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hidden="1" x14ac:dyDescent="0.3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hidden="1" x14ac:dyDescent="0.3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hidden="1" x14ac:dyDescent="0.3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hidden="1" x14ac:dyDescent="0.3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hidden="1" x14ac:dyDescent="0.3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hidden="1" x14ac:dyDescent="0.3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hidden="1" x14ac:dyDescent="0.3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hidden="1" x14ac:dyDescent="0.3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hidden="1" x14ac:dyDescent="0.3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hidden="1" x14ac:dyDescent="0.3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hidden="1" x14ac:dyDescent="0.3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hidden="1" x14ac:dyDescent="0.3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hidden="1" x14ac:dyDescent="0.3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hidden="1" x14ac:dyDescent="0.3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hidden="1" x14ac:dyDescent="0.3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hidden="1" x14ac:dyDescent="0.3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hidden="1" x14ac:dyDescent="0.3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hidden="1" x14ac:dyDescent="0.3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hidden="1" x14ac:dyDescent="0.3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hidden="1" x14ac:dyDescent="0.3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hidden="1" x14ac:dyDescent="0.3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hidden="1" x14ac:dyDescent="0.3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hidden="1" x14ac:dyDescent="0.3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hidden="1" x14ac:dyDescent="0.3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hidden="1" x14ac:dyDescent="0.3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hidden="1" x14ac:dyDescent="0.3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hidden="1" x14ac:dyDescent="0.3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hidden="1" x14ac:dyDescent="0.3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hidden="1" x14ac:dyDescent="0.3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hidden="1" x14ac:dyDescent="0.3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hidden="1" x14ac:dyDescent="0.3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hidden="1" x14ac:dyDescent="0.3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hidden="1" x14ac:dyDescent="0.3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hidden="1" x14ac:dyDescent="0.3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hidden="1" x14ac:dyDescent="0.3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hidden="1" x14ac:dyDescent="0.3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hidden="1" x14ac:dyDescent="0.3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hidden="1" x14ac:dyDescent="0.3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hidden="1" x14ac:dyDescent="0.3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hidden="1" x14ac:dyDescent="0.3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hidden="1" x14ac:dyDescent="0.3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hidden="1" x14ac:dyDescent="0.3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hidden="1" x14ac:dyDescent="0.3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hidden="1" x14ac:dyDescent="0.3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hidden="1" x14ac:dyDescent="0.3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hidden="1" x14ac:dyDescent="0.3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hidden="1" x14ac:dyDescent="0.3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hidden="1" x14ac:dyDescent="0.3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hidden="1" x14ac:dyDescent="0.3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hidden="1" x14ac:dyDescent="0.3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hidden="1" x14ac:dyDescent="0.3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hidden="1" x14ac:dyDescent="0.3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hidden="1" x14ac:dyDescent="0.3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hidden="1" x14ac:dyDescent="0.3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hidden="1" x14ac:dyDescent="0.3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hidden="1" x14ac:dyDescent="0.3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hidden="1" x14ac:dyDescent="0.3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hidden="1" x14ac:dyDescent="0.3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hidden="1" x14ac:dyDescent="0.3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hidden="1" x14ac:dyDescent="0.3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hidden="1" x14ac:dyDescent="0.3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hidden="1" x14ac:dyDescent="0.3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hidden="1" x14ac:dyDescent="0.3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hidden="1" x14ac:dyDescent="0.3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hidden="1" x14ac:dyDescent="0.3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hidden="1" x14ac:dyDescent="0.3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hidden="1" x14ac:dyDescent="0.3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hidden="1" x14ac:dyDescent="0.3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hidden="1" x14ac:dyDescent="0.3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hidden="1" x14ac:dyDescent="0.3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hidden="1" x14ac:dyDescent="0.3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hidden="1" x14ac:dyDescent="0.3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hidden="1" x14ac:dyDescent="0.3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hidden="1" x14ac:dyDescent="0.3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hidden="1" x14ac:dyDescent="0.3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hidden="1" x14ac:dyDescent="0.3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hidden="1" x14ac:dyDescent="0.3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hidden="1" x14ac:dyDescent="0.3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hidden="1" x14ac:dyDescent="0.3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hidden="1" x14ac:dyDescent="0.3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hidden="1" x14ac:dyDescent="0.3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hidden="1" x14ac:dyDescent="0.3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hidden="1" x14ac:dyDescent="0.3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hidden="1" x14ac:dyDescent="0.3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hidden="1" x14ac:dyDescent="0.3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hidden="1" x14ac:dyDescent="0.3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hidden="1" x14ac:dyDescent="0.3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hidden="1" x14ac:dyDescent="0.3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hidden="1" x14ac:dyDescent="0.3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hidden="1" x14ac:dyDescent="0.3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hidden="1" x14ac:dyDescent="0.3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hidden="1" x14ac:dyDescent="0.3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hidden="1" x14ac:dyDescent="0.3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hidden="1" x14ac:dyDescent="0.3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hidden="1" x14ac:dyDescent="0.3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hidden="1" x14ac:dyDescent="0.3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hidden="1" x14ac:dyDescent="0.3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hidden="1" x14ac:dyDescent="0.3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hidden="1" x14ac:dyDescent="0.3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hidden="1" x14ac:dyDescent="0.3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hidden="1" x14ac:dyDescent="0.3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hidden="1" x14ac:dyDescent="0.3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hidden="1" x14ac:dyDescent="0.3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hidden="1" x14ac:dyDescent="0.3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hidden="1" x14ac:dyDescent="0.3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hidden="1" x14ac:dyDescent="0.3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hidden="1" x14ac:dyDescent="0.3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hidden="1" x14ac:dyDescent="0.3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hidden="1" x14ac:dyDescent="0.3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hidden="1" x14ac:dyDescent="0.3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hidden="1" x14ac:dyDescent="0.3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hidden="1" x14ac:dyDescent="0.3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hidden="1" x14ac:dyDescent="0.3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hidden="1" x14ac:dyDescent="0.3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hidden="1" x14ac:dyDescent="0.3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hidden="1" x14ac:dyDescent="0.3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hidden="1" x14ac:dyDescent="0.3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hidden="1" x14ac:dyDescent="0.3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hidden="1" x14ac:dyDescent="0.3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hidden="1" x14ac:dyDescent="0.3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hidden="1" x14ac:dyDescent="0.3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hidden="1" x14ac:dyDescent="0.3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hidden="1" x14ac:dyDescent="0.3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hidden="1" x14ac:dyDescent="0.3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hidden="1" x14ac:dyDescent="0.3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hidden="1" x14ac:dyDescent="0.3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hidden="1" x14ac:dyDescent="0.3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hidden="1" x14ac:dyDescent="0.3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hidden="1" x14ac:dyDescent="0.3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hidden="1" x14ac:dyDescent="0.3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hidden="1" x14ac:dyDescent="0.3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hidden="1" x14ac:dyDescent="0.3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hidden="1" x14ac:dyDescent="0.3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hidden="1" x14ac:dyDescent="0.3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hidden="1" x14ac:dyDescent="0.3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hidden="1" x14ac:dyDescent="0.3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hidden="1" x14ac:dyDescent="0.3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hidden="1" x14ac:dyDescent="0.3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hidden="1" x14ac:dyDescent="0.3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hidden="1" x14ac:dyDescent="0.3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hidden="1" x14ac:dyDescent="0.3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hidden="1" x14ac:dyDescent="0.3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hidden="1" x14ac:dyDescent="0.3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hidden="1" x14ac:dyDescent="0.3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hidden="1" x14ac:dyDescent="0.3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hidden="1" x14ac:dyDescent="0.3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hidden="1" x14ac:dyDescent="0.3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hidden="1" x14ac:dyDescent="0.3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hidden="1" x14ac:dyDescent="0.3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hidden="1" x14ac:dyDescent="0.3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hidden="1" x14ac:dyDescent="0.3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hidden="1" x14ac:dyDescent="0.3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hidden="1" x14ac:dyDescent="0.3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hidden="1" x14ac:dyDescent="0.3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hidden="1" x14ac:dyDescent="0.3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hidden="1" x14ac:dyDescent="0.3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hidden="1" x14ac:dyDescent="0.3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hidden="1" x14ac:dyDescent="0.3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hidden="1" x14ac:dyDescent="0.3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hidden="1" x14ac:dyDescent="0.3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3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hidden="1" x14ac:dyDescent="0.3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hidden="1" x14ac:dyDescent="0.3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hidden="1" x14ac:dyDescent="0.3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hidden="1" x14ac:dyDescent="0.3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hidden="1" x14ac:dyDescent="0.3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hidden="1" x14ac:dyDescent="0.3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hidden="1" x14ac:dyDescent="0.3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hidden="1" x14ac:dyDescent="0.3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hidden="1" x14ac:dyDescent="0.3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hidden="1" x14ac:dyDescent="0.3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hidden="1" x14ac:dyDescent="0.3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hidden="1" x14ac:dyDescent="0.3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hidden="1" x14ac:dyDescent="0.3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hidden="1" x14ac:dyDescent="0.3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hidden="1" x14ac:dyDescent="0.3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hidden="1" x14ac:dyDescent="0.3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hidden="1" x14ac:dyDescent="0.3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hidden="1" x14ac:dyDescent="0.3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hidden="1" x14ac:dyDescent="0.3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hidden="1" x14ac:dyDescent="0.3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hidden="1" x14ac:dyDescent="0.3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hidden="1" x14ac:dyDescent="0.3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hidden="1" x14ac:dyDescent="0.3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3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hidden="1" x14ac:dyDescent="0.3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hidden="1" x14ac:dyDescent="0.3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hidden="1" x14ac:dyDescent="0.3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3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hidden="1" x14ac:dyDescent="0.3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hidden="1" x14ac:dyDescent="0.3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hidden="1" x14ac:dyDescent="0.3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hidden="1" x14ac:dyDescent="0.3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hidden="1" x14ac:dyDescent="0.3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hidden="1" x14ac:dyDescent="0.3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hidden="1" x14ac:dyDescent="0.3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hidden="1" x14ac:dyDescent="0.3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hidden="1" x14ac:dyDescent="0.3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hidden="1" x14ac:dyDescent="0.3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hidden="1" x14ac:dyDescent="0.3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hidden="1" x14ac:dyDescent="0.3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hidden="1" x14ac:dyDescent="0.3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hidden="1" x14ac:dyDescent="0.3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hidden="1" x14ac:dyDescent="0.3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hidden="1" x14ac:dyDescent="0.3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hidden="1" x14ac:dyDescent="0.3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hidden="1" x14ac:dyDescent="0.3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hidden="1" x14ac:dyDescent="0.3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hidden="1" x14ac:dyDescent="0.3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3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hidden="1" x14ac:dyDescent="0.3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hidden="1" x14ac:dyDescent="0.3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hidden="1" x14ac:dyDescent="0.3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hidden="1" x14ac:dyDescent="0.3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hidden="1" x14ac:dyDescent="0.3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hidden="1" x14ac:dyDescent="0.3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3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hidden="1" x14ac:dyDescent="0.3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hidden="1" x14ac:dyDescent="0.3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hidden="1" x14ac:dyDescent="0.3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hidden="1" x14ac:dyDescent="0.3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hidden="1" x14ac:dyDescent="0.3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hidden="1" x14ac:dyDescent="0.3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3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hidden="1" x14ac:dyDescent="0.3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hidden="1" x14ac:dyDescent="0.3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hidden="1" x14ac:dyDescent="0.3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3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hidden="1" x14ac:dyDescent="0.3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hidden="1" x14ac:dyDescent="0.3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hidden="1" x14ac:dyDescent="0.3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hidden="1" x14ac:dyDescent="0.3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hidden="1" x14ac:dyDescent="0.3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hidden="1" x14ac:dyDescent="0.3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hidden="1" x14ac:dyDescent="0.3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3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hidden="1" x14ac:dyDescent="0.3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hidden="1" x14ac:dyDescent="0.3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hidden="1" x14ac:dyDescent="0.3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hidden="1" x14ac:dyDescent="0.3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hidden="1" x14ac:dyDescent="0.3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hidden="1" x14ac:dyDescent="0.3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hidden="1" x14ac:dyDescent="0.3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hidden="1" x14ac:dyDescent="0.3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hidden="1" x14ac:dyDescent="0.3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hidden="1" x14ac:dyDescent="0.3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hidden="1" x14ac:dyDescent="0.3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hidden="1" x14ac:dyDescent="0.3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hidden="1" x14ac:dyDescent="0.3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hidden="1" x14ac:dyDescent="0.3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hidden="1" x14ac:dyDescent="0.3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hidden="1" x14ac:dyDescent="0.3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hidden="1" x14ac:dyDescent="0.3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hidden="1" x14ac:dyDescent="0.3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3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hidden="1" x14ac:dyDescent="0.3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hidden="1" x14ac:dyDescent="0.3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hidden="1" x14ac:dyDescent="0.3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3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hidden="1" x14ac:dyDescent="0.3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hidden="1" x14ac:dyDescent="0.3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hidden="1" x14ac:dyDescent="0.3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hidden="1" x14ac:dyDescent="0.3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hidden="1" x14ac:dyDescent="0.3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hidden="1" x14ac:dyDescent="0.3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hidden="1" x14ac:dyDescent="0.3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hidden="1" x14ac:dyDescent="0.3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hidden="1" x14ac:dyDescent="0.3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hidden="1" x14ac:dyDescent="0.3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hidden="1" x14ac:dyDescent="0.3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hidden="1" x14ac:dyDescent="0.3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hidden="1" x14ac:dyDescent="0.3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hidden="1" x14ac:dyDescent="0.3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hidden="1" x14ac:dyDescent="0.3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hidden="1" x14ac:dyDescent="0.3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hidden="1" x14ac:dyDescent="0.3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hidden="1" x14ac:dyDescent="0.3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hidden="1" x14ac:dyDescent="0.3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hidden="1" x14ac:dyDescent="0.3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hidden="1" x14ac:dyDescent="0.3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hidden="1" x14ac:dyDescent="0.3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hidden="1" x14ac:dyDescent="0.3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hidden="1" x14ac:dyDescent="0.3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hidden="1" x14ac:dyDescent="0.3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hidden="1" x14ac:dyDescent="0.3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hidden="1" x14ac:dyDescent="0.3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hidden="1" x14ac:dyDescent="0.3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hidden="1" x14ac:dyDescent="0.3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hidden="1" x14ac:dyDescent="0.3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hidden="1" x14ac:dyDescent="0.3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hidden="1" x14ac:dyDescent="0.3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hidden="1" x14ac:dyDescent="0.3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hidden="1" x14ac:dyDescent="0.3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hidden="1" x14ac:dyDescent="0.3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hidden="1" x14ac:dyDescent="0.3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hidden="1" x14ac:dyDescent="0.3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hidden="1" x14ac:dyDescent="0.3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hidden="1" x14ac:dyDescent="0.3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hidden="1" x14ac:dyDescent="0.3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hidden="1" x14ac:dyDescent="0.3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hidden="1" x14ac:dyDescent="0.3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hidden="1" x14ac:dyDescent="0.3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hidden="1" x14ac:dyDescent="0.3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hidden="1" x14ac:dyDescent="0.3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hidden="1" x14ac:dyDescent="0.3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hidden="1" x14ac:dyDescent="0.3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hidden="1" x14ac:dyDescent="0.3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hidden="1" x14ac:dyDescent="0.3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hidden="1" x14ac:dyDescent="0.3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hidden="1" x14ac:dyDescent="0.3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hidden="1" x14ac:dyDescent="0.3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hidden="1" x14ac:dyDescent="0.3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3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hidden="1" x14ac:dyDescent="0.3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3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3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hidden="1" x14ac:dyDescent="0.3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hidden="1" x14ac:dyDescent="0.3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hidden="1" x14ac:dyDescent="0.3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hidden="1" x14ac:dyDescent="0.3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hidden="1" x14ac:dyDescent="0.3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hidden="1" x14ac:dyDescent="0.3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hidden="1" x14ac:dyDescent="0.3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hidden="1" x14ac:dyDescent="0.3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hidden="1" x14ac:dyDescent="0.3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hidden="1" x14ac:dyDescent="0.3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hidden="1" x14ac:dyDescent="0.3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hidden="1" x14ac:dyDescent="0.3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3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hidden="1" x14ac:dyDescent="0.3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hidden="1" x14ac:dyDescent="0.3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hidden="1" x14ac:dyDescent="0.3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hidden="1" x14ac:dyDescent="0.3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hidden="1" x14ac:dyDescent="0.3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3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3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3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hidden="1" x14ac:dyDescent="0.3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hidden="1" x14ac:dyDescent="0.3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hidden="1" x14ac:dyDescent="0.3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hidden="1" x14ac:dyDescent="0.3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hidden="1" x14ac:dyDescent="0.3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hidden="1" x14ac:dyDescent="0.3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hidden="1" x14ac:dyDescent="0.3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hidden="1" x14ac:dyDescent="0.3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hidden="1" x14ac:dyDescent="0.3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hidden="1" x14ac:dyDescent="0.3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hidden="1" x14ac:dyDescent="0.3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hidden="1" x14ac:dyDescent="0.3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hidden="1" x14ac:dyDescent="0.3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hidden="1" x14ac:dyDescent="0.3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hidden="1" x14ac:dyDescent="0.3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hidden="1" x14ac:dyDescent="0.3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hidden="1" x14ac:dyDescent="0.3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hidden="1" x14ac:dyDescent="0.3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hidden="1" x14ac:dyDescent="0.3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hidden="1" x14ac:dyDescent="0.3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hidden="1" x14ac:dyDescent="0.3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hidden="1" x14ac:dyDescent="0.3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hidden="1" x14ac:dyDescent="0.3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3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hidden="1" x14ac:dyDescent="0.3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hidden="1" x14ac:dyDescent="0.3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hidden="1" x14ac:dyDescent="0.3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hidden="1" x14ac:dyDescent="0.3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3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hidden="1" x14ac:dyDescent="0.3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hidden="1" x14ac:dyDescent="0.3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hidden="1" x14ac:dyDescent="0.3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hidden="1" x14ac:dyDescent="0.3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hidden="1" x14ac:dyDescent="0.3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hidden="1" x14ac:dyDescent="0.3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hidden="1" x14ac:dyDescent="0.3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hidden="1" x14ac:dyDescent="0.3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hidden="1" x14ac:dyDescent="0.3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hidden="1" x14ac:dyDescent="0.3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hidden="1" x14ac:dyDescent="0.3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hidden="1" x14ac:dyDescent="0.3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hidden="1" x14ac:dyDescent="0.3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hidden="1" x14ac:dyDescent="0.3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hidden="1" x14ac:dyDescent="0.3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3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hidden="1" x14ac:dyDescent="0.3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hidden="1" x14ac:dyDescent="0.3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hidden="1" x14ac:dyDescent="0.3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hidden="1" x14ac:dyDescent="0.3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hidden="1" x14ac:dyDescent="0.3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hidden="1" x14ac:dyDescent="0.3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hidden="1" x14ac:dyDescent="0.3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hidden="1" x14ac:dyDescent="0.3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hidden="1" x14ac:dyDescent="0.3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hidden="1" x14ac:dyDescent="0.3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hidden="1" x14ac:dyDescent="0.3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hidden="1" x14ac:dyDescent="0.3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hidden="1" x14ac:dyDescent="0.3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hidden="1" x14ac:dyDescent="0.3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hidden="1" x14ac:dyDescent="0.3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hidden="1" x14ac:dyDescent="0.3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hidden="1" x14ac:dyDescent="0.3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hidden="1" x14ac:dyDescent="0.3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hidden="1" x14ac:dyDescent="0.3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3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hidden="1" x14ac:dyDescent="0.3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hidden="1" x14ac:dyDescent="0.3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hidden="1" x14ac:dyDescent="0.3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hidden="1" x14ac:dyDescent="0.3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autoFilter ref="B1:B568" xr:uid="{57F0A3B9-CE97-41AA-A3FD-AC23D1BA3BBB}">
    <filterColumn colId="0">
      <filters>
        <filter val="kujawsko-pomorskie"/>
      </filters>
    </filterColumn>
  </autoFilter>
  <conditionalFormatting sqref="B1:B1048576">
    <cfRule type="cellIs" dxfId="3" priority="1" operator="equal">
      <formula>"kujawsko-pomorskie"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9A1E-E106-454C-BEEB-FD56D23462AA}">
  <dimension ref="A1:Q42"/>
  <sheetViews>
    <sheetView topLeftCell="C1" workbookViewId="0">
      <selection activeCell="R11" sqref="R11"/>
    </sheetView>
  </sheetViews>
  <sheetFormatPr defaultRowHeight="14.4" x14ac:dyDescent="0.3"/>
  <cols>
    <col min="1" max="1" width="5" bestFit="1" customWidth="1"/>
    <col min="2" max="2" width="18" bestFit="1" customWidth="1"/>
    <col min="3" max="3" width="9.21875" bestFit="1" customWidth="1"/>
    <col min="4" max="4" width="23.77734375" bestFit="1" customWidth="1"/>
    <col min="5" max="5" width="18.33203125" bestFit="1" customWidth="1"/>
    <col min="6" max="6" width="8.5546875" bestFit="1" customWidth="1"/>
    <col min="7" max="7" width="14.5546875" bestFit="1" customWidth="1"/>
    <col min="8" max="8" width="17.5546875" bestFit="1" customWidth="1"/>
    <col min="9" max="9" width="4.109375" bestFit="1" customWidth="1"/>
    <col min="10" max="10" width="7" bestFit="1" customWidth="1"/>
    <col min="11" max="11" width="14.88671875" bestFit="1" customWidth="1"/>
    <col min="13" max="13" width="23.77734375" bestFit="1" customWidth="1"/>
    <col min="14" max="14" width="9.33203125" bestFit="1" customWidth="1"/>
    <col min="15" max="15" width="11.77734375" bestFit="1" customWidth="1"/>
    <col min="16" max="16" width="10.33203125" bestFit="1" customWidth="1"/>
    <col min="17" max="17" width="12.77734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 x14ac:dyDescent="0.3">
      <c r="A2">
        <v>2016</v>
      </c>
      <c r="B2" t="s">
        <v>46</v>
      </c>
      <c r="C2" t="s">
        <v>50</v>
      </c>
      <c r="D2" t="s">
        <v>51</v>
      </c>
      <c r="E2" t="s">
        <v>52</v>
      </c>
      <c r="F2" t="s">
        <v>15</v>
      </c>
      <c r="G2" t="s">
        <v>16</v>
      </c>
      <c r="H2">
        <v>35.799999999999997</v>
      </c>
      <c r="I2">
        <v>1</v>
      </c>
      <c r="J2">
        <v>345.2</v>
      </c>
      <c r="K2">
        <v>7662</v>
      </c>
      <c r="M2" s="1" t="s">
        <v>3</v>
      </c>
      <c r="N2" t="s">
        <v>379</v>
      </c>
      <c r="O2" t="s">
        <v>380</v>
      </c>
      <c r="P2" t="s">
        <v>381</v>
      </c>
      <c r="Q2" t="s">
        <v>382</v>
      </c>
    </row>
    <row r="3" spans="1:17" x14ac:dyDescent="0.3">
      <c r="A3">
        <v>2016</v>
      </c>
      <c r="B3" t="s">
        <v>46</v>
      </c>
      <c r="C3" t="s">
        <v>50</v>
      </c>
      <c r="D3" t="s">
        <v>51</v>
      </c>
      <c r="E3" t="s">
        <v>52</v>
      </c>
      <c r="F3" t="s">
        <v>15</v>
      </c>
      <c r="G3" t="s">
        <v>19</v>
      </c>
      <c r="H3">
        <v>35.4</v>
      </c>
      <c r="I3">
        <v>5.7</v>
      </c>
      <c r="J3">
        <v>132.80000000000001</v>
      </c>
      <c r="K3">
        <v>340</v>
      </c>
      <c r="M3" t="s">
        <v>48</v>
      </c>
      <c r="N3" s="4">
        <f>MAX(H2,H4:H6)</f>
        <v>38.1</v>
      </c>
      <c r="O3" s="4">
        <f>AVERAGE(H2,H4:H6)</f>
        <v>34.450000000000003</v>
      </c>
      <c r="P3" s="4">
        <f>MAX(H3,H7)</f>
        <v>35.4</v>
      </c>
      <c r="Q3" s="4">
        <f>AVERAGE(H4:H6,H2)</f>
        <v>34.450000000000003</v>
      </c>
    </row>
    <row r="4" spans="1:17" x14ac:dyDescent="0.3">
      <c r="A4">
        <v>2016</v>
      </c>
      <c r="B4" t="s">
        <v>46</v>
      </c>
      <c r="C4" t="s">
        <v>50</v>
      </c>
      <c r="D4" t="s">
        <v>51</v>
      </c>
      <c r="E4" t="s">
        <v>53</v>
      </c>
      <c r="F4" t="s">
        <v>15</v>
      </c>
      <c r="G4" t="s">
        <v>16</v>
      </c>
      <c r="H4">
        <v>29</v>
      </c>
      <c r="I4">
        <v>1</v>
      </c>
      <c r="J4">
        <v>408.2</v>
      </c>
      <c r="K4">
        <v>8329</v>
      </c>
      <c r="M4" t="s">
        <v>51</v>
      </c>
      <c r="N4" s="4">
        <f>MAX(H8,H10:H12,H14:H15)</f>
        <v>30.7</v>
      </c>
      <c r="O4" s="4">
        <f>AVERAGE(H8,H10:H12,H14:H15)</f>
        <v>27.383333333333329</v>
      </c>
      <c r="P4" s="4">
        <f>MAX(H9,H13)</f>
        <v>27.5</v>
      </c>
      <c r="Q4" s="4">
        <f>AVERAGE(H9,H13)</f>
        <v>26.95</v>
      </c>
    </row>
    <row r="5" spans="1:17" x14ac:dyDescent="0.3">
      <c r="A5">
        <v>2017</v>
      </c>
      <c r="B5" t="s">
        <v>46</v>
      </c>
      <c r="C5" t="s">
        <v>50</v>
      </c>
      <c r="D5" t="s">
        <v>51</v>
      </c>
      <c r="E5" t="s">
        <v>52</v>
      </c>
      <c r="F5" t="s">
        <v>15</v>
      </c>
      <c r="G5" t="s">
        <v>16</v>
      </c>
      <c r="H5">
        <v>38.1</v>
      </c>
      <c r="I5">
        <v>1.3</v>
      </c>
      <c r="J5">
        <v>399.3</v>
      </c>
      <c r="K5">
        <v>7469</v>
      </c>
      <c r="M5" t="s">
        <v>62</v>
      </c>
      <c r="N5" s="4">
        <f>MAX(H16,H19,H21)</f>
        <v>37.799999999999997</v>
      </c>
      <c r="O5" s="4">
        <f>AVERAGE(H16,H19,H21)</f>
        <v>32.566666666666663</v>
      </c>
      <c r="P5" s="4">
        <f>MAX(H17:H18,H20,H22:H23)</f>
        <v>33.1</v>
      </c>
      <c r="Q5" s="4">
        <f>AVERAGE(H17:H18,H20,H22:H23)</f>
        <v>28.26</v>
      </c>
    </row>
    <row r="6" spans="1:17" x14ac:dyDescent="0.3">
      <c r="A6">
        <v>2017</v>
      </c>
      <c r="B6" t="s">
        <v>46</v>
      </c>
      <c r="C6" t="s">
        <v>50</v>
      </c>
      <c r="D6" t="s">
        <v>51</v>
      </c>
      <c r="E6" t="s">
        <v>53</v>
      </c>
      <c r="F6" t="s">
        <v>15</v>
      </c>
      <c r="G6" t="s">
        <v>16</v>
      </c>
      <c r="H6">
        <v>34.9</v>
      </c>
      <c r="I6">
        <v>1</v>
      </c>
      <c r="J6">
        <v>377.2</v>
      </c>
      <c r="K6">
        <v>8479</v>
      </c>
      <c r="M6" t="s">
        <v>67</v>
      </c>
      <c r="N6" s="4">
        <f>MAX(H26,H28:H29,H35,H38)</f>
        <v>36.700000000000003</v>
      </c>
      <c r="O6" s="4">
        <f>AVERAGE(H26,H28:H29,H35,H38)</f>
        <v>30.5</v>
      </c>
      <c r="P6" s="4">
        <f>MAX(H24:H25,H27,H30:H34,H36:H37,H39:H42)</f>
        <v>40.4</v>
      </c>
      <c r="Q6" s="4">
        <f>AVERAGE(H24:H25,H27,H30:H34,H36,H37,H39:H42)</f>
        <v>28.071428571428577</v>
      </c>
    </row>
    <row r="7" spans="1:17" ht="15" thickBot="1" x14ac:dyDescent="0.35">
      <c r="A7">
        <v>2017</v>
      </c>
      <c r="B7" s="3" t="s">
        <v>46</v>
      </c>
      <c r="C7" s="3" t="s">
        <v>50</v>
      </c>
      <c r="D7" s="3" t="s">
        <v>51</v>
      </c>
      <c r="E7" s="3" t="s">
        <v>52</v>
      </c>
      <c r="F7" s="3" t="s">
        <v>15</v>
      </c>
      <c r="G7" s="3" t="s">
        <v>19</v>
      </c>
      <c r="H7" s="3">
        <v>34.5</v>
      </c>
      <c r="I7" s="3">
        <v>8.1999999999999993</v>
      </c>
      <c r="J7" s="3">
        <v>220.2</v>
      </c>
      <c r="K7" s="3">
        <v>362</v>
      </c>
    </row>
    <row r="8" spans="1:17" x14ac:dyDescent="0.3">
      <c r="A8">
        <v>2016</v>
      </c>
      <c r="B8" t="s">
        <v>46</v>
      </c>
      <c r="C8" t="s">
        <v>61</v>
      </c>
      <c r="D8" t="s">
        <v>62</v>
      </c>
      <c r="E8" t="s">
        <v>63</v>
      </c>
      <c r="F8" t="s">
        <v>15</v>
      </c>
      <c r="G8" t="s">
        <v>16</v>
      </c>
      <c r="H8">
        <v>30.7</v>
      </c>
      <c r="I8">
        <v>1</v>
      </c>
      <c r="J8">
        <v>297.3</v>
      </c>
      <c r="K8">
        <v>5433</v>
      </c>
    </row>
    <row r="9" spans="1:17" x14ac:dyDescent="0.3">
      <c r="A9">
        <v>2016</v>
      </c>
      <c r="B9" t="s">
        <v>46</v>
      </c>
      <c r="C9" t="s">
        <v>61</v>
      </c>
      <c r="D9" t="s">
        <v>62</v>
      </c>
      <c r="E9" t="s">
        <v>63</v>
      </c>
      <c r="F9" t="s">
        <v>15</v>
      </c>
      <c r="G9" t="s">
        <v>19</v>
      </c>
      <c r="H9">
        <v>27.5</v>
      </c>
      <c r="I9">
        <v>5.4</v>
      </c>
      <c r="J9">
        <v>88.2</v>
      </c>
      <c r="K9">
        <v>366</v>
      </c>
    </row>
    <row r="10" spans="1:17" x14ac:dyDescent="0.3">
      <c r="A10">
        <v>2016</v>
      </c>
      <c r="B10" t="s">
        <v>46</v>
      </c>
      <c r="C10" t="s">
        <v>61</v>
      </c>
      <c r="D10" t="s">
        <v>62</v>
      </c>
      <c r="E10" t="s">
        <v>64</v>
      </c>
      <c r="F10" t="s">
        <v>15</v>
      </c>
      <c r="G10" t="s">
        <v>16</v>
      </c>
      <c r="H10">
        <v>26.2</v>
      </c>
      <c r="I10">
        <v>1</v>
      </c>
      <c r="J10">
        <v>239.8</v>
      </c>
      <c r="K10">
        <v>8266</v>
      </c>
    </row>
    <row r="11" spans="1:17" x14ac:dyDescent="0.3">
      <c r="A11">
        <v>2016</v>
      </c>
      <c r="B11" t="s">
        <v>46</v>
      </c>
      <c r="C11" t="s">
        <v>61</v>
      </c>
      <c r="D11" t="s">
        <v>62</v>
      </c>
      <c r="E11" t="s">
        <v>65</v>
      </c>
      <c r="F11" t="s">
        <v>15</v>
      </c>
      <c r="G11" t="s">
        <v>16</v>
      </c>
      <c r="H11">
        <v>29.7</v>
      </c>
      <c r="I11">
        <v>1</v>
      </c>
      <c r="J11">
        <v>275.3</v>
      </c>
      <c r="K11">
        <v>7950</v>
      </c>
    </row>
    <row r="12" spans="1:17" x14ac:dyDescent="0.3">
      <c r="A12">
        <v>2017</v>
      </c>
      <c r="B12" t="s">
        <v>46</v>
      </c>
      <c r="C12" t="s">
        <v>61</v>
      </c>
      <c r="D12" t="s">
        <v>62</v>
      </c>
      <c r="E12" t="s">
        <v>65</v>
      </c>
      <c r="F12" t="s">
        <v>15</v>
      </c>
      <c r="G12" t="s">
        <v>16</v>
      </c>
      <c r="H12">
        <v>27.6</v>
      </c>
      <c r="I12">
        <v>1</v>
      </c>
      <c r="J12">
        <v>233.7</v>
      </c>
      <c r="K12">
        <v>8248</v>
      </c>
    </row>
    <row r="13" spans="1:17" x14ac:dyDescent="0.3">
      <c r="A13">
        <v>2017</v>
      </c>
      <c r="B13" t="s">
        <v>46</v>
      </c>
      <c r="C13" t="s">
        <v>61</v>
      </c>
      <c r="D13" t="s">
        <v>62</v>
      </c>
      <c r="E13" t="s">
        <v>63</v>
      </c>
      <c r="F13" t="s">
        <v>15</v>
      </c>
      <c r="G13" t="s">
        <v>19</v>
      </c>
      <c r="H13">
        <v>26.4</v>
      </c>
      <c r="I13">
        <v>4.3</v>
      </c>
      <c r="J13">
        <v>150.6</v>
      </c>
      <c r="K13">
        <v>365</v>
      </c>
    </row>
    <row r="14" spans="1:17" x14ac:dyDescent="0.3">
      <c r="A14">
        <v>2017</v>
      </c>
      <c r="B14" t="s">
        <v>46</v>
      </c>
      <c r="C14" t="s">
        <v>61</v>
      </c>
      <c r="D14" t="s">
        <v>62</v>
      </c>
      <c r="E14" t="s">
        <v>63</v>
      </c>
      <c r="F14" t="s">
        <v>15</v>
      </c>
      <c r="G14" t="s">
        <v>16</v>
      </c>
      <c r="H14">
        <v>26.2</v>
      </c>
      <c r="I14">
        <v>1</v>
      </c>
      <c r="J14">
        <v>220</v>
      </c>
      <c r="K14">
        <v>7968</v>
      </c>
    </row>
    <row r="15" spans="1:17" ht="15" thickBot="1" x14ac:dyDescent="0.35">
      <c r="A15">
        <v>2017</v>
      </c>
      <c r="B15" s="3" t="s">
        <v>46</v>
      </c>
      <c r="C15" s="3" t="s">
        <v>61</v>
      </c>
      <c r="D15" s="3" t="s">
        <v>62</v>
      </c>
      <c r="E15" s="3" t="s">
        <v>64</v>
      </c>
      <c r="F15" s="3" t="s">
        <v>15</v>
      </c>
      <c r="G15" s="3" t="s">
        <v>16</v>
      </c>
      <c r="H15" s="3">
        <v>23.9</v>
      </c>
      <c r="I15" s="3">
        <v>1</v>
      </c>
      <c r="J15" s="3">
        <v>245.6</v>
      </c>
      <c r="K15" s="3">
        <v>8218</v>
      </c>
    </row>
    <row r="16" spans="1:17" x14ac:dyDescent="0.3">
      <c r="A16">
        <v>2016</v>
      </c>
      <c r="B16" t="s">
        <v>46</v>
      </c>
      <c r="C16" t="s">
        <v>66</v>
      </c>
      <c r="D16" t="s">
        <v>67</v>
      </c>
      <c r="E16" t="s">
        <v>68</v>
      </c>
      <c r="F16" t="s">
        <v>15</v>
      </c>
      <c r="G16" t="s">
        <v>16</v>
      </c>
      <c r="H16">
        <v>28.9</v>
      </c>
      <c r="I16">
        <v>1</v>
      </c>
      <c r="J16">
        <v>387.7</v>
      </c>
      <c r="K16">
        <v>6421</v>
      </c>
    </row>
    <row r="17" spans="1:11" x14ac:dyDescent="0.3">
      <c r="A17">
        <v>2016</v>
      </c>
      <c r="B17" t="s">
        <v>46</v>
      </c>
      <c r="C17" t="s">
        <v>66</v>
      </c>
      <c r="D17" t="s">
        <v>67</v>
      </c>
      <c r="E17" t="s">
        <v>68</v>
      </c>
      <c r="F17" t="s">
        <v>15</v>
      </c>
      <c r="G17" t="s">
        <v>19</v>
      </c>
      <c r="H17">
        <v>30.6</v>
      </c>
      <c r="I17">
        <v>5.6</v>
      </c>
      <c r="J17">
        <v>122.3</v>
      </c>
      <c r="K17">
        <v>365</v>
      </c>
    </row>
    <row r="18" spans="1:11" x14ac:dyDescent="0.3">
      <c r="A18">
        <v>2016</v>
      </c>
      <c r="B18" t="s">
        <v>46</v>
      </c>
      <c r="C18" t="s">
        <v>66</v>
      </c>
      <c r="D18" t="s">
        <v>67</v>
      </c>
      <c r="E18" t="s">
        <v>69</v>
      </c>
      <c r="F18" t="s">
        <v>15</v>
      </c>
      <c r="G18" t="s">
        <v>19</v>
      </c>
      <c r="H18">
        <v>28.8</v>
      </c>
      <c r="I18">
        <v>5.0999999999999996</v>
      </c>
      <c r="J18">
        <v>109.4</v>
      </c>
      <c r="K18">
        <v>363</v>
      </c>
    </row>
    <row r="19" spans="1:11" x14ac:dyDescent="0.3">
      <c r="A19">
        <v>2017</v>
      </c>
      <c r="B19" t="s">
        <v>46</v>
      </c>
      <c r="C19" t="s">
        <v>66</v>
      </c>
      <c r="D19" t="s">
        <v>67</v>
      </c>
      <c r="E19" t="s">
        <v>68</v>
      </c>
      <c r="F19" t="s">
        <v>15</v>
      </c>
      <c r="G19" t="s">
        <v>16</v>
      </c>
      <c r="H19">
        <v>37.799999999999997</v>
      </c>
      <c r="I19">
        <v>1</v>
      </c>
      <c r="J19">
        <v>360.4</v>
      </c>
      <c r="K19">
        <v>5519</v>
      </c>
    </row>
    <row r="20" spans="1:11" x14ac:dyDescent="0.3">
      <c r="A20">
        <v>2017</v>
      </c>
      <c r="B20" t="s">
        <v>46</v>
      </c>
      <c r="C20" t="s">
        <v>66</v>
      </c>
      <c r="D20" t="s">
        <v>67</v>
      </c>
      <c r="E20" t="s">
        <v>68</v>
      </c>
      <c r="F20" t="s">
        <v>15</v>
      </c>
      <c r="G20" t="s">
        <v>19</v>
      </c>
      <c r="H20">
        <v>33.1</v>
      </c>
      <c r="I20">
        <v>7.1</v>
      </c>
      <c r="J20">
        <v>215.4</v>
      </c>
      <c r="K20">
        <v>346</v>
      </c>
    </row>
    <row r="21" spans="1:11" x14ac:dyDescent="0.3">
      <c r="A21">
        <v>2017</v>
      </c>
      <c r="B21" t="s">
        <v>46</v>
      </c>
      <c r="C21" t="s">
        <v>66</v>
      </c>
      <c r="D21" t="s">
        <v>67</v>
      </c>
      <c r="E21" t="s">
        <v>359</v>
      </c>
      <c r="F21" t="s">
        <v>15</v>
      </c>
      <c r="G21" t="s">
        <v>16</v>
      </c>
      <c r="H21">
        <v>31</v>
      </c>
      <c r="I21">
        <v>1.1000000000000001</v>
      </c>
      <c r="J21">
        <v>369.2</v>
      </c>
      <c r="K21">
        <v>8003</v>
      </c>
    </row>
    <row r="22" spans="1:11" x14ac:dyDescent="0.3">
      <c r="A22">
        <v>2017</v>
      </c>
      <c r="B22" t="s">
        <v>46</v>
      </c>
      <c r="C22" t="s">
        <v>66</v>
      </c>
      <c r="D22" t="s">
        <v>67</v>
      </c>
      <c r="E22" t="s">
        <v>363</v>
      </c>
      <c r="F22" t="s">
        <v>15</v>
      </c>
      <c r="G22" t="s">
        <v>19</v>
      </c>
      <c r="H22">
        <v>27.4</v>
      </c>
      <c r="I22">
        <v>5.8</v>
      </c>
      <c r="J22">
        <v>175.7</v>
      </c>
      <c r="K22">
        <v>356</v>
      </c>
    </row>
    <row r="23" spans="1:11" ht="15" thickBot="1" x14ac:dyDescent="0.35">
      <c r="A23">
        <v>2017</v>
      </c>
      <c r="B23" s="3" t="s">
        <v>46</v>
      </c>
      <c r="C23" s="3" t="s">
        <v>66</v>
      </c>
      <c r="D23" s="3" t="s">
        <v>67</v>
      </c>
      <c r="E23" s="3" t="s">
        <v>372</v>
      </c>
      <c r="F23" s="3" t="s">
        <v>15</v>
      </c>
      <c r="G23" s="3" t="s">
        <v>19</v>
      </c>
      <c r="H23" s="3">
        <v>21.4</v>
      </c>
      <c r="I23" s="3">
        <v>5.8</v>
      </c>
      <c r="J23" s="3">
        <v>61.9</v>
      </c>
      <c r="K23" s="3">
        <v>270</v>
      </c>
    </row>
    <row r="24" spans="1:11" x14ac:dyDescent="0.3">
      <c r="A24">
        <v>2016</v>
      </c>
      <c r="B24" t="s">
        <v>46</v>
      </c>
      <c r="C24" t="s">
        <v>47</v>
      </c>
      <c r="D24" t="s">
        <v>48</v>
      </c>
      <c r="E24" t="s">
        <v>49</v>
      </c>
      <c r="F24" t="s">
        <v>15</v>
      </c>
      <c r="G24" t="s">
        <v>19</v>
      </c>
      <c r="H24">
        <v>31.4</v>
      </c>
      <c r="I24">
        <v>6.6</v>
      </c>
      <c r="J24">
        <v>103.4</v>
      </c>
      <c r="K24">
        <v>271</v>
      </c>
    </row>
    <row r="25" spans="1:11" x14ac:dyDescent="0.3">
      <c r="A25">
        <v>2016</v>
      </c>
      <c r="B25" t="s">
        <v>46</v>
      </c>
      <c r="C25" t="s">
        <v>47</v>
      </c>
      <c r="D25" t="s">
        <v>48</v>
      </c>
      <c r="E25" t="s">
        <v>54</v>
      </c>
      <c r="F25" t="s">
        <v>15</v>
      </c>
      <c r="G25" t="s">
        <v>19</v>
      </c>
      <c r="H25">
        <v>25.2</v>
      </c>
      <c r="I25">
        <v>2.8</v>
      </c>
      <c r="J25">
        <v>96.9</v>
      </c>
      <c r="K25">
        <v>365</v>
      </c>
    </row>
    <row r="26" spans="1:11" x14ac:dyDescent="0.3">
      <c r="A26">
        <v>2016</v>
      </c>
      <c r="B26" t="s">
        <v>46</v>
      </c>
      <c r="C26" t="s">
        <v>47</v>
      </c>
      <c r="D26" t="s">
        <v>48</v>
      </c>
      <c r="E26" t="s">
        <v>55</v>
      </c>
      <c r="F26" t="s">
        <v>15</v>
      </c>
      <c r="G26" t="s">
        <v>16</v>
      </c>
      <c r="H26">
        <v>36.700000000000003</v>
      </c>
      <c r="I26">
        <v>1.6</v>
      </c>
      <c r="J26">
        <v>765.2</v>
      </c>
      <c r="K26">
        <v>8506</v>
      </c>
    </row>
    <row r="27" spans="1:11" x14ac:dyDescent="0.3">
      <c r="A27">
        <v>2016</v>
      </c>
      <c r="B27" t="s">
        <v>46</v>
      </c>
      <c r="C27" t="s">
        <v>47</v>
      </c>
      <c r="D27" t="s">
        <v>48</v>
      </c>
      <c r="E27" t="s">
        <v>56</v>
      </c>
      <c r="F27" t="s">
        <v>15</v>
      </c>
      <c r="G27" t="s">
        <v>19</v>
      </c>
      <c r="H27">
        <v>34.6</v>
      </c>
      <c r="I27">
        <v>7.3</v>
      </c>
      <c r="J27">
        <v>131</v>
      </c>
      <c r="K27">
        <v>341</v>
      </c>
    </row>
    <row r="28" spans="1:11" x14ac:dyDescent="0.3">
      <c r="A28">
        <v>2016</v>
      </c>
      <c r="B28" t="s">
        <v>46</v>
      </c>
      <c r="C28" t="s">
        <v>47</v>
      </c>
      <c r="D28" t="s">
        <v>48</v>
      </c>
      <c r="E28" t="s">
        <v>57</v>
      </c>
      <c r="F28" t="s">
        <v>15</v>
      </c>
      <c r="G28" t="s">
        <v>16</v>
      </c>
      <c r="H28">
        <v>31.5</v>
      </c>
      <c r="I28">
        <v>1</v>
      </c>
      <c r="J28">
        <v>254.6</v>
      </c>
      <c r="K28">
        <v>6990</v>
      </c>
    </row>
    <row r="29" spans="1:11" x14ac:dyDescent="0.3">
      <c r="A29">
        <v>2016</v>
      </c>
      <c r="B29" t="s">
        <v>46</v>
      </c>
      <c r="C29" t="s">
        <v>47</v>
      </c>
      <c r="D29" t="s">
        <v>48</v>
      </c>
      <c r="E29" t="s">
        <v>58</v>
      </c>
      <c r="F29" t="s">
        <v>15</v>
      </c>
      <c r="G29" t="s">
        <v>16</v>
      </c>
      <c r="H29">
        <v>23.6</v>
      </c>
      <c r="I29">
        <v>1</v>
      </c>
      <c r="J29">
        <v>200.9</v>
      </c>
      <c r="K29">
        <v>8081</v>
      </c>
    </row>
    <row r="30" spans="1:11" x14ac:dyDescent="0.3">
      <c r="A30">
        <v>2016</v>
      </c>
      <c r="B30" t="s">
        <v>46</v>
      </c>
      <c r="C30" t="s">
        <v>47</v>
      </c>
      <c r="D30" t="s">
        <v>48</v>
      </c>
      <c r="E30" t="s">
        <v>58</v>
      </c>
      <c r="F30" t="s">
        <v>15</v>
      </c>
      <c r="G30" t="s">
        <v>19</v>
      </c>
      <c r="H30">
        <v>22.9</v>
      </c>
      <c r="I30">
        <v>4.5999999999999996</v>
      </c>
      <c r="J30">
        <v>95</v>
      </c>
      <c r="K30">
        <v>358</v>
      </c>
    </row>
    <row r="31" spans="1:11" x14ac:dyDescent="0.3">
      <c r="A31">
        <v>2016</v>
      </c>
      <c r="B31" t="s">
        <v>46</v>
      </c>
      <c r="C31" t="s">
        <v>47</v>
      </c>
      <c r="D31" t="s">
        <v>48</v>
      </c>
      <c r="E31" t="s">
        <v>59</v>
      </c>
      <c r="F31" t="s">
        <v>15</v>
      </c>
      <c r="G31" t="s">
        <v>19</v>
      </c>
      <c r="H31">
        <v>25.7</v>
      </c>
      <c r="I31">
        <v>3.2</v>
      </c>
      <c r="J31">
        <v>99.7</v>
      </c>
      <c r="K31">
        <v>359</v>
      </c>
    </row>
    <row r="32" spans="1:11" x14ac:dyDescent="0.3">
      <c r="A32">
        <v>2016</v>
      </c>
      <c r="B32" t="s">
        <v>46</v>
      </c>
      <c r="C32" t="s">
        <v>47</v>
      </c>
      <c r="D32" t="s">
        <v>48</v>
      </c>
      <c r="E32" t="s">
        <v>60</v>
      </c>
      <c r="F32" t="s">
        <v>15</v>
      </c>
      <c r="G32" t="s">
        <v>19</v>
      </c>
      <c r="H32">
        <v>40.4</v>
      </c>
      <c r="I32">
        <v>5</v>
      </c>
      <c r="J32">
        <v>163.1</v>
      </c>
      <c r="K32">
        <v>357</v>
      </c>
    </row>
    <row r="33" spans="1:11" x14ac:dyDescent="0.3">
      <c r="A33">
        <v>2016</v>
      </c>
      <c r="B33" t="s">
        <v>46</v>
      </c>
      <c r="C33" t="s">
        <v>47</v>
      </c>
      <c r="D33" t="s">
        <v>48</v>
      </c>
      <c r="E33" t="s">
        <v>70</v>
      </c>
      <c r="F33" t="s">
        <v>15</v>
      </c>
      <c r="G33" t="s">
        <v>19</v>
      </c>
      <c r="H33">
        <v>15.6</v>
      </c>
      <c r="I33">
        <v>1.9</v>
      </c>
      <c r="J33">
        <v>81.599999999999994</v>
      </c>
      <c r="K33">
        <v>352</v>
      </c>
    </row>
    <row r="34" spans="1:11" x14ac:dyDescent="0.3">
      <c r="A34">
        <v>2017</v>
      </c>
      <c r="B34" t="s">
        <v>46</v>
      </c>
      <c r="C34" t="s">
        <v>47</v>
      </c>
      <c r="D34" t="s">
        <v>48</v>
      </c>
      <c r="E34" t="s">
        <v>60</v>
      </c>
      <c r="F34" t="s">
        <v>15</v>
      </c>
      <c r="G34" t="s">
        <v>19</v>
      </c>
      <c r="H34">
        <v>40</v>
      </c>
      <c r="I34">
        <v>6</v>
      </c>
      <c r="J34">
        <v>216.3</v>
      </c>
      <c r="K34">
        <v>348</v>
      </c>
    </row>
    <row r="35" spans="1:11" x14ac:dyDescent="0.3">
      <c r="A35">
        <v>2017</v>
      </c>
      <c r="B35" t="s">
        <v>46</v>
      </c>
      <c r="C35" t="s">
        <v>47</v>
      </c>
      <c r="D35" t="s">
        <v>48</v>
      </c>
      <c r="E35" t="s">
        <v>55</v>
      </c>
      <c r="F35" t="s">
        <v>15</v>
      </c>
      <c r="G35" t="s">
        <v>16</v>
      </c>
      <c r="H35">
        <v>33.299999999999997</v>
      </c>
      <c r="I35">
        <v>1</v>
      </c>
      <c r="J35">
        <v>1386.3</v>
      </c>
      <c r="K35">
        <v>8307</v>
      </c>
    </row>
    <row r="36" spans="1:11" x14ac:dyDescent="0.3">
      <c r="A36">
        <v>2017</v>
      </c>
      <c r="B36" t="s">
        <v>46</v>
      </c>
      <c r="C36" t="s">
        <v>47</v>
      </c>
      <c r="D36" t="s">
        <v>48</v>
      </c>
      <c r="E36" t="s">
        <v>49</v>
      </c>
      <c r="F36" t="s">
        <v>15</v>
      </c>
      <c r="G36" t="s">
        <v>19</v>
      </c>
      <c r="H36">
        <v>32.4</v>
      </c>
      <c r="I36">
        <v>3.8</v>
      </c>
      <c r="J36">
        <v>174.9</v>
      </c>
      <c r="K36">
        <v>364</v>
      </c>
    </row>
    <row r="37" spans="1:11" x14ac:dyDescent="0.3">
      <c r="A37">
        <v>2017</v>
      </c>
      <c r="B37" t="s">
        <v>46</v>
      </c>
      <c r="C37" t="s">
        <v>47</v>
      </c>
      <c r="D37" t="s">
        <v>48</v>
      </c>
      <c r="E37" t="s">
        <v>56</v>
      </c>
      <c r="F37" t="s">
        <v>15</v>
      </c>
      <c r="G37" t="s">
        <v>19</v>
      </c>
      <c r="H37">
        <v>31.3</v>
      </c>
      <c r="I37">
        <v>4.0999999999999996</v>
      </c>
      <c r="J37">
        <v>186.4</v>
      </c>
      <c r="K37">
        <v>365</v>
      </c>
    </row>
    <row r="38" spans="1:11" x14ac:dyDescent="0.3">
      <c r="A38">
        <v>2017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16</v>
      </c>
      <c r="H38">
        <v>27.4</v>
      </c>
      <c r="I38">
        <v>1</v>
      </c>
      <c r="J38">
        <v>244.5</v>
      </c>
      <c r="K38">
        <v>8639</v>
      </c>
    </row>
    <row r="39" spans="1:11" x14ac:dyDescent="0.3">
      <c r="A39">
        <v>2017</v>
      </c>
      <c r="B39" t="s">
        <v>46</v>
      </c>
      <c r="C39" t="s">
        <v>47</v>
      </c>
      <c r="D39" t="s">
        <v>48</v>
      </c>
      <c r="E39" t="s">
        <v>58</v>
      </c>
      <c r="F39" t="s">
        <v>15</v>
      </c>
      <c r="G39" t="s">
        <v>19</v>
      </c>
      <c r="H39">
        <v>26.6</v>
      </c>
      <c r="I39">
        <v>4.0999999999999996</v>
      </c>
      <c r="J39">
        <v>153.9</v>
      </c>
      <c r="K39">
        <v>365</v>
      </c>
    </row>
    <row r="40" spans="1:11" x14ac:dyDescent="0.3">
      <c r="A40">
        <v>2017</v>
      </c>
      <c r="B40" t="s">
        <v>46</v>
      </c>
      <c r="C40" t="s">
        <v>47</v>
      </c>
      <c r="D40" t="s">
        <v>48</v>
      </c>
      <c r="E40" t="s">
        <v>59</v>
      </c>
      <c r="F40" t="s">
        <v>15</v>
      </c>
      <c r="G40" t="s">
        <v>19</v>
      </c>
      <c r="H40">
        <v>26.3</v>
      </c>
      <c r="I40">
        <v>1.8</v>
      </c>
      <c r="J40">
        <v>166.8</v>
      </c>
      <c r="K40">
        <v>365</v>
      </c>
    </row>
    <row r="41" spans="1:11" x14ac:dyDescent="0.3">
      <c r="A41">
        <v>2017</v>
      </c>
      <c r="B41" t="s">
        <v>46</v>
      </c>
      <c r="C41" t="s">
        <v>47</v>
      </c>
      <c r="D41" t="s">
        <v>48</v>
      </c>
      <c r="E41" t="s">
        <v>54</v>
      </c>
      <c r="F41" t="s">
        <v>15</v>
      </c>
      <c r="G41" t="s">
        <v>19</v>
      </c>
      <c r="H41">
        <v>24.6</v>
      </c>
      <c r="I41">
        <v>2.8</v>
      </c>
      <c r="J41">
        <v>169.9</v>
      </c>
      <c r="K41">
        <v>359</v>
      </c>
    </row>
    <row r="42" spans="1:11" x14ac:dyDescent="0.3">
      <c r="A42">
        <v>2017</v>
      </c>
      <c r="B42" t="s">
        <v>46</v>
      </c>
      <c r="C42" t="s">
        <v>47</v>
      </c>
      <c r="D42" t="s">
        <v>48</v>
      </c>
      <c r="E42" t="s">
        <v>70</v>
      </c>
      <c r="F42" t="s">
        <v>15</v>
      </c>
      <c r="G42" t="s">
        <v>19</v>
      </c>
      <c r="H42">
        <v>16</v>
      </c>
      <c r="I42">
        <v>2.9</v>
      </c>
      <c r="J42">
        <v>119.1</v>
      </c>
      <c r="K42">
        <v>318</v>
      </c>
    </row>
  </sheetData>
  <autoFilter ref="D1:D42" xr:uid="{6F2E9A1E-E106-454C-BEEB-FD56D23462AA}">
    <sortState xmlns:xlrd2="http://schemas.microsoft.com/office/spreadsheetml/2017/richdata2" ref="A2:K42">
      <sortCondition ref="D1:D42"/>
    </sortState>
  </autoFilter>
  <phoneticPr fontId="3" type="noConversion"/>
  <conditionalFormatting sqref="B1:B42">
    <cfRule type="cellIs" dxfId="2" priority="3" operator="equal">
      <formula>"kujawsko-pomorskie"</formula>
    </cfRule>
  </conditionalFormatting>
  <conditionalFormatting sqref="G1:G1048576">
    <cfRule type="cellIs" dxfId="1" priority="1" operator="equal">
      <formula>"24g"</formula>
    </cfRule>
    <cfRule type="cellIs" dxfId="0" priority="2" operator="equal">
      <formula>"1g"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FB95-3287-44A6-AFFE-1E784849837A}">
  <dimension ref="A1:T290"/>
  <sheetViews>
    <sheetView topLeftCell="E1" workbookViewId="0">
      <pane ySplit="1" topLeftCell="A2" activePane="bottomLeft" state="frozen"/>
      <selection activeCell="B1" sqref="B1"/>
      <selection pane="bottomLeft" activeCell="T19" sqref="T19"/>
    </sheetView>
  </sheetViews>
  <sheetFormatPr defaultRowHeight="14.4" x14ac:dyDescent="0.3"/>
  <cols>
    <col min="1" max="1" width="5" bestFit="1" customWidth="1"/>
    <col min="2" max="2" width="18.88671875" bestFit="1" customWidth="1"/>
    <col min="3" max="3" width="9.21875" bestFit="1" customWidth="1"/>
    <col min="4" max="4" width="29.21875" bestFit="1" customWidth="1"/>
    <col min="5" max="5" width="17" bestFit="1" customWidth="1"/>
    <col min="6" max="6" width="8.5546875" bestFit="1" customWidth="1"/>
    <col min="7" max="7" width="14.5546875" bestFit="1" customWidth="1"/>
    <col min="8" max="8" width="17.5546875" bestFit="1" customWidth="1"/>
    <col min="9" max="9" width="5" bestFit="1" customWidth="1"/>
    <col min="10" max="10" width="7" bestFit="1" customWidth="1"/>
    <col min="11" max="11" width="14.88671875" bestFit="1" customWidth="1"/>
    <col min="12" max="13" width="12" bestFit="1" customWidth="1"/>
    <col min="14" max="14" width="13.21875" bestFit="1" customWidth="1"/>
    <col min="15" max="15" width="15.6640625" bestFit="1" customWidth="1"/>
    <col min="17" max="17" width="18.88671875" bestFit="1" customWidth="1"/>
    <col min="18" max="18" width="17.21875" bestFit="1" customWidth="1"/>
    <col min="19" max="19" width="11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397</v>
      </c>
      <c r="M1" s="1" t="s">
        <v>398</v>
      </c>
      <c r="N1" s="1" t="s">
        <v>400</v>
      </c>
      <c r="O1" s="1" t="s">
        <v>399</v>
      </c>
      <c r="Q1" s="1" t="s">
        <v>383</v>
      </c>
      <c r="R1" s="1" t="s">
        <v>396</v>
      </c>
    </row>
    <row r="2" spans="1:20" x14ac:dyDescent="0.3">
      <c r="A2">
        <v>2017</v>
      </c>
      <c r="B2" t="s">
        <v>11</v>
      </c>
      <c r="C2" t="s">
        <v>12</v>
      </c>
      <c r="D2" t="s">
        <v>13</v>
      </c>
      <c r="E2" t="s">
        <v>27</v>
      </c>
      <c r="F2" t="s">
        <v>15</v>
      </c>
      <c r="G2" t="s">
        <v>16</v>
      </c>
      <c r="H2">
        <v>49.8</v>
      </c>
      <c r="I2">
        <v>0</v>
      </c>
      <c r="J2">
        <v>664.6</v>
      </c>
      <c r="K2">
        <v>8222</v>
      </c>
      <c r="L2" t="str">
        <f>IF(AND(J2&gt;=0,J2&lt;21),$Q$2,                IF(AND(J2&gt;=21,J2&lt;61),$Q$3,           IF(AND(J2&gt;=61,J2&lt;101),$Q$4,                   IF(AND(J2&gt;=101,J2&lt;141),$Q$5,               IF(AND(J2&gt;=141,J2&lt;201),$Q$6,            IF(J2&gt;=201,$Q$7,0)    )   )   )    )    )</f>
        <v>bardzo zly</v>
      </c>
      <c r="M2" t="str">
        <f>IF(AND(H2&gt;=0,H2&lt;21),$Q$2,                IF(AND(H2&gt;=21,H2&lt;61),$Q$3,           IF(AND(H2&gt;=61,H2&lt;101),$Q$4,                   IF(AND(H2&gt;=101,H2&lt;141),$Q$5,               IF(AND(H2&gt;=141,H2&lt;201),$Q$6,            IF(H2&gt;=201,$Q$7,0)    )   )   )    )    )</f>
        <v>dobry</v>
      </c>
      <c r="N2">
        <f>VLOOKUP(L2,$Q$2:$T$7,4,FALSE)</f>
        <v>1</v>
      </c>
      <c r="O2">
        <f>VLOOKUP(M2,$Q$2:$S$7,3,FALSE)</f>
        <v>0</v>
      </c>
      <c r="Q2" t="s">
        <v>384</v>
      </c>
      <c r="R2" t="s">
        <v>390</v>
      </c>
      <c r="S2">
        <v>1</v>
      </c>
      <c r="T2">
        <v>0</v>
      </c>
    </row>
    <row r="3" spans="1:20" x14ac:dyDescent="0.3">
      <c r="A3">
        <v>2017</v>
      </c>
      <c r="B3" t="s">
        <v>11</v>
      </c>
      <c r="C3" t="s">
        <v>12</v>
      </c>
      <c r="D3" t="s">
        <v>13</v>
      </c>
      <c r="E3" t="s">
        <v>27</v>
      </c>
      <c r="F3" t="s">
        <v>15</v>
      </c>
      <c r="G3" t="s">
        <v>19</v>
      </c>
      <c r="H3">
        <v>48.3</v>
      </c>
      <c r="I3">
        <v>5.4</v>
      </c>
      <c r="J3">
        <v>300.89999999999998</v>
      </c>
      <c r="K3">
        <v>362</v>
      </c>
      <c r="L3" t="str">
        <f t="shared" ref="L3:L66" si="0">IF(AND(J3&gt;=0,J3&lt;21),$Q$2,                IF(AND(J3&gt;=21,J3&lt;61),$Q$3,           IF(AND(J3&gt;=61,J3&lt;101),$Q$4,                   IF(AND(J3&gt;=101,J3&lt;141),$Q$5,               IF(AND(J3&gt;=141,J3&lt;201),$Q$6,            IF(J3&gt;=201,$Q$7,0)    )   )   )    )    )</f>
        <v>bardzo zly</v>
      </c>
      <c r="M3" t="str">
        <f t="shared" ref="M3:M66" si="1">IF(AND(H3&gt;=0,H3&lt;21),$Q$2,                IF(AND(H3&gt;=21,H3&lt;61),$Q$3,           IF(AND(H3&gt;=61,H3&lt;101),$Q$4,                   IF(AND(H3&gt;=101,H3&lt;141),$Q$5,               IF(AND(H3&gt;=141,H3&lt;201),$Q$6,            IF(H3&gt;=201,$Q$7,0)    )   )   )    )    )</f>
        <v>dobry</v>
      </c>
      <c r="N3">
        <f t="shared" ref="N3:N66" si="2">VLOOKUP(L3,$Q$2:$T$7,4,FALSE)</f>
        <v>1</v>
      </c>
      <c r="O3">
        <f t="shared" ref="O3:O66" si="3">VLOOKUP(M3,$Q$2:$S$7,3,FALSE)</f>
        <v>0</v>
      </c>
      <c r="Q3" t="s">
        <v>385</v>
      </c>
      <c r="R3" t="s">
        <v>391</v>
      </c>
      <c r="S3">
        <v>0</v>
      </c>
      <c r="T3">
        <v>0</v>
      </c>
    </row>
    <row r="4" spans="1:20" x14ac:dyDescent="0.3">
      <c r="A4">
        <v>2017</v>
      </c>
      <c r="B4" t="s">
        <v>11</v>
      </c>
      <c r="C4" t="s">
        <v>12</v>
      </c>
      <c r="D4" t="s">
        <v>13</v>
      </c>
      <c r="E4" t="s">
        <v>22</v>
      </c>
      <c r="F4" t="s">
        <v>15</v>
      </c>
      <c r="G4" t="s">
        <v>16</v>
      </c>
      <c r="H4">
        <v>35.799999999999997</v>
      </c>
      <c r="I4">
        <v>0</v>
      </c>
      <c r="J4">
        <v>368.9</v>
      </c>
      <c r="K4">
        <v>8385</v>
      </c>
      <c r="L4" t="str">
        <f t="shared" si="0"/>
        <v>bardzo zly</v>
      </c>
      <c r="M4" t="str">
        <f t="shared" si="1"/>
        <v>dobry</v>
      </c>
      <c r="N4">
        <f t="shared" si="2"/>
        <v>1</v>
      </c>
      <c r="O4">
        <f t="shared" si="3"/>
        <v>0</v>
      </c>
      <c r="Q4" t="s">
        <v>386</v>
      </c>
      <c r="R4" t="s">
        <v>392</v>
      </c>
      <c r="S4">
        <v>0</v>
      </c>
      <c r="T4">
        <v>0</v>
      </c>
    </row>
    <row r="5" spans="1:20" x14ac:dyDescent="0.3">
      <c r="A5">
        <v>2017</v>
      </c>
      <c r="B5" t="s">
        <v>11</v>
      </c>
      <c r="C5" t="s">
        <v>23</v>
      </c>
      <c r="D5" t="s">
        <v>24</v>
      </c>
      <c r="E5" t="s">
        <v>25</v>
      </c>
      <c r="F5" t="s">
        <v>15</v>
      </c>
      <c r="G5" t="s">
        <v>16</v>
      </c>
      <c r="H5">
        <v>34.6</v>
      </c>
      <c r="I5">
        <v>0</v>
      </c>
      <c r="J5">
        <v>420.3</v>
      </c>
      <c r="K5">
        <v>8379</v>
      </c>
      <c r="L5" t="str">
        <f t="shared" si="0"/>
        <v>bardzo zly</v>
      </c>
      <c r="M5" t="str">
        <f t="shared" si="1"/>
        <v>dobry</v>
      </c>
      <c r="N5">
        <f t="shared" si="2"/>
        <v>1</v>
      </c>
      <c r="O5">
        <f>VLOOKUP(M5,$Q$2:$S$7,3,FALSE)</f>
        <v>0</v>
      </c>
      <c r="Q5" t="s">
        <v>387</v>
      </c>
      <c r="R5" t="s">
        <v>393</v>
      </c>
      <c r="S5">
        <v>0</v>
      </c>
      <c r="T5">
        <v>0</v>
      </c>
    </row>
    <row r="6" spans="1:20" x14ac:dyDescent="0.3">
      <c r="A6">
        <v>2017</v>
      </c>
      <c r="B6" t="s">
        <v>11</v>
      </c>
      <c r="C6" t="s">
        <v>12</v>
      </c>
      <c r="D6" t="s">
        <v>13</v>
      </c>
      <c r="E6" t="s">
        <v>355</v>
      </c>
      <c r="F6" t="s">
        <v>15</v>
      </c>
      <c r="G6" t="s">
        <v>16</v>
      </c>
      <c r="H6">
        <v>33.299999999999997</v>
      </c>
      <c r="I6">
        <v>0</v>
      </c>
      <c r="J6">
        <v>458.1</v>
      </c>
      <c r="K6">
        <v>8026</v>
      </c>
      <c r="L6" t="str">
        <f t="shared" si="0"/>
        <v>bardzo zly</v>
      </c>
      <c r="M6" t="str">
        <f t="shared" si="1"/>
        <v>dobry</v>
      </c>
      <c r="N6">
        <f t="shared" si="2"/>
        <v>1</v>
      </c>
      <c r="O6">
        <f t="shared" si="3"/>
        <v>0</v>
      </c>
      <c r="Q6" t="s">
        <v>388</v>
      </c>
      <c r="R6" t="s">
        <v>394</v>
      </c>
      <c r="S6">
        <v>0</v>
      </c>
      <c r="T6">
        <v>0</v>
      </c>
    </row>
    <row r="7" spans="1:20" x14ac:dyDescent="0.3">
      <c r="A7">
        <v>2017</v>
      </c>
      <c r="B7" t="s">
        <v>11</v>
      </c>
      <c r="C7" t="s">
        <v>23</v>
      </c>
      <c r="D7" t="s">
        <v>24</v>
      </c>
      <c r="E7" t="s">
        <v>25</v>
      </c>
      <c r="F7" t="s">
        <v>15</v>
      </c>
      <c r="G7" t="s">
        <v>19</v>
      </c>
      <c r="H7">
        <v>32.5</v>
      </c>
      <c r="I7">
        <v>7.6</v>
      </c>
      <c r="J7">
        <v>240.7</v>
      </c>
      <c r="K7">
        <v>365</v>
      </c>
      <c r="L7" t="str">
        <f t="shared" si="0"/>
        <v>bardzo zly</v>
      </c>
      <c r="M7" t="str">
        <f t="shared" si="1"/>
        <v>dobry</v>
      </c>
      <c r="N7">
        <f t="shared" si="2"/>
        <v>1</v>
      </c>
      <c r="O7">
        <f t="shared" si="3"/>
        <v>0</v>
      </c>
      <c r="Q7" t="s">
        <v>389</v>
      </c>
      <c r="R7" t="s">
        <v>395</v>
      </c>
      <c r="S7">
        <v>0</v>
      </c>
      <c r="T7">
        <v>1</v>
      </c>
    </row>
    <row r="8" spans="1:20" x14ac:dyDescent="0.3">
      <c r="A8">
        <v>2017</v>
      </c>
      <c r="B8" t="s">
        <v>11</v>
      </c>
      <c r="C8" t="s">
        <v>12</v>
      </c>
      <c r="D8" t="s">
        <v>13</v>
      </c>
      <c r="E8" t="s">
        <v>358</v>
      </c>
      <c r="F8" t="s">
        <v>15</v>
      </c>
      <c r="G8" t="s">
        <v>19</v>
      </c>
      <c r="H8">
        <v>31.5</v>
      </c>
      <c r="I8">
        <v>5.3</v>
      </c>
      <c r="J8">
        <v>176.4</v>
      </c>
      <c r="K8">
        <v>365</v>
      </c>
      <c r="L8" t="str">
        <f t="shared" si="0"/>
        <v>zly</v>
      </c>
      <c r="M8" t="str">
        <f t="shared" si="1"/>
        <v>dobry</v>
      </c>
      <c r="N8">
        <f t="shared" si="2"/>
        <v>0</v>
      </c>
      <c r="O8">
        <f t="shared" si="3"/>
        <v>0</v>
      </c>
    </row>
    <row r="9" spans="1:20" x14ac:dyDescent="0.3">
      <c r="A9">
        <v>2017</v>
      </c>
      <c r="B9" t="s">
        <v>11</v>
      </c>
      <c r="C9" t="s">
        <v>39</v>
      </c>
      <c r="D9" t="s">
        <v>40</v>
      </c>
      <c r="E9" t="s">
        <v>42</v>
      </c>
      <c r="F9" t="s">
        <v>15</v>
      </c>
      <c r="G9" t="s">
        <v>16</v>
      </c>
      <c r="H9">
        <v>31.2</v>
      </c>
      <c r="I9">
        <v>6.4</v>
      </c>
      <c r="J9">
        <v>367.3</v>
      </c>
      <c r="K9">
        <v>8389</v>
      </c>
      <c r="L9" t="str">
        <f t="shared" si="0"/>
        <v>bardzo zly</v>
      </c>
      <c r="M9" t="str">
        <f t="shared" si="1"/>
        <v>dobry</v>
      </c>
      <c r="N9">
        <f t="shared" si="2"/>
        <v>1</v>
      </c>
      <c r="O9">
        <f t="shared" si="3"/>
        <v>0</v>
      </c>
    </row>
    <row r="10" spans="1:20" x14ac:dyDescent="0.3">
      <c r="A10">
        <v>2017</v>
      </c>
      <c r="B10" t="s">
        <v>11</v>
      </c>
      <c r="C10" t="s">
        <v>12</v>
      </c>
      <c r="D10" t="s">
        <v>13</v>
      </c>
      <c r="E10" t="s">
        <v>17</v>
      </c>
      <c r="F10" t="s">
        <v>15</v>
      </c>
      <c r="G10" t="s">
        <v>16</v>
      </c>
      <c r="H10">
        <v>30.8</v>
      </c>
      <c r="I10">
        <v>0</v>
      </c>
      <c r="J10">
        <v>549.79999999999995</v>
      </c>
      <c r="K10">
        <v>8465</v>
      </c>
      <c r="L10" t="str">
        <f t="shared" si="0"/>
        <v>bardzo zly</v>
      </c>
      <c r="M10" t="str">
        <f t="shared" si="1"/>
        <v>dobry</v>
      </c>
      <c r="N10">
        <f t="shared" si="2"/>
        <v>1</v>
      </c>
      <c r="O10">
        <f t="shared" si="3"/>
        <v>0</v>
      </c>
      <c r="Q10" s="1" t="s">
        <v>1</v>
      </c>
      <c r="R10" t="s">
        <v>401</v>
      </c>
    </row>
    <row r="11" spans="1:20" x14ac:dyDescent="0.3">
      <c r="A11">
        <v>2017</v>
      </c>
      <c r="B11" t="s">
        <v>11</v>
      </c>
      <c r="C11" t="s">
        <v>39</v>
      </c>
      <c r="D11" t="s">
        <v>40</v>
      </c>
      <c r="E11" t="s">
        <v>42</v>
      </c>
      <c r="F11" t="s">
        <v>15</v>
      </c>
      <c r="G11" t="s">
        <v>19</v>
      </c>
      <c r="H11">
        <v>30.3</v>
      </c>
      <c r="I11">
        <v>7.2</v>
      </c>
      <c r="J11">
        <v>248.8</v>
      </c>
      <c r="K11">
        <v>357</v>
      </c>
      <c r="L11" t="str">
        <f t="shared" si="0"/>
        <v>bardzo zly</v>
      </c>
      <c r="M11" t="str">
        <f t="shared" si="1"/>
        <v>dobry</v>
      </c>
      <c r="N11">
        <f t="shared" si="2"/>
        <v>1</v>
      </c>
      <c r="O11">
        <f t="shared" si="3"/>
        <v>0</v>
      </c>
      <c r="Q11" s="2" t="s">
        <v>222</v>
      </c>
      <c r="R11" s="2">
        <f>SUMIF(B:B,Q11,O:O)</f>
        <v>11</v>
      </c>
      <c r="S11">
        <f>SUMIF(B:B,Q11,N:N)</f>
        <v>9</v>
      </c>
    </row>
    <row r="12" spans="1:20" x14ac:dyDescent="0.3">
      <c r="A12">
        <v>2017</v>
      </c>
      <c r="B12" t="s">
        <v>11</v>
      </c>
      <c r="C12" t="s">
        <v>12</v>
      </c>
      <c r="D12" t="s">
        <v>13</v>
      </c>
      <c r="E12" t="s">
        <v>20</v>
      </c>
      <c r="F12" t="s">
        <v>15</v>
      </c>
      <c r="G12" t="s">
        <v>16</v>
      </c>
      <c r="H12">
        <v>29.5</v>
      </c>
      <c r="I12">
        <v>0</v>
      </c>
      <c r="J12">
        <v>407.7</v>
      </c>
      <c r="K12">
        <v>8484</v>
      </c>
      <c r="L12" t="str">
        <f t="shared" si="0"/>
        <v>bardzo zly</v>
      </c>
      <c r="M12" t="str">
        <f t="shared" si="1"/>
        <v>dobry</v>
      </c>
      <c r="N12">
        <f t="shared" si="2"/>
        <v>1</v>
      </c>
      <c r="O12">
        <f t="shared" si="3"/>
        <v>0</v>
      </c>
      <c r="Q12" t="s">
        <v>332</v>
      </c>
      <c r="R12">
        <f>SUMIF(B:B,Q12,O:O)</f>
        <v>2</v>
      </c>
      <c r="S12">
        <f t="shared" ref="S12:S26" si="4">SUMIF(B:B,Q12,N:N)</f>
        <v>4</v>
      </c>
    </row>
    <row r="13" spans="1:20" x14ac:dyDescent="0.3">
      <c r="A13">
        <v>2017</v>
      </c>
      <c r="B13" t="s">
        <v>11</v>
      </c>
      <c r="C13" t="s">
        <v>12</v>
      </c>
      <c r="D13" t="s">
        <v>13</v>
      </c>
      <c r="E13" t="s">
        <v>21</v>
      </c>
      <c r="F13" t="s">
        <v>15</v>
      </c>
      <c r="G13" t="s">
        <v>19</v>
      </c>
      <c r="H13">
        <v>29.3</v>
      </c>
      <c r="I13">
        <v>3.8</v>
      </c>
      <c r="J13">
        <v>230.2</v>
      </c>
      <c r="K13">
        <v>355</v>
      </c>
      <c r="L13" t="str">
        <f t="shared" si="0"/>
        <v>bardzo zly</v>
      </c>
      <c r="M13" t="str">
        <f t="shared" si="1"/>
        <v>dobry</v>
      </c>
      <c r="N13">
        <f t="shared" si="2"/>
        <v>1</v>
      </c>
      <c r="O13">
        <f t="shared" si="3"/>
        <v>0</v>
      </c>
      <c r="Q13" t="s">
        <v>295</v>
      </c>
      <c r="R13">
        <f>SUMIF(B:B,Q13,O:O)</f>
        <v>2</v>
      </c>
      <c r="S13">
        <f t="shared" si="4"/>
        <v>3</v>
      </c>
    </row>
    <row r="14" spans="1:20" x14ac:dyDescent="0.3">
      <c r="A14">
        <v>2017</v>
      </c>
      <c r="B14" t="s">
        <v>11</v>
      </c>
      <c r="C14" t="s">
        <v>12</v>
      </c>
      <c r="D14" t="s">
        <v>13</v>
      </c>
      <c r="E14" t="s">
        <v>45</v>
      </c>
      <c r="F14" t="s">
        <v>15</v>
      </c>
      <c r="G14" t="s">
        <v>19</v>
      </c>
      <c r="H14">
        <v>29</v>
      </c>
      <c r="I14">
        <v>5.9</v>
      </c>
      <c r="J14">
        <v>191.5</v>
      </c>
      <c r="K14">
        <v>364</v>
      </c>
      <c r="L14" t="str">
        <f t="shared" si="0"/>
        <v>zly</v>
      </c>
      <c r="M14" t="str">
        <f t="shared" si="1"/>
        <v>dobry</v>
      </c>
      <c r="N14">
        <f t="shared" si="2"/>
        <v>0</v>
      </c>
      <c r="O14">
        <f t="shared" si="3"/>
        <v>0</v>
      </c>
      <c r="Q14" t="s">
        <v>11</v>
      </c>
      <c r="R14">
        <f>SUMIF(B:B,Q14,O:O)</f>
        <v>1</v>
      </c>
      <c r="S14">
        <f t="shared" si="4"/>
        <v>19</v>
      </c>
    </row>
    <row r="15" spans="1:20" x14ac:dyDescent="0.3">
      <c r="A15">
        <v>2017</v>
      </c>
      <c r="B15" t="s">
        <v>11</v>
      </c>
      <c r="C15" t="s">
        <v>12</v>
      </c>
      <c r="D15" t="s">
        <v>13</v>
      </c>
      <c r="E15" t="s">
        <v>28</v>
      </c>
      <c r="F15" t="s">
        <v>15</v>
      </c>
      <c r="G15" t="s">
        <v>19</v>
      </c>
      <c r="H15">
        <v>29</v>
      </c>
      <c r="I15">
        <v>5.4</v>
      </c>
      <c r="J15">
        <v>205.1</v>
      </c>
      <c r="K15">
        <v>352</v>
      </c>
      <c r="L15" t="str">
        <f t="shared" si="0"/>
        <v>bardzo zly</v>
      </c>
      <c r="M15" t="str">
        <f t="shared" si="1"/>
        <v>dobry</v>
      </c>
      <c r="N15">
        <f t="shared" si="2"/>
        <v>1</v>
      </c>
      <c r="O15">
        <f t="shared" si="3"/>
        <v>0</v>
      </c>
      <c r="Q15" t="s">
        <v>155</v>
      </c>
      <c r="R15">
        <f>SUMIF(B:B,Q15,O:O)</f>
        <v>1</v>
      </c>
      <c r="S15">
        <f t="shared" si="4"/>
        <v>13</v>
      </c>
    </row>
    <row r="16" spans="1:20" x14ac:dyDescent="0.3">
      <c r="A16">
        <v>2017</v>
      </c>
      <c r="B16" t="s">
        <v>11</v>
      </c>
      <c r="C16" t="s">
        <v>39</v>
      </c>
      <c r="D16" t="s">
        <v>40</v>
      </c>
      <c r="E16" t="s">
        <v>41</v>
      </c>
      <c r="F16" t="s">
        <v>15</v>
      </c>
      <c r="G16" t="s">
        <v>19</v>
      </c>
      <c r="H16">
        <v>28.7</v>
      </c>
      <c r="I16">
        <v>6.5</v>
      </c>
      <c r="J16">
        <v>224.2</v>
      </c>
      <c r="K16">
        <v>359</v>
      </c>
      <c r="L16" t="str">
        <f t="shared" si="0"/>
        <v>bardzo zly</v>
      </c>
      <c r="M16" t="str">
        <f t="shared" si="1"/>
        <v>dobry</v>
      </c>
      <c r="N16">
        <f t="shared" si="2"/>
        <v>1</v>
      </c>
      <c r="O16">
        <f t="shared" si="3"/>
        <v>0</v>
      </c>
      <c r="Q16" t="s">
        <v>46</v>
      </c>
      <c r="R16">
        <f>SUMIF(B:B,Q16,O:O)</f>
        <v>1</v>
      </c>
      <c r="S16">
        <f t="shared" si="4"/>
        <v>12</v>
      </c>
    </row>
    <row r="17" spans="1:19" x14ac:dyDescent="0.3">
      <c r="A17">
        <v>2017</v>
      </c>
      <c r="B17" t="s">
        <v>11</v>
      </c>
      <c r="C17" t="s">
        <v>12</v>
      </c>
      <c r="D17" t="s">
        <v>13</v>
      </c>
      <c r="E17" t="s">
        <v>43</v>
      </c>
      <c r="F17" t="s">
        <v>15</v>
      </c>
      <c r="G17" t="s">
        <v>16</v>
      </c>
      <c r="H17">
        <v>28.6</v>
      </c>
      <c r="I17">
        <v>0</v>
      </c>
      <c r="J17">
        <v>335.7</v>
      </c>
      <c r="K17">
        <v>8365</v>
      </c>
      <c r="L17" t="str">
        <f t="shared" si="0"/>
        <v>bardzo zly</v>
      </c>
      <c r="M17" t="str">
        <f t="shared" si="1"/>
        <v>dobry</v>
      </c>
      <c r="N17">
        <f t="shared" si="2"/>
        <v>1</v>
      </c>
      <c r="O17">
        <f t="shared" si="3"/>
        <v>0</v>
      </c>
      <c r="Q17" t="s">
        <v>206</v>
      </c>
      <c r="R17">
        <f>SUMIF(B:B,Q17,O:O)</f>
        <v>1</v>
      </c>
      <c r="S17">
        <f t="shared" si="4"/>
        <v>9</v>
      </c>
    </row>
    <row r="18" spans="1:19" x14ac:dyDescent="0.3">
      <c r="A18">
        <v>2017</v>
      </c>
      <c r="B18" t="s">
        <v>11</v>
      </c>
      <c r="C18" t="s">
        <v>12</v>
      </c>
      <c r="D18" t="s">
        <v>13</v>
      </c>
      <c r="E18" t="s">
        <v>18</v>
      </c>
      <c r="F18" t="s">
        <v>15</v>
      </c>
      <c r="G18" t="s">
        <v>19</v>
      </c>
      <c r="H18">
        <v>28.2</v>
      </c>
      <c r="I18">
        <v>6.4</v>
      </c>
      <c r="J18">
        <v>208.5</v>
      </c>
      <c r="K18">
        <v>363</v>
      </c>
      <c r="L18" t="str">
        <f t="shared" si="0"/>
        <v>bardzo zly</v>
      </c>
      <c r="M18" t="str">
        <f t="shared" si="1"/>
        <v>dobry</v>
      </c>
      <c r="N18">
        <f t="shared" si="2"/>
        <v>1</v>
      </c>
      <c r="O18">
        <f t="shared" si="3"/>
        <v>0</v>
      </c>
      <c r="Q18" t="s">
        <v>196</v>
      </c>
      <c r="R18">
        <f>SUMIF(B:B,Q18,O:O)</f>
        <v>1</v>
      </c>
      <c r="S18">
        <f t="shared" si="4"/>
        <v>2</v>
      </c>
    </row>
    <row r="19" spans="1:19" x14ac:dyDescent="0.3">
      <c r="A19">
        <v>2017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28</v>
      </c>
      <c r="I19">
        <v>4.3</v>
      </c>
      <c r="J19">
        <v>230.7</v>
      </c>
      <c r="K19">
        <v>361</v>
      </c>
      <c r="L19" t="str">
        <f t="shared" si="0"/>
        <v>bardzo zly</v>
      </c>
      <c r="M19" t="str">
        <f t="shared" si="1"/>
        <v>dobry</v>
      </c>
      <c r="N19">
        <f t="shared" si="2"/>
        <v>1</v>
      </c>
      <c r="O19">
        <f t="shared" si="3"/>
        <v>0</v>
      </c>
      <c r="Q19" t="s">
        <v>124</v>
      </c>
      <c r="R19">
        <f>SUMIF(B:B,Q19,O:O)</f>
        <v>0</v>
      </c>
      <c r="S19">
        <f t="shared" si="4"/>
        <v>29</v>
      </c>
    </row>
    <row r="20" spans="1:19" x14ac:dyDescent="0.3">
      <c r="A20">
        <v>2017</v>
      </c>
      <c r="B20" t="s">
        <v>11</v>
      </c>
      <c r="C20" t="s">
        <v>12</v>
      </c>
      <c r="D20" t="s">
        <v>13</v>
      </c>
      <c r="E20" t="s">
        <v>29</v>
      </c>
      <c r="F20" t="s">
        <v>15</v>
      </c>
      <c r="G20" t="s">
        <v>19</v>
      </c>
      <c r="H20">
        <v>28</v>
      </c>
      <c r="I20">
        <v>5.3</v>
      </c>
      <c r="J20">
        <v>179.4</v>
      </c>
      <c r="K20">
        <v>365</v>
      </c>
      <c r="L20" t="str">
        <f t="shared" si="0"/>
        <v>zly</v>
      </c>
      <c r="M20" t="str">
        <f t="shared" si="1"/>
        <v>dobry</v>
      </c>
      <c r="N20">
        <f t="shared" si="2"/>
        <v>0</v>
      </c>
      <c r="O20">
        <f t="shared" si="3"/>
        <v>0</v>
      </c>
      <c r="Q20" s="2" t="s">
        <v>260</v>
      </c>
      <c r="R20">
        <f>SUMIF(B:B,Q20,O:O)</f>
        <v>0</v>
      </c>
      <c r="S20" s="2">
        <f t="shared" si="4"/>
        <v>32</v>
      </c>
    </row>
    <row r="21" spans="1:19" x14ac:dyDescent="0.3">
      <c r="A21">
        <v>2017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19</v>
      </c>
      <c r="H21">
        <v>27.9</v>
      </c>
      <c r="I21">
        <v>4.2</v>
      </c>
      <c r="J21">
        <v>243</v>
      </c>
      <c r="K21">
        <v>352</v>
      </c>
      <c r="L21" t="str">
        <f t="shared" si="0"/>
        <v>bardzo zly</v>
      </c>
      <c r="M21" t="str">
        <f t="shared" si="1"/>
        <v>dobry</v>
      </c>
      <c r="N21">
        <f t="shared" si="2"/>
        <v>1</v>
      </c>
      <c r="O21">
        <f t="shared" si="3"/>
        <v>0</v>
      </c>
      <c r="Q21" t="s">
        <v>84</v>
      </c>
      <c r="R21">
        <f>SUMIF(B:B,Q21,O:O)</f>
        <v>0</v>
      </c>
      <c r="S21">
        <f t="shared" si="4"/>
        <v>23</v>
      </c>
    </row>
    <row r="22" spans="1:19" x14ac:dyDescent="0.3">
      <c r="A22">
        <v>2017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16</v>
      </c>
      <c r="H22">
        <v>26.9</v>
      </c>
      <c r="I22">
        <v>0</v>
      </c>
      <c r="J22">
        <v>555.70000000000005</v>
      </c>
      <c r="K22">
        <v>8341</v>
      </c>
      <c r="L22" t="str">
        <f t="shared" si="0"/>
        <v>bardzo zly</v>
      </c>
      <c r="M22" t="str">
        <f t="shared" si="1"/>
        <v>dobry</v>
      </c>
      <c r="N22">
        <f t="shared" si="2"/>
        <v>1</v>
      </c>
      <c r="O22">
        <f t="shared" si="3"/>
        <v>0</v>
      </c>
      <c r="Q22" t="s">
        <v>310</v>
      </c>
      <c r="R22">
        <f>SUMIF(B:B,Q22,O:O)</f>
        <v>0</v>
      </c>
      <c r="S22">
        <f t="shared" si="4"/>
        <v>13</v>
      </c>
    </row>
    <row r="23" spans="1:19" x14ac:dyDescent="0.3">
      <c r="A23">
        <v>2017</v>
      </c>
      <c r="B23" t="s">
        <v>11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>
        <v>26.7</v>
      </c>
      <c r="I23">
        <v>0</v>
      </c>
      <c r="J23">
        <v>197.8</v>
      </c>
      <c r="K23">
        <v>8291</v>
      </c>
      <c r="L23" t="str">
        <f t="shared" si="0"/>
        <v>zly</v>
      </c>
      <c r="M23" t="str">
        <f t="shared" si="1"/>
        <v>dobry</v>
      </c>
      <c r="N23">
        <f t="shared" si="2"/>
        <v>0</v>
      </c>
      <c r="O23">
        <f t="shared" si="3"/>
        <v>0</v>
      </c>
      <c r="Q23" t="s">
        <v>111</v>
      </c>
      <c r="R23">
        <f>SUMIF(B:B,Q23,O:O)</f>
        <v>0</v>
      </c>
      <c r="S23">
        <f t="shared" si="4"/>
        <v>5</v>
      </c>
    </row>
    <row r="24" spans="1:19" x14ac:dyDescent="0.3">
      <c r="A24">
        <v>2017</v>
      </c>
      <c r="B24" t="s">
        <v>11</v>
      </c>
      <c r="C24" t="s">
        <v>12</v>
      </c>
      <c r="D24" t="s">
        <v>13</v>
      </c>
      <c r="E24" t="s">
        <v>44</v>
      </c>
      <c r="F24" t="s">
        <v>15</v>
      </c>
      <c r="G24" t="s">
        <v>19</v>
      </c>
      <c r="H24">
        <v>25.6</v>
      </c>
      <c r="I24">
        <v>4.3</v>
      </c>
      <c r="J24">
        <v>169.5</v>
      </c>
      <c r="K24">
        <v>359</v>
      </c>
      <c r="L24" t="str">
        <f t="shared" si="0"/>
        <v>zly</v>
      </c>
      <c r="M24" t="str">
        <f t="shared" si="1"/>
        <v>dobry</v>
      </c>
      <c r="N24">
        <f t="shared" si="2"/>
        <v>0</v>
      </c>
      <c r="O24">
        <f t="shared" si="3"/>
        <v>0</v>
      </c>
      <c r="Q24" t="s">
        <v>247</v>
      </c>
      <c r="R24">
        <f>SUMIF(B:B,Q24,O:O)</f>
        <v>0</v>
      </c>
      <c r="S24">
        <f t="shared" si="4"/>
        <v>6</v>
      </c>
    </row>
    <row r="25" spans="1:19" x14ac:dyDescent="0.3">
      <c r="A25">
        <v>2017</v>
      </c>
      <c r="B25" t="s">
        <v>11</v>
      </c>
      <c r="C25" t="s">
        <v>12</v>
      </c>
      <c r="D25" t="s">
        <v>13</v>
      </c>
      <c r="E25" t="s">
        <v>367</v>
      </c>
      <c r="F25" t="s">
        <v>15</v>
      </c>
      <c r="G25" t="s">
        <v>16</v>
      </c>
      <c r="H25">
        <v>25.5</v>
      </c>
      <c r="I25">
        <v>0</v>
      </c>
      <c r="J25">
        <v>367.2</v>
      </c>
      <c r="K25">
        <v>8166</v>
      </c>
      <c r="L25" t="str">
        <f t="shared" si="0"/>
        <v>bardzo zly</v>
      </c>
      <c r="M25" t="str">
        <f t="shared" si="1"/>
        <v>dobry</v>
      </c>
      <c r="N25">
        <f t="shared" si="2"/>
        <v>1</v>
      </c>
      <c r="O25">
        <f t="shared" si="3"/>
        <v>0</v>
      </c>
      <c r="Q25" t="s">
        <v>183</v>
      </c>
      <c r="R25">
        <f>SUMIF(B:B,Q25,O:O)</f>
        <v>0</v>
      </c>
      <c r="S25">
        <f t="shared" si="4"/>
        <v>7</v>
      </c>
    </row>
    <row r="26" spans="1:19" x14ac:dyDescent="0.3">
      <c r="A26">
        <v>2017</v>
      </c>
      <c r="B26" t="s">
        <v>11</v>
      </c>
      <c r="C26" t="s">
        <v>12</v>
      </c>
      <c r="D26" t="s">
        <v>13</v>
      </c>
      <c r="E26" t="s">
        <v>32</v>
      </c>
      <c r="F26" t="s">
        <v>15</v>
      </c>
      <c r="G26" t="s">
        <v>19</v>
      </c>
      <c r="H26">
        <v>25.2</v>
      </c>
      <c r="I26">
        <v>4.5999999999999996</v>
      </c>
      <c r="J26">
        <v>138.69999999999999</v>
      </c>
      <c r="K26">
        <v>341</v>
      </c>
      <c r="L26" t="str">
        <f t="shared" si="0"/>
        <v>dostateczny</v>
      </c>
      <c r="M26" t="str">
        <f t="shared" si="1"/>
        <v>dobry</v>
      </c>
      <c r="N26">
        <f t="shared" si="2"/>
        <v>0</v>
      </c>
      <c r="O26">
        <f t="shared" si="3"/>
        <v>0</v>
      </c>
      <c r="Q26" t="s">
        <v>71</v>
      </c>
      <c r="R26">
        <f>SUMIF(B:B,Q26,O:O)</f>
        <v>0</v>
      </c>
      <c r="S26">
        <f t="shared" si="4"/>
        <v>3</v>
      </c>
    </row>
    <row r="27" spans="1:19" x14ac:dyDescent="0.3">
      <c r="A27">
        <v>2017</v>
      </c>
      <c r="B27" t="s">
        <v>11</v>
      </c>
      <c r="C27" t="s">
        <v>12</v>
      </c>
      <c r="D27" t="s">
        <v>13</v>
      </c>
      <c r="E27" t="s">
        <v>30</v>
      </c>
      <c r="F27" t="s">
        <v>15</v>
      </c>
      <c r="G27" t="s">
        <v>19</v>
      </c>
      <c r="H27">
        <v>19.600000000000001</v>
      </c>
      <c r="I27">
        <v>4.0999999999999996</v>
      </c>
      <c r="J27">
        <v>137.30000000000001</v>
      </c>
      <c r="K27">
        <v>349</v>
      </c>
      <c r="L27" t="str">
        <f t="shared" si="0"/>
        <v>dostateczny</v>
      </c>
      <c r="M27" t="str">
        <f t="shared" si="1"/>
        <v>bardzo dobry</v>
      </c>
      <c r="N27">
        <f t="shared" si="2"/>
        <v>0</v>
      </c>
      <c r="O27">
        <f t="shared" si="3"/>
        <v>1</v>
      </c>
    </row>
    <row r="28" spans="1:19" x14ac:dyDescent="0.3">
      <c r="A28">
        <v>2017</v>
      </c>
      <c r="B28" t="s">
        <v>46</v>
      </c>
      <c r="C28" t="s">
        <v>47</v>
      </c>
      <c r="D28" t="s">
        <v>48</v>
      </c>
      <c r="E28" t="s">
        <v>60</v>
      </c>
      <c r="F28" t="s">
        <v>15</v>
      </c>
      <c r="G28" t="s">
        <v>19</v>
      </c>
      <c r="H28">
        <v>40</v>
      </c>
      <c r="I28">
        <v>6</v>
      </c>
      <c r="J28">
        <v>216.3</v>
      </c>
      <c r="K28">
        <v>348</v>
      </c>
      <c r="L28" t="str">
        <f t="shared" si="0"/>
        <v>bardzo zly</v>
      </c>
      <c r="M28" t="str">
        <f t="shared" si="1"/>
        <v>dobry</v>
      </c>
      <c r="N28">
        <f t="shared" si="2"/>
        <v>1</v>
      </c>
      <c r="O28">
        <f t="shared" si="3"/>
        <v>0</v>
      </c>
    </row>
    <row r="29" spans="1:19" x14ac:dyDescent="0.3">
      <c r="A29">
        <v>2017</v>
      </c>
      <c r="B29" t="s">
        <v>46</v>
      </c>
      <c r="C29" t="s">
        <v>50</v>
      </c>
      <c r="D29" t="s">
        <v>51</v>
      </c>
      <c r="E29" t="s">
        <v>52</v>
      </c>
      <c r="F29" t="s">
        <v>15</v>
      </c>
      <c r="G29" t="s">
        <v>16</v>
      </c>
      <c r="H29">
        <v>38.1</v>
      </c>
      <c r="I29">
        <v>1.3</v>
      </c>
      <c r="J29">
        <v>399.3</v>
      </c>
      <c r="K29">
        <v>7469</v>
      </c>
      <c r="L29" t="str">
        <f t="shared" si="0"/>
        <v>bardzo zly</v>
      </c>
      <c r="M29" t="str">
        <f t="shared" si="1"/>
        <v>dobry</v>
      </c>
      <c r="N29">
        <f t="shared" si="2"/>
        <v>1</v>
      </c>
      <c r="O29">
        <f t="shared" si="3"/>
        <v>0</v>
      </c>
    </row>
    <row r="30" spans="1:19" x14ac:dyDescent="0.3">
      <c r="A30">
        <v>2017</v>
      </c>
      <c r="B30" t="s">
        <v>46</v>
      </c>
      <c r="C30" t="s">
        <v>66</v>
      </c>
      <c r="D30" t="s">
        <v>67</v>
      </c>
      <c r="E30" t="s">
        <v>68</v>
      </c>
      <c r="F30" t="s">
        <v>15</v>
      </c>
      <c r="G30" t="s">
        <v>16</v>
      </c>
      <c r="H30">
        <v>37.799999999999997</v>
      </c>
      <c r="I30">
        <v>1</v>
      </c>
      <c r="J30">
        <v>360.4</v>
      </c>
      <c r="K30">
        <v>5519</v>
      </c>
      <c r="L30" t="str">
        <f t="shared" si="0"/>
        <v>bardzo zly</v>
      </c>
      <c r="M30" t="str">
        <f t="shared" si="1"/>
        <v>dobry</v>
      </c>
      <c r="N30">
        <f t="shared" si="2"/>
        <v>1</v>
      </c>
      <c r="O30">
        <f t="shared" si="3"/>
        <v>0</v>
      </c>
    </row>
    <row r="31" spans="1:19" x14ac:dyDescent="0.3">
      <c r="A31">
        <v>2017</v>
      </c>
      <c r="B31" t="s">
        <v>46</v>
      </c>
      <c r="C31" t="s">
        <v>50</v>
      </c>
      <c r="D31" t="s">
        <v>51</v>
      </c>
      <c r="E31" t="s">
        <v>53</v>
      </c>
      <c r="F31" t="s">
        <v>15</v>
      </c>
      <c r="G31" t="s">
        <v>16</v>
      </c>
      <c r="H31">
        <v>34.9</v>
      </c>
      <c r="I31">
        <v>1</v>
      </c>
      <c r="J31">
        <v>377.2</v>
      </c>
      <c r="K31">
        <v>8479</v>
      </c>
      <c r="L31" t="str">
        <f t="shared" si="0"/>
        <v>bardzo zly</v>
      </c>
      <c r="M31" t="str">
        <f t="shared" si="1"/>
        <v>dobry</v>
      </c>
      <c r="N31">
        <f t="shared" si="2"/>
        <v>1</v>
      </c>
      <c r="O31">
        <f t="shared" si="3"/>
        <v>0</v>
      </c>
    </row>
    <row r="32" spans="1:19" x14ac:dyDescent="0.3">
      <c r="A32">
        <v>2017</v>
      </c>
      <c r="B32" t="s">
        <v>46</v>
      </c>
      <c r="C32" t="s">
        <v>50</v>
      </c>
      <c r="D32" t="s">
        <v>51</v>
      </c>
      <c r="E32" t="s">
        <v>52</v>
      </c>
      <c r="F32" t="s">
        <v>15</v>
      </c>
      <c r="G32" t="s">
        <v>19</v>
      </c>
      <c r="H32">
        <v>34.5</v>
      </c>
      <c r="I32">
        <v>8.1999999999999993</v>
      </c>
      <c r="J32">
        <v>220.2</v>
      </c>
      <c r="K32">
        <v>362</v>
      </c>
      <c r="L32" t="str">
        <f t="shared" si="0"/>
        <v>bardzo zly</v>
      </c>
      <c r="M32" t="str">
        <f t="shared" si="1"/>
        <v>dobry</v>
      </c>
      <c r="N32">
        <f t="shared" si="2"/>
        <v>1</v>
      </c>
      <c r="O32">
        <f t="shared" si="3"/>
        <v>0</v>
      </c>
    </row>
    <row r="33" spans="1:15" x14ac:dyDescent="0.3">
      <c r="A33">
        <v>2017</v>
      </c>
      <c r="B33" t="s">
        <v>46</v>
      </c>
      <c r="C33" t="s">
        <v>47</v>
      </c>
      <c r="D33" t="s">
        <v>48</v>
      </c>
      <c r="E33" t="s">
        <v>55</v>
      </c>
      <c r="F33" t="s">
        <v>15</v>
      </c>
      <c r="G33" t="s">
        <v>16</v>
      </c>
      <c r="H33">
        <v>33.299999999999997</v>
      </c>
      <c r="I33">
        <v>1</v>
      </c>
      <c r="J33">
        <v>1386.3</v>
      </c>
      <c r="K33">
        <v>8307</v>
      </c>
      <c r="L33" t="str">
        <f t="shared" si="0"/>
        <v>bardzo zly</v>
      </c>
      <c r="M33" t="str">
        <f t="shared" si="1"/>
        <v>dobry</v>
      </c>
      <c r="N33">
        <f t="shared" si="2"/>
        <v>1</v>
      </c>
      <c r="O33">
        <f t="shared" si="3"/>
        <v>0</v>
      </c>
    </row>
    <row r="34" spans="1:15" x14ac:dyDescent="0.3">
      <c r="A34">
        <v>2017</v>
      </c>
      <c r="B34" t="s">
        <v>46</v>
      </c>
      <c r="C34" t="s">
        <v>66</v>
      </c>
      <c r="D34" t="s">
        <v>67</v>
      </c>
      <c r="E34" t="s">
        <v>68</v>
      </c>
      <c r="F34" t="s">
        <v>15</v>
      </c>
      <c r="G34" t="s">
        <v>19</v>
      </c>
      <c r="H34">
        <v>33.1</v>
      </c>
      <c r="I34">
        <v>7.1</v>
      </c>
      <c r="J34">
        <v>215.4</v>
      </c>
      <c r="K34">
        <v>346</v>
      </c>
      <c r="L34" t="str">
        <f t="shared" si="0"/>
        <v>bardzo zly</v>
      </c>
      <c r="M34" t="str">
        <f t="shared" si="1"/>
        <v>dobry</v>
      </c>
      <c r="N34">
        <f t="shared" si="2"/>
        <v>1</v>
      </c>
      <c r="O34">
        <f t="shared" si="3"/>
        <v>0</v>
      </c>
    </row>
    <row r="35" spans="1:15" x14ac:dyDescent="0.3">
      <c r="A35">
        <v>2017</v>
      </c>
      <c r="B35" t="s">
        <v>46</v>
      </c>
      <c r="C35" t="s">
        <v>47</v>
      </c>
      <c r="D35" t="s">
        <v>48</v>
      </c>
      <c r="E35" t="s">
        <v>49</v>
      </c>
      <c r="F35" t="s">
        <v>15</v>
      </c>
      <c r="G35" t="s">
        <v>19</v>
      </c>
      <c r="H35">
        <v>32.4</v>
      </c>
      <c r="I35">
        <v>3.8</v>
      </c>
      <c r="J35">
        <v>174.9</v>
      </c>
      <c r="K35">
        <v>364</v>
      </c>
      <c r="L35" t="str">
        <f t="shared" si="0"/>
        <v>zly</v>
      </c>
      <c r="M35" t="str">
        <f t="shared" si="1"/>
        <v>dobry</v>
      </c>
      <c r="N35">
        <f t="shared" si="2"/>
        <v>0</v>
      </c>
      <c r="O35">
        <f t="shared" si="3"/>
        <v>0</v>
      </c>
    </row>
    <row r="36" spans="1:15" x14ac:dyDescent="0.3">
      <c r="A36">
        <v>2017</v>
      </c>
      <c r="B36" t="s">
        <v>46</v>
      </c>
      <c r="C36" t="s">
        <v>47</v>
      </c>
      <c r="D36" t="s">
        <v>48</v>
      </c>
      <c r="E36" t="s">
        <v>56</v>
      </c>
      <c r="F36" t="s">
        <v>15</v>
      </c>
      <c r="G36" t="s">
        <v>19</v>
      </c>
      <c r="H36">
        <v>31.3</v>
      </c>
      <c r="I36">
        <v>4.0999999999999996</v>
      </c>
      <c r="J36">
        <v>186.4</v>
      </c>
      <c r="K36">
        <v>365</v>
      </c>
      <c r="L36" t="str">
        <f t="shared" si="0"/>
        <v>zly</v>
      </c>
      <c r="M36" t="str">
        <f t="shared" si="1"/>
        <v>dobry</v>
      </c>
      <c r="N36">
        <f t="shared" si="2"/>
        <v>0</v>
      </c>
      <c r="O36">
        <f t="shared" si="3"/>
        <v>0</v>
      </c>
    </row>
    <row r="37" spans="1:15" x14ac:dyDescent="0.3">
      <c r="A37">
        <v>2017</v>
      </c>
      <c r="B37" t="s">
        <v>46</v>
      </c>
      <c r="C37" t="s">
        <v>66</v>
      </c>
      <c r="D37" t="s">
        <v>67</v>
      </c>
      <c r="E37" t="s">
        <v>359</v>
      </c>
      <c r="F37" t="s">
        <v>15</v>
      </c>
      <c r="G37" t="s">
        <v>16</v>
      </c>
      <c r="H37">
        <v>31</v>
      </c>
      <c r="I37">
        <v>1.1000000000000001</v>
      </c>
      <c r="J37">
        <v>369.2</v>
      </c>
      <c r="K37">
        <v>8003</v>
      </c>
      <c r="L37" t="str">
        <f t="shared" si="0"/>
        <v>bardzo zly</v>
      </c>
      <c r="M37" t="str">
        <f t="shared" si="1"/>
        <v>dobry</v>
      </c>
      <c r="N37">
        <f t="shared" si="2"/>
        <v>1</v>
      </c>
      <c r="O37">
        <f t="shared" si="3"/>
        <v>0</v>
      </c>
    </row>
    <row r="38" spans="1:15" x14ac:dyDescent="0.3">
      <c r="A38">
        <v>2017</v>
      </c>
      <c r="B38" t="s">
        <v>46</v>
      </c>
      <c r="C38" t="s">
        <v>61</v>
      </c>
      <c r="D38" t="s">
        <v>62</v>
      </c>
      <c r="E38" t="s">
        <v>65</v>
      </c>
      <c r="F38" t="s">
        <v>15</v>
      </c>
      <c r="G38" t="s">
        <v>16</v>
      </c>
      <c r="H38">
        <v>27.6</v>
      </c>
      <c r="I38">
        <v>1</v>
      </c>
      <c r="J38">
        <v>233.7</v>
      </c>
      <c r="K38">
        <v>8248</v>
      </c>
      <c r="L38" t="str">
        <f t="shared" si="0"/>
        <v>bardzo zly</v>
      </c>
      <c r="M38" t="str">
        <f t="shared" si="1"/>
        <v>dobry</v>
      </c>
      <c r="N38">
        <f t="shared" si="2"/>
        <v>1</v>
      </c>
      <c r="O38">
        <f t="shared" si="3"/>
        <v>0</v>
      </c>
    </row>
    <row r="39" spans="1:15" x14ac:dyDescent="0.3">
      <c r="A39">
        <v>2017</v>
      </c>
      <c r="B39" t="s">
        <v>46</v>
      </c>
      <c r="C39" t="s">
        <v>66</v>
      </c>
      <c r="D39" t="s">
        <v>67</v>
      </c>
      <c r="E39" t="s">
        <v>363</v>
      </c>
      <c r="F39" t="s">
        <v>15</v>
      </c>
      <c r="G39" t="s">
        <v>19</v>
      </c>
      <c r="H39">
        <v>27.4</v>
      </c>
      <c r="I39">
        <v>5.8</v>
      </c>
      <c r="J39">
        <v>175.7</v>
      </c>
      <c r="K39">
        <v>356</v>
      </c>
      <c r="L39" t="str">
        <f t="shared" si="0"/>
        <v>zly</v>
      </c>
      <c r="M39" t="str">
        <f t="shared" si="1"/>
        <v>dobry</v>
      </c>
      <c r="N39">
        <f t="shared" si="2"/>
        <v>0</v>
      </c>
      <c r="O39">
        <f t="shared" si="3"/>
        <v>0</v>
      </c>
    </row>
    <row r="40" spans="1:15" x14ac:dyDescent="0.3">
      <c r="A40">
        <v>2017</v>
      </c>
      <c r="B40" t="s">
        <v>46</v>
      </c>
      <c r="C40" t="s">
        <v>47</v>
      </c>
      <c r="D40" t="s">
        <v>48</v>
      </c>
      <c r="E40" t="s">
        <v>58</v>
      </c>
      <c r="F40" t="s">
        <v>15</v>
      </c>
      <c r="G40" t="s">
        <v>16</v>
      </c>
      <c r="H40">
        <v>27.4</v>
      </c>
      <c r="I40">
        <v>1</v>
      </c>
      <c r="J40">
        <v>244.5</v>
      </c>
      <c r="K40">
        <v>8639</v>
      </c>
      <c r="L40" t="str">
        <f t="shared" si="0"/>
        <v>bardzo zly</v>
      </c>
      <c r="M40" t="str">
        <f t="shared" si="1"/>
        <v>dobry</v>
      </c>
      <c r="N40">
        <f t="shared" si="2"/>
        <v>1</v>
      </c>
      <c r="O40">
        <f t="shared" si="3"/>
        <v>0</v>
      </c>
    </row>
    <row r="41" spans="1:15" x14ac:dyDescent="0.3">
      <c r="A41">
        <v>2017</v>
      </c>
      <c r="B41" t="s">
        <v>46</v>
      </c>
      <c r="C41" t="s">
        <v>47</v>
      </c>
      <c r="D41" t="s">
        <v>48</v>
      </c>
      <c r="E41" t="s">
        <v>58</v>
      </c>
      <c r="F41" t="s">
        <v>15</v>
      </c>
      <c r="G41" t="s">
        <v>19</v>
      </c>
      <c r="H41">
        <v>26.6</v>
      </c>
      <c r="I41">
        <v>4.0999999999999996</v>
      </c>
      <c r="J41">
        <v>153.9</v>
      </c>
      <c r="K41">
        <v>365</v>
      </c>
      <c r="L41" t="str">
        <f t="shared" si="0"/>
        <v>zly</v>
      </c>
      <c r="M41" t="str">
        <f t="shared" si="1"/>
        <v>dobry</v>
      </c>
      <c r="N41">
        <f t="shared" si="2"/>
        <v>0</v>
      </c>
      <c r="O41">
        <f t="shared" si="3"/>
        <v>0</v>
      </c>
    </row>
    <row r="42" spans="1:15" x14ac:dyDescent="0.3">
      <c r="A42">
        <v>2017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26.4</v>
      </c>
      <c r="I42">
        <v>4.3</v>
      </c>
      <c r="J42">
        <v>150.6</v>
      </c>
      <c r="K42">
        <v>365</v>
      </c>
      <c r="L42" t="str">
        <f t="shared" si="0"/>
        <v>zly</v>
      </c>
      <c r="M42" t="str">
        <f t="shared" si="1"/>
        <v>dobry</v>
      </c>
      <c r="N42">
        <f t="shared" si="2"/>
        <v>0</v>
      </c>
      <c r="O42">
        <f t="shared" si="3"/>
        <v>0</v>
      </c>
    </row>
    <row r="43" spans="1:15" x14ac:dyDescent="0.3">
      <c r="A43">
        <v>2017</v>
      </c>
      <c r="B43" t="s">
        <v>46</v>
      </c>
      <c r="C43" t="s">
        <v>47</v>
      </c>
      <c r="D43" t="s">
        <v>48</v>
      </c>
      <c r="E43" t="s">
        <v>59</v>
      </c>
      <c r="F43" t="s">
        <v>15</v>
      </c>
      <c r="G43" t="s">
        <v>19</v>
      </c>
      <c r="H43">
        <v>26.3</v>
      </c>
      <c r="I43">
        <v>1.8</v>
      </c>
      <c r="J43">
        <v>166.8</v>
      </c>
      <c r="K43">
        <v>365</v>
      </c>
      <c r="L43" t="str">
        <f t="shared" si="0"/>
        <v>zly</v>
      </c>
      <c r="M43" t="str">
        <f t="shared" si="1"/>
        <v>dobry</v>
      </c>
      <c r="N43">
        <f t="shared" si="2"/>
        <v>0</v>
      </c>
      <c r="O43">
        <f t="shared" si="3"/>
        <v>0</v>
      </c>
    </row>
    <row r="44" spans="1:15" x14ac:dyDescent="0.3">
      <c r="A44">
        <v>2017</v>
      </c>
      <c r="B44" t="s">
        <v>46</v>
      </c>
      <c r="C44" t="s">
        <v>61</v>
      </c>
      <c r="D44" t="s">
        <v>62</v>
      </c>
      <c r="E44" t="s">
        <v>63</v>
      </c>
      <c r="F44" t="s">
        <v>15</v>
      </c>
      <c r="G44" t="s">
        <v>16</v>
      </c>
      <c r="H44">
        <v>26.2</v>
      </c>
      <c r="I44">
        <v>1</v>
      </c>
      <c r="J44">
        <v>220</v>
      </c>
      <c r="K44">
        <v>7968</v>
      </c>
      <c r="L44" t="str">
        <f t="shared" si="0"/>
        <v>bardzo zly</v>
      </c>
      <c r="M44" t="str">
        <f t="shared" si="1"/>
        <v>dobry</v>
      </c>
      <c r="N44">
        <f t="shared" si="2"/>
        <v>1</v>
      </c>
      <c r="O44">
        <f t="shared" si="3"/>
        <v>0</v>
      </c>
    </row>
    <row r="45" spans="1:15" x14ac:dyDescent="0.3">
      <c r="A45">
        <v>2017</v>
      </c>
      <c r="B45" t="s">
        <v>46</v>
      </c>
      <c r="C45" t="s">
        <v>47</v>
      </c>
      <c r="D45" t="s">
        <v>48</v>
      </c>
      <c r="E45" t="s">
        <v>54</v>
      </c>
      <c r="F45" t="s">
        <v>15</v>
      </c>
      <c r="G45" t="s">
        <v>19</v>
      </c>
      <c r="H45">
        <v>24.6</v>
      </c>
      <c r="I45">
        <v>2.8</v>
      </c>
      <c r="J45">
        <v>169.9</v>
      </c>
      <c r="K45">
        <v>359</v>
      </c>
      <c r="L45" t="str">
        <f t="shared" si="0"/>
        <v>zly</v>
      </c>
      <c r="M45" t="str">
        <f t="shared" si="1"/>
        <v>dobry</v>
      </c>
      <c r="N45">
        <f t="shared" si="2"/>
        <v>0</v>
      </c>
      <c r="O45">
        <f t="shared" si="3"/>
        <v>0</v>
      </c>
    </row>
    <row r="46" spans="1:15" x14ac:dyDescent="0.3">
      <c r="A46">
        <v>2017</v>
      </c>
      <c r="B46" t="s">
        <v>46</v>
      </c>
      <c r="C46" t="s">
        <v>61</v>
      </c>
      <c r="D46" t="s">
        <v>62</v>
      </c>
      <c r="E46" t="s">
        <v>64</v>
      </c>
      <c r="F46" t="s">
        <v>15</v>
      </c>
      <c r="G46" t="s">
        <v>16</v>
      </c>
      <c r="H46">
        <v>23.9</v>
      </c>
      <c r="I46">
        <v>1</v>
      </c>
      <c r="J46">
        <v>245.6</v>
      </c>
      <c r="K46">
        <v>8218</v>
      </c>
      <c r="L46" t="str">
        <f t="shared" si="0"/>
        <v>bardzo zly</v>
      </c>
      <c r="M46" t="str">
        <f t="shared" si="1"/>
        <v>dobry</v>
      </c>
      <c r="N46">
        <f t="shared" si="2"/>
        <v>1</v>
      </c>
      <c r="O46">
        <f t="shared" si="3"/>
        <v>0</v>
      </c>
    </row>
    <row r="47" spans="1:15" x14ac:dyDescent="0.3">
      <c r="A47">
        <v>2017</v>
      </c>
      <c r="B47" t="s">
        <v>46</v>
      </c>
      <c r="C47" t="s">
        <v>66</v>
      </c>
      <c r="D47" t="s">
        <v>67</v>
      </c>
      <c r="E47" t="s">
        <v>372</v>
      </c>
      <c r="F47" t="s">
        <v>15</v>
      </c>
      <c r="G47" t="s">
        <v>19</v>
      </c>
      <c r="H47">
        <v>21.4</v>
      </c>
      <c r="I47">
        <v>5.8</v>
      </c>
      <c r="J47">
        <v>61.9</v>
      </c>
      <c r="K47">
        <v>270</v>
      </c>
      <c r="L47" t="str">
        <f t="shared" si="0"/>
        <v>umiarkowany</v>
      </c>
      <c r="M47" t="str">
        <f t="shared" si="1"/>
        <v>dobry</v>
      </c>
      <c r="N47">
        <f t="shared" si="2"/>
        <v>0</v>
      </c>
      <c r="O47">
        <f t="shared" si="3"/>
        <v>0</v>
      </c>
    </row>
    <row r="48" spans="1:15" x14ac:dyDescent="0.3">
      <c r="A48">
        <v>2017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16</v>
      </c>
      <c r="I48">
        <v>2.9</v>
      </c>
      <c r="J48">
        <v>119.1</v>
      </c>
      <c r="K48">
        <v>318</v>
      </c>
      <c r="L48" t="str">
        <f t="shared" si="0"/>
        <v>dostateczny</v>
      </c>
      <c r="M48" t="str">
        <f t="shared" si="1"/>
        <v>bardzo dobry</v>
      </c>
      <c r="N48">
        <f t="shared" si="2"/>
        <v>0</v>
      </c>
      <c r="O48">
        <f t="shared" si="3"/>
        <v>1</v>
      </c>
    </row>
    <row r="49" spans="1:15" x14ac:dyDescent="0.3">
      <c r="A49">
        <v>2017</v>
      </c>
      <c r="B49" t="s">
        <v>71</v>
      </c>
      <c r="C49" t="s">
        <v>77</v>
      </c>
      <c r="D49" t="s">
        <v>78</v>
      </c>
      <c r="E49" t="s">
        <v>79</v>
      </c>
      <c r="F49" t="s">
        <v>15</v>
      </c>
      <c r="G49" t="s">
        <v>16</v>
      </c>
      <c r="H49">
        <v>32.5</v>
      </c>
      <c r="I49">
        <v>1</v>
      </c>
      <c r="J49">
        <v>496</v>
      </c>
      <c r="K49">
        <v>8697</v>
      </c>
      <c r="L49" t="str">
        <f t="shared" si="0"/>
        <v>bardzo zly</v>
      </c>
      <c r="M49" t="str">
        <f t="shared" si="1"/>
        <v>dobry</v>
      </c>
      <c r="N49">
        <f t="shared" si="2"/>
        <v>1</v>
      </c>
      <c r="O49">
        <f t="shared" si="3"/>
        <v>0</v>
      </c>
    </row>
    <row r="50" spans="1:15" x14ac:dyDescent="0.3">
      <c r="A50">
        <v>2017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32.4</v>
      </c>
      <c r="I50">
        <v>7.6</v>
      </c>
      <c r="J50">
        <v>202.6</v>
      </c>
      <c r="K50">
        <v>365</v>
      </c>
      <c r="L50" t="str">
        <f t="shared" si="0"/>
        <v>bardzo zly</v>
      </c>
      <c r="M50" t="str">
        <f t="shared" si="1"/>
        <v>dobry</v>
      </c>
      <c r="N50">
        <f t="shared" si="2"/>
        <v>1</v>
      </c>
      <c r="O50">
        <f t="shared" si="3"/>
        <v>0</v>
      </c>
    </row>
    <row r="51" spans="1:15" x14ac:dyDescent="0.3">
      <c r="A51">
        <v>2017</v>
      </c>
      <c r="B51" t="s">
        <v>71</v>
      </c>
      <c r="C51" t="s">
        <v>72</v>
      </c>
      <c r="D51" t="s">
        <v>73</v>
      </c>
      <c r="E51" t="s">
        <v>82</v>
      </c>
      <c r="F51" t="s">
        <v>15</v>
      </c>
      <c r="G51" t="s">
        <v>19</v>
      </c>
      <c r="H51">
        <v>31.7</v>
      </c>
      <c r="I51">
        <v>6</v>
      </c>
      <c r="J51">
        <v>153.9</v>
      </c>
      <c r="K51">
        <v>360</v>
      </c>
      <c r="L51" t="str">
        <f t="shared" si="0"/>
        <v>zly</v>
      </c>
      <c r="M51" t="str">
        <f t="shared" si="1"/>
        <v>dobry</v>
      </c>
      <c r="N51">
        <f t="shared" si="2"/>
        <v>0</v>
      </c>
      <c r="O51">
        <f t="shared" si="3"/>
        <v>0</v>
      </c>
    </row>
    <row r="52" spans="1:15" x14ac:dyDescent="0.3">
      <c r="A52">
        <v>2017</v>
      </c>
      <c r="B52" t="s">
        <v>71</v>
      </c>
      <c r="C52" t="s">
        <v>72</v>
      </c>
      <c r="D52" t="s">
        <v>73</v>
      </c>
      <c r="E52" t="s">
        <v>83</v>
      </c>
      <c r="F52" t="s">
        <v>15</v>
      </c>
      <c r="G52" t="s">
        <v>16</v>
      </c>
      <c r="H52">
        <v>31.3</v>
      </c>
      <c r="I52">
        <v>0</v>
      </c>
      <c r="J52">
        <v>560.20000000000005</v>
      </c>
      <c r="K52">
        <v>8095</v>
      </c>
      <c r="L52" t="str">
        <f t="shared" si="0"/>
        <v>bardzo zly</v>
      </c>
      <c r="M52" t="str">
        <f t="shared" si="1"/>
        <v>dobry</v>
      </c>
      <c r="N52">
        <f t="shared" si="2"/>
        <v>1</v>
      </c>
      <c r="O52">
        <f t="shared" si="3"/>
        <v>0</v>
      </c>
    </row>
    <row r="53" spans="1:15" x14ac:dyDescent="0.3">
      <c r="A53">
        <v>2017</v>
      </c>
      <c r="B53" t="s">
        <v>71</v>
      </c>
      <c r="C53" t="s">
        <v>72</v>
      </c>
      <c r="D53" t="s">
        <v>73</v>
      </c>
      <c r="E53" t="s">
        <v>74</v>
      </c>
      <c r="F53" t="s">
        <v>15</v>
      </c>
      <c r="G53" t="s">
        <v>19</v>
      </c>
      <c r="H53">
        <v>31.3</v>
      </c>
      <c r="I53">
        <v>6.5</v>
      </c>
      <c r="J53">
        <v>153</v>
      </c>
      <c r="K53">
        <v>362</v>
      </c>
      <c r="L53" t="str">
        <f t="shared" si="0"/>
        <v>zly</v>
      </c>
      <c r="M53" t="str">
        <f t="shared" si="1"/>
        <v>dobry</v>
      </c>
      <c r="N53">
        <f t="shared" si="2"/>
        <v>0</v>
      </c>
      <c r="O53">
        <f t="shared" si="3"/>
        <v>0</v>
      </c>
    </row>
    <row r="54" spans="1:15" x14ac:dyDescent="0.3">
      <c r="A54">
        <v>2017</v>
      </c>
      <c r="B54" t="s">
        <v>71</v>
      </c>
      <c r="C54" t="s">
        <v>72</v>
      </c>
      <c r="D54" t="s">
        <v>73</v>
      </c>
      <c r="E54" t="s">
        <v>83</v>
      </c>
      <c r="F54" t="s">
        <v>15</v>
      </c>
      <c r="G54" t="s">
        <v>19</v>
      </c>
      <c r="H54">
        <v>30.6</v>
      </c>
      <c r="I54">
        <v>6.1</v>
      </c>
      <c r="J54">
        <v>156.19999999999999</v>
      </c>
      <c r="K54">
        <v>365</v>
      </c>
      <c r="L54" t="str">
        <f t="shared" si="0"/>
        <v>zly</v>
      </c>
      <c r="M54" t="str">
        <f t="shared" si="1"/>
        <v>dobry</v>
      </c>
      <c r="N54">
        <f t="shared" si="2"/>
        <v>0</v>
      </c>
      <c r="O54">
        <f t="shared" si="3"/>
        <v>0</v>
      </c>
    </row>
    <row r="55" spans="1:15" x14ac:dyDescent="0.3">
      <c r="A55">
        <v>2017</v>
      </c>
      <c r="B55" t="s">
        <v>71</v>
      </c>
      <c r="C55" t="s">
        <v>72</v>
      </c>
      <c r="D55" t="s">
        <v>73</v>
      </c>
      <c r="E55" t="s">
        <v>76</v>
      </c>
      <c r="F55" t="s">
        <v>15</v>
      </c>
      <c r="G55" t="s">
        <v>19</v>
      </c>
      <c r="H55">
        <v>30.5</v>
      </c>
      <c r="I55">
        <v>6.2</v>
      </c>
      <c r="J55">
        <v>189.1</v>
      </c>
      <c r="K55">
        <v>365</v>
      </c>
      <c r="L55" t="str">
        <f t="shared" si="0"/>
        <v>zly</v>
      </c>
      <c r="M55" t="str">
        <f t="shared" si="1"/>
        <v>dobry</v>
      </c>
      <c r="N55">
        <f t="shared" si="2"/>
        <v>0</v>
      </c>
      <c r="O55">
        <f t="shared" si="3"/>
        <v>0</v>
      </c>
    </row>
    <row r="56" spans="1:15" x14ac:dyDescent="0.3">
      <c r="A56">
        <v>2017</v>
      </c>
      <c r="B56" t="s">
        <v>71</v>
      </c>
      <c r="C56" t="s">
        <v>77</v>
      </c>
      <c r="D56" t="s">
        <v>78</v>
      </c>
      <c r="E56" t="s">
        <v>80</v>
      </c>
      <c r="F56" t="s">
        <v>15</v>
      </c>
      <c r="G56" t="s">
        <v>19</v>
      </c>
      <c r="H56">
        <v>27</v>
      </c>
      <c r="I56">
        <v>5.2</v>
      </c>
      <c r="J56">
        <v>160.1</v>
      </c>
      <c r="K56">
        <v>365</v>
      </c>
      <c r="L56" t="str">
        <f t="shared" si="0"/>
        <v>zly</v>
      </c>
      <c r="M56" t="str">
        <f t="shared" si="1"/>
        <v>dobry</v>
      </c>
      <c r="N56">
        <f t="shared" si="2"/>
        <v>0</v>
      </c>
      <c r="O56">
        <f t="shared" si="3"/>
        <v>0</v>
      </c>
    </row>
    <row r="57" spans="1:15" x14ac:dyDescent="0.3">
      <c r="A57">
        <v>2017</v>
      </c>
      <c r="B57" t="s">
        <v>71</v>
      </c>
      <c r="C57" t="s">
        <v>72</v>
      </c>
      <c r="D57" t="s">
        <v>73</v>
      </c>
      <c r="E57" t="s">
        <v>81</v>
      </c>
      <c r="F57" t="s">
        <v>15</v>
      </c>
      <c r="G57" t="s">
        <v>19</v>
      </c>
      <c r="H57">
        <v>26.5</v>
      </c>
      <c r="I57">
        <v>4.7</v>
      </c>
      <c r="J57">
        <v>160.19999999999999</v>
      </c>
      <c r="K57">
        <v>360</v>
      </c>
      <c r="L57" t="str">
        <f t="shared" si="0"/>
        <v>zly</v>
      </c>
      <c r="M57" t="str">
        <f t="shared" si="1"/>
        <v>dobry</v>
      </c>
      <c r="N57">
        <f t="shared" si="2"/>
        <v>0</v>
      </c>
      <c r="O57">
        <f t="shared" si="3"/>
        <v>0</v>
      </c>
    </row>
    <row r="58" spans="1:15" x14ac:dyDescent="0.3">
      <c r="A58">
        <v>2017</v>
      </c>
      <c r="B58" t="s">
        <v>111</v>
      </c>
      <c r="C58" t="s">
        <v>116</v>
      </c>
      <c r="D58" t="s">
        <v>117</v>
      </c>
      <c r="E58" t="s">
        <v>119</v>
      </c>
      <c r="F58" t="s">
        <v>15</v>
      </c>
      <c r="G58" t="s">
        <v>19</v>
      </c>
      <c r="H58">
        <v>30.9</v>
      </c>
      <c r="I58">
        <v>7.1</v>
      </c>
      <c r="J58">
        <v>230.6</v>
      </c>
      <c r="K58">
        <v>359</v>
      </c>
      <c r="L58" t="str">
        <f t="shared" si="0"/>
        <v>bardzo zly</v>
      </c>
      <c r="M58" t="str">
        <f t="shared" si="1"/>
        <v>dobry</v>
      </c>
      <c r="N58">
        <f t="shared" si="2"/>
        <v>1</v>
      </c>
      <c r="O58">
        <f t="shared" si="3"/>
        <v>0</v>
      </c>
    </row>
    <row r="59" spans="1:15" x14ac:dyDescent="0.3">
      <c r="A59">
        <v>2017</v>
      </c>
      <c r="B59" t="s">
        <v>111</v>
      </c>
      <c r="C59" t="s">
        <v>116</v>
      </c>
      <c r="D59" t="s">
        <v>117</v>
      </c>
      <c r="E59" t="s">
        <v>119</v>
      </c>
      <c r="F59" t="s">
        <v>15</v>
      </c>
      <c r="G59" t="s">
        <v>16</v>
      </c>
      <c r="H59">
        <v>29.8</v>
      </c>
      <c r="I59">
        <v>0.5</v>
      </c>
      <c r="J59">
        <v>406.1</v>
      </c>
      <c r="K59">
        <v>8639</v>
      </c>
      <c r="L59" t="str">
        <f t="shared" si="0"/>
        <v>bardzo zly</v>
      </c>
      <c r="M59" t="str">
        <f t="shared" si="1"/>
        <v>dobry</v>
      </c>
      <c r="N59">
        <f t="shared" si="2"/>
        <v>1</v>
      </c>
      <c r="O59">
        <f t="shared" si="3"/>
        <v>0</v>
      </c>
    </row>
    <row r="60" spans="1:15" x14ac:dyDescent="0.3">
      <c r="A60">
        <v>2017</v>
      </c>
      <c r="B60" t="s">
        <v>111</v>
      </c>
      <c r="C60" t="s">
        <v>112</v>
      </c>
      <c r="D60" t="s">
        <v>113</v>
      </c>
      <c r="E60" t="s">
        <v>114</v>
      </c>
      <c r="F60" t="s">
        <v>15</v>
      </c>
      <c r="G60" t="s">
        <v>19</v>
      </c>
      <c r="H60">
        <v>28.1</v>
      </c>
      <c r="I60">
        <v>5.4</v>
      </c>
      <c r="J60">
        <v>183.7</v>
      </c>
      <c r="K60">
        <v>343</v>
      </c>
      <c r="L60" t="str">
        <f t="shared" si="0"/>
        <v>zly</v>
      </c>
      <c r="M60" t="str">
        <f t="shared" si="1"/>
        <v>dobry</v>
      </c>
      <c r="N60">
        <f t="shared" si="2"/>
        <v>0</v>
      </c>
      <c r="O60">
        <f t="shared" si="3"/>
        <v>0</v>
      </c>
    </row>
    <row r="61" spans="1:15" x14ac:dyDescent="0.3">
      <c r="A61">
        <v>2017</v>
      </c>
      <c r="B61" t="s">
        <v>111</v>
      </c>
      <c r="C61" t="s">
        <v>116</v>
      </c>
      <c r="D61" t="s">
        <v>117</v>
      </c>
      <c r="E61" t="s">
        <v>120</v>
      </c>
      <c r="F61" t="s">
        <v>15</v>
      </c>
      <c r="G61" t="s">
        <v>16</v>
      </c>
      <c r="H61">
        <v>27</v>
      </c>
      <c r="I61">
        <v>0.3</v>
      </c>
      <c r="J61">
        <v>410.4</v>
      </c>
      <c r="K61">
        <v>8675</v>
      </c>
      <c r="L61" t="str">
        <f t="shared" si="0"/>
        <v>bardzo zly</v>
      </c>
      <c r="M61" t="str">
        <f t="shared" si="1"/>
        <v>dobry</v>
      </c>
      <c r="N61">
        <f t="shared" si="2"/>
        <v>1</v>
      </c>
      <c r="O61">
        <f t="shared" si="3"/>
        <v>0</v>
      </c>
    </row>
    <row r="62" spans="1:15" x14ac:dyDescent="0.3">
      <c r="A62">
        <v>2017</v>
      </c>
      <c r="B62" t="s">
        <v>111</v>
      </c>
      <c r="C62" t="s">
        <v>116</v>
      </c>
      <c r="D62" t="s">
        <v>117</v>
      </c>
      <c r="E62" t="s">
        <v>118</v>
      </c>
      <c r="F62" t="s">
        <v>15</v>
      </c>
      <c r="G62" t="s">
        <v>19</v>
      </c>
      <c r="H62">
        <v>26.8</v>
      </c>
      <c r="I62">
        <v>6.3</v>
      </c>
      <c r="J62">
        <v>106</v>
      </c>
      <c r="K62">
        <v>333</v>
      </c>
      <c r="L62" t="str">
        <f t="shared" si="0"/>
        <v>dostateczny</v>
      </c>
      <c r="M62" t="str">
        <f t="shared" si="1"/>
        <v>dobry</v>
      </c>
      <c r="N62">
        <f t="shared" si="2"/>
        <v>0</v>
      </c>
      <c r="O62">
        <f t="shared" si="3"/>
        <v>0</v>
      </c>
    </row>
    <row r="63" spans="1:15" x14ac:dyDescent="0.3">
      <c r="A63">
        <v>2017</v>
      </c>
      <c r="B63" t="s">
        <v>111</v>
      </c>
      <c r="C63" t="s">
        <v>116</v>
      </c>
      <c r="D63" t="s">
        <v>117</v>
      </c>
      <c r="E63" t="s">
        <v>120</v>
      </c>
      <c r="F63" t="s">
        <v>15</v>
      </c>
      <c r="G63" t="s">
        <v>19</v>
      </c>
      <c r="H63">
        <v>26</v>
      </c>
      <c r="I63">
        <v>6.3</v>
      </c>
      <c r="J63">
        <v>131.80000000000001</v>
      </c>
      <c r="K63">
        <v>365</v>
      </c>
      <c r="L63" t="str">
        <f t="shared" si="0"/>
        <v>dostateczny</v>
      </c>
      <c r="M63" t="str">
        <f t="shared" si="1"/>
        <v>dobry</v>
      </c>
      <c r="N63">
        <f t="shared" si="2"/>
        <v>0</v>
      </c>
      <c r="O63">
        <f t="shared" si="3"/>
        <v>0</v>
      </c>
    </row>
    <row r="64" spans="1:15" x14ac:dyDescent="0.3">
      <c r="A64">
        <v>2017</v>
      </c>
      <c r="B64" t="s">
        <v>111</v>
      </c>
      <c r="C64" t="s">
        <v>116</v>
      </c>
      <c r="D64" t="s">
        <v>117</v>
      </c>
      <c r="E64" t="s">
        <v>118</v>
      </c>
      <c r="F64" t="s">
        <v>15</v>
      </c>
      <c r="G64" t="s">
        <v>16</v>
      </c>
      <c r="H64">
        <v>25.6</v>
      </c>
      <c r="I64">
        <v>0.1</v>
      </c>
      <c r="J64">
        <v>298.10000000000002</v>
      </c>
      <c r="K64">
        <v>8467</v>
      </c>
      <c r="L64" t="str">
        <f t="shared" si="0"/>
        <v>bardzo zly</v>
      </c>
      <c r="M64" t="str">
        <f t="shared" si="1"/>
        <v>dobry</v>
      </c>
      <c r="N64">
        <f t="shared" si="2"/>
        <v>1</v>
      </c>
      <c r="O64">
        <f t="shared" si="3"/>
        <v>0</v>
      </c>
    </row>
    <row r="65" spans="1:15" x14ac:dyDescent="0.3">
      <c r="A65">
        <v>2017</v>
      </c>
      <c r="B65" t="s">
        <v>111</v>
      </c>
      <c r="C65" t="s">
        <v>112</v>
      </c>
      <c r="D65" t="s">
        <v>113</v>
      </c>
      <c r="E65" t="s">
        <v>114</v>
      </c>
      <c r="F65" t="s">
        <v>15</v>
      </c>
      <c r="G65" t="s">
        <v>16</v>
      </c>
      <c r="H65">
        <v>25</v>
      </c>
      <c r="I65">
        <v>0.1</v>
      </c>
      <c r="J65">
        <v>316.89999999999998</v>
      </c>
      <c r="K65">
        <v>8626</v>
      </c>
      <c r="L65" t="str">
        <f t="shared" si="0"/>
        <v>bardzo zly</v>
      </c>
      <c r="M65" t="str">
        <f t="shared" si="1"/>
        <v>dobry</v>
      </c>
      <c r="N65">
        <f t="shared" si="2"/>
        <v>1</v>
      </c>
      <c r="O65">
        <f t="shared" si="3"/>
        <v>0</v>
      </c>
    </row>
    <row r="66" spans="1:15" x14ac:dyDescent="0.3">
      <c r="A66">
        <v>2017</v>
      </c>
      <c r="B66" t="s">
        <v>111</v>
      </c>
      <c r="C66" t="s">
        <v>112</v>
      </c>
      <c r="D66" t="s">
        <v>113</v>
      </c>
      <c r="E66" t="s">
        <v>115</v>
      </c>
      <c r="F66" t="s">
        <v>15</v>
      </c>
      <c r="G66" t="s">
        <v>19</v>
      </c>
      <c r="H66">
        <v>24.8</v>
      </c>
      <c r="I66">
        <v>6.5</v>
      </c>
      <c r="J66">
        <v>162.6</v>
      </c>
      <c r="K66">
        <v>352</v>
      </c>
      <c r="L66" t="str">
        <f t="shared" si="0"/>
        <v>zly</v>
      </c>
      <c r="M66" t="str">
        <f t="shared" si="1"/>
        <v>dobry</v>
      </c>
      <c r="N66">
        <f t="shared" si="2"/>
        <v>0</v>
      </c>
      <c r="O66">
        <f t="shared" si="3"/>
        <v>0</v>
      </c>
    </row>
    <row r="67" spans="1:15" x14ac:dyDescent="0.3">
      <c r="A67">
        <v>2017</v>
      </c>
      <c r="B67" t="s">
        <v>111</v>
      </c>
      <c r="C67" t="s">
        <v>121</v>
      </c>
      <c r="D67" t="s">
        <v>122</v>
      </c>
      <c r="E67" t="s">
        <v>123</v>
      </c>
      <c r="F67" t="s">
        <v>15</v>
      </c>
      <c r="G67" t="s">
        <v>19</v>
      </c>
      <c r="H67">
        <v>24.2</v>
      </c>
      <c r="I67">
        <v>5.3</v>
      </c>
      <c r="J67">
        <v>104</v>
      </c>
      <c r="K67">
        <v>358</v>
      </c>
      <c r="L67" t="str">
        <f t="shared" ref="L67:L130" si="5">IF(AND(J67&gt;=0,J67&lt;21),$Q$2,                IF(AND(J67&gt;=21,J67&lt;61),$Q$3,           IF(AND(J67&gt;=61,J67&lt;101),$Q$4,                   IF(AND(J67&gt;=101,J67&lt;141),$Q$5,               IF(AND(J67&gt;=141,J67&lt;201),$Q$6,            IF(J67&gt;=201,$Q$7,0)    )   )   )    )    )</f>
        <v>dostateczny</v>
      </c>
      <c r="M67" t="str">
        <f t="shared" ref="M67:M130" si="6">IF(AND(H67&gt;=0,H67&lt;21),$Q$2,                IF(AND(H67&gt;=21,H67&lt;61),$Q$3,           IF(AND(H67&gt;=61,H67&lt;101),$Q$4,                   IF(AND(H67&gt;=101,H67&lt;141),$Q$5,               IF(AND(H67&gt;=141,H67&lt;201),$Q$6,            IF(H67&gt;=201,$Q$7,0)    )   )   )    )    )</f>
        <v>dobry</v>
      </c>
      <c r="N67">
        <f t="shared" ref="N67:N130" si="7">VLOOKUP(L67,$Q$2:$T$7,4,FALSE)</f>
        <v>0</v>
      </c>
      <c r="O67">
        <f t="shared" ref="O67:O130" si="8">VLOOKUP(M67,$Q$2:$S$7,3,FALSE)</f>
        <v>0</v>
      </c>
    </row>
    <row r="68" spans="1:15" x14ac:dyDescent="0.3">
      <c r="A68">
        <v>2017</v>
      </c>
      <c r="B68" t="s">
        <v>111</v>
      </c>
      <c r="C68" t="s">
        <v>121</v>
      </c>
      <c r="D68" t="s">
        <v>122</v>
      </c>
      <c r="E68" t="s">
        <v>123</v>
      </c>
      <c r="F68" t="s">
        <v>15</v>
      </c>
      <c r="G68" t="s">
        <v>16</v>
      </c>
      <c r="H68">
        <v>22.6</v>
      </c>
      <c r="I68">
        <v>0.4</v>
      </c>
      <c r="J68">
        <v>163.6</v>
      </c>
      <c r="K68">
        <v>8505</v>
      </c>
      <c r="L68" t="str">
        <f t="shared" si="5"/>
        <v>zly</v>
      </c>
      <c r="M68" t="str">
        <f t="shared" si="6"/>
        <v>dobry</v>
      </c>
      <c r="N68">
        <f t="shared" si="7"/>
        <v>0</v>
      </c>
      <c r="O68">
        <f t="shared" si="8"/>
        <v>0</v>
      </c>
    </row>
    <row r="69" spans="1:15" x14ac:dyDescent="0.3">
      <c r="A69">
        <v>2017</v>
      </c>
      <c r="B69" t="s">
        <v>84</v>
      </c>
      <c r="C69" t="s">
        <v>85</v>
      </c>
      <c r="D69" t="s">
        <v>86</v>
      </c>
      <c r="E69" t="s">
        <v>103</v>
      </c>
      <c r="F69" t="s">
        <v>15</v>
      </c>
      <c r="G69" t="s">
        <v>19</v>
      </c>
      <c r="H69">
        <v>45.3</v>
      </c>
      <c r="I69">
        <v>10.7</v>
      </c>
      <c r="J69">
        <v>394</v>
      </c>
      <c r="K69">
        <v>337</v>
      </c>
      <c r="L69" t="str">
        <f t="shared" si="5"/>
        <v>bardzo zly</v>
      </c>
      <c r="M69" t="str">
        <f t="shared" si="6"/>
        <v>dobry</v>
      </c>
      <c r="N69">
        <f t="shared" si="7"/>
        <v>1</v>
      </c>
      <c r="O69">
        <f t="shared" si="8"/>
        <v>0</v>
      </c>
    </row>
    <row r="70" spans="1:15" x14ac:dyDescent="0.3">
      <c r="A70">
        <v>2017</v>
      </c>
      <c r="B70" t="s">
        <v>84</v>
      </c>
      <c r="C70" t="s">
        <v>85</v>
      </c>
      <c r="D70" t="s">
        <v>86</v>
      </c>
      <c r="E70" t="s">
        <v>109</v>
      </c>
      <c r="F70" t="s">
        <v>15</v>
      </c>
      <c r="G70" t="s">
        <v>19</v>
      </c>
      <c r="H70">
        <v>45</v>
      </c>
      <c r="I70">
        <v>10.3</v>
      </c>
      <c r="J70">
        <v>294</v>
      </c>
      <c r="K70">
        <v>357</v>
      </c>
      <c r="L70" t="str">
        <f t="shared" si="5"/>
        <v>bardzo zly</v>
      </c>
      <c r="M70" t="str">
        <f t="shared" si="6"/>
        <v>dobry</v>
      </c>
      <c r="N70">
        <f t="shared" si="7"/>
        <v>1</v>
      </c>
      <c r="O70">
        <f t="shared" si="8"/>
        <v>0</v>
      </c>
    </row>
    <row r="71" spans="1:15" x14ac:dyDescent="0.3">
      <c r="A71">
        <v>2017</v>
      </c>
      <c r="B71" t="s">
        <v>84</v>
      </c>
      <c r="C71" t="s">
        <v>85</v>
      </c>
      <c r="D71" t="s">
        <v>86</v>
      </c>
      <c r="E71" t="s">
        <v>103</v>
      </c>
      <c r="F71" t="s">
        <v>15</v>
      </c>
      <c r="G71" t="s">
        <v>16</v>
      </c>
      <c r="H71">
        <v>44.6</v>
      </c>
      <c r="I71">
        <v>2</v>
      </c>
      <c r="J71">
        <v>941.4</v>
      </c>
      <c r="K71">
        <v>7839</v>
      </c>
      <c r="L71" t="str">
        <f t="shared" si="5"/>
        <v>bardzo zly</v>
      </c>
      <c r="M71" t="str">
        <f t="shared" si="6"/>
        <v>dobry</v>
      </c>
      <c r="N71">
        <f t="shared" si="7"/>
        <v>1</v>
      </c>
      <c r="O71">
        <f t="shared" si="8"/>
        <v>0</v>
      </c>
    </row>
    <row r="72" spans="1:15" x14ac:dyDescent="0.3">
      <c r="A72">
        <v>2017</v>
      </c>
      <c r="B72" t="s">
        <v>84</v>
      </c>
      <c r="C72" t="s">
        <v>90</v>
      </c>
      <c r="D72" t="s">
        <v>91</v>
      </c>
      <c r="E72" t="s">
        <v>95</v>
      </c>
      <c r="F72" t="s">
        <v>15</v>
      </c>
      <c r="G72" t="s">
        <v>16</v>
      </c>
      <c r="H72">
        <v>42.1</v>
      </c>
      <c r="I72">
        <v>11</v>
      </c>
      <c r="J72">
        <v>340.3</v>
      </c>
      <c r="K72">
        <v>7722</v>
      </c>
      <c r="L72" t="str">
        <f t="shared" si="5"/>
        <v>bardzo zly</v>
      </c>
      <c r="M72" t="str">
        <f t="shared" si="6"/>
        <v>dobry</v>
      </c>
      <c r="N72">
        <f t="shared" si="7"/>
        <v>1</v>
      </c>
      <c r="O72">
        <f t="shared" si="8"/>
        <v>0</v>
      </c>
    </row>
    <row r="73" spans="1:15" x14ac:dyDescent="0.3">
      <c r="A73">
        <v>2017</v>
      </c>
      <c r="B73" t="s">
        <v>84</v>
      </c>
      <c r="C73" t="s">
        <v>90</v>
      </c>
      <c r="D73" t="s">
        <v>91</v>
      </c>
      <c r="E73" t="s">
        <v>96</v>
      </c>
      <c r="F73" t="s">
        <v>15</v>
      </c>
      <c r="G73" t="s">
        <v>19</v>
      </c>
      <c r="H73">
        <v>41</v>
      </c>
      <c r="I73">
        <v>9.8000000000000007</v>
      </c>
      <c r="J73">
        <v>246</v>
      </c>
      <c r="K73">
        <v>365</v>
      </c>
      <c r="L73" t="str">
        <f t="shared" si="5"/>
        <v>bardzo zly</v>
      </c>
      <c r="M73" t="str">
        <f t="shared" si="6"/>
        <v>dobry</v>
      </c>
      <c r="N73">
        <f t="shared" si="7"/>
        <v>1</v>
      </c>
      <c r="O73">
        <f t="shared" si="8"/>
        <v>0</v>
      </c>
    </row>
    <row r="74" spans="1:15" x14ac:dyDescent="0.3">
      <c r="A74">
        <v>2017</v>
      </c>
      <c r="B74" t="s">
        <v>84</v>
      </c>
      <c r="C74" t="s">
        <v>85</v>
      </c>
      <c r="D74" t="s">
        <v>86</v>
      </c>
      <c r="E74" t="s">
        <v>87</v>
      </c>
      <c r="F74" t="s">
        <v>15</v>
      </c>
      <c r="G74" t="s">
        <v>19</v>
      </c>
      <c r="H74">
        <v>40.799999999999997</v>
      </c>
      <c r="I74">
        <v>7.9</v>
      </c>
      <c r="J74">
        <v>228</v>
      </c>
      <c r="K74">
        <v>354</v>
      </c>
      <c r="L74" t="str">
        <f t="shared" si="5"/>
        <v>bardzo zly</v>
      </c>
      <c r="M74" t="str">
        <f t="shared" si="6"/>
        <v>dobry</v>
      </c>
      <c r="N74">
        <f t="shared" si="7"/>
        <v>1</v>
      </c>
      <c r="O74">
        <f t="shared" si="8"/>
        <v>0</v>
      </c>
    </row>
    <row r="75" spans="1:15" x14ac:dyDescent="0.3">
      <c r="A75">
        <v>2017</v>
      </c>
      <c r="B75" t="s">
        <v>84</v>
      </c>
      <c r="C75" t="s">
        <v>85</v>
      </c>
      <c r="D75" t="s">
        <v>86</v>
      </c>
      <c r="E75" t="s">
        <v>102</v>
      </c>
      <c r="F75" t="s">
        <v>15</v>
      </c>
      <c r="G75" t="s">
        <v>19</v>
      </c>
      <c r="H75">
        <v>39.9</v>
      </c>
      <c r="I75">
        <v>8.5</v>
      </c>
      <c r="J75">
        <v>325</v>
      </c>
      <c r="K75">
        <v>361</v>
      </c>
      <c r="L75" t="str">
        <f t="shared" si="5"/>
        <v>bardzo zly</v>
      </c>
      <c r="M75" t="str">
        <f t="shared" si="6"/>
        <v>dobry</v>
      </c>
      <c r="N75">
        <f t="shared" si="7"/>
        <v>1</v>
      </c>
      <c r="O75">
        <f t="shared" si="8"/>
        <v>0</v>
      </c>
    </row>
    <row r="76" spans="1:15" x14ac:dyDescent="0.3">
      <c r="A76">
        <v>2017</v>
      </c>
      <c r="B76" t="s">
        <v>84</v>
      </c>
      <c r="C76" t="s">
        <v>90</v>
      </c>
      <c r="D76" t="s">
        <v>91</v>
      </c>
      <c r="E76" t="s">
        <v>97</v>
      </c>
      <c r="F76" t="s">
        <v>15</v>
      </c>
      <c r="G76" t="s">
        <v>19</v>
      </c>
      <c r="H76">
        <v>39.6</v>
      </c>
      <c r="I76">
        <v>7.5</v>
      </c>
      <c r="J76">
        <v>399</v>
      </c>
      <c r="K76">
        <v>364</v>
      </c>
      <c r="L76" t="str">
        <f t="shared" si="5"/>
        <v>bardzo zly</v>
      </c>
      <c r="M76" t="str">
        <f t="shared" si="6"/>
        <v>dobry</v>
      </c>
      <c r="N76">
        <f t="shared" si="7"/>
        <v>1</v>
      </c>
      <c r="O76">
        <f t="shared" si="8"/>
        <v>0</v>
      </c>
    </row>
    <row r="77" spans="1:15" x14ac:dyDescent="0.3">
      <c r="A77">
        <v>2017</v>
      </c>
      <c r="B77" t="s">
        <v>84</v>
      </c>
      <c r="C77" t="s">
        <v>90</v>
      </c>
      <c r="D77" t="s">
        <v>91</v>
      </c>
      <c r="E77" t="s">
        <v>101</v>
      </c>
      <c r="F77" t="s">
        <v>15</v>
      </c>
      <c r="G77" t="s">
        <v>16</v>
      </c>
      <c r="H77">
        <v>39.299999999999997</v>
      </c>
      <c r="I77">
        <v>1.6</v>
      </c>
      <c r="J77">
        <v>679.8</v>
      </c>
      <c r="K77">
        <v>8636</v>
      </c>
      <c r="L77" t="str">
        <f t="shared" si="5"/>
        <v>bardzo zly</v>
      </c>
      <c r="M77" t="str">
        <f t="shared" si="6"/>
        <v>dobry</v>
      </c>
      <c r="N77">
        <f t="shared" si="7"/>
        <v>1</v>
      </c>
      <c r="O77">
        <f t="shared" si="8"/>
        <v>0</v>
      </c>
    </row>
    <row r="78" spans="1:15" x14ac:dyDescent="0.3">
      <c r="A78">
        <v>2017</v>
      </c>
      <c r="B78" t="s">
        <v>84</v>
      </c>
      <c r="C78" t="s">
        <v>85</v>
      </c>
      <c r="D78" t="s">
        <v>86</v>
      </c>
      <c r="E78" t="s">
        <v>107</v>
      </c>
      <c r="F78" t="s">
        <v>15</v>
      </c>
      <c r="G78" t="s">
        <v>19</v>
      </c>
      <c r="H78">
        <v>38.9</v>
      </c>
      <c r="I78">
        <v>8.3000000000000007</v>
      </c>
      <c r="J78">
        <v>298</v>
      </c>
      <c r="K78">
        <v>363</v>
      </c>
      <c r="L78" t="str">
        <f t="shared" si="5"/>
        <v>bardzo zly</v>
      </c>
      <c r="M78" t="str">
        <f t="shared" si="6"/>
        <v>dobry</v>
      </c>
      <c r="N78">
        <f t="shared" si="7"/>
        <v>1</v>
      </c>
      <c r="O78">
        <f t="shared" si="8"/>
        <v>0</v>
      </c>
    </row>
    <row r="79" spans="1:15" x14ac:dyDescent="0.3">
      <c r="A79">
        <v>2017</v>
      </c>
      <c r="B79" t="s">
        <v>84</v>
      </c>
      <c r="C79" t="s">
        <v>85</v>
      </c>
      <c r="D79" t="s">
        <v>86</v>
      </c>
      <c r="E79" t="s">
        <v>102</v>
      </c>
      <c r="F79" t="s">
        <v>15</v>
      </c>
      <c r="G79" t="s">
        <v>16</v>
      </c>
      <c r="H79">
        <v>38.4</v>
      </c>
      <c r="I79">
        <v>3.3</v>
      </c>
      <c r="J79">
        <v>599</v>
      </c>
      <c r="K79">
        <v>8513</v>
      </c>
      <c r="L79" t="str">
        <f t="shared" si="5"/>
        <v>bardzo zly</v>
      </c>
      <c r="M79" t="str">
        <f t="shared" si="6"/>
        <v>dobry</v>
      </c>
      <c r="N79">
        <f t="shared" si="7"/>
        <v>1</v>
      </c>
      <c r="O79">
        <f t="shared" si="8"/>
        <v>0</v>
      </c>
    </row>
    <row r="80" spans="1:15" x14ac:dyDescent="0.3">
      <c r="A80">
        <v>2017</v>
      </c>
      <c r="B80" t="s">
        <v>84</v>
      </c>
      <c r="C80" t="s">
        <v>85</v>
      </c>
      <c r="D80" t="s">
        <v>86</v>
      </c>
      <c r="E80" t="s">
        <v>106</v>
      </c>
      <c r="F80" t="s">
        <v>15</v>
      </c>
      <c r="G80" t="s">
        <v>19</v>
      </c>
      <c r="H80">
        <v>38.200000000000003</v>
      </c>
      <c r="I80">
        <v>9</v>
      </c>
      <c r="J80">
        <v>234</v>
      </c>
      <c r="K80">
        <v>363</v>
      </c>
      <c r="L80" t="str">
        <f t="shared" si="5"/>
        <v>bardzo zly</v>
      </c>
      <c r="M80" t="str">
        <f t="shared" si="6"/>
        <v>dobry</v>
      </c>
      <c r="N80">
        <f t="shared" si="7"/>
        <v>1</v>
      </c>
      <c r="O80">
        <f t="shared" si="8"/>
        <v>0</v>
      </c>
    </row>
    <row r="81" spans="1:15" x14ac:dyDescent="0.3">
      <c r="A81">
        <v>2017</v>
      </c>
      <c r="B81" t="s">
        <v>84</v>
      </c>
      <c r="C81" t="s">
        <v>85</v>
      </c>
      <c r="D81" t="s">
        <v>86</v>
      </c>
      <c r="E81" t="s">
        <v>98</v>
      </c>
      <c r="F81" t="s">
        <v>15</v>
      </c>
      <c r="G81" t="s">
        <v>19</v>
      </c>
      <c r="H81">
        <v>37.700000000000003</v>
      </c>
      <c r="I81">
        <v>8.1</v>
      </c>
      <c r="J81">
        <v>229</v>
      </c>
      <c r="K81">
        <v>364</v>
      </c>
      <c r="L81" t="str">
        <f t="shared" si="5"/>
        <v>bardzo zly</v>
      </c>
      <c r="M81" t="str">
        <f t="shared" si="6"/>
        <v>dobry</v>
      </c>
      <c r="N81">
        <f t="shared" si="7"/>
        <v>1</v>
      </c>
      <c r="O81">
        <f t="shared" si="8"/>
        <v>0</v>
      </c>
    </row>
    <row r="82" spans="1:15" x14ac:dyDescent="0.3">
      <c r="A82">
        <v>2017</v>
      </c>
      <c r="B82" t="s">
        <v>84</v>
      </c>
      <c r="C82" t="s">
        <v>85</v>
      </c>
      <c r="D82" t="s">
        <v>86</v>
      </c>
      <c r="E82" t="s">
        <v>352</v>
      </c>
      <c r="F82" t="s">
        <v>15</v>
      </c>
      <c r="G82" t="s">
        <v>19</v>
      </c>
      <c r="H82">
        <v>37.1</v>
      </c>
      <c r="I82">
        <v>7.6</v>
      </c>
      <c r="J82">
        <v>241</v>
      </c>
      <c r="K82">
        <v>353</v>
      </c>
      <c r="L82" t="str">
        <f t="shared" si="5"/>
        <v>bardzo zly</v>
      </c>
      <c r="M82" t="str">
        <f t="shared" si="6"/>
        <v>dobry</v>
      </c>
      <c r="N82">
        <f t="shared" si="7"/>
        <v>1</v>
      </c>
      <c r="O82">
        <f t="shared" si="8"/>
        <v>0</v>
      </c>
    </row>
    <row r="83" spans="1:15" x14ac:dyDescent="0.3">
      <c r="A83">
        <v>2017</v>
      </c>
      <c r="B83" t="s">
        <v>84</v>
      </c>
      <c r="C83" t="s">
        <v>90</v>
      </c>
      <c r="D83" t="s">
        <v>91</v>
      </c>
      <c r="E83" t="s">
        <v>93</v>
      </c>
      <c r="F83" t="s">
        <v>15</v>
      </c>
      <c r="G83" t="s">
        <v>16</v>
      </c>
      <c r="H83">
        <v>37.1</v>
      </c>
      <c r="I83">
        <v>0.4</v>
      </c>
      <c r="J83">
        <v>406.7</v>
      </c>
      <c r="K83">
        <v>8610</v>
      </c>
      <c r="L83" t="str">
        <f t="shared" si="5"/>
        <v>bardzo zly</v>
      </c>
      <c r="M83" t="str">
        <f t="shared" si="6"/>
        <v>dobry</v>
      </c>
      <c r="N83">
        <f t="shared" si="7"/>
        <v>1</v>
      </c>
      <c r="O83">
        <f t="shared" si="8"/>
        <v>0</v>
      </c>
    </row>
    <row r="84" spans="1:15" x14ac:dyDescent="0.3">
      <c r="A84">
        <v>2017</v>
      </c>
      <c r="B84" t="s">
        <v>84</v>
      </c>
      <c r="C84" t="s">
        <v>90</v>
      </c>
      <c r="D84" t="s">
        <v>91</v>
      </c>
      <c r="E84" t="s">
        <v>94</v>
      </c>
      <c r="F84" t="s">
        <v>15</v>
      </c>
      <c r="G84" t="s">
        <v>16</v>
      </c>
      <c r="H84">
        <v>36.4</v>
      </c>
      <c r="I84">
        <v>3.1</v>
      </c>
      <c r="J84">
        <v>583.1</v>
      </c>
      <c r="K84">
        <v>8548</v>
      </c>
      <c r="L84" t="str">
        <f t="shared" si="5"/>
        <v>bardzo zly</v>
      </c>
      <c r="M84" t="str">
        <f t="shared" si="6"/>
        <v>dobry</v>
      </c>
      <c r="N84">
        <f t="shared" si="7"/>
        <v>1</v>
      </c>
      <c r="O84">
        <f t="shared" si="8"/>
        <v>0</v>
      </c>
    </row>
    <row r="85" spans="1:15" x14ac:dyDescent="0.3">
      <c r="A85">
        <v>2017</v>
      </c>
      <c r="B85" t="s">
        <v>84</v>
      </c>
      <c r="C85" t="s">
        <v>90</v>
      </c>
      <c r="D85" t="s">
        <v>91</v>
      </c>
      <c r="E85" t="s">
        <v>100</v>
      </c>
      <c r="F85" t="s">
        <v>15</v>
      </c>
      <c r="G85" t="s">
        <v>19</v>
      </c>
      <c r="H85">
        <v>36.4</v>
      </c>
      <c r="I85">
        <v>7.2</v>
      </c>
      <c r="J85">
        <v>220</v>
      </c>
      <c r="K85">
        <v>333</v>
      </c>
      <c r="L85" t="str">
        <f t="shared" si="5"/>
        <v>bardzo zly</v>
      </c>
      <c r="M85" t="str">
        <f t="shared" si="6"/>
        <v>dobry</v>
      </c>
      <c r="N85">
        <f t="shared" si="7"/>
        <v>1</v>
      </c>
      <c r="O85">
        <f t="shared" si="8"/>
        <v>0</v>
      </c>
    </row>
    <row r="86" spans="1:15" x14ac:dyDescent="0.3">
      <c r="A86">
        <v>2017</v>
      </c>
      <c r="B86" t="s">
        <v>84</v>
      </c>
      <c r="C86" t="s">
        <v>85</v>
      </c>
      <c r="D86" t="s">
        <v>86</v>
      </c>
      <c r="E86" t="s">
        <v>105</v>
      </c>
      <c r="F86" t="s">
        <v>15</v>
      </c>
      <c r="G86" t="s">
        <v>19</v>
      </c>
      <c r="H86">
        <v>34.299999999999997</v>
      </c>
      <c r="I86">
        <v>6.5</v>
      </c>
      <c r="J86">
        <v>267</v>
      </c>
      <c r="K86">
        <v>364</v>
      </c>
      <c r="L86" t="str">
        <f t="shared" si="5"/>
        <v>bardzo zly</v>
      </c>
      <c r="M86" t="str">
        <f t="shared" si="6"/>
        <v>dobry</v>
      </c>
      <c r="N86">
        <f t="shared" si="7"/>
        <v>1</v>
      </c>
      <c r="O86">
        <f t="shared" si="8"/>
        <v>0</v>
      </c>
    </row>
    <row r="87" spans="1:15" x14ac:dyDescent="0.3">
      <c r="A87">
        <v>2017</v>
      </c>
      <c r="B87" t="s">
        <v>84</v>
      </c>
      <c r="C87" t="s">
        <v>85</v>
      </c>
      <c r="D87" t="s">
        <v>86</v>
      </c>
      <c r="E87" t="s">
        <v>104</v>
      </c>
      <c r="F87" t="s">
        <v>15</v>
      </c>
      <c r="G87" t="s">
        <v>19</v>
      </c>
      <c r="H87">
        <v>33.6</v>
      </c>
      <c r="I87">
        <v>5.6</v>
      </c>
      <c r="J87">
        <v>180</v>
      </c>
      <c r="K87">
        <v>362</v>
      </c>
      <c r="L87" t="str">
        <f t="shared" si="5"/>
        <v>zly</v>
      </c>
      <c r="M87" t="str">
        <f t="shared" si="6"/>
        <v>dobry</v>
      </c>
      <c r="N87">
        <f t="shared" si="7"/>
        <v>0</v>
      </c>
      <c r="O87">
        <f t="shared" si="8"/>
        <v>0</v>
      </c>
    </row>
    <row r="88" spans="1:15" x14ac:dyDescent="0.3">
      <c r="A88">
        <v>2017</v>
      </c>
      <c r="B88" t="s">
        <v>84</v>
      </c>
      <c r="C88" t="s">
        <v>85</v>
      </c>
      <c r="D88" t="s">
        <v>86</v>
      </c>
      <c r="E88" t="s">
        <v>89</v>
      </c>
      <c r="F88" t="s">
        <v>15</v>
      </c>
      <c r="G88" t="s">
        <v>19</v>
      </c>
      <c r="H88">
        <v>33.200000000000003</v>
      </c>
      <c r="I88">
        <v>5.6</v>
      </c>
      <c r="J88">
        <v>201</v>
      </c>
      <c r="K88">
        <v>363</v>
      </c>
      <c r="L88" t="str">
        <f t="shared" si="5"/>
        <v>bardzo zly</v>
      </c>
      <c r="M88" t="str">
        <f t="shared" si="6"/>
        <v>dobry</v>
      </c>
      <c r="N88">
        <f t="shared" si="7"/>
        <v>1</v>
      </c>
      <c r="O88">
        <f t="shared" si="8"/>
        <v>0</v>
      </c>
    </row>
    <row r="89" spans="1:15" x14ac:dyDescent="0.3">
      <c r="A89">
        <v>2017</v>
      </c>
      <c r="B89" t="s">
        <v>84</v>
      </c>
      <c r="C89" t="s">
        <v>85</v>
      </c>
      <c r="D89" t="s">
        <v>86</v>
      </c>
      <c r="E89" t="s">
        <v>108</v>
      </c>
      <c r="F89" t="s">
        <v>15</v>
      </c>
      <c r="G89" t="s">
        <v>19</v>
      </c>
      <c r="H89">
        <v>33.1</v>
      </c>
      <c r="I89">
        <v>7.1</v>
      </c>
      <c r="J89">
        <v>199</v>
      </c>
      <c r="K89">
        <v>364</v>
      </c>
      <c r="L89" t="str">
        <f t="shared" si="5"/>
        <v>zly</v>
      </c>
      <c r="M89" t="str">
        <f t="shared" si="6"/>
        <v>dobry</v>
      </c>
      <c r="N89">
        <f t="shared" si="7"/>
        <v>0</v>
      </c>
      <c r="O89">
        <f t="shared" si="8"/>
        <v>0</v>
      </c>
    </row>
    <row r="90" spans="1:15" x14ac:dyDescent="0.3">
      <c r="A90">
        <v>2017</v>
      </c>
      <c r="B90" t="s">
        <v>84</v>
      </c>
      <c r="C90" t="s">
        <v>85</v>
      </c>
      <c r="D90" t="s">
        <v>86</v>
      </c>
      <c r="E90" t="s">
        <v>360</v>
      </c>
      <c r="F90" t="s">
        <v>15</v>
      </c>
      <c r="G90" t="s">
        <v>19</v>
      </c>
      <c r="H90">
        <v>29.4</v>
      </c>
      <c r="I90">
        <v>5</v>
      </c>
      <c r="J90">
        <v>213</v>
      </c>
      <c r="K90">
        <v>343</v>
      </c>
      <c r="L90" t="str">
        <f t="shared" si="5"/>
        <v>bardzo zly</v>
      </c>
      <c r="M90" t="str">
        <f t="shared" si="6"/>
        <v>dobry</v>
      </c>
      <c r="N90">
        <f t="shared" si="7"/>
        <v>1</v>
      </c>
      <c r="O90">
        <f t="shared" si="8"/>
        <v>0</v>
      </c>
    </row>
    <row r="91" spans="1:15" x14ac:dyDescent="0.3">
      <c r="A91">
        <v>2017</v>
      </c>
      <c r="B91" t="s">
        <v>84</v>
      </c>
      <c r="C91" t="s">
        <v>90</v>
      </c>
      <c r="D91" t="s">
        <v>91</v>
      </c>
      <c r="E91" t="s">
        <v>92</v>
      </c>
      <c r="F91" t="s">
        <v>15</v>
      </c>
      <c r="G91" t="s">
        <v>16</v>
      </c>
      <c r="H91">
        <v>29.1</v>
      </c>
      <c r="I91">
        <v>1</v>
      </c>
      <c r="J91">
        <v>375</v>
      </c>
      <c r="K91">
        <v>8177</v>
      </c>
      <c r="L91" t="str">
        <f t="shared" si="5"/>
        <v>bardzo zly</v>
      </c>
      <c r="M91" t="str">
        <f t="shared" si="6"/>
        <v>dobry</v>
      </c>
      <c r="N91">
        <f t="shared" si="7"/>
        <v>1</v>
      </c>
      <c r="O91">
        <f t="shared" si="8"/>
        <v>0</v>
      </c>
    </row>
    <row r="92" spans="1:15" x14ac:dyDescent="0.3">
      <c r="A92">
        <v>2017</v>
      </c>
      <c r="B92" t="s">
        <v>84</v>
      </c>
      <c r="C92" t="s">
        <v>85</v>
      </c>
      <c r="D92" t="s">
        <v>86</v>
      </c>
      <c r="E92" t="s">
        <v>88</v>
      </c>
      <c r="F92" t="s">
        <v>15</v>
      </c>
      <c r="G92" t="s">
        <v>16</v>
      </c>
      <c r="H92">
        <v>29</v>
      </c>
      <c r="I92">
        <v>1</v>
      </c>
      <c r="J92">
        <v>252</v>
      </c>
      <c r="K92">
        <v>8428</v>
      </c>
      <c r="L92" t="str">
        <f t="shared" si="5"/>
        <v>bardzo zly</v>
      </c>
      <c r="M92" t="str">
        <f t="shared" si="6"/>
        <v>dobry</v>
      </c>
      <c r="N92">
        <f t="shared" si="7"/>
        <v>1</v>
      </c>
      <c r="O92">
        <f t="shared" si="8"/>
        <v>0</v>
      </c>
    </row>
    <row r="93" spans="1:15" x14ac:dyDescent="0.3">
      <c r="A93">
        <v>2017</v>
      </c>
      <c r="B93" t="s">
        <v>84</v>
      </c>
      <c r="C93" t="s">
        <v>90</v>
      </c>
      <c r="D93" t="s">
        <v>91</v>
      </c>
      <c r="E93" t="s">
        <v>110</v>
      </c>
      <c r="F93" t="s">
        <v>15</v>
      </c>
      <c r="G93" t="s">
        <v>16</v>
      </c>
      <c r="H93">
        <v>27.8</v>
      </c>
      <c r="I93">
        <v>1</v>
      </c>
      <c r="J93">
        <v>313</v>
      </c>
      <c r="K93">
        <v>8415</v>
      </c>
      <c r="L93" t="str">
        <f t="shared" si="5"/>
        <v>bardzo zly</v>
      </c>
      <c r="M93" t="str">
        <f t="shared" si="6"/>
        <v>dobry</v>
      </c>
      <c r="N93">
        <f t="shared" si="7"/>
        <v>1</v>
      </c>
      <c r="O93">
        <f t="shared" si="8"/>
        <v>0</v>
      </c>
    </row>
    <row r="94" spans="1:15" x14ac:dyDescent="0.3">
      <c r="A94">
        <v>2017</v>
      </c>
      <c r="B94" t="s">
        <v>84</v>
      </c>
      <c r="C94" t="s">
        <v>85</v>
      </c>
      <c r="D94" t="s">
        <v>86</v>
      </c>
      <c r="E94" t="s">
        <v>364</v>
      </c>
      <c r="F94" t="s">
        <v>15</v>
      </c>
      <c r="G94" t="s">
        <v>19</v>
      </c>
      <c r="H94">
        <v>27.1</v>
      </c>
      <c r="I94">
        <v>3</v>
      </c>
      <c r="J94">
        <v>190</v>
      </c>
      <c r="K94">
        <v>339</v>
      </c>
      <c r="L94" t="str">
        <f t="shared" si="5"/>
        <v>zly</v>
      </c>
      <c r="M94" t="str">
        <f t="shared" si="6"/>
        <v>dobry</v>
      </c>
      <c r="N94">
        <f t="shared" si="7"/>
        <v>0</v>
      </c>
      <c r="O94">
        <f t="shared" si="8"/>
        <v>0</v>
      </c>
    </row>
    <row r="95" spans="1:15" x14ac:dyDescent="0.3">
      <c r="A95">
        <v>2017</v>
      </c>
      <c r="B95" t="s">
        <v>124</v>
      </c>
      <c r="C95" t="s">
        <v>125</v>
      </c>
      <c r="D95" t="s">
        <v>126</v>
      </c>
      <c r="E95" t="s">
        <v>348</v>
      </c>
      <c r="F95" t="s">
        <v>15</v>
      </c>
      <c r="G95" t="s">
        <v>19</v>
      </c>
      <c r="H95">
        <v>64.3</v>
      </c>
      <c r="I95">
        <v>7.7</v>
      </c>
      <c r="J95">
        <v>444.4</v>
      </c>
      <c r="K95">
        <v>338</v>
      </c>
      <c r="L95" t="str">
        <f t="shared" si="5"/>
        <v>bardzo zly</v>
      </c>
      <c r="M95" t="str">
        <f t="shared" si="6"/>
        <v>umiarkowany</v>
      </c>
      <c r="N95">
        <f t="shared" si="7"/>
        <v>1</v>
      </c>
      <c r="O95">
        <f t="shared" si="8"/>
        <v>0</v>
      </c>
    </row>
    <row r="96" spans="1:15" x14ac:dyDescent="0.3">
      <c r="A96">
        <v>2017</v>
      </c>
      <c r="B96" t="s">
        <v>124</v>
      </c>
      <c r="C96" t="s">
        <v>132</v>
      </c>
      <c r="D96" t="s">
        <v>133</v>
      </c>
      <c r="E96" t="s">
        <v>134</v>
      </c>
      <c r="F96" t="s">
        <v>15</v>
      </c>
      <c r="G96" t="s">
        <v>16</v>
      </c>
      <c r="H96">
        <v>55.2</v>
      </c>
      <c r="I96">
        <v>2.9</v>
      </c>
      <c r="J96">
        <v>404</v>
      </c>
      <c r="K96">
        <v>8739</v>
      </c>
      <c r="L96" t="str">
        <f t="shared" si="5"/>
        <v>bardzo zly</v>
      </c>
      <c r="M96" t="str">
        <f t="shared" si="6"/>
        <v>dobry</v>
      </c>
      <c r="N96">
        <f t="shared" si="7"/>
        <v>1</v>
      </c>
      <c r="O96">
        <f t="shared" si="8"/>
        <v>0</v>
      </c>
    </row>
    <row r="97" spans="1:15" x14ac:dyDescent="0.3">
      <c r="A97">
        <v>2017</v>
      </c>
      <c r="B97" t="s">
        <v>124</v>
      </c>
      <c r="C97" t="s">
        <v>125</v>
      </c>
      <c r="D97" t="s">
        <v>126</v>
      </c>
      <c r="E97" t="s">
        <v>143</v>
      </c>
      <c r="F97" t="s">
        <v>15</v>
      </c>
      <c r="G97" t="s">
        <v>16</v>
      </c>
      <c r="H97">
        <v>48.9</v>
      </c>
      <c r="I97">
        <v>3</v>
      </c>
      <c r="J97">
        <v>659.1</v>
      </c>
      <c r="K97">
        <v>8598</v>
      </c>
      <c r="L97" t="str">
        <f t="shared" si="5"/>
        <v>bardzo zly</v>
      </c>
      <c r="M97" t="str">
        <f t="shared" si="6"/>
        <v>dobry</v>
      </c>
      <c r="N97">
        <f t="shared" si="7"/>
        <v>1</v>
      </c>
      <c r="O97">
        <f t="shared" si="8"/>
        <v>0</v>
      </c>
    </row>
    <row r="98" spans="1:15" x14ac:dyDescent="0.3">
      <c r="A98">
        <v>2017</v>
      </c>
      <c r="B98" t="s">
        <v>124</v>
      </c>
      <c r="C98" t="s">
        <v>132</v>
      </c>
      <c r="D98" t="s">
        <v>133</v>
      </c>
      <c r="E98" t="s">
        <v>137</v>
      </c>
      <c r="F98" t="s">
        <v>15</v>
      </c>
      <c r="G98" t="s">
        <v>16</v>
      </c>
      <c r="H98">
        <v>48.6</v>
      </c>
      <c r="I98">
        <v>3</v>
      </c>
      <c r="J98">
        <v>453.9</v>
      </c>
      <c r="K98">
        <v>8683</v>
      </c>
      <c r="L98" t="str">
        <f t="shared" si="5"/>
        <v>bardzo zly</v>
      </c>
      <c r="M98" t="str">
        <f t="shared" si="6"/>
        <v>dobry</v>
      </c>
      <c r="N98">
        <f t="shared" si="7"/>
        <v>1</v>
      </c>
      <c r="O98">
        <f t="shared" si="8"/>
        <v>0</v>
      </c>
    </row>
    <row r="99" spans="1:15" x14ac:dyDescent="0.3">
      <c r="A99">
        <v>2017</v>
      </c>
      <c r="B99" t="s">
        <v>124</v>
      </c>
      <c r="C99" t="s">
        <v>125</v>
      </c>
      <c r="D99" t="s">
        <v>126</v>
      </c>
      <c r="E99" t="s">
        <v>143</v>
      </c>
      <c r="F99" t="s">
        <v>15</v>
      </c>
      <c r="G99" t="s">
        <v>19</v>
      </c>
      <c r="H99">
        <v>47.4</v>
      </c>
      <c r="I99">
        <v>5</v>
      </c>
      <c r="J99">
        <v>321</v>
      </c>
      <c r="K99">
        <v>348</v>
      </c>
      <c r="L99" t="str">
        <f t="shared" si="5"/>
        <v>bardzo zly</v>
      </c>
      <c r="M99" t="str">
        <f t="shared" si="6"/>
        <v>dobry</v>
      </c>
      <c r="N99">
        <f t="shared" si="7"/>
        <v>1</v>
      </c>
      <c r="O99">
        <f t="shared" si="8"/>
        <v>0</v>
      </c>
    </row>
    <row r="100" spans="1:15" x14ac:dyDescent="0.3">
      <c r="A100">
        <v>2017</v>
      </c>
      <c r="B100" t="s">
        <v>124</v>
      </c>
      <c r="C100" t="s">
        <v>125</v>
      </c>
      <c r="D100" t="s">
        <v>126</v>
      </c>
      <c r="E100" t="s">
        <v>146</v>
      </c>
      <c r="F100" t="s">
        <v>15</v>
      </c>
      <c r="G100" t="s">
        <v>16</v>
      </c>
      <c r="H100">
        <v>45.4</v>
      </c>
      <c r="I100">
        <v>3</v>
      </c>
      <c r="J100">
        <v>507.3</v>
      </c>
      <c r="K100">
        <v>8686</v>
      </c>
      <c r="L100" t="str">
        <f t="shared" si="5"/>
        <v>bardzo zly</v>
      </c>
      <c r="M100" t="str">
        <f t="shared" si="6"/>
        <v>dobry</v>
      </c>
      <c r="N100">
        <f t="shared" si="7"/>
        <v>1</v>
      </c>
      <c r="O100">
        <f t="shared" si="8"/>
        <v>0</v>
      </c>
    </row>
    <row r="101" spans="1:15" x14ac:dyDescent="0.3">
      <c r="A101">
        <v>2017</v>
      </c>
      <c r="B101" t="s">
        <v>124</v>
      </c>
      <c r="C101" t="s">
        <v>132</v>
      </c>
      <c r="D101" t="s">
        <v>133</v>
      </c>
      <c r="E101" t="s">
        <v>139</v>
      </c>
      <c r="F101" t="s">
        <v>15</v>
      </c>
      <c r="G101" t="s">
        <v>19</v>
      </c>
      <c r="H101">
        <v>45</v>
      </c>
      <c r="I101">
        <v>9.1</v>
      </c>
      <c r="J101">
        <v>329.1</v>
      </c>
      <c r="K101">
        <v>362</v>
      </c>
      <c r="L101" t="str">
        <f t="shared" si="5"/>
        <v>bardzo zly</v>
      </c>
      <c r="M101" t="str">
        <f t="shared" si="6"/>
        <v>dobry</v>
      </c>
      <c r="N101">
        <f t="shared" si="7"/>
        <v>1</v>
      </c>
      <c r="O101">
        <f t="shared" si="8"/>
        <v>0</v>
      </c>
    </row>
    <row r="102" spans="1:15" x14ac:dyDescent="0.3">
      <c r="A102">
        <v>2017</v>
      </c>
      <c r="B102" t="s">
        <v>124</v>
      </c>
      <c r="C102" t="s">
        <v>132</v>
      </c>
      <c r="D102" t="s">
        <v>133</v>
      </c>
      <c r="E102" t="s">
        <v>139</v>
      </c>
      <c r="F102" t="s">
        <v>15</v>
      </c>
      <c r="G102" t="s">
        <v>16</v>
      </c>
      <c r="H102">
        <v>43.9</v>
      </c>
      <c r="I102">
        <v>3</v>
      </c>
      <c r="J102">
        <v>372.2</v>
      </c>
      <c r="K102">
        <v>8584</v>
      </c>
      <c r="L102" t="str">
        <f t="shared" si="5"/>
        <v>bardzo zly</v>
      </c>
      <c r="M102" t="str">
        <f t="shared" si="6"/>
        <v>dobry</v>
      </c>
      <c r="N102">
        <f t="shared" si="7"/>
        <v>1</v>
      </c>
      <c r="O102">
        <f t="shared" si="8"/>
        <v>0</v>
      </c>
    </row>
    <row r="103" spans="1:15" x14ac:dyDescent="0.3">
      <c r="A103">
        <v>2017</v>
      </c>
      <c r="B103" t="s">
        <v>124</v>
      </c>
      <c r="C103" t="s">
        <v>132</v>
      </c>
      <c r="D103" t="s">
        <v>133</v>
      </c>
      <c r="E103" t="s">
        <v>136</v>
      </c>
      <c r="F103" t="s">
        <v>15</v>
      </c>
      <c r="G103" t="s">
        <v>19</v>
      </c>
      <c r="H103">
        <v>43.6</v>
      </c>
      <c r="I103">
        <v>6.5</v>
      </c>
      <c r="J103">
        <v>318.7</v>
      </c>
      <c r="K103">
        <v>355</v>
      </c>
      <c r="L103" t="str">
        <f t="shared" si="5"/>
        <v>bardzo zly</v>
      </c>
      <c r="M103" t="str">
        <f t="shared" si="6"/>
        <v>dobry</v>
      </c>
      <c r="N103">
        <f t="shared" si="7"/>
        <v>1</v>
      </c>
      <c r="O103">
        <f t="shared" si="8"/>
        <v>0</v>
      </c>
    </row>
    <row r="104" spans="1:15" x14ac:dyDescent="0.3">
      <c r="A104">
        <v>2017</v>
      </c>
      <c r="B104" t="s">
        <v>124</v>
      </c>
      <c r="C104" t="s">
        <v>132</v>
      </c>
      <c r="D104" t="s">
        <v>133</v>
      </c>
      <c r="E104" t="s">
        <v>135</v>
      </c>
      <c r="F104" t="s">
        <v>15</v>
      </c>
      <c r="G104" t="s">
        <v>16</v>
      </c>
      <c r="H104">
        <v>43.3</v>
      </c>
      <c r="I104">
        <v>3</v>
      </c>
      <c r="J104">
        <v>480.5</v>
      </c>
      <c r="K104">
        <v>8260</v>
      </c>
      <c r="L104" t="str">
        <f t="shared" si="5"/>
        <v>bardzo zly</v>
      </c>
      <c r="M104" t="str">
        <f t="shared" si="6"/>
        <v>dobry</v>
      </c>
      <c r="N104">
        <f t="shared" si="7"/>
        <v>1</v>
      </c>
      <c r="O104">
        <f t="shared" si="8"/>
        <v>0</v>
      </c>
    </row>
    <row r="105" spans="1:15" x14ac:dyDescent="0.3">
      <c r="A105">
        <v>2017</v>
      </c>
      <c r="B105" t="s">
        <v>124</v>
      </c>
      <c r="C105" t="s">
        <v>125</v>
      </c>
      <c r="D105" t="s">
        <v>126</v>
      </c>
      <c r="E105" t="s">
        <v>142</v>
      </c>
      <c r="F105" t="s">
        <v>15</v>
      </c>
      <c r="G105" t="s">
        <v>19</v>
      </c>
      <c r="H105">
        <v>43.1</v>
      </c>
      <c r="I105">
        <v>5.0999999999999996</v>
      </c>
      <c r="J105">
        <v>198.8</v>
      </c>
      <c r="K105">
        <v>361</v>
      </c>
      <c r="L105" t="str">
        <f t="shared" si="5"/>
        <v>zly</v>
      </c>
      <c r="M105" t="str">
        <f t="shared" si="6"/>
        <v>dobry</v>
      </c>
      <c r="N105">
        <f t="shared" si="7"/>
        <v>0</v>
      </c>
      <c r="O105">
        <f t="shared" si="8"/>
        <v>0</v>
      </c>
    </row>
    <row r="106" spans="1:15" x14ac:dyDescent="0.3">
      <c r="A106">
        <v>2017</v>
      </c>
      <c r="B106" t="s">
        <v>124</v>
      </c>
      <c r="C106" t="s">
        <v>125</v>
      </c>
      <c r="D106" t="s">
        <v>126</v>
      </c>
      <c r="E106" t="s">
        <v>152</v>
      </c>
      <c r="F106" t="s">
        <v>15</v>
      </c>
      <c r="G106" t="s">
        <v>19</v>
      </c>
      <c r="H106">
        <v>42.5</v>
      </c>
      <c r="I106">
        <v>6.4</v>
      </c>
      <c r="J106">
        <v>289.39999999999998</v>
      </c>
      <c r="K106">
        <v>363</v>
      </c>
      <c r="L106" t="str">
        <f t="shared" si="5"/>
        <v>bardzo zly</v>
      </c>
      <c r="M106" t="str">
        <f t="shared" si="6"/>
        <v>dobry</v>
      </c>
      <c r="N106">
        <f t="shared" si="7"/>
        <v>1</v>
      </c>
      <c r="O106">
        <f t="shared" si="8"/>
        <v>0</v>
      </c>
    </row>
    <row r="107" spans="1:15" x14ac:dyDescent="0.3">
      <c r="A107">
        <v>2017</v>
      </c>
      <c r="B107" t="s">
        <v>124</v>
      </c>
      <c r="C107" t="s">
        <v>132</v>
      </c>
      <c r="D107" t="s">
        <v>133</v>
      </c>
      <c r="E107" t="s">
        <v>136</v>
      </c>
      <c r="F107" t="s">
        <v>15</v>
      </c>
      <c r="G107" t="s">
        <v>16</v>
      </c>
      <c r="H107">
        <v>42.1</v>
      </c>
      <c r="I107">
        <v>3</v>
      </c>
      <c r="J107">
        <v>382.1</v>
      </c>
      <c r="K107">
        <v>8680</v>
      </c>
      <c r="L107" t="str">
        <f t="shared" si="5"/>
        <v>bardzo zly</v>
      </c>
      <c r="M107" t="str">
        <f t="shared" si="6"/>
        <v>dobry</v>
      </c>
      <c r="N107">
        <f t="shared" si="7"/>
        <v>1</v>
      </c>
      <c r="O107">
        <f t="shared" si="8"/>
        <v>0</v>
      </c>
    </row>
    <row r="108" spans="1:15" x14ac:dyDescent="0.3">
      <c r="A108">
        <v>2017</v>
      </c>
      <c r="B108" t="s">
        <v>124</v>
      </c>
      <c r="C108" t="s">
        <v>132</v>
      </c>
      <c r="D108" t="s">
        <v>133</v>
      </c>
      <c r="E108" t="s">
        <v>135</v>
      </c>
      <c r="F108" t="s">
        <v>15</v>
      </c>
      <c r="G108" t="s">
        <v>19</v>
      </c>
      <c r="H108">
        <v>42.1</v>
      </c>
      <c r="I108">
        <v>5.4</v>
      </c>
      <c r="J108">
        <v>346.9</v>
      </c>
      <c r="K108">
        <v>349</v>
      </c>
      <c r="L108" t="str">
        <f t="shared" si="5"/>
        <v>bardzo zly</v>
      </c>
      <c r="M108" t="str">
        <f t="shared" si="6"/>
        <v>dobry</v>
      </c>
      <c r="N108">
        <f t="shared" si="7"/>
        <v>1</v>
      </c>
      <c r="O108">
        <f t="shared" si="8"/>
        <v>0</v>
      </c>
    </row>
    <row r="109" spans="1:15" x14ac:dyDescent="0.3">
      <c r="A109">
        <v>2017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41.8</v>
      </c>
      <c r="I109">
        <v>3</v>
      </c>
      <c r="J109">
        <v>430.3</v>
      </c>
      <c r="K109">
        <v>8742</v>
      </c>
      <c r="L109" t="str">
        <f t="shared" si="5"/>
        <v>bardzo zly</v>
      </c>
      <c r="M109" t="str">
        <f t="shared" si="6"/>
        <v>dobry</v>
      </c>
      <c r="N109">
        <f t="shared" si="7"/>
        <v>1</v>
      </c>
      <c r="O109">
        <f t="shared" si="8"/>
        <v>0</v>
      </c>
    </row>
    <row r="110" spans="1:15" x14ac:dyDescent="0.3">
      <c r="A110">
        <v>2017</v>
      </c>
      <c r="B110" t="s">
        <v>124</v>
      </c>
      <c r="C110" t="s">
        <v>132</v>
      </c>
      <c r="D110" t="s">
        <v>133</v>
      </c>
      <c r="E110" t="s">
        <v>350</v>
      </c>
      <c r="F110" t="s">
        <v>15</v>
      </c>
      <c r="G110" t="s">
        <v>19</v>
      </c>
      <c r="H110">
        <v>41.3</v>
      </c>
      <c r="I110">
        <v>6.8</v>
      </c>
      <c r="J110">
        <v>350.9</v>
      </c>
      <c r="K110">
        <v>358</v>
      </c>
      <c r="L110" t="str">
        <f t="shared" si="5"/>
        <v>bardzo zly</v>
      </c>
      <c r="M110" t="str">
        <f t="shared" si="6"/>
        <v>dobry</v>
      </c>
      <c r="N110">
        <f t="shared" si="7"/>
        <v>1</v>
      </c>
      <c r="O110">
        <f t="shared" si="8"/>
        <v>0</v>
      </c>
    </row>
    <row r="111" spans="1:15" x14ac:dyDescent="0.3">
      <c r="A111">
        <v>2017</v>
      </c>
      <c r="B111" t="s">
        <v>124</v>
      </c>
      <c r="C111" t="s">
        <v>132</v>
      </c>
      <c r="D111" t="s">
        <v>133</v>
      </c>
      <c r="E111" t="s">
        <v>350</v>
      </c>
      <c r="F111" t="s">
        <v>15</v>
      </c>
      <c r="G111" t="s">
        <v>16</v>
      </c>
      <c r="H111">
        <v>40.700000000000003</v>
      </c>
      <c r="I111">
        <v>3</v>
      </c>
      <c r="J111">
        <v>408.7</v>
      </c>
      <c r="K111">
        <v>8688</v>
      </c>
      <c r="L111" t="str">
        <f t="shared" si="5"/>
        <v>bardzo zly</v>
      </c>
      <c r="M111" t="str">
        <f t="shared" si="6"/>
        <v>dobry</v>
      </c>
      <c r="N111">
        <f t="shared" si="7"/>
        <v>1</v>
      </c>
      <c r="O111">
        <f t="shared" si="8"/>
        <v>0</v>
      </c>
    </row>
    <row r="112" spans="1:15" x14ac:dyDescent="0.3">
      <c r="A112">
        <v>2017</v>
      </c>
      <c r="B112" t="s">
        <v>124</v>
      </c>
      <c r="C112" t="s">
        <v>132</v>
      </c>
      <c r="D112" t="s">
        <v>133</v>
      </c>
      <c r="E112" t="s">
        <v>351</v>
      </c>
      <c r="F112" t="s">
        <v>15</v>
      </c>
      <c r="G112" t="s">
        <v>16</v>
      </c>
      <c r="H112">
        <v>39.700000000000003</v>
      </c>
      <c r="I112">
        <v>3</v>
      </c>
      <c r="J112">
        <v>404.1</v>
      </c>
      <c r="K112">
        <v>8406</v>
      </c>
      <c r="L112" t="str">
        <f t="shared" si="5"/>
        <v>bardzo zly</v>
      </c>
      <c r="M112" t="str">
        <f t="shared" si="6"/>
        <v>dobry</v>
      </c>
      <c r="N112">
        <f t="shared" si="7"/>
        <v>1</v>
      </c>
      <c r="O112">
        <f t="shared" si="8"/>
        <v>0</v>
      </c>
    </row>
    <row r="113" spans="1:15" x14ac:dyDescent="0.3">
      <c r="A113">
        <v>2017</v>
      </c>
      <c r="B113" t="s">
        <v>124</v>
      </c>
      <c r="C113" t="s">
        <v>125</v>
      </c>
      <c r="D113" t="s">
        <v>126</v>
      </c>
      <c r="E113" t="s">
        <v>141</v>
      </c>
      <c r="F113" t="s">
        <v>15</v>
      </c>
      <c r="G113" t="s">
        <v>19</v>
      </c>
      <c r="H113">
        <v>38.5</v>
      </c>
      <c r="I113">
        <v>5</v>
      </c>
      <c r="J113">
        <v>307</v>
      </c>
      <c r="K113">
        <v>331</v>
      </c>
      <c r="L113" t="str">
        <f t="shared" si="5"/>
        <v>bardzo zly</v>
      </c>
      <c r="M113" t="str">
        <f t="shared" si="6"/>
        <v>dobry</v>
      </c>
      <c r="N113">
        <f t="shared" si="7"/>
        <v>1</v>
      </c>
      <c r="O113">
        <f t="shared" si="8"/>
        <v>0</v>
      </c>
    </row>
    <row r="114" spans="1:15" x14ac:dyDescent="0.3">
      <c r="A114">
        <v>2017</v>
      </c>
      <c r="B114" t="s">
        <v>124</v>
      </c>
      <c r="C114" t="s">
        <v>132</v>
      </c>
      <c r="D114" t="s">
        <v>133</v>
      </c>
      <c r="E114" t="s">
        <v>138</v>
      </c>
      <c r="F114" t="s">
        <v>15</v>
      </c>
      <c r="G114" t="s">
        <v>16</v>
      </c>
      <c r="H114">
        <v>38.200000000000003</v>
      </c>
      <c r="I114">
        <v>3</v>
      </c>
      <c r="J114">
        <v>389</v>
      </c>
      <c r="K114">
        <v>8620</v>
      </c>
      <c r="L114" t="str">
        <f t="shared" si="5"/>
        <v>bardzo zly</v>
      </c>
      <c r="M114" t="str">
        <f t="shared" si="6"/>
        <v>dobry</v>
      </c>
      <c r="N114">
        <f t="shared" si="7"/>
        <v>1</v>
      </c>
      <c r="O114">
        <f t="shared" si="8"/>
        <v>0</v>
      </c>
    </row>
    <row r="115" spans="1:15" x14ac:dyDescent="0.3">
      <c r="A115">
        <v>2017</v>
      </c>
      <c r="B115" t="s">
        <v>124</v>
      </c>
      <c r="C115" t="s">
        <v>132</v>
      </c>
      <c r="D115" t="s">
        <v>133</v>
      </c>
      <c r="E115" t="s">
        <v>138</v>
      </c>
      <c r="F115" t="s">
        <v>15</v>
      </c>
      <c r="G115" t="s">
        <v>19</v>
      </c>
      <c r="H115">
        <v>38.1</v>
      </c>
      <c r="I115">
        <v>5.3</v>
      </c>
      <c r="J115">
        <v>325.2</v>
      </c>
      <c r="K115">
        <v>361</v>
      </c>
      <c r="L115" t="str">
        <f t="shared" si="5"/>
        <v>bardzo zly</v>
      </c>
      <c r="M115" t="str">
        <f t="shared" si="6"/>
        <v>dobry</v>
      </c>
      <c r="N115">
        <f t="shared" si="7"/>
        <v>1</v>
      </c>
      <c r="O115">
        <f t="shared" si="8"/>
        <v>0</v>
      </c>
    </row>
    <row r="116" spans="1:15" x14ac:dyDescent="0.3">
      <c r="A116">
        <v>2017</v>
      </c>
      <c r="B116" t="s">
        <v>124</v>
      </c>
      <c r="C116" t="s">
        <v>125</v>
      </c>
      <c r="D116" t="s">
        <v>126</v>
      </c>
      <c r="E116" t="s">
        <v>127</v>
      </c>
      <c r="F116" t="s">
        <v>15</v>
      </c>
      <c r="G116" t="s">
        <v>19</v>
      </c>
      <c r="H116">
        <v>37.9</v>
      </c>
      <c r="I116">
        <v>5.5</v>
      </c>
      <c r="J116">
        <v>309.60000000000002</v>
      </c>
      <c r="K116">
        <v>361</v>
      </c>
      <c r="L116" t="str">
        <f t="shared" si="5"/>
        <v>bardzo zly</v>
      </c>
      <c r="M116" t="str">
        <f t="shared" si="6"/>
        <v>dobry</v>
      </c>
      <c r="N116">
        <f t="shared" si="7"/>
        <v>1</v>
      </c>
      <c r="O116">
        <f t="shared" si="8"/>
        <v>0</v>
      </c>
    </row>
    <row r="117" spans="1:15" x14ac:dyDescent="0.3">
      <c r="A117">
        <v>2017</v>
      </c>
      <c r="B117" t="s">
        <v>124</v>
      </c>
      <c r="C117" t="s">
        <v>147</v>
      </c>
      <c r="D117" t="s">
        <v>148</v>
      </c>
      <c r="E117" t="s">
        <v>150</v>
      </c>
      <c r="F117" t="s">
        <v>15</v>
      </c>
      <c r="G117" t="s">
        <v>16</v>
      </c>
      <c r="H117">
        <v>37.700000000000003</v>
      </c>
      <c r="I117">
        <v>3</v>
      </c>
      <c r="J117">
        <v>441.4</v>
      </c>
      <c r="K117">
        <v>8757</v>
      </c>
      <c r="L117" t="str">
        <f t="shared" si="5"/>
        <v>bardzo zly</v>
      </c>
      <c r="M117" t="str">
        <f t="shared" si="6"/>
        <v>dobry</v>
      </c>
      <c r="N117">
        <f t="shared" si="7"/>
        <v>1</v>
      </c>
      <c r="O117">
        <f t="shared" si="8"/>
        <v>0</v>
      </c>
    </row>
    <row r="118" spans="1:15" x14ac:dyDescent="0.3">
      <c r="A118">
        <v>2017</v>
      </c>
      <c r="B118" t="s">
        <v>124</v>
      </c>
      <c r="C118" t="s">
        <v>125</v>
      </c>
      <c r="D118" t="s">
        <v>126</v>
      </c>
      <c r="E118" t="s">
        <v>151</v>
      </c>
      <c r="F118" t="s">
        <v>15</v>
      </c>
      <c r="G118" t="s">
        <v>16</v>
      </c>
      <c r="H118">
        <v>36.299999999999997</v>
      </c>
      <c r="I118">
        <v>2.8</v>
      </c>
      <c r="J118">
        <v>396.5</v>
      </c>
      <c r="K118">
        <v>8674</v>
      </c>
      <c r="L118" t="str">
        <f t="shared" si="5"/>
        <v>bardzo zly</v>
      </c>
      <c r="M118" t="str">
        <f t="shared" si="6"/>
        <v>dobry</v>
      </c>
      <c r="N118">
        <f t="shared" si="7"/>
        <v>1</v>
      </c>
      <c r="O118">
        <f t="shared" si="8"/>
        <v>0</v>
      </c>
    </row>
    <row r="119" spans="1:15" x14ac:dyDescent="0.3">
      <c r="A119">
        <v>2017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19</v>
      </c>
      <c r="H119">
        <v>36.200000000000003</v>
      </c>
      <c r="I119">
        <v>7.5</v>
      </c>
      <c r="J119">
        <v>225.7</v>
      </c>
      <c r="K119">
        <v>363</v>
      </c>
      <c r="L119" t="str">
        <f t="shared" si="5"/>
        <v>bardzo zly</v>
      </c>
      <c r="M119" t="str">
        <f t="shared" si="6"/>
        <v>dobry</v>
      </c>
      <c r="N119">
        <f t="shared" si="7"/>
        <v>1</v>
      </c>
      <c r="O119">
        <f t="shared" si="8"/>
        <v>0</v>
      </c>
    </row>
    <row r="120" spans="1:15" x14ac:dyDescent="0.3">
      <c r="A120">
        <v>2017</v>
      </c>
      <c r="B120" t="s">
        <v>124</v>
      </c>
      <c r="C120" t="s">
        <v>125</v>
      </c>
      <c r="D120" t="s">
        <v>126</v>
      </c>
      <c r="E120" t="s">
        <v>144</v>
      </c>
      <c r="F120" t="s">
        <v>15</v>
      </c>
      <c r="G120" t="s">
        <v>16</v>
      </c>
      <c r="H120">
        <v>35.1</v>
      </c>
      <c r="I120">
        <v>3</v>
      </c>
      <c r="J120">
        <v>513.1</v>
      </c>
      <c r="K120">
        <v>8536</v>
      </c>
      <c r="L120" t="str">
        <f t="shared" si="5"/>
        <v>bardzo zly</v>
      </c>
      <c r="M120" t="str">
        <f t="shared" si="6"/>
        <v>dobry</v>
      </c>
      <c r="N120">
        <f t="shared" si="7"/>
        <v>1</v>
      </c>
      <c r="O120">
        <f t="shared" si="8"/>
        <v>0</v>
      </c>
    </row>
    <row r="121" spans="1:15" x14ac:dyDescent="0.3">
      <c r="A121">
        <v>2017</v>
      </c>
      <c r="B121" t="s">
        <v>124</v>
      </c>
      <c r="C121" t="s">
        <v>125</v>
      </c>
      <c r="D121" t="s">
        <v>126</v>
      </c>
      <c r="E121" t="s">
        <v>354</v>
      </c>
      <c r="F121" t="s">
        <v>15</v>
      </c>
      <c r="G121" t="s">
        <v>19</v>
      </c>
      <c r="H121">
        <v>34.799999999999997</v>
      </c>
      <c r="I121">
        <v>3.4</v>
      </c>
      <c r="J121">
        <v>196</v>
      </c>
      <c r="K121">
        <v>364</v>
      </c>
      <c r="L121" t="str">
        <f t="shared" si="5"/>
        <v>zly</v>
      </c>
      <c r="M121" t="str">
        <f t="shared" si="6"/>
        <v>dobry</v>
      </c>
      <c r="N121">
        <f t="shared" si="7"/>
        <v>0</v>
      </c>
      <c r="O121">
        <f t="shared" si="8"/>
        <v>0</v>
      </c>
    </row>
    <row r="122" spans="1:15" x14ac:dyDescent="0.3">
      <c r="A122">
        <v>2017</v>
      </c>
      <c r="B122" t="s">
        <v>124</v>
      </c>
      <c r="C122" t="s">
        <v>147</v>
      </c>
      <c r="D122" t="s">
        <v>148</v>
      </c>
      <c r="E122" t="s">
        <v>149</v>
      </c>
      <c r="F122" t="s">
        <v>15</v>
      </c>
      <c r="G122" t="s">
        <v>19</v>
      </c>
      <c r="H122">
        <v>31.8</v>
      </c>
      <c r="I122">
        <v>6.7</v>
      </c>
      <c r="J122">
        <v>207.2</v>
      </c>
      <c r="K122">
        <v>361</v>
      </c>
      <c r="L122" t="str">
        <f t="shared" si="5"/>
        <v>bardzo zly</v>
      </c>
      <c r="M122" t="str">
        <f t="shared" si="6"/>
        <v>dobry</v>
      </c>
      <c r="N122">
        <f t="shared" si="7"/>
        <v>1</v>
      </c>
      <c r="O122">
        <f t="shared" si="8"/>
        <v>0</v>
      </c>
    </row>
    <row r="123" spans="1:15" x14ac:dyDescent="0.3">
      <c r="A123">
        <v>2017</v>
      </c>
      <c r="B123" t="s">
        <v>124</v>
      </c>
      <c r="C123" t="s">
        <v>147</v>
      </c>
      <c r="D123" t="s">
        <v>148</v>
      </c>
      <c r="E123" t="s">
        <v>149</v>
      </c>
      <c r="F123" t="s">
        <v>15</v>
      </c>
      <c r="G123" t="s">
        <v>16</v>
      </c>
      <c r="H123">
        <v>31</v>
      </c>
      <c r="I123">
        <v>3</v>
      </c>
      <c r="J123">
        <v>430.1</v>
      </c>
      <c r="K123">
        <v>8650</v>
      </c>
      <c r="L123" t="str">
        <f t="shared" si="5"/>
        <v>bardzo zly</v>
      </c>
      <c r="M123" t="str">
        <f t="shared" si="6"/>
        <v>dobry</v>
      </c>
      <c r="N123">
        <f t="shared" si="7"/>
        <v>1</v>
      </c>
      <c r="O123">
        <f t="shared" si="8"/>
        <v>0</v>
      </c>
    </row>
    <row r="124" spans="1:15" x14ac:dyDescent="0.3">
      <c r="A124">
        <v>2017</v>
      </c>
      <c r="B124" t="s">
        <v>124</v>
      </c>
      <c r="C124" t="s">
        <v>132</v>
      </c>
      <c r="D124" t="s">
        <v>133</v>
      </c>
      <c r="E124" t="s">
        <v>351</v>
      </c>
      <c r="F124" t="s">
        <v>15</v>
      </c>
      <c r="G124" t="s">
        <v>19</v>
      </c>
      <c r="H124">
        <v>30.6</v>
      </c>
      <c r="I124">
        <v>7</v>
      </c>
      <c r="J124">
        <v>167.4</v>
      </c>
      <c r="K124">
        <v>312</v>
      </c>
      <c r="L124" t="str">
        <f t="shared" si="5"/>
        <v>zly</v>
      </c>
      <c r="M124" t="str">
        <f t="shared" si="6"/>
        <v>dobry</v>
      </c>
      <c r="N124">
        <f t="shared" si="7"/>
        <v>0</v>
      </c>
      <c r="O124">
        <f t="shared" si="8"/>
        <v>0</v>
      </c>
    </row>
    <row r="125" spans="1:15" x14ac:dyDescent="0.3">
      <c r="A125">
        <v>2017</v>
      </c>
      <c r="B125" t="s">
        <v>124</v>
      </c>
      <c r="C125" t="s">
        <v>125</v>
      </c>
      <c r="D125" t="s">
        <v>126</v>
      </c>
      <c r="E125" t="s">
        <v>154</v>
      </c>
      <c r="F125" t="s">
        <v>15</v>
      </c>
      <c r="G125" t="s">
        <v>16</v>
      </c>
      <c r="H125">
        <v>30.5</v>
      </c>
      <c r="I125">
        <v>2.5</v>
      </c>
      <c r="J125">
        <v>316.3</v>
      </c>
      <c r="K125">
        <v>8685</v>
      </c>
      <c r="L125" t="str">
        <f t="shared" si="5"/>
        <v>bardzo zly</v>
      </c>
      <c r="M125" t="str">
        <f t="shared" si="6"/>
        <v>dobry</v>
      </c>
      <c r="N125">
        <f t="shared" si="7"/>
        <v>1</v>
      </c>
      <c r="O125">
        <f t="shared" si="8"/>
        <v>0</v>
      </c>
    </row>
    <row r="126" spans="1:15" x14ac:dyDescent="0.3">
      <c r="A126">
        <v>2017</v>
      </c>
      <c r="B126" t="s">
        <v>124</v>
      </c>
      <c r="C126" t="s">
        <v>125</v>
      </c>
      <c r="D126" t="s">
        <v>126</v>
      </c>
      <c r="E126" t="s">
        <v>154</v>
      </c>
      <c r="F126" t="s">
        <v>15</v>
      </c>
      <c r="G126" t="s">
        <v>19</v>
      </c>
      <c r="H126">
        <v>30.2</v>
      </c>
      <c r="I126">
        <v>3.7</v>
      </c>
      <c r="J126">
        <v>145.9</v>
      </c>
      <c r="K126">
        <v>358</v>
      </c>
      <c r="L126" t="str">
        <f t="shared" si="5"/>
        <v>zly</v>
      </c>
      <c r="M126" t="str">
        <f t="shared" si="6"/>
        <v>dobry</v>
      </c>
      <c r="N126">
        <f t="shared" si="7"/>
        <v>0</v>
      </c>
      <c r="O126">
        <f t="shared" si="8"/>
        <v>0</v>
      </c>
    </row>
    <row r="127" spans="1:15" x14ac:dyDescent="0.3">
      <c r="A127">
        <v>2017</v>
      </c>
      <c r="B127" t="s">
        <v>124</v>
      </c>
      <c r="C127" t="s">
        <v>125</v>
      </c>
      <c r="D127" t="s">
        <v>126</v>
      </c>
      <c r="E127" t="s">
        <v>361</v>
      </c>
      <c r="F127" t="s">
        <v>15</v>
      </c>
      <c r="G127" t="s">
        <v>19</v>
      </c>
      <c r="H127">
        <v>29.4</v>
      </c>
      <c r="I127">
        <v>5</v>
      </c>
      <c r="J127">
        <v>235.7</v>
      </c>
      <c r="K127">
        <v>344</v>
      </c>
      <c r="L127" t="str">
        <f t="shared" si="5"/>
        <v>bardzo zly</v>
      </c>
      <c r="M127" t="str">
        <f t="shared" si="6"/>
        <v>dobry</v>
      </c>
      <c r="N127">
        <f t="shared" si="7"/>
        <v>1</v>
      </c>
      <c r="O127">
        <f t="shared" si="8"/>
        <v>0</v>
      </c>
    </row>
    <row r="128" spans="1:15" x14ac:dyDescent="0.3">
      <c r="A128">
        <v>2017</v>
      </c>
      <c r="B128" t="s">
        <v>124</v>
      </c>
      <c r="C128" t="s">
        <v>125</v>
      </c>
      <c r="D128" t="s">
        <v>126</v>
      </c>
      <c r="E128" t="s">
        <v>130</v>
      </c>
      <c r="F128" t="s">
        <v>15</v>
      </c>
      <c r="G128" t="s">
        <v>19</v>
      </c>
      <c r="H128">
        <v>27.3</v>
      </c>
      <c r="I128">
        <v>5.0999999999999996</v>
      </c>
      <c r="J128">
        <v>147.6</v>
      </c>
      <c r="K128">
        <v>365</v>
      </c>
      <c r="L128" t="str">
        <f t="shared" si="5"/>
        <v>zly</v>
      </c>
      <c r="M128" t="str">
        <f t="shared" si="6"/>
        <v>dobry</v>
      </c>
      <c r="N128">
        <f t="shared" si="7"/>
        <v>0</v>
      </c>
      <c r="O128">
        <f t="shared" si="8"/>
        <v>0</v>
      </c>
    </row>
    <row r="129" spans="1:15" x14ac:dyDescent="0.3">
      <c r="A129">
        <v>2017</v>
      </c>
      <c r="B129" t="s">
        <v>124</v>
      </c>
      <c r="C129" t="s">
        <v>125</v>
      </c>
      <c r="D129" t="s">
        <v>126</v>
      </c>
      <c r="E129" t="s">
        <v>368</v>
      </c>
      <c r="F129" t="s">
        <v>15</v>
      </c>
      <c r="G129" t="s">
        <v>19</v>
      </c>
      <c r="H129">
        <v>25</v>
      </c>
      <c r="I129">
        <v>7.5</v>
      </c>
      <c r="J129">
        <v>89.9</v>
      </c>
      <c r="K129">
        <v>139</v>
      </c>
      <c r="L129" t="str">
        <f t="shared" si="5"/>
        <v>umiarkowany</v>
      </c>
      <c r="M129" t="str">
        <f t="shared" si="6"/>
        <v>dobry</v>
      </c>
      <c r="N129">
        <f t="shared" si="7"/>
        <v>0</v>
      </c>
      <c r="O129">
        <f t="shared" si="8"/>
        <v>0</v>
      </c>
    </row>
    <row r="130" spans="1:15" x14ac:dyDescent="0.3">
      <c r="A130">
        <v>2017</v>
      </c>
      <c r="B130" t="s">
        <v>155</v>
      </c>
      <c r="C130" t="s">
        <v>174</v>
      </c>
      <c r="D130" t="s">
        <v>175</v>
      </c>
      <c r="E130" t="s">
        <v>177</v>
      </c>
      <c r="F130" t="s">
        <v>15</v>
      </c>
      <c r="G130" t="s">
        <v>16</v>
      </c>
      <c r="H130">
        <v>42.1</v>
      </c>
      <c r="I130">
        <v>3.5</v>
      </c>
      <c r="J130">
        <v>384</v>
      </c>
      <c r="K130">
        <v>8698</v>
      </c>
      <c r="L130" t="str">
        <f t="shared" si="5"/>
        <v>bardzo zly</v>
      </c>
      <c r="M130" t="str">
        <f t="shared" si="6"/>
        <v>dobry</v>
      </c>
      <c r="N130">
        <f t="shared" si="7"/>
        <v>1</v>
      </c>
      <c r="O130">
        <f t="shared" si="8"/>
        <v>0</v>
      </c>
    </row>
    <row r="131" spans="1:15" x14ac:dyDescent="0.3">
      <c r="A131">
        <v>2017</v>
      </c>
      <c r="B131" t="s">
        <v>155</v>
      </c>
      <c r="C131" t="s">
        <v>174</v>
      </c>
      <c r="D131" t="s">
        <v>175</v>
      </c>
      <c r="E131" t="s">
        <v>177</v>
      </c>
      <c r="F131" t="s">
        <v>15</v>
      </c>
      <c r="G131" t="s">
        <v>19</v>
      </c>
      <c r="H131">
        <v>41.8</v>
      </c>
      <c r="I131">
        <v>6.9</v>
      </c>
      <c r="J131">
        <v>178.5</v>
      </c>
      <c r="K131">
        <v>334</v>
      </c>
      <c r="L131" t="str">
        <f t="shared" ref="L131:L194" si="9">IF(AND(J131&gt;=0,J131&lt;21),$Q$2,                IF(AND(J131&gt;=21,J131&lt;61),$Q$3,           IF(AND(J131&gt;=61,J131&lt;101),$Q$4,                   IF(AND(J131&gt;=101,J131&lt;141),$Q$5,               IF(AND(J131&gt;=141,J131&lt;201),$Q$6,            IF(J131&gt;=201,$Q$7,0)    )   )   )    )    )</f>
        <v>zly</v>
      </c>
      <c r="M131" t="str">
        <f t="shared" ref="M131:M194" si="10">IF(AND(H131&gt;=0,H131&lt;21),$Q$2,                IF(AND(H131&gt;=21,H131&lt;61),$Q$3,           IF(AND(H131&gt;=61,H131&lt;101),$Q$4,                   IF(AND(H131&gt;=101,H131&lt;141),$Q$5,               IF(AND(H131&gt;=141,H131&lt;201),$Q$6,            IF(H131&gt;=201,$Q$7,0)    )   )   )    )    )</f>
        <v>dobry</v>
      </c>
      <c r="N131">
        <f t="shared" ref="N131:N194" si="11">VLOOKUP(L131,$Q$2:$T$7,4,FALSE)</f>
        <v>0</v>
      </c>
      <c r="O131">
        <f t="shared" ref="O131:O194" si="12">VLOOKUP(M131,$Q$2:$S$7,3,FALSE)</f>
        <v>0</v>
      </c>
    </row>
    <row r="132" spans="1:15" x14ac:dyDescent="0.3">
      <c r="A132">
        <v>2017</v>
      </c>
      <c r="B132" t="s">
        <v>155</v>
      </c>
      <c r="C132" t="s">
        <v>174</v>
      </c>
      <c r="D132" t="s">
        <v>175</v>
      </c>
      <c r="E132" t="s">
        <v>179</v>
      </c>
      <c r="F132" t="s">
        <v>15</v>
      </c>
      <c r="G132" t="s">
        <v>16</v>
      </c>
      <c r="H132">
        <v>38.700000000000003</v>
      </c>
      <c r="I132">
        <v>3.2</v>
      </c>
      <c r="J132">
        <v>399.3</v>
      </c>
      <c r="K132">
        <v>8591</v>
      </c>
      <c r="L132" t="str">
        <f t="shared" si="9"/>
        <v>bardzo zly</v>
      </c>
      <c r="M132" t="str">
        <f t="shared" si="10"/>
        <v>dobry</v>
      </c>
      <c r="N132">
        <f t="shared" si="11"/>
        <v>1</v>
      </c>
      <c r="O132">
        <f t="shared" si="12"/>
        <v>0</v>
      </c>
    </row>
    <row r="133" spans="1:15" x14ac:dyDescent="0.3">
      <c r="A133">
        <v>2017</v>
      </c>
      <c r="B133" t="s">
        <v>155</v>
      </c>
      <c r="C133" t="s">
        <v>156</v>
      </c>
      <c r="D133" t="s">
        <v>157</v>
      </c>
      <c r="E133" t="s">
        <v>182</v>
      </c>
      <c r="F133" t="s">
        <v>15</v>
      </c>
      <c r="G133" t="s">
        <v>16</v>
      </c>
      <c r="H133">
        <v>35.1</v>
      </c>
      <c r="I133">
        <v>3.4</v>
      </c>
      <c r="J133">
        <v>387.3</v>
      </c>
      <c r="K133">
        <v>8489</v>
      </c>
      <c r="L133" t="str">
        <f t="shared" si="9"/>
        <v>bardzo zly</v>
      </c>
      <c r="M133" t="str">
        <f t="shared" si="10"/>
        <v>dobry</v>
      </c>
      <c r="N133">
        <f t="shared" si="11"/>
        <v>1</v>
      </c>
      <c r="O133">
        <f t="shared" si="12"/>
        <v>0</v>
      </c>
    </row>
    <row r="134" spans="1:15" x14ac:dyDescent="0.3">
      <c r="A134">
        <v>2017</v>
      </c>
      <c r="B134" t="s">
        <v>155</v>
      </c>
      <c r="C134" t="s">
        <v>174</v>
      </c>
      <c r="D134" t="s">
        <v>175</v>
      </c>
      <c r="E134" t="s">
        <v>178</v>
      </c>
      <c r="F134" t="s">
        <v>15</v>
      </c>
      <c r="G134" t="s">
        <v>16</v>
      </c>
      <c r="H134">
        <v>33.6</v>
      </c>
      <c r="I134">
        <v>0.1</v>
      </c>
      <c r="J134">
        <v>267.89999999999998</v>
      </c>
      <c r="K134">
        <v>7462</v>
      </c>
      <c r="L134" t="str">
        <f t="shared" si="9"/>
        <v>bardzo zly</v>
      </c>
      <c r="M134" t="str">
        <f t="shared" si="10"/>
        <v>dobry</v>
      </c>
      <c r="N134">
        <f t="shared" si="11"/>
        <v>1</v>
      </c>
      <c r="O134">
        <f t="shared" si="12"/>
        <v>0</v>
      </c>
    </row>
    <row r="135" spans="1:15" x14ac:dyDescent="0.3">
      <c r="A135">
        <v>2017</v>
      </c>
      <c r="B135" t="s">
        <v>155</v>
      </c>
      <c r="C135" t="s">
        <v>169</v>
      </c>
      <c r="D135" t="s">
        <v>170</v>
      </c>
      <c r="E135" t="s">
        <v>171</v>
      </c>
      <c r="F135" t="s">
        <v>15</v>
      </c>
      <c r="G135" t="s">
        <v>19</v>
      </c>
      <c r="H135">
        <v>32.9</v>
      </c>
      <c r="I135">
        <v>6.2</v>
      </c>
      <c r="J135">
        <v>200.3</v>
      </c>
      <c r="K135">
        <v>356</v>
      </c>
      <c r="L135" t="str">
        <f t="shared" si="9"/>
        <v>zly</v>
      </c>
      <c r="M135" t="str">
        <f t="shared" si="10"/>
        <v>dobry</v>
      </c>
      <c r="N135">
        <f t="shared" si="11"/>
        <v>0</v>
      </c>
      <c r="O135">
        <f t="shared" si="12"/>
        <v>0</v>
      </c>
    </row>
    <row r="136" spans="1:15" x14ac:dyDescent="0.3">
      <c r="A136">
        <v>2017</v>
      </c>
      <c r="B136" t="s">
        <v>155</v>
      </c>
      <c r="C136" t="s">
        <v>169</v>
      </c>
      <c r="D136" t="s">
        <v>170</v>
      </c>
      <c r="E136" t="s">
        <v>172</v>
      </c>
      <c r="F136" t="s">
        <v>15</v>
      </c>
      <c r="G136" t="s">
        <v>16</v>
      </c>
      <c r="H136">
        <v>32.4</v>
      </c>
      <c r="I136">
        <v>4</v>
      </c>
      <c r="J136">
        <v>304.7</v>
      </c>
      <c r="K136">
        <v>8487</v>
      </c>
      <c r="L136" t="str">
        <f t="shared" si="9"/>
        <v>bardzo zly</v>
      </c>
      <c r="M136" t="str">
        <f t="shared" si="10"/>
        <v>dobry</v>
      </c>
      <c r="N136">
        <f t="shared" si="11"/>
        <v>1</v>
      </c>
      <c r="O136">
        <f t="shared" si="12"/>
        <v>0</v>
      </c>
    </row>
    <row r="137" spans="1:15" x14ac:dyDescent="0.3">
      <c r="A137">
        <v>2017</v>
      </c>
      <c r="B137" t="s">
        <v>155</v>
      </c>
      <c r="C137" t="s">
        <v>156</v>
      </c>
      <c r="D137" t="s">
        <v>157</v>
      </c>
      <c r="E137" t="s">
        <v>164</v>
      </c>
      <c r="F137" t="s">
        <v>15</v>
      </c>
      <c r="G137" t="s">
        <v>19</v>
      </c>
      <c r="H137">
        <v>32.4</v>
      </c>
      <c r="I137">
        <v>7.3</v>
      </c>
      <c r="J137">
        <v>177</v>
      </c>
      <c r="K137">
        <v>360</v>
      </c>
      <c r="L137" t="str">
        <f t="shared" si="9"/>
        <v>zly</v>
      </c>
      <c r="M137" t="str">
        <f t="shared" si="10"/>
        <v>dobry</v>
      </c>
      <c r="N137">
        <f t="shared" si="11"/>
        <v>0</v>
      </c>
      <c r="O137">
        <f t="shared" si="12"/>
        <v>0</v>
      </c>
    </row>
    <row r="138" spans="1:15" x14ac:dyDescent="0.3">
      <c r="A138">
        <v>2017</v>
      </c>
      <c r="B138" t="s">
        <v>155</v>
      </c>
      <c r="C138" t="s">
        <v>156</v>
      </c>
      <c r="D138" t="s">
        <v>157</v>
      </c>
      <c r="E138" t="s">
        <v>160</v>
      </c>
      <c r="F138" t="s">
        <v>15</v>
      </c>
      <c r="G138" t="s">
        <v>19</v>
      </c>
      <c r="H138">
        <v>32.299999999999997</v>
      </c>
      <c r="I138">
        <v>4.9000000000000004</v>
      </c>
      <c r="J138">
        <v>246</v>
      </c>
      <c r="K138">
        <v>349</v>
      </c>
      <c r="L138" t="str">
        <f t="shared" si="9"/>
        <v>bardzo zly</v>
      </c>
      <c r="M138" t="str">
        <f t="shared" si="10"/>
        <v>dobry</v>
      </c>
      <c r="N138">
        <f t="shared" si="11"/>
        <v>1</v>
      </c>
      <c r="O138">
        <f t="shared" si="12"/>
        <v>0</v>
      </c>
    </row>
    <row r="139" spans="1:15" x14ac:dyDescent="0.3">
      <c r="A139">
        <v>2017</v>
      </c>
      <c r="B139" t="s">
        <v>155</v>
      </c>
      <c r="C139" t="s">
        <v>156</v>
      </c>
      <c r="D139" t="s">
        <v>157</v>
      </c>
      <c r="E139" t="s">
        <v>161</v>
      </c>
      <c r="F139" t="s">
        <v>15</v>
      </c>
      <c r="G139" t="s">
        <v>19</v>
      </c>
      <c r="H139">
        <v>31.7</v>
      </c>
      <c r="I139">
        <v>6</v>
      </c>
      <c r="J139">
        <v>267.39999999999998</v>
      </c>
      <c r="K139">
        <v>364</v>
      </c>
      <c r="L139" t="str">
        <f t="shared" si="9"/>
        <v>bardzo zly</v>
      </c>
      <c r="M139" t="str">
        <f t="shared" si="10"/>
        <v>dobry</v>
      </c>
      <c r="N139">
        <f t="shared" si="11"/>
        <v>1</v>
      </c>
      <c r="O139">
        <f t="shared" si="12"/>
        <v>0</v>
      </c>
    </row>
    <row r="140" spans="1:15" x14ac:dyDescent="0.3">
      <c r="A140">
        <v>2017</v>
      </c>
      <c r="B140" t="s">
        <v>155</v>
      </c>
      <c r="C140" t="s">
        <v>174</v>
      </c>
      <c r="D140" t="s">
        <v>175</v>
      </c>
      <c r="E140" t="s">
        <v>181</v>
      </c>
      <c r="F140" t="s">
        <v>15</v>
      </c>
      <c r="G140" t="s">
        <v>16</v>
      </c>
      <c r="H140">
        <v>31.7</v>
      </c>
      <c r="I140">
        <v>4.0999999999999996</v>
      </c>
      <c r="J140">
        <v>202.6</v>
      </c>
      <c r="K140">
        <v>8571</v>
      </c>
      <c r="L140" t="str">
        <f t="shared" si="9"/>
        <v>bardzo zly</v>
      </c>
      <c r="M140" t="str">
        <f t="shared" si="10"/>
        <v>dobry</v>
      </c>
      <c r="N140">
        <f t="shared" si="11"/>
        <v>1</v>
      </c>
      <c r="O140">
        <f t="shared" si="12"/>
        <v>0</v>
      </c>
    </row>
    <row r="141" spans="1:15" x14ac:dyDescent="0.3">
      <c r="A141">
        <v>2017</v>
      </c>
      <c r="B141" t="s">
        <v>155</v>
      </c>
      <c r="C141" t="s">
        <v>165</v>
      </c>
      <c r="D141" t="s">
        <v>166</v>
      </c>
      <c r="E141" t="s">
        <v>168</v>
      </c>
      <c r="F141" t="s">
        <v>15</v>
      </c>
      <c r="G141" t="s">
        <v>16</v>
      </c>
      <c r="H141">
        <v>31.5</v>
      </c>
      <c r="I141">
        <v>3.7</v>
      </c>
      <c r="J141">
        <v>215.2</v>
      </c>
      <c r="K141">
        <v>8722</v>
      </c>
      <c r="L141" t="str">
        <f t="shared" si="9"/>
        <v>bardzo zly</v>
      </c>
      <c r="M141" t="str">
        <f t="shared" si="10"/>
        <v>dobry</v>
      </c>
      <c r="N141">
        <f t="shared" si="11"/>
        <v>1</v>
      </c>
      <c r="O141">
        <f t="shared" si="12"/>
        <v>0</v>
      </c>
    </row>
    <row r="142" spans="1:15" x14ac:dyDescent="0.3">
      <c r="A142">
        <v>2017</v>
      </c>
      <c r="B142" t="s">
        <v>155</v>
      </c>
      <c r="C142" t="s">
        <v>174</v>
      </c>
      <c r="D142" t="s">
        <v>175</v>
      </c>
      <c r="E142" t="s">
        <v>176</v>
      </c>
      <c r="F142" t="s">
        <v>15</v>
      </c>
      <c r="G142" t="s">
        <v>19</v>
      </c>
      <c r="H142">
        <v>31.2</v>
      </c>
      <c r="I142">
        <v>6.4</v>
      </c>
      <c r="J142">
        <v>145.30000000000001</v>
      </c>
      <c r="K142">
        <v>357</v>
      </c>
      <c r="L142" t="str">
        <f t="shared" si="9"/>
        <v>zly</v>
      </c>
      <c r="M142" t="str">
        <f t="shared" si="10"/>
        <v>dobry</v>
      </c>
      <c r="N142">
        <f t="shared" si="11"/>
        <v>0</v>
      </c>
      <c r="O142">
        <f t="shared" si="12"/>
        <v>0</v>
      </c>
    </row>
    <row r="143" spans="1:15" x14ac:dyDescent="0.3">
      <c r="A143">
        <v>2017</v>
      </c>
      <c r="B143" t="s">
        <v>155</v>
      </c>
      <c r="C143" t="s">
        <v>156</v>
      </c>
      <c r="D143" t="s">
        <v>157</v>
      </c>
      <c r="E143" t="s">
        <v>163</v>
      </c>
      <c r="F143" t="s">
        <v>15</v>
      </c>
      <c r="G143" t="s">
        <v>19</v>
      </c>
      <c r="H143">
        <v>30</v>
      </c>
      <c r="I143">
        <v>4.5</v>
      </c>
      <c r="J143">
        <v>290.10000000000002</v>
      </c>
      <c r="K143">
        <v>364</v>
      </c>
      <c r="L143" t="str">
        <f t="shared" si="9"/>
        <v>bardzo zly</v>
      </c>
      <c r="M143" t="str">
        <f t="shared" si="10"/>
        <v>dobry</v>
      </c>
      <c r="N143">
        <f t="shared" si="11"/>
        <v>1</v>
      </c>
      <c r="O143">
        <f t="shared" si="12"/>
        <v>0</v>
      </c>
    </row>
    <row r="144" spans="1:15" x14ac:dyDescent="0.3">
      <c r="A144">
        <v>2017</v>
      </c>
      <c r="B144" t="s">
        <v>155</v>
      </c>
      <c r="C144" t="s">
        <v>156</v>
      </c>
      <c r="D144" t="s">
        <v>157</v>
      </c>
      <c r="E144" t="s">
        <v>173</v>
      </c>
      <c r="F144" t="s">
        <v>15</v>
      </c>
      <c r="G144" t="s">
        <v>19</v>
      </c>
      <c r="H144">
        <v>29.2</v>
      </c>
      <c r="I144">
        <v>4.7</v>
      </c>
      <c r="J144">
        <v>136.6</v>
      </c>
      <c r="K144">
        <v>349</v>
      </c>
      <c r="L144" t="str">
        <f t="shared" si="9"/>
        <v>dostateczny</v>
      </c>
      <c r="M144" t="str">
        <f t="shared" si="10"/>
        <v>dobry</v>
      </c>
      <c r="N144">
        <f t="shared" si="11"/>
        <v>0</v>
      </c>
      <c r="O144">
        <f t="shared" si="12"/>
        <v>0</v>
      </c>
    </row>
    <row r="145" spans="1:15" x14ac:dyDescent="0.3">
      <c r="A145">
        <v>2017</v>
      </c>
      <c r="B145" t="s">
        <v>155</v>
      </c>
      <c r="C145" t="s">
        <v>156</v>
      </c>
      <c r="D145" t="s">
        <v>157</v>
      </c>
      <c r="E145" t="s">
        <v>163</v>
      </c>
      <c r="F145" t="s">
        <v>15</v>
      </c>
      <c r="G145" t="s">
        <v>16</v>
      </c>
      <c r="H145">
        <v>29.1</v>
      </c>
      <c r="I145">
        <v>1</v>
      </c>
      <c r="J145">
        <v>396.2</v>
      </c>
      <c r="K145">
        <v>8490</v>
      </c>
      <c r="L145" t="str">
        <f t="shared" si="9"/>
        <v>bardzo zly</v>
      </c>
      <c r="M145" t="str">
        <f t="shared" si="10"/>
        <v>dobry</v>
      </c>
      <c r="N145">
        <f t="shared" si="11"/>
        <v>1</v>
      </c>
      <c r="O145">
        <f t="shared" si="12"/>
        <v>0</v>
      </c>
    </row>
    <row r="146" spans="1:15" x14ac:dyDescent="0.3">
      <c r="A146">
        <v>2017</v>
      </c>
      <c r="B146" t="s">
        <v>155</v>
      </c>
      <c r="C146" t="s">
        <v>156</v>
      </c>
      <c r="D146" t="s">
        <v>157</v>
      </c>
      <c r="E146" t="s">
        <v>173</v>
      </c>
      <c r="F146" t="s">
        <v>15</v>
      </c>
      <c r="G146" t="s">
        <v>16</v>
      </c>
      <c r="H146">
        <v>29</v>
      </c>
      <c r="I146">
        <v>4</v>
      </c>
      <c r="J146">
        <v>360.3</v>
      </c>
      <c r="K146">
        <v>8524</v>
      </c>
      <c r="L146" t="str">
        <f t="shared" si="9"/>
        <v>bardzo zly</v>
      </c>
      <c r="M146" t="str">
        <f t="shared" si="10"/>
        <v>dobry</v>
      </c>
      <c r="N146">
        <f t="shared" si="11"/>
        <v>1</v>
      </c>
      <c r="O146">
        <f t="shared" si="12"/>
        <v>0</v>
      </c>
    </row>
    <row r="147" spans="1:15" x14ac:dyDescent="0.3">
      <c r="A147">
        <v>2017</v>
      </c>
      <c r="B147" t="s">
        <v>155</v>
      </c>
      <c r="C147" t="s">
        <v>165</v>
      </c>
      <c r="D147" t="s">
        <v>166</v>
      </c>
      <c r="E147" t="s">
        <v>167</v>
      </c>
      <c r="F147" t="s">
        <v>15</v>
      </c>
      <c r="G147" t="s">
        <v>19</v>
      </c>
      <c r="H147">
        <v>28.9</v>
      </c>
      <c r="I147">
        <v>7.1</v>
      </c>
      <c r="J147">
        <v>156</v>
      </c>
      <c r="K147">
        <v>356</v>
      </c>
      <c r="L147" t="str">
        <f t="shared" si="9"/>
        <v>zly</v>
      </c>
      <c r="M147" t="str">
        <f t="shared" si="10"/>
        <v>dobry</v>
      </c>
      <c r="N147">
        <f t="shared" si="11"/>
        <v>0</v>
      </c>
      <c r="O147">
        <f t="shared" si="12"/>
        <v>0</v>
      </c>
    </row>
    <row r="148" spans="1:15" x14ac:dyDescent="0.3">
      <c r="A148">
        <v>2017</v>
      </c>
      <c r="B148" t="s">
        <v>155</v>
      </c>
      <c r="C148" t="s">
        <v>174</v>
      </c>
      <c r="D148" t="s">
        <v>175</v>
      </c>
      <c r="E148" t="s">
        <v>180</v>
      </c>
      <c r="F148" t="s">
        <v>15</v>
      </c>
      <c r="G148" t="s">
        <v>19</v>
      </c>
      <c r="H148">
        <v>28.8</v>
      </c>
      <c r="I148">
        <v>5.3</v>
      </c>
      <c r="J148">
        <v>131.5</v>
      </c>
      <c r="K148">
        <v>362</v>
      </c>
      <c r="L148" t="str">
        <f t="shared" si="9"/>
        <v>dostateczny</v>
      </c>
      <c r="M148" t="str">
        <f t="shared" si="10"/>
        <v>dobry</v>
      </c>
      <c r="N148">
        <f t="shared" si="11"/>
        <v>0</v>
      </c>
      <c r="O148">
        <f t="shared" si="12"/>
        <v>0</v>
      </c>
    </row>
    <row r="149" spans="1:15" x14ac:dyDescent="0.3">
      <c r="A149">
        <v>2017</v>
      </c>
      <c r="B149" t="s">
        <v>155</v>
      </c>
      <c r="C149" t="s">
        <v>156</v>
      </c>
      <c r="D149" t="s">
        <v>157</v>
      </c>
      <c r="E149" t="s">
        <v>362</v>
      </c>
      <c r="F149" t="s">
        <v>15</v>
      </c>
      <c r="G149" t="s">
        <v>19</v>
      </c>
      <c r="H149">
        <v>27.4</v>
      </c>
      <c r="I149">
        <v>3.8</v>
      </c>
      <c r="J149">
        <v>149.6</v>
      </c>
      <c r="K149">
        <v>317</v>
      </c>
      <c r="L149" t="str">
        <f t="shared" si="9"/>
        <v>zly</v>
      </c>
      <c r="M149" t="str">
        <f t="shared" si="10"/>
        <v>dobry</v>
      </c>
      <c r="N149">
        <f t="shared" si="11"/>
        <v>0</v>
      </c>
      <c r="O149">
        <f t="shared" si="12"/>
        <v>0</v>
      </c>
    </row>
    <row r="150" spans="1:15" x14ac:dyDescent="0.3">
      <c r="A150">
        <v>2017</v>
      </c>
      <c r="B150" t="s">
        <v>155</v>
      </c>
      <c r="C150" t="s">
        <v>156</v>
      </c>
      <c r="D150" t="s">
        <v>157</v>
      </c>
      <c r="E150" t="s">
        <v>362</v>
      </c>
      <c r="F150" t="s">
        <v>15</v>
      </c>
      <c r="G150" t="s">
        <v>16</v>
      </c>
      <c r="H150">
        <v>26.5</v>
      </c>
      <c r="I150">
        <v>0.1</v>
      </c>
      <c r="J150">
        <v>245.2</v>
      </c>
      <c r="K150">
        <v>8079</v>
      </c>
      <c r="L150" t="str">
        <f t="shared" si="9"/>
        <v>bardzo zly</v>
      </c>
      <c r="M150" t="str">
        <f t="shared" si="10"/>
        <v>dobry</v>
      </c>
      <c r="N150">
        <f t="shared" si="11"/>
        <v>1</v>
      </c>
      <c r="O150">
        <f t="shared" si="12"/>
        <v>0</v>
      </c>
    </row>
    <row r="151" spans="1:15" x14ac:dyDescent="0.3">
      <c r="A151">
        <v>2017</v>
      </c>
      <c r="B151" t="s">
        <v>155</v>
      </c>
      <c r="C151" t="s">
        <v>156</v>
      </c>
      <c r="D151" t="s">
        <v>157</v>
      </c>
      <c r="E151" t="s">
        <v>162</v>
      </c>
      <c r="F151" t="s">
        <v>15</v>
      </c>
      <c r="G151" t="s">
        <v>19</v>
      </c>
      <c r="H151">
        <v>26</v>
      </c>
      <c r="I151">
        <v>2.2999999999999998</v>
      </c>
      <c r="J151">
        <v>171.3</v>
      </c>
      <c r="K151">
        <v>365</v>
      </c>
      <c r="L151" t="str">
        <f t="shared" si="9"/>
        <v>zly</v>
      </c>
      <c r="M151" t="str">
        <f t="shared" si="10"/>
        <v>dobry</v>
      </c>
      <c r="N151">
        <f t="shared" si="11"/>
        <v>0</v>
      </c>
      <c r="O151">
        <f t="shared" si="12"/>
        <v>0</v>
      </c>
    </row>
    <row r="152" spans="1:15" x14ac:dyDescent="0.3">
      <c r="A152">
        <v>2017</v>
      </c>
      <c r="B152" t="s">
        <v>155</v>
      </c>
      <c r="C152" t="s">
        <v>156</v>
      </c>
      <c r="D152" t="s">
        <v>157</v>
      </c>
      <c r="E152" t="s">
        <v>159</v>
      </c>
      <c r="F152" t="s">
        <v>15</v>
      </c>
      <c r="G152" t="s">
        <v>19</v>
      </c>
      <c r="H152">
        <v>19</v>
      </c>
      <c r="I152">
        <v>2.4</v>
      </c>
      <c r="J152">
        <v>120.7</v>
      </c>
      <c r="K152">
        <v>355</v>
      </c>
      <c r="L152" t="str">
        <f t="shared" si="9"/>
        <v>dostateczny</v>
      </c>
      <c r="M152" t="str">
        <f t="shared" si="10"/>
        <v>bardzo dobry</v>
      </c>
      <c r="N152">
        <f t="shared" si="11"/>
        <v>0</v>
      </c>
      <c r="O152">
        <f t="shared" si="12"/>
        <v>1</v>
      </c>
    </row>
    <row r="153" spans="1:15" x14ac:dyDescent="0.3">
      <c r="A153">
        <v>2017</v>
      </c>
      <c r="B153" t="s">
        <v>183</v>
      </c>
      <c r="C153" t="s">
        <v>184</v>
      </c>
      <c r="D153" t="s">
        <v>185</v>
      </c>
      <c r="E153" t="s">
        <v>195</v>
      </c>
      <c r="F153" t="s">
        <v>15</v>
      </c>
      <c r="G153" t="s">
        <v>16</v>
      </c>
      <c r="H153">
        <v>39.299999999999997</v>
      </c>
      <c r="I153">
        <v>0.5</v>
      </c>
      <c r="J153">
        <v>526.70000000000005</v>
      </c>
      <c r="K153">
        <v>8714</v>
      </c>
      <c r="L153" t="str">
        <f t="shared" si="9"/>
        <v>bardzo zly</v>
      </c>
      <c r="M153" t="str">
        <f t="shared" si="10"/>
        <v>dobry</v>
      </c>
      <c r="N153">
        <f t="shared" si="11"/>
        <v>1</v>
      </c>
      <c r="O153">
        <f t="shared" si="12"/>
        <v>0</v>
      </c>
    </row>
    <row r="154" spans="1:15" x14ac:dyDescent="0.3">
      <c r="A154">
        <v>2017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19</v>
      </c>
      <c r="H154">
        <v>39.299999999999997</v>
      </c>
      <c r="I154">
        <v>2.5</v>
      </c>
      <c r="J154">
        <v>291</v>
      </c>
      <c r="K154">
        <v>361</v>
      </c>
      <c r="L154" t="str">
        <f t="shared" si="9"/>
        <v>bardzo zly</v>
      </c>
      <c r="M154" t="str">
        <f t="shared" si="10"/>
        <v>dobry</v>
      </c>
      <c r="N154">
        <f t="shared" si="11"/>
        <v>1</v>
      </c>
      <c r="O154">
        <f t="shared" si="12"/>
        <v>0</v>
      </c>
    </row>
    <row r="155" spans="1:15" x14ac:dyDescent="0.3">
      <c r="A155">
        <v>2017</v>
      </c>
      <c r="B155" t="s">
        <v>183</v>
      </c>
      <c r="C155" t="s">
        <v>184</v>
      </c>
      <c r="D155" t="s">
        <v>185</v>
      </c>
      <c r="E155" t="s">
        <v>186</v>
      </c>
      <c r="F155" t="s">
        <v>15</v>
      </c>
      <c r="G155" t="s">
        <v>19</v>
      </c>
      <c r="H155">
        <v>35.4</v>
      </c>
      <c r="I155">
        <v>2.5</v>
      </c>
      <c r="J155">
        <v>177</v>
      </c>
      <c r="K155">
        <v>364</v>
      </c>
      <c r="L155" t="str">
        <f t="shared" si="9"/>
        <v>zly</v>
      </c>
      <c r="M155" t="str">
        <f t="shared" si="10"/>
        <v>dobry</v>
      </c>
      <c r="N155">
        <f t="shared" si="11"/>
        <v>0</v>
      </c>
      <c r="O155">
        <f t="shared" si="12"/>
        <v>0</v>
      </c>
    </row>
    <row r="156" spans="1:15" x14ac:dyDescent="0.3">
      <c r="A156">
        <v>2017</v>
      </c>
      <c r="B156" t="s">
        <v>183</v>
      </c>
      <c r="C156" t="s">
        <v>184</v>
      </c>
      <c r="D156" t="s">
        <v>185</v>
      </c>
      <c r="E156" t="s">
        <v>187</v>
      </c>
      <c r="F156" t="s">
        <v>15</v>
      </c>
      <c r="G156" t="s">
        <v>16</v>
      </c>
      <c r="H156">
        <v>34.799999999999997</v>
      </c>
      <c r="I156">
        <v>0.9</v>
      </c>
      <c r="J156">
        <v>494.5</v>
      </c>
      <c r="K156">
        <v>8721</v>
      </c>
      <c r="L156" t="str">
        <f t="shared" si="9"/>
        <v>bardzo zly</v>
      </c>
      <c r="M156" t="str">
        <f t="shared" si="10"/>
        <v>dobry</v>
      </c>
      <c r="N156">
        <f t="shared" si="11"/>
        <v>1</v>
      </c>
      <c r="O156">
        <f t="shared" si="12"/>
        <v>0</v>
      </c>
    </row>
    <row r="157" spans="1:15" x14ac:dyDescent="0.3">
      <c r="A157">
        <v>2017</v>
      </c>
      <c r="B157" t="s">
        <v>183</v>
      </c>
      <c r="C157" t="s">
        <v>184</v>
      </c>
      <c r="D157" t="s">
        <v>185</v>
      </c>
      <c r="E157" t="s">
        <v>190</v>
      </c>
      <c r="F157" t="s">
        <v>15</v>
      </c>
      <c r="G157" t="s">
        <v>16</v>
      </c>
      <c r="H157">
        <v>33.9</v>
      </c>
      <c r="I157">
        <v>0.2</v>
      </c>
      <c r="J157">
        <v>409.3</v>
      </c>
      <c r="K157">
        <v>8598</v>
      </c>
      <c r="L157" t="str">
        <f t="shared" si="9"/>
        <v>bardzo zly</v>
      </c>
      <c r="M157" t="str">
        <f t="shared" si="10"/>
        <v>dobry</v>
      </c>
      <c r="N157">
        <f t="shared" si="11"/>
        <v>1</v>
      </c>
      <c r="O157">
        <f t="shared" si="12"/>
        <v>0</v>
      </c>
    </row>
    <row r="158" spans="1:15" x14ac:dyDescent="0.3">
      <c r="A158">
        <v>2017</v>
      </c>
      <c r="B158" t="s">
        <v>183</v>
      </c>
      <c r="C158" t="s">
        <v>191</v>
      </c>
      <c r="D158" t="s">
        <v>192</v>
      </c>
      <c r="E158" t="s">
        <v>194</v>
      </c>
      <c r="F158" t="s">
        <v>15</v>
      </c>
      <c r="G158" t="s">
        <v>19</v>
      </c>
      <c r="H158">
        <v>33.1</v>
      </c>
      <c r="I158">
        <v>5</v>
      </c>
      <c r="J158">
        <v>289</v>
      </c>
      <c r="K158">
        <v>341</v>
      </c>
      <c r="L158" t="str">
        <f t="shared" si="9"/>
        <v>bardzo zly</v>
      </c>
      <c r="M158" t="str">
        <f t="shared" si="10"/>
        <v>dobry</v>
      </c>
      <c r="N158">
        <f t="shared" si="11"/>
        <v>1</v>
      </c>
      <c r="O158">
        <f t="shared" si="12"/>
        <v>0</v>
      </c>
    </row>
    <row r="159" spans="1:15" x14ac:dyDescent="0.3">
      <c r="A159">
        <v>2017</v>
      </c>
      <c r="B159" t="s">
        <v>183</v>
      </c>
      <c r="C159" t="s">
        <v>184</v>
      </c>
      <c r="D159" t="s">
        <v>185</v>
      </c>
      <c r="E159" t="s">
        <v>187</v>
      </c>
      <c r="F159" t="s">
        <v>15</v>
      </c>
      <c r="G159" t="s">
        <v>19</v>
      </c>
      <c r="H159">
        <v>32.799999999999997</v>
      </c>
      <c r="I159">
        <v>6</v>
      </c>
      <c r="J159">
        <v>264</v>
      </c>
      <c r="K159">
        <v>345</v>
      </c>
      <c r="L159" t="str">
        <f t="shared" si="9"/>
        <v>bardzo zly</v>
      </c>
      <c r="M159" t="str">
        <f t="shared" si="10"/>
        <v>dobry</v>
      </c>
      <c r="N159">
        <f t="shared" si="11"/>
        <v>1</v>
      </c>
      <c r="O159">
        <f t="shared" si="12"/>
        <v>0</v>
      </c>
    </row>
    <row r="160" spans="1:15" x14ac:dyDescent="0.3">
      <c r="A160">
        <v>2017</v>
      </c>
      <c r="B160" t="s">
        <v>183</v>
      </c>
      <c r="C160" t="s">
        <v>191</v>
      </c>
      <c r="D160" t="s">
        <v>192</v>
      </c>
      <c r="E160" t="s">
        <v>357</v>
      </c>
      <c r="F160" t="s">
        <v>15</v>
      </c>
      <c r="G160" t="s">
        <v>16</v>
      </c>
      <c r="H160">
        <v>32.4</v>
      </c>
      <c r="I160">
        <v>0.7</v>
      </c>
      <c r="J160">
        <v>438.1</v>
      </c>
      <c r="K160">
        <v>8678</v>
      </c>
      <c r="L160" t="str">
        <f t="shared" si="9"/>
        <v>bardzo zly</v>
      </c>
      <c r="M160" t="str">
        <f t="shared" si="10"/>
        <v>dobry</v>
      </c>
      <c r="N160">
        <f t="shared" si="11"/>
        <v>1</v>
      </c>
      <c r="O160">
        <f t="shared" si="12"/>
        <v>0</v>
      </c>
    </row>
    <row r="161" spans="1:15" x14ac:dyDescent="0.3">
      <c r="A161">
        <v>2017</v>
      </c>
      <c r="B161" t="s">
        <v>183</v>
      </c>
      <c r="C161" t="s">
        <v>184</v>
      </c>
      <c r="D161" t="s">
        <v>185</v>
      </c>
      <c r="E161" t="s">
        <v>188</v>
      </c>
      <c r="F161" t="s">
        <v>15</v>
      </c>
      <c r="G161" t="s">
        <v>19</v>
      </c>
      <c r="H161">
        <v>30.1</v>
      </c>
      <c r="I161">
        <v>7</v>
      </c>
      <c r="J161">
        <v>191</v>
      </c>
      <c r="K161">
        <v>344</v>
      </c>
      <c r="L161" t="str">
        <f t="shared" si="9"/>
        <v>zly</v>
      </c>
      <c r="M161" t="str">
        <f t="shared" si="10"/>
        <v>dobry</v>
      </c>
      <c r="N161">
        <f t="shared" si="11"/>
        <v>0</v>
      </c>
      <c r="O161">
        <f t="shared" si="12"/>
        <v>0</v>
      </c>
    </row>
    <row r="162" spans="1:15" x14ac:dyDescent="0.3">
      <c r="A162">
        <v>2017</v>
      </c>
      <c r="B162" t="s">
        <v>183</v>
      </c>
      <c r="C162" t="s">
        <v>184</v>
      </c>
      <c r="D162" t="s">
        <v>185</v>
      </c>
      <c r="E162" t="s">
        <v>189</v>
      </c>
      <c r="F162" t="s">
        <v>15</v>
      </c>
      <c r="G162" t="s">
        <v>19</v>
      </c>
      <c r="H162">
        <v>27.2</v>
      </c>
      <c r="I162">
        <v>2.5</v>
      </c>
      <c r="J162">
        <v>150</v>
      </c>
      <c r="K162">
        <v>339</v>
      </c>
      <c r="L162" t="str">
        <f t="shared" si="9"/>
        <v>zly</v>
      </c>
      <c r="M162" t="str">
        <f t="shared" si="10"/>
        <v>dobry</v>
      </c>
      <c r="N162">
        <f t="shared" si="11"/>
        <v>0</v>
      </c>
      <c r="O162">
        <f t="shared" si="12"/>
        <v>0</v>
      </c>
    </row>
    <row r="163" spans="1:15" x14ac:dyDescent="0.3">
      <c r="A163">
        <v>2017</v>
      </c>
      <c r="B163" t="s">
        <v>206</v>
      </c>
      <c r="C163" t="s">
        <v>207</v>
      </c>
      <c r="D163" t="s">
        <v>208</v>
      </c>
      <c r="E163" t="s">
        <v>210</v>
      </c>
      <c r="F163" t="s">
        <v>15</v>
      </c>
      <c r="G163" t="s">
        <v>19</v>
      </c>
      <c r="H163">
        <v>38.9</v>
      </c>
      <c r="I163">
        <v>6.7</v>
      </c>
      <c r="J163">
        <v>284</v>
      </c>
      <c r="K163">
        <v>347</v>
      </c>
      <c r="L163" t="str">
        <f t="shared" si="9"/>
        <v>bardzo zly</v>
      </c>
      <c r="M163" t="str">
        <f t="shared" si="10"/>
        <v>dobry</v>
      </c>
      <c r="N163">
        <f t="shared" si="11"/>
        <v>1</v>
      </c>
      <c r="O163">
        <f t="shared" si="12"/>
        <v>0</v>
      </c>
    </row>
    <row r="164" spans="1:15" x14ac:dyDescent="0.3">
      <c r="A164">
        <v>2017</v>
      </c>
      <c r="B164" t="s">
        <v>206</v>
      </c>
      <c r="C164" t="s">
        <v>207</v>
      </c>
      <c r="D164" t="s">
        <v>208</v>
      </c>
      <c r="E164" t="s">
        <v>209</v>
      </c>
      <c r="F164" t="s">
        <v>15</v>
      </c>
      <c r="G164" t="s">
        <v>19</v>
      </c>
      <c r="H164">
        <v>38.1</v>
      </c>
      <c r="I164">
        <v>7.2</v>
      </c>
      <c r="J164">
        <v>253</v>
      </c>
      <c r="K164">
        <v>360</v>
      </c>
      <c r="L164" t="str">
        <f t="shared" si="9"/>
        <v>bardzo zly</v>
      </c>
      <c r="M164" t="str">
        <f t="shared" si="10"/>
        <v>dobry</v>
      </c>
      <c r="N164">
        <f t="shared" si="11"/>
        <v>1</v>
      </c>
      <c r="O164">
        <f t="shared" si="12"/>
        <v>0</v>
      </c>
    </row>
    <row r="165" spans="1:15" x14ac:dyDescent="0.3">
      <c r="A165">
        <v>2017</v>
      </c>
      <c r="B165" t="s">
        <v>206</v>
      </c>
      <c r="C165" t="s">
        <v>207</v>
      </c>
      <c r="D165" t="s">
        <v>208</v>
      </c>
      <c r="E165" t="s">
        <v>213</v>
      </c>
      <c r="F165" t="s">
        <v>15</v>
      </c>
      <c r="G165" t="s">
        <v>19</v>
      </c>
      <c r="H165">
        <v>36.299999999999997</v>
      </c>
      <c r="I165">
        <v>7.8</v>
      </c>
      <c r="J165">
        <v>152</v>
      </c>
      <c r="K165">
        <v>362</v>
      </c>
      <c r="L165" t="str">
        <f t="shared" si="9"/>
        <v>zly</v>
      </c>
      <c r="M165" t="str">
        <f t="shared" si="10"/>
        <v>dobry</v>
      </c>
      <c r="N165">
        <f t="shared" si="11"/>
        <v>0</v>
      </c>
      <c r="O165">
        <f t="shared" si="12"/>
        <v>0</v>
      </c>
    </row>
    <row r="166" spans="1:15" x14ac:dyDescent="0.3">
      <c r="A166">
        <v>2017</v>
      </c>
      <c r="B166" t="s">
        <v>206</v>
      </c>
      <c r="C166" t="s">
        <v>207</v>
      </c>
      <c r="D166" t="s">
        <v>208</v>
      </c>
      <c r="E166" t="s">
        <v>356</v>
      </c>
      <c r="F166" t="s">
        <v>15</v>
      </c>
      <c r="G166" t="s">
        <v>16</v>
      </c>
      <c r="H166">
        <v>32.5</v>
      </c>
      <c r="I166">
        <v>1.7</v>
      </c>
      <c r="J166">
        <v>601.1</v>
      </c>
      <c r="K166">
        <v>8614</v>
      </c>
      <c r="L166" t="str">
        <f t="shared" si="9"/>
        <v>bardzo zly</v>
      </c>
      <c r="M166" t="str">
        <f t="shared" si="10"/>
        <v>dobry</v>
      </c>
      <c r="N166">
        <f t="shared" si="11"/>
        <v>1</v>
      </c>
      <c r="O166">
        <f t="shared" si="12"/>
        <v>0</v>
      </c>
    </row>
    <row r="167" spans="1:15" x14ac:dyDescent="0.3">
      <c r="A167">
        <v>2017</v>
      </c>
      <c r="B167" t="s">
        <v>206</v>
      </c>
      <c r="C167" t="s">
        <v>207</v>
      </c>
      <c r="D167" t="s">
        <v>208</v>
      </c>
      <c r="E167" t="s">
        <v>212</v>
      </c>
      <c r="F167" t="s">
        <v>15</v>
      </c>
      <c r="G167" t="s">
        <v>19</v>
      </c>
      <c r="H167">
        <v>31.7</v>
      </c>
      <c r="I167">
        <v>7.1</v>
      </c>
      <c r="J167">
        <v>190</v>
      </c>
      <c r="K167">
        <v>361</v>
      </c>
      <c r="L167" t="str">
        <f t="shared" si="9"/>
        <v>zly</v>
      </c>
      <c r="M167" t="str">
        <f t="shared" si="10"/>
        <v>dobry</v>
      </c>
      <c r="N167">
        <f t="shared" si="11"/>
        <v>0</v>
      </c>
      <c r="O167">
        <f t="shared" si="12"/>
        <v>0</v>
      </c>
    </row>
    <row r="168" spans="1:15" x14ac:dyDescent="0.3">
      <c r="A168">
        <v>2017</v>
      </c>
      <c r="B168" t="s">
        <v>206</v>
      </c>
      <c r="C168" t="s">
        <v>207</v>
      </c>
      <c r="D168" t="s">
        <v>208</v>
      </c>
      <c r="E168" t="s">
        <v>221</v>
      </c>
      <c r="F168" t="s">
        <v>15</v>
      </c>
      <c r="G168" t="s">
        <v>19</v>
      </c>
      <c r="H168">
        <v>31.2</v>
      </c>
      <c r="I168">
        <v>6.6</v>
      </c>
      <c r="J168">
        <v>173</v>
      </c>
      <c r="K168">
        <v>364</v>
      </c>
      <c r="L168" t="str">
        <f t="shared" si="9"/>
        <v>zly</v>
      </c>
      <c r="M168" t="str">
        <f t="shared" si="10"/>
        <v>dobry</v>
      </c>
      <c r="N168">
        <f t="shared" si="11"/>
        <v>0</v>
      </c>
      <c r="O168">
        <f t="shared" si="12"/>
        <v>0</v>
      </c>
    </row>
    <row r="169" spans="1:15" x14ac:dyDescent="0.3">
      <c r="A169">
        <v>2017</v>
      </c>
      <c r="B169" t="s">
        <v>206</v>
      </c>
      <c r="C169" t="s">
        <v>207</v>
      </c>
      <c r="D169" t="s">
        <v>208</v>
      </c>
      <c r="E169" t="s">
        <v>220</v>
      </c>
      <c r="F169" t="s">
        <v>15</v>
      </c>
      <c r="G169" t="s">
        <v>19</v>
      </c>
      <c r="H169">
        <v>30.4</v>
      </c>
      <c r="I169">
        <v>6</v>
      </c>
      <c r="J169">
        <v>194</v>
      </c>
      <c r="K169">
        <v>352</v>
      </c>
      <c r="L169" t="str">
        <f t="shared" si="9"/>
        <v>zly</v>
      </c>
      <c r="M169" t="str">
        <f t="shared" si="10"/>
        <v>dobry</v>
      </c>
      <c r="N169">
        <f t="shared" si="11"/>
        <v>0</v>
      </c>
      <c r="O169">
        <f t="shared" si="12"/>
        <v>0</v>
      </c>
    </row>
    <row r="170" spans="1:15" x14ac:dyDescent="0.3">
      <c r="A170">
        <v>2017</v>
      </c>
      <c r="B170" t="s">
        <v>206</v>
      </c>
      <c r="C170" t="s">
        <v>217</v>
      </c>
      <c r="D170" t="s">
        <v>218</v>
      </c>
      <c r="E170" t="s">
        <v>219</v>
      </c>
      <c r="F170" t="s">
        <v>15</v>
      </c>
      <c r="G170" t="s">
        <v>16</v>
      </c>
      <c r="H170">
        <v>30.4</v>
      </c>
      <c r="I170">
        <v>1</v>
      </c>
      <c r="J170">
        <v>408.3</v>
      </c>
      <c r="K170">
        <v>8649</v>
      </c>
      <c r="L170" t="str">
        <f t="shared" si="9"/>
        <v>bardzo zly</v>
      </c>
      <c r="M170" t="str">
        <f t="shared" si="10"/>
        <v>dobry</v>
      </c>
      <c r="N170">
        <f t="shared" si="11"/>
        <v>1</v>
      </c>
      <c r="O170">
        <f t="shared" si="12"/>
        <v>0</v>
      </c>
    </row>
    <row r="171" spans="1:15" x14ac:dyDescent="0.3">
      <c r="A171">
        <v>2017</v>
      </c>
      <c r="B171" t="s">
        <v>206</v>
      </c>
      <c r="C171" t="s">
        <v>217</v>
      </c>
      <c r="D171" t="s">
        <v>218</v>
      </c>
      <c r="E171" t="s">
        <v>219</v>
      </c>
      <c r="F171" t="s">
        <v>15</v>
      </c>
      <c r="G171" t="s">
        <v>19</v>
      </c>
      <c r="H171">
        <v>30.3</v>
      </c>
      <c r="I171">
        <v>5.2</v>
      </c>
      <c r="J171">
        <v>212</v>
      </c>
      <c r="K171">
        <v>364</v>
      </c>
      <c r="L171" t="str">
        <f t="shared" si="9"/>
        <v>bardzo zly</v>
      </c>
      <c r="M171" t="str">
        <f t="shared" si="10"/>
        <v>dobry</v>
      </c>
      <c r="N171">
        <f t="shared" si="11"/>
        <v>1</v>
      </c>
      <c r="O171">
        <f t="shared" si="12"/>
        <v>0</v>
      </c>
    </row>
    <row r="172" spans="1:15" x14ac:dyDescent="0.3">
      <c r="A172">
        <v>2017</v>
      </c>
      <c r="B172" t="s">
        <v>206</v>
      </c>
      <c r="C172" t="s">
        <v>207</v>
      </c>
      <c r="D172" t="s">
        <v>208</v>
      </c>
      <c r="E172" t="s">
        <v>215</v>
      </c>
      <c r="F172" t="s">
        <v>15</v>
      </c>
      <c r="G172" t="s">
        <v>16</v>
      </c>
      <c r="H172">
        <v>30.2</v>
      </c>
      <c r="I172">
        <v>0.6</v>
      </c>
      <c r="J172">
        <v>321.5</v>
      </c>
      <c r="K172">
        <v>8628</v>
      </c>
      <c r="L172" t="str">
        <f t="shared" si="9"/>
        <v>bardzo zly</v>
      </c>
      <c r="M172" t="str">
        <f t="shared" si="10"/>
        <v>dobry</v>
      </c>
      <c r="N172">
        <f t="shared" si="11"/>
        <v>1</v>
      </c>
      <c r="O172">
        <f t="shared" si="12"/>
        <v>0</v>
      </c>
    </row>
    <row r="173" spans="1:15" x14ac:dyDescent="0.3">
      <c r="A173">
        <v>2017</v>
      </c>
      <c r="B173" t="s">
        <v>206</v>
      </c>
      <c r="C173" t="s">
        <v>207</v>
      </c>
      <c r="D173" t="s">
        <v>208</v>
      </c>
      <c r="E173" t="s">
        <v>215</v>
      </c>
      <c r="F173" t="s">
        <v>15</v>
      </c>
      <c r="G173" t="s">
        <v>19</v>
      </c>
      <c r="H173">
        <v>30.1</v>
      </c>
      <c r="I173">
        <v>7.1</v>
      </c>
      <c r="J173">
        <v>169</v>
      </c>
      <c r="K173">
        <v>365</v>
      </c>
      <c r="L173" t="str">
        <f t="shared" si="9"/>
        <v>zly</v>
      </c>
      <c r="M173" t="str">
        <f t="shared" si="10"/>
        <v>dobry</v>
      </c>
      <c r="N173">
        <f t="shared" si="11"/>
        <v>0</v>
      </c>
      <c r="O173">
        <f t="shared" si="12"/>
        <v>0</v>
      </c>
    </row>
    <row r="174" spans="1:15" x14ac:dyDescent="0.3">
      <c r="A174">
        <v>2017</v>
      </c>
      <c r="B174" t="s">
        <v>206</v>
      </c>
      <c r="C174" t="s">
        <v>207</v>
      </c>
      <c r="D174" t="s">
        <v>208</v>
      </c>
      <c r="E174" t="s">
        <v>216</v>
      </c>
      <c r="F174" t="s">
        <v>15</v>
      </c>
      <c r="G174" t="s">
        <v>16</v>
      </c>
      <c r="H174">
        <v>29.7</v>
      </c>
      <c r="I174">
        <v>0.1</v>
      </c>
      <c r="J174">
        <v>266.3</v>
      </c>
      <c r="K174">
        <v>7794</v>
      </c>
      <c r="L174" t="str">
        <f t="shared" si="9"/>
        <v>bardzo zly</v>
      </c>
      <c r="M174" t="str">
        <f t="shared" si="10"/>
        <v>dobry</v>
      </c>
      <c r="N174">
        <f t="shared" si="11"/>
        <v>1</v>
      </c>
      <c r="O174">
        <f t="shared" si="12"/>
        <v>0</v>
      </c>
    </row>
    <row r="175" spans="1:15" x14ac:dyDescent="0.3">
      <c r="A175">
        <v>2017</v>
      </c>
      <c r="B175" t="s">
        <v>206</v>
      </c>
      <c r="C175" t="s">
        <v>207</v>
      </c>
      <c r="D175" t="s">
        <v>208</v>
      </c>
      <c r="E175" t="s">
        <v>211</v>
      </c>
      <c r="F175" t="s">
        <v>15</v>
      </c>
      <c r="G175" t="s">
        <v>16</v>
      </c>
      <c r="H175">
        <v>29.5</v>
      </c>
      <c r="I175">
        <v>0.6</v>
      </c>
      <c r="J175">
        <v>469.5</v>
      </c>
      <c r="K175">
        <v>8602</v>
      </c>
      <c r="L175" t="str">
        <f t="shared" si="9"/>
        <v>bardzo zly</v>
      </c>
      <c r="M175" t="str">
        <f t="shared" si="10"/>
        <v>dobry</v>
      </c>
      <c r="N175">
        <f t="shared" si="11"/>
        <v>1</v>
      </c>
      <c r="O175">
        <f t="shared" si="12"/>
        <v>0</v>
      </c>
    </row>
    <row r="176" spans="1:15" x14ac:dyDescent="0.3">
      <c r="A176">
        <v>2017</v>
      </c>
      <c r="B176" t="s">
        <v>206</v>
      </c>
      <c r="C176" t="s">
        <v>207</v>
      </c>
      <c r="D176" t="s">
        <v>208</v>
      </c>
      <c r="E176" t="s">
        <v>216</v>
      </c>
      <c r="F176" t="s">
        <v>15</v>
      </c>
      <c r="G176" t="s">
        <v>19</v>
      </c>
      <c r="H176">
        <v>28.7</v>
      </c>
      <c r="I176">
        <v>4.7</v>
      </c>
      <c r="J176">
        <v>165</v>
      </c>
      <c r="K176">
        <v>354</v>
      </c>
      <c r="L176" t="str">
        <f t="shared" si="9"/>
        <v>zly</v>
      </c>
      <c r="M176" t="str">
        <f t="shared" si="10"/>
        <v>dobry</v>
      </c>
      <c r="N176">
        <f t="shared" si="11"/>
        <v>0</v>
      </c>
      <c r="O176">
        <f t="shared" si="12"/>
        <v>0</v>
      </c>
    </row>
    <row r="177" spans="1:15" x14ac:dyDescent="0.3">
      <c r="A177">
        <v>2017</v>
      </c>
      <c r="B177" t="s">
        <v>206</v>
      </c>
      <c r="C177" t="s">
        <v>207</v>
      </c>
      <c r="D177" t="s">
        <v>208</v>
      </c>
      <c r="E177" t="s">
        <v>211</v>
      </c>
      <c r="F177" t="s">
        <v>15</v>
      </c>
      <c r="G177" t="s">
        <v>19</v>
      </c>
      <c r="H177">
        <v>28.2</v>
      </c>
      <c r="I177">
        <v>5.4</v>
      </c>
      <c r="J177">
        <v>146</v>
      </c>
      <c r="K177">
        <v>360</v>
      </c>
      <c r="L177" t="str">
        <f t="shared" si="9"/>
        <v>zly</v>
      </c>
      <c r="M177" t="str">
        <f t="shared" si="10"/>
        <v>dobry</v>
      </c>
      <c r="N177">
        <f t="shared" si="11"/>
        <v>0</v>
      </c>
      <c r="O177">
        <f t="shared" si="12"/>
        <v>0</v>
      </c>
    </row>
    <row r="178" spans="1:15" x14ac:dyDescent="0.3">
      <c r="A178">
        <v>2017</v>
      </c>
      <c r="B178" t="s">
        <v>206</v>
      </c>
      <c r="C178" t="s">
        <v>207</v>
      </c>
      <c r="D178" t="s">
        <v>208</v>
      </c>
      <c r="E178" t="s">
        <v>370</v>
      </c>
      <c r="F178" t="s">
        <v>15</v>
      </c>
      <c r="G178" t="s">
        <v>19</v>
      </c>
      <c r="H178">
        <v>22.7</v>
      </c>
      <c r="I178">
        <v>4.4000000000000004</v>
      </c>
      <c r="J178">
        <v>108</v>
      </c>
      <c r="K178">
        <v>357</v>
      </c>
      <c r="L178" t="str">
        <f t="shared" si="9"/>
        <v>dostateczny</v>
      </c>
      <c r="M178" t="str">
        <f t="shared" si="10"/>
        <v>dobry</v>
      </c>
      <c r="N178">
        <f t="shared" si="11"/>
        <v>0</v>
      </c>
      <c r="O178">
        <f t="shared" si="12"/>
        <v>0</v>
      </c>
    </row>
    <row r="179" spans="1:15" x14ac:dyDescent="0.3">
      <c r="A179">
        <v>2017</v>
      </c>
      <c r="B179" t="s">
        <v>206</v>
      </c>
      <c r="C179" t="s">
        <v>207</v>
      </c>
      <c r="D179" t="s">
        <v>208</v>
      </c>
      <c r="E179" t="s">
        <v>373</v>
      </c>
      <c r="F179" t="s">
        <v>15</v>
      </c>
      <c r="G179" t="s">
        <v>16</v>
      </c>
      <c r="H179">
        <v>21</v>
      </c>
      <c r="I179">
        <v>0.7</v>
      </c>
      <c r="J179">
        <v>265.60000000000002</v>
      </c>
      <c r="K179">
        <v>8587</v>
      </c>
      <c r="L179" t="str">
        <f t="shared" si="9"/>
        <v>bardzo zly</v>
      </c>
      <c r="M179" t="str">
        <f t="shared" si="10"/>
        <v>dobry</v>
      </c>
      <c r="N179">
        <f t="shared" si="11"/>
        <v>1</v>
      </c>
      <c r="O179">
        <f t="shared" si="12"/>
        <v>0</v>
      </c>
    </row>
    <row r="180" spans="1:15" x14ac:dyDescent="0.3">
      <c r="A180">
        <v>2017</v>
      </c>
      <c r="B180" t="s">
        <v>206</v>
      </c>
      <c r="C180" t="s">
        <v>207</v>
      </c>
      <c r="D180" t="s">
        <v>208</v>
      </c>
      <c r="E180" t="s">
        <v>373</v>
      </c>
      <c r="F180" t="s">
        <v>15</v>
      </c>
      <c r="G180" t="s">
        <v>19</v>
      </c>
      <c r="H180">
        <v>20.6</v>
      </c>
      <c r="I180">
        <v>4.3</v>
      </c>
      <c r="J180">
        <v>93.8</v>
      </c>
      <c r="K180">
        <v>364</v>
      </c>
      <c r="L180" t="str">
        <f t="shared" si="9"/>
        <v>umiarkowany</v>
      </c>
      <c r="M180" t="str">
        <f t="shared" si="10"/>
        <v>bardzo dobry</v>
      </c>
      <c r="N180">
        <f t="shared" si="11"/>
        <v>0</v>
      </c>
      <c r="O180">
        <f t="shared" si="12"/>
        <v>1</v>
      </c>
    </row>
    <row r="181" spans="1:15" x14ac:dyDescent="0.3">
      <c r="A181">
        <v>2017</v>
      </c>
      <c r="B181" t="s">
        <v>196</v>
      </c>
      <c r="C181" t="s">
        <v>201</v>
      </c>
      <c r="D181" t="s">
        <v>202</v>
      </c>
      <c r="E181" t="s">
        <v>204</v>
      </c>
      <c r="F181" t="s">
        <v>15</v>
      </c>
      <c r="G181" t="s">
        <v>16</v>
      </c>
      <c r="H181">
        <v>25</v>
      </c>
      <c r="I181">
        <v>0</v>
      </c>
      <c r="J181">
        <v>383.8</v>
      </c>
      <c r="K181">
        <v>7593</v>
      </c>
      <c r="L181" t="str">
        <f t="shared" si="9"/>
        <v>bardzo zly</v>
      </c>
      <c r="M181" t="str">
        <f t="shared" si="10"/>
        <v>dobry</v>
      </c>
      <c r="N181">
        <f t="shared" si="11"/>
        <v>1</v>
      </c>
      <c r="O181">
        <f t="shared" si="12"/>
        <v>0</v>
      </c>
    </row>
    <row r="182" spans="1:15" x14ac:dyDescent="0.3">
      <c r="A182">
        <v>2017</v>
      </c>
      <c r="B182" t="s">
        <v>196</v>
      </c>
      <c r="C182" t="s">
        <v>197</v>
      </c>
      <c r="D182" t="s">
        <v>198</v>
      </c>
      <c r="E182" t="s">
        <v>199</v>
      </c>
      <c r="F182" t="s">
        <v>15</v>
      </c>
      <c r="G182" t="s">
        <v>16</v>
      </c>
      <c r="H182">
        <v>23.3</v>
      </c>
      <c r="I182">
        <v>0</v>
      </c>
      <c r="J182">
        <v>309.2</v>
      </c>
      <c r="K182">
        <v>8330</v>
      </c>
      <c r="L182" t="str">
        <f t="shared" si="9"/>
        <v>bardzo zly</v>
      </c>
      <c r="M182" t="str">
        <f t="shared" si="10"/>
        <v>dobry</v>
      </c>
      <c r="N182">
        <f t="shared" si="11"/>
        <v>1</v>
      </c>
      <c r="O182">
        <f t="shared" si="12"/>
        <v>0</v>
      </c>
    </row>
    <row r="183" spans="1:15" x14ac:dyDescent="0.3">
      <c r="A183">
        <v>2017</v>
      </c>
      <c r="B183" t="s">
        <v>196</v>
      </c>
      <c r="C183" t="s">
        <v>201</v>
      </c>
      <c r="D183" t="s">
        <v>202</v>
      </c>
      <c r="E183" t="s">
        <v>205</v>
      </c>
      <c r="F183" t="s">
        <v>15</v>
      </c>
      <c r="G183" t="s">
        <v>19</v>
      </c>
      <c r="H183">
        <v>21</v>
      </c>
      <c r="I183">
        <v>3.5</v>
      </c>
      <c r="J183">
        <v>104.5</v>
      </c>
      <c r="K183">
        <v>347</v>
      </c>
      <c r="L183" t="str">
        <f t="shared" si="9"/>
        <v>dostateczny</v>
      </c>
      <c r="M183" t="str">
        <f t="shared" si="10"/>
        <v>dobry</v>
      </c>
      <c r="N183">
        <f t="shared" si="11"/>
        <v>0</v>
      </c>
      <c r="O183">
        <f t="shared" si="12"/>
        <v>0</v>
      </c>
    </row>
    <row r="184" spans="1:15" x14ac:dyDescent="0.3">
      <c r="A184">
        <v>2017</v>
      </c>
      <c r="B184" t="s">
        <v>196</v>
      </c>
      <c r="C184" t="s">
        <v>197</v>
      </c>
      <c r="D184" t="s">
        <v>198</v>
      </c>
      <c r="E184" t="s">
        <v>200</v>
      </c>
      <c r="F184" t="s">
        <v>15</v>
      </c>
      <c r="G184" t="s">
        <v>19</v>
      </c>
      <c r="H184">
        <v>21</v>
      </c>
      <c r="I184">
        <v>2.7</v>
      </c>
      <c r="J184">
        <v>129.69999999999999</v>
      </c>
      <c r="K184">
        <v>342</v>
      </c>
      <c r="L184" t="str">
        <f t="shared" si="9"/>
        <v>dostateczny</v>
      </c>
      <c r="M184" t="str">
        <f t="shared" si="10"/>
        <v>dobry</v>
      </c>
      <c r="N184">
        <f t="shared" si="11"/>
        <v>0</v>
      </c>
      <c r="O184">
        <f t="shared" si="12"/>
        <v>0</v>
      </c>
    </row>
    <row r="185" spans="1:15" x14ac:dyDescent="0.3">
      <c r="A185">
        <v>2017</v>
      </c>
      <c r="B185" t="s">
        <v>196</v>
      </c>
      <c r="C185" t="s">
        <v>201</v>
      </c>
      <c r="D185" t="s">
        <v>202</v>
      </c>
      <c r="E185" t="s">
        <v>375</v>
      </c>
      <c r="F185" t="s">
        <v>15</v>
      </c>
      <c r="G185" t="s">
        <v>16</v>
      </c>
      <c r="H185">
        <v>15.5</v>
      </c>
      <c r="I185">
        <v>0.8</v>
      </c>
      <c r="J185">
        <v>167.4</v>
      </c>
      <c r="K185">
        <v>4237</v>
      </c>
      <c r="L185" t="str">
        <f t="shared" si="9"/>
        <v>zly</v>
      </c>
      <c r="M185" t="str">
        <f t="shared" si="10"/>
        <v>bardzo dobry</v>
      </c>
      <c r="N185">
        <f t="shared" si="11"/>
        <v>0</v>
      </c>
      <c r="O185">
        <f t="shared" si="12"/>
        <v>1</v>
      </c>
    </row>
    <row r="186" spans="1:15" x14ac:dyDescent="0.3">
      <c r="A186">
        <v>2017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19</v>
      </c>
      <c r="H186">
        <v>28.6</v>
      </c>
      <c r="I186">
        <v>4</v>
      </c>
      <c r="J186">
        <v>149</v>
      </c>
      <c r="K186">
        <v>356</v>
      </c>
      <c r="L186" t="str">
        <f t="shared" si="9"/>
        <v>zly</v>
      </c>
      <c r="M186" t="str">
        <f t="shared" si="10"/>
        <v>dobry</v>
      </c>
      <c r="N186">
        <f t="shared" si="11"/>
        <v>0</v>
      </c>
      <c r="O186">
        <f t="shared" si="12"/>
        <v>0</v>
      </c>
    </row>
    <row r="187" spans="1:15" x14ac:dyDescent="0.3">
      <c r="A187">
        <v>2017</v>
      </c>
      <c r="B187" t="s">
        <v>222</v>
      </c>
      <c r="C187" t="s">
        <v>235</v>
      </c>
      <c r="D187" t="s">
        <v>236</v>
      </c>
      <c r="E187" t="s">
        <v>239</v>
      </c>
      <c r="F187" t="s">
        <v>15</v>
      </c>
      <c r="G187" t="s">
        <v>19</v>
      </c>
      <c r="H187">
        <v>28</v>
      </c>
      <c r="I187">
        <v>4</v>
      </c>
      <c r="J187">
        <v>152</v>
      </c>
      <c r="K187">
        <v>355</v>
      </c>
      <c r="L187" t="str">
        <f t="shared" si="9"/>
        <v>zly</v>
      </c>
      <c r="M187" t="str">
        <f t="shared" si="10"/>
        <v>dobry</v>
      </c>
      <c r="N187">
        <f t="shared" si="11"/>
        <v>0</v>
      </c>
      <c r="O187">
        <f t="shared" si="12"/>
        <v>0</v>
      </c>
    </row>
    <row r="188" spans="1:15" x14ac:dyDescent="0.3">
      <c r="A188">
        <v>2017</v>
      </c>
      <c r="B188" t="s">
        <v>222</v>
      </c>
      <c r="C188" t="s">
        <v>235</v>
      </c>
      <c r="D188" t="s">
        <v>236</v>
      </c>
      <c r="E188" t="s">
        <v>246</v>
      </c>
      <c r="F188" t="s">
        <v>15</v>
      </c>
      <c r="G188" t="s">
        <v>19</v>
      </c>
      <c r="H188">
        <v>26.8</v>
      </c>
      <c r="I188">
        <v>1</v>
      </c>
      <c r="J188">
        <v>136</v>
      </c>
      <c r="K188">
        <v>333</v>
      </c>
      <c r="L188" t="str">
        <f t="shared" si="9"/>
        <v>dostateczny</v>
      </c>
      <c r="M188" t="str">
        <f t="shared" si="10"/>
        <v>dobry</v>
      </c>
      <c r="N188">
        <f t="shared" si="11"/>
        <v>0</v>
      </c>
      <c r="O188">
        <f t="shared" si="12"/>
        <v>0</v>
      </c>
    </row>
    <row r="189" spans="1:15" x14ac:dyDescent="0.3">
      <c r="A189">
        <v>2017</v>
      </c>
      <c r="B189" t="s">
        <v>222</v>
      </c>
      <c r="C189" t="s">
        <v>235</v>
      </c>
      <c r="D189" t="s">
        <v>236</v>
      </c>
      <c r="E189" t="s">
        <v>241</v>
      </c>
      <c r="F189" t="s">
        <v>15</v>
      </c>
      <c r="G189" t="s">
        <v>16</v>
      </c>
      <c r="H189">
        <v>24.7</v>
      </c>
      <c r="I189">
        <v>1</v>
      </c>
      <c r="J189">
        <v>197</v>
      </c>
      <c r="K189">
        <v>5962</v>
      </c>
      <c r="L189" t="str">
        <f t="shared" si="9"/>
        <v>zly</v>
      </c>
      <c r="M189" t="str">
        <f t="shared" si="10"/>
        <v>dobry</v>
      </c>
      <c r="N189">
        <f t="shared" si="11"/>
        <v>0</v>
      </c>
      <c r="O189">
        <f t="shared" si="12"/>
        <v>0</v>
      </c>
    </row>
    <row r="190" spans="1:15" x14ac:dyDescent="0.3">
      <c r="A190">
        <v>2017</v>
      </c>
      <c r="B190" t="s">
        <v>222</v>
      </c>
      <c r="C190" t="s">
        <v>235</v>
      </c>
      <c r="D190" t="s">
        <v>236</v>
      </c>
      <c r="E190" t="s">
        <v>237</v>
      </c>
      <c r="F190" t="s">
        <v>15</v>
      </c>
      <c r="G190" t="s">
        <v>16</v>
      </c>
      <c r="H190">
        <v>24.6</v>
      </c>
      <c r="I190">
        <v>0.3</v>
      </c>
      <c r="J190">
        <v>351.9</v>
      </c>
      <c r="K190">
        <v>7458</v>
      </c>
      <c r="L190" t="str">
        <f t="shared" si="9"/>
        <v>bardzo zly</v>
      </c>
      <c r="M190" t="str">
        <f t="shared" si="10"/>
        <v>dobry</v>
      </c>
      <c r="N190">
        <f t="shared" si="11"/>
        <v>1</v>
      </c>
      <c r="O190">
        <f t="shared" si="12"/>
        <v>0</v>
      </c>
    </row>
    <row r="191" spans="1:15" x14ac:dyDescent="0.3">
      <c r="A191">
        <v>2017</v>
      </c>
      <c r="B191" t="s">
        <v>222</v>
      </c>
      <c r="C191" t="s">
        <v>223</v>
      </c>
      <c r="D191" t="s">
        <v>224</v>
      </c>
      <c r="E191" t="s">
        <v>227</v>
      </c>
      <c r="F191" t="s">
        <v>15</v>
      </c>
      <c r="G191" t="s">
        <v>19</v>
      </c>
      <c r="H191">
        <v>24.3</v>
      </c>
      <c r="I191">
        <v>1</v>
      </c>
      <c r="J191">
        <v>145</v>
      </c>
      <c r="K191">
        <v>360</v>
      </c>
      <c r="L191" t="str">
        <f t="shared" si="9"/>
        <v>zly</v>
      </c>
      <c r="M191" t="str">
        <f t="shared" si="10"/>
        <v>dobry</v>
      </c>
      <c r="N191">
        <f t="shared" si="11"/>
        <v>0</v>
      </c>
      <c r="O191">
        <f t="shared" si="12"/>
        <v>0</v>
      </c>
    </row>
    <row r="192" spans="1:15" x14ac:dyDescent="0.3">
      <c r="A192">
        <v>2017</v>
      </c>
      <c r="B192" t="s">
        <v>222</v>
      </c>
      <c r="C192" t="s">
        <v>223</v>
      </c>
      <c r="D192" t="s">
        <v>224</v>
      </c>
      <c r="E192" t="s">
        <v>230</v>
      </c>
      <c r="F192" t="s">
        <v>15</v>
      </c>
      <c r="G192" t="s">
        <v>16</v>
      </c>
      <c r="H192">
        <v>23.8</v>
      </c>
      <c r="I192">
        <v>1</v>
      </c>
      <c r="J192">
        <v>181.5</v>
      </c>
      <c r="K192">
        <v>8699</v>
      </c>
      <c r="L192" t="str">
        <f t="shared" si="9"/>
        <v>zly</v>
      </c>
      <c r="M192" t="str">
        <f t="shared" si="10"/>
        <v>dobry</v>
      </c>
      <c r="N192">
        <f t="shared" si="11"/>
        <v>0</v>
      </c>
      <c r="O192">
        <f t="shared" si="12"/>
        <v>0</v>
      </c>
    </row>
    <row r="193" spans="1:15" x14ac:dyDescent="0.3">
      <c r="A193">
        <v>2017</v>
      </c>
      <c r="B193" t="s">
        <v>222</v>
      </c>
      <c r="C193" t="s">
        <v>235</v>
      </c>
      <c r="D193" t="s">
        <v>236</v>
      </c>
      <c r="E193" t="s">
        <v>238</v>
      </c>
      <c r="F193" t="s">
        <v>15</v>
      </c>
      <c r="G193" t="s">
        <v>19</v>
      </c>
      <c r="H193">
        <v>23.3</v>
      </c>
      <c r="I193">
        <v>1</v>
      </c>
      <c r="J193">
        <v>133</v>
      </c>
      <c r="K193">
        <v>351</v>
      </c>
      <c r="L193" t="str">
        <f t="shared" si="9"/>
        <v>dostateczny</v>
      </c>
      <c r="M193" t="str">
        <f t="shared" si="10"/>
        <v>dobry</v>
      </c>
      <c r="N193">
        <f t="shared" si="11"/>
        <v>0</v>
      </c>
      <c r="O193">
        <f t="shared" si="12"/>
        <v>0</v>
      </c>
    </row>
    <row r="194" spans="1:15" x14ac:dyDescent="0.3">
      <c r="A194">
        <v>2017</v>
      </c>
      <c r="B194" t="s">
        <v>222</v>
      </c>
      <c r="C194" t="s">
        <v>235</v>
      </c>
      <c r="D194" t="s">
        <v>236</v>
      </c>
      <c r="E194" t="s">
        <v>239</v>
      </c>
      <c r="F194" t="s">
        <v>15</v>
      </c>
      <c r="G194" t="s">
        <v>16</v>
      </c>
      <c r="H194">
        <v>22.9</v>
      </c>
      <c r="I194">
        <v>1</v>
      </c>
      <c r="J194">
        <v>216.6</v>
      </c>
      <c r="K194">
        <v>7115</v>
      </c>
      <c r="L194" t="str">
        <f t="shared" si="9"/>
        <v>bardzo zly</v>
      </c>
      <c r="M194" t="str">
        <f t="shared" si="10"/>
        <v>dobry</v>
      </c>
      <c r="N194">
        <f t="shared" si="11"/>
        <v>1</v>
      </c>
      <c r="O194">
        <f t="shared" si="12"/>
        <v>0</v>
      </c>
    </row>
    <row r="195" spans="1:15" x14ac:dyDescent="0.3">
      <c r="A195">
        <v>2017</v>
      </c>
      <c r="B195" t="s">
        <v>222</v>
      </c>
      <c r="C195" t="s">
        <v>235</v>
      </c>
      <c r="D195" t="s">
        <v>236</v>
      </c>
      <c r="E195" t="s">
        <v>241</v>
      </c>
      <c r="F195" t="s">
        <v>15</v>
      </c>
      <c r="G195" t="s">
        <v>19</v>
      </c>
      <c r="H195">
        <v>22.9</v>
      </c>
      <c r="I195">
        <v>1</v>
      </c>
      <c r="J195">
        <v>140</v>
      </c>
      <c r="K195">
        <v>358</v>
      </c>
      <c r="L195" t="str">
        <f t="shared" ref="L195:L258" si="13">IF(AND(J195&gt;=0,J195&lt;21),$Q$2,                IF(AND(J195&gt;=21,J195&lt;61),$Q$3,           IF(AND(J195&gt;=61,J195&lt;101),$Q$4,                   IF(AND(J195&gt;=101,J195&lt;141),$Q$5,               IF(AND(J195&gt;=141,J195&lt;201),$Q$6,            IF(J195&gt;=201,$Q$7,0)    )   )   )    )    )</f>
        <v>dostateczny</v>
      </c>
      <c r="M195" t="str">
        <f t="shared" ref="M195:M258" si="14">IF(AND(H195&gt;=0,H195&lt;21),$Q$2,                IF(AND(H195&gt;=21,H195&lt;61),$Q$3,           IF(AND(H195&gt;=61,H195&lt;101),$Q$4,                   IF(AND(H195&gt;=101,H195&lt;141),$Q$5,               IF(AND(H195&gt;=141,H195&lt;201),$Q$6,            IF(H195&gt;=201,$Q$7,0)    )   )   )    )    )</f>
        <v>dobry</v>
      </c>
      <c r="N195">
        <f t="shared" ref="N195:N258" si="15">VLOOKUP(L195,$Q$2:$T$7,4,FALSE)</f>
        <v>0</v>
      </c>
      <c r="O195">
        <f t="shared" ref="O195:O258" si="16">VLOOKUP(M195,$Q$2:$S$7,3,FALSE)</f>
        <v>0</v>
      </c>
    </row>
    <row r="196" spans="1:15" x14ac:dyDescent="0.3">
      <c r="A196">
        <v>2017</v>
      </c>
      <c r="B196" t="s">
        <v>222</v>
      </c>
      <c r="C196" t="s">
        <v>223</v>
      </c>
      <c r="D196" t="s">
        <v>224</v>
      </c>
      <c r="E196" t="s">
        <v>371</v>
      </c>
      <c r="F196" t="s">
        <v>15</v>
      </c>
      <c r="G196" t="s">
        <v>16</v>
      </c>
      <c r="H196">
        <v>22.3</v>
      </c>
      <c r="I196">
        <v>1</v>
      </c>
      <c r="J196">
        <v>240.5</v>
      </c>
      <c r="K196">
        <v>7911</v>
      </c>
      <c r="L196" t="str">
        <f t="shared" si="13"/>
        <v>bardzo zly</v>
      </c>
      <c r="M196" t="str">
        <f t="shared" si="14"/>
        <v>dobry</v>
      </c>
      <c r="N196">
        <f t="shared" si="15"/>
        <v>1</v>
      </c>
      <c r="O196">
        <f t="shared" si="16"/>
        <v>0</v>
      </c>
    </row>
    <row r="197" spans="1:15" x14ac:dyDescent="0.3">
      <c r="A197">
        <v>2017</v>
      </c>
      <c r="B197" t="s">
        <v>222</v>
      </c>
      <c r="C197" t="s">
        <v>235</v>
      </c>
      <c r="D197" t="s">
        <v>236</v>
      </c>
      <c r="E197" t="s">
        <v>242</v>
      </c>
      <c r="F197" t="s">
        <v>15</v>
      </c>
      <c r="G197" t="s">
        <v>19</v>
      </c>
      <c r="H197">
        <v>20.9</v>
      </c>
      <c r="I197">
        <v>3</v>
      </c>
      <c r="J197">
        <v>101</v>
      </c>
      <c r="K197">
        <v>346</v>
      </c>
      <c r="L197" t="str">
        <f t="shared" si="13"/>
        <v>dostateczny</v>
      </c>
      <c r="M197" t="str">
        <f t="shared" si="14"/>
        <v>bardzo dobry</v>
      </c>
      <c r="N197">
        <f t="shared" si="15"/>
        <v>0</v>
      </c>
      <c r="O197">
        <f t="shared" si="16"/>
        <v>1</v>
      </c>
    </row>
    <row r="198" spans="1:15" x14ac:dyDescent="0.3">
      <c r="A198">
        <v>2017</v>
      </c>
      <c r="B198" t="s">
        <v>222</v>
      </c>
      <c r="C198" t="s">
        <v>223</v>
      </c>
      <c r="D198" t="s">
        <v>224</v>
      </c>
      <c r="E198" t="s">
        <v>232</v>
      </c>
      <c r="F198" t="s">
        <v>15</v>
      </c>
      <c r="G198" t="s">
        <v>19</v>
      </c>
      <c r="H198">
        <v>19.8</v>
      </c>
      <c r="I198">
        <v>1</v>
      </c>
      <c r="J198">
        <v>133</v>
      </c>
      <c r="K198">
        <v>311</v>
      </c>
      <c r="L198" t="str">
        <f t="shared" si="13"/>
        <v>dostateczny</v>
      </c>
      <c r="M198" t="str">
        <f t="shared" si="14"/>
        <v>bardzo dobry</v>
      </c>
      <c r="N198">
        <f t="shared" si="15"/>
        <v>0</v>
      </c>
      <c r="O198">
        <f t="shared" si="16"/>
        <v>1</v>
      </c>
    </row>
    <row r="199" spans="1:15" x14ac:dyDescent="0.3">
      <c r="A199">
        <v>2017</v>
      </c>
      <c r="B199" t="s">
        <v>222</v>
      </c>
      <c r="C199" t="s">
        <v>235</v>
      </c>
      <c r="D199" t="s">
        <v>236</v>
      </c>
      <c r="E199" t="s">
        <v>240</v>
      </c>
      <c r="F199" t="s">
        <v>15</v>
      </c>
      <c r="G199" t="s">
        <v>19</v>
      </c>
      <c r="H199">
        <v>19.3</v>
      </c>
      <c r="I199">
        <v>1</v>
      </c>
      <c r="J199">
        <v>132</v>
      </c>
      <c r="K199">
        <v>343</v>
      </c>
      <c r="L199" t="str">
        <f t="shared" si="13"/>
        <v>dostateczny</v>
      </c>
      <c r="M199" t="str">
        <f t="shared" si="14"/>
        <v>bardzo dobry</v>
      </c>
      <c r="N199">
        <f t="shared" si="15"/>
        <v>0</v>
      </c>
      <c r="O199">
        <f t="shared" si="16"/>
        <v>1</v>
      </c>
    </row>
    <row r="200" spans="1:15" x14ac:dyDescent="0.3">
      <c r="A200">
        <v>2017</v>
      </c>
      <c r="B200" t="s">
        <v>222</v>
      </c>
      <c r="C200" t="s">
        <v>223</v>
      </c>
      <c r="D200" t="s">
        <v>224</v>
      </c>
      <c r="E200" t="s">
        <v>226</v>
      </c>
      <c r="F200" t="s">
        <v>15</v>
      </c>
      <c r="G200" t="s">
        <v>16</v>
      </c>
      <c r="H200">
        <v>18.899999999999999</v>
      </c>
      <c r="I200">
        <v>1</v>
      </c>
      <c r="J200">
        <v>254.4</v>
      </c>
      <c r="K200">
        <v>8733</v>
      </c>
      <c r="L200" t="str">
        <f t="shared" si="13"/>
        <v>bardzo zly</v>
      </c>
      <c r="M200" t="str">
        <f t="shared" si="14"/>
        <v>bardzo dobry</v>
      </c>
      <c r="N200">
        <f t="shared" si="15"/>
        <v>1</v>
      </c>
      <c r="O200">
        <f t="shared" si="16"/>
        <v>1</v>
      </c>
    </row>
    <row r="201" spans="1:15" x14ac:dyDescent="0.3">
      <c r="A201">
        <v>2017</v>
      </c>
      <c r="B201" t="s">
        <v>222</v>
      </c>
      <c r="C201" t="s">
        <v>223</v>
      </c>
      <c r="D201" t="s">
        <v>224</v>
      </c>
      <c r="E201" t="s">
        <v>228</v>
      </c>
      <c r="F201" t="s">
        <v>15</v>
      </c>
      <c r="G201" t="s">
        <v>16</v>
      </c>
      <c r="H201">
        <v>18.399999999999999</v>
      </c>
      <c r="I201">
        <v>1</v>
      </c>
      <c r="J201">
        <v>270.3</v>
      </c>
      <c r="K201">
        <v>8593</v>
      </c>
      <c r="L201" t="str">
        <f t="shared" si="13"/>
        <v>bardzo zly</v>
      </c>
      <c r="M201" t="str">
        <f t="shared" si="14"/>
        <v>bardzo dobry</v>
      </c>
      <c r="N201">
        <f t="shared" si="15"/>
        <v>1</v>
      </c>
      <c r="O201">
        <f t="shared" si="16"/>
        <v>1</v>
      </c>
    </row>
    <row r="202" spans="1:15" x14ac:dyDescent="0.3">
      <c r="A202">
        <v>2017</v>
      </c>
      <c r="B202" t="s">
        <v>222</v>
      </c>
      <c r="C202" t="s">
        <v>235</v>
      </c>
      <c r="D202" t="s">
        <v>236</v>
      </c>
      <c r="E202" t="s">
        <v>242</v>
      </c>
      <c r="F202" t="s">
        <v>15</v>
      </c>
      <c r="G202" t="s">
        <v>16</v>
      </c>
      <c r="H202">
        <v>17.5</v>
      </c>
      <c r="I202">
        <v>1</v>
      </c>
      <c r="J202">
        <v>172.5</v>
      </c>
      <c r="K202">
        <v>8088</v>
      </c>
      <c r="L202" t="str">
        <f t="shared" si="13"/>
        <v>zly</v>
      </c>
      <c r="M202" t="str">
        <f t="shared" si="14"/>
        <v>bardzo dobry</v>
      </c>
      <c r="N202">
        <f t="shared" si="15"/>
        <v>0</v>
      </c>
      <c r="O202">
        <f t="shared" si="16"/>
        <v>1</v>
      </c>
    </row>
    <row r="203" spans="1:15" x14ac:dyDescent="0.3">
      <c r="A203">
        <v>2017</v>
      </c>
      <c r="B203" t="s">
        <v>222</v>
      </c>
      <c r="C203" t="s">
        <v>223</v>
      </c>
      <c r="D203" t="s">
        <v>224</v>
      </c>
      <c r="E203" t="s">
        <v>243</v>
      </c>
      <c r="F203" t="s">
        <v>15</v>
      </c>
      <c r="G203" t="s">
        <v>16</v>
      </c>
      <c r="H203">
        <v>16.8</v>
      </c>
      <c r="I203">
        <v>1</v>
      </c>
      <c r="J203">
        <v>154.30000000000001</v>
      </c>
      <c r="K203">
        <v>8701</v>
      </c>
      <c r="L203" t="str">
        <f t="shared" si="13"/>
        <v>zly</v>
      </c>
      <c r="M203" t="str">
        <f t="shared" si="14"/>
        <v>bardzo dobry</v>
      </c>
      <c r="N203">
        <f t="shared" si="15"/>
        <v>0</v>
      </c>
      <c r="O203">
        <f t="shared" si="16"/>
        <v>1</v>
      </c>
    </row>
    <row r="204" spans="1:15" x14ac:dyDescent="0.3">
      <c r="A204">
        <v>2017</v>
      </c>
      <c r="B204" t="s">
        <v>222</v>
      </c>
      <c r="C204" t="s">
        <v>223</v>
      </c>
      <c r="D204" t="s">
        <v>224</v>
      </c>
      <c r="E204" t="s">
        <v>231</v>
      </c>
      <c r="F204" t="s">
        <v>15</v>
      </c>
      <c r="G204" t="s">
        <v>16</v>
      </c>
      <c r="H204">
        <v>16.7</v>
      </c>
      <c r="I204">
        <v>1</v>
      </c>
      <c r="J204">
        <v>249.1</v>
      </c>
      <c r="K204">
        <v>8213</v>
      </c>
      <c r="L204" t="str">
        <f t="shared" si="13"/>
        <v>bardzo zly</v>
      </c>
      <c r="M204" t="str">
        <f t="shared" si="14"/>
        <v>bardzo dobry</v>
      </c>
      <c r="N204">
        <f t="shared" si="15"/>
        <v>1</v>
      </c>
      <c r="O204">
        <f t="shared" si="16"/>
        <v>1</v>
      </c>
    </row>
    <row r="205" spans="1:15" x14ac:dyDescent="0.3">
      <c r="A205">
        <v>2017</v>
      </c>
      <c r="B205" t="s">
        <v>222</v>
      </c>
      <c r="C205" t="s">
        <v>223</v>
      </c>
      <c r="D205" t="s">
        <v>224</v>
      </c>
      <c r="E205" t="s">
        <v>229</v>
      </c>
      <c r="F205" t="s">
        <v>15</v>
      </c>
      <c r="G205" t="s">
        <v>16</v>
      </c>
      <c r="H205">
        <v>16.600000000000001</v>
      </c>
      <c r="I205">
        <v>0.8</v>
      </c>
      <c r="J205">
        <v>216</v>
      </c>
      <c r="K205">
        <v>8154</v>
      </c>
      <c r="L205" t="str">
        <f t="shared" si="13"/>
        <v>bardzo zly</v>
      </c>
      <c r="M205" t="str">
        <f t="shared" si="14"/>
        <v>bardzo dobry</v>
      </c>
      <c r="N205">
        <f t="shared" si="15"/>
        <v>1</v>
      </c>
      <c r="O205">
        <f t="shared" si="16"/>
        <v>1</v>
      </c>
    </row>
    <row r="206" spans="1:15" x14ac:dyDescent="0.3">
      <c r="A206">
        <v>2017</v>
      </c>
      <c r="B206" t="s">
        <v>222</v>
      </c>
      <c r="C206" t="s">
        <v>223</v>
      </c>
      <c r="D206" t="s">
        <v>224</v>
      </c>
      <c r="E206" t="s">
        <v>234</v>
      </c>
      <c r="F206" t="s">
        <v>15</v>
      </c>
      <c r="G206" t="s">
        <v>16</v>
      </c>
      <c r="H206">
        <v>15.4</v>
      </c>
      <c r="I206">
        <v>0.6</v>
      </c>
      <c r="J206">
        <v>219.7</v>
      </c>
      <c r="K206">
        <v>8628</v>
      </c>
      <c r="L206" t="str">
        <f t="shared" si="13"/>
        <v>bardzo zly</v>
      </c>
      <c r="M206" t="str">
        <f t="shared" si="14"/>
        <v>bardzo dobry</v>
      </c>
      <c r="N206">
        <f t="shared" si="15"/>
        <v>1</v>
      </c>
      <c r="O206">
        <f t="shared" si="16"/>
        <v>1</v>
      </c>
    </row>
    <row r="207" spans="1:15" x14ac:dyDescent="0.3">
      <c r="A207">
        <v>2017</v>
      </c>
      <c r="B207" t="s">
        <v>222</v>
      </c>
      <c r="C207" t="s">
        <v>223</v>
      </c>
      <c r="D207" t="s">
        <v>224</v>
      </c>
      <c r="E207" t="s">
        <v>233</v>
      </c>
      <c r="F207" t="s">
        <v>15</v>
      </c>
      <c r="G207" t="s">
        <v>16</v>
      </c>
      <c r="H207">
        <v>13</v>
      </c>
      <c r="I207">
        <v>1</v>
      </c>
      <c r="J207">
        <v>219.7</v>
      </c>
      <c r="K207">
        <v>8560</v>
      </c>
      <c r="L207" t="str">
        <f t="shared" si="13"/>
        <v>bardzo zly</v>
      </c>
      <c r="M207" t="str">
        <f t="shared" si="14"/>
        <v>bardzo dobry</v>
      </c>
      <c r="N207">
        <f t="shared" si="15"/>
        <v>1</v>
      </c>
      <c r="O207">
        <f t="shared" si="16"/>
        <v>1</v>
      </c>
    </row>
    <row r="208" spans="1:15" x14ac:dyDescent="0.3">
      <c r="A208">
        <v>2017</v>
      </c>
      <c r="B208" t="s">
        <v>260</v>
      </c>
      <c r="C208" t="s">
        <v>264</v>
      </c>
      <c r="D208" t="s">
        <v>265</v>
      </c>
      <c r="E208" t="s">
        <v>281</v>
      </c>
      <c r="F208" t="s">
        <v>15</v>
      </c>
      <c r="G208" t="s">
        <v>19</v>
      </c>
      <c r="H208">
        <v>55.6</v>
      </c>
      <c r="I208">
        <v>9.8000000000000007</v>
      </c>
      <c r="J208">
        <v>503.5</v>
      </c>
      <c r="K208">
        <v>363</v>
      </c>
      <c r="L208" t="str">
        <f t="shared" si="13"/>
        <v>bardzo zly</v>
      </c>
      <c r="M208" t="str">
        <f t="shared" si="14"/>
        <v>dobry</v>
      </c>
      <c r="N208">
        <f t="shared" si="15"/>
        <v>1</v>
      </c>
      <c r="O208">
        <f t="shared" si="16"/>
        <v>0</v>
      </c>
    </row>
    <row r="209" spans="1:15" x14ac:dyDescent="0.3">
      <c r="A209">
        <v>2017</v>
      </c>
      <c r="B209" t="s">
        <v>260</v>
      </c>
      <c r="C209" t="s">
        <v>271</v>
      </c>
      <c r="D209" t="s">
        <v>272</v>
      </c>
      <c r="E209" t="s">
        <v>277</v>
      </c>
      <c r="F209" t="s">
        <v>15</v>
      </c>
      <c r="G209" t="s">
        <v>19</v>
      </c>
      <c r="H209">
        <v>52</v>
      </c>
      <c r="I209">
        <v>13.6</v>
      </c>
      <c r="J209">
        <v>369.5</v>
      </c>
      <c r="K209">
        <v>333</v>
      </c>
      <c r="L209" t="str">
        <f t="shared" si="13"/>
        <v>bardzo zly</v>
      </c>
      <c r="M209" t="str">
        <f t="shared" si="14"/>
        <v>dobry</v>
      </c>
      <c r="N209">
        <f t="shared" si="15"/>
        <v>1</v>
      </c>
      <c r="O209">
        <f t="shared" si="16"/>
        <v>0</v>
      </c>
    </row>
    <row r="210" spans="1:15" x14ac:dyDescent="0.3">
      <c r="A210">
        <v>2017</v>
      </c>
      <c r="B210" t="s">
        <v>260</v>
      </c>
      <c r="C210" t="s">
        <v>282</v>
      </c>
      <c r="D210" t="s">
        <v>283</v>
      </c>
      <c r="E210" t="s">
        <v>284</v>
      </c>
      <c r="F210" t="s">
        <v>15</v>
      </c>
      <c r="G210" t="s">
        <v>16</v>
      </c>
      <c r="H210">
        <v>51.2</v>
      </c>
      <c r="I210">
        <v>2</v>
      </c>
      <c r="J210">
        <v>1585.5</v>
      </c>
      <c r="K210">
        <v>8725</v>
      </c>
      <c r="L210" t="str">
        <f t="shared" si="13"/>
        <v>bardzo zly</v>
      </c>
      <c r="M210" t="str">
        <f t="shared" si="14"/>
        <v>dobry</v>
      </c>
      <c r="N210">
        <f t="shared" si="15"/>
        <v>1</v>
      </c>
      <c r="O210">
        <f t="shared" si="16"/>
        <v>0</v>
      </c>
    </row>
    <row r="211" spans="1:15" x14ac:dyDescent="0.3">
      <c r="A211">
        <v>2017</v>
      </c>
      <c r="B211" t="s">
        <v>260</v>
      </c>
      <c r="C211" t="s">
        <v>264</v>
      </c>
      <c r="D211" t="s">
        <v>265</v>
      </c>
      <c r="E211" t="s">
        <v>289</v>
      </c>
      <c r="F211" t="s">
        <v>15</v>
      </c>
      <c r="G211" t="s">
        <v>16</v>
      </c>
      <c r="H211">
        <v>49.1</v>
      </c>
      <c r="I211">
        <v>1.1000000000000001</v>
      </c>
      <c r="J211">
        <v>907.8</v>
      </c>
      <c r="K211">
        <v>8730</v>
      </c>
      <c r="L211" t="str">
        <f t="shared" si="13"/>
        <v>bardzo zly</v>
      </c>
      <c r="M211" t="str">
        <f t="shared" si="14"/>
        <v>dobry</v>
      </c>
      <c r="N211">
        <f t="shared" si="15"/>
        <v>1</v>
      </c>
      <c r="O211">
        <f t="shared" si="16"/>
        <v>0</v>
      </c>
    </row>
    <row r="212" spans="1:15" x14ac:dyDescent="0.3">
      <c r="A212">
        <v>2017</v>
      </c>
      <c r="B212" t="s">
        <v>260</v>
      </c>
      <c r="C212" t="s">
        <v>264</v>
      </c>
      <c r="D212" t="s">
        <v>265</v>
      </c>
      <c r="E212" t="s">
        <v>294</v>
      </c>
      <c r="F212" t="s">
        <v>15</v>
      </c>
      <c r="G212" t="s">
        <v>16</v>
      </c>
      <c r="H212">
        <v>48.4</v>
      </c>
      <c r="I212">
        <v>2.7</v>
      </c>
      <c r="J212">
        <v>743.4</v>
      </c>
      <c r="K212">
        <v>8683</v>
      </c>
      <c r="L212" t="str">
        <f t="shared" si="13"/>
        <v>bardzo zly</v>
      </c>
      <c r="M212" t="str">
        <f t="shared" si="14"/>
        <v>dobry</v>
      </c>
      <c r="N212">
        <f t="shared" si="15"/>
        <v>1</v>
      </c>
      <c r="O212">
        <f t="shared" si="16"/>
        <v>0</v>
      </c>
    </row>
    <row r="213" spans="1:15" x14ac:dyDescent="0.3">
      <c r="A213">
        <v>2017</v>
      </c>
      <c r="B213" t="s">
        <v>260</v>
      </c>
      <c r="C213" t="s">
        <v>271</v>
      </c>
      <c r="D213" t="s">
        <v>272</v>
      </c>
      <c r="E213" t="s">
        <v>290</v>
      </c>
      <c r="F213" t="s">
        <v>15</v>
      </c>
      <c r="G213" t="s">
        <v>16</v>
      </c>
      <c r="H213">
        <v>48.1</v>
      </c>
      <c r="I213">
        <v>2.1</v>
      </c>
      <c r="J213">
        <v>1235.5</v>
      </c>
      <c r="K213">
        <v>8542</v>
      </c>
      <c r="L213" t="str">
        <f t="shared" si="13"/>
        <v>bardzo zly</v>
      </c>
      <c r="M213" t="str">
        <f t="shared" si="14"/>
        <v>dobry</v>
      </c>
      <c r="N213">
        <f t="shared" si="15"/>
        <v>1</v>
      </c>
      <c r="O213">
        <f t="shared" si="16"/>
        <v>0</v>
      </c>
    </row>
    <row r="214" spans="1:15" x14ac:dyDescent="0.3">
      <c r="A214">
        <v>2017</v>
      </c>
      <c r="B214" t="s">
        <v>260</v>
      </c>
      <c r="C214" t="s">
        <v>282</v>
      </c>
      <c r="D214" t="s">
        <v>283</v>
      </c>
      <c r="E214" t="s">
        <v>284</v>
      </c>
      <c r="F214" t="s">
        <v>15</v>
      </c>
      <c r="G214" t="s">
        <v>19</v>
      </c>
      <c r="H214">
        <v>46.5</v>
      </c>
      <c r="I214">
        <v>7.5</v>
      </c>
      <c r="J214">
        <v>297.60000000000002</v>
      </c>
      <c r="K214">
        <v>321</v>
      </c>
      <c r="L214" t="str">
        <f t="shared" si="13"/>
        <v>bardzo zly</v>
      </c>
      <c r="M214" t="str">
        <f t="shared" si="14"/>
        <v>dobry</v>
      </c>
      <c r="N214">
        <f t="shared" si="15"/>
        <v>1</v>
      </c>
      <c r="O214">
        <f t="shared" si="16"/>
        <v>0</v>
      </c>
    </row>
    <row r="215" spans="1:15" x14ac:dyDescent="0.3">
      <c r="A215">
        <v>2017</v>
      </c>
      <c r="B215" t="s">
        <v>260</v>
      </c>
      <c r="C215" t="s">
        <v>264</v>
      </c>
      <c r="D215" t="s">
        <v>265</v>
      </c>
      <c r="E215" t="s">
        <v>280</v>
      </c>
      <c r="F215" t="s">
        <v>15</v>
      </c>
      <c r="G215" t="s">
        <v>19</v>
      </c>
      <c r="H215">
        <v>46.2</v>
      </c>
      <c r="I215">
        <v>8.8000000000000007</v>
      </c>
      <c r="J215">
        <v>490.4</v>
      </c>
      <c r="K215">
        <v>354</v>
      </c>
      <c r="L215" t="str">
        <f t="shared" si="13"/>
        <v>bardzo zly</v>
      </c>
      <c r="M215" t="str">
        <f t="shared" si="14"/>
        <v>dobry</v>
      </c>
      <c r="N215">
        <f t="shared" si="15"/>
        <v>1</v>
      </c>
      <c r="O215">
        <f t="shared" si="16"/>
        <v>0</v>
      </c>
    </row>
    <row r="216" spans="1:15" x14ac:dyDescent="0.3">
      <c r="A216">
        <v>2017</v>
      </c>
      <c r="B216" t="s">
        <v>260</v>
      </c>
      <c r="C216" t="s">
        <v>264</v>
      </c>
      <c r="D216" t="s">
        <v>265</v>
      </c>
      <c r="E216" t="s">
        <v>294</v>
      </c>
      <c r="F216" t="s">
        <v>15</v>
      </c>
      <c r="G216" t="s">
        <v>19</v>
      </c>
      <c r="H216">
        <v>45.8</v>
      </c>
      <c r="I216">
        <v>8.9</v>
      </c>
      <c r="J216">
        <v>321.39999999999998</v>
      </c>
      <c r="K216">
        <v>343</v>
      </c>
      <c r="L216" t="str">
        <f t="shared" si="13"/>
        <v>bardzo zly</v>
      </c>
      <c r="M216" t="str">
        <f t="shared" si="14"/>
        <v>dobry</v>
      </c>
      <c r="N216">
        <f t="shared" si="15"/>
        <v>1</v>
      </c>
      <c r="O216">
        <f t="shared" si="16"/>
        <v>0</v>
      </c>
    </row>
    <row r="217" spans="1:15" x14ac:dyDescent="0.3">
      <c r="A217">
        <v>2017</v>
      </c>
      <c r="B217" t="s">
        <v>260</v>
      </c>
      <c r="C217" t="s">
        <v>271</v>
      </c>
      <c r="D217" t="s">
        <v>272</v>
      </c>
      <c r="E217" t="s">
        <v>274</v>
      </c>
      <c r="F217" t="s">
        <v>15</v>
      </c>
      <c r="G217" t="s">
        <v>16</v>
      </c>
      <c r="H217">
        <v>44.1</v>
      </c>
      <c r="I217">
        <v>3.9</v>
      </c>
      <c r="J217">
        <v>648.4</v>
      </c>
      <c r="K217">
        <v>8668</v>
      </c>
      <c r="L217" t="str">
        <f t="shared" si="13"/>
        <v>bardzo zly</v>
      </c>
      <c r="M217" t="str">
        <f t="shared" si="14"/>
        <v>dobry</v>
      </c>
      <c r="N217">
        <f t="shared" si="15"/>
        <v>1</v>
      </c>
      <c r="O217">
        <f t="shared" si="16"/>
        <v>0</v>
      </c>
    </row>
    <row r="218" spans="1:15" x14ac:dyDescent="0.3">
      <c r="A218">
        <v>2017</v>
      </c>
      <c r="B218" t="s">
        <v>260</v>
      </c>
      <c r="C218" t="s">
        <v>267</v>
      </c>
      <c r="D218" t="s">
        <v>268</v>
      </c>
      <c r="E218" t="s">
        <v>269</v>
      </c>
      <c r="F218" t="s">
        <v>15</v>
      </c>
      <c r="G218" t="s">
        <v>16</v>
      </c>
      <c r="H218">
        <v>42.4</v>
      </c>
      <c r="I218">
        <v>3.9</v>
      </c>
      <c r="J218">
        <v>827.7</v>
      </c>
      <c r="K218">
        <v>8683</v>
      </c>
      <c r="L218" t="str">
        <f t="shared" si="13"/>
        <v>bardzo zly</v>
      </c>
      <c r="M218" t="str">
        <f t="shared" si="14"/>
        <v>dobry</v>
      </c>
      <c r="N218">
        <f t="shared" si="15"/>
        <v>1</v>
      </c>
      <c r="O218">
        <f t="shared" si="16"/>
        <v>0</v>
      </c>
    </row>
    <row r="219" spans="1:15" x14ac:dyDescent="0.3">
      <c r="A219">
        <v>2017</v>
      </c>
      <c r="B219" t="s">
        <v>260</v>
      </c>
      <c r="C219" t="s">
        <v>282</v>
      </c>
      <c r="D219" t="s">
        <v>283</v>
      </c>
      <c r="E219" t="s">
        <v>349</v>
      </c>
      <c r="F219" t="s">
        <v>15</v>
      </c>
      <c r="G219" t="s">
        <v>19</v>
      </c>
      <c r="H219">
        <v>42.2</v>
      </c>
      <c r="I219">
        <v>9.3000000000000007</v>
      </c>
      <c r="J219">
        <v>314.2</v>
      </c>
      <c r="K219">
        <v>359</v>
      </c>
      <c r="L219" t="str">
        <f t="shared" si="13"/>
        <v>bardzo zly</v>
      </c>
      <c r="M219" t="str">
        <f t="shared" si="14"/>
        <v>dobry</v>
      </c>
      <c r="N219">
        <f t="shared" si="15"/>
        <v>1</v>
      </c>
      <c r="O219">
        <f t="shared" si="16"/>
        <v>0</v>
      </c>
    </row>
    <row r="220" spans="1:15" x14ac:dyDescent="0.3">
      <c r="A220">
        <v>2017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41.6</v>
      </c>
      <c r="I220">
        <v>3.9</v>
      </c>
      <c r="J220">
        <v>671.6</v>
      </c>
      <c r="K220">
        <v>8463</v>
      </c>
      <c r="L220" t="str">
        <f t="shared" si="13"/>
        <v>bardzo zly</v>
      </c>
      <c r="M220" t="str">
        <f t="shared" si="14"/>
        <v>dobry</v>
      </c>
      <c r="N220">
        <f t="shared" si="15"/>
        <v>1</v>
      </c>
      <c r="O220">
        <f t="shared" si="16"/>
        <v>0</v>
      </c>
    </row>
    <row r="221" spans="1:15" x14ac:dyDescent="0.3">
      <c r="A221">
        <v>2017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41.1</v>
      </c>
      <c r="I221">
        <v>9.8000000000000007</v>
      </c>
      <c r="J221">
        <v>381.4</v>
      </c>
      <c r="K221">
        <v>356</v>
      </c>
      <c r="L221" t="str">
        <f t="shared" si="13"/>
        <v>bardzo zly</v>
      </c>
      <c r="M221" t="str">
        <f t="shared" si="14"/>
        <v>dobry</v>
      </c>
      <c r="N221">
        <f t="shared" si="15"/>
        <v>1</v>
      </c>
      <c r="O221">
        <f t="shared" si="16"/>
        <v>0</v>
      </c>
    </row>
    <row r="222" spans="1:15" x14ac:dyDescent="0.3">
      <c r="A222">
        <v>2017</v>
      </c>
      <c r="B222" t="s">
        <v>260</v>
      </c>
      <c r="C222" t="s">
        <v>271</v>
      </c>
      <c r="D222" t="s">
        <v>272</v>
      </c>
      <c r="E222" t="s">
        <v>287</v>
      </c>
      <c r="F222" t="s">
        <v>15</v>
      </c>
      <c r="G222" t="s">
        <v>16</v>
      </c>
      <c r="H222">
        <v>40.9</v>
      </c>
      <c r="I222">
        <v>2.5</v>
      </c>
      <c r="J222">
        <v>712.1</v>
      </c>
      <c r="K222">
        <v>8750</v>
      </c>
      <c r="L222" t="str">
        <f t="shared" si="13"/>
        <v>bardzo zly</v>
      </c>
      <c r="M222" t="str">
        <f t="shared" si="14"/>
        <v>dobry</v>
      </c>
      <c r="N222">
        <f t="shared" si="15"/>
        <v>1</v>
      </c>
      <c r="O222">
        <f t="shared" si="16"/>
        <v>0</v>
      </c>
    </row>
    <row r="223" spans="1:15" x14ac:dyDescent="0.3">
      <c r="A223">
        <v>2017</v>
      </c>
      <c r="B223" t="s">
        <v>260</v>
      </c>
      <c r="C223" t="s">
        <v>271</v>
      </c>
      <c r="D223" t="s">
        <v>272</v>
      </c>
      <c r="E223" t="s">
        <v>285</v>
      </c>
      <c r="F223" t="s">
        <v>15</v>
      </c>
      <c r="G223" t="s">
        <v>16</v>
      </c>
      <c r="H223">
        <v>40.5</v>
      </c>
      <c r="I223">
        <v>0.2</v>
      </c>
      <c r="J223">
        <v>639.5</v>
      </c>
      <c r="K223">
        <v>8648</v>
      </c>
      <c r="L223" t="str">
        <f t="shared" si="13"/>
        <v>bardzo zly</v>
      </c>
      <c r="M223" t="str">
        <f t="shared" si="14"/>
        <v>dobry</v>
      </c>
      <c r="N223">
        <f t="shared" si="15"/>
        <v>1</v>
      </c>
      <c r="O223">
        <f t="shared" si="16"/>
        <v>0</v>
      </c>
    </row>
    <row r="224" spans="1:15" x14ac:dyDescent="0.3">
      <c r="A224">
        <v>2017</v>
      </c>
      <c r="B224" t="s">
        <v>260</v>
      </c>
      <c r="C224" t="s">
        <v>271</v>
      </c>
      <c r="D224" t="s">
        <v>272</v>
      </c>
      <c r="E224" t="s">
        <v>273</v>
      </c>
      <c r="F224" t="s">
        <v>15</v>
      </c>
      <c r="G224" t="s">
        <v>16</v>
      </c>
      <c r="H224">
        <v>39.799999999999997</v>
      </c>
      <c r="I224">
        <v>1.9</v>
      </c>
      <c r="J224">
        <v>537.70000000000005</v>
      </c>
      <c r="K224">
        <v>8563</v>
      </c>
      <c r="L224" t="str">
        <f t="shared" si="13"/>
        <v>bardzo zly</v>
      </c>
      <c r="M224" t="str">
        <f t="shared" si="14"/>
        <v>dobry</v>
      </c>
      <c r="N224">
        <f t="shared" si="15"/>
        <v>1</v>
      </c>
      <c r="O224">
        <f t="shared" si="16"/>
        <v>0</v>
      </c>
    </row>
    <row r="225" spans="1:15" x14ac:dyDescent="0.3">
      <c r="A225">
        <v>2017</v>
      </c>
      <c r="B225" t="s">
        <v>260</v>
      </c>
      <c r="C225" t="s">
        <v>271</v>
      </c>
      <c r="D225" t="s">
        <v>272</v>
      </c>
      <c r="E225" t="s">
        <v>273</v>
      </c>
      <c r="F225" t="s">
        <v>15</v>
      </c>
      <c r="G225" t="s">
        <v>19</v>
      </c>
      <c r="H225">
        <v>39.6</v>
      </c>
      <c r="I225">
        <v>7.3</v>
      </c>
      <c r="J225">
        <v>323.8</v>
      </c>
      <c r="K225">
        <v>360</v>
      </c>
      <c r="L225" t="str">
        <f t="shared" si="13"/>
        <v>bardzo zly</v>
      </c>
      <c r="M225" t="str">
        <f t="shared" si="14"/>
        <v>dobry</v>
      </c>
      <c r="N225">
        <f t="shared" si="15"/>
        <v>1</v>
      </c>
      <c r="O225">
        <f t="shared" si="16"/>
        <v>0</v>
      </c>
    </row>
    <row r="226" spans="1:15" x14ac:dyDescent="0.3">
      <c r="A226">
        <v>2017</v>
      </c>
      <c r="B226" t="s">
        <v>260</v>
      </c>
      <c r="C226" t="s">
        <v>264</v>
      </c>
      <c r="D226" t="s">
        <v>265</v>
      </c>
      <c r="E226" t="s">
        <v>291</v>
      </c>
      <c r="F226" t="s">
        <v>15</v>
      </c>
      <c r="G226" t="s">
        <v>19</v>
      </c>
      <c r="H226">
        <v>39.6</v>
      </c>
      <c r="I226">
        <v>6.3</v>
      </c>
      <c r="J226">
        <v>291.10000000000002</v>
      </c>
      <c r="K226">
        <v>314</v>
      </c>
      <c r="L226" t="str">
        <f t="shared" si="13"/>
        <v>bardzo zly</v>
      </c>
      <c r="M226" t="str">
        <f t="shared" si="14"/>
        <v>dobry</v>
      </c>
      <c r="N226">
        <f t="shared" si="15"/>
        <v>1</v>
      </c>
      <c r="O226">
        <f t="shared" si="16"/>
        <v>0</v>
      </c>
    </row>
    <row r="227" spans="1:15" x14ac:dyDescent="0.3">
      <c r="A227">
        <v>2017</v>
      </c>
      <c r="B227" t="s">
        <v>260</v>
      </c>
      <c r="C227" t="s">
        <v>271</v>
      </c>
      <c r="D227" t="s">
        <v>272</v>
      </c>
      <c r="E227" t="s">
        <v>290</v>
      </c>
      <c r="F227" t="s">
        <v>15</v>
      </c>
      <c r="G227" t="s">
        <v>19</v>
      </c>
      <c r="H227">
        <v>39.200000000000003</v>
      </c>
      <c r="I227">
        <v>5.3</v>
      </c>
      <c r="J227">
        <v>508.4</v>
      </c>
      <c r="K227">
        <v>331</v>
      </c>
      <c r="L227" t="str">
        <f t="shared" si="13"/>
        <v>bardzo zly</v>
      </c>
      <c r="M227" t="str">
        <f t="shared" si="14"/>
        <v>dobry</v>
      </c>
      <c r="N227">
        <f t="shared" si="15"/>
        <v>1</v>
      </c>
      <c r="O227">
        <f t="shared" si="16"/>
        <v>0</v>
      </c>
    </row>
    <row r="228" spans="1:15" x14ac:dyDescent="0.3">
      <c r="A228">
        <v>2017</v>
      </c>
      <c r="B228" t="s">
        <v>260</v>
      </c>
      <c r="C228" t="s">
        <v>264</v>
      </c>
      <c r="D228" t="s">
        <v>265</v>
      </c>
      <c r="E228" t="s">
        <v>275</v>
      </c>
      <c r="F228" t="s">
        <v>15</v>
      </c>
      <c r="G228" t="s">
        <v>19</v>
      </c>
      <c r="H228">
        <v>39.1</v>
      </c>
      <c r="I228">
        <v>6.8</v>
      </c>
      <c r="J228">
        <v>494.9</v>
      </c>
      <c r="K228">
        <v>318</v>
      </c>
      <c r="L228" t="str">
        <f t="shared" si="13"/>
        <v>bardzo zly</v>
      </c>
      <c r="M228" t="str">
        <f t="shared" si="14"/>
        <v>dobry</v>
      </c>
      <c r="N228">
        <f t="shared" si="15"/>
        <v>1</v>
      </c>
      <c r="O228">
        <f t="shared" si="16"/>
        <v>0</v>
      </c>
    </row>
    <row r="229" spans="1:15" x14ac:dyDescent="0.3">
      <c r="A229">
        <v>2017</v>
      </c>
      <c r="B229" t="s">
        <v>260</v>
      </c>
      <c r="C229" t="s">
        <v>264</v>
      </c>
      <c r="D229" t="s">
        <v>265</v>
      </c>
      <c r="E229" t="s">
        <v>286</v>
      </c>
      <c r="F229" t="s">
        <v>15</v>
      </c>
      <c r="G229" t="s">
        <v>19</v>
      </c>
      <c r="H229">
        <v>38.299999999999997</v>
      </c>
      <c r="I229">
        <v>8</v>
      </c>
      <c r="J229">
        <v>262.5</v>
      </c>
      <c r="K229">
        <v>363</v>
      </c>
      <c r="L229" t="str">
        <f t="shared" si="13"/>
        <v>bardzo zly</v>
      </c>
      <c r="M229" t="str">
        <f t="shared" si="14"/>
        <v>dobry</v>
      </c>
      <c r="N229">
        <f t="shared" si="15"/>
        <v>1</v>
      </c>
      <c r="O229">
        <f t="shared" si="16"/>
        <v>0</v>
      </c>
    </row>
    <row r="230" spans="1:15" x14ac:dyDescent="0.3">
      <c r="A230">
        <v>2017</v>
      </c>
      <c r="B230" t="s">
        <v>260</v>
      </c>
      <c r="C230" t="s">
        <v>261</v>
      </c>
      <c r="D230" t="s">
        <v>262</v>
      </c>
      <c r="E230" t="s">
        <v>263</v>
      </c>
      <c r="F230" t="s">
        <v>15</v>
      </c>
      <c r="G230" t="s">
        <v>19</v>
      </c>
      <c r="H230">
        <v>37.799999999999997</v>
      </c>
      <c r="I230">
        <v>12.5</v>
      </c>
      <c r="J230">
        <v>319.7</v>
      </c>
      <c r="K230">
        <v>338</v>
      </c>
      <c r="L230" t="str">
        <f t="shared" si="13"/>
        <v>bardzo zly</v>
      </c>
      <c r="M230" t="str">
        <f t="shared" si="14"/>
        <v>dobry</v>
      </c>
      <c r="N230">
        <f t="shared" si="15"/>
        <v>1</v>
      </c>
      <c r="O230">
        <f t="shared" si="16"/>
        <v>0</v>
      </c>
    </row>
    <row r="231" spans="1:15" x14ac:dyDescent="0.3">
      <c r="A231">
        <v>2017</v>
      </c>
      <c r="B231" t="s">
        <v>260</v>
      </c>
      <c r="C231" t="s">
        <v>261</v>
      </c>
      <c r="D231" t="s">
        <v>262</v>
      </c>
      <c r="E231" t="s">
        <v>263</v>
      </c>
      <c r="F231" t="s">
        <v>15</v>
      </c>
      <c r="G231" t="s">
        <v>16</v>
      </c>
      <c r="H231">
        <v>37.5</v>
      </c>
      <c r="I231">
        <v>3.7</v>
      </c>
      <c r="J231">
        <v>477.7</v>
      </c>
      <c r="K231">
        <v>8680</v>
      </c>
      <c r="L231" t="str">
        <f t="shared" si="13"/>
        <v>bardzo zly</v>
      </c>
      <c r="M231" t="str">
        <f t="shared" si="14"/>
        <v>dobry</v>
      </c>
      <c r="N231">
        <f t="shared" si="15"/>
        <v>1</v>
      </c>
      <c r="O231">
        <f t="shared" si="16"/>
        <v>0</v>
      </c>
    </row>
    <row r="232" spans="1:15" x14ac:dyDescent="0.3">
      <c r="A232">
        <v>2017</v>
      </c>
      <c r="B232" t="s">
        <v>260</v>
      </c>
      <c r="C232" t="s">
        <v>264</v>
      </c>
      <c r="D232" t="s">
        <v>265</v>
      </c>
      <c r="E232" t="s">
        <v>278</v>
      </c>
      <c r="F232" t="s">
        <v>15</v>
      </c>
      <c r="G232" t="s">
        <v>19</v>
      </c>
      <c r="H232">
        <v>36.799999999999997</v>
      </c>
      <c r="I232">
        <v>8.4</v>
      </c>
      <c r="J232">
        <v>400.4</v>
      </c>
      <c r="K232">
        <v>304</v>
      </c>
      <c r="L232" t="str">
        <f t="shared" si="13"/>
        <v>bardzo zly</v>
      </c>
      <c r="M232" t="str">
        <f t="shared" si="14"/>
        <v>dobry</v>
      </c>
      <c r="N232">
        <f t="shared" si="15"/>
        <v>1</v>
      </c>
      <c r="O232">
        <f t="shared" si="16"/>
        <v>0</v>
      </c>
    </row>
    <row r="233" spans="1:15" x14ac:dyDescent="0.3">
      <c r="A233">
        <v>2017</v>
      </c>
      <c r="B233" t="s">
        <v>260</v>
      </c>
      <c r="C233" t="s">
        <v>264</v>
      </c>
      <c r="D233" t="s">
        <v>265</v>
      </c>
      <c r="E233" t="s">
        <v>279</v>
      </c>
      <c r="F233" t="s">
        <v>15</v>
      </c>
      <c r="G233" t="s">
        <v>19</v>
      </c>
      <c r="H233">
        <v>36.4</v>
      </c>
      <c r="I233">
        <v>8.6</v>
      </c>
      <c r="J233">
        <v>234.7</v>
      </c>
      <c r="K233">
        <v>323</v>
      </c>
      <c r="L233" t="str">
        <f t="shared" si="13"/>
        <v>bardzo zly</v>
      </c>
      <c r="M233" t="str">
        <f t="shared" si="14"/>
        <v>dobry</v>
      </c>
      <c r="N233">
        <f t="shared" si="15"/>
        <v>1</v>
      </c>
      <c r="O233">
        <f t="shared" si="16"/>
        <v>0</v>
      </c>
    </row>
    <row r="234" spans="1:15" x14ac:dyDescent="0.3">
      <c r="A234">
        <v>2017</v>
      </c>
      <c r="B234" t="s">
        <v>260</v>
      </c>
      <c r="C234" t="s">
        <v>267</v>
      </c>
      <c r="D234" t="s">
        <v>268</v>
      </c>
      <c r="E234" t="s">
        <v>270</v>
      </c>
      <c r="F234" t="s">
        <v>15</v>
      </c>
      <c r="G234" t="s">
        <v>19</v>
      </c>
      <c r="H234">
        <v>34.5</v>
      </c>
      <c r="I234">
        <v>5.7</v>
      </c>
      <c r="J234">
        <v>359</v>
      </c>
      <c r="K234">
        <v>354</v>
      </c>
      <c r="L234" t="str">
        <f t="shared" si="13"/>
        <v>bardzo zly</v>
      </c>
      <c r="M234" t="str">
        <f t="shared" si="14"/>
        <v>dobry</v>
      </c>
      <c r="N234">
        <f t="shared" si="15"/>
        <v>1</v>
      </c>
      <c r="O234">
        <f t="shared" si="16"/>
        <v>0</v>
      </c>
    </row>
    <row r="235" spans="1:15" x14ac:dyDescent="0.3">
      <c r="A235">
        <v>2017</v>
      </c>
      <c r="B235" t="s">
        <v>260</v>
      </c>
      <c r="C235" t="s">
        <v>267</v>
      </c>
      <c r="D235" t="s">
        <v>268</v>
      </c>
      <c r="E235" t="s">
        <v>270</v>
      </c>
      <c r="F235" t="s">
        <v>15</v>
      </c>
      <c r="G235" t="s">
        <v>16</v>
      </c>
      <c r="H235">
        <v>34.4</v>
      </c>
      <c r="I235">
        <v>3.7</v>
      </c>
      <c r="J235">
        <v>705.9</v>
      </c>
      <c r="K235">
        <v>8513</v>
      </c>
      <c r="L235" t="str">
        <f t="shared" si="13"/>
        <v>bardzo zly</v>
      </c>
      <c r="M235" t="str">
        <f t="shared" si="14"/>
        <v>dobry</v>
      </c>
      <c r="N235">
        <f t="shared" si="15"/>
        <v>1</v>
      </c>
      <c r="O235">
        <f t="shared" si="16"/>
        <v>0</v>
      </c>
    </row>
    <row r="236" spans="1:15" x14ac:dyDescent="0.3">
      <c r="A236">
        <v>2017</v>
      </c>
      <c r="B236" t="s">
        <v>260</v>
      </c>
      <c r="C236" t="s">
        <v>264</v>
      </c>
      <c r="D236" t="s">
        <v>265</v>
      </c>
      <c r="E236" t="s">
        <v>266</v>
      </c>
      <c r="F236" t="s">
        <v>15</v>
      </c>
      <c r="G236" t="s">
        <v>16</v>
      </c>
      <c r="H236">
        <v>32.1</v>
      </c>
      <c r="I236">
        <v>4</v>
      </c>
      <c r="J236">
        <v>409.3</v>
      </c>
      <c r="K236">
        <v>8589</v>
      </c>
      <c r="L236" t="str">
        <f t="shared" si="13"/>
        <v>bardzo zly</v>
      </c>
      <c r="M236" t="str">
        <f t="shared" si="14"/>
        <v>dobry</v>
      </c>
      <c r="N236">
        <f t="shared" si="15"/>
        <v>1</v>
      </c>
      <c r="O236">
        <f t="shared" si="16"/>
        <v>0</v>
      </c>
    </row>
    <row r="237" spans="1:15" x14ac:dyDescent="0.3">
      <c r="A237">
        <v>2017</v>
      </c>
      <c r="B237" t="s">
        <v>260</v>
      </c>
      <c r="C237" t="s">
        <v>264</v>
      </c>
      <c r="D237" t="s">
        <v>265</v>
      </c>
      <c r="E237" t="s">
        <v>266</v>
      </c>
      <c r="F237" t="s">
        <v>15</v>
      </c>
      <c r="G237" t="s">
        <v>19</v>
      </c>
      <c r="H237">
        <v>31.9</v>
      </c>
      <c r="I237">
        <v>8.6999999999999993</v>
      </c>
      <c r="J237">
        <v>279.60000000000002</v>
      </c>
      <c r="K237">
        <v>363</v>
      </c>
      <c r="L237" t="str">
        <f t="shared" si="13"/>
        <v>bardzo zly</v>
      </c>
      <c r="M237" t="str">
        <f t="shared" si="14"/>
        <v>dobry</v>
      </c>
      <c r="N237">
        <f t="shared" si="15"/>
        <v>1</v>
      </c>
      <c r="O237">
        <f t="shared" si="16"/>
        <v>0</v>
      </c>
    </row>
    <row r="238" spans="1:15" x14ac:dyDescent="0.3">
      <c r="A238">
        <v>2017</v>
      </c>
      <c r="B238" t="s">
        <v>260</v>
      </c>
      <c r="C238" t="s">
        <v>264</v>
      </c>
      <c r="D238" t="s">
        <v>265</v>
      </c>
      <c r="E238" t="s">
        <v>292</v>
      </c>
      <c r="F238" t="s">
        <v>15</v>
      </c>
      <c r="G238" t="s">
        <v>16</v>
      </c>
      <c r="H238">
        <v>26.1</v>
      </c>
      <c r="I238">
        <v>4.2</v>
      </c>
      <c r="J238">
        <v>213.7</v>
      </c>
      <c r="K238">
        <v>8585</v>
      </c>
      <c r="L238" t="str">
        <f t="shared" si="13"/>
        <v>bardzo zly</v>
      </c>
      <c r="M238" t="str">
        <f t="shared" si="14"/>
        <v>dobry</v>
      </c>
      <c r="N238">
        <f t="shared" si="15"/>
        <v>1</v>
      </c>
      <c r="O238">
        <f t="shared" si="16"/>
        <v>0</v>
      </c>
    </row>
    <row r="239" spans="1:15" x14ac:dyDescent="0.3">
      <c r="A239">
        <v>2017</v>
      </c>
      <c r="B239" t="s">
        <v>260</v>
      </c>
      <c r="C239" t="s">
        <v>264</v>
      </c>
      <c r="D239" t="s">
        <v>265</v>
      </c>
      <c r="E239" t="s">
        <v>288</v>
      </c>
      <c r="F239" t="s">
        <v>15</v>
      </c>
      <c r="G239" t="s">
        <v>16</v>
      </c>
      <c r="H239">
        <v>25.1</v>
      </c>
      <c r="I239">
        <v>2.2999999999999998</v>
      </c>
      <c r="J239">
        <v>328.8</v>
      </c>
      <c r="K239">
        <v>8710</v>
      </c>
      <c r="L239" t="str">
        <f t="shared" si="13"/>
        <v>bardzo zly</v>
      </c>
      <c r="M239" t="str">
        <f t="shared" si="14"/>
        <v>dobry</v>
      </c>
      <c r="N239">
        <f t="shared" si="15"/>
        <v>1</v>
      </c>
      <c r="O239">
        <f t="shared" si="16"/>
        <v>0</v>
      </c>
    </row>
    <row r="240" spans="1:15" x14ac:dyDescent="0.3">
      <c r="A240">
        <v>2017</v>
      </c>
      <c r="B240" t="s">
        <v>247</v>
      </c>
      <c r="C240" t="s">
        <v>248</v>
      </c>
      <c r="D240" t="s">
        <v>249</v>
      </c>
      <c r="E240" t="s">
        <v>255</v>
      </c>
      <c r="F240" t="s">
        <v>15</v>
      </c>
      <c r="G240" t="s">
        <v>16</v>
      </c>
      <c r="H240">
        <v>39.299999999999997</v>
      </c>
      <c r="I240">
        <v>2.1</v>
      </c>
      <c r="J240">
        <v>477.8</v>
      </c>
      <c r="K240">
        <v>3437</v>
      </c>
      <c r="L240" t="str">
        <f t="shared" si="13"/>
        <v>bardzo zly</v>
      </c>
      <c r="M240" t="str">
        <f t="shared" si="14"/>
        <v>dobry</v>
      </c>
      <c r="N240">
        <f t="shared" si="15"/>
        <v>1</v>
      </c>
      <c r="O240">
        <f t="shared" si="16"/>
        <v>0</v>
      </c>
    </row>
    <row r="241" spans="1:15" x14ac:dyDescent="0.3">
      <c r="A241">
        <v>2017</v>
      </c>
      <c r="B241" t="s">
        <v>247</v>
      </c>
      <c r="C241" t="s">
        <v>248</v>
      </c>
      <c r="D241" t="s">
        <v>249</v>
      </c>
      <c r="E241" t="s">
        <v>256</v>
      </c>
      <c r="F241" t="s">
        <v>15</v>
      </c>
      <c r="G241" t="s">
        <v>16</v>
      </c>
      <c r="H241">
        <v>38.299999999999997</v>
      </c>
      <c r="I241">
        <v>0</v>
      </c>
      <c r="J241">
        <v>515.4</v>
      </c>
      <c r="K241">
        <v>8626</v>
      </c>
      <c r="L241" t="str">
        <f t="shared" si="13"/>
        <v>bardzo zly</v>
      </c>
      <c r="M241" t="str">
        <f t="shared" si="14"/>
        <v>dobry</v>
      </c>
      <c r="N241">
        <f t="shared" si="15"/>
        <v>1</v>
      </c>
      <c r="O241">
        <f t="shared" si="16"/>
        <v>0</v>
      </c>
    </row>
    <row r="242" spans="1:15" x14ac:dyDescent="0.3">
      <c r="A242">
        <v>2017</v>
      </c>
      <c r="B242" t="s">
        <v>247</v>
      </c>
      <c r="C242" t="s">
        <v>251</v>
      </c>
      <c r="D242" t="s">
        <v>252</v>
      </c>
      <c r="E242" t="s">
        <v>253</v>
      </c>
      <c r="F242" t="s">
        <v>15</v>
      </c>
      <c r="G242" t="s">
        <v>16</v>
      </c>
      <c r="H242">
        <v>36.4</v>
      </c>
      <c r="I242">
        <v>1</v>
      </c>
      <c r="J242">
        <v>626</v>
      </c>
      <c r="K242">
        <v>8692</v>
      </c>
      <c r="L242" t="str">
        <f t="shared" si="13"/>
        <v>bardzo zly</v>
      </c>
      <c r="M242" t="str">
        <f t="shared" si="14"/>
        <v>dobry</v>
      </c>
      <c r="N242">
        <f t="shared" si="15"/>
        <v>1</v>
      </c>
      <c r="O242">
        <f t="shared" si="16"/>
        <v>0</v>
      </c>
    </row>
    <row r="243" spans="1:15" x14ac:dyDescent="0.3">
      <c r="A243">
        <v>2017</v>
      </c>
      <c r="B243" t="s">
        <v>247</v>
      </c>
      <c r="C243" t="s">
        <v>248</v>
      </c>
      <c r="D243" t="s">
        <v>249</v>
      </c>
      <c r="E243" t="s">
        <v>353</v>
      </c>
      <c r="F243" t="s">
        <v>15</v>
      </c>
      <c r="G243" t="s">
        <v>16</v>
      </c>
      <c r="H243">
        <v>36.299999999999997</v>
      </c>
      <c r="I243">
        <v>1.8</v>
      </c>
      <c r="J243">
        <v>248.8</v>
      </c>
      <c r="K243">
        <v>2220</v>
      </c>
      <c r="L243" t="str">
        <f t="shared" si="13"/>
        <v>bardzo zly</v>
      </c>
      <c r="M243" t="str">
        <f t="shared" si="14"/>
        <v>dobry</v>
      </c>
      <c r="N243">
        <f t="shared" si="15"/>
        <v>1</v>
      </c>
      <c r="O243">
        <f t="shared" si="16"/>
        <v>0</v>
      </c>
    </row>
    <row r="244" spans="1:15" x14ac:dyDescent="0.3">
      <c r="A244">
        <v>2017</v>
      </c>
      <c r="B244" t="s">
        <v>247</v>
      </c>
      <c r="C244" t="s">
        <v>251</v>
      </c>
      <c r="D244" t="s">
        <v>252</v>
      </c>
      <c r="E244" t="s">
        <v>253</v>
      </c>
      <c r="F244" t="s">
        <v>15</v>
      </c>
      <c r="G244" t="s">
        <v>19</v>
      </c>
      <c r="H244">
        <v>35.200000000000003</v>
      </c>
      <c r="I244">
        <v>5.8</v>
      </c>
      <c r="J244">
        <v>278.89999999999998</v>
      </c>
      <c r="K244">
        <v>364</v>
      </c>
      <c r="L244" t="str">
        <f t="shared" si="13"/>
        <v>bardzo zly</v>
      </c>
      <c r="M244" t="str">
        <f t="shared" si="14"/>
        <v>dobry</v>
      </c>
      <c r="N244">
        <f t="shared" si="15"/>
        <v>1</v>
      </c>
      <c r="O244">
        <f t="shared" si="16"/>
        <v>0</v>
      </c>
    </row>
    <row r="245" spans="1:15" x14ac:dyDescent="0.3">
      <c r="A245">
        <v>2017</v>
      </c>
      <c r="B245" t="s">
        <v>247</v>
      </c>
      <c r="C245" t="s">
        <v>248</v>
      </c>
      <c r="D245" t="s">
        <v>249</v>
      </c>
      <c r="E245" t="s">
        <v>258</v>
      </c>
      <c r="F245" t="s">
        <v>15</v>
      </c>
      <c r="G245" t="s">
        <v>16</v>
      </c>
      <c r="H245">
        <v>32.799999999999997</v>
      </c>
      <c r="I245">
        <v>0</v>
      </c>
      <c r="J245">
        <v>454</v>
      </c>
      <c r="K245">
        <v>8563</v>
      </c>
      <c r="L245" t="str">
        <f t="shared" si="13"/>
        <v>bardzo zly</v>
      </c>
      <c r="M245" t="str">
        <f t="shared" si="14"/>
        <v>dobry</v>
      </c>
      <c r="N245">
        <f t="shared" si="15"/>
        <v>1</v>
      </c>
      <c r="O245">
        <f t="shared" si="16"/>
        <v>0</v>
      </c>
    </row>
    <row r="246" spans="1:15" x14ac:dyDescent="0.3">
      <c r="A246">
        <v>2017</v>
      </c>
      <c r="B246" t="s">
        <v>247</v>
      </c>
      <c r="C246" t="s">
        <v>248</v>
      </c>
      <c r="D246" t="s">
        <v>249</v>
      </c>
      <c r="E246" t="s">
        <v>250</v>
      </c>
      <c r="F246" t="s">
        <v>15</v>
      </c>
      <c r="G246" t="s">
        <v>19</v>
      </c>
      <c r="H246">
        <v>30.9</v>
      </c>
      <c r="I246">
        <v>3.3</v>
      </c>
      <c r="J246">
        <v>156.30000000000001</v>
      </c>
      <c r="K246">
        <v>362</v>
      </c>
      <c r="L246" t="str">
        <f t="shared" si="13"/>
        <v>zly</v>
      </c>
      <c r="M246" t="str">
        <f t="shared" si="14"/>
        <v>dobry</v>
      </c>
      <c r="N246">
        <f t="shared" si="15"/>
        <v>0</v>
      </c>
      <c r="O246">
        <f t="shared" si="16"/>
        <v>0</v>
      </c>
    </row>
    <row r="247" spans="1:15" x14ac:dyDescent="0.3">
      <c r="A247">
        <v>2017</v>
      </c>
      <c r="B247" t="s">
        <v>247</v>
      </c>
      <c r="C247" t="s">
        <v>251</v>
      </c>
      <c r="D247" t="s">
        <v>252</v>
      </c>
      <c r="E247" t="s">
        <v>254</v>
      </c>
      <c r="F247" t="s">
        <v>15</v>
      </c>
      <c r="G247" t="s">
        <v>19</v>
      </c>
      <c r="H247">
        <v>29.6</v>
      </c>
      <c r="I247">
        <v>5.8</v>
      </c>
      <c r="J247">
        <v>159</v>
      </c>
      <c r="K247">
        <v>365</v>
      </c>
      <c r="L247" t="str">
        <f t="shared" si="13"/>
        <v>zly</v>
      </c>
      <c r="M247" t="str">
        <f t="shared" si="14"/>
        <v>dobry</v>
      </c>
      <c r="N247">
        <f t="shared" si="15"/>
        <v>0</v>
      </c>
      <c r="O247">
        <f t="shared" si="16"/>
        <v>0</v>
      </c>
    </row>
    <row r="248" spans="1:15" x14ac:dyDescent="0.3">
      <c r="A248">
        <v>2017</v>
      </c>
      <c r="B248" t="s">
        <v>247</v>
      </c>
      <c r="C248" t="s">
        <v>248</v>
      </c>
      <c r="D248" t="s">
        <v>249</v>
      </c>
      <c r="E248" t="s">
        <v>259</v>
      </c>
      <c r="F248" t="s">
        <v>15</v>
      </c>
      <c r="G248" t="s">
        <v>19</v>
      </c>
      <c r="H248">
        <v>29</v>
      </c>
      <c r="I248">
        <v>2.6</v>
      </c>
      <c r="J248">
        <v>158.6</v>
      </c>
      <c r="K248">
        <v>348</v>
      </c>
      <c r="L248" t="str">
        <f t="shared" si="13"/>
        <v>zly</v>
      </c>
      <c r="M248" t="str">
        <f t="shared" si="14"/>
        <v>dobry</v>
      </c>
      <c r="N248">
        <f t="shared" si="15"/>
        <v>0</v>
      </c>
      <c r="O248">
        <f t="shared" si="16"/>
        <v>0</v>
      </c>
    </row>
    <row r="249" spans="1:15" x14ac:dyDescent="0.3">
      <c r="A249">
        <v>2017</v>
      </c>
      <c r="B249" t="s">
        <v>247</v>
      </c>
      <c r="C249" t="s">
        <v>248</v>
      </c>
      <c r="D249" t="s">
        <v>249</v>
      </c>
      <c r="E249" t="s">
        <v>366</v>
      </c>
      <c r="F249" t="s">
        <v>15</v>
      </c>
      <c r="G249" t="s">
        <v>19</v>
      </c>
      <c r="H249">
        <v>26.5</v>
      </c>
      <c r="I249">
        <v>2.4</v>
      </c>
      <c r="J249">
        <v>142.80000000000001</v>
      </c>
      <c r="K249">
        <v>349</v>
      </c>
      <c r="L249" t="str">
        <f t="shared" si="13"/>
        <v>zly</v>
      </c>
      <c r="M249" t="str">
        <f t="shared" si="14"/>
        <v>dobry</v>
      </c>
      <c r="N249">
        <f t="shared" si="15"/>
        <v>0</v>
      </c>
      <c r="O249">
        <f t="shared" si="16"/>
        <v>0</v>
      </c>
    </row>
    <row r="250" spans="1:15" x14ac:dyDescent="0.3">
      <c r="A250">
        <v>2017</v>
      </c>
      <c r="B250" t="s">
        <v>247</v>
      </c>
      <c r="C250" t="s">
        <v>248</v>
      </c>
      <c r="D250" t="s">
        <v>249</v>
      </c>
      <c r="E250" t="s">
        <v>257</v>
      </c>
      <c r="F250" t="s">
        <v>15</v>
      </c>
      <c r="G250" t="s">
        <v>19</v>
      </c>
      <c r="H250">
        <v>24.1</v>
      </c>
      <c r="I250">
        <v>2</v>
      </c>
      <c r="J250">
        <v>154</v>
      </c>
      <c r="K250">
        <v>339</v>
      </c>
      <c r="L250" t="str">
        <f t="shared" si="13"/>
        <v>zly</v>
      </c>
      <c r="M250" t="str">
        <f t="shared" si="14"/>
        <v>dobry</v>
      </c>
      <c r="N250">
        <f t="shared" si="15"/>
        <v>0</v>
      </c>
      <c r="O250">
        <f t="shared" si="16"/>
        <v>0</v>
      </c>
    </row>
    <row r="251" spans="1:15" x14ac:dyDescent="0.3">
      <c r="A251">
        <v>2017</v>
      </c>
      <c r="B251" t="s">
        <v>295</v>
      </c>
      <c r="C251" t="s">
        <v>299</v>
      </c>
      <c r="D251" t="s">
        <v>300</v>
      </c>
      <c r="E251" t="s">
        <v>304</v>
      </c>
      <c r="F251" t="s">
        <v>15</v>
      </c>
      <c r="G251" t="s">
        <v>19</v>
      </c>
      <c r="H251">
        <v>34.5</v>
      </c>
      <c r="I251">
        <v>3.7</v>
      </c>
      <c r="J251">
        <v>147.19999999999999</v>
      </c>
      <c r="K251">
        <v>201</v>
      </c>
      <c r="L251" t="str">
        <f t="shared" si="13"/>
        <v>zly</v>
      </c>
      <c r="M251" t="str">
        <f t="shared" si="14"/>
        <v>dobry</v>
      </c>
      <c r="N251">
        <f t="shared" si="15"/>
        <v>0</v>
      </c>
      <c r="O251">
        <f t="shared" si="16"/>
        <v>0</v>
      </c>
    </row>
    <row r="252" spans="1:15" x14ac:dyDescent="0.3">
      <c r="A252">
        <v>2017</v>
      </c>
      <c r="B252" t="s">
        <v>295</v>
      </c>
      <c r="C252" t="s">
        <v>299</v>
      </c>
      <c r="D252" t="s">
        <v>300</v>
      </c>
      <c r="E252" t="s">
        <v>301</v>
      </c>
      <c r="F252" t="s">
        <v>15</v>
      </c>
      <c r="G252" t="s">
        <v>16</v>
      </c>
      <c r="H252">
        <v>28.5</v>
      </c>
      <c r="I252">
        <v>1.2</v>
      </c>
      <c r="J252">
        <v>211</v>
      </c>
      <c r="K252">
        <v>8167</v>
      </c>
      <c r="L252" t="str">
        <f t="shared" si="13"/>
        <v>bardzo zly</v>
      </c>
      <c r="M252" t="str">
        <f t="shared" si="14"/>
        <v>dobry</v>
      </c>
      <c r="N252">
        <f t="shared" si="15"/>
        <v>1</v>
      </c>
      <c r="O252">
        <f t="shared" si="16"/>
        <v>0</v>
      </c>
    </row>
    <row r="253" spans="1:15" x14ac:dyDescent="0.3">
      <c r="A253">
        <v>2017</v>
      </c>
      <c r="B253" t="s">
        <v>295</v>
      </c>
      <c r="C253" t="s">
        <v>299</v>
      </c>
      <c r="D253" t="s">
        <v>300</v>
      </c>
      <c r="E253" t="s">
        <v>302</v>
      </c>
      <c r="F253" t="s">
        <v>15</v>
      </c>
      <c r="G253" t="s">
        <v>19</v>
      </c>
      <c r="H253">
        <v>27.1</v>
      </c>
      <c r="I253">
        <v>5.4</v>
      </c>
      <c r="J253">
        <v>132.69999999999999</v>
      </c>
      <c r="K253">
        <v>360</v>
      </c>
      <c r="L253" t="str">
        <f t="shared" si="13"/>
        <v>dostateczny</v>
      </c>
      <c r="M253" t="str">
        <f t="shared" si="14"/>
        <v>dobry</v>
      </c>
      <c r="N253">
        <f t="shared" si="15"/>
        <v>0</v>
      </c>
      <c r="O253">
        <f t="shared" si="16"/>
        <v>0</v>
      </c>
    </row>
    <row r="254" spans="1:15" x14ac:dyDescent="0.3">
      <c r="A254">
        <v>2017</v>
      </c>
      <c r="B254" t="s">
        <v>295</v>
      </c>
      <c r="C254" t="s">
        <v>299</v>
      </c>
      <c r="D254" t="s">
        <v>300</v>
      </c>
      <c r="E254" t="s">
        <v>365</v>
      </c>
      <c r="F254" t="s">
        <v>15</v>
      </c>
      <c r="G254" t="s">
        <v>16</v>
      </c>
      <c r="H254">
        <v>26.9</v>
      </c>
      <c r="I254">
        <v>0.7</v>
      </c>
      <c r="J254">
        <v>172.5</v>
      </c>
      <c r="K254">
        <v>7763</v>
      </c>
      <c r="L254" t="str">
        <f t="shared" si="13"/>
        <v>zly</v>
      </c>
      <c r="M254" t="str">
        <f t="shared" si="14"/>
        <v>dobry</v>
      </c>
      <c r="N254">
        <f t="shared" si="15"/>
        <v>0</v>
      </c>
      <c r="O254">
        <f t="shared" si="16"/>
        <v>0</v>
      </c>
    </row>
    <row r="255" spans="1:15" x14ac:dyDescent="0.3">
      <c r="A255">
        <v>2017</v>
      </c>
      <c r="B255" t="s">
        <v>295</v>
      </c>
      <c r="C255" t="s">
        <v>296</v>
      </c>
      <c r="D255" t="s">
        <v>297</v>
      </c>
      <c r="E255" t="s">
        <v>298</v>
      </c>
      <c r="F255" t="s">
        <v>15</v>
      </c>
      <c r="G255" t="s">
        <v>16</v>
      </c>
      <c r="H255">
        <v>25</v>
      </c>
      <c r="I255">
        <v>0.1</v>
      </c>
      <c r="J255">
        <v>201.6</v>
      </c>
      <c r="K255">
        <v>8378</v>
      </c>
      <c r="L255" t="str">
        <f t="shared" si="13"/>
        <v>bardzo zly</v>
      </c>
      <c r="M255" t="str">
        <f t="shared" si="14"/>
        <v>dobry</v>
      </c>
      <c r="N255">
        <f t="shared" si="15"/>
        <v>1</v>
      </c>
      <c r="O255">
        <f t="shared" si="16"/>
        <v>0</v>
      </c>
    </row>
    <row r="256" spans="1:15" x14ac:dyDescent="0.3">
      <c r="A256">
        <v>2017</v>
      </c>
      <c r="B256" t="s">
        <v>295</v>
      </c>
      <c r="C256" t="s">
        <v>296</v>
      </c>
      <c r="D256" t="s">
        <v>297</v>
      </c>
      <c r="E256" t="s">
        <v>298</v>
      </c>
      <c r="F256" t="s">
        <v>15</v>
      </c>
      <c r="G256" t="s">
        <v>19</v>
      </c>
      <c r="H256">
        <v>24.6</v>
      </c>
      <c r="I256">
        <v>4</v>
      </c>
      <c r="J256">
        <v>149.4</v>
      </c>
      <c r="K256">
        <v>360</v>
      </c>
      <c r="L256" t="str">
        <f t="shared" si="13"/>
        <v>zly</v>
      </c>
      <c r="M256" t="str">
        <f t="shared" si="14"/>
        <v>dobry</v>
      </c>
      <c r="N256">
        <f t="shared" si="15"/>
        <v>0</v>
      </c>
      <c r="O256">
        <f t="shared" si="16"/>
        <v>0</v>
      </c>
    </row>
    <row r="257" spans="1:15" x14ac:dyDescent="0.3">
      <c r="A257">
        <v>2017</v>
      </c>
      <c r="B257" t="s">
        <v>295</v>
      </c>
      <c r="C257" t="s">
        <v>299</v>
      </c>
      <c r="D257" t="s">
        <v>300</v>
      </c>
      <c r="E257" t="s">
        <v>369</v>
      </c>
      <c r="F257" t="s">
        <v>15</v>
      </c>
      <c r="G257" t="s">
        <v>16</v>
      </c>
      <c r="H257">
        <v>23.6</v>
      </c>
      <c r="I257">
        <v>0.5</v>
      </c>
      <c r="J257">
        <v>368.1</v>
      </c>
      <c r="K257">
        <v>8566</v>
      </c>
      <c r="L257" t="str">
        <f t="shared" si="13"/>
        <v>bardzo zly</v>
      </c>
      <c r="M257" t="str">
        <f t="shared" si="14"/>
        <v>dobry</v>
      </c>
      <c r="N257">
        <f t="shared" si="15"/>
        <v>1</v>
      </c>
      <c r="O257">
        <f t="shared" si="16"/>
        <v>0</v>
      </c>
    </row>
    <row r="258" spans="1:15" x14ac:dyDescent="0.3">
      <c r="A258">
        <v>2017</v>
      </c>
      <c r="B258" t="s">
        <v>295</v>
      </c>
      <c r="C258" t="s">
        <v>305</v>
      </c>
      <c r="D258" t="s">
        <v>306</v>
      </c>
      <c r="E258" t="s">
        <v>307</v>
      </c>
      <c r="F258" t="s">
        <v>15</v>
      </c>
      <c r="G258" t="s">
        <v>16</v>
      </c>
      <c r="H258">
        <v>23.4</v>
      </c>
      <c r="I258">
        <v>0.3</v>
      </c>
      <c r="J258">
        <v>158.30000000000001</v>
      </c>
      <c r="K258">
        <v>8319</v>
      </c>
      <c r="L258" t="str">
        <f t="shared" si="13"/>
        <v>zly</v>
      </c>
      <c r="M258" t="str">
        <f t="shared" si="14"/>
        <v>dobry</v>
      </c>
      <c r="N258">
        <f t="shared" si="15"/>
        <v>0</v>
      </c>
      <c r="O258">
        <f t="shared" si="16"/>
        <v>0</v>
      </c>
    </row>
    <row r="259" spans="1:15" x14ac:dyDescent="0.3">
      <c r="A259">
        <v>2017</v>
      </c>
      <c r="B259" t="s">
        <v>295</v>
      </c>
      <c r="C259" t="s">
        <v>305</v>
      </c>
      <c r="D259" t="s">
        <v>306</v>
      </c>
      <c r="E259" t="s">
        <v>307</v>
      </c>
      <c r="F259" t="s">
        <v>15</v>
      </c>
      <c r="G259" t="s">
        <v>19</v>
      </c>
      <c r="H259">
        <v>23.4</v>
      </c>
      <c r="I259">
        <v>3.2</v>
      </c>
      <c r="J259">
        <v>105</v>
      </c>
      <c r="K259">
        <v>354</v>
      </c>
      <c r="L259" t="str">
        <f t="shared" ref="L259:L290" si="17">IF(AND(J259&gt;=0,J259&lt;21),$Q$2,                IF(AND(J259&gt;=21,J259&lt;61),$Q$3,           IF(AND(J259&gt;=61,J259&lt;101),$Q$4,                   IF(AND(J259&gt;=101,J259&lt;141),$Q$5,               IF(AND(J259&gt;=141,J259&lt;201),$Q$6,            IF(J259&gt;=201,$Q$7,0)    )   )   )    )    )</f>
        <v>dostateczny</v>
      </c>
      <c r="M259" t="str">
        <f t="shared" ref="M259:M290" si="18">IF(AND(H259&gt;=0,H259&lt;21),$Q$2,                IF(AND(H259&gt;=21,H259&lt;61),$Q$3,           IF(AND(H259&gt;=61,H259&lt;101),$Q$4,                   IF(AND(H259&gt;=101,H259&lt;141),$Q$5,               IF(AND(H259&gt;=141,H259&lt;201),$Q$6,            IF(H259&gt;=201,$Q$7,0)    )   )   )    )    )</f>
        <v>dobry</v>
      </c>
      <c r="N259">
        <f t="shared" ref="N259:N290" si="19">VLOOKUP(L259,$Q$2:$T$7,4,FALSE)</f>
        <v>0</v>
      </c>
      <c r="O259">
        <f t="shared" ref="O259:O290" si="20">VLOOKUP(M259,$Q$2:$S$7,3,FALSE)</f>
        <v>0</v>
      </c>
    </row>
    <row r="260" spans="1:15" x14ac:dyDescent="0.3">
      <c r="A260">
        <v>2017</v>
      </c>
      <c r="B260" t="s">
        <v>295</v>
      </c>
      <c r="C260" t="s">
        <v>299</v>
      </c>
      <c r="D260" t="s">
        <v>300</v>
      </c>
      <c r="E260" t="s">
        <v>374</v>
      </c>
      <c r="F260" t="s">
        <v>15</v>
      </c>
      <c r="G260" t="s">
        <v>19</v>
      </c>
      <c r="H260">
        <v>19.100000000000001</v>
      </c>
      <c r="I260">
        <v>3.4</v>
      </c>
      <c r="J260">
        <v>88.6</v>
      </c>
      <c r="K260">
        <v>363</v>
      </c>
      <c r="L260" t="str">
        <f t="shared" si="17"/>
        <v>umiarkowany</v>
      </c>
      <c r="M260" t="str">
        <f t="shared" si="18"/>
        <v>bardzo dobry</v>
      </c>
      <c r="N260">
        <f t="shared" si="19"/>
        <v>0</v>
      </c>
      <c r="O260">
        <f t="shared" si="20"/>
        <v>1</v>
      </c>
    </row>
    <row r="261" spans="1:15" x14ac:dyDescent="0.3">
      <c r="A261">
        <v>2017</v>
      </c>
      <c r="B261" t="s">
        <v>295</v>
      </c>
      <c r="C261" t="s">
        <v>299</v>
      </c>
      <c r="D261" t="s">
        <v>300</v>
      </c>
      <c r="E261" t="s">
        <v>309</v>
      </c>
      <c r="F261" t="s">
        <v>15</v>
      </c>
      <c r="G261" t="s">
        <v>19</v>
      </c>
      <c r="H261">
        <v>15.5</v>
      </c>
      <c r="I261">
        <v>3.5</v>
      </c>
      <c r="J261">
        <v>75.099999999999994</v>
      </c>
      <c r="K261">
        <v>357</v>
      </c>
      <c r="L261" t="str">
        <f t="shared" si="17"/>
        <v>umiarkowany</v>
      </c>
      <c r="M261" t="str">
        <f t="shared" si="18"/>
        <v>bardzo dobry</v>
      </c>
      <c r="N261">
        <f t="shared" si="19"/>
        <v>0</v>
      </c>
      <c r="O261">
        <f t="shared" si="20"/>
        <v>1</v>
      </c>
    </row>
    <row r="262" spans="1:15" x14ac:dyDescent="0.3">
      <c r="A262">
        <v>2017</v>
      </c>
      <c r="B262" t="s">
        <v>310</v>
      </c>
      <c r="C262" t="s">
        <v>311</v>
      </c>
      <c r="D262" t="s">
        <v>312</v>
      </c>
      <c r="E262" t="s">
        <v>323</v>
      </c>
      <c r="F262" t="s">
        <v>15</v>
      </c>
      <c r="G262" t="s">
        <v>19</v>
      </c>
      <c r="H262">
        <v>38.1</v>
      </c>
      <c r="I262">
        <v>7.2</v>
      </c>
      <c r="J262">
        <v>228</v>
      </c>
      <c r="K262">
        <v>314</v>
      </c>
      <c r="L262" t="str">
        <f t="shared" si="17"/>
        <v>bardzo zly</v>
      </c>
      <c r="M262" t="str">
        <f t="shared" si="18"/>
        <v>dobry</v>
      </c>
      <c r="N262">
        <f t="shared" si="19"/>
        <v>1</v>
      </c>
      <c r="O262">
        <f t="shared" si="20"/>
        <v>0</v>
      </c>
    </row>
    <row r="263" spans="1:15" x14ac:dyDescent="0.3">
      <c r="A263">
        <v>2017</v>
      </c>
      <c r="B263" t="s">
        <v>310</v>
      </c>
      <c r="C263" t="s">
        <v>311</v>
      </c>
      <c r="D263" t="s">
        <v>312</v>
      </c>
      <c r="E263" t="s">
        <v>320</v>
      </c>
      <c r="F263" t="s">
        <v>15</v>
      </c>
      <c r="G263" t="s">
        <v>19</v>
      </c>
      <c r="H263">
        <v>35.200000000000003</v>
      </c>
      <c r="I263">
        <v>7.8</v>
      </c>
      <c r="J263">
        <v>207.8</v>
      </c>
      <c r="K263">
        <v>328</v>
      </c>
      <c r="L263" t="str">
        <f t="shared" si="17"/>
        <v>bardzo zly</v>
      </c>
      <c r="M263" t="str">
        <f t="shared" si="18"/>
        <v>dobry</v>
      </c>
      <c r="N263">
        <f t="shared" si="19"/>
        <v>1</v>
      </c>
      <c r="O263">
        <f t="shared" si="20"/>
        <v>0</v>
      </c>
    </row>
    <row r="264" spans="1:15" x14ac:dyDescent="0.3">
      <c r="A264">
        <v>2017</v>
      </c>
      <c r="B264" t="s">
        <v>310</v>
      </c>
      <c r="C264" t="s">
        <v>311</v>
      </c>
      <c r="D264" t="s">
        <v>312</v>
      </c>
      <c r="E264" t="s">
        <v>321</v>
      </c>
      <c r="F264" t="s">
        <v>15</v>
      </c>
      <c r="G264" t="s">
        <v>19</v>
      </c>
      <c r="H264">
        <v>34.6</v>
      </c>
      <c r="I264">
        <v>6.9</v>
      </c>
      <c r="J264">
        <v>201.6</v>
      </c>
      <c r="K264">
        <v>315</v>
      </c>
      <c r="L264" t="str">
        <f t="shared" si="17"/>
        <v>bardzo zly</v>
      </c>
      <c r="M264" t="str">
        <f t="shared" si="18"/>
        <v>dobry</v>
      </c>
      <c r="N264">
        <f t="shared" si="19"/>
        <v>1</v>
      </c>
      <c r="O264">
        <f t="shared" si="20"/>
        <v>0</v>
      </c>
    </row>
    <row r="265" spans="1:15" x14ac:dyDescent="0.3">
      <c r="A265">
        <v>2017</v>
      </c>
      <c r="B265" t="s">
        <v>310</v>
      </c>
      <c r="C265" t="s">
        <v>311</v>
      </c>
      <c r="D265" t="s">
        <v>312</v>
      </c>
      <c r="E265" t="s">
        <v>314</v>
      </c>
      <c r="F265" t="s">
        <v>15</v>
      </c>
      <c r="G265" t="s">
        <v>19</v>
      </c>
      <c r="H265">
        <v>33.700000000000003</v>
      </c>
      <c r="I265">
        <v>7.6</v>
      </c>
      <c r="J265">
        <v>188.5</v>
      </c>
      <c r="K265">
        <v>300</v>
      </c>
      <c r="L265" t="str">
        <f t="shared" si="17"/>
        <v>zly</v>
      </c>
      <c r="M265" t="str">
        <f t="shared" si="18"/>
        <v>dobry</v>
      </c>
      <c r="N265">
        <f t="shared" si="19"/>
        <v>0</v>
      </c>
      <c r="O265">
        <f t="shared" si="20"/>
        <v>0</v>
      </c>
    </row>
    <row r="266" spans="1:15" x14ac:dyDescent="0.3">
      <c r="A266">
        <v>2017</v>
      </c>
      <c r="B266" t="s">
        <v>310</v>
      </c>
      <c r="C266" t="s">
        <v>315</v>
      </c>
      <c r="D266" t="s">
        <v>316</v>
      </c>
      <c r="E266" t="s">
        <v>317</v>
      </c>
      <c r="F266" t="s">
        <v>15</v>
      </c>
      <c r="G266" t="s">
        <v>16</v>
      </c>
      <c r="H266">
        <v>32</v>
      </c>
      <c r="I266">
        <v>0.5</v>
      </c>
      <c r="J266">
        <v>421</v>
      </c>
      <c r="K266">
        <v>8677</v>
      </c>
      <c r="L266" t="str">
        <f t="shared" si="17"/>
        <v>bardzo zly</v>
      </c>
      <c r="M266" t="str">
        <f t="shared" si="18"/>
        <v>dobry</v>
      </c>
      <c r="N266">
        <f t="shared" si="19"/>
        <v>1</v>
      </c>
      <c r="O266">
        <f t="shared" si="20"/>
        <v>0</v>
      </c>
    </row>
    <row r="267" spans="1:15" x14ac:dyDescent="0.3">
      <c r="A267">
        <v>2017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31.4</v>
      </c>
      <c r="I267">
        <v>4.3</v>
      </c>
      <c r="J267">
        <v>213</v>
      </c>
      <c r="K267">
        <v>345</v>
      </c>
      <c r="L267" t="str">
        <f t="shared" si="17"/>
        <v>bardzo zly</v>
      </c>
      <c r="M267" t="str">
        <f t="shared" si="18"/>
        <v>dobry</v>
      </c>
      <c r="N267">
        <f t="shared" si="19"/>
        <v>1</v>
      </c>
      <c r="O267">
        <f t="shared" si="20"/>
        <v>0</v>
      </c>
    </row>
    <row r="268" spans="1:15" x14ac:dyDescent="0.3">
      <c r="A268">
        <v>2017</v>
      </c>
      <c r="B268" t="s">
        <v>310</v>
      </c>
      <c r="C268" t="s">
        <v>324</v>
      </c>
      <c r="D268" t="s">
        <v>325</v>
      </c>
      <c r="E268" t="s">
        <v>326</v>
      </c>
      <c r="F268" t="s">
        <v>15</v>
      </c>
      <c r="G268" t="s">
        <v>19</v>
      </c>
      <c r="H268">
        <v>29.8</v>
      </c>
      <c r="I268">
        <v>6.4</v>
      </c>
      <c r="J268">
        <v>234.9</v>
      </c>
      <c r="K268">
        <v>346</v>
      </c>
      <c r="L268" t="str">
        <f t="shared" si="17"/>
        <v>bardzo zly</v>
      </c>
      <c r="M268" t="str">
        <f t="shared" si="18"/>
        <v>dobry</v>
      </c>
      <c r="N268">
        <f t="shared" si="19"/>
        <v>1</v>
      </c>
      <c r="O268">
        <f t="shared" si="20"/>
        <v>0</v>
      </c>
    </row>
    <row r="269" spans="1:15" x14ac:dyDescent="0.3">
      <c r="A269">
        <v>2017</v>
      </c>
      <c r="B269" t="s">
        <v>310</v>
      </c>
      <c r="C269" t="s">
        <v>324</v>
      </c>
      <c r="D269" t="s">
        <v>325</v>
      </c>
      <c r="E269" t="s">
        <v>327</v>
      </c>
      <c r="F269" t="s">
        <v>15</v>
      </c>
      <c r="G269" t="s">
        <v>16</v>
      </c>
      <c r="H269">
        <v>28.8</v>
      </c>
      <c r="I269">
        <v>0.3</v>
      </c>
      <c r="J269">
        <v>328</v>
      </c>
      <c r="K269">
        <v>8704</v>
      </c>
      <c r="L269" t="str">
        <f t="shared" si="17"/>
        <v>bardzo zly</v>
      </c>
      <c r="M269" t="str">
        <f t="shared" si="18"/>
        <v>dobry</v>
      </c>
      <c r="N269">
        <f t="shared" si="19"/>
        <v>1</v>
      </c>
      <c r="O269">
        <f t="shared" si="20"/>
        <v>0</v>
      </c>
    </row>
    <row r="270" spans="1:15" x14ac:dyDescent="0.3">
      <c r="A270">
        <v>2017</v>
      </c>
      <c r="B270" t="s">
        <v>310</v>
      </c>
      <c r="C270" t="s">
        <v>311</v>
      </c>
      <c r="D270" t="s">
        <v>312</v>
      </c>
      <c r="E270" t="s">
        <v>322</v>
      </c>
      <c r="F270" t="s">
        <v>15</v>
      </c>
      <c r="G270" t="s">
        <v>19</v>
      </c>
      <c r="H270">
        <v>28.8</v>
      </c>
      <c r="I270">
        <v>3.5</v>
      </c>
      <c r="J270">
        <v>201.9</v>
      </c>
      <c r="K270">
        <v>365</v>
      </c>
      <c r="L270" t="str">
        <f t="shared" si="17"/>
        <v>bardzo zly</v>
      </c>
      <c r="M270" t="str">
        <f t="shared" si="18"/>
        <v>dobry</v>
      </c>
      <c r="N270">
        <f t="shared" si="19"/>
        <v>1</v>
      </c>
      <c r="O270">
        <f t="shared" si="20"/>
        <v>0</v>
      </c>
    </row>
    <row r="271" spans="1:15" x14ac:dyDescent="0.3">
      <c r="A271">
        <v>2017</v>
      </c>
      <c r="B271" t="s">
        <v>310</v>
      </c>
      <c r="C271" t="s">
        <v>315</v>
      </c>
      <c r="D271" t="s">
        <v>316</v>
      </c>
      <c r="E271" t="s">
        <v>317</v>
      </c>
      <c r="F271" t="s">
        <v>15</v>
      </c>
      <c r="G271" t="s">
        <v>19</v>
      </c>
      <c r="H271">
        <v>28.8</v>
      </c>
      <c r="I271">
        <v>3.8</v>
      </c>
      <c r="J271">
        <v>205.6</v>
      </c>
      <c r="K271">
        <v>365</v>
      </c>
      <c r="L271" t="str">
        <f t="shared" si="17"/>
        <v>bardzo zly</v>
      </c>
      <c r="M271" t="str">
        <f t="shared" si="18"/>
        <v>dobry</v>
      </c>
      <c r="N271">
        <f t="shared" si="19"/>
        <v>1</v>
      </c>
      <c r="O271">
        <f t="shared" si="20"/>
        <v>0</v>
      </c>
    </row>
    <row r="272" spans="1:15" x14ac:dyDescent="0.3">
      <c r="A272">
        <v>2017</v>
      </c>
      <c r="B272" t="s">
        <v>310</v>
      </c>
      <c r="C272" t="s">
        <v>311</v>
      </c>
      <c r="D272" t="s">
        <v>312</v>
      </c>
      <c r="E272" t="s">
        <v>318</v>
      </c>
      <c r="F272" t="s">
        <v>15</v>
      </c>
      <c r="G272" t="s">
        <v>16</v>
      </c>
      <c r="H272">
        <v>27.7</v>
      </c>
      <c r="I272">
        <v>1.8</v>
      </c>
      <c r="J272">
        <v>750</v>
      </c>
      <c r="K272">
        <v>7391</v>
      </c>
      <c r="L272" t="str">
        <f t="shared" si="17"/>
        <v>bardzo zly</v>
      </c>
      <c r="M272" t="str">
        <f t="shared" si="18"/>
        <v>dobry</v>
      </c>
      <c r="N272">
        <f t="shared" si="19"/>
        <v>1</v>
      </c>
      <c r="O272">
        <f t="shared" si="20"/>
        <v>0</v>
      </c>
    </row>
    <row r="273" spans="1:15" x14ac:dyDescent="0.3">
      <c r="A273">
        <v>2017</v>
      </c>
      <c r="B273" t="s">
        <v>310</v>
      </c>
      <c r="C273" t="s">
        <v>324</v>
      </c>
      <c r="D273" t="s">
        <v>325</v>
      </c>
      <c r="E273" t="s">
        <v>329</v>
      </c>
      <c r="F273" t="s">
        <v>15</v>
      </c>
      <c r="G273" t="s">
        <v>19</v>
      </c>
      <c r="H273">
        <v>27.1</v>
      </c>
      <c r="I273">
        <v>6.6</v>
      </c>
      <c r="J273">
        <v>168.8</v>
      </c>
      <c r="K273">
        <v>324</v>
      </c>
      <c r="L273" t="str">
        <f t="shared" si="17"/>
        <v>zly</v>
      </c>
      <c r="M273" t="str">
        <f t="shared" si="18"/>
        <v>dobry</v>
      </c>
      <c r="N273">
        <f t="shared" si="19"/>
        <v>0</v>
      </c>
      <c r="O273">
        <f t="shared" si="20"/>
        <v>0</v>
      </c>
    </row>
    <row r="274" spans="1:15" x14ac:dyDescent="0.3">
      <c r="A274">
        <v>2017</v>
      </c>
      <c r="B274" t="s">
        <v>310</v>
      </c>
      <c r="C274" t="s">
        <v>324</v>
      </c>
      <c r="D274" t="s">
        <v>325</v>
      </c>
      <c r="E274" t="s">
        <v>328</v>
      </c>
      <c r="F274" t="s">
        <v>15</v>
      </c>
      <c r="G274" t="s">
        <v>16</v>
      </c>
      <c r="H274">
        <v>26.4</v>
      </c>
      <c r="I274">
        <v>1.6</v>
      </c>
      <c r="J274">
        <v>241.8</v>
      </c>
      <c r="K274">
        <v>8651</v>
      </c>
      <c r="L274" t="str">
        <f t="shared" si="17"/>
        <v>bardzo zly</v>
      </c>
      <c r="M274" t="str">
        <f t="shared" si="18"/>
        <v>dobry</v>
      </c>
      <c r="N274">
        <f t="shared" si="19"/>
        <v>1</v>
      </c>
      <c r="O274">
        <f t="shared" si="20"/>
        <v>0</v>
      </c>
    </row>
    <row r="275" spans="1:15" x14ac:dyDescent="0.3">
      <c r="A275">
        <v>2017</v>
      </c>
      <c r="B275" t="s">
        <v>310</v>
      </c>
      <c r="C275" t="s">
        <v>311</v>
      </c>
      <c r="D275" t="s">
        <v>312</v>
      </c>
      <c r="E275" t="s">
        <v>319</v>
      </c>
      <c r="F275" t="s">
        <v>15</v>
      </c>
      <c r="G275" t="s">
        <v>19</v>
      </c>
      <c r="H275">
        <v>25.9</v>
      </c>
      <c r="I275">
        <v>6.4</v>
      </c>
      <c r="J275">
        <v>110.3</v>
      </c>
      <c r="K275">
        <v>363</v>
      </c>
      <c r="L275" t="str">
        <f t="shared" si="17"/>
        <v>dostateczny</v>
      </c>
      <c r="M275" t="str">
        <f t="shared" si="18"/>
        <v>dobry</v>
      </c>
      <c r="N275">
        <f t="shared" si="19"/>
        <v>0</v>
      </c>
      <c r="O275">
        <f t="shared" si="20"/>
        <v>0</v>
      </c>
    </row>
    <row r="276" spans="1:15" x14ac:dyDescent="0.3">
      <c r="A276">
        <v>2017</v>
      </c>
      <c r="B276" t="s">
        <v>310</v>
      </c>
      <c r="C276" t="s">
        <v>311</v>
      </c>
      <c r="D276" t="s">
        <v>312</v>
      </c>
      <c r="E276" t="s">
        <v>330</v>
      </c>
      <c r="F276" t="s">
        <v>15</v>
      </c>
      <c r="G276" t="s">
        <v>19</v>
      </c>
      <c r="H276">
        <v>25.8</v>
      </c>
      <c r="I276">
        <v>4.2</v>
      </c>
      <c r="J276">
        <v>158.5</v>
      </c>
      <c r="K276">
        <v>359</v>
      </c>
      <c r="L276" t="str">
        <f t="shared" si="17"/>
        <v>zly</v>
      </c>
      <c r="M276" t="str">
        <f t="shared" si="18"/>
        <v>dobry</v>
      </c>
      <c r="N276">
        <f t="shared" si="19"/>
        <v>0</v>
      </c>
      <c r="O276">
        <f t="shared" si="20"/>
        <v>0</v>
      </c>
    </row>
    <row r="277" spans="1:15" x14ac:dyDescent="0.3">
      <c r="A277">
        <v>2017</v>
      </c>
      <c r="B277" t="s">
        <v>310</v>
      </c>
      <c r="C277" t="s">
        <v>311</v>
      </c>
      <c r="D277" t="s">
        <v>312</v>
      </c>
      <c r="E277" t="s">
        <v>322</v>
      </c>
      <c r="F277" t="s">
        <v>15</v>
      </c>
      <c r="G277" t="s">
        <v>16</v>
      </c>
      <c r="H277">
        <v>25.5</v>
      </c>
      <c r="I277">
        <v>0</v>
      </c>
      <c r="J277">
        <v>384.3</v>
      </c>
      <c r="K277">
        <v>8544</v>
      </c>
      <c r="L277" t="str">
        <f t="shared" si="17"/>
        <v>bardzo zly</v>
      </c>
      <c r="M277" t="str">
        <f t="shared" si="18"/>
        <v>dobry</v>
      </c>
      <c r="N277">
        <f t="shared" si="19"/>
        <v>1</v>
      </c>
      <c r="O277">
        <f t="shared" si="20"/>
        <v>0</v>
      </c>
    </row>
    <row r="278" spans="1:15" x14ac:dyDescent="0.3">
      <c r="A278">
        <v>2017</v>
      </c>
      <c r="B278" t="s">
        <v>310</v>
      </c>
      <c r="C278" t="s">
        <v>311</v>
      </c>
      <c r="D278" t="s">
        <v>312</v>
      </c>
      <c r="E278" t="s">
        <v>313</v>
      </c>
      <c r="F278" t="s">
        <v>15</v>
      </c>
      <c r="G278" t="s">
        <v>16</v>
      </c>
      <c r="H278">
        <v>23.2</v>
      </c>
      <c r="I278">
        <v>0.2</v>
      </c>
      <c r="J278">
        <v>256.89999999999998</v>
      </c>
      <c r="K278">
        <v>8534</v>
      </c>
      <c r="L278" t="str">
        <f t="shared" si="17"/>
        <v>bardzo zly</v>
      </c>
      <c r="M278" t="str">
        <f t="shared" si="18"/>
        <v>dobry</v>
      </c>
      <c r="N278">
        <f t="shared" si="19"/>
        <v>1</v>
      </c>
      <c r="O278">
        <f t="shared" si="20"/>
        <v>0</v>
      </c>
    </row>
    <row r="279" spans="1:15" x14ac:dyDescent="0.3">
      <c r="A279">
        <v>2017</v>
      </c>
      <c r="B279" t="s">
        <v>332</v>
      </c>
      <c r="C279" t="s">
        <v>337</v>
      </c>
      <c r="D279" t="s">
        <v>338</v>
      </c>
      <c r="E279" t="s">
        <v>344</v>
      </c>
      <c r="F279" t="s">
        <v>15</v>
      </c>
      <c r="G279" t="s">
        <v>16</v>
      </c>
      <c r="H279">
        <v>26.4</v>
      </c>
      <c r="I279">
        <v>0.2</v>
      </c>
      <c r="J279">
        <v>284.60000000000002</v>
      </c>
      <c r="K279">
        <v>8740</v>
      </c>
      <c r="L279" t="str">
        <f t="shared" si="17"/>
        <v>bardzo zly</v>
      </c>
      <c r="M279" t="str">
        <f t="shared" si="18"/>
        <v>dobry</v>
      </c>
      <c r="N279">
        <f t="shared" si="19"/>
        <v>1</v>
      </c>
      <c r="O279">
        <f t="shared" si="20"/>
        <v>0</v>
      </c>
    </row>
    <row r="280" spans="1:15" x14ac:dyDescent="0.3">
      <c r="A280">
        <v>2017</v>
      </c>
      <c r="B280" t="s">
        <v>332</v>
      </c>
      <c r="C280" t="s">
        <v>333</v>
      </c>
      <c r="D280" t="s">
        <v>334</v>
      </c>
      <c r="E280" t="s">
        <v>335</v>
      </c>
      <c r="F280" t="s">
        <v>15</v>
      </c>
      <c r="G280" t="s">
        <v>16</v>
      </c>
      <c r="H280">
        <v>26</v>
      </c>
      <c r="I280">
        <v>0.3</v>
      </c>
      <c r="J280">
        <v>451.4</v>
      </c>
      <c r="K280">
        <v>8744</v>
      </c>
      <c r="L280" t="str">
        <f t="shared" si="17"/>
        <v>bardzo zly</v>
      </c>
      <c r="M280" t="str">
        <f t="shared" si="18"/>
        <v>dobry</v>
      </c>
      <c r="N280">
        <f t="shared" si="19"/>
        <v>1</v>
      </c>
      <c r="O280">
        <f t="shared" si="20"/>
        <v>0</v>
      </c>
    </row>
    <row r="281" spans="1:15" x14ac:dyDescent="0.3">
      <c r="A281">
        <v>2017</v>
      </c>
      <c r="B281" t="s">
        <v>332</v>
      </c>
      <c r="C281" t="s">
        <v>337</v>
      </c>
      <c r="D281" t="s">
        <v>338</v>
      </c>
      <c r="E281" t="s">
        <v>339</v>
      </c>
      <c r="F281" t="s">
        <v>15</v>
      </c>
      <c r="G281" t="s">
        <v>19</v>
      </c>
      <c r="H281">
        <v>25.3</v>
      </c>
      <c r="I281">
        <v>5.0999999999999996</v>
      </c>
      <c r="J281">
        <v>150.19999999999999</v>
      </c>
      <c r="K281">
        <v>342</v>
      </c>
      <c r="L281" t="str">
        <f t="shared" si="17"/>
        <v>zly</v>
      </c>
      <c r="M281" t="str">
        <f t="shared" si="18"/>
        <v>dobry</v>
      </c>
      <c r="N281">
        <f t="shared" si="19"/>
        <v>0</v>
      </c>
      <c r="O281">
        <f t="shared" si="20"/>
        <v>0</v>
      </c>
    </row>
    <row r="282" spans="1:15" x14ac:dyDescent="0.3">
      <c r="A282">
        <v>2017</v>
      </c>
      <c r="B282" t="s">
        <v>332</v>
      </c>
      <c r="C282" t="s">
        <v>340</v>
      </c>
      <c r="D282" t="s">
        <v>341</v>
      </c>
      <c r="E282" t="s">
        <v>342</v>
      </c>
      <c r="F282" t="s">
        <v>15</v>
      </c>
      <c r="G282" t="s">
        <v>16</v>
      </c>
      <c r="H282">
        <v>25.2</v>
      </c>
      <c r="I282">
        <v>2</v>
      </c>
      <c r="J282">
        <v>238.9</v>
      </c>
      <c r="K282">
        <v>8712</v>
      </c>
      <c r="L282" t="str">
        <f t="shared" si="17"/>
        <v>bardzo zly</v>
      </c>
      <c r="M282" t="str">
        <f t="shared" si="18"/>
        <v>dobry</v>
      </c>
      <c r="N282">
        <f t="shared" si="19"/>
        <v>1</v>
      </c>
      <c r="O282">
        <f t="shared" si="20"/>
        <v>0</v>
      </c>
    </row>
    <row r="283" spans="1:15" x14ac:dyDescent="0.3">
      <c r="A283">
        <v>2017</v>
      </c>
      <c r="B283" t="s">
        <v>332</v>
      </c>
      <c r="C283" t="s">
        <v>333</v>
      </c>
      <c r="D283" t="s">
        <v>334</v>
      </c>
      <c r="E283" t="s">
        <v>335</v>
      </c>
      <c r="F283" t="s">
        <v>15</v>
      </c>
      <c r="G283" t="s">
        <v>19</v>
      </c>
      <c r="H283">
        <v>24.8</v>
      </c>
      <c r="I283">
        <v>5.4</v>
      </c>
      <c r="J283">
        <v>112.2</v>
      </c>
      <c r="K283">
        <v>365</v>
      </c>
      <c r="L283" t="str">
        <f t="shared" si="17"/>
        <v>dostateczny</v>
      </c>
      <c r="M283" t="str">
        <f t="shared" si="18"/>
        <v>dobry</v>
      </c>
      <c r="N283">
        <f t="shared" si="19"/>
        <v>0</v>
      </c>
      <c r="O283">
        <f t="shared" si="20"/>
        <v>0</v>
      </c>
    </row>
    <row r="284" spans="1:15" x14ac:dyDescent="0.3">
      <c r="A284">
        <v>2017</v>
      </c>
      <c r="B284" t="s">
        <v>332</v>
      </c>
      <c r="C284" t="s">
        <v>337</v>
      </c>
      <c r="D284" t="s">
        <v>338</v>
      </c>
      <c r="E284" t="s">
        <v>344</v>
      </c>
      <c r="F284" t="s">
        <v>15</v>
      </c>
      <c r="G284" t="s">
        <v>19</v>
      </c>
      <c r="H284">
        <v>24.8</v>
      </c>
      <c r="I284">
        <v>5.3</v>
      </c>
      <c r="J284">
        <v>126.6</v>
      </c>
      <c r="K284">
        <v>365</v>
      </c>
      <c r="L284" t="str">
        <f t="shared" si="17"/>
        <v>dostateczny</v>
      </c>
      <c r="M284" t="str">
        <f t="shared" si="18"/>
        <v>dobry</v>
      </c>
      <c r="N284">
        <f t="shared" si="19"/>
        <v>0</v>
      </c>
      <c r="O284">
        <f t="shared" si="20"/>
        <v>0</v>
      </c>
    </row>
    <row r="285" spans="1:15" x14ac:dyDescent="0.3">
      <c r="A285">
        <v>2017</v>
      </c>
      <c r="B285" t="s">
        <v>332</v>
      </c>
      <c r="C285" t="s">
        <v>337</v>
      </c>
      <c r="D285" t="s">
        <v>338</v>
      </c>
      <c r="E285" t="s">
        <v>343</v>
      </c>
      <c r="F285" t="s">
        <v>15</v>
      </c>
      <c r="G285" t="s">
        <v>19</v>
      </c>
      <c r="H285">
        <v>23.2</v>
      </c>
      <c r="I285">
        <v>5.0999999999999996</v>
      </c>
      <c r="J285">
        <v>129.6</v>
      </c>
      <c r="K285">
        <v>362</v>
      </c>
      <c r="L285" t="str">
        <f t="shared" si="17"/>
        <v>dostateczny</v>
      </c>
      <c r="M285" t="str">
        <f t="shared" si="18"/>
        <v>dobry</v>
      </c>
      <c r="N285">
        <f t="shared" si="19"/>
        <v>0</v>
      </c>
      <c r="O285">
        <f t="shared" si="20"/>
        <v>0</v>
      </c>
    </row>
    <row r="286" spans="1:15" x14ac:dyDescent="0.3">
      <c r="A286">
        <v>2017</v>
      </c>
      <c r="B286" t="s">
        <v>332</v>
      </c>
      <c r="C286" t="s">
        <v>340</v>
      </c>
      <c r="D286" t="s">
        <v>341</v>
      </c>
      <c r="E286" t="s">
        <v>346</v>
      </c>
      <c r="F286" t="s">
        <v>15</v>
      </c>
      <c r="G286" t="s">
        <v>19</v>
      </c>
      <c r="H286">
        <v>22.8</v>
      </c>
      <c r="I286">
        <v>5.7</v>
      </c>
      <c r="J286">
        <v>148.1</v>
      </c>
      <c r="K286">
        <v>362</v>
      </c>
      <c r="L286" t="str">
        <f t="shared" si="17"/>
        <v>zly</v>
      </c>
      <c r="M286" t="str">
        <f t="shared" si="18"/>
        <v>dobry</v>
      </c>
      <c r="N286">
        <f t="shared" si="19"/>
        <v>0</v>
      </c>
      <c r="O286">
        <f t="shared" si="20"/>
        <v>0</v>
      </c>
    </row>
    <row r="287" spans="1:15" x14ac:dyDescent="0.3">
      <c r="A287">
        <v>2017</v>
      </c>
      <c r="B287" t="s">
        <v>332</v>
      </c>
      <c r="C287" t="s">
        <v>340</v>
      </c>
      <c r="D287" t="s">
        <v>341</v>
      </c>
      <c r="E287" t="s">
        <v>342</v>
      </c>
      <c r="F287" t="s">
        <v>15</v>
      </c>
      <c r="G287" t="s">
        <v>19</v>
      </c>
      <c r="H287">
        <v>22</v>
      </c>
      <c r="I287">
        <v>5.6</v>
      </c>
      <c r="J287">
        <v>120.9</v>
      </c>
      <c r="K287">
        <v>365</v>
      </c>
      <c r="L287" t="str">
        <f t="shared" si="17"/>
        <v>dostateczny</v>
      </c>
      <c r="M287" t="str">
        <f t="shared" si="18"/>
        <v>dobry</v>
      </c>
      <c r="N287">
        <f t="shared" si="19"/>
        <v>0</v>
      </c>
      <c r="O287">
        <f t="shared" si="20"/>
        <v>0</v>
      </c>
    </row>
    <row r="288" spans="1:15" x14ac:dyDescent="0.3">
      <c r="A288">
        <v>2017</v>
      </c>
      <c r="B288" t="s">
        <v>332</v>
      </c>
      <c r="C288" t="s">
        <v>333</v>
      </c>
      <c r="D288" t="s">
        <v>334</v>
      </c>
      <c r="E288" t="s">
        <v>336</v>
      </c>
      <c r="F288" t="s">
        <v>15</v>
      </c>
      <c r="G288" t="s">
        <v>19</v>
      </c>
      <c r="H288">
        <v>21.2</v>
      </c>
      <c r="I288">
        <v>4.2</v>
      </c>
      <c r="J288">
        <v>100.9</v>
      </c>
      <c r="K288">
        <v>360</v>
      </c>
      <c r="L288" t="str">
        <f t="shared" si="17"/>
        <v>umiarkowany</v>
      </c>
      <c r="M288" t="str">
        <f t="shared" si="18"/>
        <v>dobry</v>
      </c>
      <c r="N288">
        <f t="shared" si="19"/>
        <v>0</v>
      </c>
      <c r="O288">
        <f t="shared" si="20"/>
        <v>0</v>
      </c>
    </row>
    <row r="289" spans="1:15" x14ac:dyDescent="0.3">
      <c r="A289">
        <v>2017</v>
      </c>
      <c r="B289" t="s">
        <v>332</v>
      </c>
      <c r="C289" t="s">
        <v>340</v>
      </c>
      <c r="D289" t="s">
        <v>341</v>
      </c>
      <c r="E289" t="s">
        <v>345</v>
      </c>
      <c r="F289" t="s">
        <v>15</v>
      </c>
      <c r="G289" t="s">
        <v>16</v>
      </c>
      <c r="H289">
        <v>20.9</v>
      </c>
      <c r="I289">
        <v>0.1</v>
      </c>
      <c r="J289">
        <v>281.39999999999998</v>
      </c>
      <c r="K289">
        <v>8693</v>
      </c>
      <c r="L289" t="str">
        <f t="shared" si="17"/>
        <v>bardzo zly</v>
      </c>
      <c r="M289" t="str">
        <f t="shared" si="18"/>
        <v>bardzo dobry</v>
      </c>
      <c r="N289">
        <f t="shared" si="19"/>
        <v>1</v>
      </c>
      <c r="O289">
        <f t="shared" si="20"/>
        <v>1</v>
      </c>
    </row>
    <row r="290" spans="1:15" x14ac:dyDescent="0.3">
      <c r="A290">
        <v>2017</v>
      </c>
      <c r="B290" t="s">
        <v>332</v>
      </c>
      <c r="C290" t="s">
        <v>337</v>
      </c>
      <c r="D290" t="s">
        <v>338</v>
      </c>
      <c r="E290" t="s">
        <v>347</v>
      </c>
      <c r="F290" t="s">
        <v>15</v>
      </c>
      <c r="G290" t="s">
        <v>19</v>
      </c>
      <c r="H290">
        <v>20.7</v>
      </c>
      <c r="I290">
        <v>3.5</v>
      </c>
      <c r="J290">
        <v>109.4</v>
      </c>
      <c r="K290">
        <v>361</v>
      </c>
      <c r="L290" t="str">
        <f t="shared" si="17"/>
        <v>dostateczny</v>
      </c>
      <c r="M290" t="str">
        <f t="shared" si="18"/>
        <v>bardzo dobry</v>
      </c>
      <c r="N290">
        <f t="shared" si="19"/>
        <v>0</v>
      </c>
      <c r="O290">
        <f t="shared" si="20"/>
        <v>1</v>
      </c>
    </row>
  </sheetData>
  <autoFilter ref="Q10:R26" xr:uid="{A624FB95-3287-44A6-AFFE-1E784849837A}">
    <sortState xmlns:xlrd2="http://schemas.microsoft.com/office/spreadsheetml/2017/richdata2" ref="Q11:R26">
      <sortCondition descending="1" ref="R10:R2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Y K Z v V o 1 / d i O l A A A A 9 g A A A B I A H A B D b 2 5 m a W c v U G F j a 2 F n Z S 5 4 b W w g o h g A K K A U A A A A A A A A A A A A A A A A A A A A A A A A A A A A h Y / N C o J A H M R f R f b u f h U h 8 n c 9 d F U Q g u i 6 r J s t 6 S q 6 t r 5 b h x 6 p V 8 g o q 1 v H m f k N z N y v N 0 i n p g 4 u u h 9 M a x P E M E W B t q o t j a 0 S N L p j G K F U Q C H V W V Y 6 m G E 7 x N N g E n R y r o s J 8 d 5 j v 8 J t X x F O K S O H P N u p k 2 5 k a O z g p F U a f V r l / x Y S s H + N E R w z t s b R h m M K Z D E h N / Y L 8 H n v M / 0 x Y T v W b u y 1 6 O q w y I A s E s j 7 g 3 g A U E s D B B Q A A g A I A G C m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p m 9 W + o 8 M M 5 8 B A A D Y A g A A E w A c A E Z v c m 1 1 b G F z L 1 N l Y 3 R p b 2 4 x L m 0 g o h g A K K A U A A A A A A A A A A A A A A A A A A A A A A A A A A A A j V L N b t N A E L 5 H y j u s z C W R L K t G w I H I B + S A Q N C o N K k q t e E w s a d l 6 / V M t L v G t a N e e u E h + h g 9 g X o r f i + m T a G g B I n V S r s z 3 / x 8 8 + 0 6 z L x m U t P 1 G Y / 6 v X 7 P f Q a L u d r b j X d U o g z 6 f k / J 6 r 7 Z 2 + u 8 u 2 R x p u 5 L N O a s K p H 8 4 I 0 2 G K V M X g w 3 C N K X 8 w O H 1 s 0 L c B r m Y 6 7 J M O R u f l c w 8 u c + G I b H Y z S 6 1 B 5 t E o y C U K V s q p J c E s e h e k 0 Z 5 5 p O k / j p 8 5 1 Q f a z Y 4 9 Q 3 B p P H a z R h w k / D c M 3 s S T C B 0 + 7 y 9 r o u t G K 1 5 L x u u h v X M j W l W K 3 m U m M g t G e w k N w 9 y 6 U U e o u Q C 8 3 B 7 7 l C d f w A v T J m m o E B 6 x J v q z 8 b H U k l E q V Y + W b 5 W H J m g d w J 2 3 I 9 y K x Z o h v 8 H 6 1 w t Q r 2 u R A R 3 p F / 8 S y 6 y 7 0 I 1 S o 4 5 D O s h V n r a x Z U + q H y e O 7 v w f e c K + c t n j Q b 0 A T a G v 4 F r v M g O 9 M b 0 K E r o P t O u t h A 0 h a c q r o r + R W k Q f Z G x M E D y A S q B u u 5 u / r x 9 V c U V e U C 7 X 3 c r q Z t X i j c F v c H n b U L E K V K D f J E 9 d 8 S X Q z 7 P U 3 b 3 2 X 0 E 1 B L A Q I t A B Q A A g A I A G C m b 1 a N f 3 Y j p Q A A A P Y A A A A S A A A A A A A A A A A A A A A A A A A A A A B D b 2 5 m a W c v U G F j a 2 F n Z S 5 4 b W x Q S w E C L Q A U A A I A C A B g p m 9 W D 8 r p q 6 Q A A A D p A A A A E w A A A A A A A A A A A A A A A A D x A A A A W 0 N v b n R l b n R f V H l w Z X N d L n h t b F B L A Q I t A B Q A A g A I A G C m b 1 b 6 j w w z n w E A A N g C A A A T A A A A A A A A A A A A A A A A A O I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k 6 N T A 6 M z U u O D c y O T A 5 O F o i I C 8 + P E V u d H J 5 I F R 5 c G U 9 I k Z p b G x D b 2 x 1 b W 5 U e X B l c y I g V m F s d W U 9 I n N B d 1 l H Q m d Z R 0 J n V U Z C U U 0 9 I i A v P j x F b n R y e S B U e X B l P S J G a W x s Q 2 9 s d W 1 u T m F t Z X M i I F Z h b H V l P S J z W y Z x d W 9 0 O 1 J v a y Z x d W 9 0 O y w m c X V v d D t X b 2 p l d 8 O z Z H p 0 d 2 8 m c X V v d D s s J n F 1 b 3 Q 7 S 2 9 k I H N 0 c m V m e S Z x d W 9 0 O y w m c X V v d D t O Y X p 3 Y S B z d H J l Z n k m c X V v d D s s J n F 1 b 3 Q 7 S 2 9 k I H N 0 Y W N q a S Z x d W 9 0 O y w m c X V v d D t X c 2 t h x b p u a W s m c X V v d D s s J n F 1 b 3 Q 7 Q 3 p h c y B 1 x Z t y Z W R u a W F u a W E m c X V v d D s s J n F 1 b 3 Q 7 V c W b c m V k b m l v b m E g d 2 F y d G / F m 8 S H J n F 1 b 3 Q 7 L C Z x d W 9 0 O 0 1 p b i Z x d W 9 0 O y w m c X V v d D t N Y W t z J n F 1 b 3 Q 7 L C Z x d W 9 0 O 0 x p Y 3 p i Y S B w b 2 1 p Y X L D s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0 x M C 9 a b W l l b m l v b m 8 g d H l w L n t S b 2 s s M H 0 m c X V v d D s s J n F 1 b 3 Q 7 U 2 V j d G l v b j E v U E 0 x M C 9 a b W l l b m l v b m 8 g d H l w L n t X b 2 p l d 8 O z Z H p 0 d 2 8 s M X 0 m c X V v d D s s J n F 1 b 3 Q 7 U 2 V j d G l v b j E v U E 0 x M C 9 a b W l l b m l v b m 8 g d H l w L n t L b 2 Q g c 3 R y Z W Z 5 L D J 9 J n F 1 b 3 Q 7 L C Z x d W 9 0 O 1 N l Y 3 R p b 2 4 x L 1 B N M T A v W m 1 p Z W 5 p b 2 5 v I H R 5 c C 5 7 T m F 6 d 2 E g c 3 R y Z W Z 5 L D N 9 J n F 1 b 3 Q 7 L C Z x d W 9 0 O 1 N l Y 3 R p b 2 4 x L 1 B N M T A v W m 1 p Z W 5 p b 2 5 v I H R 5 c C 5 7 S 2 9 k I H N 0 Y W N q a S w 0 f S Z x d W 9 0 O y w m c X V v d D t T Z W N 0 a W 9 u M S 9 Q T T E w L 1 p t a W V u a W 9 u b y B 0 e X A u e 1 d z a 2 H F u m 5 p a y w 1 f S Z x d W 9 0 O y w m c X V v d D t T Z W N 0 a W 9 u M S 9 Q T T E w L 1 p t a W V u a W 9 u b y B 0 e X A u e 0 N 6 Y X M g d c W b c m V k b m l h b m l h L D Z 9 J n F 1 b 3 Q 7 L C Z x d W 9 0 O 1 N l Y 3 R p b 2 4 x L 1 B N M T A v W m 1 p Z W 5 p b 2 5 v I H R 5 c C 5 7 V c W b c m V k b m l v b m E g d 2 F y d G / F m 8 S H L D d 9 J n F 1 b 3 Q 7 L C Z x d W 9 0 O 1 N l Y 3 R p b 2 4 x L 1 B N M T A v W m 1 p Z W 5 p b 2 5 v I H R 5 c C 5 7 T W l u L D h 9 J n F 1 b 3 Q 7 L C Z x d W 9 0 O 1 N l Y 3 R p b 2 4 x L 1 B N M T A v W m 1 p Z W 5 p b 2 5 v I H R 5 c C 5 7 T W F r c y w 5 f S Z x d W 9 0 O y w m c X V v d D t T Z W N 0 a W 9 u M S 9 Q T T E w L 1 p t a W V u a W 9 u b y B 0 e X A u e 0 x p Y 3 p i Y S B w b 2 1 p Y X L D s 3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T T E w L 1 p t a W V u a W 9 u b y B 0 e X A u e 1 J v a y w w f S Z x d W 9 0 O y w m c X V v d D t T Z W N 0 a W 9 u M S 9 Q T T E w L 1 p t a W V u a W 9 u b y B 0 e X A u e 1 d v a m V 3 w 7 N k e n R 3 b y w x f S Z x d W 9 0 O y w m c X V v d D t T Z W N 0 a W 9 u M S 9 Q T T E w L 1 p t a W V u a W 9 u b y B 0 e X A u e 0 t v Z C B z d H J l Z n k s M n 0 m c X V v d D s s J n F 1 b 3 Q 7 U 2 V j d G l v b j E v U E 0 x M C 9 a b W l l b m l v b m 8 g d H l w L n t O Y X p 3 Y S B z d H J l Z n k s M 3 0 m c X V v d D s s J n F 1 b 3 Q 7 U 2 V j d G l v b j E v U E 0 x M C 9 a b W l l b m l v b m 8 g d H l w L n t L b 2 Q g c 3 R h Y 2 p p L D R 9 J n F 1 b 3 Q 7 L C Z x d W 9 0 O 1 N l Y 3 R p b 2 4 x L 1 B N M T A v W m 1 p Z W 5 p b 2 5 v I H R 5 c C 5 7 V 3 N r Y c W 6 b m l r L D V 9 J n F 1 b 3 Q 7 L C Z x d W 9 0 O 1 N l Y 3 R p b 2 4 x L 1 B N M T A v W m 1 p Z W 5 p b 2 5 v I H R 5 c C 5 7 Q 3 p h c y B 1 x Z t y Z W R u a W F u a W E s N n 0 m c X V v d D s s J n F 1 b 3 Q 7 U 2 V j d G l v b j E v U E 0 x M C 9 a b W l l b m l v b m 8 g d H l w L n t V x Z t y Z W R u a W 9 u Y S B 3 Y X J 0 b 8 W b x I c s N 3 0 m c X V v d D s s J n F 1 b 3 Q 7 U 2 V j d G l v b j E v U E 0 x M C 9 a b W l l b m l v b m 8 g d H l w L n t N a W 4 s O H 0 m c X V v d D s s J n F 1 b 3 Q 7 U 2 V j d G l v b j E v U E 0 x M C 9 a b W l l b m l v b m 8 g d H l w L n t N Y W t z L D l 9 J n F 1 b 3 Q 7 L C Z x d W 9 0 O 1 N l Y 3 R p b 2 4 x L 1 B N M T A v W m 1 p Z W 5 p b 2 5 v I H R 5 c C 5 7 T G l j e m J h I H B v b W l h c s O z d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N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0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M T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t P V L Q Y A 1 F q E f d a v D b Q S M A A A A A A g A A A A A A E G Y A A A A B A A A g A A A A m D R k b F N I 8 z J 0 J M H s x y 4 4 F M Q B 4 M K I b R f 0 N S G g i g n n b W I A A A A A D o A A A A A C A A A g A A A A V Y n / A D B R A 4 i R g T M a n 1 w 4 i 0 7 Y + 4 9 k l o W B p 2 6 W 7 F G d b 4 N Q A A A A x q D 6 n a k s I a f h T 2 A R K B v O 7 / a V R a D a H x p t i E k H n K J a Y w B 8 R 0 G h v z F N b U B u t 3 t I h L E f G f A m Z H F 8 I v l b O 4 M x a C d y / Z 9 f 1 j X I / V T A z 6 F V O F h I S 7 x A A A A A i F V x h B Z u Z d Y i + M G G v K 7 s L w s g w u h h L g U T o L L C t J J 0 o S c L x y T Y K R K N R b 6 3 U m W U p / P z f k h s 4 R P d L T Y G U P G T c D I D T g = = < / D a t a M a s h u p > 
</file>

<file path=customXml/itemProps1.xml><?xml version="1.0" encoding="utf-8"?>
<ds:datastoreItem xmlns:ds="http://schemas.openxmlformats.org/officeDocument/2006/customXml" ds:itemID="{2ED18ED3-88A2-4037-AD8A-A258AD572D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3</vt:i4>
      </vt:variant>
    </vt:vector>
  </HeadingPairs>
  <TitlesOfParts>
    <vt:vector size="9" baseType="lpstr">
      <vt:lpstr>dane</vt:lpstr>
      <vt:lpstr>5.1</vt:lpstr>
      <vt:lpstr>5.2</vt:lpstr>
      <vt:lpstr>5.3</vt:lpstr>
      <vt:lpstr>5.3Kuj-pom</vt:lpstr>
      <vt:lpstr>5.4</vt:lpstr>
      <vt:lpstr>'5.2'!Wybieranie</vt:lpstr>
      <vt:lpstr>'5.3Kuj-pom'!Wybieranie</vt:lpstr>
      <vt:lpstr>'5.4'!Wybieranie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Kasia_ Mikusek</dc:creator>
  <cp:lastModifiedBy>Kasia_ Mikusek</cp:lastModifiedBy>
  <dcterms:created xsi:type="dcterms:W3CDTF">2023-03-15T19:49:12Z</dcterms:created>
  <dcterms:modified xsi:type="dcterms:W3CDTF">2023-03-16T21:30:46Z</dcterms:modified>
</cp:coreProperties>
</file>