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PPA Data Work Nuke\"/>
    </mc:Choice>
  </mc:AlternateContent>
  <xr:revisionPtr revIDLastSave="0" documentId="13_ncr:1_{EAF88078-3B8C-485F-8A98-74561A911A8E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BIData" sheetId="2" r:id="rId1"/>
    <sheet name="ReferenceData" sheetId="3" r:id="rId2"/>
    <sheet name="Help-Referenc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3" l="1"/>
  <c r="C9" i="3"/>
  <c r="D9" i="3"/>
  <c r="E9" i="3"/>
  <c r="A24" i="3"/>
  <c r="A23" i="3"/>
  <c r="C3" i="2"/>
  <c r="D3" i="2"/>
  <c r="F3" i="2"/>
  <c r="G3" i="2"/>
  <c r="H3" i="2"/>
  <c r="I3" i="2"/>
  <c r="J3" i="2"/>
  <c r="K3" i="2"/>
  <c r="L3" i="2"/>
  <c r="C4" i="2"/>
  <c r="D4" i="2"/>
  <c r="A7" i="2"/>
  <c r="C12" i="2"/>
  <c r="D12" i="2"/>
  <c r="A19" i="2"/>
  <c r="C25" i="2"/>
  <c r="D25" i="2"/>
  <c r="B26" i="2"/>
  <c r="D28" i="2"/>
  <c r="A31" i="2"/>
  <c r="C33" i="2"/>
  <c r="E35" i="2"/>
  <c r="B38" i="2"/>
  <c r="C39" i="2"/>
  <c r="D39" i="2"/>
  <c r="D40" i="2"/>
  <c r="E41" i="2"/>
  <c r="B41" i="2"/>
  <c r="A41" i="2"/>
  <c r="E39" i="2"/>
  <c r="B39" i="2"/>
  <c r="A39" i="2"/>
  <c r="C36" i="2"/>
  <c r="B36" i="2"/>
  <c r="B35" i="2"/>
  <c r="A34" i="2"/>
  <c r="A33" i="2"/>
  <c r="E27" i="2"/>
  <c r="E25" i="2"/>
  <c r="B25" i="2"/>
  <c r="A25" i="2"/>
  <c r="E20" i="3"/>
  <c r="D20" i="3"/>
  <c r="C20" i="3"/>
  <c r="B20" i="3"/>
  <c r="E19" i="3"/>
  <c r="D19" i="3"/>
  <c r="C19" i="3"/>
  <c r="B19" i="3"/>
  <c r="E18" i="3"/>
  <c r="D18" i="3"/>
  <c r="C18" i="3"/>
  <c r="B18" i="3"/>
  <c r="A22" i="2"/>
  <c r="E17" i="3"/>
  <c r="D17" i="3"/>
  <c r="C17" i="3"/>
  <c r="B17" i="3"/>
  <c r="E16" i="3"/>
  <c r="D16" i="3"/>
  <c r="C16" i="3"/>
  <c r="B16" i="3"/>
  <c r="E15" i="3"/>
  <c r="E19" i="2" s="1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A15" i="2"/>
  <c r="E10" i="3"/>
  <c r="D10" i="3"/>
  <c r="C10" i="3"/>
  <c r="B10" i="3"/>
  <c r="E12" i="2"/>
  <c r="B12" i="2"/>
  <c r="A12" i="2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E4" i="2"/>
  <c r="B4" i="2"/>
  <c r="A4" i="2"/>
  <c r="E3" i="2"/>
  <c r="B3" i="2"/>
  <c r="A3" i="2"/>
  <c r="E1" i="3"/>
  <c r="E2" i="2" s="1"/>
  <c r="D1" i="3"/>
  <c r="D2" i="2" s="1"/>
  <c r="C1" i="3"/>
  <c r="C2" i="2" s="1"/>
  <c r="B1" i="3"/>
  <c r="B2" i="2" s="1"/>
  <c r="A2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C7" i="2" l="1"/>
  <c r="B22" i="2"/>
  <c r="D19" i="2"/>
  <c r="E7" i="2"/>
  <c r="B24" i="2"/>
  <c r="D18" i="2"/>
  <c r="E23" i="2"/>
  <c r="C21" i="2"/>
  <c r="D16" i="2"/>
  <c r="B14" i="2"/>
  <c r="C9" i="2"/>
  <c r="C37" i="2"/>
  <c r="A35" i="2"/>
  <c r="D32" i="2"/>
  <c r="B30" i="2"/>
  <c r="A23" i="2"/>
  <c r="D20" i="2"/>
  <c r="B18" i="2"/>
  <c r="E15" i="2"/>
  <c r="C13" i="2"/>
  <c r="A11" i="2"/>
  <c r="D8" i="2"/>
  <c r="B6" i="2"/>
  <c r="B37" i="2"/>
  <c r="E34" i="2"/>
  <c r="C32" i="2"/>
  <c r="A30" i="2"/>
  <c r="D27" i="2"/>
  <c r="E22" i="2"/>
  <c r="C20" i="2"/>
  <c r="A18" i="2"/>
  <c r="D15" i="2"/>
  <c r="B13" i="2"/>
  <c r="E10" i="2"/>
  <c r="C8" i="2"/>
  <c r="A6" i="2"/>
  <c r="A37" i="2"/>
  <c r="D34" i="2"/>
  <c r="B32" i="2"/>
  <c r="E29" i="2"/>
  <c r="C27" i="2"/>
  <c r="D22" i="2"/>
  <c r="B20" i="2"/>
  <c r="E17" i="2"/>
  <c r="C15" i="2"/>
  <c r="A13" i="2"/>
  <c r="D10" i="2"/>
  <c r="B8" i="2"/>
  <c r="E5" i="2"/>
  <c r="D41" i="2"/>
  <c r="E36" i="2"/>
  <c r="C34" i="2"/>
  <c r="A32" i="2"/>
  <c r="D29" i="2"/>
  <c r="B27" i="2"/>
  <c r="E24" i="2"/>
  <c r="C22" i="2"/>
  <c r="A20" i="2"/>
  <c r="D17" i="2"/>
  <c r="B15" i="2"/>
  <c r="C10" i="2"/>
  <c r="A8" i="2"/>
  <c r="D5" i="2"/>
  <c r="C41" i="2"/>
  <c r="D36" i="2"/>
  <c r="B34" i="2"/>
  <c r="E31" i="2"/>
  <c r="C29" i="2"/>
  <c r="A27" i="2"/>
  <c r="D24" i="2"/>
  <c r="C17" i="2"/>
  <c r="B10" i="2"/>
  <c r="C5" i="2"/>
  <c r="E38" i="2"/>
  <c r="D31" i="2"/>
  <c r="B29" i="2"/>
  <c r="E26" i="2"/>
  <c r="C24" i="2"/>
  <c r="B17" i="2"/>
  <c r="E14" i="2"/>
  <c r="A10" i="2"/>
  <c r="D7" i="2"/>
  <c r="B5" i="2"/>
  <c r="D38" i="2"/>
  <c r="E33" i="2"/>
  <c r="C31" i="2"/>
  <c r="A29" i="2"/>
  <c r="D26" i="2"/>
  <c r="E21" i="2"/>
  <c r="C19" i="2"/>
  <c r="A17" i="2"/>
  <c r="D14" i="2"/>
  <c r="E9" i="2"/>
  <c r="A5" i="2"/>
  <c r="E40" i="2"/>
  <c r="C38" i="2"/>
  <c r="A36" i="2"/>
  <c r="D33" i="2"/>
  <c r="B31" i="2"/>
  <c r="E28" i="2"/>
  <c r="C26" i="2"/>
  <c r="A24" i="2"/>
  <c r="D21" i="2"/>
  <c r="B19" i="2"/>
  <c r="E16" i="2"/>
  <c r="C14" i="2"/>
  <c r="D9" i="2"/>
  <c r="B7" i="2"/>
  <c r="C40" i="2"/>
  <c r="A38" i="2"/>
  <c r="D35" i="2"/>
  <c r="B33" i="2"/>
  <c r="E30" i="2"/>
  <c r="C28" i="2"/>
  <c r="A26" i="2"/>
  <c r="D23" i="2"/>
  <c r="B21" i="2"/>
  <c r="E18" i="2"/>
  <c r="C16" i="2"/>
  <c r="A14" i="2"/>
  <c r="D11" i="2"/>
  <c r="B9" i="2"/>
  <c r="E6" i="2"/>
  <c r="E11" i="2"/>
  <c r="B40" i="2"/>
  <c r="E37" i="2"/>
  <c r="C35" i="2"/>
  <c r="D30" i="2"/>
  <c r="B28" i="2"/>
  <c r="C23" i="2"/>
  <c r="A21" i="2"/>
  <c r="B16" i="2"/>
  <c r="E13" i="2"/>
  <c r="C11" i="2"/>
  <c r="A9" i="2"/>
  <c r="D6" i="2"/>
  <c r="A40" i="2"/>
  <c r="D37" i="2"/>
  <c r="E32" i="2"/>
  <c r="C30" i="2"/>
  <c r="A28" i="2"/>
  <c r="B23" i="2"/>
  <c r="E20" i="2"/>
  <c r="C18" i="2"/>
  <c r="A16" i="2"/>
  <c r="D13" i="2"/>
  <c r="B11" i="2"/>
  <c r="E8" i="2"/>
  <c r="C6" i="2"/>
  <c r="H2" i="2" l="1"/>
  <c r="L2" i="2"/>
  <c r="I2" i="2"/>
  <c r="G2" i="2"/>
  <c r="F2" i="2"/>
  <c r="J2" i="2"/>
  <c r="K2" i="2"/>
  <c r="S2" i="2" l="1"/>
  <c r="AF2" i="2"/>
  <c r="AL2" i="2"/>
  <c r="Y2" i="2"/>
  <c r="AS2" i="2"/>
  <c r="AH2" i="2"/>
  <c r="Q2" i="2"/>
  <c r="U2" i="2"/>
  <c r="AN2" i="2"/>
  <c r="AB2" i="2"/>
  <c r="AO2" i="2"/>
  <c r="Z2" i="2"/>
  <c r="AA2" i="2"/>
  <c r="AR2" i="2"/>
  <c r="T2" i="2"/>
  <c r="AC2" i="2"/>
  <c r="O2" i="2"/>
  <c r="AD2" i="2"/>
  <c r="AM2" i="2"/>
  <c r="AP2" i="2"/>
  <c r="AK2" i="2"/>
  <c r="V2" i="2"/>
  <c r="AJ2" i="2"/>
  <c r="AG2" i="2"/>
  <c r="M2" i="2"/>
  <c r="R2" i="2"/>
  <c r="AE2" i="2"/>
  <c r="AQ2" i="2"/>
  <c r="AI2" i="2"/>
  <c r="N2" i="2"/>
  <c r="P2" i="2"/>
  <c r="W2" i="2"/>
  <c r="X2" i="2"/>
  <c r="F15" i="2" l="1"/>
  <c r="AK10" i="2"/>
  <c r="S32" i="2"/>
  <c r="AN18" i="2"/>
  <c r="AE15" i="2"/>
  <c r="AF38" i="2"/>
  <c r="AL18" i="2"/>
  <c r="AE5" i="2"/>
  <c r="AL6" i="2"/>
  <c r="I28" i="2"/>
  <c r="I12" i="2"/>
  <c r="Y25" i="2"/>
  <c r="Y18" i="2"/>
  <c r="H28" i="2"/>
  <c r="H6" i="2"/>
  <c r="AH17" i="2"/>
  <c r="AI7" i="2"/>
  <c r="T17" i="2"/>
  <c r="F12" i="2"/>
  <c r="AF15" i="2"/>
  <c r="AS17" i="2"/>
  <c r="AH29" i="2"/>
  <c r="R24" i="2"/>
  <c r="I40" i="2"/>
  <c r="I33" i="2"/>
  <c r="Y12" i="2"/>
  <c r="Y22" i="2"/>
  <c r="H35" i="2"/>
  <c r="H13" i="2"/>
  <c r="AK16" i="2"/>
  <c r="AH8" i="2"/>
  <c r="AK24" i="2"/>
  <c r="F4" i="2"/>
  <c r="T20" i="2"/>
  <c r="AS9" i="2"/>
  <c r="AH12" i="2"/>
  <c r="AL26" i="2"/>
  <c r="I31" i="2"/>
  <c r="I25" i="2"/>
  <c r="Y29" i="2"/>
  <c r="Y11" i="2"/>
  <c r="H31" i="2"/>
  <c r="AN11" i="2"/>
  <c r="S10" i="2"/>
  <c r="V11" i="2"/>
  <c r="O20" i="2"/>
  <c r="F37" i="2"/>
  <c r="H21" i="2"/>
  <c r="AS5" i="2"/>
  <c r="AH31" i="2"/>
  <c r="I14" i="2"/>
  <c r="AL36" i="2"/>
  <c r="I34" i="2"/>
  <c r="I26" i="2"/>
  <c r="Y40" i="2"/>
  <c r="Y9" i="2"/>
  <c r="H4" i="2"/>
  <c r="AP7" i="2"/>
  <c r="AP20" i="2"/>
  <c r="R15" i="2"/>
  <c r="AP5" i="2"/>
  <c r="F29" i="2"/>
  <c r="F19" i="2"/>
  <c r="AS15" i="2"/>
  <c r="AH25" i="2"/>
  <c r="AL34" i="2"/>
  <c r="S35" i="2"/>
  <c r="AJ16" i="2"/>
  <c r="Z21" i="2"/>
  <c r="AL33" i="2"/>
  <c r="I27" i="2"/>
  <c r="I6" i="2"/>
  <c r="Y36" i="2"/>
  <c r="Y21" i="2"/>
  <c r="H12" i="2"/>
  <c r="R22" i="2"/>
  <c r="R18" i="2"/>
  <c r="J8" i="2"/>
  <c r="X22" i="2"/>
  <c r="F13" i="2"/>
  <c r="AM19" i="2"/>
  <c r="AS23" i="2"/>
  <c r="AH39" i="2"/>
  <c r="AG7" i="2"/>
  <c r="R16" i="2"/>
  <c r="AL41" i="2"/>
  <c r="AL35" i="2"/>
  <c r="I32" i="2"/>
  <c r="Y35" i="2"/>
  <c r="Y38" i="2"/>
  <c r="Y24" i="2"/>
  <c r="H30" i="2"/>
  <c r="L17" i="2"/>
  <c r="AA10" i="2"/>
  <c r="AI15" i="2"/>
  <c r="F10" i="2"/>
  <c r="F30" i="2"/>
  <c r="AP10" i="2"/>
  <c r="AS7" i="2"/>
  <c r="AH13" i="2"/>
  <c r="S39" i="2"/>
  <c r="S34" i="2"/>
  <c r="AF35" i="2"/>
  <c r="AF30" i="2"/>
  <c r="S40" i="2"/>
  <c r="AF33" i="2"/>
  <c r="AF6" i="2"/>
  <c r="N7" i="2"/>
  <c r="AL40" i="2"/>
  <c r="AL28" i="2"/>
  <c r="I30" i="2"/>
  <c r="Y28" i="2"/>
  <c r="Y13" i="2"/>
  <c r="Y14" i="2"/>
  <c r="H36" i="2"/>
  <c r="AI23" i="2"/>
  <c r="AA11" i="2"/>
  <c r="AN22" i="2"/>
  <c r="AO11" i="2"/>
  <c r="F31" i="2"/>
  <c r="AS37" i="2"/>
  <c r="AS24" i="2"/>
  <c r="Q33" i="2"/>
  <c r="AF12" i="2"/>
  <c r="AF39" i="2"/>
  <c r="AF9" i="2"/>
  <c r="AF36" i="2"/>
  <c r="J5" i="2"/>
  <c r="I15" i="2"/>
  <c r="AL37" i="2"/>
  <c r="AL31" i="2"/>
  <c r="I37" i="2"/>
  <c r="Y31" i="2"/>
  <c r="Y6" i="2"/>
  <c r="Y8" i="2"/>
  <c r="H34" i="2"/>
  <c r="H18" i="2"/>
  <c r="K10" i="2"/>
  <c r="X11" i="2"/>
  <c r="AL15" i="2"/>
  <c r="F41" i="2"/>
  <c r="AS13" i="2"/>
  <c r="AI11" i="2"/>
  <c r="Q29" i="2"/>
  <c r="T24" i="2"/>
  <c r="AF13" i="2"/>
  <c r="N5" i="2"/>
  <c r="S38" i="2"/>
  <c r="AF31" i="2"/>
  <c r="V10" i="2"/>
  <c r="AG5" i="2"/>
  <c r="AL29" i="2"/>
  <c r="AL4" i="2"/>
  <c r="I38" i="2"/>
  <c r="Y34" i="2"/>
  <c r="Y37" i="2"/>
  <c r="Y15" i="2"/>
  <c r="H25" i="2"/>
  <c r="AF8" i="2"/>
  <c r="AK9" i="2"/>
  <c r="Y7" i="2"/>
  <c r="I9" i="2"/>
  <c r="F32" i="2"/>
  <c r="AS35" i="2"/>
  <c r="AE11" i="2"/>
  <c r="Q25" i="2"/>
  <c r="U15" i="2"/>
  <c r="AF27" i="2"/>
  <c r="AF34" i="2"/>
  <c r="N15" i="2"/>
  <c r="F5" i="2"/>
  <c r="S27" i="2"/>
  <c r="L11" i="2"/>
  <c r="AF4" i="2"/>
  <c r="AH20" i="2"/>
  <c r="X7" i="2"/>
  <c r="AL32" i="2"/>
  <c r="AL39" i="2"/>
  <c r="I41" i="2"/>
  <c r="Y27" i="2"/>
  <c r="Y4" i="2"/>
  <c r="H38" i="2"/>
  <c r="H29" i="2"/>
  <c r="R8" i="2"/>
  <c r="S18" i="2"/>
  <c r="S24" i="2"/>
  <c r="AI9" i="2"/>
  <c r="F27" i="2"/>
  <c r="AS33" i="2"/>
  <c r="T15" i="2"/>
  <c r="Q40" i="2"/>
  <c r="Q22" i="2"/>
  <c r="S36" i="2"/>
  <c r="AF29" i="2"/>
  <c r="AF32" i="2"/>
  <c r="K23" i="2"/>
  <c r="S29" i="2"/>
  <c r="AG14" i="2"/>
  <c r="AF26" i="2"/>
  <c r="N11" i="2"/>
  <c r="AL24" i="2"/>
  <c r="AL38" i="2"/>
  <c r="AL12" i="2"/>
  <c r="I4" i="2"/>
  <c r="Y33" i="2"/>
  <c r="Y23" i="2"/>
  <c r="H37" i="2"/>
  <c r="H26" i="2"/>
  <c r="I16" i="2"/>
  <c r="T11" i="2"/>
  <c r="Q24" i="2"/>
  <c r="AG17" i="2"/>
  <c r="F6" i="2"/>
  <c r="AS38" i="2"/>
  <c r="AO5" i="2"/>
  <c r="Q18" i="2"/>
  <c r="AF40" i="2"/>
  <c r="J11" i="2"/>
  <c r="S13" i="2"/>
  <c r="S26" i="2"/>
  <c r="S31" i="2"/>
  <c r="S33" i="2"/>
  <c r="S37" i="2"/>
  <c r="S12" i="2"/>
  <c r="S6" i="2"/>
  <c r="S41" i="2"/>
  <c r="S4" i="2"/>
  <c r="T18" i="2"/>
  <c r="AF25" i="2"/>
  <c r="J19" i="2"/>
  <c r="AK22" i="2"/>
  <c r="AL25" i="2"/>
  <c r="I39" i="2"/>
  <c r="I13" i="2"/>
  <c r="Y26" i="2"/>
  <c r="Y17" i="2"/>
  <c r="H32" i="2"/>
  <c r="H27" i="2"/>
  <c r="H5" i="2"/>
  <c r="AL17" i="2"/>
  <c r="U24" i="2"/>
  <c r="F25" i="2"/>
  <c r="F35" i="2"/>
  <c r="AS6" i="2"/>
  <c r="AH26" i="2"/>
  <c r="L38" i="2"/>
  <c r="L30" i="2"/>
  <c r="L32" i="2"/>
  <c r="AP17" i="2"/>
  <c r="AL21" i="2"/>
  <c r="AK20" i="2"/>
  <c r="U36" i="2"/>
  <c r="U30" i="2"/>
  <c r="T9" i="2"/>
  <c r="AN38" i="2"/>
  <c r="AN26" i="2"/>
  <c r="J18" i="2"/>
  <c r="AI8" i="2"/>
  <c r="AB26" i="2"/>
  <c r="AO35" i="2"/>
  <c r="AO13" i="2"/>
  <c r="K11" i="2"/>
  <c r="AJ17" i="2"/>
  <c r="M21" i="2"/>
  <c r="Z41" i="2"/>
  <c r="Z25" i="2"/>
  <c r="V8" i="2"/>
  <c r="AN19" i="2"/>
  <c r="AA39" i="2"/>
  <c r="AA12" i="2"/>
  <c r="AB21" i="2"/>
  <c r="F16" i="2"/>
  <c r="Q15" i="2"/>
  <c r="AL19" i="2"/>
  <c r="AR27" i="2"/>
  <c r="AR32" i="2"/>
  <c r="AR5" i="2"/>
  <c r="R14" i="2"/>
  <c r="T25" i="2"/>
  <c r="AH21" i="2"/>
  <c r="AC39" i="2"/>
  <c r="AC25" i="2"/>
  <c r="AC9" i="2"/>
  <c r="S22" i="2"/>
  <c r="O30" i="2"/>
  <c r="O32" i="2"/>
  <c r="O24" i="2"/>
  <c r="AD26" i="2"/>
  <c r="AD13" i="2"/>
  <c r="AM29" i="2"/>
  <c r="AM36" i="2"/>
  <c r="K35" i="2"/>
  <c r="K32" i="2"/>
  <c r="AP25" i="2"/>
  <c r="AP32" i="2"/>
  <c r="AK38" i="2"/>
  <c r="AK12" i="2"/>
  <c r="V6" i="2"/>
  <c r="AJ36" i="2"/>
  <c r="AJ38" i="2"/>
  <c r="U14" i="2"/>
  <c r="V21" i="2"/>
  <c r="AJ10" i="2"/>
  <c r="AG26" i="2"/>
  <c r="AG34" i="2"/>
  <c r="AA7" i="2"/>
  <c r="M28" i="2"/>
  <c r="AB5" i="2"/>
  <c r="J37" i="2"/>
  <c r="J27" i="2"/>
  <c r="R38" i="2"/>
  <c r="R31" i="2"/>
  <c r="I8" i="2"/>
  <c r="L7" i="2"/>
  <c r="AE39" i="2"/>
  <c r="AE13" i="2"/>
  <c r="AQ35" i="2"/>
  <c r="AQ20" i="2"/>
  <c r="AQ17" i="2"/>
  <c r="AI41" i="2"/>
  <c r="N41" i="2"/>
  <c r="N29" i="2"/>
  <c r="J20" i="2"/>
  <c r="K8" i="2"/>
  <c r="AA5" i="2"/>
  <c r="AJ15" i="2"/>
  <c r="P41" i="2"/>
  <c r="P12" i="2"/>
  <c r="P5" i="2"/>
  <c r="W6" i="2"/>
  <c r="W31" i="2"/>
  <c r="W20" i="2"/>
  <c r="AP15" i="2"/>
  <c r="AM17" i="2"/>
  <c r="X25" i="2"/>
  <c r="F21" i="2"/>
  <c r="G25" i="2"/>
  <c r="G13" i="2"/>
  <c r="G21" i="2"/>
  <c r="I18" i="2"/>
  <c r="J22" i="2"/>
  <c r="H24" i="2"/>
  <c r="Q41" i="2"/>
  <c r="Q16" i="2"/>
  <c r="L37" i="2"/>
  <c r="L26" i="2"/>
  <c r="AH24" i="2"/>
  <c r="J14" i="2"/>
  <c r="N18" i="2"/>
  <c r="U13" i="2"/>
  <c r="U28" i="2"/>
  <c r="I5" i="2"/>
  <c r="AN37" i="2"/>
  <c r="AN27" i="2"/>
  <c r="AA15" i="2"/>
  <c r="AB39" i="2"/>
  <c r="AB25" i="2"/>
  <c r="AO38" i="2"/>
  <c r="AO37" i="2"/>
  <c r="AG10" i="2"/>
  <c r="K24" i="2"/>
  <c r="AN15" i="2"/>
  <c r="Z39" i="2"/>
  <c r="Z6" i="2"/>
  <c r="Q10" i="2"/>
  <c r="AF24" i="2"/>
  <c r="AA31" i="2"/>
  <c r="AA25" i="2"/>
  <c r="AL9" i="2"/>
  <c r="J17" i="2"/>
  <c r="AE23" i="2"/>
  <c r="L8" i="2"/>
  <c r="AR35" i="2"/>
  <c r="AR6" i="2"/>
  <c r="AR22" i="2"/>
  <c r="S14" i="2"/>
  <c r="T33" i="2"/>
  <c r="O14" i="2"/>
  <c r="AC31" i="2"/>
  <c r="AC38" i="2"/>
  <c r="AC16" i="2"/>
  <c r="AH15" i="2"/>
  <c r="O33" i="2"/>
  <c r="O13" i="2"/>
  <c r="O23" i="2"/>
  <c r="AD6" i="2"/>
  <c r="AO23" i="2"/>
  <c r="AM32" i="2"/>
  <c r="AM31" i="2"/>
  <c r="K34" i="2"/>
  <c r="K13" i="2"/>
  <c r="AP26" i="2"/>
  <c r="AP4" i="2"/>
  <c r="AK41" i="2"/>
  <c r="AK26" i="2"/>
  <c r="V39" i="2"/>
  <c r="AJ39" i="2"/>
  <c r="AJ27" i="2"/>
  <c r="AN8" i="2"/>
  <c r="F23" i="2"/>
  <c r="H9" i="2"/>
  <c r="AG38" i="2"/>
  <c r="AG29" i="2"/>
  <c r="AD8" i="2"/>
  <c r="M38" i="2"/>
  <c r="M10" i="2"/>
  <c r="J30" i="2"/>
  <c r="N17" i="2"/>
  <c r="R26" i="2"/>
  <c r="R4" i="2"/>
  <c r="K20" i="2"/>
  <c r="AB20" i="2"/>
  <c r="AE32" i="2"/>
  <c r="AQ41" i="2"/>
  <c r="AQ37" i="2"/>
  <c r="AQ24" i="2"/>
  <c r="AQ22" i="2"/>
  <c r="AI13" i="2"/>
  <c r="N40" i="2"/>
  <c r="N4" i="2"/>
  <c r="AB11" i="2"/>
  <c r="H19" i="2"/>
  <c r="AB17" i="2"/>
  <c r="Z9" i="2"/>
  <c r="P32" i="2"/>
  <c r="P4" i="2"/>
  <c r="AH10" i="2"/>
  <c r="W33" i="2"/>
  <c r="W4" i="2"/>
  <c r="W5" i="2"/>
  <c r="K22" i="2"/>
  <c r="X38" i="2"/>
  <c r="X12" i="2"/>
  <c r="S7" i="2"/>
  <c r="G12" i="2"/>
  <c r="G14" i="2"/>
  <c r="G22" i="2"/>
  <c r="AA17" i="2"/>
  <c r="AE14" i="2"/>
  <c r="AI20" i="2"/>
  <c r="AJ9" i="2"/>
  <c r="U9" i="2"/>
  <c r="F34" i="2"/>
  <c r="F40" i="2"/>
  <c r="AS41" i="2"/>
  <c r="AS29" i="2"/>
  <c r="AS8" i="2"/>
  <c r="AS21" i="2"/>
  <c r="AM10" i="2"/>
  <c r="AH28" i="2"/>
  <c r="Q30" i="2"/>
  <c r="Q6" i="2"/>
  <c r="Q17" i="2"/>
  <c r="L28" i="2"/>
  <c r="L25" i="2"/>
  <c r="V14" i="2"/>
  <c r="R19" i="2"/>
  <c r="V9" i="2"/>
  <c r="U6" i="2"/>
  <c r="U4" i="2"/>
  <c r="AG9" i="2"/>
  <c r="AN32" i="2"/>
  <c r="AN33" i="2"/>
  <c r="I20" i="2"/>
  <c r="AB31" i="2"/>
  <c r="AB6" i="2"/>
  <c r="AO28" i="2"/>
  <c r="AO33" i="2"/>
  <c r="AK23" i="2"/>
  <c r="AA16" i="2"/>
  <c r="AA23" i="2"/>
  <c r="Z31" i="2"/>
  <c r="Z33" i="2"/>
  <c r="L5" i="2"/>
  <c r="AO24" i="2"/>
  <c r="AA34" i="2"/>
  <c r="AA6" i="2"/>
  <c r="AO21" i="2"/>
  <c r="M20" i="2"/>
  <c r="P11" i="2"/>
  <c r="AM14" i="2"/>
  <c r="AR26" i="2"/>
  <c r="AR39" i="2"/>
  <c r="AR11" i="2"/>
  <c r="T36" i="2"/>
  <c r="T26" i="2"/>
  <c r="O5" i="2"/>
  <c r="AC34" i="2"/>
  <c r="AC33" i="2"/>
  <c r="AC7" i="2"/>
  <c r="Z5" i="2"/>
  <c r="O29" i="2"/>
  <c r="O26" i="2"/>
  <c r="AO18" i="2"/>
  <c r="AD39" i="2"/>
  <c r="I24" i="2"/>
  <c r="AM38" i="2"/>
  <c r="AM4" i="2"/>
  <c r="K36" i="2"/>
  <c r="K25" i="2"/>
  <c r="AP34" i="2"/>
  <c r="AP6" i="2"/>
  <c r="AK31" i="2"/>
  <c r="AK27" i="2"/>
  <c r="V33" i="2"/>
  <c r="AJ40" i="2"/>
  <c r="AJ12" i="2"/>
  <c r="J24" i="2"/>
  <c r="AL10" i="2"/>
  <c r="AI17" i="2"/>
  <c r="AG32" i="2"/>
  <c r="AG4" i="2"/>
  <c r="M41" i="2"/>
  <c r="M33" i="2"/>
  <c r="K9" i="2"/>
  <c r="J28" i="2"/>
  <c r="T19" i="2"/>
  <c r="R29" i="2"/>
  <c r="R28" i="2"/>
  <c r="L22" i="2"/>
  <c r="AM5" i="2"/>
  <c r="AE28" i="2"/>
  <c r="AQ40" i="2"/>
  <c r="AQ29" i="2"/>
  <c r="AQ16" i="2"/>
  <c r="AQ14" i="2"/>
  <c r="AI30" i="2"/>
  <c r="N35" i="2"/>
  <c r="N39" i="2"/>
  <c r="R20" i="2"/>
  <c r="W7" i="2"/>
  <c r="AB24" i="2"/>
  <c r="AK19" i="2"/>
  <c r="P38" i="2"/>
  <c r="P26" i="2"/>
  <c r="AO14" i="2"/>
  <c r="W26" i="2"/>
  <c r="W8" i="2"/>
  <c r="W21" i="2"/>
  <c r="K17" i="2"/>
  <c r="X37" i="2"/>
  <c r="X29" i="2"/>
  <c r="J9" i="2"/>
  <c r="G37" i="2"/>
  <c r="G5" i="2"/>
  <c r="G9" i="2"/>
  <c r="Q9" i="2"/>
  <c r="AJ23" i="2"/>
  <c r="AN14" i="2"/>
  <c r="Q13" i="2"/>
  <c r="Q23" i="2"/>
  <c r="U20" i="2"/>
  <c r="AF20" i="2"/>
  <c r="I22" i="2"/>
  <c r="AM22" i="2"/>
  <c r="U29" i="2"/>
  <c r="AH16" i="2"/>
  <c r="H17" i="2"/>
  <c r="AN28" i="2"/>
  <c r="AN35" i="2"/>
  <c r="AI18" i="2"/>
  <c r="AB34" i="2"/>
  <c r="AB33" i="2"/>
  <c r="AO31" i="2"/>
  <c r="AO29" i="2"/>
  <c r="S11" i="2"/>
  <c r="AP21" i="2"/>
  <c r="M15" i="2"/>
  <c r="Z34" i="2"/>
  <c r="Z37" i="2"/>
  <c r="AF23" i="2"/>
  <c r="T5" i="2"/>
  <c r="AA33" i="2"/>
  <c r="AA37" i="2"/>
  <c r="AH23" i="2"/>
  <c r="N8" i="2"/>
  <c r="F14" i="2"/>
  <c r="AJ18" i="2"/>
  <c r="AR36" i="2"/>
  <c r="AR12" i="2"/>
  <c r="AR19" i="2"/>
  <c r="T37" i="2"/>
  <c r="T27" i="2"/>
  <c r="X8" i="2"/>
  <c r="AC35" i="2"/>
  <c r="AC6" i="2"/>
  <c r="AC17" i="2"/>
  <c r="X9" i="2"/>
  <c r="O38" i="2"/>
  <c r="O27" i="2"/>
  <c r="M11" i="2"/>
  <c r="AD32" i="2"/>
  <c r="J7" i="2"/>
  <c r="AM28" i="2"/>
  <c r="AM12" i="2"/>
  <c r="K33" i="2"/>
  <c r="K27" i="2"/>
  <c r="AP27" i="2"/>
  <c r="AP14" i="2"/>
  <c r="AK13" i="2"/>
  <c r="V41" i="2"/>
  <c r="V26" i="2"/>
  <c r="AJ37" i="2"/>
  <c r="AJ6" i="2"/>
  <c r="AM16" i="2"/>
  <c r="AG15" i="2"/>
  <c r="AN17" i="2"/>
  <c r="AG28" i="2"/>
  <c r="AG37" i="2"/>
  <c r="M37" i="2"/>
  <c r="M4" i="2"/>
  <c r="S9" i="2"/>
  <c r="J29" i="2"/>
  <c r="S19" i="2"/>
  <c r="R12" i="2"/>
  <c r="Q14" i="2"/>
  <c r="AF21" i="2"/>
  <c r="N21" i="2"/>
  <c r="AE31" i="2"/>
  <c r="AQ38" i="2"/>
  <c r="AQ28" i="2"/>
  <c r="AQ9" i="2"/>
  <c r="AI40" i="2"/>
  <c r="AI26" i="2"/>
  <c r="N34" i="2"/>
  <c r="N31" i="2"/>
  <c r="AM11" i="2"/>
  <c r="AK5" i="2"/>
  <c r="L23" i="2"/>
  <c r="N24" i="2"/>
  <c r="P35" i="2"/>
  <c r="P19" i="2"/>
  <c r="AN24" i="2"/>
  <c r="W25" i="2"/>
  <c r="W11" i="2"/>
  <c r="F9" i="2"/>
  <c r="AM20" i="2"/>
  <c r="X32" i="2"/>
  <c r="X27" i="2"/>
  <c r="M5" i="2"/>
  <c r="G30" i="2"/>
  <c r="G23" i="2"/>
  <c r="G18" i="2"/>
  <c r="I21" i="2"/>
  <c r="M22" i="2"/>
  <c r="Z19" i="2"/>
  <c r="S25" i="2"/>
  <c r="S28" i="2"/>
  <c r="L24" i="2"/>
  <c r="AF28" i="2"/>
  <c r="AF37" i="2"/>
  <c r="AG19" i="2"/>
  <c r="AJ5" i="2"/>
  <c r="AL13" i="2"/>
  <c r="AL27" i="2"/>
  <c r="I36" i="2"/>
  <c r="Y41" i="2"/>
  <c r="Y32" i="2"/>
  <c r="Y5" i="2"/>
  <c r="H39" i="2"/>
  <c r="H41" i="2"/>
  <c r="AI22" i="2"/>
  <c r="AN10" i="2"/>
  <c r="I23" i="2"/>
  <c r="AK21" i="2"/>
  <c r="AM15" i="2"/>
  <c r="F38" i="2"/>
  <c r="F28" i="2"/>
  <c r="AS36" i="2"/>
  <c r="AS28" i="2"/>
  <c r="AS22" i="2"/>
  <c r="U8" i="2"/>
  <c r="R10" i="2"/>
  <c r="AH41" i="2"/>
  <c r="Q37" i="2"/>
  <c r="Q32" i="2"/>
  <c r="Q7" i="2"/>
  <c r="L29" i="2"/>
  <c r="O17" i="2"/>
  <c r="AI21" i="2"/>
  <c r="Y16" i="2"/>
  <c r="W16" i="2"/>
  <c r="U25" i="2"/>
  <c r="AA9" i="2"/>
  <c r="L18" i="2"/>
  <c r="AN31" i="2"/>
  <c r="AN29" i="2"/>
  <c r="AN5" i="2"/>
  <c r="AB35" i="2"/>
  <c r="AB41" i="2"/>
  <c r="AO41" i="2"/>
  <c r="AO40" i="2"/>
  <c r="R7" i="2"/>
  <c r="AF14" i="2"/>
  <c r="N9" i="2"/>
  <c r="Z40" i="2"/>
  <c r="Z35" i="2"/>
  <c r="AJ14" i="2"/>
  <c r="AG18" i="2"/>
  <c r="AA27" i="2"/>
  <c r="AA29" i="2"/>
  <c r="AG8" i="2"/>
  <c r="K7" i="2"/>
  <c r="Z22" i="2"/>
  <c r="I17" i="2"/>
  <c r="AR37" i="2"/>
  <c r="AR10" i="2"/>
  <c r="AR15" i="2"/>
  <c r="T38" i="2"/>
  <c r="T34" i="2"/>
  <c r="AH7" i="2"/>
  <c r="AC27" i="2"/>
  <c r="AC12" i="2"/>
  <c r="AC22" i="2"/>
  <c r="M9" i="2"/>
  <c r="O35" i="2"/>
  <c r="O25" i="2"/>
  <c r="AD41" i="2"/>
  <c r="AD28" i="2"/>
  <c r="P18" i="2"/>
  <c r="AM41" i="2"/>
  <c r="O7" i="2"/>
  <c r="K4" i="2"/>
  <c r="K26" i="2"/>
  <c r="AP36" i="2"/>
  <c r="AP18" i="2"/>
  <c r="AK30" i="2"/>
  <c r="V38" i="2"/>
  <c r="V27" i="2"/>
  <c r="AJ29" i="2"/>
  <c r="AJ33" i="2"/>
  <c r="W19" i="2"/>
  <c r="Z10" i="2"/>
  <c r="AA8" i="2"/>
  <c r="AG31" i="2"/>
  <c r="H22" i="2"/>
  <c r="M36" i="2"/>
  <c r="M39" i="2"/>
  <c r="J38" i="2"/>
  <c r="J4" i="2"/>
  <c r="AI5" i="2"/>
  <c r="R34" i="2"/>
  <c r="AL23" i="2"/>
  <c r="AM18" i="2"/>
  <c r="AE37" i="2"/>
  <c r="AE41" i="2"/>
  <c r="AQ31" i="2"/>
  <c r="AQ13" i="2"/>
  <c r="AQ15" i="2"/>
  <c r="AI38" i="2"/>
  <c r="AI27" i="2"/>
  <c r="N36" i="2"/>
  <c r="N12" i="2"/>
  <c r="X19" i="2"/>
  <c r="S5" i="2"/>
  <c r="AO10" i="2"/>
  <c r="AG11" i="2"/>
  <c r="P34" i="2"/>
  <c r="P14" i="2"/>
  <c r="AK17" i="2"/>
  <c r="W12" i="2"/>
  <c r="W17" i="2"/>
  <c r="X21" i="2"/>
  <c r="AE19" i="2"/>
  <c r="X41" i="2"/>
  <c r="X40" i="2"/>
  <c r="G39" i="2"/>
  <c r="G38" i="2"/>
  <c r="G11" i="2"/>
  <c r="G19" i="2"/>
  <c r="L10" i="2"/>
  <c r="AD18" i="2"/>
  <c r="F33" i="2"/>
  <c r="AS31" i="2"/>
  <c r="AS11" i="2"/>
  <c r="Q5" i="2"/>
  <c r="AH40" i="2"/>
  <c r="AH32" i="2"/>
  <c r="Q38" i="2"/>
  <c r="Q27" i="2"/>
  <c r="Q8" i="2"/>
  <c r="L4" i="2"/>
  <c r="AD9" i="2"/>
  <c r="R23" i="2"/>
  <c r="AO9" i="2"/>
  <c r="L19" i="2"/>
  <c r="U33" i="2"/>
  <c r="I7" i="2"/>
  <c r="AH18" i="2"/>
  <c r="AN34" i="2"/>
  <c r="AN41" i="2"/>
  <c r="AI14" i="2"/>
  <c r="AB27" i="2"/>
  <c r="AB38" i="2"/>
  <c r="AO27" i="2"/>
  <c r="AO36" i="2"/>
  <c r="AG21" i="2"/>
  <c r="AD17" i="2"/>
  <c r="AH11" i="2"/>
  <c r="Z36" i="2"/>
  <c r="Z28" i="2"/>
  <c r="P22" i="2"/>
  <c r="U11" i="2"/>
  <c r="AA32" i="2"/>
  <c r="AA13" i="2"/>
  <c r="T21" i="2"/>
  <c r="M16" i="2"/>
  <c r="J15" i="2"/>
  <c r="N22" i="2"/>
  <c r="AR33" i="2"/>
  <c r="AR24" i="2"/>
  <c r="AR17" i="2"/>
  <c r="T29" i="2"/>
  <c r="T30" i="2"/>
  <c r="M24" i="2"/>
  <c r="AC30" i="2"/>
  <c r="AC29" i="2"/>
  <c r="AC15" i="2"/>
  <c r="AI19" i="2"/>
  <c r="O34" i="2"/>
  <c r="O4" i="2"/>
  <c r="AD34" i="2"/>
  <c r="AD31" i="2"/>
  <c r="AE10" i="2"/>
  <c r="AM13" i="2"/>
  <c r="V19" i="2"/>
  <c r="K30" i="2"/>
  <c r="K6" i="2"/>
  <c r="AP35" i="2"/>
  <c r="AP8" i="2"/>
  <c r="AK25" i="2"/>
  <c r="V29" i="2"/>
  <c r="V40" i="2"/>
  <c r="AJ32" i="2"/>
  <c r="AJ4" i="2"/>
  <c r="AN23" i="2"/>
  <c r="F22" i="2"/>
  <c r="M18" i="2"/>
  <c r="AG41" i="2"/>
  <c r="H8" i="2"/>
  <c r="M31" i="2"/>
  <c r="M12" i="2"/>
  <c r="J41" i="2"/>
  <c r="J12" i="2"/>
  <c r="AK14" i="2"/>
  <c r="R39" i="2"/>
  <c r="AD11" i="2"/>
  <c r="L9" i="2"/>
  <c r="AE40" i="2"/>
  <c r="AE4" i="2"/>
  <c r="AQ34" i="2"/>
  <c r="AQ39" i="2"/>
  <c r="AQ21" i="2"/>
  <c r="AI33" i="2"/>
  <c r="AI12" i="2"/>
  <c r="N30" i="2"/>
  <c r="N32" i="2"/>
  <c r="S21" i="2"/>
  <c r="AF16" i="2"/>
  <c r="AP23" i="2"/>
  <c r="AG22" i="2"/>
  <c r="P29" i="2"/>
  <c r="P9" i="2"/>
  <c r="W39" i="2"/>
  <c r="W27" i="2"/>
  <c r="W24" i="2"/>
  <c r="H11" i="2"/>
  <c r="AN16" i="2"/>
  <c r="X28" i="2"/>
  <c r="X36" i="2"/>
  <c r="G35" i="2"/>
  <c r="G34" i="2"/>
  <c r="G7" i="2"/>
  <c r="G10" i="2"/>
  <c r="AO8" i="2"/>
  <c r="M19" i="2"/>
  <c r="AS40" i="2"/>
  <c r="S30" i="2"/>
  <c r="AA21" i="2"/>
  <c r="AA20" i="2"/>
  <c r="AF41" i="2"/>
  <c r="AD22" i="2"/>
  <c r="M23" i="2"/>
  <c r="AM21" i="2"/>
  <c r="AL30" i="2"/>
  <c r="I35" i="2"/>
  <c r="I29" i="2"/>
  <c r="Y39" i="2"/>
  <c r="Y30" i="2"/>
  <c r="Y10" i="2"/>
  <c r="H40" i="2"/>
  <c r="H33" i="2"/>
  <c r="K5" i="2"/>
  <c r="AO15" i="2"/>
  <c r="AE22" i="2"/>
  <c r="L20" i="2"/>
  <c r="V17" i="2"/>
  <c r="F26" i="2"/>
  <c r="AB18" i="2"/>
  <c r="AS34" i="2"/>
  <c r="AS32" i="2"/>
  <c r="AS18" i="2"/>
  <c r="AN9" i="2"/>
  <c r="AH36" i="2"/>
  <c r="AH38" i="2"/>
  <c r="Q26" i="2"/>
  <c r="Q31" i="2"/>
  <c r="L31" i="2"/>
  <c r="L41" i="2"/>
  <c r="O22" i="2"/>
  <c r="I19" i="2"/>
  <c r="AG20" i="2"/>
  <c r="U39" i="2"/>
  <c r="U26" i="2"/>
  <c r="AA24" i="2"/>
  <c r="AF22" i="2"/>
  <c r="AN4" i="2"/>
  <c r="AN36" i="2"/>
  <c r="AE24" i="2"/>
  <c r="AB4" i="2"/>
  <c r="AB29" i="2"/>
  <c r="AO30" i="2"/>
  <c r="AO32" i="2"/>
  <c r="X18" i="2"/>
  <c r="H7" i="2"/>
  <c r="R9" i="2"/>
  <c r="Z30" i="2"/>
  <c r="Z12" i="2"/>
  <c r="AJ20" i="2"/>
  <c r="AF5" i="2"/>
  <c r="AA36" i="2"/>
  <c r="AA38" i="2"/>
  <c r="AH5" i="2"/>
  <c r="F18" i="2"/>
  <c r="AK18" i="2"/>
  <c r="X23" i="2"/>
  <c r="AR29" i="2"/>
  <c r="AR16" i="2"/>
  <c r="AR21" i="2"/>
  <c r="T41" i="2"/>
  <c r="T31" i="2"/>
  <c r="U22" i="2"/>
  <c r="AC13" i="2"/>
  <c r="AC21" i="2"/>
  <c r="AC14" i="2"/>
  <c r="O8" i="2"/>
  <c r="O39" i="2"/>
  <c r="O15" i="2"/>
  <c r="AD35" i="2"/>
  <c r="AD4" i="2"/>
  <c r="F17" i="2"/>
  <c r="AM6" i="2"/>
  <c r="AM7" i="2"/>
  <c r="K37" i="2"/>
  <c r="AP38" i="2"/>
  <c r="AP33" i="2"/>
  <c r="AK39" i="2"/>
  <c r="AK34" i="2"/>
  <c r="V32" i="2"/>
  <c r="V35" i="2"/>
  <c r="AJ28" i="2"/>
  <c r="AJ26" i="2"/>
  <c r="AL7" i="2"/>
  <c r="AD19" i="2"/>
  <c r="AM8" i="2"/>
  <c r="AG13" i="2"/>
  <c r="AD7" i="2"/>
  <c r="M40" i="2"/>
  <c r="M6" i="2"/>
  <c r="J39" i="2"/>
  <c r="J13" i="2"/>
  <c r="R40" i="2"/>
  <c r="R25" i="2"/>
  <c r="AB7" i="2"/>
  <c r="AO19" i="2"/>
  <c r="AE34" i="2"/>
  <c r="AE26" i="2"/>
  <c r="AQ33" i="2"/>
  <c r="AQ12" i="2"/>
  <c r="AQ5" i="2"/>
  <c r="AI36" i="2"/>
  <c r="AI6" i="2"/>
  <c r="N37" i="2"/>
  <c r="N13" i="2"/>
  <c r="O10" i="2"/>
  <c r="Q19" i="2"/>
  <c r="N23" i="2"/>
  <c r="P40" i="2"/>
  <c r="P6" i="2"/>
  <c r="P23" i="2"/>
  <c r="W35" i="2"/>
  <c r="W40" i="2"/>
  <c r="W14" i="2"/>
  <c r="Z18" i="2"/>
  <c r="AB22" i="2"/>
  <c r="X39" i="2"/>
  <c r="X30" i="2"/>
  <c r="G29" i="2"/>
  <c r="G4" i="2"/>
  <c r="G16" i="2"/>
  <c r="J23" i="2"/>
  <c r="S15" i="2"/>
  <c r="K21" i="2"/>
  <c r="AS27" i="2"/>
  <c r="AS25" i="2"/>
  <c r="AS14" i="2"/>
  <c r="U7" i="2"/>
  <c r="AH35" i="2"/>
  <c r="AH27" i="2"/>
  <c r="Q35" i="2"/>
  <c r="Q12" i="2"/>
  <c r="L40" i="2"/>
  <c r="L39" i="2"/>
  <c r="N20" i="2"/>
  <c r="V18" i="2"/>
  <c r="M14" i="2"/>
  <c r="U38" i="2"/>
  <c r="U27" i="2"/>
  <c r="H15" i="2"/>
  <c r="AA18" i="2"/>
  <c r="AN40" i="2"/>
  <c r="AN13" i="2"/>
  <c r="AL11" i="2"/>
  <c r="AB40" i="2"/>
  <c r="AB12" i="2"/>
  <c r="AO12" i="2"/>
  <c r="AO39" i="2"/>
  <c r="AL5" i="2"/>
  <c r="AL8" i="2"/>
  <c r="R17" i="2"/>
  <c r="Z29" i="2"/>
  <c r="Z26" i="2"/>
  <c r="Z17" i="2"/>
  <c r="Z8" i="2"/>
  <c r="AA30" i="2"/>
  <c r="AB9" i="2"/>
  <c r="X17" i="2"/>
  <c r="AJ22" i="2"/>
  <c r="AF18" i="2"/>
  <c r="AR41" i="2"/>
  <c r="AR13" i="2"/>
  <c r="AR20" i="2"/>
  <c r="AR9" i="2"/>
  <c r="T32" i="2"/>
  <c r="T12" i="2"/>
  <c r="AP22" i="2"/>
  <c r="AC40" i="2"/>
  <c r="AC20" i="2"/>
  <c r="AC23" i="2"/>
  <c r="U5" i="2"/>
  <c r="O31" i="2"/>
  <c r="O16" i="2"/>
  <c r="AD30" i="2"/>
  <c r="AD25" i="2"/>
  <c r="AM39" i="2"/>
  <c r="AM30" i="2"/>
  <c r="AP16" i="2"/>
  <c r="K28" i="2"/>
  <c r="AP41" i="2"/>
  <c r="AP28" i="2"/>
  <c r="AK36" i="2"/>
  <c r="AK6" i="2"/>
  <c r="V25" i="2"/>
  <c r="V30" i="2"/>
  <c r="AJ31" i="2"/>
  <c r="AJ35" i="2"/>
  <c r="AN7" i="2"/>
  <c r="AM24" i="2"/>
  <c r="AG35" i="2"/>
  <c r="AG39" i="2"/>
  <c r="N10" i="2"/>
  <c r="M35" i="2"/>
  <c r="M32" i="2"/>
  <c r="J40" i="2"/>
  <c r="J25" i="2"/>
  <c r="R36" i="2"/>
  <c r="R41" i="2"/>
  <c r="AK7" i="2"/>
  <c r="K14" i="2"/>
  <c r="AE35" i="2"/>
  <c r="AE25" i="2"/>
  <c r="AQ30" i="2"/>
  <c r="AQ32" i="2"/>
  <c r="AQ8" i="2"/>
  <c r="AI37" i="2"/>
  <c r="AI34" i="2"/>
  <c r="N33" i="2"/>
  <c r="N27" i="2"/>
  <c r="Z15" i="2"/>
  <c r="AO7" i="2"/>
  <c r="AP9" i="2"/>
  <c r="P39" i="2"/>
  <c r="P13" i="2"/>
  <c r="P24" i="2"/>
  <c r="W38" i="2"/>
  <c r="W13" i="2"/>
  <c r="W9" i="2"/>
  <c r="K16" i="2"/>
  <c r="AK15" i="2"/>
  <c r="X31" i="2"/>
  <c r="X13" i="2"/>
  <c r="G32" i="2"/>
  <c r="G26" i="2"/>
  <c r="G15" i="2"/>
  <c r="AE8" i="2"/>
  <c r="P10" i="2"/>
  <c r="P16" i="2"/>
  <c r="AS39" i="2"/>
  <c r="AS26" i="2"/>
  <c r="AS10" i="2"/>
  <c r="AF11" i="2"/>
  <c r="AH30" i="2"/>
  <c r="AH6" i="2"/>
  <c r="Q34" i="2"/>
  <c r="Q4" i="2"/>
  <c r="L35" i="2"/>
  <c r="L12" i="2"/>
  <c r="AG16" i="2"/>
  <c r="V5" i="2"/>
  <c r="P20" i="2"/>
  <c r="U41" i="2"/>
  <c r="U34" i="2"/>
  <c r="Y19" i="2"/>
  <c r="AB10" i="2"/>
  <c r="AN6" i="2"/>
  <c r="Z7" i="2"/>
  <c r="AF10" i="2"/>
  <c r="AB32" i="2"/>
  <c r="AB37" i="2"/>
  <c r="AO25" i="2"/>
  <c r="AO4" i="2"/>
  <c r="K19" i="2"/>
  <c r="Y20" i="2"/>
  <c r="AD21" i="2"/>
  <c r="Z27" i="2"/>
  <c r="Z16" i="2"/>
  <c r="N19" i="2"/>
  <c r="L14" i="2"/>
  <c r="AA4" i="2"/>
  <c r="I11" i="2"/>
  <c r="F7" i="2"/>
  <c r="AO20" i="2"/>
  <c r="L16" i="2"/>
  <c r="AR34" i="2"/>
  <c r="AR40" i="2"/>
  <c r="AR18" i="2"/>
  <c r="AR23" i="2"/>
  <c r="T28" i="2"/>
  <c r="T4" i="2"/>
  <c r="S17" i="2"/>
  <c r="AC32" i="2"/>
  <c r="AC19" i="2"/>
  <c r="AC5" i="2"/>
  <c r="S20" i="2"/>
  <c r="O28" i="2"/>
  <c r="O21" i="2"/>
  <c r="AD40" i="2"/>
  <c r="AD38" i="2"/>
  <c r="AM35" i="2"/>
  <c r="AM25" i="2"/>
  <c r="V16" i="2"/>
  <c r="K38" i="2"/>
  <c r="AP31" i="2"/>
  <c r="AP13" i="2"/>
  <c r="AK40" i="2"/>
  <c r="AK33" i="2"/>
  <c r="V34" i="2"/>
  <c r="V4" i="2"/>
  <c r="AJ41" i="2"/>
  <c r="AJ34" i="2"/>
  <c r="AA14" i="2"/>
  <c r="AH22" i="2"/>
  <c r="AG30" i="2"/>
  <c r="AG25" i="2"/>
  <c r="AD15" i="2"/>
  <c r="M34" i="2"/>
  <c r="M29" i="2"/>
  <c r="J31" i="2"/>
  <c r="J32" i="2"/>
  <c r="R35" i="2"/>
  <c r="R6" i="2"/>
  <c r="AE17" i="2"/>
  <c r="AB19" i="2"/>
  <c r="AE30" i="2"/>
  <c r="AE38" i="2"/>
  <c r="AQ25" i="2"/>
  <c r="AQ6" i="2"/>
  <c r="AQ10" i="2"/>
  <c r="AI29" i="2"/>
  <c r="AI4" i="2"/>
  <c r="N38" i="2"/>
  <c r="N25" i="2"/>
  <c r="X16" i="2"/>
  <c r="AL14" i="2"/>
  <c r="F8" i="2"/>
  <c r="P36" i="2"/>
  <c r="P25" i="2"/>
  <c r="P21" i="2"/>
  <c r="W29" i="2"/>
  <c r="W36" i="2"/>
  <c r="W10" i="2"/>
  <c r="AK11" i="2"/>
  <c r="AD24" i="2"/>
  <c r="X35" i="2"/>
  <c r="X34" i="2"/>
  <c r="G28" i="2"/>
  <c r="G40" i="2"/>
  <c r="G24" i="2"/>
  <c r="AD16" i="2"/>
  <c r="M8" i="2"/>
  <c r="T14" i="2"/>
  <c r="T7" i="2"/>
  <c r="V15" i="2"/>
  <c r="F39" i="2"/>
  <c r="F36" i="2"/>
  <c r="V22" i="2"/>
  <c r="AS30" i="2"/>
  <c r="AS12" i="2"/>
  <c r="AS20" i="2"/>
  <c r="AJ7" i="2"/>
  <c r="AH33" i="2"/>
  <c r="AH34" i="2"/>
  <c r="Q36" i="2"/>
  <c r="Q28" i="2"/>
  <c r="L34" i="2"/>
  <c r="L6" i="2"/>
  <c r="T10" i="2"/>
  <c r="V7" i="2"/>
  <c r="AL16" i="2"/>
  <c r="U32" i="2"/>
  <c r="U40" i="2"/>
  <c r="V20" i="2"/>
  <c r="S16" i="2"/>
  <c r="AN30" i="2"/>
  <c r="AB14" i="2"/>
  <c r="AJ21" i="2"/>
  <c r="AB28" i="2"/>
  <c r="AB13" i="2"/>
  <c r="AO26" i="2"/>
  <c r="U19" i="2"/>
  <c r="AJ11" i="2"/>
  <c r="AJ8" i="2"/>
  <c r="AP11" i="2"/>
  <c r="Z32" i="2"/>
  <c r="Z14" i="2"/>
  <c r="AI16" i="2"/>
  <c r="AO16" i="2"/>
  <c r="AA26" i="2"/>
  <c r="AH19" i="2"/>
  <c r="AB8" i="2"/>
  <c r="J16" i="2"/>
  <c r="AO22" i="2"/>
  <c r="AR38" i="2"/>
  <c r="AR4" i="2"/>
  <c r="AR8" i="2"/>
  <c r="M7" i="2"/>
  <c r="T35" i="2"/>
  <c r="T6" i="2"/>
  <c r="AC41" i="2"/>
  <c r="AC28" i="2"/>
  <c r="AC11" i="2"/>
  <c r="AC10" i="2"/>
  <c r="O37" i="2"/>
  <c r="O12" i="2"/>
  <c r="O19" i="2"/>
  <c r="AD36" i="2"/>
  <c r="AD12" i="2"/>
  <c r="AM34" i="2"/>
  <c r="AM26" i="2"/>
  <c r="K41" i="2"/>
  <c r="K29" i="2"/>
  <c r="AP39" i="2"/>
  <c r="AP29" i="2"/>
  <c r="AK37" i="2"/>
  <c r="AK35" i="2"/>
  <c r="V37" i="2"/>
  <c r="V28" i="2"/>
  <c r="AJ13" i="2"/>
  <c r="AK8" i="2"/>
  <c r="F11" i="2"/>
  <c r="V24" i="2"/>
  <c r="AG36" i="2"/>
  <c r="AG12" i="2"/>
  <c r="AD5" i="2"/>
  <c r="M27" i="2"/>
  <c r="M25" i="2"/>
  <c r="J35" i="2"/>
  <c r="J26" i="2"/>
  <c r="R30" i="2"/>
  <c r="R13" i="2"/>
  <c r="AE9" i="2"/>
  <c r="H23" i="2"/>
  <c r="AE36" i="2"/>
  <c r="AE12" i="2"/>
  <c r="AQ26" i="2"/>
  <c r="AQ4" i="2"/>
  <c r="AQ23" i="2"/>
  <c r="AI32" i="2"/>
  <c r="AI39" i="2"/>
  <c r="N26" i="2"/>
  <c r="X15" i="2"/>
  <c r="L21" i="2"/>
  <c r="Z11" i="2"/>
  <c r="AI10" i="2"/>
  <c r="P30" i="2"/>
  <c r="P28" i="2"/>
  <c r="P8" i="2"/>
  <c r="W32" i="2"/>
  <c r="W30" i="2"/>
  <c r="W22" i="2"/>
  <c r="AJ24" i="2"/>
  <c r="H10" i="2"/>
  <c r="X4" i="2"/>
  <c r="X6" i="2"/>
  <c r="G36" i="2"/>
  <c r="G41" i="2"/>
  <c r="G8" i="2"/>
  <c r="AH14" i="2"/>
  <c r="N14" i="2"/>
  <c r="U17" i="2"/>
  <c r="L36" i="2"/>
  <c r="L33" i="2"/>
  <c r="AG23" i="2"/>
  <c r="H14" i="2"/>
  <c r="K18" i="2"/>
  <c r="U31" i="2"/>
  <c r="U12" i="2"/>
  <c r="AP19" i="2"/>
  <c r="AM9" i="2"/>
  <c r="AN12" i="2"/>
  <c r="AA19" i="2"/>
  <c r="AE7" i="2"/>
  <c r="AB36" i="2"/>
  <c r="AB15" i="2"/>
  <c r="AO34" i="2"/>
  <c r="AF7" i="2"/>
  <c r="Z23" i="2"/>
  <c r="U18" i="2"/>
  <c r="AG24" i="2"/>
  <c r="Z4" i="2"/>
  <c r="Z24" i="2"/>
  <c r="S8" i="2"/>
  <c r="AA41" i="2"/>
  <c r="AA35" i="2"/>
  <c r="J10" i="2"/>
  <c r="AE21" i="2"/>
  <c r="U16" i="2"/>
  <c r="X14" i="2"/>
  <c r="AR28" i="2"/>
  <c r="AR25" i="2"/>
  <c r="AR7" i="2"/>
  <c r="U23" i="2"/>
  <c r="T13" i="2"/>
  <c r="T40" i="2"/>
  <c r="AC37" i="2"/>
  <c r="AC26" i="2"/>
  <c r="AC24" i="2"/>
  <c r="AC8" i="2"/>
  <c r="O40" i="2"/>
  <c r="O41" i="2"/>
  <c r="O18" i="2"/>
  <c r="AD33" i="2"/>
  <c r="AD27" i="2"/>
  <c r="AM40" i="2"/>
  <c r="AM27" i="2"/>
  <c r="K40" i="2"/>
  <c r="K39" i="2"/>
  <c r="AP30" i="2"/>
  <c r="AP40" i="2"/>
  <c r="AK29" i="2"/>
  <c r="AK4" i="2"/>
  <c r="V36" i="2"/>
  <c r="V12" i="2"/>
  <c r="AJ30" i="2"/>
  <c r="S23" i="2"/>
  <c r="T16" i="2"/>
  <c r="F20" i="2"/>
  <c r="AG33" i="2"/>
  <c r="AG27" i="2"/>
  <c r="AD23" i="2"/>
  <c r="M30" i="2"/>
  <c r="M26" i="2"/>
  <c r="J34" i="2"/>
  <c r="J6" i="2"/>
  <c r="R33" i="2"/>
  <c r="R32" i="2"/>
  <c r="N16" i="2"/>
  <c r="Q11" i="2"/>
  <c r="AE33" i="2"/>
  <c r="AE27" i="2"/>
  <c r="AQ27" i="2"/>
  <c r="AQ11" i="2"/>
  <c r="AQ18" i="2"/>
  <c r="AI25" i="2"/>
  <c r="AI35" i="2"/>
  <c r="N6" i="2"/>
  <c r="AE18" i="2"/>
  <c r="V23" i="2"/>
  <c r="AN20" i="2"/>
  <c r="AD20" i="2"/>
  <c r="P33" i="2"/>
  <c r="P27" i="2"/>
  <c r="P7" i="2"/>
  <c r="W41" i="2"/>
  <c r="W34" i="2"/>
  <c r="W23" i="2"/>
  <c r="AF17" i="2"/>
  <c r="O11" i="2"/>
  <c r="X33" i="2"/>
  <c r="X24" i="2"/>
  <c r="G31" i="2"/>
  <c r="G33" i="2"/>
  <c r="G17" i="2"/>
  <c r="AJ19" i="2"/>
  <c r="AE20" i="2"/>
  <c r="AF19" i="2"/>
  <c r="AS4" i="2"/>
  <c r="AS16" i="2"/>
  <c r="AS19" i="2"/>
  <c r="X10" i="2"/>
  <c r="AH37" i="2"/>
  <c r="AH4" i="2"/>
  <c r="Q39" i="2"/>
  <c r="Q20" i="2"/>
  <c r="L27" i="2"/>
  <c r="L13" i="2"/>
  <c r="AO17" i="2"/>
  <c r="AI24" i="2"/>
  <c r="F24" i="2"/>
  <c r="U37" i="2"/>
  <c r="U35" i="2"/>
  <c r="R5" i="2"/>
  <c r="AN39" i="2"/>
  <c r="AN25" i="2"/>
  <c r="AD10" i="2"/>
  <c r="U10" i="2"/>
  <c r="AB30" i="2"/>
  <c r="AB16" i="2"/>
  <c r="AO6" i="2"/>
  <c r="W15" i="2"/>
  <c r="P15" i="2"/>
  <c r="U21" i="2"/>
  <c r="Z38" i="2"/>
  <c r="Z13" i="2"/>
  <c r="Z20" i="2"/>
  <c r="J21" i="2"/>
  <c r="AA40" i="2"/>
  <c r="AA28" i="2"/>
  <c r="K15" i="2"/>
  <c r="L15" i="2"/>
  <c r="T8" i="2"/>
  <c r="AA22" i="2"/>
  <c r="AR31" i="2"/>
  <c r="AR30" i="2"/>
  <c r="AR14" i="2"/>
  <c r="Q21" i="2"/>
  <c r="T39" i="2"/>
  <c r="AL20" i="2"/>
  <c r="AC36" i="2"/>
  <c r="AC4" i="2"/>
  <c r="AC18" i="2"/>
  <c r="H20" i="2"/>
  <c r="O36" i="2"/>
  <c r="O6" i="2"/>
  <c r="O9" i="2"/>
  <c r="AD37" i="2"/>
  <c r="AD29" i="2"/>
  <c r="AM37" i="2"/>
  <c r="AM33" i="2"/>
  <c r="K31" i="2"/>
  <c r="K12" i="2"/>
  <c r="AP12" i="2"/>
  <c r="AP37" i="2"/>
  <c r="AK32" i="2"/>
  <c r="AK28" i="2"/>
  <c r="V13" i="2"/>
  <c r="V31" i="2"/>
  <c r="AJ25" i="2"/>
  <c r="H16" i="2"/>
  <c r="AH9" i="2"/>
  <c r="R21" i="2"/>
  <c r="AG40" i="2"/>
  <c r="AG6" i="2"/>
  <c r="R11" i="2"/>
  <c r="M13" i="2"/>
  <c r="T22" i="2"/>
  <c r="J36" i="2"/>
  <c r="J33" i="2"/>
  <c r="R37" i="2"/>
  <c r="R27" i="2"/>
  <c r="T23" i="2"/>
  <c r="AP24" i="2"/>
  <c r="AE29" i="2"/>
  <c r="AE6" i="2"/>
  <c r="AQ36" i="2"/>
  <c r="AQ7" i="2"/>
  <c r="AQ19" i="2"/>
  <c r="AI31" i="2"/>
  <c r="AI28" i="2"/>
  <c r="N28" i="2"/>
  <c r="AE16" i="2"/>
  <c r="AL22" i="2"/>
  <c r="M17" i="2"/>
  <c r="AN21" i="2"/>
  <c r="P37" i="2"/>
  <c r="P31" i="2"/>
  <c r="P17" i="2"/>
  <c r="W28" i="2"/>
  <c r="W37" i="2"/>
  <c r="W18" i="2"/>
  <c r="X20" i="2"/>
  <c r="I10" i="2"/>
  <c r="X26" i="2"/>
  <c r="AB23" i="2"/>
  <c r="G27" i="2"/>
  <c r="G6" i="2"/>
  <c r="G20" i="2"/>
  <c r="X5" i="2"/>
  <c r="AM23" i="2"/>
  <c r="AD14" i="2"/>
</calcChain>
</file>

<file path=xl/sharedStrings.xml><?xml version="1.0" encoding="utf-8"?>
<sst xmlns="http://schemas.openxmlformats.org/spreadsheetml/2006/main" count="1546" uniqueCount="432">
  <si>
    <t>**IMPORTANT NOTE**</t>
  </si>
  <si>
    <t>This document, the information contained herein and any derived information created therefrom are for the exclusive use of TECK MENG LOH at LAND TRANSPORT AUTHO.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</si>
  <si>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</si>
  <si>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</si>
  <si>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</si>
  <si>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</si>
  <si>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</si>
  <si>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</si>
  <si>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</si>
  <si>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</si>
  <si>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</si>
  <si>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</si>
  <si>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</si>
  <si>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</si>
  <si>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</si>
  <si>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</si>
  <si>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</si>
  <si>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</si>
  <si>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</si>
  <si>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</si>
  <si>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</si>
  <si>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</si>
  <si>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</si>
  <si>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</si>
  <si>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</si>
  <si>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</si>
  <si>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</si>
  <si>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</si>
  <si>
    <t>HonkKong CPI YoY%</t>
  </si>
  <si>
    <t>Australia CPI YoY%</t>
  </si>
  <si>
    <t>Japan CPI YoY%</t>
  </si>
  <si>
    <t>New Zealand CPI YoY%</t>
  </si>
  <si>
    <t>Singapore CPI YoY%</t>
  </si>
  <si>
    <t>South Korea CPI YoY%</t>
  </si>
  <si>
    <t>Taiwan CPI YoY%</t>
  </si>
  <si>
    <t>Bangladesh CPI YoY%</t>
  </si>
  <si>
    <t>Cambodia CPI YoY%</t>
  </si>
  <si>
    <t>China CPI YoY%</t>
  </si>
  <si>
    <t>India CPI YoY%</t>
  </si>
  <si>
    <t>Indonesia CPI YoY%</t>
  </si>
  <si>
    <t>Kazakhstan CPI YoY%</t>
  </si>
  <si>
    <t>Malaysia CPI YoY%</t>
  </si>
  <si>
    <t>Phillippines CPI YoY%</t>
  </si>
  <si>
    <t>Parkistan CPI YoY%</t>
  </si>
  <si>
    <t>Sri Lanka CPI YoY%</t>
  </si>
  <si>
    <t>Thailand CPI YoY%</t>
  </si>
  <si>
    <t>Vietnam CPI YoY%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</si>
  <si>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</si>
  <si>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</si>
  <si>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</si>
  <si>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</si>
  <si>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</si>
  <si>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</si>
  <si>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</si>
  <si>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</si>
  <si>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</si>
  <si>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</si>
  <si>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</si>
  <si>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</si>
  <si>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</si>
  <si>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</si>
  <si>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</si>
  <si>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</si>
  <si>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</si>
  <si>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</si>
  <si>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</si>
  <si>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</si>
  <si>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</si>
  <si>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</si>
  <si>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</si>
  <si>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</si>
  <si>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</si>
  <si>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</si>
  <si>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</si>
  <si>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</si>
  <si>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</si>
  <si>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</si>
  <si>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</si>
  <si>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</si>
  <si>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</si>
  <si>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</si>
  <si>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</si>
  <si>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</si>
  <si>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</si>
  <si>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</si>
  <si>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</si>
  <si>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</si>
  <si>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/>
  </si>
  <si>
    <t>FED Interest Rate %</t>
  </si>
  <si>
    <t>Container Depot Services Price Index</t>
  </si>
  <si>
    <t>Sea Freight Transport Price Index</t>
  </si>
  <si>
    <t>Containerised Freight Transport Price Index</t>
  </si>
  <si>
    <t>Dry Bulk Freight Transport Price Index</t>
  </si>
  <si>
    <t>Liquid Bulk And Gas Freight Transport Price Index</t>
  </si>
  <si>
    <t>Warehousing And Storage Price Index</t>
  </si>
  <si>
    <t>https://www.singstat.gov.sg/find-data/search-by-theme/economy/prices-and-price-indices/latest-data</t>
  </si>
  <si>
    <t>Singstat ("Download all in Excel")</t>
  </si>
  <si>
    <t>Total Cargo (Thousand Tonnes)</t>
  </si>
  <si>
    <t xml:space="preserve">  Cargo (General) (Thousand Tonnes)</t>
  </si>
  <si>
    <t xml:space="preserve">  Cargo (Bulk) (Thousand Tonnes)</t>
  </si>
  <si>
    <t>Total Container Throughput (Thousand Twenty-Foot Equivalent Units)</t>
  </si>
  <si>
    <t>Bunker Sales (Thousand Tonnes)</t>
  </si>
  <si>
    <t>Singapore Registry Of Ships (End Of Period) - Number (Number)</t>
  </si>
  <si>
    <t>Singapore Registry Of Ships (End Of Period) - '000 GT (Thousand Gross Tonnes)</t>
  </si>
  <si>
    <t>https://www.singstat.gov.sg/find-data/search-by-theme/industry/transport/latest-data</t>
  </si>
  <si>
    <t>Singstat("Sea Cargo and Shipping Statistics, Annual")</t>
  </si>
  <si>
    <t>https://tablebuilder.singstat.gov.sg/table/TS/M651241</t>
  </si>
  <si>
    <t xml:space="preserve">  South East Asia Air Cargo Discharged Annual</t>
  </si>
  <si>
    <t xml:space="preserve">    Indonesia Air Cargo Discharged Annual</t>
  </si>
  <si>
    <t xml:space="preserve">    Malaysia Air Cargo Discharged Annual</t>
  </si>
  <si>
    <t xml:space="preserve">    Philippines Air Cargo Discharged Annual</t>
  </si>
  <si>
    <t xml:space="preserve">    Thailand Air Cargo Discharged Annual</t>
  </si>
  <si>
    <t xml:space="preserve">    Vietnam Air Cargo Discharged Annual</t>
  </si>
  <si>
    <t xml:space="preserve">  North East Asia Air Cargo Discharged Annual</t>
  </si>
  <si>
    <t xml:space="preserve">    Mainland China Air Cargo Discharged Annual</t>
  </si>
  <si>
    <t xml:space="preserve">    Hong Kong Air Cargo Discharged Annual</t>
  </si>
  <si>
    <t xml:space="preserve">    Japan Air Cargo Discharged Annual</t>
  </si>
  <si>
    <t xml:space="preserve">  South Asia Air Cargo Discharged Annual</t>
  </si>
  <si>
    <t xml:space="preserve">  Middle East Air Cargo Discharged Annual</t>
  </si>
  <si>
    <t xml:space="preserve">  Oceania Air Cargo Discharged Annual</t>
  </si>
  <si>
    <t xml:space="preserve">  Europe Air Cargo Discharged Annual</t>
  </si>
  <si>
    <t xml:space="preserve">    France Air Cargo Discharged Annual</t>
  </si>
  <si>
    <t xml:space="preserve">    Germany Air Cargo Discharged Annual</t>
  </si>
  <si>
    <t xml:space="preserve">    United Kingdom Air Cargo Discharged Annual</t>
  </si>
  <si>
    <t xml:space="preserve">  North America Air Cargo Discharged Annual</t>
  </si>
  <si>
    <t xml:space="preserve">  Other Regions Air Cargo Discharged Annual</t>
  </si>
  <si>
    <t xml:space="preserve">  Not Stated Air Cargo Discharged Annual</t>
  </si>
  <si>
    <t>Features</t>
  </si>
  <si>
    <t>Singstat("Air Cargo Discharged by Region/Country of Origin, Annual")</t>
  </si>
  <si>
    <t>Total Air Cargo Loaded By Region/Country Of Destination, Annual</t>
  </si>
  <si>
    <t xml:space="preserve">  South East Asia Air Cargo Loaded By Region/Country Of Destination, Annual</t>
  </si>
  <si>
    <t xml:space="preserve">    Indonesia Air Cargo Loaded By Region/Country Of Destination, Annual</t>
  </si>
  <si>
    <t xml:space="preserve">    Malaysia Air Cargo Loaded By Region/Country Of Destination, Annual</t>
  </si>
  <si>
    <t xml:space="preserve">    Philippines Air Cargo Loaded By Region/Country Of Destination, Annual</t>
  </si>
  <si>
    <t xml:space="preserve">    Thailand Air Cargo Loaded By Region/Country Of Destination, Annual</t>
  </si>
  <si>
    <t xml:space="preserve">    Vietnam Air Cargo Loaded By Region/Country Of Destination, Annual</t>
  </si>
  <si>
    <t xml:space="preserve">  North East Asia Air Cargo Loaded By Region/Country Of Destination, Annual</t>
  </si>
  <si>
    <t xml:space="preserve">    Mainland China Air Cargo Loaded By Region/Country Of Destination, Annual</t>
  </si>
  <si>
    <t xml:space="preserve">    Hong Kong Air Cargo Loaded By Region/Country Of Destination, Annual</t>
  </si>
  <si>
    <t xml:space="preserve">    Japan Air Cargo Loaded By Region/Country Of Destination, Annual</t>
  </si>
  <si>
    <t xml:space="preserve">  South Asia Air Cargo Loaded By Region/Country Of Destination, Annual</t>
  </si>
  <si>
    <t xml:space="preserve">  Middle East Air Cargo Loaded By Region/Country Of Destination, Annual</t>
  </si>
  <si>
    <t xml:space="preserve">  Oceania Air Cargo Loaded By Region/Country Of Destination, Annual</t>
  </si>
  <si>
    <t xml:space="preserve">  Europe Air Cargo Loaded By Region/Country Of Destination, Annual</t>
  </si>
  <si>
    <t xml:space="preserve">    France Air Cargo Loaded By Region/Country Of Destination, Annual</t>
  </si>
  <si>
    <t xml:space="preserve">    Germany Air Cargo Loaded By Region/Country Of Destination, Annual</t>
  </si>
  <si>
    <t xml:space="preserve">    United Kingdom Air Cargo Loaded By Region/Country Of Destination, Annual</t>
  </si>
  <si>
    <t xml:space="preserve">  North America Air Cargo Loaded By Region/Country Of Destination, Annual</t>
  </si>
  <si>
    <t xml:space="preserve">  Other Regions Air Cargo Loaded By Region/Country Of Destination, Annual</t>
  </si>
  <si>
    <t xml:space="preserve">  Not Stated Air Cargo Loaded By Region/Country Of Destination, Annual</t>
  </si>
  <si>
    <t>https://tablebuilder.singstat.gov.sg/table/TS/M651251</t>
  </si>
  <si>
    <t>Singstat("Air Cargo Loaded by Region/Country of Origin, Annual")</t>
  </si>
  <si>
    <t>World bank</t>
  </si>
  <si>
    <t>https://data.worldbank.org/indicator/NY.GDP.MKTP.CD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</si>
  <si>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</si>
  <si>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</si>
  <si>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</si>
  <si>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</si>
  <si>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</si>
  <si>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</si>
  <si>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</si>
  <si>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</si>
  <si>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</si>
  <si>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</si>
  <si>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</si>
  <si>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</si>
  <si>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</si>
  <si>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</si>
  <si>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</si>
  <si>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</si>
  <si>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</si>
  <si>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</si>
  <si>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</si>
  <si>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</si>
  <si>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</si>
  <si>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</si>
  <si>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Czechia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</si>
  <si>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</si>
  <si>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</si>
  <si>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</si>
  <si>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</si>
  <si>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</si>
  <si>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</si>
  <si>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</si>
  <si>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</si>
  <si>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</si>
  <si>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</si>
  <si>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</si>
  <si>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</si>
  <si>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</si>
  <si>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</si>
  <si>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</si>
  <si>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</si>
  <si>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</si>
  <si>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</si>
  <si>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</si>
  <si>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</si>
  <si>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</si>
  <si>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</si>
  <si>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</si>
  <si>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</si>
  <si>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</si>
  <si>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</si>
  <si>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</si>
  <si>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</si>
  <si>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</si>
  <si>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</si>
  <si>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</si>
  <si>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</si>
  <si>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</si>
  <si>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</si>
  <si>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</si>
  <si>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</si>
  <si>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</si>
  <si>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</si>
  <si>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</si>
  <si>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</si>
  <si>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</si>
  <si>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</si>
  <si>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</si>
  <si>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</si>
  <si>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</si>
  <si>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</si>
  <si>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</si>
  <si>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</si>
  <si>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</si>
  <si>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</si>
  <si>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</si>
  <si>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IDA only</t>
  </si>
  <si>
    <t>Isle of Man</t>
  </si>
  <si>
    <t>India</t>
  </si>
  <si>
    <t>Not classified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</si>
  <si>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</si>
  <si>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</si>
  <si>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</si>
  <si>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</si>
  <si>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</si>
  <si>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</si>
  <si>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</si>
  <si>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</si>
  <si>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</si>
  <si>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</si>
  <si>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</si>
  <si>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</si>
  <si>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</si>
  <si>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</si>
  <si>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</si>
  <si>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</si>
  <si>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</si>
  <si>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</si>
  <si>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</si>
  <si>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</si>
  <si>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</si>
  <si>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</si>
  <si>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</si>
  <si>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Low income</t>
  </si>
  <si>
    <t>GDP (current US$)</t>
  </si>
  <si>
    <t>Zimbabwe GDP</t>
  </si>
  <si>
    <t>Zambia GDP</t>
  </si>
  <si>
    <t>South Africa GDP</t>
  </si>
  <si>
    <t>Yemen, Rep. GDP</t>
  </si>
  <si>
    <t>Kosovo GDP</t>
  </si>
  <si>
    <t>Cement Production Worldwide</t>
  </si>
  <si>
    <t>Billion Metric Tons</t>
  </si>
  <si>
    <t>Samoa GDP</t>
  </si>
  <si>
    <t>World GDP</t>
  </si>
  <si>
    <t>Vanuatu GDP</t>
  </si>
  <si>
    <t>Vietnam GDP</t>
  </si>
  <si>
    <t>Virgin Islands (U.S.) GDP</t>
  </si>
  <si>
    <t>British Virgin Islands GDP</t>
  </si>
  <si>
    <t>Venezuela, RB GDP</t>
  </si>
  <si>
    <t>St. Vincent and the Grenadines GDP</t>
  </si>
  <si>
    <t>Uzbekistan GDP</t>
  </si>
  <si>
    <t>United States GDP</t>
  </si>
  <si>
    <t>Uruguay GDP</t>
  </si>
  <si>
    <t>Upper middle income GDP</t>
  </si>
  <si>
    <t>Ukraine GDP</t>
  </si>
  <si>
    <t>Uganda GDP</t>
  </si>
  <si>
    <t>Tanzania GDP</t>
  </si>
  <si>
    <t>Tuvalu GDP</t>
  </si>
  <si>
    <t>Turkiye GDP</t>
  </si>
  <si>
    <t>Tunisia GDP</t>
  </si>
  <si>
    <t>Trinidad and Tobago GDP</t>
  </si>
  <si>
    <t>Sub-Saharan Africa (IDA &amp; IBRD countries) GDP</t>
  </si>
  <si>
    <t>South Asia (IDA &amp; IBRD) GDP</t>
  </si>
  <si>
    <t>Tonga GDP</t>
  </si>
  <si>
    <t>Middle East &amp; North Africa (IDA &amp; IBRD countries) GDP</t>
  </si>
  <si>
    <t>Timor-Leste GDP</t>
  </si>
  <si>
    <t>Latin America &amp; the Caribbean (IDA &amp; IBRD countries) GDP</t>
  </si>
  <si>
    <t>Turkmenistan GDP</t>
  </si>
  <si>
    <t>Tajikistan GDP</t>
  </si>
  <si>
    <t>Thailand GDP</t>
  </si>
  <si>
    <t>Togo GDP</t>
  </si>
  <si>
    <t>Europe &amp; Central Asia (IDA &amp; IBRD countries) GDP</t>
  </si>
  <si>
    <t>East Asia &amp; Pacific (IDA &amp; IBRD countries) GDP</t>
  </si>
  <si>
    <t>Chad GDP</t>
  </si>
  <si>
    <t>Turks and Caicos Islands GDP</t>
  </si>
  <si>
    <t>Syrian Arab Republic GDP</t>
  </si>
  <si>
    <t>Seychelles GDP</t>
  </si>
  <si>
    <t>Sint Maarten (Dutch part) GDP</t>
  </si>
  <si>
    <t>Eswatini GDP</t>
  </si>
  <si>
    <t>Sweden GDP</t>
  </si>
  <si>
    <t>Slovenia GDP</t>
  </si>
  <si>
    <t>Slovak Republic GDP</t>
  </si>
  <si>
    <t>Suriname GDP</t>
  </si>
  <si>
    <t>Sao Tome and Principe GDP</t>
  </si>
  <si>
    <t>Small states GDP</t>
  </si>
  <si>
    <t>Sub-Saharan Africa GDP</t>
  </si>
  <si>
    <t>South Sudan GDP</t>
  </si>
  <si>
    <t>Sub-Saharan Africa (excluding high income) GDP</t>
  </si>
  <si>
    <t>Serbia GDP</t>
  </si>
  <si>
    <t>Somalia GDP</t>
  </si>
  <si>
    <t>San Marino GDP</t>
  </si>
  <si>
    <t>El Salvador GDP</t>
  </si>
  <si>
    <t>Sierra Leone GDP</t>
  </si>
  <si>
    <t>Solomon Islands GDP</t>
  </si>
  <si>
    <t>Singapore GDP</t>
  </si>
  <si>
    <t>Senegal GDP</t>
  </si>
  <si>
    <t>Sudan GDP</t>
  </si>
  <si>
    <t>Saudi Arabia GDP</t>
  </si>
  <si>
    <t>South Asia GDP</t>
  </si>
  <si>
    <t>Rwanda GDP</t>
  </si>
  <si>
    <t>Russian Federation GDP</t>
  </si>
  <si>
    <t>Romania GDP</t>
  </si>
  <si>
    <t>Qatar GDP</t>
  </si>
  <si>
    <t>French Polynesia GDP</t>
  </si>
  <si>
    <t>Post-demographic dividend GDP</t>
  </si>
  <si>
    <t>Pacific island small states GDP</t>
  </si>
  <si>
    <t>West Bank and Gaza GDP</t>
  </si>
  <si>
    <t>Africa Eastern and Southern GDP</t>
  </si>
  <si>
    <t>Aruba GDP</t>
  </si>
  <si>
    <t>Afghanistan GDP</t>
  </si>
  <si>
    <t>Angola GDP</t>
  </si>
  <si>
    <t>Africa Western and Central GDP</t>
  </si>
  <si>
    <t>Albania GDP</t>
  </si>
  <si>
    <t>Arab World GDP</t>
  </si>
  <si>
    <t>Andorra GDP</t>
  </si>
  <si>
    <t>United Arab Emirates GDP</t>
  </si>
  <si>
    <t>Armenia GDP</t>
  </si>
  <si>
    <t>Argentina GDP</t>
  </si>
  <si>
    <t>American Samoa GDP</t>
  </si>
  <si>
    <t>Paraguay GDP</t>
  </si>
  <si>
    <t>Portugal GDP</t>
  </si>
  <si>
    <t>Korea, Dem. People's Rep. GDP</t>
  </si>
  <si>
    <t>Puerto Rico GDP</t>
  </si>
  <si>
    <t>Antigua and Barbuda GDP</t>
  </si>
  <si>
    <t>Australia GDP</t>
  </si>
  <si>
    <t>Austria GDP</t>
  </si>
  <si>
    <t>Azerbaijan GDP</t>
  </si>
  <si>
    <t>Burundi GDP</t>
  </si>
  <si>
    <t>Belgium GDP</t>
  </si>
  <si>
    <t>Benin GDP</t>
  </si>
  <si>
    <t>Burkina Faso GDP</t>
  </si>
  <si>
    <t>Bangladesh GDP</t>
  </si>
  <si>
    <t>Bulgaria GDP</t>
  </si>
  <si>
    <t>Bahamas, The GDP</t>
  </si>
  <si>
    <t>Bahrain GDP</t>
  </si>
  <si>
    <t>Bosnia and Herzegovina GDP</t>
  </si>
  <si>
    <t>Pre-demographic dividend GDP</t>
  </si>
  <si>
    <t>Poland GDP</t>
  </si>
  <si>
    <t>Papua New Guinea GDP</t>
  </si>
  <si>
    <t>Palau GDP</t>
  </si>
  <si>
    <t>Philippines GDP</t>
  </si>
  <si>
    <t>Peru GDP</t>
  </si>
  <si>
    <t>Panama GDP</t>
  </si>
  <si>
    <t>Pakistan GDP</t>
  </si>
  <si>
    <t>Other small states GDP</t>
  </si>
  <si>
    <t>Oman GDP</t>
  </si>
  <si>
    <t>OECD members GDP</t>
  </si>
  <si>
    <t>New Zealand GDP</t>
  </si>
  <si>
    <t>Nauru GDP</t>
  </si>
  <si>
    <t>Nepal GDP</t>
  </si>
  <si>
    <t>Norway GDP</t>
  </si>
  <si>
    <t>Netherlands GDP</t>
  </si>
  <si>
    <t>Nicaragua GDP</t>
  </si>
  <si>
    <t>Nigeria GDP</t>
  </si>
  <si>
    <t>Niger GDP</t>
  </si>
  <si>
    <t>New Caledonia GDP</t>
  </si>
  <si>
    <t>Namibia GDP</t>
  </si>
  <si>
    <t>North America GDP</t>
  </si>
  <si>
    <t>Malaysia GDP</t>
  </si>
  <si>
    <t>Belarus GDP</t>
  </si>
  <si>
    <t>Belize GDP</t>
  </si>
  <si>
    <t>Bermuda GDP</t>
  </si>
  <si>
    <t>Bolivia GDP</t>
  </si>
  <si>
    <t>Brazil GDP</t>
  </si>
  <si>
    <t>Barbados GDP</t>
  </si>
  <si>
    <t>Brunei Darussalam GDP</t>
  </si>
  <si>
    <t>Malawi GDP</t>
  </si>
  <si>
    <t>Mauritius GDP</t>
  </si>
  <si>
    <t>Mauritania GDP</t>
  </si>
  <si>
    <t>Mozambique GDP</t>
  </si>
  <si>
    <t>Northern Mariana Islands GDP</t>
  </si>
  <si>
    <t>Mongolia GDP</t>
  </si>
  <si>
    <t>Montenegro GDP</t>
  </si>
  <si>
    <t>Middle East &amp; North Africa (excluding high income) GDP</t>
  </si>
  <si>
    <t>Myanmar GDP</t>
  </si>
  <si>
    <t>Malta GDP</t>
  </si>
  <si>
    <t>Mali GDP</t>
  </si>
  <si>
    <t>North Macedonia GDP</t>
  </si>
  <si>
    <t>Middle income GDP</t>
  </si>
  <si>
    <t>Marshall Islands GDP</t>
  </si>
  <si>
    <t>Mexico GDP</t>
  </si>
  <si>
    <t>Middle East &amp; North Africa GDP</t>
  </si>
  <si>
    <t>Maldives GDP</t>
  </si>
  <si>
    <t>Madagascar GDP</t>
  </si>
  <si>
    <t>Moldova GDP</t>
  </si>
  <si>
    <t>Monaco GDP</t>
  </si>
  <si>
    <t>Morocco GDP</t>
  </si>
  <si>
    <t>St. Martin (French part) GDP</t>
  </si>
  <si>
    <t>Macao SAR, China GDP</t>
  </si>
  <si>
    <t>Latvia GDP</t>
  </si>
  <si>
    <t>Luxembourg GDP</t>
  </si>
  <si>
    <t>Lithuania GDP</t>
  </si>
  <si>
    <t>Late-demographic dividend GDP</t>
  </si>
  <si>
    <t>Lesotho GDP</t>
  </si>
  <si>
    <t>Low &amp; middle income GDP</t>
  </si>
  <si>
    <t>Lower middle income GDP</t>
  </si>
  <si>
    <t>Sri Lanka GDP</t>
  </si>
  <si>
    <t>Liechtenstein GDP</t>
  </si>
  <si>
    <t>Least developed countries: UN classification GDP</t>
  </si>
  <si>
    <t>Latin America &amp; Caribbean GDP</t>
  </si>
  <si>
    <t>Indonesia GDP</t>
  </si>
  <si>
    <t>https://www.statista.com/statistics/1087115/global-cement-production-volume/</t>
  </si>
  <si>
    <t>M2 Money Stock Supply</t>
  </si>
  <si>
    <t>https://www.statista.com/statistics/187729/total-us-money-stock-for-m2-since-1990/</t>
  </si>
  <si>
    <t>in US billion dollars</t>
  </si>
  <si>
    <t>Federal Funds Rate</t>
  </si>
  <si>
    <t>Percentage</t>
  </si>
  <si>
    <t>https://www.statista.com/statistics/247941/federal-funds-rate-level-in-the-united-states/</t>
  </si>
  <si>
    <t>Tender Price Index (BCA)</t>
  </si>
  <si>
    <t>https://www1.bca.gov.sg/docs/default-source/docs-corp-form/free-stats.pdf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</si>
</sst>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######"/>
  </numFmts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7">
    <xf numFmtId="0" fontId="0" fillId="0" borderId="0" xfId="0"/>
    <xf numFmtId="0" fontId="1" fillId="33" borderId="0" xfId="26"/>
    <xf numFmtId="14" fontId="0" fillId="0" borderId="0" xfId="0" applyNumberFormat="1"/>
    <xf numFmtId="164" fontId="0" fillId="0" borderId="0" xfId="0" applyNumberFormat="1"/>
    <xf numFmtId="164" fontId="0" fillId="0" borderId="10" xfId="0" applyNumberFormat="1" applyBorder="1"/>
    <xf numFmtId="3" fontId="0" fillId="0" borderId="10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1"/>
  <sheetViews>
    <sheetView workbookViewId="0"/>
  </sheetViews>
  <sheetFormatPr defaultRowHeight="14.4" x14ac:dyDescent="0.3"/>
  <cols>
    <col min="1" max="1" width="56.33203125" customWidth="1"/>
    <col min="2" max="2" width="15.77734375" customWidth="1"/>
    <col min="3" max="45" width="9.21875" bestFit="1" customWidth="1"/>
  </cols>
  <sheetData>
    <row r="1" spans="1:4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3">
      <c r="A2" t="str">
        <f>IFERROR(IF(0=LEN(ReferenceData!$A$1),"",ReferenceData!$A$1),"")</f>
        <v>Features</v>
      </c>
      <c r="B2" t="str">
        <f>IFERROR(IF(0=LEN(ReferenceData!$B$1),"",ReferenceData!$B$1),"")</f>
        <v>Ticker</v>
      </c>
      <c r="C2" t="str">
        <f>IFERROR(IF(0=LEN(ReferenceData!$C$1),"",ReferenceData!$C$1),"")</f>
        <v>Field ID</v>
      </c>
      <c r="D2" t="str">
        <f>IFERROR(IF(0=LEN(ReferenceData!$D$1),"",ReferenceData!$D$1),"")</f>
        <v>Field Mnemonic</v>
      </c>
      <c r="E2" t="str">
        <f>IFERROR(IF(0=LEN(ReferenceData!$E$1),"",ReferenceData!$E$1),"")</f>
        <v>Data State</v>
      </c>
      <c r="F2" t="str">
        <f>IFERROR(IF(0=LEN(ReferenceData!$F$1),"",ReferenceData!$F$1),"")</f>
        <v>2023</v>
      </c>
      <c r="G2" t="str">
        <f>IFERROR(IF(0=LEN(ReferenceData!$G$1),"",ReferenceData!$G$1),"")</f>
        <v>2022</v>
      </c>
      <c r="H2" t="str">
        <f>IFERROR(IF(0=LEN(ReferenceData!$H$1),"",ReferenceData!$H$1),"")</f>
        <v>2021</v>
      </c>
      <c r="I2" t="str">
        <f>IFERROR(IF(0=LEN(ReferenceData!$I$1),"",ReferenceData!$I$1),"")</f>
        <v>2020</v>
      </c>
      <c r="J2" t="str">
        <f>IFERROR(IF(0=LEN(ReferenceData!$J$1),"",ReferenceData!$J$1),"")</f>
        <v>2019</v>
      </c>
      <c r="K2" t="str">
        <f>IFERROR(IF(0=LEN(ReferenceData!$K$1),"",ReferenceData!$K$1),"")</f>
        <v>2018</v>
      </c>
      <c r="L2" t="str">
        <f>IFERROR(IF(0=LEN(ReferenceData!$L$1),"",ReferenceData!$L$1),"")</f>
        <v>2017</v>
      </c>
      <c r="M2" t="str">
        <f>IFERROR(IF(0=LEN(ReferenceData!$M$1),"",ReferenceData!$M$1),"")</f>
        <v>2016</v>
      </c>
      <c r="N2" t="str">
        <f>IFERROR(IF(0=LEN(ReferenceData!$N$1),"",ReferenceData!$N$1),"")</f>
        <v>2015</v>
      </c>
      <c r="O2" t="str">
        <f>IFERROR(IF(0=LEN(ReferenceData!$O$1),"",ReferenceData!$O$1),"")</f>
        <v>2014</v>
      </c>
      <c r="P2" t="str">
        <f>IFERROR(IF(0=LEN(ReferenceData!$P$1),"",ReferenceData!$P$1),"")</f>
        <v>2013</v>
      </c>
      <c r="Q2" t="str">
        <f>IFERROR(IF(0=LEN(ReferenceData!$Q$1),"",ReferenceData!$Q$1),"")</f>
        <v>2012</v>
      </c>
      <c r="R2" t="str">
        <f>IFERROR(IF(0=LEN(ReferenceData!$R$1),"",ReferenceData!$R$1),"")</f>
        <v>2011</v>
      </c>
      <c r="S2" t="str">
        <f>IFERROR(IF(0=LEN(ReferenceData!$S$1),"",ReferenceData!$S$1),"")</f>
        <v>2010</v>
      </c>
      <c r="T2" t="str">
        <f>IFERROR(IF(0=LEN(ReferenceData!$T$1),"",ReferenceData!$T$1),"")</f>
        <v>2009</v>
      </c>
      <c r="U2" t="str">
        <f>IFERROR(IF(0=LEN(ReferenceData!$U$1),"",ReferenceData!$U$1),"")</f>
        <v>2008</v>
      </c>
      <c r="V2" t="str">
        <f>IFERROR(IF(0=LEN(ReferenceData!$V$1),"",ReferenceData!$V$1),"")</f>
        <v>2007</v>
      </c>
      <c r="W2" t="str">
        <f>IFERROR(IF(0=LEN(ReferenceData!$W$1),"",ReferenceData!$W$1),"")</f>
        <v>2006</v>
      </c>
      <c r="X2" t="str">
        <f>IFERROR(IF(0=LEN(ReferenceData!$X$1),"",ReferenceData!$X$1),"")</f>
        <v>2005</v>
      </c>
      <c r="Y2" t="str">
        <f>IFERROR(IF(0=LEN(ReferenceData!$Y$1),"",ReferenceData!$Y$1),"")</f>
        <v>2004</v>
      </c>
      <c r="Z2" t="str">
        <f>IFERROR(IF(0=LEN(ReferenceData!$Z$1),"",ReferenceData!$Z$1),"")</f>
        <v>2003</v>
      </c>
      <c r="AA2" t="str">
        <f>IFERROR(IF(0=LEN(ReferenceData!$AA$1),"",ReferenceData!$AA$1),"")</f>
        <v>2002</v>
      </c>
      <c r="AB2" t="str">
        <f>IFERROR(IF(0=LEN(ReferenceData!$AB$1),"",ReferenceData!$AB$1),"")</f>
        <v>2001</v>
      </c>
      <c r="AC2" t="str">
        <f>IFERROR(IF(0=LEN(ReferenceData!$AC$1),"",ReferenceData!$AC$1),"")</f>
        <v>2000</v>
      </c>
      <c r="AD2" t="str">
        <f>IFERROR(IF(0=LEN(ReferenceData!$AD$1),"",ReferenceData!$AD$1),"")</f>
        <v>1999</v>
      </c>
      <c r="AE2" t="str">
        <f>IFERROR(IF(0=LEN(ReferenceData!$AE$1),"",ReferenceData!$AE$1),"")</f>
        <v>1998</v>
      </c>
      <c r="AF2" t="str">
        <f>IFERROR(IF(0=LEN(ReferenceData!$AF$1),"",ReferenceData!$AF$1),"")</f>
        <v>1997</v>
      </c>
      <c r="AG2" t="str">
        <f>IFERROR(IF(0=LEN(ReferenceData!$AG$1),"",ReferenceData!$AG$1),"")</f>
        <v>1996</v>
      </c>
      <c r="AH2" t="str">
        <f>IFERROR(IF(0=LEN(ReferenceData!$AH$1),"",ReferenceData!$AH$1),"")</f>
        <v>1995</v>
      </c>
      <c r="AI2" t="str">
        <f>IFERROR(IF(0=LEN(ReferenceData!$AI$1),"",ReferenceData!$AI$1),"")</f>
        <v>1994</v>
      </c>
      <c r="AJ2" t="str">
        <f>IFERROR(IF(0=LEN(ReferenceData!$AJ$1),"",ReferenceData!$AJ$1),"")</f>
        <v>1993</v>
      </c>
      <c r="AK2" t="str">
        <f>IFERROR(IF(0=LEN(ReferenceData!$AK$1),"",ReferenceData!$AK$1),"")</f>
        <v>1992</v>
      </c>
      <c r="AL2" t="str">
        <f>IFERROR(IF(0=LEN(ReferenceData!$AL$1),"",ReferenceData!$AL$1),"")</f>
        <v>1991</v>
      </c>
      <c r="AM2" t="str">
        <f>IFERROR(IF(0=LEN(ReferenceData!$AM$1),"",ReferenceData!$AM$1),"")</f>
        <v>1990</v>
      </c>
      <c r="AN2" t="str">
        <f>IFERROR(IF(0=LEN(ReferenceData!$AN$1),"",ReferenceData!$AN$1),"")</f>
        <v>1989</v>
      </c>
      <c r="AO2" t="str">
        <f>IFERROR(IF(0=LEN(ReferenceData!$AO$1),"",ReferenceData!$AO$1),"")</f>
        <v>1988</v>
      </c>
      <c r="AP2" t="str">
        <f>IFERROR(IF(0=LEN(ReferenceData!$AP$1),"",ReferenceData!$AP$1),"")</f>
        <v>1987</v>
      </c>
      <c r="AQ2" t="str">
        <f>IFERROR(IF(0=LEN(ReferenceData!$AQ$1),"",ReferenceData!$AQ$1),"")</f>
        <v>1986</v>
      </c>
      <c r="AR2" t="str">
        <f>IFERROR(IF(0=LEN(ReferenceData!$AR$1),"",ReferenceData!$AR$1),"")</f>
        <v>1985</v>
      </c>
      <c r="AS2" t="str">
        <f>IFERROR(IF(0=LEN(ReferenceData!$AS$1),"",ReferenceData!$AS$1),"")</f>
        <v>1984</v>
      </c>
    </row>
    <row r="3" spans="1:45" x14ac:dyDescent="0.3">
      <c r="A3" t="str">
        <f>IFERROR(IF(0=LEN(ReferenceData!#REF!),"",ReferenceData!#REF!),"")</f>
        <v/>
      </c>
      <c r="B3" t="str">
        <f>IFERROR(IF(0=LEN(ReferenceData!#REF!),"",ReferenceData!#REF!),"")</f>
        <v/>
      </c>
      <c r="C3" t="str">
        <f>IFERROR(IF(0=LEN(ReferenceData!#REF!),"",ReferenceData!#REF!),"")</f>
        <v/>
      </c>
      <c r="D3" t="str">
        <f>IFERROR(IF(0=LEN(ReferenceData!#REF!),"",ReferenceData!#REF!),"")</f>
        <v/>
      </c>
      <c r="E3" t="str">
        <f>IFERROR(IF(0=LEN(ReferenceData!#REF!),"",ReferenceData!#REF!),"")</f>
        <v/>
      </c>
      <c r="F3" t="str">
        <f>IFERROR(IF(0=LEN(ReferenceData!#REF!),"",ReferenceData!#REF!),"")</f>
        <v/>
      </c>
      <c r="G3" t="str">
        <f>IFERROR(IF(0=LEN(ReferenceData!#REF!),"",ReferenceData!#REF!),"")</f>
        <v/>
      </c>
      <c r="H3" t="str">
        <f>IFERROR(IF(0=LEN(ReferenceData!#REF!),"",ReferenceData!#REF!),"")</f>
        <v/>
      </c>
      <c r="I3" t="str">
        <f>IFERROR(IF(0=LEN(ReferenceData!#REF!),"",ReferenceData!#REF!),"")</f>
        <v/>
      </c>
      <c r="J3" t="str">
        <f>IFERROR(IF(0=LEN(ReferenceData!#REF!),"",ReferenceData!#REF!),"")</f>
        <v/>
      </c>
      <c r="K3" t="str">
        <f>IFERROR(IF(0=LEN(ReferenceData!#REF!),"",ReferenceData!#REF!),"")</f>
        <v/>
      </c>
      <c r="L3" t="str">
        <f>IFERROR(IF(0=LEN(ReferenceData!#REF!),"",ReferenceData!#REF!),"")</f>
        <v/>
      </c>
      <c r="M3" t="str">
        <f>IFERROR(IF(0=LEN(ReferenceData!#REF!),"",ReferenceData!#REF!),"")</f>
        <v/>
      </c>
      <c r="N3" t="str">
        <f>IFERROR(IF(0=LEN(ReferenceData!#REF!),"",ReferenceData!#REF!),"")</f>
        <v/>
      </c>
      <c r="O3" t="str">
        <f>IFERROR(IF(0=LEN(ReferenceData!#REF!),"",ReferenceData!#REF!),"")</f>
        <v/>
      </c>
      <c r="P3" t="str">
        <f>IFERROR(IF(0=LEN(ReferenceData!#REF!),"",ReferenceData!#REF!),"")</f>
        <v/>
      </c>
      <c r="Q3" t="str">
        <f>IFERROR(IF(0=LEN(ReferenceData!#REF!),"",ReferenceData!#REF!),"")</f>
        <v/>
      </c>
      <c r="R3" t="str">
        <f>IFERROR(IF(0=LEN(ReferenceData!#REF!),"",ReferenceData!#REF!),"")</f>
        <v/>
      </c>
      <c r="S3" t="str">
        <f>IFERROR(IF(0=LEN(ReferenceData!#REF!),"",ReferenceData!#REF!),"")</f>
        <v/>
      </c>
      <c r="T3" t="str">
        <f>IFERROR(IF(0=LEN(ReferenceData!#REF!),"",ReferenceData!#REF!),"")</f>
        <v/>
      </c>
      <c r="U3" t="str">
        <f>IFERROR(IF(0=LEN(ReferenceData!#REF!),"",ReferenceData!#REF!),"")</f>
        <v/>
      </c>
      <c r="V3" t="str">
        <f>IFERROR(IF(0=LEN(ReferenceData!#REF!),"",ReferenceData!#REF!),"")</f>
        <v/>
      </c>
      <c r="W3" t="str">
        <f>IFERROR(IF(0=LEN(ReferenceData!#REF!),"",ReferenceData!#REF!),"")</f>
        <v/>
      </c>
      <c r="X3" t="str">
        <f>IFERROR(IF(0=LEN(ReferenceData!#REF!),"",ReferenceData!#REF!),"")</f>
        <v/>
      </c>
      <c r="Y3" t="str">
        <f>IFERROR(IF(0=LEN(ReferenceData!#REF!),"",ReferenceData!#REF!),"")</f>
        <v/>
      </c>
      <c r="Z3" t="str">
        <f>IFERROR(IF(0=LEN(ReferenceData!#REF!),"",ReferenceData!#REF!),"")</f>
        <v/>
      </c>
      <c r="AA3" t="str">
        <f>IFERROR(IF(0=LEN(ReferenceData!#REF!),"",ReferenceData!#REF!),"")</f>
        <v/>
      </c>
      <c r="AB3" t="str">
        <f>IFERROR(IF(0=LEN(ReferenceData!#REF!),"",ReferenceData!#REF!),"")</f>
        <v/>
      </c>
      <c r="AC3" t="str">
        <f>IFERROR(IF(0=LEN(ReferenceData!#REF!),"",ReferenceData!#REF!),"")</f>
        <v/>
      </c>
      <c r="AD3" t="str">
        <f>IFERROR(IF(0=LEN(ReferenceData!#REF!),"",ReferenceData!#REF!),"")</f>
        <v/>
      </c>
      <c r="AE3" t="str">
        <f>IFERROR(IF(0=LEN(ReferenceData!#REF!),"",ReferenceData!#REF!),"")</f>
        <v/>
      </c>
      <c r="AF3" t="str">
        <f>IFERROR(IF(0=LEN(ReferenceData!#REF!),"",ReferenceData!#REF!),"")</f>
        <v/>
      </c>
      <c r="AG3" t="str">
        <f>IFERROR(IF(0=LEN(ReferenceData!#REF!),"",ReferenceData!#REF!),"")</f>
        <v/>
      </c>
      <c r="AH3" t="str">
        <f>IFERROR(IF(0=LEN(ReferenceData!#REF!),"",ReferenceData!#REF!),"")</f>
        <v/>
      </c>
      <c r="AI3" t="str">
        <f>IFERROR(IF(0=LEN(ReferenceData!#REF!),"",ReferenceData!#REF!),"")</f>
        <v/>
      </c>
      <c r="AJ3" t="str">
        <f>IFERROR(IF(0=LEN(ReferenceData!#REF!),"",ReferenceData!#REF!),"")</f>
        <v/>
      </c>
      <c r="AK3" t="str">
        <f>IFERROR(IF(0=LEN(ReferenceData!#REF!),"",ReferenceData!#REF!),"")</f>
        <v/>
      </c>
      <c r="AL3" t="str">
        <f>IFERROR(IF(0=LEN(ReferenceData!#REF!),"",ReferenceData!#REF!),"")</f>
        <v/>
      </c>
      <c r="AM3" t="str">
        <f>IFERROR(IF(0=LEN(ReferenceData!#REF!),"",ReferenceData!#REF!),"")</f>
        <v/>
      </c>
      <c r="AN3" t="str">
        <f>IFERROR(IF(0=LEN(ReferenceData!#REF!),"",ReferenceData!#REF!),"")</f>
        <v/>
      </c>
      <c r="AO3" t="str">
        <f>IFERROR(IF(0=LEN(ReferenceData!#REF!),"",ReferenceData!#REF!),"")</f>
        <v/>
      </c>
      <c r="AP3" t="str">
        <f>IFERROR(IF(0=LEN(ReferenceData!#REF!),"",ReferenceData!#REF!),"")</f>
        <v/>
      </c>
      <c r="AQ3" t="str">
        <f>IFERROR(IF(0=LEN(ReferenceData!#REF!),"",ReferenceData!#REF!),"")</f>
        <v/>
      </c>
      <c r="AR3" t="str">
        <f>IFERROR(IF(0=LEN(ReferenceData!#REF!),"",ReferenceData!#REF!),"")</f>
        <v/>
      </c>
      <c r="AS3" t="str">
        <f>IFERROR(IF(0=LEN(ReferenceData!#REF!),"",ReferenceData!#REF!),"")</f>
        <v/>
      </c>
    </row>
    <row r="4" spans="1:45" x14ac:dyDescent="0.3">
      <c r="A4" t="str">
        <f>IFERROR(IF(0=LEN(ReferenceData!#REF!),"",ReferenceData!#REF!),"")</f>
        <v/>
      </c>
      <c r="B4" t="str">
        <f>IFERROR(IF(0=LEN(ReferenceData!#REF!),"",ReferenceData!#REF!),"")</f>
        <v/>
      </c>
      <c r="C4" t="str">
        <f>IFERROR(IF(0=LEN(ReferenceData!#REF!),"",ReferenceData!#REF!),"")</f>
        <v/>
      </c>
      <c r="D4" t="str">
        <f>IFERROR(IF(0=LEN(ReferenceData!#REF!),"",ReferenceData!#REF!),"")</f>
        <v/>
      </c>
      <c r="E4" t="str">
        <f>IFERROR(IF(0=LEN(ReferenceData!#REF!),"",ReferenceData!#REF!),"")</f>
        <v/>
      </c>
      <c r="F4" t="str">
        <f>IFERROR(IF(0=LEN(ReferenceData!#REF!),"",ReferenceData!#REF!),"")</f>
        <v/>
      </c>
      <c r="G4" t="str">
        <f>IFERROR(IF(0=LEN(ReferenceData!#REF!),"",ReferenceData!#REF!),"")</f>
        <v/>
      </c>
      <c r="H4" t="str">
        <f>IFERROR(IF(0=LEN(ReferenceData!#REF!),"",ReferenceData!#REF!),"")</f>
        <v/>
      </c>
      <c r="I4" t="str">
        <f>IFERROR(IF(0=LEN(ReferenceData!#REF!),"",ReferenceData!#REF!),"")</f>
        <v/>
      </c>
      <c r="J4" t="str">
        <f>IFERROR(IF(0=LEN(ReferenceData!#REF!),"",ReferenceData!#REF!),"")</f>
        <v/>
      </c>
      <c r="K4" t="str">
        <f>IFERROR(IF(0=LEN(ReferenceData!#REF!),"",ReferenceData!#REF!),"")</f>
        <v/>
      </c>
      <c r="L4" t="str">
        <f>IFERROR(IF(0=LEN(ReferenceData!#REF!),"",ReferenceData!#REF!),"")</f>
        <v/>
      </c>
      <c r="M4" t="str">
        <f>IFERROR(IF(0=LEN(ReferenceData!#REF!),"",ReferenceData!#REF!),"")</f>
        <v/>
      </c>
      <c r="N4" t="str">
        <f>IFERROR(IF(0=LEN(ReferenceData!#REF!),"",ReferenceData!#REF!),"")</f>
        <v/>
      </c>
      <c r="O4" t="str">
        <f>IFERROR(IF(0=LEN(ReferenceData!#REF!),"",ReferenceData!#REF!),"")</f>
        <v/>
      </c>
      <c r="P4" t="str">
        <f>IFERROR(IF(0=LEN(ReferenceData!#REF!),"",ReferenceData!#REF!),"")</f>
        <v/>
      </c>
      <c r="Q4" t="str">
        <f>IFERROR(IF(0=LEN(ReferenceData!#REF!),"",ReferenceData!#REF!),"")</f>
        <v/>
      </c>
      <c r="R4" t="str">
        <f>IFERROR(IF(0=LEN(ReferenceData!#REF!),"",ReferenceData!#REF!),"")</f>
        <v/>
      </c>
      <c r="S4" t="str">
        <f>IFERROR(IF(0=LEN(ReferenceData!#REF!),"",ReferenceData!#REF!),"")</f>
        <v/>
      </c>
      <c r="T4" t="str">
        <f>IFERROR(IF(0=LEN(ReferenceData!#REF!),"",ReferenceData!#REF!),"")</f>
        <v/>
      </c>
      <c r="U4" t="str">
        <f>IFERROR(IF(0=LEN(ReferenceData!#REF!),"",ReferenceData!#REF!),"")</f>
        <v/>
      </c>
      <c r="V4" t="str">
        <f>IFERROR(IF(0=LEN(ReferenceData!#REF!),"",ReferenceData!#REF!),"")</f>
        <v/>
      </c>
      <c r="W4" t="str">
        <f>IFERROR(IF(0=LEN(ReferenceData!#REF!),"",ReferenceData!#REF!),"")</f>
        <v/>
      </c>
      <c r="X4" t="str">
        <f>IFERROR(IF(0=LEN(ReferenceData!#REF!),"",ReferenceData!#REF!),"")</f>
        <v/>
      </c>
      <c r="Y4" t="str">
        <f>IFERROR(IF(0=LEN(ReferenceData!#REF!),"",ReferenceData!#REF!),"")</f>
        <v/>
      </c>
      <c r="Z4" t="str">
        <f>IFERROR(IF(0=LEN(ReferenceData!#REF!),"",ReferenceData!#REF!),"")</f>
        <v/>
      </c>
      <c r="AA4" t="str">
        <f>IFERROR(IF(0=LEN(ReferenceData!#REF!),"",ReferenceData!#REF!),"")</f>
        <v/>
      </c>
      <c r="AB4" t="str">
        <f>IFERROR(IF(0=LEN(ReferenceData!#REF!),"",ReferenceData!#REF!),"")</f>
        <v/>
      </c>
      <c r="AC4" t="str">
        <f>IFERROR(IF(0=LEN(ReferenceData!#REF!),"",ReferenceData!#REF!),"")</f>
        <v/>
      </c>
      <c r="AD4" t="str">
        <f>IFERROR(IF(0=LEN(ReferenceData!#REF!),"",ReferenceData!#REF!),"")</f>
        <v/>
      </c>
      <c r="AE4" t="str">
        <f>IFERROR(IF(0=LEN(ReferenceData!#REF!),"",ReferenceData!#REF!),"")</f>
        <v/>
      </c>
      <c r="AF4" t="str">
        <f>IFERROR(IF(0=LEN(ReferenceData!#REF!),"",ReferenceData!#REF!),"")</f>
        <v/>
      </c>
      <c r="AG4" t="str">
        <f>IFERROR(IF(0=LEN(ReferenceData!#REF!),"",ReferenceData!#REF!),"")</f>
        <v/>
      </c>
      <c r="AH4" t="str">
        <f>IFERROR(IF(0=LEN(ReferenceData!#REF!),"",ReferenceData!#REF!),"")</f>
        <v/>
      </c>
      <c r="AI4" t="str">
        <f>IFERROR(IF(0=LEN(ReferenceData!#REF!),"",ReferenceData!#REF!),"")</f>
        <v/>
      </c>
      <c r="AJ4" t="str">
        <f>IFERROR(IF(0=LEN(ReferenceData!#REF!),"",ReferenceData!#REF!),"")</f>
        <v/>
      </c>
      <c r="AK4" t="str">
        <f>IFERROR(IF(0=LEN(ReferenceData!#REF!),"",ReferenceData!#REF!),"")</f>
        <v/>
      </c>
      <c r="AL4" t="str">
        <f>IFERROR(IF(0=LEN(ReferenceData!#REF!),"",ReferenceData!#REF!),"")</f>
        <v/>
      </c>
      <c r="AM4" t="str">
        <f>IFERROR(IF(0=LEN(ReferenceData!#REF!),"",ReferenceData!#REF!),"")</f>
        <v/>
      </c>
      <c r="AN4" t="str">
        <f>IFERROR(IF(0=LEN(ReferenceData!#REF!),"",ReferenceData!#REF!),"")</f>
        <v/>
      </c>
      <c r="AO4" t="str">
        <f>IFERROR(IF(0=LEN(ReferenceData!#REF!),"",ReferenceData!#REF!),"")</f>
        <v/>
      </c>
      <c r="AP4" t="str">
        <f>IFERROR(IF(0=LEN(ReferenceData!#REF!),"",ReferenceData!#REF!),"")</f>
        <v/>
      </c>
      <c r="AQ4" t="str">
        <f>IFERROR(IF(0=LEN(ReferenceData!#REF!),"",ReferenceData!#REF!),"")</f>
        <v/>
      </c>
      <c r="AR4" t="str">
        <f>IFERROR(IF(0=LEN(ReferenceData!#REF!),"",ReferenceData!#REF!),"")</f>
        <v/>
      </c>
      <c r="AS4" t="str">
        <f>IFERROR(IF(0=LEN(ReferenceData!#REF!),"",ReferenceData!#REF!),"")</f>
        <v/>
      </c>
    </row>
    <row r="5" spans="1:45" x14ac:dyDescent="0.3">
      <c r="A5" t="str">
        <f>IFERROR(IF(0=LEN(ReferenceData!$A$2),"",ReferenceData!$A$2),"")</f>
        <v>Australia CPI YoY%</v>
      </c>
      <c r="B5" t="str">
        <f>IFERROR(IF(0=LEN(ReferenceData!$B$2),"",ReferenceData!$B$2),"")</f>
        <v>AUCPIYOY Index</v>
      </c>
      <c r="C5" t="str">
        <f>IFERROR(IF(0=LEN(ReferenceData!$C$2),"",ReferenceData!$C$2),"")</f>
        <v>PX388</v>
      </c>
      <c r="D5" t="str">
        <f>IFERROR(IF(0=LEN(ReferenceData!$D$2),"",ReferenceData!$D$2),"")</f>
        <v>INTERVAL_AVG</v>
      </c>
      <c r="E5" t="str">
        <f>IFERROR(IF(0=LEN(ReferenceData!$E$2),"",ReferenceData!$E$2),"")</f>
        <v>Dynamic</v>
      </c>
      <c r="F5">
        <f>IFERROR(IF(0=LEN(ReferenceData!$F$2),"",ReferenceData!$F$2),"")</f>
        <v>7</v>
      </c>
      <c r="G5">
        <f>IFERROR(IF(0=LEN(ReferenceData!$G$2),"",ReferenceData!$G$2),"")</f>
        <v>6.5750000000000002</v>
      </c>
      <c r="H5">
        <f>IFERROR(IF(0=LEN(ReferenceData!$H$2),"",ReferenceData!$H$2),"")</f>
        <v>2.85</v>
      </c>
      <c r="I5">
        <f>IFERROR(IF(0=LEN(ReferenceData!$I$2),"",ReferenceData!$I$2),"")</f>
        <v>0.875</v>
      </c>
      <c r="J5">
        <f>IFERROR(IF(0=LEN(ReferenceData!$J$2),"",ReferenceData!$J$2),"")</f>
        <v>1.6</v>
      </c>
      <c r="K5">
        <f>IFERROR(IF(0=LEN(ReferenceData!$K$2),"",ReferenceData!$K$2),"")</f>
        <v>1.925</v>
      </c>
      <c r="L5">
        <f>IFERROR(IF(0=LEN(ReferenceData!$L$2),"",ReferenceData!$L$2),"")</f>
        <v>1.925</v>
      </c>
      <c r="M5">
        <f>IFERROR(IF(0=LEN(ReferenceData!$M$2),"",ReferenceData!$M$2),"")</f>
        <v>1.2749999999999999</v>
      </c>
      <c r="N5">
        <f>IFERROR(IF(0=LEN(ReferenceData!$N$2),"",ReferenceData!$N$2),"")</f>
        <v>1.5</v>
      </c>
      <c r="O5">
        <f>IFERROR(IF(0=LEN(ReferenceData!$O$2),"",ReferenceData!$O$2),"")</f>
        <v>2.4750000000000001</v>
      </c>
      <c r="P5">
        <f>IFERROR(IF(0=LEN(ReferenceData!$P$2),"",ReferenceData!$P$2),"")</f>
        <v>2.4500000000000002</v>
      </c>
      <c r="Q5">
        <f>IFERROR(IF(0=LEN(ReferenceData!$Q$2),"",ReferenceData!$Q$2),"")</f>
        <v>1.75</v>
      </c>
      <c r="R5">
        <f>IFERROR(IF(0=LEN(ReferenceData!$R$2),"",ReferenceData!$R$2),"")</f>
        <v>3.3</v>
      </c>
      <c r="S5">
        <f>IFERROR(IF(0=LEN(ReferenceData!$S$2),"",ReferenceData!$S$2),"")</f>
        <v>2.9249999999999998</v>
      </c>
      <c r="T5">
        <f>IFERROR(IF(0=LEN(ReferenceData!$T$2),"",ReferenceData!$T$2),"")</f>
        <v>1.7749999999999999</v>
      </c>
      <c r="U5">
        <f>IFERROR(IF(0=LEN(ReferenceData!$U$2),"",ReferenceData!$U$2),"")</f>
        <v>4.3499999999999996</v>
      </c>
      <c r="V5">
        <f>IFERROR(IF(0=LEN(ReferenceData!$V$2),"",ReferenceData!$V$2),"")</f>
        <v>2.3250000000000002</v>
      </c>
      <c r="W5">
        <f>IFERROR(IF(0=LEN(ReferenceData!$W$2),"",ReferenceData!$W$2),"")</f>
        <v>3.55</v>
      </c>
      <c r="X5">
        <f>IFERROR(IF(0=LEN(ReferenceData!$X$2),"",ReferenceData!$X$2),"")</f>
        <v>2.7</v>
      </c>
      <c r="Y5">
        <f>IFERROR(IF(0=LEN(ReferenceData!$Y$2),"",ReferenceData!$Y$2),"")</f>
        <v>2.3250000000000002</v>
      </c>
      <c r="Z5">
        <f>IFERROR(IF(0=LEN(ReferenceData!$Z$2),"",ReferenceData!$Z$2),"")</f>
        <v>2.7250000000000001</v>
      </c>
      <c r="AA5">
        <f>IFERROR(IF(0=LEN(ReferenceData!$AA$2),"",ReferenceData!$AA$2),"")</f>
        <v>2.9750000000000001</v>
      </c>
      <c r="AB5">
        <f>IFERROR(IF(0=LEN(ReferenceData!$AB$2),"",ReferenceData!$AB$2),"")</f>
        <v>4.4249999999999998</v>
      </c>
      <c r="AC5">
        <f>IFERROR(IF(0=LEN(ReferenceData!$AC$2),"",ReferenceData!$AC$2),"")</f>
        <v>4.45</v>
      </c>
      <c r="AD5">
        <f>IFERROR(IF(0=LEN(ReferenceData!$AD$2),"",ReferenceData!$AD$2),"")</f>
        <v>1.4750000000000001</v>
      </c>
      <c r="AE5">
        <f>IFERROR(IF(0=LEN(ReferenceData!$AE$2),"",ReferenceData!$AE$2),"")</f>
        <v>0.875</v>
      </c>
      <c r="AF5">
        <f>IFERROR(IF(0=LEN(ReferenceData!$AF$2),"",ReferenceData!$AF$2),"")</f>
        <v>0.25</v>
      </c>
      <c r="AG5">
        <f>IFERROR(IF(0=LEN(ReferenceData!$AG$2),"",ReferenceData!$AG$2),"")</f>
        <v>2.625</v>
      </c>
      <c r="AH5">
        <f>IFERROR(IF(0=LEN(ReferenceData!$AH$2),"",ReferenceData!$AH$2),"")</f>
        <v>4.5999999999999996</v>
      </c>
      <c r="AI5">
        <f>IFERROR(IF(0=LEN(ReferenceData!$AI$2),"",ReferenceData!$AI$2),"")</f>
        <v>1.9750000000000001</v>
      </c>
      <c r="AJ5">
        <f>IFERROR(IF(0=LEN(ReferenceData!$AJ$2),"",ReferenceData!$AJ$2),"")</f>
        <v>1.75</v>
      </c>
      <c r="AK5">
        <f>IFERROR(IF(0=LEN(ReferenceData!$AK$2),"",ReferenceData!$AK$2),"")</f>
        <v>1</v>
      </c>
      <c r="AL5">
        <f>IFERROR(IF(0=LEN(ReferenceData!$AL$2),"",ReferenceData!$AL$2),"")</f>
        <v>3.1749999999999998</v>
      </c>
      <c r="AM5">
        <f>IFERROR(IF(0=LEN(ReferenceData!$AM$2),"",ReferenceData!$AM$2),"")</f>
        <v>7.35</v>
      </c>
      <c r="AN5">
        <f>IFERROR(IF(0=LEN(ReferenceData!$AN$2),"",ReferenceData!$AN$2),"")</f>
        <v>7.5250000000000004</v>
      </c>
      <c r="AO5">
        <f>IFERROR(IF(0=LEN(ReferenceData!$AO$2),"",ReferenceData!$AO$2),"")</f>
        <v>7.2249999999999996</v>
      </c>
      <c r="AP5">
        <f>IFERROR(IF(0=LEN(ReferenceData!$AP$2),"",ReferenceData!$AP$2),"")</f>
        <v>8.5500000000000007</v>
      </c>
      <c r="AQ5">
        <f>IFERROR(IF(0=LEN(ReferenceData!$AQ$2),"",ReferenceData!$AQ$2),"")</f>
        <v>9.0250000000000004</v>
      </c>
      <c r="AR5">
        <f>IFERROR(IF(0=LEN(ReferenceData!$AR$2),"",ReferenceData!$AR$2),"")</f>
        <v>6.7249999999999996</v>
      </c>
      <c r="AS5">
        <f>IFERROR(IF(0=LEN(ReferenceData!$AS$2),"",ReferenceData!$AS$2),"")</f>
        <v>4</v>
      </c>
    </row>
    <row r="6" spans="1:45" x14ac:dyDescent="0.3">
      <c r="A6" t="str">
        <f>IFERROR(IF(0=LEN(ReferenceData!$A$3),"",ReferenceData!$A$3),"")</f>
        <v>HonkKong CPI YoY%</v>
      </c>
      <c r="B6" t="str">
        <f>IFERROR(IF(0=LEN(ReferenceData!$B$3),"",ReferenceData!$B$3),"")</f>
        <v>HKCPIY Index</v>
      </c>
      <c r="C6" t="str">
        <f>IFERROR(IF(0=LEN(ReferenceData!$C$3),"",ReferenceData!$C$3),"")</f>
        <v>PR005</v>
      </c>
      <c r="D6" t="str">
        <f>IFERROR(IF(0=LEN(ReferenceData!$D$3),"",ReferenceData!$D$3),"")</f>
        <v>PX_LAST</v>
      </c>
      <c r="E6" t="str">
        <f>IFERROR(IF(0=LEN(ReferenceData!$E$3),"",ReferenceData!$E$3),"")</f>
        <v>Dynamic</v>
      </c>
      <c r="F6">
        <f>IFERROR(IF(0=LEN(ReferenceData!$F$3),"",ReferenceData!$F$3),"")</f>
        <v>2</v>
      </c>
      <c r="G6">
        <f>IFERROR(IF(0=LEN(ReferenceData!$G$3),"",ReferenceData!$G$3),"")</f>
        <v>2</v>
      </c>
      <c r="H6">
        <f>IFERROR(IF(0=LEN(ReferenceData!$H$3),"",ReferenceData!$H$3),"")</f>
        <v>1.6</v>
      </c>
      <c r="I6">
        <f>IFERROR(IF(0=LEN(ReferenceData!$I$3),"",ReferenceData!$I$3),"")</f>
        <v>0.3</v>
      </c>
      <c r="J6">
        <f>IFERROR(IF(0=LEN(ReferenceData!$J$3),"",ReferenceData!$J$3),"")</f>
        <v>2.9</v>
      </c>
      <c r="K6">
        <f>IFERROR(IF(0=LEN(ReferenceData!$K$3),"",ReferenceData!$K$3),"")</f>
        <v>2.4</v>
      </c>
      <c r="L6">
        <f>IFERROR(IF(0=LEN(ReferenceData!$L$3),"",ReferenceData!$L$3),"")</f>
        <v>1.5</v>
      </c>
      <c r="M6">
        <f>IFERROR(IF(0=LEN(ReferenceData!$M$3),"",ReferenceData!$M$3),"")</f>
        <v>2.4</v>
      </c>
      <c r="N6">
        <f>IFERROR(IF(0=LEN(ReferenceData!$N$3),"",ReferenceData!$N$3),"")</f>
        <v>3</v>
      </c>
      <c r="O6">
        <f>IFERROR(IF(0=LEN(ReferenceData!$O$3),"",ReferenceData!$O$3),"")</f>
        <v>4.4000000000000004</v>
      </c>
      <c r="P6">
        <f>IFERROR(IF(0=LEN(ReferenceData!$P$3),"",ReferenceData!$P$3),"")</f>
        <v>4.3</v>
      </c>
      <c r="Q6">
        <f>IFERROR(IF(0=LEN(ReferenceData!$Q$3),"",ReferenceData!$Q$3),"")</f>
        <v>4.0999999999999996</v>
      </c>
      <c r="R6">
        <f>IFERROR(IF(0=LEN(ReferenceData!$R$3),"",ReferenceData!$R$3),"")</f>
        <v>5.3</v>
      </c>
      <c r="S6">
        <f>IFERROR(IF(0=LEN(ReferenceData!$S$3),"",ReferenceData!$S$3),"")</f>
        <v>2.4</v>
      </c>
      <c r="T6">
        <f>IFERROR(IF(0=LEN(ReferenceData!$T$3),"",ReferenceData!$T$3),"")</f>
        <v>0.5</v>
      </c>
      <c r="U6">
        <f>IFERROR(IF(0=LEN(ReferenceData!$U$3),"",ReferenceData!$U$3),"")</f>
        <v>4.3</v>
      </c>
      <c r="V6">
        <f>IFERROR(IF(0=LEN(ReferenceData!$V$3),"",ReferenceData!$V$3),"")</f>
        <v>2</v>
      </c>
      <c r="W6">
        <f>IFERROR(IF(0=LEN(ReferenceData!$W$3),"",ReferenceData!$W$3),"")</f>
        <v>2</v>
      </c>
      <c r="X6">
        <f>IFERROR(IF(0=LEN(ReferenceData!$X$3),"",ReferenceData!$X$3),"")</f>
        <v>1</v>
      </c>
      <c r="Y6">
        <f>IFERROR(IF(0=LEN(ReferenceData!$Y$3),"",ReferenceData!$Y$3),"")</f>
        <v>-0.4</v>
      </c>
      <c r="Z6">
        <f>IFERROR(IF(0=LEN(ReferenceData!$Z$3),"",ReferenceData!$Z$3),"")</f>
        <v>-2.6</v>
      </c>
      <c r="AA6">
        <f>IFERROR(IF(0=LEN(ReferenceData!$AA$3),"",ReferenceData!$AA$3),"")</f>
        <v>-3</v>
      </c>
      <c r="AB6">
        <f>IFERROR(IF(0=LEN(ReferenceData!$AB$3),"",ReferenceData!$AB$3),"")</f>
        <v>-1.6</v>
      </c>
      <c r="AC6">
        <f>IFERROR(IF(0=LEN(ReferenceData!$AC$3),"",ReferenceData!$AC$3),"")</f>
        <v>-3.8</v>
      </c>
      <c r="AD6">
        <f>IFERROR(IF(0=LEN(ReferenceData!$AD$3),"",ReferenceData!$AD$3),"")</f>
        <v>-4</v>
      </c>
      <c r="AE6">
        <f>IFERROR(IF(0=LEN(ReferenceData!$AE$3),"",ReferenceData!$AE$3),"")</f>
        <v>2.8</v>
      </c>
      <c r="AF6">
        <f>IFERROR(IF(0=LEN(ReferenceData!$AF$3),"",ReferenceData!$AF$3),"")</f>
        <v>5.8</v>
      </c>
      <c r="AG6">
        <f>IFERROR(IF(0=LEN(ReferenceData!$AG$3),"",ReferenceData!$AG$3),"")</f>
        <v>6.3</v>
      </c>
      <c r="AH6">
        <f>IFERROR(IF(0=LEN(ReferenceData!$AH$3),"",ReferenceData!$AH$3),"")</f>
        <v>9.1</v>
      </c>
      <c r="AI6">
        <f>IFERROR(IF(0=LEN(ReferenceData!$AI$3),"",ReferenceData!$AI$3),"")</f>
        <v>8.8000000000000007</v>
      </c>
      <c r="AJ6">
        <f>IFERROR(IF(0=LEN(ReferenceData!$AJ$3),"",ReferenceData!$AJ$3),"")</f>
        <v>8.8000000000000007</v>
      </c>
      <c r="AK6">
        <f>IFERROR(IF(0=LEN(ReferenceData!$AK$3),"",ReferenceData!$AK$3),"")</f>
        <v>9.6</v>
      </c>
      <c r="AL6">
        <f>IFERROR(IF(0=LEN(ReferenceData!$AL$3),"",ReferenceData!$AL$3),"")</f>
        <v>11.6</v>
      </c>
      <c r="AM6">
        <f>IFERROR(IF(0=LEN(ReferenceData!$AM$3),"",ReferenceData!$AM$3),"")</f>
        <v>10.199999999999999</v>
      </c>
      <c r="AN6">
        <f>IFERROR(IF(0=LEN(ReferenceData!$AN$3),"",ReferenceData!$AN$3),"")</f>
        <v>10.3</v>
      </c>
      <c r="AO6">
        <f>IFERROR(IF(0=LEN(ReferenceData!$AO$3),"",ReferenceData!$AO$3),"")</f>
        <v>7.8</v>
      </c>
      <c r="AP6">
        <f>IFERROR(IF(0=LEN(ReferenceData!$AP$3),"",ReferenceData!$AP$3),"")</f>
        <v>5.7</v>
      </c>
      <c r="AQ6">
        <f>IFERROR(IF(0=LEN(ReferenceData!$AQ$3),"",ReferenceData!$AQ$3),"")</f>
        <v>3.8</v>
      </c>
      <c r="AR6">
        <f>IFERROR(IF(0=LEN(ReferenceData!$AR$3),"",ReferenceData!$AR$3),"")</f>
        <v>3.5</v>
      </c>
      <c r="AS6">
        <f>IFERROR(IF(0=LEN(ReferenceData!$AS$3),"",ReferenceData!$AS$3),"")</f>
        <v>8.6</v>
      </c>
    </row>
    <row r="7" spans="1:45" x14ac:dyDescent="0.3">
      <c r="A7" t="str">
        <f>IFERROR(IF(0=LEN(ReferenceData!$A$4),"",ReferenceData!$A$4),"")</f>
        <v>Japan CPI YoY%</v>
      </c>
      <c r="B7" t="str">
        <f>IFERROR(IF(0=LEN(ReferenceData!$B$4),"",ReferenceData!$B$4),"")</f>
        <v>JNCPIYOY Index</v>
      </c>
      <c r="C7" t="str">
        <f>IFERROR(IF(0=LEN(ReferenceData!$C$4),"",ReferenceData!$C$4),"")</f>
        <v>PX388</v>
      </c>
      <c r="D7" t="str">
        <f>IFERROR(IF(0=LEN(ReferenceData!$D$4),"",ReferenceData!$D$4),"")</f>
        <v>INTERVAL_AVG</v>
      </c>
      <c r="E7" t="str">
        <f>IFERROR(IF(0=LEN(ReferenceData!$E$4),"",ReferenceData!$E$4),"")</f>
        <v>Dynamic</v>
      </c>
      <c r="F7">
        <f>IFERROR(IF(0=LEN(ReferenceData!$F$4),"",ReferenceData!$F$4),"")</f>
        <v>3.5</v>
      </c>
      <c r="G7">
        <f>IFERROR(IF(0=LEN(ReferenceData!$G$4),"",ReferenceData!$G$4),"")</f>
        <v>2.5083333329999999</v>
      </c>
      <c r="H7">
        <f>IFERROR(IF(0=LEN(ReferenceData!$H$4),"",ReferenceData!$H$4),"")</f>
        <v>-0.25</v>
      </c>
      <c r="I7">
        <f>IFERROR(IF(0=LEN(ReferenceData!$I$4),"",ReferenceData!$I$4),"")</f>
        <v>-1.6666667E-2</v>
      </c>
      <c r="J7">
        <f>IFERROR(IF(0=LEN(ReferenceData!$J$4),"",ReferenceData!$J$4),"")</f>
        <v>0.47499999999999998</v>
      </c>
      <c r="K7">
        <f>IFERROR(IF(0=LEN(ReferenceData!$K$4),"",ReferenceData!$K$4),"")</f>
        <v>0.99166666699999995</v>
      </c>
      <c r="L7">
        <f>IFERROR(IF(0=LEN(ReferenceData!$L$4),"",ReferenceData!$L$4),"")</f>
        <v>0.47499999999999998</v>
      </c>
      <c r="M7">
        <f>IFERROR(IF(0=LEN(ReferenceData!$M$4),"",ReferenceData!$M$4),"")</f>
        <v>-0.133333333</v>
      </c>
      <c r="N7">
        <f>IFERROR(IF(0=LEN(ReferenceData!$N$4),"",ReferenceData!$N$4),"")</f>
        <v>0.8</v>
      </c>
      <c r="O7">
        <f>IFERROR(IF(0=LEN(ReferenceData!$O$4),"",ReferenceData!$O$4),"")</f>
        <v>2.733333333</v>
      </c>
      <c r="P7">
        <f>IFERROR(IF(0=LEN(ReferenceData!$P$4),"",ReferenceData!$P$4),"")</f>
        <v>0.35</v>
      </c>
      <c r="Q7">
        <f>IFERROR(IF(0=LEN(ReferenceData!$Q$4),"",ReferenceData!$Q$4),"")</f>
        <v>-4.1666666999999998E-2</v>
      </c>
      <c r="R7">
        <f>IFERROR(IF(0=LEN(ReferenceData!$R$4),"",ReferenceData!$R$4),"")</f>
        <v>-0.27500000000000002</v>
      </c>
      <c r="S7">
        <f>IFERROR(IF(0=LEN(ReferenceData!$S$4),"",ReferenceData!$S$4),"")</f>
        <v>-0.7</v>
      </c>
      <c r="T7">
        <f>IFERROR(IF(0=LEN(ReferenceData!$T$4),"",ReferenceData!$T$4),"")</f>
        <v>-1.3416666669999999</v>
      </c>
      <c r="U7">
        <f>IFERROR(IF(0=LEN(ReferenceData!$U$4),"",ReferenceData!$U$4),"")</f>
        <v>1.3833333329999999</v>
      </c>
      <c r="V7">
        <f>IFERROR(IF(0=LEN(ReferenceData!$V$4),"",ReferenceData!$V$4),"")</f>
        <v>5.8333333000000001E-2</v>
      </c>
      <c r="W7">
        <f>IFERROR(IF(0=LEN(ReferenceData!$W$4),"",ReferenceData!$W$4),"")</f>
        <v>0.241666667</v>
      </c>
      <c r="X7">
        <f>IFERROR(IF(0=LEN(ReferenceData!$X$4),"",ReferenceData!$X$4),"")</f>
        <v>-0.28333333300000002</v>
      </c>
      <c r="Y7">
        <f>IFERROR(IF(0=LEN(ReferenceData!$Y$4),"",ReferenceData!$Y$4),"")</f>
        <v>-8.3333330000000001E-3</v>
      </c>
      <c r="Z7">
        <f>IFERROR(IF(0=LEN(ReferenceData!$Z$4),"",ReferenceData!$Z$4),"")</f>
        <v>-0.25</v>
      </c>
      <c r="AA7">
        <f>IFERROR(IF(0=LEN(ReferenceData!$AA$4),"",ReferenceData!$AA$4),"")</f>
        <v>-0.90833333299999997</v>
      </c>
      <c r="AB7">
        <f>IFERROR(IF(0=LEN(ReferenceData!$AB$4),"",ReferenceData!$AB$4),"")</f>
        <v>-0.73333333300000003</v>
      </c>
      <c r="AC7">
        <f>IFERROR(IF(0=LEN(ReferenceData!$AC$4),"",ReferenceData!$AC$4),"")</f>
        <v>-0.65833333299999997</v>
      </c>
      <c r="AD7">
        <f>IFERROR(IF(0=LEN(ReferenceData!$AD$4),"",ReferenceData!$AD$4),"")</f>
        <v>-0.34166666699999998</v>
      </c>
      <c r="AE7">
        <f>IFERROR(IF(0=LEN(ReferenceData!$AE$4),"",ReferenceData!$AE$4),"")</f>
        <v>0.65833333299999997</v>
      </c>
      <c r="AF7">
        <f>IFERROR(IF(0=LEN(ReferenceData!$AF$4),"",ReferenceData!$AF$4),"")</f>
        <v>1.7083333329999999</v>
      </c>
      <c r="AG7">
        <f>IFERROR(IF(0=LEN(ReferenceData!$AG$4),"",ReferenceData!$AG$4),"")</f>
        <v>0.133333333</v>
      </c>
      <c r="AH7">
        <f>IFERROR(IF(0=LEN(ReferenceData!$AH$4),"",ReferenceData!$AH$4),"")</f>
        <v>-8.3333332999999996E-2</v>
      </c>
      <c r="AI7">
        <f>IFERROR(IF(0=LEN(ReferenceData!$AI$4),"",ReferenceData!$AI$4),"")</f>
        <v>0.68333333299999999</v>
      </c>
      <c r="AJ7">
        <f>IFERROR(IF(0=LEN(ReferenceData!$AJ$4),"",ReferenceData!$AJ$4),"")</f>
        <v>1.2583333329999999</v>
      </c>
      <c r="AK7">
        <f>IFERROR(IF(0=LEN(ReferenceData!$AK$4),"",ReferenceData!$AK$4),"")</f>
        <v>1.7416666670000001</v>
      </c>
      <c r="AL7">
        <f>IFERROR(IF(0=LEN(ReferenceData!$AL$4),"",ReferenceData!$AL$4),"")</f>
        <v>3.2833333329999999</v>
      </c>
      <c r="AM7">
        <f>IFERROR(IF(0=LEN(ReferenceData!$AM$4),"",ReferenceData!$AM$4),"")</f>
        <v>3.1</v>
      </c>
      <c r="AN7">
        <f>IFERROR(IF(0=LEN(ReferenceData!$AN$4),"",ReferenceData!$AN$4),"")</f>
        <v>2.2916666669999999</v>
      </c>
      <c r="AO7">
        <f>IFERROR(IF(0=LEN(ReferenceData!$AO$4),"",ReferenceData!$AO$4),"")</f>
        <v>0.67500000000000004</v>
      </c>
      <c r="AP7">
        <f>IFERROR(IF(0=LEN(ReferenceData!$AP$4),"",ReferenceData!$AP$4),"")</f>
        <v>0.108333333</v>
      </c>
      <c r="AQ7">
        <f>IFERROR(IF(0=LEN(ReferenceData!$AQ$4),"",ReferenceData!$AQ$4),"")</f>
        <v>0.61666666699999995</v>
      </c>
      <c r="AR7">
        <f>IFERROR(IF(0=LEN(ReferenceData!$AR$4),"",ReferenceData!$AR$4),"")</f>
        <v>2.0833333330000001</v>
      </c>
      <c r="AS7">
        <f>IFERROR(IF(0=LEN(ReferenceData!$AS$4),"",ReferenceData!$AS$4),"")</f>
        <v>2.266666667</v>
      </c>
    </row>
    <row r="8" spans="1:45" x14ac:dyDescent="0.3">
      <c r="A8" t="str">
        <f>IFERROR(IF(0=LEN(ReferenceData!$A$5),"",ReferenceData!$A$5),"")</f>
        <v>New Zealand CPI YoY%</v>
      </c>
      <c r="B8" t="str">
        <f>IFERROR(IF(0=LEN(ReferenceData!$B$5),"",ReferenceData!$B$5),"")</f>
        <v>NZCPIYOY Index</v>
      </c>
      <c r="C8" t="str">
        <f>IFERROR(IF(0=LEN(ReferenceData!$C$5),"",ReferenceData!$C$5),"")</f>
        <v>PX388</v>
      </c>
      <c r="D8" t="str">
        <f>IFERROR(IF(0=LEN(ReferenceData!$D$5),"",ReferenceData!$D$5),"")</f>
        <v>INTERVAL_AVG</v>
      </c>
      <c r="E8" t="str">
        <f>IFERROR(IF(0=LEN(ReferenceData!$E$5),"",ReferenceData!$E$5),"")</f>
        <v>Dynamic</v>
      </c>
      <c r="F8">
        <f>IFERROR(IF(0=LEN(ReferenceData!$F$5),"",ReferenceData!$F$5),"")</f>
        <v>6.6549899999999997</v>
      </c>
      <c r="G8">
        <f>IFERROR(IF(0=LEN(ReferenceData!$G$5),"",ReferenceData!$G$5),"")</f>
        <v>7.1706624999999997</v>
      </c>
      <c r="H8">
        <f>IFERROR(IF(0=LEN(ReferenceData!$H$5),"",ReferenceData!$H$5),"")</f>
        <v>3.9365975</v>
      </c>
      <c r="I8">
        <f>IFERROR(IF(0=LEN(ReferenceData!$I$5),"",ReferenceData!$I$5),"")</f>
        <v>1.71702</v>
      </c>
      <c r="J8">
        <f>IFERROR(IF(0=LEN(ReferenceData!$J$5),"",ReferenceData!$J$5),"")</f>
        <v>1.619265</v>
      </c>
      <c r="K8">
        <f>IFERROR(IF(0=LEN(ReferenceData!$K$5),"",ReferenceData!$K$5),"")</f>
        <v>1.5974925</v>
      </c>
      <c r="L8">
        <f>IFERROR(IF(0=LEN(ReferenceData!$L$5),"",ReferenceData!$L$5),"")</f>
        <v>1.85155</v>
      </c>
      <c r="M8">
        <f>IFERROR(IF(0=LEN(ReferenceData!$M$5),"",ReferenceData!$M$5),"")</f>
        <v>0.64648000000000005</v>
      </c>
      <c r="N8">
        <f>IFERROR(IF(0=LEN(ReferenceData!$N$5),"",ReferenceData!$N$5),"")</f>
        <v>0.29265999999999998</v>
      </c>
      <c r="O8">
        <f>IFERROR(IF(0=LEN(ReferenceData!$O$5),"",ReferenceData!$O$5),"")</f>
        <v>1.2293525000000001</v>
      </c>
      <c r="P8">
        <f>IFERROR(IF(0=LEN(ReferenceData!$P$5),"",ReferenceData!$P$5),"")</f>
        <v>1.1339300000000001</v>
      </c>
      <c r="Q8">
        <f>IFERROR(IF(0=LEN(ReferenceData!$Q$5),"",ReferenceData!$Q$5),"")</f>
        <v>1.0614625</v>
      </c>
      <c r="R8">
        <f>IFERROR(IF(0=LEN(ReferenceData!$R$5),"",ReferenceData!$R$5),"")</f>
        <v>4.04542</v>
      </c>
      <c r="S8">
        <f>IFERROR(IF(0=LEN(ReferenceData!$S$5),"",ReferenceData!$S$5),"")</f>
        <v>2.2996099999999999</v>
      </c>
      <c r="T8">
        <f>IFERROR(IF(0=LEN(ReferenceData!$T$5),"",ReferenceData!$T$5),"")</f>
        <v>2.1211574999999998</v>
      </c>
      <c r="U8">
        <f>IFERROR(IF(0=LEN(ReferenceData!$U$5),"",ReferenceData!$U$5),"")</f>
        <v>3.9585575999999998</v>
      </c>
      <c r="V8">
        <f>IFERROR(IF(0=LEN(ReferenceData!$V$5),"",ReferenceData!$V$5),"")</f>
        <v>2.3767599009999998</v>
      </c>
      <c r="W8">
        <f>IFERROR(IF(0=LEN(ReferenceData!$W$5),"",ReferenceData!$W$5),"")</f>
        <v>3.3681199999999998</v>
      </c>
      <c r="X8">
        <f>IFERROR(IF(0=LEN(ReferenceData!$X$5),"",ReferenceData!$X$5),"")</f>
        <v>3.0355599999999998</v>
      </c>
      <c r="Y8">
        <f>IFERROR(IF(0=LEN(ReferenceData!$Y$5),"",ReferenceData!$Y$5),"")</f>
        <v>2.2887499</v>
      </c>
      <c r="Z8">
        <f>IFERROR(IF(0=LEN(ReferenceData!$Z$5),"",ReferenceData!$Z$5),"")</f>
        <v>1.7564074999999999</v>
      </c>
      <c r="AA8">
        <f>IFERROR(IF(0=LEN(ReferenceData!$AA$5),"",ReferenceData!$AA$5),"")</f>
        <v>2.6768149999999999</v>
      </c>
      <c r="AB8">
        <f>IFERROR(IF(0=LEN(ReferenceData!$AB$5),"",ReferenceData!$AB$5),"")</f>
        <v>2.6324399999999999</v>
      </c>
      <c r="AC8">
        <f>IFERROR(IF(0=LEN(ReferenceData!$AC$5),"",ReferenceData!$AC$5),"")</f>
        <v>2.6123050000000001</v>
      </c>
      <c r="AD8">
        <f>IFERROR(IF(0=LEN(ReferenceData!$AD$5),"",ReferenceData!$AD$5),"")</f>
        <v>-0.11328000000000001</v>
      </c>
      <c r="AE8">
        <f>IFERROR(IF(0=LEN(ReferenceData!$AE$5),"",ReferenceData!$AE$5),"")</f>
        <v>1.266977523</v>
      </c>
      <c r="AF8">
        <f>IFERROR(IF(0=LEN(ReferenceData!$AF$5),"",ReferenceData!$AF$5),"")</f>
        <v>1.1896675000000001</v>
      </c>
      <c r="AG8">
        <f>IFERROR(IF(0=LEN(ReferenceData!$AG$5),"",ReferenceData!$AG$5),"")</f>
        <v>2.2849949999999999</v>
      </c>
      <c r="AH8">
        <f>IFERROR(IF(0=LEN(ReferenceData!$AH$5),"",ReferenceData!$AH$5),"")</f>
        <v>3.7608174989999998</v>
      </c>
      <c r="AI8">
        <f>IFERROR(IF(0=LEN(ReferenceData!$AI$5),"",ReferenceData!$AI$5),"")</f>
        <v>1.7428500259999999</v>
      </c>
      <c r="AJ8">
        <f>IFERROR(IF(0=LEN(ReferenceData!$AJ$5),"",ReferenceData!$AJ$5),"")</f>
        <v>1.2876700000000001</v>
      </c>
      <c r="AK8">
        <f>IFERROR(IF(0=LEN(ReferenceData!$AK$5),"",ReferenceData!$AK$5),"")</f>
        <v>1.0143475</v>
      </c>
      <c r="AL8">
        <f>IFERROR(IF(0=LEN(ReferenceData!$AL$5),"",ReferenceData!$AL$5),"")</f>
        <v>2.6202974999999999</v>
      </c>
      <c r="AM8">
        <f>IFERROR(IF(0=LEN(ReferenceData!$AM$5),"",ReferenceData!$AM$5),"")</f>
        <v>6.1257124249999997</v>
      </c>
      <c r="AN8">
        <f>IFERROR(IF(0=LEN(ReferenceData!$AN$5),"",ReferenceData!$AN$5),"")</f>
        <v>5.7017324980000001</v>
      </c>
      <c r="AO8">
        <f>IFERROR(IF(0=LEN(ReferenceData!$AO$5),"",ReferenceData!$AO$5),"")</f>
        <v>6.4141873719999998</v>
      </c>
      <c r="AP8">
        <f>IFERROR(IF(0=LEN(ReferenceData!$AP$5),"",ReferenceData!$AP$5),"")</f>
        <v>15.943883140000001</v>
      </c>
      <c r="AQ8">
        <f>IFERROR(IF(0=LEN(ReferenceData!$AQ$5),"",ReferenceData!$AQ$5),"")</f>
        <v>13.16146968</v>
      </c>
      <c r="AR8">
        <f>IFERROR(IF(0=LEN(ReferenceData!$AR$5),"",ReferenceData!$AR$5),"")</f>
        <v>15.402514310000001</v>
      </c>
      <c r="AS8">
        <f>IFERROR(IF(0=LEN(ReferenceData!$AS$5),"",ReferenceData!$AS$5),"")</f>
        <v>6.1488299580000003</v>
      </c>
    </row>
    <row r="9" spans="1:45" x14ac:dyDescent="0.3">
      <c r="A9" t="str">
        <f>IFERROR(IF(0=LEN(ReferenceData!$A$6),"",ReferenceData!$A$6),"")</f>
        <v>Singapore CPI YoY%</v>
      </c>
      <c r="B9" t="str">
        <f>IFERROR(IF(0=LEN(ReferenceData!$B$6),"",ReferenceData!$B$6),"")</f>
        <v>SICPIYOY Index</v>
      </c>
      <c r="C9" t="str">
        <f>IFERROR(IF(0=LEN(ReferenceData!$C$6),"",ReferenceData!$C$6),"")</f>
        <v>PX388</v>
      </c>
      <c r="D9" t="str">
        <f>IFERROR(IF(0=LEN(ReferenceData!$D$6),"",ReferenceData!$D$6),"")</f>
        <v>INTERVAL_AVG</v>
      </c>
      <c r="E9" t="str">
        <f>IFERROR(IF(0=LEN(ReferenceData!$E$6),"",ReferenceData!$E$6),"")</f>
        <v>Dynamic</v>
      </c>
      <c r="F9">
        <f>IFERROR(IF(0=LEN(ReferenceData!$F$6),"",ReferenceData!$F$6),"")</f>
        <v>5.84</v>
      </c>
      <c r="G9">
        <f>IFERROR(IF(0=LEN(ReferenceData!$G$6),"",ReferenceData!$G$6),"")</f>
        <v>6.108333333</v>
      </c>
      <c r="H9">
        <f>IFERROR(IF(0=LEN(ReferenceData!$H$6),"",ReferenceData!$H$6),"")</f>
        <v>2.2916666669999999</v>
      </c>
      <c r="I9">
        <f>IFERROR(IF(0=LEN(ReferenceData!$I$6),"",ReferenceData!$I$6),"")</f>
        <v>-0.16666666699999999</v>
      </c>
      <c r="J9">
        <f>IFERROR(IF(0=LEN(ReferenceData!$J$6),"",ReferenceData!$J$6),"")</f>
        <v>0.56666666700000001</v>
      </c>
      <c r="K9">
        <f>IFERROR(IF(0=LEN(ReferenceData!$K$6),"",ReferenceData!$K$6),"")</f>
        <v>0.44166666700000001</v>
      </c>
      <c r="L9">
        <f>IFERROR(IF(0=LEN(ReferenceData!$L$6),"",ReferenceData!$L$6),"")</f>
        <v>0.59166666700000003</v>
      </c>
      <c r="M9">
        <f>IFERROR(IF(0=LEN(ReferenceData!$M$6),"",ReferenceData!$M$6),"")</f>
        <v>-0.52500000000000002</v>
      </c>
      <c r="N9">
        <f>IFERROR(IF(0=LEN(ReferenceData!$N$6),"",ReferenceData!$N$6),"")</f>
        <v>-0.51666666699999997</v>
      </c>
      <c r="O9">
        <f>IFERROR(IF(0=LEN(ReferenceData!$O$6),"",ReferenceData!$O$6),"")</f>
        <v>1.0249999999999999</v>
      </c>
      <c r="P9">
        <f>IFERROR(IF(0=LEN(ReferenceData!$P$6),"",ReferenceData!$P$6),"")</f>
        <v>2.375</v>
      </c>
      <c r="Q9">
        <f>IFERROR(IF(0=LEN(ReferenceData!$Q$6),"",ReferenceData!$Q$6),"")</f>
        <v>4.5666666669999998</v>
      </c>
      <c r="R9">
        <f>IFERROR(IF(0=LEN(ReferenceData!$R$6),"",ReferenceData!$R$6),"")</f>
        <v>5.2416666669999996</v>
      </c>
      <c r="S9">
        <f>IFERROR(IF(0=LEN(ReferenceData!$S$6),"",ReferenceData!$S$6),"")</f>
        <v>2.8250000000000002</v>
      </c>
      <c r="T9">
        <f>IFERROR(IF(0=LEN(ReferenceData!$T$6),"",ReferenceData!$T$6),"")</f>
        <v>0.625</v>
      </c>
      <c r="U9">
        <f>IFERROR(IF(0=LEN(ReferenceData!$U$6),"",ReferenceData!$U$6),"")</f>
        <v>6.6333333330000004</v>
      </c>
      <c r="V9">
        <f>IFERROR(IF(0=LEN(ReferenceData!$V$6),"",ReferenceData!$V$6),"")</f>
        <v>2.108333333</v>
      </c>
      <c r="W9">
        <f>IFERROR(IF(0=LEN(ReferenceData!$W$6),"",ReferenceData!$W$6),"")</f>
        <v>0.96666666700000003</v>
      </c>
      <c r="X9">
        <f>IFERROR(IF(0=LEN(ReferenceData!$X$6),"",ReferenceData!$X$6),"")</f>
        <v>0.48333333299999998</v>
      </c>
      <c r="Y9">
        <f>IFERROR(IF(0=LEN(ReferenceData!$Y$6),"",ReferenceData!$Y$6),"")</f>
        <v>1.683333333</v>
      </c>
      <c r="Z9">
        <f>IFERROR(IF(0=LEN(ReferenceData!$Z$6),"",ReferenceData!$Z$6),"")</f>
        <v>0.5</v>
      </c>
      <c r="AA9">
        <f>IFERROR(IF(0=LEN(ReferenceData!$AA$6),"",ReferenceData!$AA$6),"")</f>
        <v>-0.39166666700000002</v>
      </c>
      <c r="AB9">
        <f>IFERROR(IF(0=LEN(ReferenceData!$AB$6),"",ReferenceData!$AB$6),"")</f>
        <v>1.0083333329999999</v>
      </c>
      <c r="AC9">
        <f>IFERROR(IF(0=LEN(ReferenceData!$AC$6),"",ReferenceData!$AC$6),"")</f>
        <v>1.35</v>
      </c>
      <c r="AD9">
        <f>IFERROR(IF(0=LEN(ReferenceData!$AD$6),"",ReferenceData!$AD$6),"")</f>
        <v>3.3333333E-2</v>
      </c>
      <c r="AE9">
        <f>IFERROR(IF(0=LEN(ReferenceData!$AE$6),"",ReferenceData!$AE$6),"")</f>
        <v>-0.27500000000000002</v>
      </c>
      <c r="AF9">
        <f>IFERROR(IF(0=LEN(ReferenceData!$AF$6),"",ReferenceData!$AF$6),"")</f>
        <v>2</v>
      </c>
      <c r="AG9">
        <f>IFERROR(IF(0=LEN(ReferenceData!$AG$6),"",ReferenceData!$AG$6),"")</f>
        <v>1.375</v>
      </c>
      <c r="AH9">
        <f>IFERROR(IF(0=LEN(ReferenceData!$AH$6),"",ReferenceData!$AH$6),"")</f>
        <v>1.7416666670000001</v>
      </c>
      <c r="AI9">
        <f>IFERROR(IF(0=LEN(ReferenceData!$AI$6),"",ReferenceData!$AI$6),"")</f>
        <v>3.0916666670000001</v>
      </c>
      <c r="AJ9">
        <f>IFERROR(IF(0=LEN(ReferenceData!$AJ$6),"",ReferenceData!$AJ$6),"")</f>
        <v>2.2999999999999998</v>
      </c>
      <c r="AK9">
        <f>IFERROR(IF(0=LEN(ReferenceData!$AK$6),"",ReferenceData!$AK$6),"")</f>
        <v>2.25</v>
      </c>
      <c r="AL9">
        <f>IFERROR(IF(0=LEN(ReferenceData!$AL$6),"",ReferenceData!$AL$6),"")</f>
        <v>3.4416666669999998</v>
      </c>
      <c r="AM9">
        <f>IFERROR(IF(0=LEN(ReferenceData!$AM$6),"",ReferenceData!$AM$6),"")</f>
        <v>3.4666666670000001</v>
      </c>
      <c r="AN9">
        <f>IFERROR(IF(0=LEN(ReferenceData!$AN$6),"",ReferenceData!$AN$6),"")</f>
        <v>2.2833333329999999</v>
      </c>
      <c r="AO9">
        <f>IFERROR(IF(0=LEN(ReferenceData!$AO$6),"",ReferenceData!$AO$6),"")</f>
        <v>1.516666667</v>
      </c>
      <c r="AP9">
        <f>IFERROR(IF(0=LEN(ReferenceData!$AP$6),"",ReferenceData!$AP$6),"")</f>
        <v>0.48333333299999998</v>
      </c>
      <c r="AQ9">
        <f>IFERROR(IF(0=LEN(ReferenceData!$AQ$6),"",ReferenceData!$AQ$6),"")</f>
        <v>-1.3833333329999999</v>
      </c>
      <c r="AR9">
        <f>IFERROR(IF(0=LEN(ReferenceData!$AR$6),"",ReferenceData!$AR$6),"")</f>
        <v>0.491666667</v>
      </c>
      <c r="AS9">
        <f>IFERROR(IF(0=LEN(ReferenceData!$AS$6),"",ReferenceData!$AS$6),"")</f>
        <v>2.6</v>
      </c>
    </row>
    <row r="10" spans="1:45" x14ac:dyDescent="0.3">
      <c r="A10" t="str">
        <f>IFERROR(IF(0=LEN(ReferenceData!$A$7),"",ReferenceData!$A$7),"")</f>
        <v>South Korea CPI YoY%</v>
      </c>
      <c r="B10" t="str">
        <f>IFERROR(IF(0=LEN(ReferenceData!$B$7),"",ReferenceData!$B$7),"")</f>
        <v>KOCPIYOY Index</v>
      </c>
      <c r="C10" t="str">
        <f>IFERROR(IF(0=LEN(ReferenceData!$C$7),"",ReferenceData!$C$7),"")</f>
        <v>PX388</v>
      </c>
      <c r="D10" t="str">
        <f>IFERROR(IF(0=LEN(ReferenceData!$D$7),"",ReferenceData!$D$7),"")</f>
        <v>INTERVAL_AVG</v>
      </c>
      <c r="E10" t="str">
        <f>IFERROR(IF(0=LEN(ReferenceData!$E$7),"",ReferenceData!$E$7),"")</f>
        <v>Dynamic</v>
      </c>
      <c r="F10">
        <f>IFERROR(IF(0=LEN(ReferenceData!$F$7),"",ReferenceData!$F$7),"")</f>
        <v>4.24</v>
      </c>
      <c r="G10">
        <f>IFERROR(IF(0=LEN(ReferenceData!$G$7),"",ReferenceData!$G$7),"")</f>
        <v>5.0750000000000002</v>
      </c>
      <c r="H10">
        <f>IFERROR(IF(0=LEN(ReferenceData!$H$7),"",ReferenceData!$H$7),"")</f>
        <v>2.507098225</v>
      </c>
      <c r="I10">
        <f>IFERROR(IF(0=LEN(ReferenceData!$I$7),"",ReferenceData!$I$7),"")</f>
        <v>0.53792442900000004</v>
      </c>
      <c r="J10">
        <f>IFERROR(IF(0=LEN(ReferenceData!$J$7),"",ReferenceData!$J$7),"")</f>
        <v>0.38486990399999998</v>
      </c>
      <c r="K10">
        <f>IFERROR(IF(0=LEN(ReferenceData!$K$7),"",ReferenceData!$K$7),"")</f>
        <v>1.475310036</v>
      </c>
      <c r="L10">
        <f>IFERROR(IF(0=LEN(ReferenceData!$L$7),"",ReferenceData!$L$7),"")</f>
        <v>1.94535784</v>
      </c>
      <c r="M10">
        <f>IFERROR(IF(0=LEN(ReferenceData!$M$7),"",ReferenceData!$M$7),"")</f>
        <v>0.97179664399999999</v>
      </c>
      <c r="N10">
        <f>IFERROR(IF(0=LEN(ReferenceData!$N$7),"",ReferenceData!$N$7),"")</f>
        <v>0.70658846200000003</v>
      </c>
      <c r="O10">
        <f>IFERROR(IF(0=LEN(ReferenceData!$O$7),"",ReferenceData!$O$7),"")</f>
        <v>1.275117203</v>
      </c>
      <c r="P10">
        <f>IFERROR(IF(0=LEN(ReferenceData!$P$7),"",ReferenceData!$P$7),"")</f>
        <v>1.302166352</v>
      </c>
      <c r="Q10">
        <f>IFERROR(IF(0=LEN(ReferenceData!$Q$7),"",ReferenceData!$Q$7),"")</f>
        <v>2.1921673699999999</v>
      </c>
      <c r="R10">
        <f>IFERROR(IF(0=LEN(ReferenceData!$R$7),"",ReferenceData!$R$7),"")</f>
        <v>4.0257458369999997</v>
      </c>
      <c r="S10">
        <f>IFERROR(IF(0=LEN(ReferenceData!$S$7),"",ReferenceData!$S$7),"")</f>
        <v>2.9395795429999998</v>
      </c>
      <c r="T10">
        <f>IFERROR(IF(0=LEN(ReferenceData!$T$7),"",ReferenceData!$T$7),"")</f>
        <v>2.7669798729999999</v>
      </c>
      <c r="U10">
        <f>IFERROR(IF(0=LEN(ReferenceData!$U$7),"",ReferenceData!$U$7),"")</f>
        <v>4.6710480929999996</v>
      </c>
      <c r="V10">
        <f>IFERROR(IF(0=LEN(ReferenceData!$V$7),"",ReferenceData!$V$7),"")</f>
        <v>2.5332820960000002</v>
      </c>
      <c r="W10">
        <f>IFERROR(IF(0=LEN(ReferenceData!$W$7),"",ReferenceData!$W$7),"")</f>
        <v>2.2420779820000001</v>
      </c>
      <c r="X10">
        <f>IFERROR(IF(0=LEN(ReferenceData!$X$7),"",ReferenceData!$X$7),"")</f>
        <v>2.7572110680000002</v>
      </c>
      <c r="Y10">
        <f>IFERROR(IF(0=LEN(ReferenceData!$Y$7),"",ReferenceData!$Y$7),"")</f>
        <v>3.5910582029999998</v>
      </c>
      <c r="Z10">
        <f>IFERROR(IF(0=LEN(ReferenceData!$Z$7),"",ReferenceData!$Z$7),"")</f>
        <v>3.5168291420000002</v>
      </c>
      <c r="AA10">
        <f>IFERROR(IF(0=LEN(ReferenceData!$AA$7),"",ReferenceData!$AA$7),"")</f>
        <v>2.7618383770000001</v>
      </c>
      <c r="AB10">
        <f>IFERROR(IF(0=LEN(ReferenceData!$AB$7),"",ReferenceData!$AB$7),"")</f>
        <v>4.0711998569999999</v>
      </c>
      <c r="AC10">
        <f>IFERROR(IF(0=LEN(ReferenceData!$AC$7),"",ReferenceData!$AC$7),"")</f>
        <v>2.2584974610000002</v>
      </c>
      <c r="AD10">
        <f>IFERROR(IF(0=LEN(ReferenceData!$AD$7),"",ReferenceData!$AD$7),"")</f>
        <v>0.81339692900000005</v>
      </c>
      <c r="AE10">
        <f>IFERROR(IF(0=LEN(ReferenceData!$AE$7),"",ReferenceData!$AE$7),"")</f>
        <v>7.5321852969999998</v>
      </c>
      <c r="AF10">
        <f>IFERROR(IF(0=LEN(ReferenceData!$AF$7),"",ReferenceData!$AF$7),"")</f>
        <v>4.4385390920000001</v>
      </c>
      <c r="AG10">
        <f>IFERROR(IF(0=LEN(ReferenceData!$AG$7),"",ReferenceData!$AG$7),"")</f>
        <v>4.9237824420000003</v>
      </c>
      <c r="AH10">
        <f>IFERROR(IF(0=LEN(ReferenceData!$AH$7),"",ReferenceData!$AH$7),"")</f>
        <v>4.4852563979999998</v>
      </c>
      <c r="AI10">
        <f>IFERROR(IF(0=LEN(ReferenceData!$AI$7),"",ReferenceData!$AI$7),"")</f>
        <v>6.2681950750000004</v>
      </c>
      <c r="AJ10">
        <f>IFERROR(IF(0=LEN(ReferenceData!$AJ$7),"",ReferenceData!$AJ$7),"")</f>
        <v>4.7993477609999999</v>
      </c>
      <c r="AK10">
        <f>IFERROR(IF(0=LEN(ReferenceData!$AK$7),"",ReferenceData!$AK$7),"")</f>
        <v>6.232428037</v>
      </c>
      <c r="AL10">
        <f>IFERROR(IF(0=LEN(ReferenceData!$AL$7),"",ReferenceData!$AL$7),"")</f>
        <v>9.3350771399999992</v>
      </c>
      <c r="AM10">
        <f>IFERROR(IF(0=LEN(ReferenceData!$AM$7),"",ReferenceData!$AM$7),"")</f>
        <v>8.5664640320000007</v>
      </c>
      <c r="AN10">
        <f>IFERROR(IF(0=LEN(ReferenceData!$AN$7),"",ReferenceData!$AN$7),"")</f>
        <v>5.7021958670000004</v>
      </c>
      <c r="AO10">
        <f>IFERROR(IF(0=LEN(ReferenceData!$AO$7),"",ReferenceData!$AO$7),"")</f>
        <v>7.1517990879999997</v>
      </c>
      <c r="AP10">
        <f>IFERROR(IF(0=LEN(ReferenceData!$AP$7),"",ReferenceData!$AP$7),"")</f>
        <v>3.0468247530000001</v>
      </c>
      <c r="AQ10">
        <f>IFERROR(IF(0=LEN(ReferenceData!$AQ$7),"",ReferenceData!$AQ$7),"")</f>
        <v>2.7576023429999998</v>
      </c>
      <c r="AR10">
        <f>IFERROR(IF(0=LEN(ReferenceData!$AR$7),"",ReferenceData!$AR$7),"")</f>
        <v>2.459258663</v>
      </c>
      <c r="AS10">
        <f>IFERROR(IF(0=LEN(ReferenceData!$AS$7),"",ReferenceData!$AS$7),"")</f>
        <v>2.2733199279999998</v>
      </c>
    </row>
    <row r="11" spans="1:45" x14ac:dyDescent="0.3">
      <c r="A11" t="str">
        <f>IFERROR(IF(0=LEN(ReferenceData!$A$8),"",ReferenceData!$A$8),"")</f>
        <v>Taiwan CPI YoY%</v>
      </c>
      <c r="B11" t="str">
        <f>IFERROR(IF(0=LEN(ReferenceData!$B$8),"",ReferenceData!$B$8),"")</f>
        <v>TWCPIYOY Index</v>
      </c>
      <c r="C11" t="str">
        <f>IFERROR(IF(0=LEN(ReferenceData!$C$8),"",ReferenceData!$C$8),"")</f>
        <v>PX388</v>
      </c>
      <c r="D11" t="str">
        <f>IFERROR(IF(0=LEN(ReferenceData!$D$8),"",ReferenceData!$D$8),"")</f>
        <v>INTERVAL_AVG</v>
      </c>
      <c r="E11" t="str">
        <f>IFERROR(IF(0=LEN(ReferenceData!$E$8),"",ReferenceData!$E$8),"")</f>
        <v>Dynamic</v>
      </c>
      <c r="F11">
        <f>IFERROR(IF(0=LEN(ReferenceData!$F$8),"",ReferenceData!$F$8),"")</f>
        <v>2.4380000000000002</v>
      </c>
      <c r="G11">
        <f>IFERROR(IF(0=LEN(ReferenceData!$G$8),"",ReferenceData!$G$8),"")</f>
        <v>2.9474999999999998</v>
      </c>
      <c r="H11">
        <f>IFERROR(IF(0=LEN(ReferenceData!$H$8),"",ReferenceData!$H$8),"")</f>
        <v>1.9724999999999999</v>
      </c>
      <c r="I11">
        <f>IFERROR(IF(0=LEN(ReferenceData!$I$8),"",ReferenceData!$I$8),"")</f>
        <v>-0.23583333300000001</v>
      </c>
      <c r="J11">
        <f>IFERROR(IF(0=LEN(ReferenceData!$J$8),"",ReferenceData!$J$8),"")</f>
        <v>0.56083333300000004</v>
      </c>
      <c r="K11">
        <f>IFERROR(IF(0=LEN(ReferenceData!$K$8),"",ReferenceData!$K$8),"")</f>
        <v>1.3533333329999999</v>
      </c>
      <c r="L11">
        <f>IFERROR(IF(0=LEN(ReferenceData!$L$8),"",ReferenceData!$L$8),"")</f>
        <v>0.625</v>
      </c>
      <c r="M11">
        <f>IFERROR(IF(0=LEN(ReferenceData!$M$8),"",ReferenceData!$M$8),"")</f>
        <v>1.3941666669999999</v>
      </c>
      <c r="N11">
        <f>IFERROR(IF(0=LEN(ReferenceData!$N$8),"",ReferenceData!$N$8),"")</f>
        <v>-0.306666667</v>
      </c>
      <c r="O11">
        <f>IFERROR(IF(0=LEN(ReferenceData!$O$8),"",ReferenceData!$O$8),"")</f>
        <v>1.1958333329999999</v>
      </c>
      <c r="P11">
        <f>IFERROR(IF(0=LEN(ReferenceData!$P$8),"",ReferenceData!$P$8),"")</f>
        <v>0.79833333299999998</v>
      </c>
      <c r="Q11">
        <f>IFERROR(IF(0=LEN(ReferenceData!$Q$8),"",ReferenceData!$Q$8),"")</f>
        <v>1.934166667</v>
      </c>
      <c r="R11">
        <f>IFERROR(IF(0=LEN(ReferenceData!$R$8),"",ReferenceData!$R$8),"")</f>
        <v>1.420833333</v>
      </c>
      <c r="S11">
        <f>IFERROR(IF(0=LEN(ReferenceData!$S$8),"",ReferenceData!$S$8),"")</f>
        <v>0.97083333299999997</v>
      </c>
      <c r="T11">
        <f>IFERROR(IF(0=LEN(ReferenceData!$T$8),"",ReferenceData!$T$8),"")</f>
        <v>-0.86250000000000004</v>
      </c>
      <c r="U11">
        <f>IFERROR(IF(0=LEN(ReferenceData!$U$8),"",ReferenceData!$U$8),"")</f>
        <v>3.5433333330000001</v>
      </c>
      <c r="V11">
        <f>IFERROR(IF(0=LEN(ReferenceData!$V$8),"",ReferenceData!$V$8),"")</f>
        <v>1.798333333</v>
      </c>
      <c r="W11">
        <f>IFERROR(IF(0=LEN(ReferenceData!$W$8),"",ReferenceData!$W$8),"")</f>
        <v>0.61250000000000004</v>
      </c>
      <c r="X11">
        <f>IFERROR(IF(0=LEN(ReferenceData!$X$8),"",ReferenceData!$X$8),"")</f>
        <v>2.3041666670000001</v>
      </c>
      <c r="Y11">
        <f>IFERROR(IF(0=LEN(ReferenceData!$Y$8),"",ReferenceData!$Y$8),"")</f>
        <v>1.61</v>
      </c>
      <c r="Z11">
        <f>IFERROR(IF(0=LEN(ReferenceData!$Z$8),"",ReferenceData!$Z$8),"")</f>
        <v>-0.28000000000000003</v>
      </c>
      <c r="AA11">
        <f>IFERROR(IF(0=LEN(ReferenceData!$AA$8),"",ReferenceData!$AA$8),"")</f>
        <v>-0.19</v>
      </c>
      <c r="AB11">
        <f>IFERROR(IF(0=LEN(ReferenceData!$AB$8),"",ReferenceData!$AB$8),"")</f>
        <v>2.5000000000000001E-3</v>
      </c>
      <c r="AC11">
        <f>IFERROR(IF(0=LEN(ReferenceData!$AC$8),"",ReferenceData!$AC$8),"")</f>
        <v>1.2475000000000001</v>
      </c>
      <c r="AD11">
        <f>IFERROR(IF(0=LEN(ReferenceData!$AD$8),"",ReferenceData!$AD$8),"")</f>
        <v>0.18</v>
      </c>
      <c r="AE11">
        <f>IFERROR(IF(0=LEN(ReferenceData!$AE$8),"",ReferenceData!$AE$8),"")</f>
        <v>1.690833333</v>
      </c>
      <c r="AF11">
        <f>IFERROR(IF(0=LEN(ReferenceData!$AF$8),"",ReferenceData!$AF$8),"")</f>
        <v>0.91833333299999997</v>
      </c>
      <c r="AG11">
        <f>IFERROR(IF(0=LEN(ReferenceData!$AG$8),"",ReferenceData!$AG$8),"")</f>
        <v>3.076666667</v>
      </c>
      <c r="AH11">
        <f>IFERROR(IF(0=LEN(ReferenceData!$AH$8),"",ReferenceData!$AH$8),"")</f>
        <v>3.6783333329999999</v>
      </c>
      <c r="AI11">
        <f>IFERROR(IF(0=LEN(ReferenceData!$AI$8),"",ReferenceData!$AI$8),"")</f>
        <v>4.1008333329999997</v>
      </c>
      <c r="AJ11">
        <f>IFERROR(IF(0=LEN(ReferenceData!$AJ$8),"",ReferenceData!$AJ$8),"")</f>
        <v>2.954166667</v>
      </c>
      <c r="AK11">
        <f>IFERROR(IF(0=LEN(ReferenceData!$AK$8),"",ReferenceData!$AK$8),"")</f>
        <v>4.465833333</v>
      </c>
      <c r="AL11">
        <f>IFERROR(IF(0=LEN(ReferenceData!$AL$8),"",ReferenceData!$AL$8),"")</f>
        <v>3.6558333329999999</v>
      </c>
      <c r="AM11">
        <f>IFERROR(IF(0=LEN(ReferenceData!$AM$8),"",ReferenceData!$AM$8),"")</f>
        <v>4.1241666669999999</v>
      </c>
      <c r="AN11">
        <f>IFERROR(IF(0=LEN(ReferenceData!$AN$8),"",ReferenceData!$AN$8),"")</f>
        <v>4.4158333330000001</v>
      </c>
      <c r="AO11">
        <f>IFERROR(IF(0=LEN(ReferenceData!$AO$8),"",ReferenceData!$AO$8),"")</f>
        <v>1.286666667</v>
      </c>
      <c r="AP11">
        <f>IFERROR(IF(0=LEN(ReferenceData!$AP$8),"",ReferenceData!$AP$8),"")</f>
        <v>0.515833333</v>
      </c>
      <c r="AQ11">
        <f>IFERROR(IF(0=LEN(ReferenceData!$AQ$8),"",ReferenceData!$AQ$8),"")</f>
        <v>0.703333333</v>
      </c>
      <c r="AR11">
        <f>IFERROR(IF(0=LEN(ReferenceData!$AR$8),"",ReferenceData!$AR$8),"")</f>
        <v>-0.15583333299999999</v>
      </c>
      <c r="AS11">
        <f>IFERROR(IF(0=LEN(ReferenceData!$AS$8),"",ReferenceData!$AS$8),"")</f>
        <v>-2.6666667000000002E-2</v>
      </c>
    </row>
    <row r="12" spans="1:45" x14ac:dyDescent="0.3">
      <c r="A12" t="str">
        <f>IFERROR(IF(0=LEN(ReferenceData!#REF!),"",ReferenceData!#REF!),"")</f>
        <v/>
      </c>
      <c r="B12" t="str">
        <f>IFERROR(IF(0=LEN(ReferenceData!#REF!),"",ReferenceData!#REF!),"")</f>
        <v/>
      </c>
      <c r="C12" t="str">
        <f>IFERROR(IF(0=LEN(ReferenceData!#REF!),"",ReferenceData!#REF!),"")</f>
        <v/>
      </c>
      <c r="D12" t="str">
        <f>IFERROR(IF(0=LEN(ReferenceData!#REF!),"",ReferenceData!#REF!),"")</f>
        <v/>
      </c>
      <c r="E12" t="str">
        <f>IFERROR(IF(0=LEN(ReferenceData!#REF!),"",ReferenceData!#REF!),"")</f>
        <v/>
      </c>
      <c r="F12" t="str">
        <f>IFERROR(IF(0=LEN(ReferenceData!#REF!),"",ReferenceData!#REF!),"")</f>
        <v/>
      </c>
      <c r="G12" t="str">
        <f>IFERROR(IF(0=LEN(ReferenceData!#REF!),"",ReferenceData!#REF!),"")</f>
        <v/>
      </c>
      <c r="H12" t="str">
        <f>IFERROR(IF(0=LEN(ReferenceData!#REF!),"",ReferenceData!#REF!),"")</f>
        <v/>
      </c>
      <c r="I12" t="str">
        <f>IFERROR(IF(0=LEN(ReferenceData!#REF!),"",ReferenceData!#REF!),"")</f>
        <v/>
      </c>
      <c r="J12" t="str">
        <f>IFERROR(IF(0=LEN(ReferenceData!#REF!),"",ReferenceData!#REF!),"")</f>
        <v/>
      </c>
      <c r="K12" t="str">
        <f>IFERROR(IF(0=LEN(ReferenceData!#REF!),"",ReferenceData!#REF!),"")</f>
        <v/>
      </c>
      <c r="L12" t="str">
        <f>IFERROR(IF(0=LEN(ReferenceData!#REF!),"",ReferenceData!#REF!),"")</f>
        <v/>
      </c>
      <c r="M12" t="str">
        <f>IFERROR(IF(0=LEN(ReferenceData!#REF!),"",ReferenceData!#REF!),"")</f>
        <v/>
      </c>
      <c r="N12" t="str">
        <f>IFERROR(IF(0=LEN(ReferenceData!#REF!),"",ReferenceData!#REF!),"")</f>
        <v/>
      </c>
      <c r="O12" t="str">
        <f>IFERROR(IF(0=LEN(ReferenceData!#REF!),"",ReferenceData!#REF!),"")</f>
        <v/>
      </c>
      <c r="P12" t="str">
        <f>IFERROR(IF(0=LEN(ReferenceData!#REF!),"",ReferenceData!#REF!),"")</f>
        <v/>
      </c>
      <c r="Q12" t="str">
        <f>IFERROR(IF(0=LEN(ReferenceData!#REF!),"",ReferenceData!#REF!),"")</f>
        <v/>
      </c>
      <c r="R12" t="str">
        <f>IFERROR(IF(0=LEN(ReferenceData!#REF!),"",ReferenceData!#REF!),"")</f>
        <v/>
      </c>
      <c r="S12" t="str">
        <f>IFERROR(IF(0=LEN(ReferenceData!#REF!),"",ReferenceData!#REF!),"")</f>
        <v/>
      </c>
      <c r="T12" t="str">
        <f>IFERROR(IF(0=LEN(ReferenceData!#REF!),"",ReferenceData!#REF!),"")</f>
        <v/>
      </c>
      <c r="U12" t="str">
        <f>IFERROR(IF(0=LEN(ReferenceData!#REF!),"",ReferenceData!#REF!),"")</f>
        <v/>
      </c>
      <c r="V12" t="str">
        <f>IFERROR(IF(0=LEN(ReferenceData!#REF!),"",ReferenceData!#REF!),"")</f>
        <v/>
      </c>
      <c r="W12" t="str">
        <f>IFERROR(IF(0=LEN(ReferenceData!#REF!),"",ReferenceData!#REF!),"")</f>
        <v/>
      </c>
      <c r="X12" t="str">
        <f>IFERROR(IF(0=LEN(ReferenceData!#REF!),"",ReferenceData!#REF!),"")</f>
        <v/>
      </c>
      <c r="Y12" t="str">
        <f>IFERROR(IF(0=LEN(ReferenceData!#REF!),"",ReferenceData!#REF!),"")</f>
        <v/>
      </c>
      <c r="Z12" t="str">
        <f>IFERROR(IF(0=LEN(ReferenceData!#REF!),"",ReferenceData!#REF!),"")</f>
        <v/>
      </c>
      <c r="AA12" t="str">
        <f>IFERROR(IF(0=LEN(ReferenceData!#REF!),"",ReferenceData!#REF!),"")</f>
        <v/>
      </c>
      <c r="AB12" t="str">
        <f>IFERROR(IF(0=LEN(ReferenceData!#REF!),"",ReferenceData!#REF!),"")</f>
        <v/>
      </c>
      <c r="AC12" t="str">
        <f>IFERROR(IF(0=LEN(ReferenceData!#REF!),"",ReferenceData!#REF!),"")</f>
        <v/>
      </c>
      <c r="AD12" t="str">
        <f>IFERROR(IF(0=LEN(ReferenceData!#REF!),"",ReferenceData!#REF!),"")</f>
        <v/>
      </c>
      <c r="AE12" t="str">
        <f>IFERROR(IF(0=LEN(ReferenceData!#REF!),"",ReferenceData!#REF!),"")</f>
        <v/>
      </c>
      <c r="AF12" t="str">
        <f>IFERROR(IF(0=LEN(ReferenceData!#REF!),"",ReferenceData!#REF!),"")</f>
        <v/>
      </c>
      <c r="AG12" t="str">
        <f>IFERROR(IF(0=LEN(ReferenceData!#REF!),"",ReferenceData!#REF!),"")</f>
        <v/>
      </c>
      <c r="AH12" t="str">
        <f>IFERROR(IF(0=LEN(ReferenceData!#REF!),"",ReferenceData!#REF!),"")</f>
        <v/>
      </c>
      <c r="AI12" t="str">
        <f>IFERROR(IF(0=LEN(ReferenceData!#REF!),"",ReferenceData!#REF!),"")</f>
        <v/>
      </c>
      <c r="AJ12" t="str">
        <f>IFERROR(IF(0=LEN(ReferenceData!#REF!),"",ReferenceData!#REF!),"")</f>
        <v/>
      </c>
      <c r="AK12" t="str">
        <f>IFERROR(IF(0=LEN(ReferenceData!#REF!),"",ReferenceData!#REF!),"")</f>
        <v/>
      </c>
      <c r="AL12" t="str">
        <f>IFERROR(IF(0=LEN(ReferenceData!#REF!),"",ReferenceData!#REF!),"")</f>
        <v/>
      </c>
      <c r="AM12" t="str">
        <f>IFERROR(IF(0=LEN(ReferenceData!#REF!),"",ReferenceData!#REF!),"")</f>
        <v/>
      </c>
      <c r="AN12" t="str">
        <f>IFERROR(IF(0=LEN(ReferenceData!#REF!),"",ReferenceData!#REF!),"")</f>
        <v/>
      </c>
      <c r="AO12" t="str">
        <f>IFERROR(IF(0=LEN(ReferenceData!#REF!),"",ReferenceData!#REF!),"")</f>
        <v/>
      </c>
      <c r="AP12" t="str">
        <f>IFERROR(IF(0=LEN(ReferenceData!#REF!),"",ReferenceData!#REF!),"")</f>
        <v/>
      </c>
      <c r="AQ12" t="str">
        <f>IFERROR(IF(0=LEN(ReferenceData!#REF!),"",ReferenceData!#REF!),"")</f>
        <v/>
      </c>
      <c r="AR12" t="str">
        <f>IFERROR(IF(0=LEN(ReferenceData!#REF!),"",ReferenceData!#REF!),"")</f>
        <v/>
      </c>
      <c r="AS12" t="str">
        <f>IFERROR(IF(0=LEN(ReferenceData!#REF!),"",ReferenceData!#REF!),"")</f>
        <v/>
      </c>
    </row>
    <row r="13" spans="1:45" x14ac:dyDescent="0.3">
      <c r="A13" t="str">
        <f>IFERROR(IF(0=LEN(ReferenceData!$A$9),"",ReferenceData!$A$9),"")</f>
        <v>Bangladesh CPI YoY%</v>
      </c>
      <c r="B13" t="str">
        <f>IFERROR(IF(0=LEN(ReferenceData!$B$9),"",ReferenceData!$B$9),"")</f>
        <v>BNINGEAY Index</v>
      </c>
      <c r="C13" t="str">
        <f>IFERROR(IF(0=LEN(ReferenceData!$C$9),"",ReferenceData!$C$9),"")</f>
        <v>PR005</v>
      </c>
      <c r="D13" t="str">
        <f>IFERROR(IF(0=LEN(ReferenceData!$D$9),"",ReferenceData!$D$9),"")</f>
        <v>PX_LAST</v>
      </c>
      <c r="E13" t="str">
        <f>IFERROR(IF(0=LEN(ReferenceData!$E$9),"",ReferenceData!$E$9),"")</f>
        <v>Dynamic</v>
      </c>
      <c r="F13">
        <f>IFERROR(IF(0=LEN(ReferenceData!$F$9),"",ReferenceData!$F$9),"")</f>
        <v>8.84</v>
      </c>
      <c r="G13">
        <f>IFERROR(IF(0=LEN(ReferenceData!$G$9),"",ReferenceData!$G$9),"")</f>
        <v>5.99</v>
      </c>
      <c r="H13" t="str">
        <f>IFERROR(IF(0=LEN(ReferenceData!$H$9),"",ReferenceData!$H$9),"")</f>
        <v/>
      </c>
      <c r="I13" t="str">
        <f>IFERROR(IF(0=LEN(ReferenceData!$I$9),"",ReferenceData!$I$9),"")</f>
        <v/>
      </c>
      <c r="J13" t="str">
        <f>IFERROR(IF(0=LEN(ReferenceData!$J$9),"",ReferenceData!$J$9),"")</f>
        <v/>
      </c>
      <c r="K13" t="str">
        <f>IFERROR(IF(0=LEN(ReferenceData!$K$9),"",ReferenceData!$K$9),"")</f>
        <v/>
      </c>
      <c r="L13" t="str">
        <f>IFERROR(IF(0=LEN(ReferenceData!$L$9),"",ReferenceData!$L$9),"")</f>
        <v/>
      </c>
      <c r="M13" t="str">
        <f>IFERROR(IF(0=LEN(ReferenceData!$M$9),"",ReferenceData!$M$9),"")</f>
        <v/>
      </c>
      <c r="N13" t="str">
        <f>IFERROR(IF(0=LEN(ReferenceData!$N$9),"",ReferenceData!$N$9),"")</f>
        <v/>
      </c>
      <c r="O13" t="str">
        <f>IFERROR(IF(0=LEN(ReferenceData!$O$9),"",ReferenceData!$O$9),"")</f>
        <v/>
      </c>
      <c r="P13" t="str">
        <f>IFERROR(IF(0=LEN(ReferenceData!$P$9),"",ReferenceData!$P$9),"")</f>
        <v/>
      </c>
      <c r="Q13" t="str">
        <f>IFERROR(IF(0=LEN(ReferenceData!$Q$9),"",ReferenceData!$Q$9),"")</f>
        <v/>
      </c>
      <c r="R13" t="str">
        <f>IFERROR(IF(0=LEN(ReferenceData!$R$9),"",ReferenceData!$R$9),"")</f>
        <v/>
      </c>
      <c r="S13" t="str">
        <f>IFERROR(IF(0=LEN(ReferenceData!$S$9),"",ReferenceData!$S$9),"")</f>
        <v/>
      </c>
      <c r="T13" t="str">
        <f>IFERROR(IF(0=LEN(ReferenceData!$T$9),"",ReferenceData!$T$9),"")</f>
        <v/>
      </c>
      <c r="U13" t="str">
        <f>IFERROR(IF(0=LEN(ReferenceData!$U$9),"",ReferenceData!$U$9),"")</f>
        <v/>
      </c>
      <c r="V13" t="str">
        <f>IFERROR(IF(0=LEN(ReferenceData!$V$9),"",ReferenceData!$V$9),"")</f>
        <v/>
      </c>
      <c r="W13" t="str">
        <f>IFERROR(IF(0=LEN(ReferenceData!$W$9),"",ReferenceData!$W$9),"")</f>
        <v/>
      </c>
      <c r="X13" t="str">
        <f>IFERROR(IF(0=LEN(ReferenceData!$X$9),"",ReferenceData!$X$9),"")</f>
        <v/>
      </c>
      <c r="Y13" t="str">
        <f>IFERROR(IF(0=LEN(ReferenceData!$Y$9),"",ReferenceData!$Y$9),"")</f>
        <v/>
      </c>
      <c r="Z13" t="str">
        <f>IFERROR(IF(0=LEN(ReferenceData!$Z$9),"",ReferenceData!$Z$9),"")</f>
        <v/>
      </c>
      <c r="AA13" t="str">
        <f>IFERROR(IF(0=LEN(ReferenceData!$AA$9),"",ReferenceData!$AA$9),"")</f>
        <v/>
      </c>
      <c r="AB13" t="str">
        <f>IFERROR(IF(0=LEN(ReferenceData!$AB$9),"",ReferenceData!$AB$9),"")</f>
        <v/>
      </c>
      <c r="AC13" t="str">
        <f>IFERROR(IF(0=LEN(ReferenceData!$AC$9),"",ReferenceData!$AC$9),"")</f>
        <v/>
      </c>
      <c r="AD13" t="str">
        <f>IFERROR(IF(0=LEN(ReferenceData!$AD$9),"",ReferenceData!$AD$9),"")</f>
        <v/>
      </c>
      <c r="AE13" t="str">
        <f>IFERROR(IF(0=LEN(ReferenceData!$AE$9),"",ReferenceData!$AE$9),"")</f>
        <v/>
      </c>
      <c r="AF13" t="str">
        <f>IFERROR(IF(0=LEN(ReferenceData!$AF$9),"",ReferenceData!$AF$9),"")</f>
        <v/>
      </c>
      <c r="AG13" t="str">
        <f>IFERROR(IF(0=LEN(ReferenceData!$AG$9),"",ReferenceData!$AG$9),"")</f>
        <v/>
      </c>
      <c r="AH13" t="str">
        <f>IFERROR(IF(0=LEN(ReferenceData!$AH$9),"",ReferenceData!$AH$9),"")</f>
        <v/>
      </c>
      <c r="AI13" t="str">
        <f>IFERROR(IF(0=LEN(ReferenceData!$AI$9),"",ReferenceData!$AI$9),"")</f>
        <v/>
      </c>
      <c r="AJ13" t="str">
        <f>IFERROR(IF(0=LEN(ReferenceData!$AJ$9),"",ReferenceData!$AJ$9),"")</f>
        <v/>
      </c>
      <c r="AK13" t="str">
        <f>IFERROR(IF(0=LEN(ReferenceData!$AK$9),"",ReferenceData!$AK$9),"")</f>
        <v/>
      </c>
      <c r="AL13" t="str">
        <f>IFERROR(IF(0=LEN(ReferenceData!$AL$9),"",ReferenceData!$AL$9),"")</f>
        <v/>
      </c>
      <c r="AM13" t="str">
        <f>IFERROR(IF(0=LEN(ReferenceData!$AM$9),"",ReferenceData!$AM$9),"")</f>
        <v/>
      </c>
      <c r="AN13" t="str">
        <f>IFERROR(IF(0=LEN(ReferenceData!$AN$9),"",ReferenceData!$AN$9),"")</f>
        <v/>
      </c>
      <c r="AO13" t="str">
        <f>IFERROR(IF(0=LEN(ReferenceData!$AO$9),"",ReferenceData!$AO$9),"")</f>
        <v/>
      </c>
      <c r="AP13" t="str">
        <f>IFERROR(IF(0=LEN(ReferenceData!$AP$9),"",ReferenceData!$AP$9),"")</f>
        <v/>
      </c>
      <c r="AQ13" t="str">
        <f>IFERROR(IF(0=LEN(ReferenceData!$AQ$9),"",ReferenceData!$AQ$9),"")</f>
        <v/>
      </c>
      <c r="AR13" t="str">
        <f>IFERROR(IF(0=LEN(ReferenceData!$AR$9),"",ReferenceData!$AR$9),"")</f>
        <v/>
      </c>
      <c r="AS13" t="str">
        <f>IFERROR(IF(0=LEN(ReferenceData!$AS$9),"",ReferenceData!$AS$9),"")</f>
        <v/>
      </c>
    </row>
    <row r="14" spans="1:45" x14ac:dyDescent="0.3">
      <c r="A14" t="str">
        <f>IFERROR(IF(0=LEN(ReferenceData!$A$10),"",ReferenceData!$A$10),"")</f>
        <v>Cambodia CPI YoY%</v>
      </c>
      <c r="B14" t="str">
        <f>IFERROR(IF(0=LEN(ReferenceData!$B$10),"",ReferenceData!$B$10),"")</f>
        <v>KHCPIYOY Index</v>
      </c>
      <c r="C14" t="str">
        <f>IFERROR(IF(0=LEN(ReferenceData!$C$10),"",ReferenceData!$C$10),"")</f>
        <v>PX388</v>
      </c>
      <c r="D14" t="str">
        <f>IFERROR(IF(0=LEN(ReferenceData!$D$10),"",ReferenceData!$D$10),"")</f>
        <v>INTERVAL_AVG</v>
      </c>
      <c r="E14" t="str">
        <f>IFERROR(IF(0=LEN(ReferenceData!$E$10),"",ReferenceData!$E$10),"")</f>
        <v>Dynamic</v>
      </c>
      <c r="F14">
        <f>IFERROR(IF(0=LEN(ReferenceData!$F$10),"",ReferenceData!$F$10),"")</f>
        <v>1.7331324239999999</v>
      </c>
      <c r="G14">
        <f>IFERROR(IF(0=LEN(ReferenceData!$G$10),"",ReferenceData!$G$10),"")</f>
        <v>5.3624885559999997</v>
      </c>
      <c r="H14">
        <f>IFERROR(IF(0=LEN(ReferenceData!$H$10),"",ReferenceData!$H$10),"")</f>
        <v>2.9173008120000001</v>
      </c>
      <c r="I14">
        <f>IFERROR(IF(0=LEN(ReferenceData!$I$10),"",ReferenceData!$I$10),"")</f>
        <v>2.9405036899999999</v>
      </c>
      <c r="J14">
        <f>IFERROR(IF(0=LEN(ReferenceData!$J$10),"",ReferenceData!$J$10),"")</f>
        <v>1.943115361</v>
      </c>
      <c r="K14">
        <f>IFERROR(IF(0=LEN(ReferenceData!$K$10),"",ReferenceData!$K$10),"")</f>
        <v>2.4592569009999998</v>
      </c>
      <c r="L14">
        <f>IFERROR(IF(0=LEN(ReferenceData!$L$10),"",ReferenceData!$L$10),"")</f>
        <v>2.9227614489999998</v>
      </c>
      <c r="M14">
        <f>IFERROR(IF(0=LEN(ReferenceData!$M$10),"",ReferenceData!$M$10),"")</f>
        <v>3.0194653890000001</v>
      </c>
      <c r="N14">
        <f>IFERROR(IF(0=LEN(ReferenceData!$N$10),"",ReferenceData!$N$10),"")</f>
        <v>1.2223487049999999</v>
      </c>
      <c r="O14">
        <f>IFERROR(IF(0=LEN(ReferenceData!$O$10),"",ReferenceData!$O$10),"")</f>
        <v>3.8699686280000001</v>
      </c>
      <c r="P14">
        <f>IFERROR(IF(0=LEN(ReferenceData!$P$10),"",ReferenceData!$P$10),"")</f>
        <v>2.9383690630000001</v>
      </c>
      <c r="Q14">
        <f>IFERROR(IF(0=LEN(ReferenceData!$Q$10),"",ReferenceData!$Q$10),"")</f>
        <v>2.967781886</v>
      </c>
      <c r="R14">
        <f>IFERROR(IF(0=LEN(ReferenceData!$R$10),"",ReferenceData!$R$10),"")</f>
        <v>5.473777117</v>
      </c>
      <c r="S14">
        <f>IFERROR(IF(0=LEN(ReferenceData!$S$10),"",ReferenceData!$S$10),"")</f>
        <v>4.0482216759999998</v>
      </c>
      <c r="T14">
        <f>IFERROR(IF(0=LEN(ReferenceData!$T$10),"",ReferenceData!$T$10),"")</f>
        <v>-0.42600896799999999</v>
      </c>
      <c r="U14">
        <f>IFERROR(IF(0=LEN(ReferenceData!$U$10),"",ReferenceData!$U$10),"")</f>
        <v>25.10603163</v>
      </c>
      <c r="V14">
        <f>IFERROR(IF(0=LEN(ReferenceData!$V$10),"",ReferenceData!$V$10),"")</f>
        <v>7.6189860229999997</v>
      </c>
      <c r="W14">
        <f>IFERROR(IF(0=LEN(ReferenceData!$W$10),"",ReferenceData!$W$10),"")</f>
        <v>6.1795280129999997</v>
      </c>
      <c r="X14">
        <f>IFERROR(IF(0=LEN(ReferenceData!$X$10),"",ReferenceData!$X$10),"")</f>
        <v>6.3429877350000003</v>
      </c>
      <c r="Y14">
        <f>IFERROR(IF(0=LEN(ReferenceData!$Y$10),"",ReferenceData!$Y$10),"")</f>
        <v>6.4940666020000002</v>
      </c>
      <c r="Z14">
        <f>IFERROR(IF(0=LEN(ReferenceData!$Z$10),"",ReferenceData!$Z$10),"")</f>
        <v>1.0450603979999999</v>
      </c>
      <c r="AA14" t="str">
        <f>IFERROR(IF(0=LEN(ReferenceData!$AA$10),"",ReferenceData!$AA$10),"")</f>
        <v/>
      </c>
      <c r="AB14" t="str">
        <f>IFERROR(IF(0=LEN(ReferenceData!$AB$10),"",ReferenceData!$AB$10),"")</f>
        <v/>
      </c>
      <c r="AC14" t="str">
        <f>IFERROR(IF(0=LEN(ReferenceData!$AC$10),"",ReferenceData!$AC$10),"")</f>
        <v/>
      </c>
      <c r="AD14" t="str">
        <f>IFERROR(IF(0=LEN(ReferenceData!$AD$10),"",ReferenceData!$AD$10),"")</f>
        <v/>
      </c>
      <c r="AE14" t="str">
        <f>IFERROR(IF(0=LEN(ReferenceData!$AE$10),"",ReferenceData!$AE$10),"")</f>
        <v/>
      </c>
      <c r="AF14" t="str">
        <f>IFERROR(IF(0=LEN(ReferenceData!$AF$10),"",ReferenceData!$AF$10),"")</f>
        <v/>
      </c>
      <c r="AG14" t="str">
        <f>IFERROR(IF(0=LEN(ReferenceData!$AG$10),"",ReferenceData!$AG$10),"")</f>
        <v/>
      </c>
      <c r="AH14" t="str">
        <f>IFERROR(IF(0=LEN(ReferenceData!$AH$10),"",ReferenceData!$AH$10),"")</f>
        <v/>
      </c>
      <c r="AI14" t="str">
        <f>IFERROR(IF(0=LEN(ReferenceData!$AI$10),"",ReferenceData!$AI$10),"")</f>
        <v/>
      </c>
      <c r="AJ14" t="str">
        <f>IFERROR(IF(0=LEN(ReferenceData!$AJ$10),"",ReferenceData!$AJ$10),"")</f>
        <v/>
      </c>
      <c r="AK14" t="str">
        <f>IFERROR(IF(0=LEN(ReferenceData!$AK$10),"",ReferenceData!$AK$10),"")</f>
        <v/>
      </c>
      <c r="AL14" t="str">
        <f>IFERROR(IF(0=LEN(ReferenceData!$AL$10),"",ReferenceData!$AL$10),"")</f>
        <v/>
      </c>
      <c r="AM14" t="str">
        <f>IFERROR(IF(0=LEN(ReferenceData!$AM$10),"",ReferenceData!$AM$10),"")</f>
        <v/>
      </c>
      <c r="AN14" t="str">
        <f>IFERROR(IF(0=LEN(ReferenceData!$AN$10),"",ReferenceData!$AN$10),"")</f>
        <v/>
      </c>
      <c r="AO14" t="str">
        <f>IFERROR(IF(0=LEN(ReferenceData!$AO$10),"",ReferenceData!$AO$10),"")</f>
        <v/>
      </c>
      <c r="AP14" t="str">
        <f>IFERROR(IF(0=LEN(ReferenceData!$AP$10),"",ReferenceData!$AP$10),"")</f>
        <v/>
      </c>
      <c r="AQ14" t="str">
        <f>IFERROR(IF(0=LEN(ReferenceData!$AQ$10),"",ReferenceData!$AQ$10),"")</f>
        <v/>
      </c>
      <c r="AR14" t="str">
        <f>IFERROR(IF(0=LEN(ReferenceData!$AR$10),"",ReferenceData!$AR$10),"")</f>
        <v/>
      </c>
      <c r="AS14" t="str">
        <f>IFERROR(IF(0=LEN(ReferenceData!$AS$10),"",ReferenceData!$AS$10),"")</f>
        <v/>
      </c>
    </row>
    <row r="15" spans="1:45" x14ac:dyDescent="0.3">
      <c r="A15" t="str">
        <f>IFERROR(IF(0=LEN(ReferenceData!$A$11),"",ReferenceData!$A$11),"")</f>
        <v>China CPI YoY%</v>
      </c>
      <c r="B15" t="str">
        <f>IFERROR(IF(0=LEN(ReferenceData!$B$11),"",ReferenceData!$B$11),"")</f>
        <v>CNCPIYOY Index</v>
      </c>
      <c r="C15" t="str">
        <f>IFERROR(IF(0=LEN(ReferenceData!$C$11),"",ReferenceData!$C$11),"")</f>
        <v>PX388</v>
      </c>
      <c r="D15" t="str">
        <f>IFERROR(IF(0=LEN(ReferenceData!$D$11),"",ReferenceData!$D$11),"")</f>
        <v>INTERVAL_AVG</v>
      </c>
      <c r="E15" t="str">
        <f>IFERROR(IF(0=LEN(ReferenceData!$E$11),"",ReferenceData!$E$11),"")</f>
        <v>Dynamic</v>
      </c>
      <c r="F15">
        <f>IFERROR(IF(0=LEN(ReferenceData!$F$11),"",ReferenceData!$F$11),"")</f>
        <v>0.82</v>
      </c>
      <c r="G15">
        <f>IFERROR(IF(0=LEN(ReferenceData!$G$11),"",ReferenceData!$G$11),"")</f>
        <v>1.9583333329999999</v>
      </c>
      <c r="H15">
        <f>IFERROR(IF(0=LEN(ReferenceData!$H$11),"",ReferenceData!$H$11),"")</f>
        <v>0.91666666699999999</v>
      </c>
      <c r="I15">
        <f>IFERROR(IF(0=LEN(ReferenceData!$I$11),"",ReferenceData!$I$11),"")</f>
        <v>2.5035449999999999</v>
      </c>
      <c r="J15">
        <f>IFERROR(IF(0=LEN(ReferenceData!$J$11),"",ReferenceData!$J$11),"")</f>
        <v>2.9012991669999999</v>
      </c>
      <c r="K15">
        <f>IFERROR(IF(0=LEN(ReferenceData!$K$11),"",ReferenceData!$K$11),"")</f>
        <v>2.1040683329999998</v>
      </c>
      <c r="L15">
        <f>IFERROR(IF(0=LEN(ReferenceData!$L$11),"",ReferenceData!$L$11),"")</f>
        <v>1.5586675000000001</v>
      </c>
      <c r="M15">
        <f>IFERROR(IF(0=LEN(ReferenceData!$M$11),"",ReferenceData!$M$11),"")</f>
        <v>2.0040374999999999</v>
      </c>
      <c r="N15">
        <f>IFERROR(IF(0=LEN(ReferenceData!$N$11),"",ReferenceData!$N$11),"")</f>
        <v>1.441666667</v>
      </c>
      <c r="O15">
        <f>IFERROR(IF(0=LEN(ReferenceData!$O$11),"",ReferenceData!$O$11),"")</f>
        <v>1.9916666670000001</v>
      </c>
      <c r="P15">
        <f>IFERROR(IF(0=LEN(ReferenceData!$P$11),"",ReferenceData!$P$11),"")</f>
        <v>2.6333333329999999</v>
      </c>
      <c r="Q15">
        <f>IFERROR(IF(0=LEN(ReferenceData!$Q$11),"",ReferenceData!$Q$11),"")</f>
        <v>2.65</v>
      </c>
      <c r="R15">
        <f>IFERROR(IF(0=LEN(ReferenceData!$R$11),"",ReferenceData!$R$11),"")</f>
        <v>5.4166666670000003</v>
      </c>
      <c r="S15">
        <f>IFERROR(IF(0=LEN(ReferenceData!$S$11),"",ReferenceData!$S$11),"")</f>
        <v>3.3250000000000002</v>
      </c>
      <c r="T15">
        <f>IFERROR(IF(0=LEN(ReferenceData!$T$11),"",ReferenceData!$T$11),"")</f>
        <v>-0.68333333299999999</v>
      </c>
      <c r="U15">
        <f>IFERROR(IF(0=LEN(ReferenceData!$U$11),"",ReferenceData!$U$11),"")</f>
        <v>5.9</v>
      </c>
      <c r="V15">
        <f>IFERROR(IF(0=LEN(ReferenceData!$V$11),"",ReferenceData!$V$11),"")</f>
        <v>4.766666667</v>
      </c>
      <c r="W15">
        <f>IFERROR(IF(0=LEN(ReferenceData!$W$11),"",ReferenceData!$W$11),"")</f>
        <v>1.4666666669999999</v>
      </c>
      <c r="X15">
        <f>IFERROR(IF(0=LEN(ReferenceData!$X$11),"",ReferenceData!$X$11),"")</f>
        <v>1.816666667</v>
      </c>
      <c r="Y15">
        <f>IFERROR(IF(0=LEN(ReferenceData!$Y$11),"",ReferenceData!$Y$11),"")</f>
        <v>3.9</v>
      </c>
      <c r="Z15">
        <f>IFERROR(IF(0=LEN(ReferenceData!$Z$11),"",ReferenceData!$Z$11),"")</f>
        <v>1.1666666670000001</v>
      </c>
      <c r="AA15">
        <f>IFERROR(IF(0=LEN(ReferenceData!$AA$11),"",ReferenceData!$AA$11),"")</f>
        <v>-0.76666666699999997</v>
      </c>
      <c r="AB15">
        <f>IFERROR(IF(0=LEN(ReferenceData!$AB$11),"",ReferenceData!$AB$11),"")</f>
        <v>0.72499999999999998</v>
      </c>
      <c r="AC15">
        <f>IFERROR(IF(0=LEN(ReferenceData!$AC$11),"",ReferenceData!$AC$11),"")</f>
        <v>0.35</v>
      </c>
      <c r="AD15">
        <f>IFERROR(IF(0=LEN(ReferenceData!$AD$11),"",ReferenceData!$AD$11),"")</f>
        <v>-1.4</v>
      </c>
      <c r="AE15">
        <f>IFERROR(IF(0=LEN(ReferenceData!$AE$11),"",ReferenceData!$AE$11),"")</f>
        <v>-0.77500000000000002</v>
      </c>
      <c r="AF15">
        <f>IFERROR(IF(0=LEN(ReferenceData!$AF$11),"",ReferenceData!$AF$11),"")</f>
        <v>2.8083333330000002</v>
      </c>
      <c r="AG15">
        <f>IFERROR(IF(0=LEN(ReferenceData!$AG$11),"",ReferenceData!$AG$11),"")</f>
        <v>8.3333333330000006</v>
      </c>
      <c r="AH15">
        <f>IFERROR(IF(0=LEN(ReferenceData!$AH$11),"",ReferenceData!$AH$11),"")</f>
        <v>17.06666667</v>
      </c>
      <c r="AI15">
        <f>IFERROR(IF(0=LEN(ReferenceData!$AI$11),"",ReferenceData!$AI$11),"")</f>
        <v>24.175000000000001</v>
      </c>
      <c r="AJ15">
        <f>IFERROR(IF(0=LEN(ReferenceData!$AJ$11),"",ReferenceData!$AJ$11),"")</f>
        <v>14.55833333</v>
      </c>
      <c r="AK15">
        <f>IFERROR(IF(0=LEN(ReferenceData!$AK$11),"",ReferenceData!$AK$11),"")</f>
        <v>6.3416666670000001</v>
      </c>
      <c r="AL15">
        <f>IFERROR(IF(0=LEN(ReferenceData!$AL$11),"",ReferenceData!$AL$11),"")</f>
        <v>3.5583333330000002</v>
      </c>
      <c r="AM15">
        <f>IFERROR(IF(0=LEN(ReferenceData!$AM$11),"",ReferenceData!$AM$11),"")</f>
        <v>3.0583333330000002</v>
      </c>
      <c r="AN15" t="str">
        <f>IFERROR(IF(0=LEN(ReferenceData!$AN$11),"",ReferenceData!$AN$11),"")</f>
        <v/>
      </c>
      <c r="AO15" t="str">
        <f>IFERROR(IF(0=LEN(ReferenceData!$AO$11),"",ReferenceData!$AO$11),"")</f>
        <v/>
      </c>
      <c r="AP15" t="str">
        <f>IFERROR(IF(0=LEN(ReferenceData!$AP$11),"",ReferenceData!$AP$11),"")</f>
        <v/>
      </c>
      <c r="AQ15" t="str">
        <f>IFERROR(IF(0=LEN(ReferenceData!$AQ$11),"",ReferenceData!$AQ$11),"")</f>
        <v/>
      </c>
      <c r="AR15" t="str">
        <f>IFERROR(IF(0=LEN(ReferenceData!$AR$11),"",ReferenceData!$AR$11),"")</f>
        <v/>
      </c>
      <c r="AS15" t="str">
        <f>IFERROR(IF(0=LEN(ReferenceData!$AS$11),"",ReferenceData!$AS$11),"")</f>
        <v/>
      </c>
    </row>
    <row r="16" spans="1:45" x14ac:dyDescent="0.3">
      <c r="A16" t="str">
        <f>IFERROR(IF(0=LEN(ReferenceData!$A$12),"",ReferenceData!$A$12),"")</f>
        <v>India CPI YoY%</v>
      </c>
      <c r="B16" t="str">
        <f>IFERROR(IF(0=LEN(ReferenceData!$B$12),"",ReferenceData!$B$12),"")</f>
        <v>INFUTOTY Index</v>
      </c>
      <c r="C16" t="str">
        <f>IFERROR(IF(0=LEN(ReferenceData!$C$12),"",ReferenceData!$C$12),"")</f>
        <v>PX388</v>
      </c>
      <c r="D16" t="str">
        <f>IFERROR(IF(0=LEN(ReferenceData!$D$12),"",ReferenceData!$D$12),"")</f>
        <v>INTERVAL_AVG</v>
      </c>
      <c r="E16" t="str">
        <f>IFERROR(IF(0=LEN(ReferenceData!$E$12),"",ReferenceData!$E$12),"")</f>
        <v>Dynamic</v>
      </c>
      <c r="F16">
        <f>IFERROR(IF(0=LEN(ReferenceData!$F$12),"",ReferenceData!$F$12),"")</f>
        <v>5.5155419999999999</v>
      </c>
      <c r="G16">
        <f>IFERROR(IF(0=LEN(ReferenceData!$G$12),"",ReferenceData!$G$12),"")</f>
        <v>6.6966191669999997</v>
      </c>
      <c r="H16">
        <f>IFERROR(IF(0=LEN(ReferenceData!$H$12),"",ReferenceData!$H$12),"")</f>
        <v>5.1396775000000003</v>
      </c>
      <c r="I16">
        <f>IFERROR(IF(0=LEN(ReferenceData!$I$12),"",ReferenceData!$I$12),"")</f>
        <v>6.6286424999999998</v>
      </c>
      <c r="J16">
        <f>IFERROR(IF(0=LEN(ReferenceData!$J$12),"",ReferenceData!$J$12),"")</f>
        <v>3.7116733329999998</v>
      </c>
      <c r="K16">
        <f>IFERROR(IF(0=LEN(ReferenceData!$K$12),"",ReferenceData!$K$12),"")</f>
        <v>3.9615741670000002</v>
      </c>
      <c r="L16">
        <f>IFERROR(IF(0=LEN(ReferenceData!$L$12),"",ReferenceData!$L$12),"")</f>
        <v>3.3273874999999999</v>
      </c>
      <c r="M16">
        <f>IFERROR(IF(0=LEN(ReferenceData!$M$12),"",ReferenceData!$M$12),"")</f>
        <v>4.960365833</v>
      </c>
      <c r="N16">
        <f>IFERROR(IF(0=LEN(ReferenceData!$N$12),"",ReferenceData!$N$12),"")</f>
        <v>4.9128375000000002</v>
      </c>
      <c r="O16">
        <f>IFERROR(IF(0=LEN(ReferenceData!$O$12),"",ReferenceData!$O$12),"")</f>
        <v>6.7099708329999999</v>
      </c>
      <c r="P16">
        <f>IFERROR(IF(0=LEN(ReferenceData!$P$12),"",ReferenceData!$P$12),"")</f>
        <v>9.8469791670000006</v>
      </c>
      <c r="Q16">
        <f>IFERROR(IF(0=LEN(ReferenceData!$Q$12),"",ReferenceData!$Q$12),"")</f>
        <v>9.3693941669999994</v>
      </c>
      <c r="R16" t="str">
        <f>IFERROR(IF(0=LEN(ReferenceData!$R$12),"",ReferenceData!$R$12),"")</f>
        <v/>
      </c>
      <c r="S16" t="str">
        <f>IFERROR(IF(0=LEN(ReferenceData!$S$12),"",ReferenceData!$S$12),"")</f>
        <v/>
      </c>
      <c r="T16" t="str">
        <f>IFERROR(IF(0=LEN(ReferenceData!$T$12),"",ReferenceData!$T$12),"")</f>
        <v/>
      </c>
      <c r="U16" t="str">
        <f>IFERROR(IF(0=LEN(ReferenceData!$U$12),"",ReferenceData!$U$12),"")</f>
        <v/>
      </c>
      <c r="V16" t="str">
        <f>IFERROR(IF(0=LEN(ReferenceData!$V$12),"",ReferenceData!$V$12),"")</f>
        <v/>
      </c>
      <c r="W16" t="str">
        <f>IFERROR(IF(0=LEN(ReferenceData!$W$12),"",ReferenceData!$W$12),"")</f>
        <v/>
      </c>
      <c r="X16" t="str">
        <f>IFERROR(IF(0=LEN(ReferenceData!$X$12),"",ReferenceData!$X$12),"")</f>
        <v/>
      </c>
      <c r="Y16" t="str">
        <f>IFERROR(IF(0=LEN(ReferenceData!$Y$12),"",ReferenceData!$Y$12),"")</f>
        <v/>
      </c>
      <c r="Z16" t="str">
        <f>IFERROR(IF(0=LEN(ReferenceData!$Z$12),"",ReferenceData!$Z$12),"")</f>
        <v/>
      </c>
      <c r="AA16" t="str">
        <f>IFERROR(IF(0=LEN(ReferenceData!$AA$12),"",ReferenceData!$AA$12),"")</f>
        <v/>
      </c>
      <c r="AB16" t="str">
        <f>IFERROR(IF(0=LEN(ReferenceData!$AB$12),"",ReferenceData!$AB$12),"")</f>
        <v/>
      </c>
      <c r="AC16" t="str">
        <f>IFERROR(IF(0=LEN(ReferenceData!$AC$12),"",ReferenceData!$AC$12),"")</f>
        <v/>
      </c>
      <c r="AD16" t="str">
        <f>IFERROR(IF(0=LEN(ReferenceData!$AD$12),"",ReferenceData!$AD$12),"")</f>
        <v/>
      </c>
      <c r="AE16" t="str">
        <f>IFERROR(IF(0=LEN(ReferenceData!$AE$12),"",ReferenceData!$AE$12),"")</f>
        <v/>
      </c>
      <c r="AF16" t="str">
        <f>IFERROR(IF(0=LEN(ReferenceData!$AF$12),"",ReferenceData!$AF$12),"")</f>
        <v/>
      </c>
      <c r="AG16" t="str">
        <f>IFERROR(IF(0=LEN(ReferenceData!$AG$12),"",ReferenceData!$AG$12),"")</f>
        <v/>
      </c>
      <c r="AH16" t="str">
        <f>IFERROR(IF(0=LEN(ReferenceData!$AH$12),"",ReferenceData!$AH$12),"")</f>
        <v/>
      </c>
      <c r="AI16" t="str">
        <f>IFERROR(IF(0=LEN(ReferenceData!$AI$12),"",ReferenceData!$AI$12),"")</f>
        <v/>
      </c>
      <c r="AJ16" t="str">
        <f>IFERROR(IF(0=LEN(ReferenceData!$AJ$12),"",ReferenceData!$AJ$12),"")</f>
        <v/>
      </c>
      <c r="AK16" t="str">
        <f>IFERROR(IF(0=LEN(ReferenceData!$AK$12),"",ReferenceData!$AK$12),"")</f>
        <v/>
      </c>
      <c r="AL16" t="str">
        <f>IFERROR(IF(0=LEN(ReferenceData!$AL$12),"",ReferenceData!$AL$12),"")</f>
        <v/>
      </c>
      <c r="AM16" t="str">
        <f>IFERROR(IF(0=LEN(ReferenceData!$AM$12),"",ReferenceData!$AM$12),"")</f>
        <v/>
      </c>
      <c r="AN16" t="str">
        <f>IFERROR(IF(0=LEN(ReferenceData!$AN$12),"",ReferenceData!$AN$12),"")</f>
        <v/>
      </c>
      <c r="AO16" t="str">
        <f>IFERROR(IF(0=LEN(ReferenceData!$AO$12),"",ReferenceData!$AO$12),"")</f>
        <v/>
      </c>
      <c r="AP16" t="str">
        <f>IFERROR(IF(0=LEN(ReferenceData!$AP$12),"",ReferenceData!$AP$12),"")</f>
        <v/>
      </c>
      <c r="AQ16" t="str">
        <f>IFERROR(IF(0=LEN(ReferenceData!$AQ$12),"",ReferenceData!$AQ$12),"")</f>
        <v/>
      </c>
      <c r="AR16" t="str">
        <f>IFERROR(IF(0=LEN(ReferenceData!$AR$12),"",ReferenceData!$AR$12),"")</f>
        <v/>
      </c>
      <c r="AS16" t="str">
        <f>IFERROR(IF(0=LEN(ReferenceData!$AS$12),"",ReferenceData!$AS$12),"")</f>
        <v/>
      </c>
    </row>
    <row r="17" spans="1:45" x14ac:dyDescent="0.3">
      <c r="A17" t="str">
        <f>IFERROR(IF(0=LEN(ReferenceData!$A$13),"",ReferenceData!$A$13),"")</f>
        <v>Indonesia CPI YoY%</v>
      </c>
      <c r="B17" t="str">
        <f>IFERROR(IF(0=LEN(ReferenceData!$B$13),"",ReferenceData!$B$13),"")</f>
        <v>IDCPIY Index</v>
      </c>
      <c r="C17" t="str">
        <f>IFERROR(IF(0=LEN(ReferenceData!$C$13),"",ReferenceData!$C$13),"")</f>
        <v>PX388</v>
      </c>
      <c r="D17" t="str">
        <f>IFERROR(IF(0=LEN(ReferenceData!$D$13),"",ReferenceData!$D$13),"")</f>
        <v>INTERVAL_AVG</v>
      </c>
      <c r="E17" t="str">
        <f>IFERROR(IF(0=LEN(ReferenceData!$E$13),"",ReferenceData!$E$13),"")</f>
        <v>Dynamic</v>
      </c>
      <c r="F17">
        <f>IFERROR(IF(0=LEN(ReferenceData!$F$13),"",ReferenceData!$F$13),"")</f>
        <v>4.8098879999999999</v>
      </c>
      <c r="G17">
        <f>IFERROR(IF(0=LEN(ReferenceData!$G$13),"",ReferenceData!$G$13),"")</f>
        <v>4.2053824999999998</v>
      </c>
      <c r="H17">
        <f>IFERROR(IF(0=LEN(ReferenceData!$H$13),"",ReferenceData!$H$13),"")</f>
        <v>1.559788333</v>
      </c>
      <c r="I17">
        <f>IFERROR(IF(0=LEN(ReferenceData!$I$13),"",ReferenceData!$I$13),"")</f>
        <v>2.0373091670000001</v>
      </c>
      <c r="J17">
        <f>IFERROR(IF(0=LEN(ReferenceData!$J$13),"",ReferenceData!$J$13),"")</f>
        <v>2.8199208329999998</v>
      </c>
      <c r="K17">
        <f>IFERROR(IF(0=LEN(ReferenceData!$K$13),"",ReferenceData!$K$13),"")</f>
        <v>3.1974999999999998</v>
      </c>
      <c r="L17">
        <f>IFERROR(IF(0=LEN(ReferenceData!$L$13),"",ReferenceData!$L$13),"")</f>
        <v>3.809166667</v>
      </c>
      <c r="M17">
        <f>IFERROR(IF(0=LEN(ReferenceData!$M$13),"",ReferenceData!$M$13),"")</f>
        <v>3.5308333329999999</v>
      </c>
      <c r="N17">
        <f>IFERROR(IF(0=LEN(ReferenceData!$N$13),"",ReferenceData!$N$13),"")</f>
        <v>6.3825000000000003</v>
      </c>
      <c r="O17">
        <f>IFERROR(IF(0=LEN(ReferenceData!$O$13),"",ReferenceData!$O$13),"")</f>
        <v>6.4191666669999998</v>
      </c>
      <c r="P17">
        <f>IFERROR(IF(0=LEN(ReferenceData!$P$13),"",ReferenceData!$P$13),"")</f>
        <v>6.3975</v>
      </c>
      <c r="Q17">
        <f>IFERROR(IF(0=LEN(ReferenceData!$Q$13),"",ReferenceData!$Q$13),"")</f>
        <v>3.9816666669999998</v>
      </c>
      <c r="R17">
        <f>IFERROR(IF(0=LEN(ReferenceData!$R$13),"",ReferenceData!$R$13),"")</f>
        <v>5.3658333330000003</v>
      </c>
      <c r="S17">
        <f>IFERROR(IF(0=LEN(ReferenceData!$S$13),"",ReferenceData!$S$13),"")</f>
        <v>5.1283333329999996</v>
      </c>
      <c r="T17">
        <f>IFERROR(IF(0=LEN(ReferenceData!$T$13),"",ReferenceData!$T$13),"")</f>
        <v>4.8949999999999996</v>
      </c>
      <c r="U17">
        <f>IFERROR(IF(0=LEN(ReferenceData!$U$13),"",ReferenceData!$U$13),"")</f>
        <v>10.30833333</v>
      </c>
      <c r="V17">
        <f>IFERROR(IF(0=LEN(ReferenceData!$V$13),"",ReferenceData!$V$13),"")</f>
        <v>6.4041666670000001</v>
      </c>
      <c r="W17">
        <f>IFERROR(IF(0=LEN(ReferenceData!$W$13),"",ReferenceData!$W$13),"")</f>
        <v>13.33</v>
      </c>
      <c r="X17">
        <f>IFERROR(IF(0=LEN(ReferenceData!$X$13),"",ReferenceData!$X$13),"")</f>
        <v>10.40416667</v>
      </c>
      <c r="Y17">
        <f>IFERROR(IF(0=LEN(ReferenceData!$Y$13),"",ReferenceData!$Y$13),"")</f>
        <v>6.0575000000000001</v>
      </c>
      <c r="Z17">
        <f>IFERROR(IF(0=LEN(ReferenceData!$Z$13),"",ReferenceData!$Z$13),"")</f>
        <v>6.6041666670000003</v>
      </c>
      <c r="AA17">
        <f>IFERROR(IF(0=LEN(ReferenceData!$AA$13),"",ReferenceData!$AA$13),"")</f>
        <v>11.94</v>
      </c>
      <c r="AB17">
        <f>IFERROR(IF(0=LEN(ReferenceData!$AB$13),"",ReferenceData!$AB$13),"")</f>
        <v>11.474166670000001</v>
      </c>
      <c r="AC17">
        <f>IFERROR(IF(0=LEN(ReferenceData!$AC$13),"",ReferenceData!$AC$13),"")</f>
        <v>3.895</v>
      </c>
      <c r="AD17">
        <f>IFERROR(IF(0=LEN(ReferenceData!$AD$13),"",ReferenceData!$AD$13),"")</f>
        <v>24.01583333</v>
      </c>
      <c r="AE17" t="str">
        <f>IFERROR(IF(0=LEN(ReferenceData!$AE$13),"",ReferenceData!$AE$13),"")</f>
        <v/>
      </c>
      <c r="AF17" t="str">
        <f>IFERROR(IF(0=LEN(ReferenceData!$AF$13),"",ReferenceData!$AF$13),"")</f>
        <v/>
      </c>
      <c r="AG17" t="str">
        <f>IFERROR(IF(0=LEN(ReferenceData!$AG$13),"",ReferenceData!$AG$13),"")</f>
        <v/>
      </c>
      <c r="AH17" t="str">
        <f>IFERROR(IF(0=LEN(ReferenceData!$AH$13),"",ReferenceData!$AH$13),"")</f>
        <v/>
      </c>
      <c r="AI17" t="str">
        <f>IFERROR(IF(0=LEN(ReferenceData!$AI$13),"",ReferenceData!$AI$13),"")</f>
        <v/>
      </c>
      <c r="AJ17" t="str">
        <f>IFERROR(IF(0=LEN(ReferenceData!$AJ$13),"",ReferenceData!$AJ$13),"")</f>
        <v/>
      </c>
      <c r="AK17" t="str">
        <f>IFERROR(IF(0=LEN(ReferenceData!$AK$13),"",ReferenceData!$AK$13),"")</f>
        <v/>
      </c>
      <c r="AL17" t="str">
        <f>IFERROR(IF(0=LEN(ReferenceData!$AL$13),"",ReferenceData!$AL$13),"")</f>
        <v/>
      </c>
      <c r="AM17" t="str">
        <f>IFERROR(IF(0=LEN(ReferenceData!$AM$13),"",ReferenceData!$AM$13),"")</f>
        <v/>
      </c>
      <c r="AN17" t="str">
        <f>IFERROR(IF(0=LEN(ReferenceData!$AN$13),"",ReferenceData!$AN$13),"")</f>
        <v/>
      </c>
      <c r="AO17" t="str">
        <f>IFERROR(IF(0=LEN(ReferenceData!$AO$13),"",ReferenceData!$AO$13),"")</f>
        <v/>
      </c>
      <c r="AP17" t="str">
        <f>IFERROR(IF(0=LEN(ReferenceData!$AP$13),"",ReferenceData!$AP$13),"")</f>
        <v/>
      </c>
      <c r="AQ17" t="str">
        <f>IFERROR(IF(0=LEN(ReferenceData!$AQ$13),"",ReferenceData!$AQ$13),"")</f>
        <v/>
      </c>
      <c r="AR17" t="str">
        <f>IFERROR(IF(0=LEN(ReferenceData!$AR$13),"",ReferenceData!$AR$13),"")</f>
        <v/>
      </c>
      <c r="AS17" t="str">
        <f>IFERROR(IF(0=LEN(ReferenceData!$AS$13),"",ReferenceData!$AS$13),"")</f>
        <v/>
      </c>
    </row>
    <row r="18" spans="1:45" x14ac:dyDescent="0.3">
      <c r="A18" t="str">
        <f>IFERROR(IF(0=LEN(ReferenceData!$A$14),"",ReferenceData!$A$14),"")</f>
        <v>Kazakhstan CPI YoY%</v>
      </c>
      <c r="B18" t="str">
        <f>IFERROR(IF(0=LEN(ReferenceData!$B$14),"",ReferenceData!$B$14),"")</f>
        <v>KACPYOY Index</v>
      </c>
      <c r="C18" t="str">
        <f>IFERROR(IF(0=LEN(ReferenceData!$C$14),"",ReferenceData!$C$14),"")</f>
        <v>PX388</v>
      </c>
      <c r="D18" t="str">
        <f>IFERROR(IF(0=LEN(ReferenceData!$D$14),"",ReferenceData!$D$14),"")</f>
        <v>INTERVAL_AVG</v>
      </c>
      <c r="E18" t="str">
        <f>IFERROR(IF(0=LEN(ReferenceData!$E$14),"",ReferenceData!$E$14),"")</f>
        <v>Dynamic</v>
      </c>
      <c r="F18">
        <f>IFERROR(IF(0=LEN(ReferenceData!$F$14),"",ReferenceData!$F$14),"")</f>
        <v>18.559999999999999</v>
      </c>
      <c r="G18">
        <f>IFERROR(IF(0=LEN(ReferenceData!$G$14),"",ReferenceData!$G$14),"")</f>
        <v>14.925000000000001</v>
      </c>
      <c r="H18">
        <f>IFERROR(IF(0=LEN(ReferenceData!$H$14),"",ReferenceData!$H$14),"")</f>
        <v>7.9916666669999996</v>
      </c>
      <c r="I18">
        <f>IFERROR(IF(0=LEN(ReferenceData!$I$14),"",ReferenceData!$I$14),"")</f>
        <v>6.7916666670000003</v>
      </c>
      <c r="J18">
        <f>IFERROR(IF(0=LEN(ReferenceData!$J$14),"",ReferenceData!$J$14),"")</f>
        <v>5.2416666669999996</v>
      </c>
      <c r="K18">
        <f>IFERROR(IF(0=LEN(ReferenceData!$K$14),"",ReferenceData!$K$14),"")</f>
        <v>6.0333333329999999</v>
      </c>
      <c r="L18">
        <f>IFERROR(IF(0=LEN(ReferenceData!$L$14),"",ReferenceData!$L$14),"")</f>
        <v>7.4333333330000002</v>
      </c>
      <c r="M18">
        <f>IFERROR(IF(0=LEN(ReferenceData!$M$14),"",ReferenceData!$M$14),"")</f>
        <v>14.68333333</v>
      </c>
      <c r="N18">
        <f>IFERROR(IF(0=LEN(ReferenceData!$N$14),"",ReferenceData!$N$14),"")</f>
        <v>6.625</v>
      </c>
      <c r="O18">
        <f>IFERROR(IF(0=LEN(ReferenceData!$O$14),"",ReferenceData!$O$14),"")</f>
        <v>6.7083333329999997</v>
      </c>
      <c r="P18">
        <f>IFERROR(IF(0=LEN(ReferenceData!$P$14),"",ReferenceData!$P$14),"")</f>
        <v>5.8416666670000001</v>
      </c>
      <c r="Q18">
        <f>IFERROR(IF(0=LEN(ReferenceData!$Q$14),"",ReferenceData!$Q$14),"")</f>
        <v>5.1166666669999996</v>
      </c>
      <c r="R18">
        <f>IFERROR(IF(0=LEN(ReferenceData!$R$14),"",ReferenceData!$R$14),"")</f>
        <v>8.3583333329999991</v>
      </c>
      <c r="S18">
        <f>IFERROR(IF(0=LEN(ReferenceData!$S$14),"",ReferenceData!$S$14),"")</f>
        <v>7.125</v>
      </c>
      <c r="T18">
        <f>IFERROR(IF(0=LEN(ReferenceData!$T$14),"",ReferenceData!$T$14),"")</f>
        <v>7.3333333329999997</v>
      </c>
      <c r="U18">
        <f>IFERROR(IF(0=LEN(ReferenceData!$U$14),"",ReferenceData!$U$14),"")</f>
        <v>17.31666667</v>
      </c>
      <c r="V18">
        <f>IFERROR(IF(0=LEN(ReferenceData!$V$14),"",ReferenceData!$V$14),"")</f>
        <v>10.71666667</v>
      </c>
      <c r="W18">
        <f>IFERROR(IF(0=LEN(ReferenceData!$W$14),"",ReferenceData!$W$14),"")</f>
        <v>8.5833333330000006</v>
      </c>
      <c r="X18">
        <f>IFERROR(IF(0=LEN(ReferenceData!$X$14),"",ReferenceData!$X$14),"")</f>
        <v>7.5083333330000004</v>
      </c>
      <c r="Y18">
        <f>IFERROR(IF(0=LEN(ReferenceData!$Y$14),"",ReferenceData!$Y$14),"")</f>
        <v>6.8666666669999996</v>
      </c>
      <c r="Z18">
        <f>IFERROR(IF(0=LEN(ReferenceData!$Z$14),"",ReferenceData!$Z$14),"")</f>
        <v>6.6283333329999996</v>
      </c>
      <c r="AA18">
        <f>IFERROR(IF(0=LEN(ReferenceData!$AA$14),"",ReferenceData!$AA$14),"")</f>
        <v>5.9749999999999996</v>
      </c>
      <c r="AB18">
        <f>IFERROR(IF(0=LEN(ReferenceData!$AB$14),"",ReferenceData!$AB$14),"")</f>
        <v>8.5166666670000009</v>
      </c>
      <c r="AC18">
        <f>IFERROR(IF(0=LEN(ReferenceData!$AC$14),"",ReferenceData!$AC$14),"")</f>
        <v>13.616666670000001</v>
      </c>
      <c r="AD18">
        <f>IFERROR(IF(0=LEN(ReferenceData!$AD$14),"",ReferenceData!$AD$14),"")</f>
        <v>8.3916666670000009</v>
      </c>
      <c r="AE18">
        <f>IFERROR(IF(0=LEN(ReferenceData!$AE$14),"",ReferenceData!$AE$14),"")</f>
        <v>7.3650000000000002</v>
      </c>
      <c r="AF18">
        <f>IFERROR(IF(0=LEN(ReferenceData!$AF$14),"",ReferenceData!$AF$14),"")</f>
        <v>17.81666667</v>
      </c>
      <c r="AG18">
        <f>IFERROR(IF(0=LEN(ReferenceData!$AG$14),"",ReferenceData!$AG$14),"")</f>
        <v>40.048333329999998</v>
      </c>
      <c r="AH18">
        <f>IFERROR(IF(0=LEN(ReferenceData!$AH$14),"",ReferenceData!$AH$14),"")</f>
        <v>323.46995679999998</v>
      </c>
      <c r="AI18">
        <f>IFERROR(IF(0=LEN(ReferenceData!$AI$14),"",ReferenceData!$AI$14),"")</f>
        <v>1160</v>
      </c>
      <c r="AJ18" t="str">
        <f>IFERROR(IF(0=LEN(ReferenceData!$AJ$14),"",ReferenceData!$AJ$14),"")</f>
        <v/>
      </c>
      <c r="AK18" t="str">
        <f>IFERROR(IF(0=LEN(ReferenceData!$AK$14),"",ReferenceData!$AK$14),"")</f>
        <v/>
      </c>
      <c r="AL18" t="str">
        <f>IFERROR(IF(0=LEN(ReferenceData!$AL$14),"",ReferenceData!$AL$14),"")</f>
        <v/>
      </c>
      <c r="AM18" t="str">
        <f>IFERROR(IF(0=LEN(ReferenceData!$AM$14),"",ReferenceData!$AM$14),"")</f>
        <v/>
      </c>
      <c r="AN18" t="str">
        <f>IFERROR(IF(0=LEN(ReferenceData!$AN$14),"",ReferenceData!$AN$14),"")</f>
        <v/>
      </c>
      <c r="AO18" t="str">
        <f>IFERROR(IF(0=LEN(ReferenceData!$AO$14),"",ReferenceData!$AO$14),"")</f>
        <v/>
      </c>
      <c r="AP18" t="str">
        <f>IFERROR(IF(0=LEN(ReferenceData!$AP$14),"",ReferenceData!$AP$14),"")</f>
        <v/>
      </c>
      <c r="AQ18" t="str">
        <f>IFERROR(IF(0=LEN(ReferenceData!$AQ$14),"",ReferenceData!$AQ$14),"")</f>
        <v/>
      </c>
      <c r="AR18" t="str">
        <f>IFERROR(IF(0=LEN(ReferenceData!$AR$14),"",ReferenceData!$AR$14),"")</f>
        <v/>
      </c>
      <c r="AS18" t="str">
        <f>IFERROR(IF(0=LEN(ReferenceData!$AS$14),"",ReferenceData!$AS$14),"")</f>
        <v/>
      </c>
    </row>
    <row r="19" spans="1:45" x14ac:dyDescent="0.3">
      <c r="A19" t="str">
        <f>IFERROR(IF(0=LEN(ReferenceData!$A$15),"",ReferenceData!$A$15),"")</f>
        <v>Malaysia CPI YoY%</v>
      </c>
      <c r="B19" t="str">
        <f>IFERROR(IF(0=LEN(ReferenceData!$B$15),"",ReferenceData!$B$15),"")</f>
        <v>MACPIYOY Index</v>
      </c>
      <c r="C19" t="str">
        <f>IFERROR(IF(0=LEN(ReferenceData!$C$15),"",ReferenceData!$C$15),"")</f>
        <v>PX388</v>
      </c>
      <c r="D19" t="str">
        <f>IFERROR(IF(0=LEN(ReferenceData!$D$15),"",ReferenceData!$D$15),"")</f>
        <v>INTERVAL_AVG</v>
      </c>
      <c r="E19" t="str">
        <f>IFERROR(IF(0=LEN(ReferenceData!$E$15),"",ReferenceData!$E$15),"")</f>
        <v>Dynamic</v>
      </c>
      <c r="F19">
        <f>IFERROR(IF(0=LEN(ReferenceData!$F$15),"",ReferenceData!$F$15),"")</f>
        <v>3.3674379999999999</v>
      </c>
      <c r="G19">
        <f>IFERROR(IF(0=LEN(ReferenceData!$G$15),"",ReferenceData!$G$15),"")</f>
        <v>3.3774741669999999</v>
      </c>
      <c r="H19">
        <f>IFERROR(IF(0=LEN(ReferenceData!$H$15),"",ReferenceData!$H$15),"")</f>
        <v>2.4928858329999999</v>
      </c>
      <c r="I19">
        <f>IFERROR(IF(0=LEN(ReferenceData!$I$15),"",ReferenceData!$I$15),"")</f>
        <v>-1.1354441529999999</v>
      </c>
      <c r="J19">
        <f>IFERROR(IF(0=LEN(ReferenceData!$J$15),"",ReferenceData!$J$15),"")</f>
        <v>0.665566667</v>
      </c>
      <c r="K19">
        <f>IFERROR(IF(0=LEN(ReferenceData!$K$15),"",ReferenceData!$K$15),"")</f>
        <v>0.97311499999999995</v>
      </c>
      <c r="L19">
        <f>IFERROR(IF(0=LEN(ReferenceData!$L$15),"",ReferenceData!$L$15),"")</f>
        <v>3.8015158329999998</v>
      </c>
      <c r="M19">
        <f>IFERROR(IF(0=LEN(ReferenceData!$M$15),"",ReferenceData!$M$15),"")</f>
        <v>2.0868116670000001</v>
      </c>
      <c r="N19">
        <f>IFERROR(IF(0=LEN(ReferenceData!$N$15),"",ReferenceData!$N$15),"")</f>
        <v>2.1006874999999998</v>
      </c>
      <c r="O19">
        <f>IFERROR(IF(0=LEN(ReferenceData!$O$15),"",ReferenceData!$O$15),"")</f>
        <v>3.1454483390000001</v>
      </c>
      <c r="P19">
        <f>IFERROR(IF(0=LEN(ReferenceData!$P$15),"",ReferenceData!$P$15),"")</f>
        <v>2.1029541780000001</v>
      </c>
      <c r="Q19">
        <f>IFERROR(IF(0=LEN(ReferenceData!$Q$15),"",ReferenceData!$Q$15),"")</f>
        <v>1.6664799850000001</v>
      </c>
      <c r="R19">
        <f>IFERROR(IF(0=LEN(ReferenceData!$R$15),"",ReferenceData!$R$15),"")</f>
        <v>3.173978333</v>
      </c>
      <c r="S19">
        <f>IFERROR(IF(0=LEN(ReferenceData!$S$15),"",ReferenceData!$S$15),"")</f>
        <v>1.70909825</v>
      </c>
      <c r="T19">
        <f>IFERROR(IF(0=LEN(ReferenceData!$T$15),"",ReferenceData!$T$15),"")</f>
        <v>0.64757258299999998</v>
      </c>
      <c r="U19">
        <f>IFERROR(IF(0=LEN(ReferenceData!$U$15),"",ReferenceData!$U$15),"")</f>
        <v>5.4342110830000001</v>
      </c>
      <c r="V19">
        <f>IFERROR(IF(0=LEN(ReferenceData!$V$15),"",ReferenceData!$V$15),"")</f>
        <v>2.0303811669999998</v>
      </c>
      <c r="W19">
        <f>IFERROR(IF(0=LEN(ReferenceData!$W$15),"",ReferenceData!$W$15),"")</f>
        <v>3.612957083</v>
      </c>
      <c r="X19">
        <f>IFERROR(IF(0=LEN(ReferenceData!$X$15),"",ReferenceData!$X$15),"")</f>
        <v>3.0666666669999998</v>
      </c>
      <c r="Y19">
        <f>IFERROR(IF(0=LEN(ReferenceData!$Y$15),"",ReferenceData!$Y$15),"")</f>
        <v>1.420148333</v>
      </c>
      <c r="Z19">
        <f>IFERROR(IF(0=LEN(ReferenceData!$Z$15),"",ReferenceData!$Z$15),"")</f>
        <v>1.090410667</v>
      </c>
      <c r="AA19">
        <f>IFERROR(IF(0=LEN(ReferenceData!$AA$15),"",ReferenceData!$AA$15),"")</f>
        <v>1.80815675</v>
      </c>
      <c r="AB19">
        <f>IFERROR(IF(0=LEN(ReferenceData!$AB$15),"",ReferenceData!$AB$15),"")</f>
        <v>1.4172086669999999</v>
      </c>
      <c r="AC19">
        <f>IFERROR(IF(0=LEN(ReferenceData!$AC$15),"",ReferenceData!$AC$15),"")</f>
        <v>1.5495460000000001</v>
      </c>
      <c r="AD19">
        <f>IFERROR(IF(0=LEN(ReferenceData!$AD$15),"",ReferenceData!$AD$15),"")</f>
        <v>2.7537875000000001</v>
      </c>
      <c r="AE19">
        <f>IFERROR(IF(0=LEN(ReferenceData!$AE$15),"",ReferenceData!$AE$15),"")</f>
        <v>5.2688860829999999</v>
      </c>
      <c r="AF19">
        <f>IFERROR(IF(0=LEN(ReferenceData!$AF$15),"",ReferenceData!$AF$15),"")</f>
        <v>2.6641240829999999</v>
      </c>
      <c r="AG19" t="str">
        <f>IFERROR(IF(0=LEN(ReferenceData!$AG$15),"",ReferenceData!$AG$15),"")</f>
        <v/>
      </c>
      <c r="AH19" t="str">
        <f>IFERROR(IF(0=LEN(ReferenceData!$AH$15),"",ReferenceData!$AH$15),"")</f>
        <v/>
      </c>
      <c r="AI19" t="str">
        <f>IFERROR(IF(0=LEN(ReferenceData!$AI$15),"",ReferenceData!$AI$15),"")</f>
        <v/>
      </c>
      <c r="AJ19" t="str">
        <f>IFERROR(IF(0=LEN(ReferenceData!$AJ$15),"",ReferenceData!$AJ$15),"")</f>
        <v/>
      </c>
      <c r="AK19" t="str">
        <f>IFERROR(IF(0=LEN(ReferenceData!$AK$15),"",ReferenceData!$AK$15),"")</f>
        <v/>
      </c>
      <c r="AL19" t="str">
        <f>IFERROR(IF(0=LEN(ReferenceData!$AL$15),"",ReferenceData!$AL$15),"")</f>
        <v/>
      </c>
      <c r="AM19" t="str">
        <f>IFERROR(IF(0=LEN(ReferenceData!$AM$15),"",ReferenceData!$AM$15),"")</f>
        <v/>
      </c>
      <c r="AN19" t="str">
        <f>IFERROR(IF(0=LEN(ReferenceData!$AN$15),"",ReferenceData!$AN$15),"")</f>
        <v/>
      </c>
      <c r="AO19" t="str">
        <f>IFERROR(IF(0=LEN(ReferenceData!$AO$15),"",ReferenceData!$AO$15),"")</f>
        <v/>
      </c>
      <c r="AP19" t="str">
        <f>IFERROR(IF(0=LEN(ReferenceData!$AP$15),"",ReferenceData!$AP$15),"")</f>
        <v/>
      </c>
      <c r="AQ19" t="str">
        <f>IFERROR(IF(0=LEN(ReferenceData!$AQ$15),"",ReferenceData!$AQ$15),"")</f>
        <v/>
      </c>
      <c r="AR19" t="str">
        <f>IFERROR(IF(0=LEN(ReferenceData!$AR$15),"",ReferenceData!$AR$15),"")</f>
        <v/>
      </c>
      <c r="AS19" t="str">
        <f>IFERROR(IF(0=LEN(ReferenceData!$AS$15),"",ReferenceData!$AS$15),"")</f>
        <v/>
      </c>
    </row>
    <row r="20" spans="1:45" x14ac:dyDescent="0.3">
      <c r="A20" t="str">
        <f>IFERROR(IF(0=LEN(ReferenceData!$A$16),"",ReferenceData!$A$16),"")</f>
        <v>Parkistan CPI YoY%</v>
      </c>
      <c r="B20" t="str">
        <f>IFERROR(IF(0=LEN(ReferenceData!$B$16),"",ReferenceData!$B$16),"")</f>
        <v>PACPGENY Index</v>
      </c>
      <c r="C20" t="str">
        <f>IFERROR(IF(0=LEN(ReferenceData!$C$16),"",ReferenceData!$C$16),"")</f>
        <v>PX388</v>
      </c>
      <c r="D20" t="str">
        <f>IFERROR(IF(0=LEN(ReferenceData!$D$16),"",ReferenceData!$D$16),"")</f>
        <v>INTERVAL_AVG</v>
      </c>
      <c r="E20" t="str">
        <f>IFERROR(IF(0=LEN(ReferenceData!$E$16),"",ReferenceData!$E$16),"")</f>
        <v>Dynamic</v>
      </c>
      <c r="F20">
        <f>IFERROR(IF(0=LEN(ReferenceData!$F$16),"",ReferenceData!$F$16),"")</f>
        <v>33.772730000000003</v>
      </c>
      <c r="G20">
        <f>IFERROR(IF(0=LEN(ReferenceData!$G$16),"",ReferenceData!$G$16),"")</f>
        <v>19.720075000000001</v>
      </c>
      <c r="H20">
        <f>IFERROR(IF(0=LEN(ReferenceData!$H$16),"",ReferenceData!$H$16),"")</f>
        <v>9.4799950000000006</v>
      </c>
      <c r="I20">
        <f>IFERROR(IF(0=LEN(ReferenceData!$I$16),"",ReferenceData!$I$16),"")</f>
        <v>9.5284916670000008</v>
      </c>
      <c r="J20">
        <f>IFERROR(IF(0=LEN(ReferenceData!$J$16),"",ReferenceData!$J$16),"")</f>
        <v>9.3544966669999994</v>
      </c>
      <c r="K20">
        <f>IFERROR(IF(0=LEN(ReferenceData!$K$16),"",ReferenceData!$K$16),"")</f>
        <v>5.3150333329999997</v>
      </c>
      <c r="L20">
        <f>IFERROR(IF(0=LEN(ReferenceData!$L$16),"",ReferenceData!$L$16),"")</f>
        <v>4.733333333</v>
      </c>
      <c r="M20" t="str">
        <f>IFERROR(IF(0=LEN(ReferenceData!$M$16),"",ReferenceData!$M$16),"")</f>
        <v/>
      </c>
      <c r="N20" t="str">
        <f>IFERROR(IF(0=LEN(ReferenceData!$N$16),"",ReferenceData!$N$16),"")</f>
        <v/>
      </c>
      <c r="O20" t="str">
        <f>IFERROR(IF(0=LEN(ReferenceData!$O$16),"",ReferenceData!$O$16),"")</f>
        <v/>
      </c>
      <c r="P20" t="str">
        <f>IFERROR(IF(0=LEN(ReferenceData!$P$16),"",ReferenceData!$P$16),"")</f>
        <v/>
      </c>
      <c r="Q20" t="str">
        <f>IFERROR(IF(0=LEN(ReferenceData!$Q$16),"",ReferenceData!$Q$16),"")</f>
        <v/>
      </c>
      <c r="R20" t="str">
        <f>IFERROR(IF(0=LEN(ReferenceData!$R$16),"",ReferenceData!$R$16),"")</f>
        <v/>
      </c>
      <c r="S20" t="str">
        <f>IFERROR(IF(0=LEN(ReferenceData!$S$16),"",ReferenceData!$S$16),"")</f>
        <v/>
      </c>
      <c r="T20" t="str">
        <f>IFERROR(IF(0=LEN(ReferenceData!$T$16),"",ReferenceData!$T$16),"")</f>
        <v/>
      </c>
      <c r="U20" t="str">
        <f>IFERROR(IF(0=LEN(ReferenceData!$U$16),"",ReferenceData!$U$16),"")</f>
        <v/>
      </c>
      <c r="V20" t="str">
        <f>IFERROR(IF(0=LEN(ReferenceData!$V$16),"",ReferenceData!$V$16),"")</f>
        <v/>
      </c>
      <c r="W20" t="str">
        <f>IFERROR(IF(0=LEN(ReferenceData!$W$16),"",ReferenceData!$W$16),"")</f>
        <v/>
      </c>
      <c r="X20" t="str">
        <f>IFERROR(IF(0=LEN(ReferenceData!$X$16),"",ReferenceData!$X$16),"")</f>
        <v/>
      </c>
      <c r="Y20" t="str">
        <f>IFERROR(IF(0=LEN(ReferenceData!$Y$16),"",ReferenceData!$Y$16),"")</f>
        <v/>
      </c>
      <c r="Z20" t="str">
        <f>IFERROR(IF(0=LEN(ReferenceData!$Z$16),"",ReferenceData!$Z$16),"")</f>
        <v/>
      </c>
      <c r="AA20" t="str">
        <f>IFERROR(IF(0=LEN(ReferenceData!$AA$16),"",ReferenceData!$AA$16),"")</f>
        <v/>
      </c>
      <c r="AB20" t="str">
        <f>IFERROR(IF(0=LEN(ReferenceData!$AB$16),"",ReferenceData!$AB$16),"")</f>
        <v/>
      </c>
      <c r="AC20" t="str">
        <f>IFERROR(IF(0=LEN(ReferenceData!$AC$16),"",ReferenceData!$AC$16),"")</f>
        <v/>
      </c>
      <c r="AD20" t="str">
        <f>IFERROR(IF(0=LEN(ReferenceData!$AD$16),"",ReferenceData!$AD$16),"")</f>
        <v/>
      </c>
      <c r="AE20" t="str">
        <f>IFERROR(IF(0=LEN(ReferenceData!$AE$16),"",ReferenceData!$AE$16),"")</f>
        <v/>
      </c>
      <c r="AF20" t="str">
        <f>IFERROR(IF(0=LEN(ReferenceData!$AF$16),"",ReferenceData!$AF$16),"")</f>
        <v/>
      </c>
      <c r="AG20" t="str">
        <f>IFERROR(IF(0=LEN(ReferenceData!$AG$16),"",ReferenceData!$AG$16),"")</f>
        <v/>
      </c>
      <c r="AH20" t="str">
        <f>IFERROR(IF(0=LEN(ReferenceData!$AH$16),"",ReferenceData!$AH$16),"")</f>
        <v/>
      </c>
      <c r="AI20" t="str">
        <f>IFERROR(IF(0=LEN(ReferenceData!$AI$16),"",ReferenceData!$AI$16),"")</f>
        <v/>
      </c>
      <c r="AJ20" t="str">
        <f>IFERROR(IF(0=LEN(ReferenceData!$AJ$16),"",ReferenceData!$AJ$16),"")</f>
        <v/>
      </c>
      <c r="AK20" t="str">
        <f>IFERROR(IF(0=LEN(ReferenceData!$AK$16),"",ReferenceData!$AK$16),"")</f>
        <v/>
      </c>
      <c r="AL20" t="str">
        <f>IFERROR(IF(0=LEN(ReferenceData!$AL$16),"",ReferenceData!$AL$16),"")</f>
        <v/>
      </c>
      <c r="AM20" t="str">
        <f>IFERROR(IF(0=LEN(ReferenceData!$AM$16),"",ReferenceData!$AM$16),"")</f>
        <v/>
      </c>
      <c r="AN20" t="str">
        <f>IFERROR(IF(0=LEN(ReferenceData!$AN$16),"",ReferenceData!$AN$16),"")</f>
        <v/>
      </c>
      <c r="AO20" t="str">
        <f>IFERROR(IF(0=LEN(ReferenceData!$AO$16),"",ReferenceData!$AO$16),"")</f>
        <v/>
      </c>
      <c r="AP20" t="str">
        <f>IFERROR(IF(0=LEN(ReferenceData!$AP$16),"",ReferenceData!$AP$16),"")</f>
        <v/>
      </c>
      <c r="AQ20" t="str">
        <f>IFERROR(IF(0=LEN(ReferenceData!$AQ$16),"",ReferenceData!$AQ$16),"")</f>
        <v/>
      </c>
      <c r="AR20" t="str">
        <f>IFERROR(IF(0=LEN(ReferenceData!$AR$16),"",ReferenceData!$AR$16),"")</f>
        <v/>
      </c>
      <c r="AS20" t="str">
        <f>IFERROR(IF(0=LEN(ReferenceData!$AS$16),"",ReferenceData!$AS$16),"")</f>
        <v/>
      </c>
    </row>
    <row r="21" spans="1:45" x14ac:dyDescent="0.3">
      <c r="A21" t="str">
        <f>IFERROR(IF(0=LEN(ReferenceData!$A$17),"",ReferenceData!$A$17),"")</f>
        <v>Phillippines CPI YoY%</v>
      </c>
      <c r="B21" t="str">
        <f>IFERROR(IF(0=LEN(ReferenceData!$B$17),"",ReferenceData!$B$17),"")</f>
        <v>PHC2II Index</v>
      </c>
      <c r="C21" t="str">
        <f>IFERROR(IF(0=LEN(ReferenceData!$C$17),"",ReferenceData!$C$17),"")</f>
        <v>PX388</v>
      </c>
      <c r="D21" t="str">
        <f>IFERROR(IF(0=LEN(ReferenceData!$D$17),"",ReferenceData!$D$17),"")</f>
        <v>INTERVAL_AVG</v>
      </c>
      <c r="E21" t="str">
        <f>IFERROR(IF(0=LEN(ReferenceData!$E$17),"",ReferenceData!$E$17),"")</f>
        <v>Dynamic</v>
      </c>
      <c r="F21">
        <f>IFERROR(IF(0=LEN(ReferenceData!$F$17),"",ReferenceData!$F$17),"")</f>
        <v>7.52</v>
      </c>
      <c r="G21">
        <f>IFERROR(IF(0=LEN(ReferenceData!$G$17),"",ReferenceData!$G$17),"")</f>
        <v>5.8166666669999998</v>
      </c>
      <c r="H21">
        <f>IFERROR(IF(0=LEN(ReferenceData!$H$17),"",ReferenceData!$H$17),"")</f>
        <v>3.9166666669999999</v>
      </c>
      <c r="I21">
        <f>IFERROR(IF(0=LEN(ReferenceData!$I$17),"",ReferenceData!$I$17),"")</f>
        <v>2.4</v>
      </c>
      <c r="J21">
        <f>IFERROR(IF(0=LEN(ReferenceData!$J$17),"",ReferenceData!$J$17),"")</f>
        <v>2.4166666669999999</v>
      </c>
      <c r="K21">
        <f>IFERROR(IF(0=LEN(ReferenceData!$K$17),"",ReferenceData!$K$17),"")</f>
        <v>5.2369521670000001</v>
      </c>
      <c r="L21">
        <f>IFERROR(IF(0=LEN(ReferenceData!$L$17),"",ReferenceData!$L$17),"")</f>
        <v>2.8531643230000001</v>
      </c>
      <c r="M21">
        <f>IFERROR(IF(0=LEN(ReferenceData!$M$17),"",ReferenceData!$M$17),"")</f>
        <v>1.2528886450000001</v>
      </c>
      <c r="N21">
        <f>IFERROR(IF(0=LEN(ReferenceData!$N$17),"",ReferenceData!$N$17),"")</f>
        <v>0.67914150699999998</v>
      </c>
      <c r="O21">
        <f>IFERROR(IF(0=LEN(ReferenceData!$O$17),"",ReferenceData!$O$17),"")</f>
        <v>3.6015238049999998</v>
      </c>
      <c r="P21">
        <f>IFERROR(IF(0=LEN(ReferenceData!$P$17),"",ReferenceData!$P$17),"")</f>
        <v>2.5832603700000001</v>
      </c>
      <c r="Q21">
        <f>IFERROR(IF(0=LEN(ReferenceData!$Q$17),"",ReferenceData!$Q$17),"")</f>
        <v>3.17235025</v>
      </c>
      <c r="R21">
        <f>IFERROR(IF(0=LEN(ReferenceData!$R$17),"",ReferenceData!$R$17),"")</f>
        <v>4.7183405079999998</v>
      </c>
      <c r="S21">
        <f>IFERROR(IF(0=LEN(ReferenceData!$S$17),"",ReferenceData!$S$17),"")</f>
        <v>3.7852180729999998</v>
      </c>
      <c r="T21">
        <f>IFERROR(IF(0=LEN(ReferenceData!$T$17),"",ReferenceData!$T$17),"")</f>
        <v>4.2594083859999996</v>
      </c>
      <c r="U21">
        <f>IFERROR(IF(0=LEN(ReferenceData!$U$17),"",ReferenceData!$U$17),"")</f>
        <v>8.171167574</v>
      </c>
      <c r="V21">
        <f>IFERROR(IF(0=LEN(ReferenceData!$V$17),"",ReferenceData!$V$17),"")</f>
        <v>2.9418529410000001</v>
      </c>
      <c r="W21">
        <f>IFERROR(IF(0=LEN(ReferenceData!$W$17),"",ReferenceData!$W$17),"")</f>
        <v>5.4799454150000004</v>
      </c>
      <c r="X21">
        <f>IFERROR(IF(0=LEN(ReferenceData!$X$17),"",ReferenceData!$X$17),"")</f>
        <v>6.60753331</v>
      </c>
      <c r="Y21">
        <f>IFERROR(IF(0=LEN(ReferenceData!$Y$17),"",ReferenceData!$Y$17),"")</f>
        <v>4.8005998500000002</v>
      </c>
      <c r="Z21">
        <f>IFERROR(IF(0=LEN(ReferenceData!$Z$17),"",ReferenceData!$Z$17),"")</f>
        <v>2.248440145</v>
      </c>
      <c r="AA21">
        <f>IFERROR(IF(0=LEN(ReferenceData!$AA$17),"",ReferenceData!$AA$17),"")</f>
        <v>2.7271005819999998</v>
      </c>
      <c r="AB21">
        <f>IFERROR(IF(0=LEN(ReferenceData!$AB$17),"",ReferenceData!$AB$17),"")</f>
        <v>5.4120638879999996</v>
      </c>
      <c r="AC21">
        <f>IFERROR(IF(0=LEN(ReferenceData!$AC$17),"",ReferenceData!$AC$17),"")</f>
        <v>6.5752284989999996</v>
      </c>
      <c r="AD21">
        <f>IFERROR(IF(0=LEN(ReferenceData!$AD$17),"",ReferenceData!$AD$17),"")</f>
        <v>6.1889544689999996</v>
      </c>
      <c r="AE21">
        <f>IFERROR(IF(0=LEN(ReferenceData!$AE$17),"",ReferenceData!$AE$17),"")</f>
        <v>9.3587747009999998</v>
      </c>
      <c r="AF21">
        <f>IFERROR(IF(0=LEN(ReferenceData!$AF$17),"",ReferenceData!$AF$17),"")</f>
        <v>5.6512322570000002</v>
      </c>
      <c r="AG21">
        <f>IFERROR(IF(0=LEN(ReferenceData!$AG$17),"",ReferenceData!$AG$17),"")</f>
        <v>8.3356235559999998</v>
      </c>
      <c r="AH21">
        <f>IFERROR(IF(0=LEN(ReferenceData!$AH$17),"",ReferenceData!$AH$17),"")</f>
        <v>6.8468608959999999</v>
      </c>
      <c r="AI21">
        <f>IFERROR(IF(0=LEN(ReferenceData!$AI$17),"",ReferenceData!$AI$17),"")</f>
        <v>12.50958232</v>
      </c>
      <c r="AJ21">
        <f>IFERROR(IF(0=LEN(ReferenceData!$AJ$17),"",ReferenceData!$AJ$17),"")</f>
        <v>6.7353085220000004</v>
      </c>
      <c r="AK21">
        <f>IFERROR(IF(0=LEN(ReferenceData!$AK$17),"",ReferenceData!$AK$17),"")</f>
        <v>8.619342348</v>
      </c>
      <c r="AL21">
        <f>IFERROR(IF(0=LEN(ReferenceData!$AL$17),"",ReferenceData!$AL$17),"")</f>
        <v>19.4490038</v>
      </c>
      <c r="AM21">
        <f>IFERROR(IF(0=LEN(ReferenceData!$AM$17),"",ReferenceData!$AM$17),"")</f>
        <v>13.63586731</v>
      </c>
      <c r="AN21">
        <f>IFERROR(IF(0=LEN(ReferenceData!$AN$17),"",ReferenceData!$AN$17),"")</f>
        <v>10.693125970000001</v>
      </c>
      <c r="AO21">
        <f>IFERROR(IF(0=LEN(ReferenceData!$AO$17),"",ReferenceData!$AO$17),"")</f>
        <v>13.877975709999999</v>
      </c>
      <c r="AP21">
        <f>IFERROR(IF(0=LEN(ReferenceData!$AP$17),"",ReferenceData!$AP$17),"")</f>
        <v>4.1128123959999998</v>
      </c>
      <c r="AQ21">
        <f>IFERROR(IF(0=LEN(ReferenceData!$AQ$17),"",ReferenceData!$AQ$17),"")</f>
        <v>1.145740663</v>
      </c>
      <c r="AR21">
        <f>IFERROR(IF(0=LEN(ReferenceData!$AR$17),"",ReferenceData!$AR$17),"")</f>
        <v>24.097046989999999</v>
      </c>
      <c r="AS21">
        <f>IFERROR(IF(0=LEN(ReferenceData!$AS$17),"",ReferenceData!$AS$17),"")</f>
        <v>49.460104989999998</v>
      </c>
    </row>
    <row r="22" spans="1:45" x14ac:dyDescent="0.3">
      <c r="A22" t="str">
        <f>IFERROR(IF(0=LEN(ReferenceData!$A$18),"",ReferenceData!$A$18),"")</f>
        <v>Sri Lanka CPI YoY%</v>
      </c>
      <c r="B22" t="str">
        <f>IFERROR(IF(0=LEN(ReferenceData!$B$18),"",ReferenceData!$B$18),"")</f>
        <v>SKCPYOY Index</v>
      </c>
      <c r="C22" t="str">
        <f>IFERROR(IF(0=LEN(ReferenceData!$C$18),"",ReferenceData!$C$18),"")</f>
        <v>PX388</v>
      </c>
      <c r="D22" t="str">
        <f>IFERROR(IF(0=LEN(ReferenceData!$D$18),"",ReferenceData!$D$18),"")</f>
        <v>INTERVAL_AVG</v>
      </c>
      <c r="E22" t="str">
        <f>IFERROR(IF(0=LEN(ReferenceData!$E$18),"",ReferenceData!$E$18),"")</f>
        <v>Dynamic</v>
      </c>
      <c r="F22">
        <f>IFERROR(IF(0=LEN(ReferenceData!$F$18),"",ReferenceData!$F$18),"")</f>
        <v>42.62</v>
      </c>
      <c r="G22" t="str">
        <f>IFERROR(IF(0=LEN(ReferenceData!$G$18),"",ReferenceData!$G$18),"")</f>
        <v/>
      </c>
      <c r="H22" t="str">
        <f>IFERROR(IF(0=LEN(ReferenceData!$H$18),"",ReferenceData!$H$18),"")</f>
        <v/>
      </c>
      <c r="I22" t="str">
        <f>IFERROR(IF(0=LEN(ReferenceData!$I$18),"",ReferenceData!$I$18),"")</f>
        <v/>
      </c>
      <c r="J22" t="str">
        <f>IFERROR(IF(0=LEN(ReferenceData!$J$18),"",ReferenceData!$J$18),"")</f>
        <v/>
      </c>
      <c r="K22" t="str">
        <f>IFERROR(IF(0=LEN(ReferenceData!$K$18),"",ReferenceData!$K$18),"")</f>
        <v/>
      </c>
      <c r="L22" t="str">
        <f>IFERROR(IF(0=LEN(ReferenceData!$L$18),"",ReferenceData!$L$18),"")</f>
        <v/>
      </c>
      <c r="M22" t="str">
        <f>IFERROR(IF(0=LEN(ReferenceData!$M$18),"",ReferenceData!$M$18),"")</f>
        <v/>
      </c>
      <c r="N22" t="str">
        <f>IFERROR(IF(0=LEN(ReferenceData!$N$18),"",ReferenceData!$N$18),"")</f>
        <v/>
      </c>
      <c r="O22" t="str">
        <f>IFERROR(IF(0=LEN(ReferenceData!$O$18),"",ReferenceData!$O$18),"")</f>
        <v/>
      </c>
      <c r="P22" t="str">
        <f>IFERROR(IF(0=LEN(ReferenceData!$P$18),"",ReferenceData!$P$18),"")</f>
        <v/>
      </c>
      <c r="Q22" t="str">
        <f>IFERROR(IF(0=LEN(ReferenceData!$Q$18),"",ReferenceData!$Q$18),"")</f>
        <v/>
      </c>
      <c r="R22" t="str">
        <f>IFERROR(IF(0=LEN(ReferenceData!$R$18),"",ReferenceData!$R$18),"")</f>
        <v/>
      </c>
      <c r="S22" t="str">
        <f>IFERROR(IF(0=LEN(ReferenceData!$S$18),"",ReferenceData!$S$18),"")</f>
        <v/>
      </c>
      <c r="T22" t="str">
        <f>IFERROR(IF(0=LEN(ReferenceData!$T$18),"",ReferenceData!$T$18),"")</f>
        <v/>
      </c>
      <c r="U22" t="str">
        <f>IFERROR(IF(0=LEN(ReferenceData!$U$18),"",ReferenceData!$U$18),"")</f>
        <v/>
      </c>
      <c r="V22" t="str">
        <f>IFERROR(IF(0=LEN(ReferenceData!$V$18),"",ReferenceData!$V$18),"")</f>
        <v/>
      </c>
      <c r="W22" t="str">
        <f>IFERROR(IF(0=LEN(ReferenceData!$W$18),"",ReferenceData!$W$18),"")</f>
        <v/>
      </c>
      <c r="X22" t="str">
        <f>IFERROR(IF(0=LEN(ReferenceData!$X$18),"",ReferenceData!$X$18),"")</f>
        <v/>
      </c>
      <c r="Y22" t="str">
        <f>IFERROR(IF(0=LEN(ReferenceData!$Y$18),"",ReferenceData!$Y$18),"")</f>
        <v/>
      </c>
      <c r="Z22" t="str">
        <f>IFERROR(IF(0=LEN(ReferenceData!$Z$18),"",ReferenceData!$Z$18),"")</f>
        <v/>
      </c>
      <c r="AA22" t="str">
        <f>IFERROR(IF(0=LEN(ReferenceData!$AA$18),"",ReferenceData!$AA$18),"")</f>
        <v/>
      </c>
      <c r="AB22" t="str">
        <f>IFERROR(IF(0=LEN(ReferenceData!$AB$18),"",ReferenceData!$AB$18),"")</f>
        <v/>
      </c>
      <c r="AC22" t="str">
        <f>IFERROR(IF(0=LEN(ReferenceData!$AC$18),"",ReferenceData!$AC$18),"")</f>
        <v/>
      </c>
      <c r="AD22" t="str">
        <f>IFERROR(IF(0=LEN(ReferenceData!$AD$18),"",ReferenceData!$AD$18),"")</f>
        <v/>
      </c>
      <c r="AE22" t="str">
        <f>IFERROR(IF(0=LEN(ReferenceData!$AE$18),"",ReferenceData!$AE$18),"")</f>
        <v/>
      </c>
      <c r="AF22" t="str">
        <f>IFERROR(IF(0=LEN(ReferenceData!$AF$18),"",ReferenceData!$AF$18),"")</f>
        <v/>
      </c>
      <c r="AG22" t="str">
        <f>IFERROR(IF(0=LEN(ReferenceData!$AG$18),"",ReferenceData!$AG$18),"")</f>
        <v/>
      </c>
      <c r="AH22" t="str">
        <f>IFERROR(IF(0=LEN(ReferenceData!$AH$18),"",ReferenceData!$AH$18),"")</f>
        <v/>
      </c>
      <c r="AI22" t="str">
        <f>IFERROR(IF(0=LEN(ReferenceData!$AI$18),"",ReferenceData!$AI$18),"")</f>
        <v/>
      </c>
      <c r="AJ22" t="str">
        <f>IFERROR(IF(0=LEN(ReferenceData!$AJ$18),"",ReferenceData!$AJ$18),"")</f>
        <v/>
      </c>
      <c r="AK22" t="str">
        <f>IFERROR(IF(0=LEN(ReferenceData!$AK$18),"",ReferenceData!$AK$18),"")</f>
        <v/>
      </c>
      <c r="AL22" t="str">
        <f>IFERROR(IF(0=LEN(ReferenceData!$AL$18),"",ReferenceData!$AL$18),"")</f>
        <v/>
      </c>
      <c r="AM22" t="str">
        <f>IFERROR(IF(0=LEN(ReferenceData!$AM$18),"",ReferenceData!$AM$18),"")</f>
        <v/>
      </c>
      <c r="AN22" t="str">
        <f>IFERROR(IF(0=LEN(ReferenceData!$AN$18),"",ReferenceData!$AN$18),"")</f>
        <v/>
      </c>
      <c r="AO22" t="str">
        <f>IFERROR(IF(0=LEN(ReferenceData!$AO$18),"",ReferenceData!$AO$18),"")</f>
        <v/>
      </c>
      <c r="AP22" t="str">
        <f>IFERROR(IF(0=LEN(ReferenceData!$AP$18),"",ReferenceData!$AP$18),"")</f>
        <v/>
      </c>
      <c r="AQ22" t="str">
        <f>IFERROR(IF(0=LEN(ReferenceData!$AQ$18),"",ReferenceData!$AQ$18),"")</f>
        <v/>
      </c>
      <c r="AR22" t="str">
        <f>IFERROR(IF(0=LEN(ReferenceData!$AR$18),"",ReferenceData!$AR$18),"")</f>
        <v/>
      </c>
      <c r="AS22" t="str">
        <f>IFERROR(IF(0=LEN(ReferenceData!$AS$18),"",ReferenceData!$AS$18),"")</f>
        <v/>
      </c>
    </row>
    <row r="23" spans="1:45" x14ac:dyDescent="0.3">
      <c r="A23" t="str">
        <f>IFERROR(IF(0=LEN(ReferenceData!$A$19),"",ReferenceData!$A$19),"")</f>
        <v>Thailand CPI YoY%</v>
      </c>
      <c r="B23" t="str">
        <f>IFERROR(IF(0=LEN(ReferenceData!$B$19),"",ReferenceData!$B$19),"")</f>
        <v>THCPIYOY Index</v>
      </c>
      <c r="C23" t="str">
        <f>IFERROR(IF(0=LEN(ReferenceData!$C$19),"",ReferenceData!$C$19),"")</f>
        <v>PX388</v>
      </c>
      <c r="D23" t="str">
        <f>IFERROR(IF(0=LEN(ReferenceData!$D$19),"",ReferenceData!$D$19),"")</f>
        <v>INTERVAL_AVG</v>
      </c>
      <c r="E23" t="str">
        <f>IFERROR(IF(0=LEN(ReferenceData!$E$19),"",ReferenceData!$E$19),"")</f>
        <v>Dynamic</v>
      </c>
      <c r="F23">
        <f>IFERROR(IF(0=LEN(ReferenceData!$F$19),"",ReferenceData!$F$19),"")</f>
        <v>2.9709159999999999</v>
      </c>
      <c r="G23">
        <f>IFERROR(IF(0=LEN(ReferenceData!$G$19),"",ReferenceData!$G$19),"")</f>
        <v>6.0788583330000003</v>
      </c>
      <c r="H23">
        <f>IFERROR(IF(0=LEN(ReferenceData!$H$19),"",ReferenceData!$H$19),"")</f>
        <v>1.2392308329999999</v>
      </c>
      <c r="I23">
        <f>IFERROR(IF(0=LEN(ReferenceData!$I$19),"",ReferenceData!$I$19),"")</f>
        <v>-0.84243833300000004</v>
      </c>
      <c r="J23">
        <f>IFERROR(IF(0=LEN(ReferenceData!$J$19),"",ReferenceData!$J$19),"")</f>
        <v>0.70685083299999996</v>
      </c>
      <c r="K23">
        <f>IFERROR(IF(0=LEN(ReferenceData!$K$19),"",ReferenceData!$K$19),"")</f>
        <v>1.065670833</v>
      </c>
      <c r="L23">
        <f>IFERROR(IF(0=LEN(ReferenceData!$L$19),"",ReferenceData!$L$19),"")</f>
        <v>0.66693833300000005</v>
      </c>
      <c r="M23">
        <f>IFERROR(IF(0=LEN(ReferenceData!$M$19),"",ReferenceData!$M$19),"")</f>
        <v>0.18833666700000001</v>
      </c>
      <c r="N23">
        <f>IFERROR(IF(0=LEN(ReferenceData!$N$19),"",ReferenceData!$N$19),"")</f>
        <v>-0.89844916699999999</v>
      </c>
      <c r="O23">
        <f>IFERROR(IF(0=LEN(ReferenceData!$O$19),"",ReferenceData!$O$19),"")</f>
        <v>1.895864167</v>
      </c>
      <c r="P23">
        <f>IFERROR(IF(0=LEN(ReferenceData!$P$19),"",ReferenceData!$P$19),"")</f>
        <v>2.1918216670000001</v>
      </c>
      <c r="Q23">
        <f>IFERROR(IF(0=LEN(ReferenceData!$Q$19),"",ReferenceData!$Q$19),"")</f>
        <v>3.0142383330000002</v>
      </c>
      <c r="R23">
        <f>IFERROR(IF(0=LEN(ReferenceData!$R$19),"",ReferenceData!$R$19),"")</f>
        <v>3.8078025000000002</v>
      </c>
      <c r="S23">
        <f>IFERROR(IF(0=LEN(ReferenceData!$S$19),"",ReferenceData!$S$19),"")</f>
        <v>3.3016800000000002</v>
      </c>
      <c r="T23">
        <f>IFERROR(IF(0=LEN(ReferenceData!$T$19),"",ReferenceData!$T$19),"")</f>
        <v>-0.82661666700000003</v>
      </c>
      <c r="U23">
        <f>IFERROR(IF(0=LEN(ReferenceData!$U$19),"",ReferenceData!$U$19),"")</f>
        <v>5.4646360530000004</v>
      </c>
      <c r="V23">
        <f>IFERROR(IF(0=LEN(ReferenceData!$V$19),"",ReferenceData!$V$19),"")</f>
        <v>2.2355624029999999</v>
      </c>
      <c r="W23">
        <f>IFERROR(IF(0=LEN(ReferenceData!$W$19),"",ReferenceData!$W$19),"")</f>
        <v>4.6692804299999997</v>
      </c>
      <c r="X23">
        <f>IFERROR(IF(0=LEN(ReferenceData!$X$19),"",ReferenceData!$X$19),"")</f>
        <v>4.5305135649999997</v>
      </c>
      <c r="Y23">
        <f>IFERROR(IF(0=LEN(ReferenceData!$Y$19),"",ReferenceData!$Y$19),"")</f>
        <v>2.7665073979999999</v>
      </c>
      <c r="Z23">
        <f>IFERROR(IF(0=LEN(ReferenceData!$Z$19),"",ReferenceData!$Z$19),"")</f>
        <v>1.8043438300000001</v>
      </c>
      <c r="AA23">
        <f>IFERROR(IF(0=LEN(ReferenceData!$AA$19),"",ReferenceData!$AA$19),"")</f>
        <v>0.701053857</v>
      </c>
      <c r="AB23">
        <f>IFERROR(IF(0=LEN(ReferenceData!$AB$19),"",ReferenceData!$AB$19),"")</f>
        <v>1.618008058</v>
      </c>
      <c r="AC23">
        <f>IFERROR(IF(0=LEN(ReferenceData!$AC$19),"",ReferenceData!$AC$19),"")</f>
        <v>1.5997554979999999</v>
      </c>
      <c r="AD23">
        <f>IFERROR(IF(0=LEN(ReferenceData!$AD$19),"",ReferenceData!$AD$19),"")</f>
        <v>0.30339428099999999</v>
      </c>
      <c r="AE23">
        <f>IFERROR(IF(0=LEN(ReferenceData!$AE$19),"",ReferenceData!$AE$19),"")</f>
        <v>8.0449887120000003</v>
      </c>
      <c r="AF23">
        <f>IFERROR(IF(0=LEN(ReferenceData!$AF$19),"",ReferenceData!$AF$19),"")</f>
        <v>5.5819643729999999</v>
      </c>
      <c r="AG23">
        <f>IFERROR(IF(0=LEN(ReferenceData!$AG$19),"",ReferenceData!$AG$19),"")</f>
        <v>5.8428448020000001</v>
      </c>
      <c r="AH23">
        <f>IFERROR(IF(0=LEN(ReferenceData!$AH$19),"",ReferenceData!$AH$19),"")</f>
        <v>5.8070583740000004</v>
      </c>
      <c r="AI23">
        <f>IFERROR(IF(0=LEN(ReferenceData!$AI$19),"",ReferenceData!$AI$19),"")</f>
        <v>5.0583151580000001</v>
      </c>
      <c r="AJ23">
        <f>IFERROR(IF(0=LEN(ReferenceData!$AJ$19),"",ReferenceData!$AJ$19),"")</f>
        <v>3.300104718</v>
      </c>
      <c r="AK23">
        <f>IFERROR(IF(0=LEN(ReferenceData!$AK$19),"",ReferenceData!$AK$19),"")</f>
        <v>4.1455024480000002</v>
      </c>
      <c r="AL23">
        <f>IFERROR(IF(0=LEN(ReferenceData!$AL$19),"",ReferenceData!$AL$19),"")</f>
        <v>5.7130302579999999</v>
      </c>
      <c r="AM23">
        <f>IFERROR(IF(0=LEN(ReferenceData!$AM$19),"",ReferenceData!$AM$19),"")</f>
        <v>5.8866057789999999</v>
      </c>
      <c r="AN23">
        <f>IFERROR(IF(0=LEN(ReferenceData!$AN$19),"",ReferenceData!$AN$19),"")</f>
        <v>5.3963644100000003</v>
      </c>
      <c r="AO23">
        <f>IFERROR(IF(0=LEN(ReferenceData!$AO$19),"",ReferenceData!$AO$19),"")</f>
        <v>3.8624915670000002</v>
      </c>
      <c r="AP23">
        <f>IFERROR(IF(0=LEN(ReferenceData!$AP$19),"",ReferenceData!$AP$19),"")</f>
        <v>2.449189912</v>
      </c>
      <c r="AQ23">
        <f>IFERROR(IF(0=LEN(ReferenceData!$AQ$19),"",ReferenceData!$AQ$19),"")</f>
        <v>1.8769844179999999</v>
      </c>
      <c r="AR23">
        <f>IFERROR(IF(0=LEN(ReferenceData!$AR$19),"",ReferenceData!$AR$19),"")</f>
        <v>2.3003080329999999</v>
      </c>
      <c r="AS23">
        <f>IFERROR(IF(0=LEN(ReferenceData!$AS$19),"",ReferenceData!$AS$19),"")</f>
        <v>0.92862412400000005</v>
      </c>
    </row>
    <row r="24" spans="1:45" x14ac:dyDescent="0.3">
      <c r="A24" t="str">
        <f>IFERROR(IF(0=LEN(ReferenceData!$A$20),"",ReferenceData!$A$20),"")</f>
        <v>Vietnam CPI YoY%</v>
      </c>
      <c r="B24" t="str">
        <f>IFERROR(IF(0=LEN(ReferenceData!$B$20),"",ReferenceData!$B$20),"")</f>
        <v>VNCPIYOY Index</v>
      </c>
      <c r="C24" t="str">
        <f>IFERROR(IF(0=LEN(ReferenceData!$C$20),"",ReferenceData!$C$20),"")</f>
        <v>PX388</v>
      </c>
      <c r="D24" t="str">
        <f>IFERROR(IF(0=LEN(ReferenceData!$D$20),"",ReferenceData!$D$20),"")</f>
        <v>INTERVAL_AVG</v>
      </c>
      <c r="E24" t="str">
        <f>IFERROR(IF(0=LEN(ReferenceData!$E$20),"",ReferenceData!$E$20),"")</f>
        <v>Dynamic</v>
      </c>
      <c r="F24">
        <f>IFERROR(IF(0=LEN(ReferenceData!$F$20),"",ReferenceData!$F$20),"")</f>
        <v>3.5569995790000002</v>
      </c>
      <c r="G24">
        <f>IFERROR(IF(0=LEN(ReferenceData!$G$20),"",ReferenceData!$G$20),"")</f>
        <v>3.1532692899999999</v>
      </c>
      <c r="H24">
        <f>IFERROR(IF(0=LEN(ReferenceData!$H$20),"",ReferenceData!$H$20),"")</f>
        <v>1.8416666669999999</v>
      </c>
      <c r="I24">
        <f>IFERROR(IF(0=LEN(ReferenceData!$I$20),"",ReferenceData!$I$20),"")</f>
        <v>3.2408333329999999</v>
      </c>
      <c r="J24">
        <f>IFERROR(IF(0=LEN(ReferenceData!$J$20),"",ReferenceData!$J$20),"")</f>
        <v>2.7949999999999999</v>
      </c>
      <c r="K24">
        <f>IFERROR(IF(0=LEN(ReferenceData!$K$20),"",ReferenceData!$K$20),"")</f>
        <v>3.5408333330000001</v>
      </c>
      <c r="L24">
        <f>IFERROR(IF(0=LEN(ReferenceData!$L$20),"",ReferenceData!$L$20),"")</f>
        <v>3.5325000000000002</v>
      </c>
      <c r="M24">
        <f>IFERROR(IF(0=LEN(ReferenceData!$M$20),"",ReferenceData!$M$20),"")</f>
        <v>2.665</v>
      </c>
      <c r="N24">
        <f>IFERROR(IF(0=LEN(ReferenceData!$N$20),"",ReferenceData!$N$20),"")</f>
        <v>0.63333333300000005</v>
      </c>
      <c r="O24">
        <f>IFERROR(IF(0=LEN(ReferenceData!$O$20),"",ReferenceData!$O$20),"")</f>
        <v>4.0983333330000002</v>
      </c>
      <c r="P24">
        <f>IFERROR(IF(0=LEN(ReferenceData!$P$20),"",ReferenceData!$P$20),"")</f>
        <v>6.6016666669999999</v>
      </c>
      <c r="Q24">
        <f>IFERROR(IF(0=LEN(ReferenceData!$Q$20),"",ReferenceData!$Q$20),"")</f>
        <v>9.2866666670000004</v>
      </c>
      <c r="R24">
        <f>IFERROR(IF(0=LEN(ReferenceData!$R$20),"",ReferenceData!$R$20),"")</f>
        <v>18.62916667</v>
      </c>
      <c r="S24">
        <f>IFERROR(IF(0=LEN(ReferenceData!$S$20),"",ReferenceData!$S$20),"")</f>
        <v>9.1950000000000003</v>
      </c>
      <c r="T24">
        <f>IFERROR(IF(0=LEN(ReferenceData!$T$20),"",ReferenceData!$T$20),"")</f>
        <v>6.9866666669999997</v>
      </c>
      <c r="U24">
        <f>IFERROR(IF(0=LEN(ReferenceData!$U$20),"",ReferenceData!$U$20),"")</f>
        <v>23.049166670000002</v>
      </c>
      <c r="V24">
        <f>IFERROR(IF(0=LEN(ReferenceData!$V$20),"",ReferenceData!$V$20),"")</f>
        <v>8.3158333330000005</v>
      </c>
      <c r="W24">
        <f>IFERROR(IF(0=LEN(ReferenceData!$W$20),"",ReferenceData!$W$20),"")</f>
        <v>6.7750000000000004</v>
      </c>
      <c r="X24" t="str">
        <f>IFERROR(IF(0=LEN(ReferenceData!$X$20),"",ReferenceData!$X$20),"")</f>
        <v/>
      </c>
      <c r="Y24" t="str">
        <f>IFERROR(IF(0=LEN(ReferenceData!$Y$20),"",ReferenceData!$Y$20),"")</f>
        <v/>
      </c>
      <c r="Z24" t="str">
        <f>IFERROR(IF(0=LEN(ReferenceData!$Z$20),"",ReferenceData!$Z$20),"")</f>
        <v/>
      </c>
      <c r="AA24" t="str">
        <f>IFERROR(IF(0=LEN(ReferenceData!$AA$20),"",ReferenceData!$AA$20),"")</f>
        <v/>
      </c>
      <c r="AB24" t="str">
        <f>IFERROR(IF(0=LEN(ReferenceData!$AB$20),"",ReferenceData!$AB$20),"")</f>
        <v/>
      </c>
      <c r="AC24" t="str">
        <f>IFERROR(IF(0=LEN(ReferenceData!$AC$20),"",ReferenceData!$AC$20),"")</f>
        <v/>
      </c>
      <c r="AD24" t="str">
        <f>IFERROR(IF(0=LEN(ReferenceData!$AD$20),"",ReferenceData!$AD$20),"")</f>
        <v/>
      </c>
      <c r="AE24" t="str">
        <f>IFERROR(IF(0=LEN(ReferenceData!$AE$20),"",ReferenceData!$AE$20),"")</f>
        <v/>
      </c>
      <c r="AF24" t="str">
        <f>IFERROR(IF(0=LEN(ReferenceData!$AF$20),"",ReferenceData!$AF$20),"")</f>
        <v/>
      </c>
      <c r="AG24" t="str">
        <f>IFERROR(IF(0=LEN(ReferenceData!$AG$20),"",ReferenceData!$AG$20),"")</f>
        <v/>
      </c>
      <c r="AH24" t="str">
        <f>IFERROR(IF(0=LEN(ReferenceData!$AH$20),"",ReferenceData!$AH$20),"")</f>
        <v/>
      </c>
      <c r="AI24" t="str">
        <f>IFERROR(IF(0=LEN(ReferenceData!$AI$20),"",ReferenceData!$AI$20),"")</f>
        <v/>
      </c>
      <c r="AJ24" t="str">
        <f>IFERROR(IF(0=LEN(ReferenceData!$AJ$20),"",ReferenceData!$AJ$20),"")</f>
        <v/>
      </c>
      <c r="AK24" t="str">
        <f>IFERROR(IF(0=LEN(ReferenceData!$AK$20),"",ReferenceData!$AK$20),"")</f>
        <v/>
      </c>
      <c r="AL24" t="str">
        <f>IFERROR(IF(0=LEN(ReferenceData!$AL$20),"",ReferenceData!$AL$20),"")</f>
        <v/>
      </c>
      <c r="AM24" t="str">
        <f>IFERROR(IF(0=LEN(ReferenceData!$AM$20),"",ReferenceData!$AM$20),"")</f>
        <v/>
      </c>
      <c r="AN24" t="str">
        <f>IFERROR(IF(0=LEN(ReferenceData!$AN$20),"",ReferenceData!$AN$20),"")</f>
        <v/>
      </c>
      <c r="AO24" t="str">
        <f>IFERROR(IF(0=LEN(ReferenceData!$AO$20),"",ReferenceData!$AO$20),"")</f>
        <v/>
      </c>
      <c r="AP24" t="str">
        <f>IFERROR(IF(0=LEN(ReferenceData!$AP$20),"",ReferenceData!$AP$20),"")</f>
        <v/>
      </c>
      <c r="AQ24" t="str">
        <f>IFERROR(IF(0=LEN(ReferenceData!$AQ$20),"",ReferenceData!$AQ$20),"")</f>
        <v/>
      </c>
      <c r="AR24" t="str">
        <f>IFERROR(IF(0=LEN(ReferenceData!$AR$20),"",ReferenceData!$AR$20),"")</f>
        <v/>
      </c>
      <c r="AS24" t="str">
        <f>IFERROR(IF(0=LEN(ReferenceData!$AS$20),"",ReferenceData!$AS$20),"")</f>
        <v/>
      </c>
    </row>
    <row r="25" spans="1:45" x14ac:dyDescent="0.3">
      <c r="A25" t="str">
        <f>IFERROR(IF(0=LEN(ReferenceData!#REF!),"",ReferenceData!#REF!),"")</f>
        <v/>
      </c>
      <c r="B25" t="str">
        <f>IFERROR(IF(0=LEN(ReferenceData!#REF!),"",ReferenceData!#REF!),"")</f>
        <v/>
      </c>
      <c r="C25" t="str">
        <f>IFERROR(IF(0=LEN(ReferenceData!#REF!),"",ReferenceData!#REF!),"")</f>
        <v/>
      </c>
      <c r="D25" t="str">
        <f>IFERROR(IF(0=LEN(ReferenceData!#REF!),"",ReferenceData!#REF!),"")</f>
        <v/>
      </c>
      <c r="E25" t="str">
        <f>IFERROR(IF(0=LEN(ReferenceData!#REF!),"",ReferenceData!#REF!),"")</f>
        <v/>
      </c>
      <c r="F25" t="str">
        <f>IFERROR(IF(0=LEN(ReferenceData!#REF!),"",ReferenceData!#REF!),"")</f>
        <v/>
      </c>
      <c r="G25" t="str">
        <f>IFERROR(IF(0=LEN(ReferenceData!#REF!),"",ReferenceData!#REF!),"")</f>
        <v/>
      </c>
      <c r="H25" t="str">
        <f>IFERROR(IF(0=LEN(ReferenceData!#REF!),"",ReferenceData!#REF!),"")</f>
        <v/>
      </c>
      <c r="I25" t="str">
        <f>IFERROR(IF(0=LEN(ReferenceData!#REF!),"",ReferenceData!#REF!),"")</f>
        <v/>
      </c>
      <c r="J25" t="str">
        <f>IFERROR(IF(0=LEN(ReferenceData!#REF!),"",ReferenceData!#REF!),"")</f>
        <v/>
      </c>
      <c r="K25" t="str">
        <f>IFERROR(IF(0=LEN(ReferenceData!#REF!),"",ReferenceData!#REF!),"")</f>
        <v/>
      </c>
      <c r="L25" t="str">
        <f>IFERROR(IF(0=LEN(ReferenceData!#REF!),"",ReferenceData!#REF!),"")</f>
        <v/>
      </c>
      <c r="M25" t="str">
        <f>IFERROR(IF(0=LEN(ReferenceData!#REF!),"",ReferenceData!#REF!),"")</f>
        <v/>
      </c>
      <c r="N25" t="str">
        <f>IFERROR(IF(0=LEN(ReferenceData!#REF!),"",ReferenceData!#REF!),"")</f>
        <v/>
      </c>
      <c r="O25" t="str">
        <f>IFERROR(IF(0=LEN(ReferenceData!#REF!),"",ReferenceData!#REF!),"")</f>
        <v/>
      </c>
      <c r="P25" t="str">
        <f>IFERROR(IF(0=LEN(ReferenceData!#REF!),"",ReferenceData!#REF!),"")</f>
        <v/>
      </c>
      <c r="Q25" t="str">
        <f>IFERROR(IF(0=LEN(ReferenceData!#REF!),"",ReferenceData!#REF!),"")</f>
        <v/>
      </c>
      <c r="R25" t="str">
        <f>IFERROR(IF(0=LEN(ReferenceData!#REF!),"",ReferenceData!#REF!),"")</f>
        <v/>
      </c>
      <c r="S25" t="str">
        <f>IFERROR(IF(0=LEN(ReferenceData!#REF!),"",ReferenceData!#REF!),"")</f>
        <v/>
      </c>
      <c r="T25" t="str">
        <f>IFERROR(IF(0=LEN(ReferenceData!#REF!),"",ReferenceData!#REF!),"")</f>
        <v/>
      </c>
      <c r="U25" t="str">
        <f>IFERROR(IF(0=LEN(ReferenceData!#REF!),"",ReferenceData!#REF!),"")</f>
        <v/>
      </c>
      <c r="V25" t="str">
        <f>IFERROR(IF(0=LEN(ReferenceData!#REF!),"",ReferenceData!#REF!),"")</f>
        <v/>
      </c>
      <c r="W25" t="str">
        <f>IFERROR(IF(0=LEN(ReferenceData!#REF!),"",ReferenceData!#REF!),"")</f>
        <v/>
      </c>
      <c r="X25" t="str">
        <f>IFERROR(IF(0=LEN(ReferenceData!#REF!),"",ReferenceData!#REF!),"")</f>
        <v/>
      </c>
      <c r="Y25" t="str">
        <f>IFERROR(IF(0=LEN(ReferenceData!#REF!),"",ReferenceData!#REF!),"")</f>
        <v/>
      </c>
      <c r="Z25" t="str">
        <f>IFERROR(IF(0=LEN(ReferenceData!#REF!),"",ReferenceData!#REF!),"")</f>
        <v/>
      </c>
      <c r="AA25" t="str">
        <f>IFERROR(IF(0=LEN(ReferenceData!#REF!),"",ReferenceData!#REF!),"")</f>
        <v/>
      </c>
      <c r="AB25" t="str">
        <f>IFERROR(IF(0=LEN(ReferenceData!#REF!),"",ReferenceData!#REF!),"")</f>
        <v/>
      </c>
      <c r="AC25" t="str">
        <f>IFERROR(IF(0=LEN(ReferenceData!#REF!),"",ReferenceData!#REF!),"")</f>
        <v/>
      </c>
      <c r="AD25" t="str">
        <f>IFERROR(IF(0=LEN(ReferenceData!#REF!),"",ReferenceData!#REF!),"")</f>
        <v/>
      </c>
      <c r="AE25" t="str">
        <f>IFERROR(IF(0=LEN(ReferenceData!#REF!),"",ReferenceData!#REF!),"")</f>
        <v/>
      </c>
      <c r="AF25" t="str">
        <f>IFERROR(IF(0=LEN(ReferenceData!#REF!),"",ReferenceData!#REF!),"")</f>
        <v/>
      </c>
      <c r="AG25" t="str">
        <f>IFERROR(IF(0=LEN(ReferenceData!#REF!),"",ReferenceData!#REF!),"")</f>
        <v/>
      </c>
      <c r="AH25" t="str">
        <f>IFERROR(IF(0=LEN(ReferenceData!#REF!),"",ReferenceData!#REF!),"")</f>
        <v/>
      </c>
      <c r="AI25" t="str">
        <f>IFERROR(IF(0=LEN(ReferenceData!#REF!),"",ReferenceData!#REF!),"")</f>
        <v/>
      </c>
      <c r="AJ25" t="str">
        <f>IFERROR(IF(0=LEN(ReferenceData!#REF!),"",ReferenceData!#REF!),"")</f>
        <v/>
      </c>
      <c r="AK25" t="str">
        <f>IFERROR(IF(0=LEN(ReferenceData!#REF!),"",ReferenceData!#REF!),"")</f>
        <v/>
      </c>
      <c r="AL25" t="str">
        <f>IFERROR(IF(0=LEN(ReferenceData!#REF!),"",ReferenceData!#REF!),"")</f>
        <v/>
      </c>
      <c r="AM25" t="str">
        <f>IFERROR(IF(0=LEN(ReferenceData!#REF!),"",ReferenceData!#REF!),"")</f>
        <v/>
      </c>
      <c r="AN25" t="str">
        <f>IFERROR(IF(0=LEN(ReferenceData!#REF!),"",ReferenceData!#REF!),"")</f>
        <v/>
      </c>
      <c r="AO25" t="str">
        <f>IFERROR(IF(0=LEN(ReferenceData!#REF!),"",ReferenceData!#REF!),"")</f>
        <v/>
      </c>
      <c r="AP25" t="str">
        <f>IFERROR(IF(0=LEN(ReferenceData!#REF!),"",ReferenceData!#REF!),"")</f>
        <v/>
      </c>
      <c r="AQ25" t="str">
        <f>IFERROR(IF(0=LEN(ReferenceData!#REF!),"",ReferenceData!#REF!),"")</f>
        <v/>
      </c>
      <c r="AR25" t="str">
        <f>IFERROR(IF(0=LEN(ReferenceData!#REF!),"",ReferenceData!#REF!),"")</f>
        <v/>
      </c>
      <c r="AS25" t="str">
        <f>IFERROR(IF(0=LEN(ReferenceData!#REF!),"",ReferenceData!#REF!),"")</f>
        <v/>
      </c>
    </row>
    <row r="26" spans="1:45" x14ac:dyDescent="0.3">
      <c r="A26" t="str">
        <f>IFERROR(IF(0=LEN(ReferenceData!#REF!),"",ReferenceData!#REF!),"")</f>
        <v/>
      </c>
      <c r="B26" t="str">
        <f>IFERROR(IF(0=LEN(ReferenceData!#REF!),"",ReferenceData!#REF!),"")</f>
        <v/>
      </c>
      <c r="C26" t="str">
        <f>IFERROR(IF(0=LEN(ReferenceData!#REF!),"",ReferenceData!#REF!),"")</f>
        <v/>
      </c>
      <c r="D26" t="str">
        <f>IFERROR(IF(0=LEN(ReferenceData!#REF!),"",ReferenceData!#REF!),"")</f>
        <v/>
      </c>
      <c r="E26" t="str">
        <f>IFERROR(IF(0=LEN(ReferenceData!#REF!),"",ReferenceData!#REF!),"")</f>
        <v/>
      </c>
      <c r="F26" t="str">
        <f>IFERROR(IF(0=LEN(ReferenceData!#REF!),"",ReferenceData!#REF!),"")</f>
        <v/>
      </c>
      <c r="G26" t="str">
        <f>IFERROR(IF(0=LEN(ReferenceData!#REF!),"",ReferenceData!#REF!),"")</f>
        <v/>
      </c>
      <c r="H26" t="str">
        <f>IFERROR(IF(0=LEN(ReferenceData!#REF!),"",ReferenceData!#REF!),"")</f>
        <v/>
      </c>
      <c r="I26" t="str">
        <f>IFERROR(IF(0=LEN(ReferenceData!#REF!),"",ReferenceData!#REF!),"")</f>
        <v/>
      </c>
      <c r="J26" t="str">
        <f>IFERROR(IF(0=LEN(ReferenceData!#REF!),"",ReferenceData!#REF!),"")</f>
        <v/>
      </c>
      <c r="K26" t="str">
        <f>IFERROR(IF(0=LEN(ReferenceData!#REF!),"",ReferenceData!#REF!),"")</f>
        <v/>
      </c>
      <c r="L26" t="str">
        <f>IFERROR(IF(0=LEN(ReferenceData!#REF!),"",ReferenceData!#REF!),"")</f>
        <v/>
      </c>
      <c r="M26" t="str">
        <f>IFERROR(IF(0=LEN(ReferenceData!#REF!),"",ReferenceData!#REF!),"")</f>
        <v/>
      </c>
      <c r="N26" t="str">
        <f>IFERROR(IF(0=LEN(ReferenceData!#REF!),"",ReferenceData!#REF!),"")</f>
        <v/>
      </c>
      <c r="O26" t="str">
        <f>IFERROR(IF(0=LEN(ReferenceData!#REF!),"",ReferenceData!#REF!),"")</f>
        <v/>
      </c>
      <c r="P26" t="str">
        <f>IFERROR(IF(0=LEN(ReferenceData!#REF!),"",ReferenceData!#REF!),"")</f>
        <v/>
      </c>
      <c r="Q26" t="str">
        <f>IFERROR(IF(0=LEN(ReferenceData!#REF!),"",ReferenceData!#REF!),"")</f>
        <v/>
      </c>
      <c r="R26" t="str">
        <f>IFERROR(IF(0=LEN(ReferenceData!#REF!),"",ReferenceData!#REF!),"")</f>
        <v/>
      </c>
      <c r="S26" t="str">
        <f>IFERROR(IF(0=LEN(ReferenceData!#REF!),"",ReferenceData!#REF!),"")</f>
        <v/>
      </c>
      <c r="T26" t="str">
        <f>IFERROR(IF(0=LEN(ReferenceData!#REF!),"",ReferenceData!#REF!),"")</f>
        <v/>
      </c>
      <c r="U26" t="str">
        <f>IFERROR(IF(0=LEN(ReferenceData!#REF!),"",ReferenceData!#REF!),"")</f>
        <v/>
      </c>
      <c r="V26" t="str">
        <f>IFERROR(IF(0=LEN(ReferenceData!#REF!),"",ReferenceData!#REF!),"")</f>
        <v/>
      </c>
      <c r="W26" t="str">
        <f>IFERROR(IF(0=LEN(ReferenceData!#REF!),"",ReferenceData!#REF!),"")</f>
        <v/>
      </c>
      <c r="X26" t="str">
        <f>IFERROR(IF(0=LEN(ReferenceData!#REF!),"",ReferenceData!#REF!),"")</f>
        <v/>
      </c>
      <c r="Y26" t="str">
        <f>IFERROR(IF(0=LEN(ReferenceData!#REF!),"",ReferenceData!#REF!),"")</f>
        <v/>
      </c>
      <c r="Z26" t="str">
        <f>IFERROR(IF(0=LEN(ReferenceData!#REF!),"",ReferenceData!#REF!),"")</f>
        <v/>
      </c>
      <c r="AA26" t="str">
        <f>IFERROR(IF(0=LEN(ReferenceData!#REF!),"",ReferenceData!#REF!),"")</f>
        <v/>
      </c>
      <c r="AB26" t="str">
        <f>IFERROR(IF(0=LEN(ReferenceData!#REF!),"",ReferenceData!#REF!),"")</f>
        <v/>
      </c>
      <c r="AC26" t="str">
        <f>IFERROR(IF(0=LEN(ReferenceData!#REF!),"",ReferenceData!#REF!),"")</f>
        <v/>
      </c>
      <c r="AD26" t="str">
        <f>IFERROR(IF(0=LEN(ReferenceData!#REF!),"",ReferenceData!#REF!),"")</f>
        <v/>
      </c>
      <c r="AE26" t="str">
        <f>IFERROR(IF(0=LEN(ReferenceData!#REF!),"",ReferenceData!#REF!),"")</f>
        <v/>
      </c>
      <c r="AF26" t="str">
        <f>IFERROR(IF(0=LEN(ReferenceData!#REF!),"",ReferenceData!#REF!),"")</f>
        <v/>
      </c>
      <c r="AG26" t="str">
        <f>IFERROR(IF(0=LEN(ReferenceData!#REF!),"",ReferenceData!#REF!),"")</f>
        <v/>
      </c>
      <c r="AH26" t="str">
        <f>IFERROR(IF(0=LEN(ReferenceData!#REF!),"",ReferenceData!#REF!),"")</f>
        <v/>
      </c>
      <c r="AI26" t="str">
        <f>IFERROR(IF(0=LEN(ReferenceData!#REF!),"",ReferenceData!#REF!),"")</f>
        <v/>
      </c>
      <c r="AJ26" t="str">
        <f>IFERROR(IF(0=LEN(ReferenceData!#REF!),"",ReferenceData!#REF!),"")</f>
        <v/>
      </c>
      <c r="AK26" t="str">
        <f>IFERROR(IF(0=LEN(ReferenceData!#REF!),"",ReferenceData!#REF!),"")</f>
        <v/>
      </c>
      <c r="AL26" t="str">
        <f>IFERROR(IF(0=LEN(ReferenceData!#REF!),"",ReferenceData!#REF!),"")</f>
        <v/>
      </c>
      <c r="AM26" t="str">
        <f>IFERROR(IF(0=LEN(ReferenceData!#REF!),"",ReferenceData!#REF!),"")</f>
        <v/>
      </c>
      <c r="AN26" t="str">
        <f>IFERROR(IF(0=LEN(ReferenceData!#REF!),"",ReferenceData!#REF!),"")</f>
        <v/>
      </c>
      <c r="AO26" t="str">
        <f>IFERROR(IF(0=LEN(ReferenceData!#REF!),"",ReferenceData!#REF!),"")</f>
        <v/>
      </c>
      <c r="AP26" t="str">
        <f>IFERROR(IF(0=LEN(ReferenceData!#REF!),"",ReferenceData!#REF!),"")</f>
        <v/>
      </c>
      <c r="AQ26" t="str">
        <f>IFERROR(IF(0=LEN(ReferenceData!#REF!),"",ReferenceData!#REF!),"")</f>
        <v/>
      </c>
      <c r="AR26" t="str">
        <f>IFERROR(IF(0=LEN(ReferenceData!#REF!),"",ReferenceData!#REF!),"")</f>
        <v/>
      </c>
      <c r="AS26" t="str">
        <f>IFERROR(IF(0=LEN(ReferenceData!#REF!),"",ReferenceData!#REF!),"")</f>
        <v/>
      </c>
    </row>
    <row r="27" spans="1:45" x14ac:dyDescent="0.3">
      <c r="A27" t="str">
        <f>IFERROR(IF(0=LEN(ReferenceData!#REF!),"",ReferenceData!#REF!),"")</f>
        <v/>
      </c>
      <c r="B27" t="str">
        <f>IFERROR(IF(0=LEN(ReferenceData!#REF!),"",ReferenceData!#REF!),"")</f>
        <v/>
      </c>
      <c r="C27" t="str">
        <f>IFERROR(IF(0=LEN(ReferenceData!#REF!),"",ReferenceData!#REF!),"")</f>
        <v/>
      </c>
      <c r="D27" t="str">
        <f>IFERROR(IF(0=LEN(ReferenceData!#REF!),"",ReferenceData!#REF!),"")</f>
        <v/>
      </c>
      <c r="E27" t="str">
        <f>IFERROR(IF(0=LEN(ReferenceData!#REF!),"",ReferenceData!#REF!),"")</f>
        <v/>
      </c>
      <c r="F27" t="str">
        <f>IFERROR(IF(0=LEN(ReferenceData!#REF!),"",ReferenceData!#REF!),"")</f>
        <v/>
      </c>
      <c r="G27" t="str">
        <f>IFERROR(IF(0=LEN(ReferenceData!#REF!),"",ReferenceData!#REF!),"")</f>
        <v/>
      </c>
      <c r="H27" t="str">
        <f>IFERROR(IF(0=LEN(ReferenceData!#REF!),"",ReferenceData!#REF!),"")</f>
        <v/>
      </c>
      <c r="I27" t="str">
        <f>IFERROR(IF(0=LEN(ReferenceData!#REF!),"",ReferenceData!#REF!),"")</f>
        <v/>
      </c>
      <c r="J27" t="str">
        <f>IFERROR(IF(0=LEN(ReferenceData!#REF!),"",ReferenceData!#REF!),"")</f>
        <v/>
      </c>
      <c r="K27" t="str">
        <f>IFERROR(IF(0=LEN(ReferenceData!#REF!),"",ReferenceData!#REF!),"")</f>
        <v/>
      </c>
      <c r="L27" t="str">
        <f>IFERROR(IF(0=LEN(ReferenceData!#REF!),"",ReferenceData!#REF!),"")</f>
        <v/>
      </c>
      <c r="M27" t="str">
        <f>IFERROR(IF(0=LEN(ReferenceData!#REF!),"",ReferenceData!#REF!),"")</f>
        <v/>
      </c>
      <c r="N27" t="str">
        <f>IFERROR(IF(0=LEN(ReferenceData!#REF!),"",ReferenceData!#REF!),"")</f>
        <v/>
      </c>
      <c r="O27" t="str">
        <f>IFERROR(IF(0=LEN(ReferenceData!#REF!),"",ReferenceData!#REF!),"")</f>
        <v/>
      </c>
      <c r="P27" t="str">
        <f>IFERROR(IF(0=LEN(ReferenceData!#REF!),"",ReferenceData!#REF!),"")</f>
        <v/>
      </c>
      <c r="Q27" t="str">
        <f>IFERROR(IF(0=LEN(ReferenceData!#REF!),"",ReferenceData!#REF!),"")</f>
        <v/>
      </c>
      <c r="R27" t="str">
        <f>IFERROR(IF(0=LEN(ReferenceData!#REF!),"",ReferenceData!#REF!),"")</f>
        <v/>
      </c>
      <c r="S27" t="str">
        <f>IFERROR(IF(0=LEN(ReferenceData!#REF!),"",ReferenceData!#REF!),"")</f>
        <v/>
      </c>
      <c r="T27" t="str">
        <f>IFERROR(IF(0=LEN(ReferenceData!#REF!),"",ReferenceData!#REF!),"")</f>
        <v/>
      </c>
      <c r="U27" t="str">
        <f>IFERROR(IF(0=LEN(ReferenceData!#REF!),"",ReferenceData!#REF!),"")</f>
        <v/>
      </c>
      <c r="V27" t="str">
        <f>IFERROR(IF(0=LEN(ReferenceData!#REF!),"",ReferenceData!#REF!),"")</f>
        <v/>
      </c>
      <c r="W27" t="str">
        <f>IFERROR(IF(0=LEN(ReferenceData!#REF!),"",ReferenceData!#REF!),"")</f>
        <v/>
      </c>
      <c r="X27" t="str">
        <f>IFERROR(IF(0=LEN(ReferenceData!#REF!),"",ReferenceData!#REF!),"")</f>
        <v/>
      </c>
      <c r="Y27" t="str">
        <f>IFERROR(IF(0=LEN(ReferenceData!#REF!),"",ReferenceData!#REF!),"")</f>
        <v/>
      </c>
      <c r="Z27" t="str">
        <f>IFERROR(IF(0=LEN(ReferenceData!#REF!),"",ReferenceData!#REF!),"")</f>
        <v/>
      </c>
      <c r="AA27" t="str">
        <f>IFERROR(IF(0=LEN(ReferenceData!#REF!),"",ReferenceData!#REF!),"")</f>
        <v/>
      </c>
      <c r="AB27" t="str">
        <f>IFERROR(IF(0=LEN(ReferenceData!#REF!),"",ReferenceData!#REF!),"")</f>
        <v/>
      </c>
      <c r="AC27" t="str">
        <f>IFERROR(IF(0=LEN(ReferenceData!#REF!),"",ReferenceData!#REF!),"")</f>
        <v/>
      </c>
      <c r="AD27" t="str">
        <f>IFERROR(IF(0=LEN(ReferenceData!#REF!),"",ReferenceData!#REF!),"")</f>
        <v/>
      </c>
      <c r="AE27" t="str">
        <f>IFERROR(IF(0=LEN(ReferenceData!#REF!),"",ReferenceData!#REF!),"")</f>
        <v/>
      </c>
      <c r="AF27" t="str">
        <f>IFERROR(IF(0=LEN(ReferenceData!#REF!),"",ReferenceData!#REF!),"")</f>
        <v/>
      </c>
      <c r="AG27" t="str">
        <f>IFERROR(IF(0=LEN(ReferenceData!#REF!),"",ReferenceData!#REF!),"")</f>
        <v/>
      </c>
      <c r="AH27" t="str">
        <f>IFERROR(IF(0=LEN(ReferenceData!#REF!),"",ReferenceData!#REF!),"")</f>
        <v/>
      </c>
      <c r="AI27" t="str">
        <f>IFERROR(IF(0=LEN(ReferenceData!#REF!),"",ReferenceData!#REF!),"")</f>
        <v/>
      </c>
      <c r="AJ27" t="str">
        <f>IFERROR(IF(0=LEN(ReferenceData!#REF!),"",ReferenceData!#REF!),"")</f>
        <v/>
      </c>
      <c r="AK27" t="str">
        <f>IFERROR(IF(0=LEN(ReferenceData!#REF!),"",ReferenceData!#REF!),"")</f>
        <v/>
      </c>
      <c r="AL27" t="str">
        <f>IFERROR(IF(0=LEN(ReferenceData!#REF!),"",ReferenceData!#REF!),"")</f>
        <v/>
      </c>
      <c r="AM27" t="str">
        <f>IFERROR(IF(0=LEN(ReferenceData!#REF!),"",ReferenceData!#REF!),"")</f>
        <v/>
      </c>
      <c r="AN27" t="str">
        <f>IFERROR(IF(0=LEN(ReferenceData!#REF!),"",ReferenceData!#REF!),"")</f>
        <v/>
      </c>
      <c r="AO27" t="str">
        <f>IFERROR(IF(0=LEN(ReferenceData!#REF!),"",ReferenceData!#REF!),"")</f>
        <v/>
      </c>
      <c r="AP27" t="str">
        <f>IFERROR(IF(0=LEN(ReferenceData!#REF!),"",ReferenceData!#REF!),"")</f>
        <v/>
      </c>
      <c r="AQ27" t="str">
        <f>IFERROR(IF(0=LEN(ReferenceData!#REF!),"",ReferenceData!#REF!),"")</f>
        <v/>
      </c>
      <c r="AR27" t="str">
        <f>IFERROR(IF(0=LEN(ReferenceData!#REF!),"",ReferenceData!#REF!),"")</f>
        <v/>
      </c>
      <c r="AS27" t="str">
        <f>IFERROR(IF(0=LEN(ReferenceData!#REF!),"",ReferenceData!#REF!),"")</f>
        <v/>
      </c>
    </row>
    <row r="28" spans="1:45" x14ac:dyDescent="0.3">
      <c r="A28" t="str">
        <f>IFERROR(IF(0=LEN(ReferenceData!#REF!),"",ReferenceData!#REF!),"")</f>
        <v/>
      </c>
      <c r="B28" t="str">
        <f>IFERROR(IF(0=LEN(ReferenceData!#REF!),"",ReferenceData!#REF!),"")</f>
        <v/>
      </c>
      <c r="C28" t="str">
        <f>IFERROR(IF(0=LEN(ReferenceData!#REF!),"",ReferenceData!#REF!),"")</f>
        <v/>
      </c>
      <c r="D28" t="str">
        <f>IFERROR(IF(0=LEN(ReferenceData!#REF!),"",ReferenceData!#REF!),"")</f>
        <v/>
      </c>
      <c r="E28" t="str">
        <f>IFERROR(IF(0=LEN(ReferenceData!#REF!),"",ReferenceData!#REF!),"")</f>
        <v/>
      </c>
      <c r="F28" t="str">
        <f>IFERROR(IF(0=LEN(ReferenceData!#REF!),"",ReferenceData!#REF!),"")</f>
        <v/>
      </c>
      <c r="G28" t="str">
        <f>IFERROR(IF(0=LEN(ReferenceData!#REF!),"",ReferenceData!#REF!),"")</f>
        <v/>
      </c>
      <c r="H28" t="str">
        <f>IFERROR(IF(0=LEN(ReferenceData!#REF!),"",ReferenceData!#REF!),"")</f>
        <v/>
      </c>
      <c r="I28" t="str">
        <f>IFERROR(IF(0=LEN(ReferenceData!#REF!),"",ReferenceData!#REF!),"")</f>
        <v/>
      </c>
      <c r="J28" t="str">
        <f>IFERROR(IF(0=LEN(ReferenceData!#REF!),"",ReferenceData!#REF!),"")</f>
        <v/>
      </c>
      <c r="K28" t="str">
        <f>IFERROR(IF(0=LEN(ReferenceData!#REF!),"",ReferenceData!#REF!),"")</f>
        <v/>
      </c>
      <c r="L28" t="str">
        <f>IFERROR(IF(0=LEN(ReferenceData!#REF!),"",ReferenceData!#REF!),"")</f>
        <v/>
      </c>
      <c r="M28" t="str">
        <f>IFERROR(IF(0=LEN(ReferenceData!#REF!),"",ReferenceData!#REF!),"")</f>
        <v/>
      </c>
      <c r="N28" t="str">
        <f>IFERROR(IF(0=LEN(ReferenceData!#REF!),"",ReferenceData!#REF!),"")</f>
        <v/>
      </c>
      <c r="O28" t="str">
        <f>IFERROR(IF(0=LEN(ReferenceData!#REF!),"",ReferenceData!#REF!),"")</f>
        <v/>
      </c>
      <c r="P28" t="str">
        <f>IFERROR(IF(0=LEN(ReferenceData!#REF!),"",ReferenceData!#REF!),"")</f>
        <v/>
      </c>
      <c r="Q28" t="str">
        <f>IFERROR(IF(0=LEN(ReferenceData!#REF!),"",ReferenceData!#REF!),"")</f>
        <v/>
      </c>
      <c r="R28" t="str">
        <f>IFERROR(IF(0=LEN(ReferenceData!#REF!),"",ReferenceData!#REF!),"")</f>
        <v/>
      </c>
      <c r="S28" t="str">
        <f>IFERROR(IF(0=LEN(ReferenceData!#REF!),"",ReferenceData!#REF!),"")</f>
        <v/>
      </c>
      <c r="T28" t="str">
        <f>IFERROR(IF(0=LEN(ReferenceData!#REF!),"",ReferenceData!#REF!),"")</f>
        <v/>
      </c>
      <c r="U28" t="str">
        <f>IFERROR(IF(0=LEN(ReferenceData!#REF!),"",ReferenceData!#REF!),"")</f>
        <v/>
      </c>
      <c r="V28" t="str">
        <f>IFERROR(IF(0=LEN(ReferenceData!#REF!),"",ReferenceData!#REF!),"")</f>
        <v/>
      </c>
      <c r="W28" t="str">
        <f>IFERROR(IF(0=LEN(ReferenceData!#REF!),"",ReferenceData!#REF!),"")</f>
        <v/>
      </c>
      <c r="X28" t="str">
        <f>IFERROR(IF(0=LEN(ReferenceData!#REF!),"",ReferenceData!#REF!),"")</f>
        <v/>
      </c>
      <c r="Y28" t="str">
        <f>IFERROR(IF(0=LEN(ReferenceData!#REF!),"",ReferenceData!#REF!),"")</f>
        <v/>
      </c>
      <c r="Z28" t="str">
        <f>IFERROR(IF(0=LEN(ReferenceData!#REF!),"",ReferenceData!#REF!),"")</f>
        <v/>
      </c>
      <c r="AA28" t="str">
        <f>IFERROR(IF(0=LEN(ReferenceData!#REF!),"",ReferenceData!#REF!),"")</f>
        <v/>
      </c>
      <c r="AB28" t="str">
        <f>IFERROR(IF(0=LEN(ReferenceData!#REF!),"",ReferenceData!#REF!),"")</f>
        <v/>
      </c>
      <c r="AC28" t="str">
        <f>IFERROR(IF(0=LEN(ReferenceData!#REF!),"",ReferenceData!#REF!),"")</f>
        <v/>
      </c>
      <c r="AD28" t="str">
        <f>IFERROR(IF(0=LEN(ReferenceData!#REF!),"",ReferenceData!#REF!),"")</f>
        <v/>
      </c>
      <c r="AE28" t="str">
        <f>IFERROR(IF(0=LEN(ReferenceData!#REF!),"",ReferenceData!#REF!),"")</f>
        <v/>
      </c>
      <c r="AF28" t="str">
        <f>IFERROR(IF(0=LEN(ReferenceData!#REF!),"",ReferenceData!#REF!),"")</f>
        <v/>
      </c>
      <c r="AG28" t="str">
        <f>IFERROR(IF(0=LEN(ReferenceData!#REF!),"",ReferenceData!#REF!),"")</f>
        <v/>
      </c>
      <c r="AH28" t="str">
        <f>IFERROR(IF(0=LEN(ReferenceData!#REF!),"",ReferenceData!#REF!),"")</f>
        <v/>
      </c>
      <c r="AI28" t="str">
        <f>IFERROR(IF(0=LEN(ReferenceData!#REF!),"",ReferenceData!#REF!),"")</f>
        <v/>
      </c>
      <c r="AJ28" t="str">
        <f>IFERROR(IF(0=LEN(ReferenceData!#REF!),"",ReferenceData!#REF!),"")</f>
        <v/>
      </c>
      <c r="AK28" t="str">
        <f>IFERROR(IF(0=LEN(ReferenceData!#REF!),"",ReferenceData!#REF!),"")</f>
        <v/>
      </c>
      <c r="AL28" t="str">
        <f>IFERROR(IF(0=LEN(ReferenceData!#REF!),"",ReferenceData!#REF!),"")</f>
        <v/>
      </c>
      <c r="AM28" t="str">
        <f>IFERROR(IF(0=LEN(ReferenceData!#REF!),"",ReferenceData!#REF!),"")</f>
        <v/>
      </c>
      <c r="AN28" t="str">
        <f>IFERROR(IF(0=LEN(ReferenceData!#REF!),"",ReferenceData!#REF!),"")</f>
        <v/>
      </c>
      <c r="AO28" t="str">
        <f>IFERROR(IF(0=LEN(ReferenceData!#REF!),"",ReferenceData!#REF!),"")</f>
        <v/>
      </c>
      <c r="AP28" t="str">
        <f>IFERROR(IF(0=LEN(ReferenceData!#REF!),"",ReferenceData!#REF!),"")</f>
        <v/>
      </c>
      <c r="AQ28" t="str">
        <f>IFERROR(IF(0=LEN(ReferenceData!#REF!),"",ReferenceData!#REF!),"")</f>
        <v/>
      </c>
      <c r="AR28" t="str">
        <f>IFERROR(IF(0=LEN(ReferenceData!#REF!),"",ReferenceData!#REF!),"")</f>
        <v/>
      </c>
      <c r="AS28" t="str">
        <f>IFERROR(IF(0=LEN(ReferenceData!#REF!),"",ReferenceData!#REF!),"")</f>
        <v/>
      </c>
    </row>
    <row r="29" spans="1:45" x14ac:dyDescent="0.3">
      <c r="A29" t="str">
        <f>IFERROR(IF(0=LEN(ReferenceData!#REF!),"",ReferenceData!#REF!),"")</f>
        <v/>
      </c>
      <c r="B29" t="str">
        <f>IFERROR(IF(0=LEN(ReferenceData!#REF!),"",ReferenceData!#REF!),"")</f>
        <v/>
      </c>
      <c r="C29" t="str">
        <f>IFERROR(IF(0=LEN(ReferenceData!#REF!),"",ReferenceData!#REF!),"")</f>
        <v/>
      </c>
      <c r="D29" t="str">
        <f>IFERROR(IF(0=LEN(ReferenceData!#REF!),"",ReferenceData!#REF!),"")</f>
        <v/>
      </c>
      <c r="E29" t="str">
        <f>IFERROR(IF(0=LEN(ReferenceData!#REF!),"",ReferenceData!#REF!),"")</f>
        <v/>
      </c>
      <c r="F29" t="str">
        <f>IFERROR(IF(0=LEN(ReferenceData!#REF!),"",ReferenceData!#REF!),"")</f>
        <v/>
      </c>
      <c r="G29" t="str">
        <f>IFERROR(IF(0=LEN(ReferenceData!#REF!),"",ReferenceData!#REF!),"")</f>
        <v/>
      </c>
      <c r="H29" t="str">
        <f>IFERROR(IF(0=LEN(ReferenceData!#REF!),"",ReferenceData!#REF!),"")</f>
        <v/>
      </c>
      <c r="I29" t="str">
        <f>IFERROR(IF(0=LEN(ReferenceData!#REF!),"",ReferenceData!#REF!),"")</f>
        <v/>
      </c>
      <c r="J29" t="str">
        <f>IFERROR(IF(0=LEN(ReferenceData!#REF!),"",ReferenceData!#REF!),"")</f>
        <v/>
      </c>
      <c r="K29" t="str">
        <f>IFERROR(IF(0=LEN(ReferenceData!#REF!),"",ReferenceData!#REF!),"")</f>
        <v/>
      </c>
      <c r="L29" t="str">
        <f>IFERROR(IF(0=LEN(ReferenceData!#REF!),"",ReferenceData!#REF!),"")</f>
        <v/>
      </c>
      <c r="M29" t="str">
        <f>IFERROR(IF(0=LEN(ReferenceData!#REF!),"",ReferenceData!#REF!),"")</f>
        <v/>
      </c>
      <c r="N29" t="str">
        <f>IFERROR(IF(0=LEN(ReferenceData!#REF!),"",ReferenceData!#REF!),"")</f>
        <v/>
      </c>
      <c r="O29" t="str">
        <f>IFERROR(IF(0=LEN(ReferenceData!#REF!),"",ReferenceData!#REF!),"")</f>
        <v/>
      </c>
      <c r="P29" t="str">
        <f>IFERROR(IF(0=LEN(ReferenceData!#REF!),"",ReferenceData!#REF!),"")</f>
        <v/>
      </c>
      <c r="Q29" t="str">
        <f>IFERROR(IF(0=LEN(ReferenceData!#REF!),"",ReferenceData!#REF!),"")</f>
        <v/>
      </c>
      <c r="R29" t="str">
        <f>IFERROR(IF(0=LEN(ReferenceData!#REF!),"",ReferenceData!#REF!),"")</f>
        <v/>
      </c>
      <c r="S29" t="str">
        <f>IFERROR(IF(0=LEN(ReferenceData!#REF!),"",ReferenceData!#REF!),"")</f>
        <v/>
      </c>
      <c r="T29" t="str">
        <f>IFERROR(IF(0=LEN(ReferenceData!#REF!),"",ReferenceData!#REF!),"")</f>
        <v/>
      </c>
      <c r="U29" t="str">
        <f>IFERROR(IF(0=LEN(ReferenceData!#REF!),"",ReferenceData!#REF!),"")</f>
        <v/>
      </c>
      <c r="V29" t="str">
        <f>IFERROR(IF(0=LEN(ReferenceData!#REF!),"",ReferenceData!#REF!),"")</f>
        <v/>
      </c>
      <c r="W29" t="str">
        <f>IFERROR(IF(0=LEN(ReferenceData!#REF!),"",ReferenceData!#REF!),"")</f>
        <v/>
      </c>
      <c r="X29" t="str">
        <f>IFERROR(IF(0=LEN(ReferenceData!#REF!),"",ReferenceData!#REF!),"")</f>
        <v/>
      </c>
      <c r="Y29" t="str">
        <f>IFERROR(IF(0=LEN(ReferenceData!#REF!),"",ReferenceData!#REF!),"")</f>
        <v/>
      </c>
      <c r="Z29" t="str">
        <f>IFERROR(IF(0=LEN(ReferenceData!#REF!),"",ReferenceData!#REF!),"")</f>
        <v/>
      </c>
      <c r="AA29" t="str">
        <f>IFERROR(IF(0=LEN(ReferenceData!#REF!),"",ReferenceData!#REF!),"")</f>
        <v/>
      </c>
      <c r="AB29" t="str">
        <f>IFERROR(IF(0=LEN(ReferenceData!#REF!),"",ReferenceData!#REF!),"")</f>
        <v/>
      </c>
      <c r="AC29" t="str">
        <f>IFERROR(IF(0=LEN(ReferenceData!#REF!),"",ReferenceData!#REF!),"")</f>
        <v/>
      </c>
      <c r="AD29" t="str">
        <f>IFERROR(IF(0=LEN(ReferenceData!#REF!),"",ReferenceData!#REF!),"")</f>
        <v/>
      </c>
      <c r="AE29" t="str">
        <f>IFERROR(IF(0=LEN(ReferenceData!#REF!),"",ReferenceData!#REF!),"")</f>
        <v/>
      </c>
      <c r="AF29" t="str">
        <f>IFERROR(IF(0=LEN(ReferenceData!#REF!),"",ReferenceData!#REF!),"")</f>
        <v/>
      </c>
      <c r="AG29" t="str">
        <f>IFERROR(IF(0=LEN(ReferenceData!#REF!),"",ReferenceData!#REF!),"")</f>
        <v/>
      </c>
      <c r="AH29" t="str">
        <f>IFERROR(IF(0=LEN(ReferenceData!#REF!),"",ReferenceData!#REF!),"")</f>
        <v/>
      </c>
      <c r="AI29" t="str">
        <f>IFERROR(IF(0=LEN(ReferenceData!#REF!),"",ReferenceData!#REF!),"")</f>
        <v/>
      </c>
      <c r="AJ29" t="str">
        <f>IFERROR(IF(0=LEN(ReferenceData!#REF!),"",ReferenceData!#REF!),"")</f>
        <v/>
      </c>
      <c r="AK29" t="str">
        <f>IFERROR(IF(0=LEN(ReferenceData!#REF!),"",ReferenceData!#REF!),"")</f>
        <v/>
      </c>
      <c r="AL29" t="str">
        <f>IFERROR(IF(0=LEN(ReferenceData!#REF!),"",ReferenceData!#REF!),"")</f>
        <v/>
      </c>
      <c r="AM29" t="str">
        <f>IFERROR(IF(0=LEN(ReferenceData!#REF!),"",ReferenceData!#REF!),"")</f>
        <v/>
      </c>
      <c r="AN29" t="str">
        <f>IFERROR(IF(0=LEN(ReferenceData!#REF!),"",ReferenceData!#REF!),"")</f>
        <v/>
      </c>
      <c r="AO29" t="str">
        <f>IFERROR(IF(0=LEN(ReferenceData!#REF!),"",ReferenceData!#REF!),"")</f>
        <v/>
      </c>
      <c r="AP29" t="str">
        <f>IFERROR(IF(0=LEN(ReferenceData!#REF!),"",ReferenceData!#REF!),"")</f>
        <v/>
      </c>
      <c r="AQ29" t="str">
        <f>IFERROR(IF(0=LEN(ReferenceData!#REF!),"",ReferenceData!#REF!),"")</f>
        <v/>
      </c>
      <c r="AR29" t="str">
        <f>IFERROR(IF(0=LEN(ReferenceData!#REF!),"",ReferenceData!#REF!),"")</f>
        <v/>
      </c>
      <c r="AS29" t="str">
        <f>IFERROR(IF(0=LEN(ReferenceData!#REF!),"",ReferenceData!#REF!),"")</f>
        <v/>
      </c>
    </row>
    <row r="30" spans="1:45" x14ac:dyDescent="0.3">
      <c r="A30" t="str">
        <f>IFERROR(IF(0=LEN(ReferenceData!#REF!),"",ReferenceData!#REF!),"")</f>
        <v/>
      </c>
      <c r="B30" t="str">
        <f>IFERROR(IF(0=LEN(ReferenceData!#REF!),"",ReferenceData!#REF!),"")</f>
        <v/>
      </c>
      <c r="C30" t="str">
        <f>IFERROR(IF(0=LEN(ReferenceData!#REF!),"",ReferenceData!#REF!),"")</f>
        <v/>
      </c>
      <c r="D30" t="str">
        <f>IFERROR(IF(0=LEN(ReferenceData!#REF!),"",ReferenceData!#REF!),"")</f>
        <v/>
      </c>
      <c r="E30" t="str">
        <f>IFERROR(IF(0=LEN(ReferenceData!#REF!),"",ReferenceData!#REF!),"")</f>
        <v/>
      </c>
      <c r="F30" t="str">
        <f>IFERROR(IF(0=LEN(ReferenceData!#REF!),"",ReferenceData!#REF!),"")</f>
        <v/>
      </c>
      <c r="G30" t="str">
        <f>IFERROR(IF(0=LEN(ReferenceData!#REF!),"",ReferenceData!#REF!),"")</f>
        <v/>
      </c>
      <c r="H30" t="str">
        <f>IFERROR(IF(0=LEN(ReferenceData!#REF!),"",ReferenceData!#REF!),"")</f>
        <v/>
      </c>
      <c r="I30" t="str">
        <f>IFERROR(IF(0=LEN(ReferenceData!#REF!),"",ReferenceData!#REF!),"")</f>
        <v/>
      </c>
      <c r="J30" t="str">
        <f>IFERROR(IF(0=LEN(ReferenceData!#REF!),"",ReferenceData!#REF!),"")</f>
        <v/>
      </c>
      <c r="K30" t="str">
        <f>IFERROR(IF(0=LEN(ReferenceData!#REF!),"",ReferenceData!#REF!),"")</f>
        <v/>
      </c>
      <c r="L30" t="str">
        <f>IFERROR(IF(0=LEN(ReferenceData!#REF!),"",ReferenceData!#REF!),"")</f>
        <v/>
      </c>
      <c r="M30" t="str">
        <f>IFERROR(IF(0=LEN(ReferenceData!#REF!),"",ReferenceData!#REF!),"")</f>
        <v/>
      </c>
      <c r="N30" t="str">
        <f>IFERROR(IF(0=LEN(ReferenceData!#REF!),"",ReferenceData!#REF!),"")</f>
        <v/>
      </c>
      <c r="O30" t="str">
        <f>IFERROR(IF(0=LEN(ReferenceData!#REF!),"",ReferenceData!#REF!),"")</f>
        <v/>
      </c>
      <c r="P30" t="str">
        <f>IFERROR(IF(0=LEN(ReferenceData!#REF!),"",ReferenceData!#REF!),"")</f>
        <v/>
      </c>
      <c r="Q30" t="str">
        <f>IFERROR(IF(0=LEN(ReferenceData!#REF!),"",ReferenceData!#REF!),"")</f>
        <v/>
      </c>
      <c r="R30" t="str">
        <f>IFERROR(IF(0=LEN(ReferenceData!#REF!),"",ReferenceData!#REF!),"")</f>
        <v/>
      </c>
      <c r="S30" t="str">
        <f>IFERROR(IF(0=LEN(ReferenceData!#REF!),"",ReferenceData!#REF!),"")</f>
        <v/>
      </c>
      <c r="T30" t="str">
        <f>IFERROR(IF(0=LEN(ReferenceData!#REF!),"",ReferenceData!#REF!),"")</f>
        <v/>
      </c>
      <c r="U30" t="str">
        <f>IFERROR(IF(0=LEN(ReferenceData!#REF!),"",ReferenceData!#REF!),"")</f>
        <v/>
      </c>
      <c r="V30" t="str">
        <f>IFERROR(IF(0=LEN(ReferenceData!#REF!),"",ReferenceData!#REF!),"")</f>
        <v/>
      </c>
      <c r="W30" t="str">
        <f>IFERROR(IF(0=LEN(ReferenceData!#REF!),"",ReferenceData!#REF!),"")</f>
        <v/>
      </c>
      <c r="X30" t="str">
        <f>IFERROR(IF(0=LEN(ReferenceData!#REF!),"",ReferenceData!#REF!),"")</f>
        <v/>
      </c>
      <c r="Y30" t="str">
        <f>IFERROR(IF(0=LEN(ReferenceData!#REF!),"",ReferenceData!#REF!),"")</f>
        <v/>
      </c>
      <c r="Z30" t="str">
        <f>IFERROR(IF(0=LEN(ReferenceData!#REF!),"",ReferenceData!#REF!),"")</f>
        <v/>
      </c>
      <c r="AA30" t="str">
        <f>IFERROR(IF(0=LEN(ReferenceData!#REF!),"",ReferenceData!#REF!),"")</f>
        <v/>
      </c>
      <c r="AB30" t="str">
        <f>IFERROR(IF(0=LEN(ReferenceData!#REF!),"",ReferenceData!#REF!),"")</f>
        <v/>
      </c>
      <c r="AC30" t="str">
        <f>IFERROR(IF(0=LEN(ReferenceData!#REF!),"",ReferenceData!#REF!),"")</f>
        <v/>
      </c>
      <c r="AD30" t="str">
        <f>IFERROR(IF(0=LEN(ReferenceData!#REF!),"",ReferenceData!#REF!),"")</f>
        <v/>
      </c>
      <c r="AE30" t="str">
        <f>IFERROR(IF(0=LEN(ReferenceData!#REF!),"",ReferenceData!#REF!),"")</f>
        <v/>
      </c>
      <c r="AF30" t="str">
        <f>IFERROR(IF(0=LEN(ReferenceData!#REF!),"",ReferenceData!#REF!),"")</f>
        <v/>
      </c>
      <c r="AG30" t="str">
        <f>IFERROR(IF(0=LEN(ReferenceData!#REF!),"",ReferenceData!#REF!),"")</f>
        <v/>
      </c>
      <c r="AH30" t="str">
        <f>IFERROR(IF(0=LEN(ReferenceData!#REF!),"",ReferenceData!#REF!),"")</f>
        <v/>
      </c>
      <c r="AI30" t="str">
        <f>IFERROR(IF(0=LEN(ReferenceData!#REF!),"",ReferenceData!#REF!),"")</f>
        <v/>
      </c>
      <c r="AJ30" t="str">
        <f>IFERROR(IF(0=LEN(ReferenceData!#REF!),"",ReferenceData!#REF!),"")</f>
        <v/>
      </c>
      <c r="AK30" t="str">
        <f>IFERROR(IF(0=LEN(ReferenceData!#REF!),"",ReferenceData!#REF!),"")</f>
        <v/>
      </c>
      <c r="AL30" t="str">
        <f>IFERROR(IF(0=LEN(ReferenceData!#REF!),"",ReferenceData!#REF!),"")</f>
        <v/>
      </c>
      <c r="AM30" t="str">
        <f>IFERROR(IF(0=LEN(ReferenceData!#REF!),"",ReferenceData!#REF!),"")</f>
        <v/>
      </c>
      <c r="AN30" t="str">
        <f>IFERROR(IF(0=LEN(ReferenceData!#REF!),"",ReferenceData!#REF!),"")</f>
        <v/>
      </c>
      <c r="AO30" t="str">
        <f>IFERROR(IF(0=LEN(ReferenceData!#REF!),"",ReferenceData!#REF!),"")</f>
        <v/>
      </c>
      <c r="AP30" t="str">
        <f>IFERROR(IF(0=LEN(ReferenceData!#REF!),"",ReferenceData!#REF!),"")</f>
        <v/>
      </c>
      <c r="AQ30" t="str">
        <f>IFERROR(IF(0=LEN(ReferenceData!#REF!),"",ReferenceData!#REF!),"")</f>
        <v/>
      </c>
      <c r="AR30" t="str">
        <f>IFERROR(IF(0=LEN(ReferenceData!#REF!),"",ReferenceData!#REF!),"")</f>
        <v/>
      </c>
      <c r="AS30" t="str">
        <f>IFERROR(IF(0=LEN(ReferenceData!#REF!),"",ReferenceData!#REF!),"")</f>
        <v/>
      </c>
    </row>
    <row r="31" spans="1:45" x14ac:dyDescent="0.3">
      <c r="A31" t="str">
        <f>IFERROR(IF(0=LEN(ReferenceData!#REF!),"",ReferenceData!#REF!),"")</f>
        <v/>
      </c>
      <c r="B31" t="str">
        <f>IFERROR(IF(0=LEN(ReferenceData!#REF!),"",ReferenceData!#REF!),"")</f>
        <v/>
      </c>
      <c r="C31" t="str">
        <f>IFERROR(IF(0=LEN(ReferenceData!#REF!),"",ReferenceData!#REF!),"")</f>
        <v/>
      </c>
      <c r="D31" t="str">
        <f>IFERROR(IF(0=LEN(ReferenceData!#REF!),"",ReferenceData!#REF!),"")</f>
        <v/>
      </c>
      <c r="E31" t="str">
        <f>IFERROR(IF(0=LEN(ReferenceData!#REF!),"",ReferenceData!#REF!),"")</f>
        <v/>
      </c>
      <c r="F31" t="str">
        <f>IFERROR(IF(0=LEN(ReferenceData!#REF!),"",ReferenceData!#REF!),"")</f>
        <v/>
      </c>
      <c r="G31" t="str">
        <f>IFERROR(IF(0=LEN(ReferenceData!#REF!),"",ReferenceData!#REF!),"")</f>
        <v/>
      </c>
      <c r="H31" t="str">
        <f>IFERROR(IF(0=LEN(ReferenceData!#REF!),"",ReferenceData!#REF!),"")</f>
        <v/>
      </c>
      <c r="I31" t="str">
        <f>IFERROR(IF(0=LEN(ReferenceData!#REF!),"",ReferenceData!#REF!),"")</f>
        <v/>
      </c>
      <c r="J31" t="str">
        <f>IFERROR(IF(0=LEN(ReferenceData!#REF!),"",ReferenceData!#REF!),"")</f>
        <v/>
      </c>
      <c r="K31" t="str">
        <f>IFERROR(IF(0=LEN(ReferenceData!#REF!),"",ReferenceData!#REF!),"")</f>
        <v/>
      </c>
      <c r="L31" t="str">
        <f>IFERROR(IF(0=LEN(ReferenceData!#REF!),"",ReferenceData!#REF!),"")</f>
        <v/>
      </c>
      <c r="M31" t="str">
        <f>IFERROR(IF(0=LEN(ReferenceData!#REF!),"",ReferenceData!#REF!),"")</f>
        <v/>
      </c>
      <c r="N31" t="str">
        <f>IFERROR(IF(0=LEN(ReferenceData!#REF!),"",ReferenceData!#REF!),"")</f>
        <v/>
      </c>
      <c r="O31" t="str">
        <f>IFERROR(IF(0=LEN(ReferenceData!#REF!),"",ReferenceData!#REF!),"")</f>
        <v/>
      </c>
      <c r="P31" t="str">
        <f>IFERROR(IF(0=LEN(ReferenceData!#REF!),"",ReferenceData!#REF!),"")</f>
        <v/>
      </c>
      <c r="Q31" t="str">
        <f>IFERROR(IF(0=LEN(ReferenceData!#REF!),"",ReferenceData!#REF!),"")</f>
        <v/>
      </c>
      <c r="R31" t="str">
        <f>IFERROR(IF(0=LEN(ReferenceData!#REF!),"",ReferenceData!#REF!),"")</f>
        <v/>
      </c>
      <c r="S31" t="str">
        <f>IFERROR(IF(0=LEN(ReferenceData!#REF!),"",ReferenceData!#REF!),"")</f>
        <v/>
      </c>
      <c r="T31" t="str">
        <f>IFERROR(IF(0=LEN(ReferenceData!#REF!),"",ReferenceData!#REF!),"")</f>
        <v/>
      </c>
      <c r="U31" t="str">
        <f>IFERROR(IF(0=LEN(ReferenceData!#REF!),"",ReferenceData!#REF!),"")</f>
        <v/>
      </c>
      <c r="V31" t="str">
        <f>IFERROR(IF(0=LEN(ReferenceData!#REF!),"",ReferenceData!#REF!),"")</f>
        <v/>
      </c>
      <c r="W31" t="str">
        <f>IFERROR(IF(0=LEN(ReferenceData!#REF!),"",ReferenceData!#REF!),"")</f>
        <v/>
      </c>
      <c r="X31" t="str">
        <f>IFERROR(IF(0=LEN(ReferenceData!#REF!),"",ReferenceData!#REF!),"")</f>
        <v/>
      </c>
      <c r="Y31" t="str">
        <f>IFERROR(IF(0=LEN(ReferenceData!#REF!),"",ReferenceData!#REF!),"")</f>
        <v/>
      </c>
      <c r="Z31" t="str">
        <f>IFERROR(IF(0=LEN(ReferenceData!#REF!),"",ReferenceData!#REF!),"")</f>
        <v/>
      </c>
      <c r="AA31" t="str">
        <f>IFERROR(IF(0=LEN(ReferenceData!#REF!),"",ReferenceData!#REF!),"")</f>
        <v/>
      </c>
      <c r="AB31" t="str">
        <f>IFERROR(IF(0=LEN(ReferenceData!#REF!),"",ReferenceData!#REF!),"")</f>
        <v/>
      </c>
      <c r="AC31" t="str">
        <f>IFERROR(IF(0=LEN(ReferenceData!#REF!),"",ReferenceData!#REF!),"")</f>
        <v/>
      </c>
      <c r="AD31" t="str">
        <f>IFERROR(IF(0=LEN(ReferenceData!#REF!),"",ReferenceData!#REF!),"")</f>
        <v/>
      </c>
      <c r="AE31" t="str">
        <f>IFERROR(IF(0=LEN(ReferenceData!#REF!),"",ReferenceData!#REF!),"")</f>
        <v/>
      </c>
      <c r="AF31" t="str">
        <f>IFERROR(IF(0=LEN(ReferenceData!#REF!),"",ReferenceData!#REF!),"")</f>
        <v/>
      </c>
      <c r="AG31" t="str">
        <f>IFERROR(IF(0=LEN(ReferenceData!#REF!),"",ReferenceData!#REF!),"")</f>
        <v/>
      </c>
      <c r="AH31" t="str">
        <f>IFERROR(IF(0=LEN(ReferenceData!#REF!),"",ReferenceData!#REF!),"")</f>
        <v/>
      </c>
      <c r="AI31" t="str">
        <f>IFERROR(IF(0=LEN(ReferenceData!#REF!),"",ReferenceData!#REF!),"")</f>
        <v/>
      </c>
      <c r="AJ31" t="str">
        <f>IFERROR(IF(0=LEN(ReferenceData!#REF!),"",ReferenceData!#REF!),"")</f>
        <v/>
      </c>
      <c r="AK31" t="str">
        <f>IFERROR(IF(0=LEN(ReferenceData!#REF!),"",ReferenceData!#REF!),"")</f>
        <v/>
      </c>
      <c r="AL31" t="str">
        <f>IFERROR(IF(0=LEN(ReferenceData!#REF!),"",ReferenceData!#REF!),"")</f>
        <v/>
      </c>
      <c r="AM31" t="str">
        <f>IFERROR(IF(0=LEN(ReferenceData!#REF!),"",ReferenceData!#REF!),"")</f>
        <v/>
      </c>
      <c r="AN31" t="str">
        <f>IFERROR(IF(0=LEN(ReferenceData!#REF!),"",ReferenceData!#REF!),"")</f>
        <v/>
      </c>
      <c r="AO31" t="str">
        <f>IFERROR(IF(0=LEN(ReferenceData!#REF!),"",ReferenceData!#REF!),"")</f>
        <v/>
      </c>
      <c r="AP31" t="str">
        <f>IFERROR(IF(0=LEN(ReferenceData!#REF!),"",ReferenceData!#REF!),"")</f>
        <v/>
      </c>
      <c r="AQ31" t="str">
        <f>IFERROR(IF(0=LEN(ReferenceData!#REF!),"",ReferenceData!#REF!),"")</f>
        <v/>
      </c>
      <c r="AR31" t="str">
        <f>IFERROR(IF(0=LEN(ReferenceData!#REF!),"",ReferenceData!#REF!),"")</f>
        <v/>
      </c>
      <c r="AS31" t="str">
        <f>IFERROR(IF(0=LEN(ReferenceData!#REF!),"",ReferenceData!#REF!),"")</f>
        <v/>
      </c>
    </row>
    <row r="32" spans="1:45" x14ac:dyDescent="0.3">
      <c r="A32" t="str">
        <f>IFERROR(IF(0=LEN(ReferenceData!#REF!),"",ReferenceData!#REF!),"")</f>
        <v/>
      </c>
      <c r="B32" t="str">
        <f>IFERROR(IF(0=LEN(ReferenceData!#REF!),"",ReferenceData!#REF!),"")</f>
        <v/>
      </c>
      <c r="C32" t="str">
        <f>IFERROR(IF(0=LEN(ReferenceData!#REF!),"",ReferenceData!#REF!),"")</f>
        <v/>
      </c>
      <c r="D32" t="str">
        <f>IFERROR(IF(0=LEN(ReferenceData!#REF!),"",ReferenceData!#REF!),"")</f>
        <v/>
      </c>
      <c r="E32" t="str">
        <f>IFERROR(IF(0=LEN(ReferenceData!#REF!),"",ReferenceData!#REF!),"")</f>
        <v/>
      </c>
      <c r="F32" t="str">
        <f>IFERROR(IF(0=LEN(ReferenceData!#REF!),"",ReferenceData!#REF!),"")</f>
        <v/>
      </c>
      <c r="G32" t="str">
        <f>IFERROR(IF(0=LEN(ReferenceData!#REF!),"",ReferenceData!#REF!),"")</f>
        <v/>
      </c>
      <c r="H32" t="str">
        <f>IFERROR(IF(0=LEN(ReferenceData!#REF!),"",ReferenceData!#REF!),"")</f>
        <v/>
      </c>
      <c r="I32" t="str">
        <f>IFERROR(IF(0=LEN(ReferenceData!#REF!),"",ReferenceData!#REF!),"")</f>
        <v/>
      </c>
      <c r="J32" t="str">
        <f>IFERROR(IF(0=LEN(ReferenceData!#REF!),"",ReferenceData!#REF!),"")</f>
        <v/>
      </c>
      <c r="K32" t="str">
        <f>IFERROR(IF(0=LEN(ReferenceData!#REF!),"",ReferenceData!#REF!),"")</f>
        <v/>
      </c>
      <c r="L32" t="str">
        <f>IFERROR(IF(0=LEN(ReferenceData!#REF!),"",ReferenceData!#REF!),"")</f>
        <v/>
      </c>
      <c r="M32" t="str">
        <f>IFERROR(IF(0=LEN(ReferenceData!#REF!),"",ReferenceData!#REF!),"")</f>
        <v/>
      </c>
      <c r="N32" t="str">
        <f>IFERROR(IF(0=LEN(ReferenceData!#REF!),"",ReferenceData!#REF!),"")</f>
        <v/>
      </c>
      <c r="O32" t="str">
        <f>IFERROR(IF(0=LEN(ReferenceData!#REF!),"",ReferenceData!#REF!),"")</f>
        <v/>
      </c>
      <c r="P32" t="str">
        <f>IFERROR(IF(0=LEN(ReferenceData!#REF!),"",ReferenceData!#REF!),"")</f>
        <v/>
      </c>
      <c r="Q32" t="str">
        <f>IFERROR(IF(0=LEN(ReferenceData!#REF!),"",ReferenceData!#REF!),"")</f>
        <v/>
      </c>
      <c r="R32" t="str">
        <f>IFERROR(IF(0=LEN(ReferenceData!#REF!),"",ReferenceData!#REF!),"")</f>
        <v/>
      </c>
      <c r="S32" t="str">
        <f>IFERROR(IF(0=LEN(ReferenceData!#REF!),"",ReferenceData!#REF!),"")</f>
        <v/>
      </c>
      <c r="T32" t="str">
        <f>IFERROR(IF(0=LEN(ReferenceData!#REF!),"",ReferenceData!#REF!),"")</f>
        <v/>
      </c>
      <c r="U32" t="str">
        <f>IFERROR(IF(0=LEN(ReferenceData!#REF!),"",ReferenceData!#REF!),"")</f>
        <v/>
      </c>
      <c r="V32" t="str">
        <f>IFERROR(IF(0=LEN(ReferenceData!#REF!),"",ReferenceData!#REF!),"")</f>
        <v/>
      </c>
      <c r="W32" t="str">
        <f>IFERROR(IF(0=LEN(ReferenceData!#REF!),"",ReferenceData!#REF!),"")</f>
        <v/>
      </c>
      <c r="X32" t="str">
        <f>IFERROR(IF(0=LEN(ReferenceData!#REF!),"",ReferenceData!#REF!),"")</f>
        <v/>
      </c>
      <c r="Y32" t="str">
        <f>IFERROR(IF(0=LEN(ReferenceData!#REF!),"",ReferenceData!#REF!),"")</f>
        <v/>
      </c>
      <c r="Z32" t="str">
        <f>IFERROR(IF(0=LEN(ReferenceData!#REF!),"",ReferenceData!#REF!),"")</f>
        <v/>
      </c>
      <c r="AA32" t="str">
        <f>IFERROR(IF(0=LEN(ReferenceData!#REF!),"",ReferenceData!#REF!),"")</f>
        <v/>
      </c>
      <c r="AB32" t="str">
        <f>IFERROR(IF(0=LEN(ReferenceData!#REF!),"",ReferenceData!#REF!),"")</f>
        <v/>
      </c>
      <c r="AC32" t="str">
        <f>IFERROR(IF(0=LEN(ReferenceData!#REF!),"",ReferenceData!#REF!),"")</f>
        <v/>
      </c>
      <c r="AD32" t="str">
        <f>IFERROR(IF(0=LEN(ReferenceData!#REF!),"",ReferenceData!#REF!),"")</f>
        <v/>
      </c>
      <c r="AE32" t="str">
        <f>IFERROR(IF(0=LEN(ReferenceData!#REF!),"",ReferenceData!#REF!),"")</f>
        <v/>
      </c>
      <c r="AF32" t="str">
        <f>IFERROR(IF(0=LEN(ReferenceData!#REF!),"",ReferenceData!#REF!),"")</f>
        <v/>
      </c>
      <c r="AG32" t="str">
        <f>IFERROR(IF(0=LEN(ReferenceData!#REF!),"",ReferenceData!#REF!),"")</f>
        <v/>
      </c>
      <c r="AH32" t="str">
        <f>IFERROR(IF(0=LEN(ReferenceData!#REF!),"",ReferenceData!#REF!),"")</f>
        <v/>
      </c>
      <c r="AI32" t="str">
        <f>IFERROR(IF(0=LEN(ReferenceData!#REF!),"",ReferenceData!#REF!),"")</f>
        <v/>
      </c>
      <c r="AJ32" t="str">
        <f>IFERROR(IF(0=LEN(ReferenceData!#REF!),"",ReferenceData!#REF!),"")</f>
        <v/>
      </c>
      <c r="AK32" t="str">
        <f>IFERROR(IF(0=LEN(ReferenceData!#REF!),"",ReferenceData!#REF!),"")</f>
        <v/>
      </c>
      <c r="AL32" t="str">
        <f>IFERROR(IF(0=LEN(ReferenceData!#REF!),"",ReferenceData!#REF!),"")</f>
        <v/>
      </c>
      <c r="AM32" t="str">
        <f>IFERROR(IF(0=LEN(ReferenceData!#REF!),"",ReferenceData!#REF!),"")</f>
        <v/>
      </c>
      <c r="AN32" t="str">
        <f>IFERROR(IF(0=LEN(ReferenceData!#REF!),"",ReferenceData!#REF!),"")</f>
        <v/>
      </c>
      <c r="AO32" t="str">
        <f>IFERROR(IF(0=LEN(ReferenceData!#REF!),"",ReferenceData!#REF!),"")</f>
        <v/>
      </c>
      <c r="AP32" t="str">
        <f>IFERROR(IF(0=LEN(ReferenceData!#REF!),"",ReferenceData!#REF!),"")</f>
        <v/>
      </c>
      <c r="AQ32" t="str">
        <f>IFERROR(IF(0=LEN(ReferenceData!#REF!),"",ReferenceData!#REF!),"")</f>
        <v/>
      </c>
      <c r="AR32" t="str">
        <f>IFERROR(IF(0=LEN(ReferenceData!#REF!),"",ReferenceData!#REF!),"")</f>
        <v/>
      </c>
      <c r="AS32" t="str">
        <f>IFERROR(IF(0=LEN(ReferenceData!#REF!),"",ReferenceData!#REF!),"")</f>
        <v/>
      </c>
    </row>
    <row r="33" spans="1:45" x14ac:dyDescent="0.3">
      <c r="A33" t="str">
        <f>IFERROR(IF(0=LEN(ReferenceData!#REF!),"",ReferenceData!#REF!),"")</f>
        <v/>
      </c>
      <c r="B33" t="str">
        <f>IFERROR(IF(0=LEN(ReferenceData!#REF!),"",ReferenceData!#REF!),"")</f>
        <v/>
      </c>
      <c r="C33" t="str">
        <f>IFERROR(IF(0=LEN(ReferenceData!#REF!),"",ReferenceData!#REF!),"")</f>
        <v/>
      </c>
      <c r="D33" t="str">
        <f>IFERROR(IF(0=LEN(ReferenceData!#REF!),"",ReferenceData!#REF!),"")</f>
        <v/>
      </c>
      <c r="E33" t="str">
        <f>IFERROR(IF(0=LEN(ReferenceData!#REF!),"",ReferenceData!#REF!),"")</f>
        <v/>
      </c>
      <c r="F33" t="str">
        <f>IFERROR(IF(0=LEN(ReferenceData!#REF!),"",ReferenceData!#REF!),"")</f>
        <v/>
      </c>
      <c r="G33" t="str">
        <f>IFERROR(IF(0=LEN(ReferenceData!#REF!),"",ReferenceData!#REF!),"")</f>
        <v/>
      </c>
      <c r="H33" t="str">
        <f>IFERROR(IF(0=LEN(ReferenceData!#REF!),"",ReferenceData!#REF!),"")</f>
        <v/>
      </c>
      <c r="I33" t="str">
        <f>IFERROR(IF(0=LEN(ReferenceData!#REF!),"",ReferenceData!#REF!),"")</f>
        <v/>
      </c>
      <c r="J33" t="str">
        <f>IFERROR(IF(0=LEN(ReferenceData!#REF!),"",ReferenceData!#REF!),"")</f>
        <v/>
      </c>
      <c r="K33" t="str">
        <f>IFERROR(IF(0=LEN(ReferenceData!#REF!),"",ReferenceData!#REF!),"")</f>
        <v/>
      </c>
      <c r="L33" t="str">
        <f>IFERROR(IF(0=LEN(ReferenceData!#REF!),"",ReferenceData!#REF!),"")</f>
        <v/>
      </c>
      <c r="M33" t="str">
        <f>IFERROR(IF(0=LEN(ReferenceData!#REF!),"",ReferenceData!#REF!),"")</f>
        <v/>
      </c>
      <c r="N33" t="str">
        <f>IFERROR(IF(0=LEN(ReferenceData!#REF!),"",ReferenceData!#REF!),"")</f>
        <v/>
      </c>
      <c r="O33" t="str">
        <f>IFERROR(IF(0=LEN(ReferenceData!#REF!),"",ReferenceData!#REF!),"")</f>
        <v/>
      </c>
      <c r="P33" t="str">
        <f>IFERROR(IF(0=LEN(ReferenceData!#REF!),"",ReferenceData!#REF!),"")</f>
        <v/>
      </c>
      <c r="Q33" t="str">
        <f>IFERROR(IF(0=LEN(ReferenceData!#REF!),"",ReferenceData!#REF!),"")</f>
        <v/>
      </c>
      <c r="R33" t="str">
        <f>IFERROR(IF(0=LEN(ReferenceData!#REF!),"",ReferenceData!#REF!),"")</f>
        <v/>
      </c>
      <c r="S33" t="str">
        <f>IFERROR(IF(0=LEN(ReferenceData!#REF!),"",ReferenceData!#REF!),"")</f>
        <v/>
      </c>
      <c r="T33" t="str">
        <f>IFERROR(IF(0=LEN(ReferenceData!#REF!),"",ReferenceData!#REF!),"")</f>
        <v/>
      </c>
      <c r="U33" t="str">
        <f>IFERROR(IF(0=LEN(ReferenceData!#REF!),"",ReferenceData!#REF!),"")</f>
        <v/>
      </c>
      <c r="V33" t="str">
        <f>IFERROR(IF(0=LEN(ReferenceData!#REF!),"",ReferenceData!#REF!),"")</f>
        <v/>
      </c>
      <c r="W33" t="str">
        <f>IFERROR(IF(0=LEN(ReferenceData!#REF!),"",ReferenceData!#REF!),"")</f>
        <v/>
      </c>
      <c r="X33" t="str">
        <f>IFERROR(IF(0=LEN(ReferenceData!#REF!),"",ReferenceData!#REF!),"")</f>
        <v/>
      </c>
      <c r="Y33" t="str">
        <f>IFERROR(IF(0=LEN(ReferenceData!#REF!),"",ReferenceData!#REF!),"")</f>
        <v/>
      </c>
      <c r="Z33" t="str">
        <f>IFERROR(IF(0=LEN(ReferenceData!#REF!),"",ReferenceData!#REF!),"")</f>
        <v/>
      </c>
      <c r="AA33" t="str">
        <f>IFERROR(IF(0=LEN(ReferenceData!#REF!),"",ReferenceData!#REF!),"")</f>
        <v/>
      </c>
      <c r="AB33" t="str">
        <f>IFERROR(IF(0=LEN(ReferenceData!#REF!),"",ReferenceData!#REF!),"")</f>
        <v/>
      </c>
      <c r="AC33" t="str">
        <f>IFERROR(IF(0=LEN(ReferenceData!#REF!),"",ReferenceData!#REF!),"")</f>
        <v/>
      </c>
      <c r="AD33" t="str">
        <f>IFERROR(IF(0=LEN(ReferenceData!#REF!),"",ReferenceData!#REF!),"")</f>
        <v/>
      </c>
      <c r="AE33" t="str">
        <f>IFERROR(IF(0=LEN(ReferenceData!#REF!),"",ReferenceData!#REF!),"")</f>
        <v/>
      </c>
      <c r="AF33" t="str">
        <f>IFERROR(IF(0=LEN(ReferenceData!#REF!),"",ReferenceData!#REF!),"")</f>
        <v/>
      </c>
      <c r="AG33" t="str">
        <f>IFERROR(IF(0=LEN(ReferenceData!#REF!),"",ReferenceData!#REF!),"")</f>
        <v/>
      </c>
      <c r="AH33" t="str">
        <f>IFERROR(IF(0=LEN(ReferenceData!#REF!),"",ReferenceData!#REF!),"")</f>
        <v/>
      </c>
      <c r="AI33" t="str">
        <f>IFERROR(IF(0=LEN(ReferenceData!#REF!),"",ReferenceData!#REF!),"")</f>
        <v/>
      </c>
      <c r="AJ33" t="str">
        <f>IFERROR(IF(0=LEN(ReferenceData!#REF!),"",ReferenceData!#REF!),"")</f>
        <v/>
      </c>
      <c r="AK33" t="str">
        <f>IFERROR(IF(0=LEN(ReferenceData!#REF!),"",ReferenceData!#REF!),"")</f>
        <v/>
      </c>
      <c r="AL33" t="str">
        <f>IFERROR(IF(0=LEN(ReferenceData!#REF!),"",ReferenceData!#REF!),"")</f>
        <v/>
      </c>
      <c r="AM33" t="str">
        <f>IFERROR(IF(0=LEN(ReferenceData!#REF!),"",ReferenceData!#REF!),"")</f>
        <v/>
      </c>
      <c r="AN33" t="str">
        <f>IFERROR(IF(0=LEN(ReferenceData!#REF!),"",ReferenceData!#REF!),"")</f>
        <v/>
      </c>
      <c r="AO33" t="str">
        <f>IFERROR(IF(0=LEN(ReferenceData!#REF!),"",ReferenceData!#REF!),"")</f>
        <v/>
      </c>
      <c r="AP33" t="str">
        <f>IFERROR(IF(0=LEN(ReferenceData!#REF!),"",ReferenceData!#REF!),"")</f>
        <v/>
      </c>
      <c r="AQ33" t="str">
        <f>IFERROR(IF(0=LEN(ReferenceData!#REF!),"",ReferenceData!#REF!),"")</f>
        <v/>
      </c>
      <c r="AR33" t="str">
        <f>IFERROR(IF(0=LEN(ReferenceData!#REF!),"",ReferenceData!#REF!),"")</f>
        <v/>
      </c>
      <c r="AS33" t="str">
        <f>IFERROR(IF(0=LEN(ReferenceData!#REF!),"",ReferenceData!#REF!),"")</f>
        <v/>
      </c>
    </row>
    <row r="34" spans="1:45" x14ac:dyDescent="0.3">
      <c r="A34" t="str">
        <f>IFERROR(IF(0=LEN(ReferenceData!#REF!),"",ReferenceData!#REF!),"")</f>
        <v/>
      </c>
      <c r="B34" t="str">
        <f>IFERROR(IF(0=LEN(ReferenceData!#REF!),"",ReferenceData!#REF!),"")</f>
        <v/>
      </c>
      <c r="C34" t="str">
        <f>IFERROR(IF(0=LEN(ReferenceData!#REF!),"",ReferenceData!#REF!),"")</f>
        <v/>
      </c>
      <c r="D34" t="str">
        <f>IFERROR(IF(0=LEN(ReferenceData!#REF!),"",ReferenceData!#REF!),"")</f>
        <v/>
      </c>
      <c r="E34" t="str">
        <f>IFERROR(IF(0=LEN(ReferenceData!#REF!),"",ReferenceData!#REF!),"")</f>
        <v/>
      </c>
      <c r="F34" t="str">
        <f>IFERROR(IF(0=LEN(ReferenceData!#REF!),"",ReferenceData!#REF!),"")</f>
        <v/>
      </c>
      <c r="G34" t="str">
        <f>IFERROR(IF(0=LEN(ReferenceData!#REF!),"",ReferenceData!#REF!),"")</f>
        <v/>
      </c>
      <c r="H34" t="str">
        <f>IFERROR(IF(0=LEN(ReferenceData!#REF!),"",ReferenceData!#REF!),"")</f>
        <v/>
      </c>
      <c r="I34" t="str">
        <f>IFERROR(IF(0=LEN(ReferenceData!#REF!),"",ReferenceData!#REF!),"")</f>
        <v/>
      </c>
      <c r="J34" t="str">
        <f>IFERROR(IF(0=LEN(ReferenceData!#REF!),"",ReferenceData!#REF!),"")</f>
        <v/>
      </c>
      <c r="K34" t="str">
        <f>IFERROR(IF(0=LEN(ReferenceData!#REF!),"",ReferenceData!#REF!),"")</f>
        <v/>
      </c>
      <c r="L34" t="str">
        <f>IFERROR(IF(0=LEN(ReferenceData!#REF!),"",ReferenceData!#REF!),"")</f>
        <v/>
      </c>
      <c r="M34" t="str">
        <f>IFERROR(IF(0=LEN(ReferenceData!#REF!),"",ReferenceData!#REF!),"")</f>
        <v/>
      </c>
      <c r="N34" t="str">
        <f>IFERROR(IF(0=LEN(ReferenceData!#REF!),"",ReferenceData!#REF!),"")</f>
        <v/>
      </c>
      <c r="O34" t="str">
        <f>IFERROR(IF(0=LEN(ReferenceData!#REF!),"",ReferenceData!#REF!),"")</f>
        <v/>
      </c>
      <c r="P34" t="str">
        <f>IFERROR(IF(0=LEN(ReferenceData!#REF!),"",ReferenceData!#REF!),"")</f>
        <v/>
      </c>
      <c r="Q34" t="str">
        <f>IFERROR(IF(0=LEN(ReferenceData!#REF!),"",ReferenceData!#REF!),"")</f>
        <v/>
      </c>
      <c r="R34" t="str">
        <f>IFERROR(IF(0=LEN(ReferenceData!#REF!),"",ReferenceData!#REF!),"")</f>
        <v/>
      </c>
      <c r="S34" t="str">
        <f>IFERROR(IF(0=LEN(ReferenceData!#REF!),"",ReferenceData!#REF!),"")</f>
        <v/>
      </c>
      <c r="T34" t="str">
        <f>IFERROR(IF(0=LEN(ReferenceData!#REF!),"",ReferenceData!#REF!),"")</f>
        <v/>
      </c>
      <c r="U34" t="str">
        <f>IFERROR(IF(0=LEN(ReferenceData!#REF!),"",ReferenceData!#REF!),"")</f>
        <v/>
      </c>
      <c r="V34" t="str">
        <f>IFERROR(IF(0=LEN(ReferenceData!#REF!),"",ReferenceData!#REF!),"")</f>
        <v/>
      </c>
      <c r="W34" t="str">
        <f>IFERROR(IF(0=LEN(ReferenceData!#REF!),"",ReferenceData!#REF!),"")</f>
        <v/>
      </c>
      <c r="X34" t="str">
        <f>IFERROR(IF(0=LEN(ReferenceData!#REF!),"",ReferenceData!#REF!),"")</f>
        <v/>
      </c>
      <c r="Y34" t="str">
        <f>IFERROR(IF(0=LEN(ReferenceData!#REF!),"",ReferenceData!#REF!),"")</f>
        <v/>
      </c>
      <c r="Z34" t="str">
        <f>IFERROR(IF(0=LEN(ReferenceData!#REF!),"",ReferenceData!#REF!),"")</f>
        <v/>
      </c>
      <c r="AA34" t="str">
        <f>IFERROR(IF(0=LEN(ReferenceData!#REF!),"",ReferenceData!#REF!),"")</f>
        <v/>
      </c>
      <c r="AB34" t="str">
        <f>IFERROR(IF(0=LEN(ReferenceData!#REF!),"",ReferenceData!#REF!),"")</f>
        <v/>
      </c>
      <c r="AC34" t="str">
        <f>IFERROR(IF(0=LEN(ReferenceData!#REF!),"",ReferenceData!#REF!),"")</f>
        <v/>
      </c>
      <c r="AD34" t="str">
        <f>IFERROR(IF(0=LEN(ReferenceData!#REF!),"",ReferenceData!#REF!),"")</f>
        <v/>
      </c>
      <c r="AE34" t="str">
        <f>IFERROR(IF(0=LEN(ReferenceData!#REF!),"",ReferenceData!#REF!),"")</f>
        <v/>
      </c>
      <c r="AF34" t="str">
        <f>IFERROR(IF(0=LEN(ReferenceData!#REF!),"",ReferenceData!#REF!),"")</f>
        <v/>
      </c>
      <c r="AG34" t="str">
        <f>IFERROR(IF(0=LEN(ReferenceData!#REF!),"",ReferenceData!#REF!),"")</f>
        <v/>
      </c>
      <c r="AH34" t="str">
        <f>IFERROR(IF(0=LEN(ReferenceData!#REF!),"",ReferenceData!#REF!),"")</f>
        <v/>
      </c>
      <c r="AI34" t="str">
        <f>IFERROR(IF(0=LEN(ReferenceData!#REF!),"",ReferenceData!#REF!),"")</f>
        <v/>
      </c>
      <c r="AJ34" t="str">
        <f>IFERROR(IF(0=LEN(ReferenceData!#REF!),"",ReferenceData!#REF!),"")</f>
        <v/>
      </c>
      <c r="AK34" t="str">
        <f>IFERROR(IF(0=LEN(ReferenceData!#REF!),"",ReferenceData!#REF!),"")</f>
        <v/>
      </c>
      <c r="AL34" t="str">
        <f>IFERROR(IF(0=LEN(ReferenceData!#REF!),"",ReferenceData!#REF!),"")</f>
        <v/>
      </c>
      <c r="AM34" t="str">
        <f>IFERROR(IF(0=LEN(ReferenceData!#REF!),"",ReferenceData!#REF!),"")</f>
        <v/>
      </c>
      <c r="AN34" t="str">
        <f>IFERROR(IF(0=LEN(ReferenceData!#REF!),"",ReferenceData!#REF!),"")</f>
        <v/>
      </c>
      <c r="AO34" t="str">
        <f>IFERROR(IF(0=LEN(ReferenceData!#REF!),"",ReferenceData!#REF!),"")</f>
        <v/>
      </c>
      <c r="AP34" t="str">
        <f>IFERROR(IF(0=LEN(ReferenceData!#REF!),"",ReferenceData!#REF!),"")</f>
        <v/>
      </c>
      <c r="AQ34" t="str">
        <f>IFERROR(IF(0=LEN(ReferenceData!#REF!),"",ReferenceData!#REF!),"")</f>
        <v/>
      </c>
      <c r="AR34" t="str">
        <f>IFERROR(IF(0=LEN(ReferenceData!#REF!),"",ReferenceData!#REF!),"")</f>
        <v/>
      </c>
      <c r="AS34" t="str">
        <f>IFERROR(IF(0=LEN(ReferenceData!#REF!),"",ReferenceData!#REF!),"")</f>
        <v/>
      </c>
    </row>
    <row r="35" spans="1:45" x14ac:dyDescent="0.3">
      <c r="A35" t="str">
        <f>IFERROR(IF(0=LEN(ReferenceData!#REF!),"",ReferenceData!#REF!),"")</f>
        <v/>
      </c>
      <c r="B35" t="str">
        <f>IFERROR(IF(0=LEN(ReferenceData!#REF!),"",ReferenceData!#REF!),"")</f>
        <v/>
      </c>
      <c r="C35" t="str">
        <f>IFERROR(IF(0=LEN(ReferenceData!#REF!),"",ReferenceData!#REF!),"")</f>
        <v/>
      </c>
      <c r="D35" t="str">
        <f>IFERROR(IF(0=LEN(ReferenceData!#REF!),"",ReferenceData!#REF!),"")</f>
        <v/>
      </c>
      <c r="E35" t="str">
        <f>IFERROR(IF(0=LEN(ReferenceData!#REF!),"",ReferenceData!#REF!),"")</f>
        <v/>
      </c>
      <c r="F35" t="str">
        <f>IFERROR(IF(0=LEN(ReferenceData!#REF!),"",ReferenceData!#REF!),"")</f>
        <v/>
      </c>
      <c r="G35" t="str">
        <f>IFERROR(IF(0=LEN(ReferenceData!#REF!),"",ReferenceData!#REF!),"")</f>
        <v/>
      </c>
      <c r="H35" t="str">
        <f>IFERROR(IF(0=LEN(ReferenceData!#REF!),"",ReferenceData!#REF!),"")</f>
        <v/>
      </c>
      <c r="I35" t="str">
        <f>IFERROR(IF(0=LEN(ReferenceData!#REF!),"",ReferenceData!#REF!),"")</f>
        <v/>
      </c>
      <c r="J35" t="str">
        <f>IFERROR(IF(0=LEN(ReferenceData!#REF!),"",ReferenceData!#REF!),"")</f>
        <v/>
      </c>
      <c r="K35" t="str">
        <f>IFERROR(IF(0=LEN(ReferenceData!#REF!),"",ReferenceData!#REF!),"")</f>
        <v/>
      </c>
      <c r="L35" t="str">
        <f>IFERROR(IF(0=LEN(ReferenceData!#REF!),"",ReferenceData!#REF!),"")</f>
        <v/>
      </c>
      <c r="M35" t="str">
        <f>IFERROR(IF(0=LEN(ReferenceData!#REF!),"",ReferenceData!#REF!),"")</f>
        <v/>
      </c>
      <c r="N35" t="str">
        <f>IFERROR(IF(0=LEN(ReferenceData!#REF!),"",ReferenceData!#REF!),"")</f>
        <v/>
      </c>
      <c r="O35" t="str">
        <f>IFERROR(IF(0=LEN(ReferenceData!#REF!),"",ReferenceData!#REF!),"")</f>
        <v/>
      </c>
      <c r="P35" t="str">
        <f>IFERROR(IF(0=LEN(ReferenceData!#REF!),"",ReferenceData!#REF!),"")</f>
        <v/>
      </c>
      <c r="Q35" t="str">
        <f>IFERROR(IF(0=LEN(ReferenceData!#REF!),"",ReferenceData!#REF!),"")</f>
        <v/>
      </c>
      <c r="R35" t="str">
        <f>IFERROR(IF(0=LEN(ReferenceData!#REF!),"",ReferenceData!#REF!),"")</f>
        <v/>
      </c>
      <c r="S35" t="str">
        <f>IFERROR(IF(0=LEN(ReferenceData!#REF!),"",ReferenceData!#REF!),"")</f>
        <v/>
      </c>
      <c r="T35" t="str">
        <f>IFERROR(IF(0=LEN(ReferenceData!#REF!),"",ReferenceData!#REF!),"")</f>
        <v/>
      </c>
      <c r="U35" t="str">
        <f>IFERROR(IF(0=LEN(ReferenceData!#REF!),"",ReferenceData!#REF!),"")</f>
        <v/>
      </c>
      <c r="V35" t="str">
        <f>IFERROR(IF(0=LEN(ReferenceData!#REF!),"",ReferenceData!#REF!),"")</f>
        <v/>
      </c>
      <c r="W35" t="str">
        <f>IFERROR(IF(0=LEN(ReferenceData!#REF!),"",ReferenceData!#REF!),"")</f>
        <v/>
      </c>
      <c r="X35" t="str">
        <f>IFERROR(IF(0=LEN(ReferenceData!#REF!),"",ReferenceData!#REF!),"")</f>
        <v/>
      </c>
      <c r="Y35" t="str">
        <f>IFERROR(IF(0=LEN(ReferenceData!#REF!),"",ReferenceData!#REF!),"")</f>
        <v/>
      </c>
      <c r="Z35" t="str">
        <f>IFERROR(IF(0=LEN(ReferenceData!#REF!),"",ReferenceData!#REF!),"")</f>
        <v/>
      </c>
      <c r="AA35" t="str">
        <f>IFERROR(IF(0=LEN(ReferenceData!#REF!),"",ReferenceData!#REF!),"")</f>
        <v/>
      </c>
      <c r="AB35" t="str">
        <f>IFERROR(IF(0=LEN(ReferenceData!#REF!),"",ReferenceData!#REF!),"")</f>
        <v/>
      </c>
      <c r="AC35" t="str">
        <f>IFERROR(IF(0=LEN(ReferenceData!#REF!),"",ReferenceData!#REF!),"")</f>
        <v/>
      </c>
      <c r="AD35" t="str">
        <f>IFERROR(IF(0=LEN(ReferenceData!#REF!),"",ReferenceData!#REF!),"")</f>
        <v/>
      </c>
      <c r="AE35" t="str">
        <f>IFERROR(IF(0=LEN(ReferenceData!#REF!),"",ReferenceData!#REF!),"")</f>
        <v/>
      </c>
      <c r="AF35" t="str">
        <f>IFERROR(IF(0=LEN(ReferenceData!#REF!),"",ReferenceData!#REF!),"")</f>
        <v/>
      </c>
      <c r="AG35" t="str">
        <f>IFERROR(IF(0=LEN(ReferenceData!#REF!),"",ReferenceData!#REF!),"")</f>
        <v/>
      </c>
      <c r="AH35" t="str">
        <f>IFERROR(IF(0=LEN(ReferenceData!#REF!),"",ReferenceData!#REF!),"")</f>
        <v/>
      </c>
      <c r="AI35" t="str">
        <f>IFERROR(IF(0=LEN(ReferenceData!#REF!),"",ReferenceData!#REF!),"")</f>
        <v/>
      </c>
      <c r="AJ35" t="str">
        <f>IFERROR(IF(0=LEN(ReferenceData!#REF!),"",ReferenceData!#REF!),"")</f>
        <v/>
      </c>
      <c r="AK35" t="str">
        <f>IFERROR(IF(0=LEN(ReferenceData!#REF!),"",ReferenceData!#REF!),"")</f>
        <v/>
      </c>
      <c r="AL35" t="str">
        <f>IFERROR(IF(0=LEN(ReferenceData!#REF!),"",ReferenceData!#REF!),"")</f>
        <v/>
      </c>
      <c r="AM35" t="str">
        <f>IFERROR(IF(0=LEN(ReferenceData!#REF!),"",ReferenceData!#REF!),"")</f>
        <v/>
      </c>
      <c r="AN35" t="str">
        <f>IFERROR(IF(0=LEN(ReferenceData!#REF!),"",ReferenceData!#REF!),"")</f>
        <v/>
      </c>
      <c r="AO35" t="str">
        <f>IFERROR(IF(0=LEN(ReferenceData!#REF!),"",ReferenceData!#REF!),"")</f>
        <v/>
      </c>
      <c r="AP35" t="str">
        <f>IFERROR(IF(0=LEN(ReferenceData!#REF!),"",ReferenceData!#REF!),"")</f>
        <v/>
      </c>
      <c r="AQ35" t="str">
        <f>IFERROR(IF(0=LEN(ReferenceData!#REF!),"",ReferenceData!#REF!),"")</f>
        <v/>
      </c>
      <c r="AR35" t="str">
        <f>IFERROR(IF(0=LEN(ReferenceData!#REF!),"",ReferenceData!#REF!),"")</f>
        <v/>
      </c>
      <c r="AS35" t="str">
        <f>IFERROR(IF(0=LEN(ReferenceData!#REF!),"",ReferenceData!#REF!),"")</f>
        <v/>
      </c>
    </row>
    <row r="36" spans="1:45" x14ac:dyDescent="0.3">
      <c r="A36" t="str">
        <f>IFERROR(IF(0=LEN(ReferenceData!#REF!),"",ReferenceData!#REF!),"")</f>
        <v/>
      </c>
      <c r="B36" t="str">
        <f>IFERROR(IF(0=LEN(ReferenceData!#REF!),"",ReferenceData!#REF!),"")</f>
        <v/>
      </c>
      <c r="C36" t="str">
        <f>IFERROR(IF(0=LEN(ReferenceData!#REF!),"",ReferenceData!#REF!),"")</f>
        <v/>
      </c>
      <c r="D36" t="str">
        <f>IFERROR(IF(0=LEN(ReferenceData!#REF!),"",ReferenceData!#REF!),"")</f>
        <v/>
      </c>
      <c r="E36" t="str">
        <f>IFERROR(IF(0=LEN(ReferenceData!#REF!),"",ReferenceData!#REF!),"")</f>
        <v/>
      </c>
      <c r="F36" t="str">
        <f>IFERROR(IF(0=LEN(ReferenceData!#REF!),"",ReferenceData!#REF!),"")</f>
        <v/>
      </c>
      <c r="G36" t="str">
        <f>IFERROR(IF(0=LEN(ReferenceData!#REF!),"",ReferenceData!#REF!),"")</f>
        <v/>
      </c>
      <c r="H36" t="str">
        <f>IFERROR(IF(0=LEN(ReferenceData!#REF!),"",ReferenceData!#REF!),"")</f>
        <v/>
      </c>
      <c r="I36" t="str">
        <f>IFERROR(IF(0=LEN(ReferenceData!#REF!),"",ReferenceData!#REF!),"")</f>
        <v/>
      </c>
      <c r="J36" t="str">
        <f>IFERROR(IF(0=LEN(ReferenceData!#REF!),"",ReferenceData!#REF!),"")</f>
        <v/>
      </c>
      <c r="K36" t="str">
        <f>IFERROR(IF(0=LEN(ReferenceData!#REF!),"",ReferenceData!#REF!),"")</f>
        <v/>
      </c>
      <c r="L36" t="str">
        <f>IFERROR(IF(0=LEN(ReferenceData!#REF!),"",ReferenceData!#REF!),"")</f>
        <v/>
      </c>
      <c r="M36" t="str">
        <f>IFERROR(IF(0=LEN(ReferenceData!#REF!),"",ReferenceData!#REF!),"")</f>
        <v/>
      </c>
      <c r="N36" t="str">
        <f>IFERROR(IF(0=LEN(ReferenceData!#REF!),"",ReferenceData!#REF!),"")</f>
        <v/>
      </c>
      <c r="O36" t="str">
        <f>IFERROR(IF(0=LEN(ReferenceData!#REF!),"",ReferenceData!#REF!),"")</f>
        <v/>
      </c>
      <c r="P36" t="str">
        <f>IFERROR(IF(0=LEN(ReferenceData!#REF!),"",ReferenceData!#REF!),"")</f>
        <v/>
      </c>
      <c r="Q36" t="str">
        <f>IFERROR(IF(0=LEN(ReferenceData!#REF!),"",ReferenceData!#REF!),"")</f>
        <v/>
      </c>
      <c r="R36" t="str">
        <f>IFERROR(IF(0=LEN(ReferenceData!#REF!),"",ReferenceData!#REF!),"")</f>
        <v/>
      </c>
      <c r="S36" t="str">
        <f>IFERROR(IF(0=LEN(ReferenceData!#REF!),"",ReferenceData!#REF!),"")</f>
        <v/>
      </c>
      <c r="T36" t="str">
        <f>IFERROR(IF(0=LEN(ReferenceData!#REF!),"",ReferenceData!#REF!),"")</f>
        <v/>
      </c>
      <c r="U36" t="str">
        <f>IFERROR(IF(0=LEN(ReferenceData!#REF!),"",ReferenceData!#REF!),"")</f>
        <v/>
      </c>
      <c r="V36" t="str">
        <f>IFERROR(IF(0=LEN(ReferenceData!#REF!),"",ReferenceData!#REF!),"")</f>
        <v/>
      </c>
      <c r="W36" t="str">
        <f>IFERROR(IF(0=LEN(ReferenceData!#REF!),"",ReferenceData!#REF!),"")</f>
        <v/>
      </c>
      <c r="X36" t="str">
        <f>IFERROR(IF(0=LEN(ReferenceData!#REF!),"",ReferenceData!#REF!),"")</f>
        <v/>
      </c>
      <c r="Y36" t="str">
        <f>IFERROR(IF(0=LEN(ReferenceData!#REF!),"",ReferenceData!#REF!),"")</f>
        <v/>
      </c>
      <c r="Z36" t="str">
        <f>IFERROR(IF(0=LEN(ReferenceData!#REF!),"",ReferenceData!#REF!),"")</f>
        <v/>
      </c>
      <c r="AA36" t="str">
        <f>IFERROR(IF(0=LEN(ReferenceData!#REF!),"",ReferenceData!#REF!),"")</f>
        <v/>
      </c>
      <c r="AB36" t="str">
        <f>IFERROR(IF(0=LEN(ReferenceData!#REF!),"",ReferenceData!#REF!),"")</f>
        <v/>
      </c>
      <c r="AC36" t="str">
        <f>IFERROR(IF(0=LEN(ReferenceData!#REF!),"",ReferenceData!#REF!),"")</f>
        <v/>
      </c>
      <c r="AD36" t="str">
        <f>IFERROR(IF(0=LEN(ReferenceData!#REF!),"",ReferenceData!#REF!),"")</f>
        <v/>
      </c>
      <c r="AE36" t="str">
        <f>IFERROR(IF(0=LEN(ReferenceData!#REF!),"",ReferenceData!#REF!),"")</f>
        <v/>
      </c>
      <c r="AF36" t="str">
        <f>IFERROR(IF(0=LEN(ReferenceData!#REF!),"",ReferenceData!#REF!),"")</f>
        <v/>
      </c>
      <c r="AG36" t="str">
        <f>IFERROR(IF(0=LEN(ReferenceData!#REF!),"",ReferenceData!#REF!),"")</f>
        <v/>
      </c>
      <c r="AH36" t="str">
        <f>IFERROR(IF(0=LEN(ReferenceData!#REF!),"",ReferenceData!#REF!),"")</f>
        <v/>
      </c>
      <c r="AI36" t="str">
        <f>IFERROR(IF(0=LEN(ReferenceData!#REF!),"",ReferenceData!#REF!),"")</f>
        <v/>
      </c>
      <c r="AJ36" t="str">
        <f>IFERROR(IF(0=LEN(ReferenceData!#REF!),"",ReferenceData!#REF!),"")</f>
        <v/>
      </c>
      <c r="AK36" t="str">
        <f>IFERROR(IF(0=LEN(ReferenceData!#REF!),"",ReferenceData!#REF!),"")</f>
        <v/>
      </c>
      <c r="AL36" t="str">
        <f>IFERROR(IF(0=LEN(ReferenceData!#REF!),"",ReferenceData!#REF!),"")</f>
        <v/>
      </c>
      <c r="AM36" t="str">
        <f>IFERROR(IF(0=LEN(ReferenceData!#REF!),"",ReferenceData!#REF!),"")</f>
        <v/>
      </c>
      <c r="AN36" t="str">
        <f>IFERROR(IF(0=LEN(ReferenceData!#REF!),"",ReferenceData!#REF!),"")</f>
        <v/>
      </c>
      <c r="AO36" t="str">
        <f>IFERROR(IF(0=LEN(ReferenceData!#REF!),"",ReferenceData!#REF!),"")</f>
        <v/>
      </c>
      <c r="AP36" t="str">
        <f>IFERROR(IF(0=LEN(ReferenceData!#REF!),"",ReferenceData!#REF!),"")</f>
        <v/>
      </c>
      <c r="AQ36" t="str">
        <f>IFERROR(IF(0=LEN(ReferenceData!#REF!),"",ReferenceData!#REF!),"")</f>
        <v/>
      </c>
      <c r="AR36" t="str">
        <f>IFERROR(IF(0=LEN(ReferenceData!#REF!),"",ReferenceData!#REF!),"")</f>
        <v/>
      </c>
      <c r="AS36" t="str">
        <f>IFERROR(IF(0=LEN(ReferenceData!#REF!),"",ReferenceData!#REF!),"")</f>
        <v/>
      </c>
    </row>
    <row r="37" spans="1:45" x14ac:dyDescent="0.3">
      <c r="A37" t="str">
        <f>IFERROR(IF(0=LEN(ReferenceData!#REF!),"",ReferenceData!#REF!),"")</f>
        <v/>
      </c>
      <c r="B37" t="str">
        <f>IFERROR(IF(0=LEN(ReferenceData!#REF!),"",ReferenceData!#REF!),"")</f>
        <v/>
      </c>
      <c r="C37" t="str">
        <f>IFERROR(IF(0=LEN(ReferenceData!#REF!),"",ReferenceData!#REF!),"")</f>
        <v/>
      </c>
      <c r="D37" t="str">
        <f>IFERROR(IF(0=LEN(ReferenceData!#REF!),"",ReferenceData!#REF!),"")</f>
        <v/>
      </c>
      <c r="E37" t="str">
        <f>IFERROR(IF(0=LEN(ReferenceData!#REF!),"",ReferenceData!#REF!),"")</f>
        <v/>
      </c>
      <c r="F37" t="str">
        <f>IFERROR(IF(0=LEN(ReferenceData!#REF!),"",ReferenceData!#REF!),"")</f>
        <v/>
      </c>
      <c r="G37" t="str">
        <f>IFERROR(IF(0=LEN(ReferenceData!#REF!),"",ReferenceData!#REF!),"")</f>
        <v/>
      </c>
      <c r="H37" t="str">
        <f>IFERROR(IF(0=LEN(ReferenceData!#REF!),"",ReferenceData!#REF!),"")</f>
        <v/>
      </c>
      <c r="I37" t="str">
        <f>IFERROR(IF(0=LEN(ReferenceData!#REF!),"",ReferenceData!#REF!),"")</f>
        <v/>
      </c>
      <c r="J37" t="str">
        <f>IFERROR(IF(0=LEN(ReferenceData!#REF!),"",ReferenceData!#REF!),"")</f>
        <v/>
      </c>
      <c r="K37" t="str">
        <f>IFERROR(IF(0=LEN(ReferenceData!#REF!),"",ReferenceData!#REF!),"")</f>
        <v/>
      </c>
      <c r="L37" t="str">
        <f>IFERROR(IF(0=LEN(ReferenceData!#REF!),"",ReferenceData!#REF!),"")</f>
        <v/>
      </c>
      <c r="M37" t="str">
        <f>IFERROR(IF(0=LEN(ReferenceData!#REF!),"",ReferenceData!#REF!),"")</f>
        <v/>
      </c>
      <c r="N37" t="str">
        <f>IFERROR(IF(0=LEN(ReferenceData!#REF!),"",ReferenceData!#REF!),"")</f>
        <v/>
      </c>
      <c r="O37" t="str">
        <f>IFERROR(IF(0=LEN(ReferenceData!#REF!),"",ReferenceData!#REF!),"")</f>
        <v/>
      </c>
      <c r="P37" t="str">
        <f>IFERROR(IF(0=LEN(ReferenceData!#REF!),"",ReferenceData!#REF!),"")</f>
        <v/>
      </c>
      <c r="Q37" t="str">
        <f>IFERROR(IF(0=LEN(ReferenceData!#REF!),"",ReferenceData!#REF!),"")</f>
        <v/>
      </c>
      <c r="R37" t="str">
        <f>IFERROR(IF(0=LEN(ReferenceData!#REF!),"",ReferenceData!#REF!),"")</f>
        <v/>
      </c>
      <c r="S37" t="str">
        <f>IFERROR(IF(0=LEN(ReferenceData!#REF!),"",ReferenceData!#REF!),"")</f>
        <v/>
      </c>
      <c r="T37" t="str">
        <f>IFERROR(IF(0=LEN(ReferenceData!#REF!),"",ReferenceData!#REF!),"")</f>
        <v/>
      </c>
      <c r="U37" t="str">
        <f>IFERROR(IF(0=LEN(ReferenceData!#REF!),"",ReferenceData!#REF!),"")</f>
        <v/>
      </c>
      <c r="V37" t="str">
        <f>IFERROR(IF(0=LEN(ReferenceData!#REF!),"",ReferenceData!#REF!),"")</f>
        <v/>
      </c>
      <c r="W37" t="str">
        <f>IFERROR(IF(0=LEN(ReferenceData!#REF!),"",ReferenceData!#REF!),"")</f>
        <v/>
      </c>
      <c r="X37" t="str">
        <f>IFERROR(IF(0=LEN(ReferenceData!#REF!),"",ReferenceData!#REF!),"")</f>
        <v/>
      </c>
      <c r="Y37" t="str">
        <f>IFERROR(IF(0=LEN(ReferenceData!#REF!),"",ReferenceData!#REF!),"")</f>
        <v/>
      </c>
      <c r="Z37" t="str">
        <f>IFERROR(IF(0=LEN(ReferenceData!#REF!),"",ReferenceData!#REF!),"")</f>
        <v/>
      </c>
      <c r="AA37" t="str">
        <f>IFERROR(IF(0=LEN(ReferenceData!#REF!),"",ReferenceData!#REF!),"")</f>
        <v/>
      </c>
      <c r="AB37" t="str">
        <f>IFERROR(IF(0=LEN(ReferenceData!#REF!),"",ReferenceData!#REF!),"")</f>
        <v/>
      </c>
      <c r="AC37" t="str">
        <f>IFERROR(IF(0=LEN(ReferenceData!#REF!),"",ReferenceData!#REF!),"")</f>
        <v/>
      </c>
      <c r="AD37" t="str">
        <f>IFERROR(IF(0=LEN(ReferenceData!#REF!),"",ReferenceData!#REF!),"")</f>
        <v/>
      </c>
      <c r="AE37" t="str">
        <f>IFERROR(IF(0=LEN(ReferenceData!#REF!),"",ReferenceData!#REF!),"")</f>
        <v/>
      </c>
      <c r="AF37" t="str">
        <f>IFERROR(IF(0=LEN(ReferenceData!#REF!),"",ReferenceData!#REF!),"")</f>
        <v/>
      </c>
      <c r="AG37" t="str">
        <f>IFERROR(IF(0=LEN(ReferenceData!#REF!),"",ReferenceData!#REF!),"")</f>
        <v/>
      </c>
      <c r="AH37" t="str">
        <f>IFERROR(IF(0=LEN(ReferenceData!#REF!),"",ReferenceData!#REF!),"")</f>
        <v/>
      </c>
      <c r="AI37" t="str">
        <f>IFERROR(IF(0=LEN(ReferenceData!#REF!),"",ReferenceData!#REF!),"")</f>
        <v/>
      </c>
      <c r="AJ37" t="str">
        <f>IFERROR(IF(0=LEN(ReferenceData!#REF!),"",ReferenceData!#REF!),"")</f>
        <v/>
      </c>
      <c r="AK37" t="str">
        <f>IFERROR(IF(0=LEN(ReferenceData!#REF!),"",ReferenceData!#REF!),"")</f>
        <v/>
      </c>
      <c r="AL37" t="str">
        <f>IFERROR(IF(0=LEN(ReferenceData!#REF!),"",ReferenceData!#REF!),"")</f>
        <v/>
      </c>
      <c r="AM37" t="str">
        <f>IFERROR(IF(0=LEN(ReferenceData!#REF!),"",ReferenceData!#REF!),"")</f>
        <v/>
      </c>
      <c r="AN37" t="str">
        <f>IFERROR(IF(0=LEN(ReferenceData!#REF!),"",ReferenceData!#REF!),"")</f>
        <v/>
      </c>
      <c r="AO37" t="str">
        <f>IFERROR(IF(0=LEN(ReferenceData!#REF!),"",ReferenceData!#REF!),"")</f>
        <v/>
      </c>
      <c r="AP37" t="str">
        <f>IFERROR(IF(0=LEN(ReferenceData!#REF!),"",ReferenceData!#REF!),"")</f>
        <v/>
      </c>
      <c r="AQ37" t="str">
        <f>IFERROR(IF(0=LEN(ReferenceData!#REF!),"",ReferenceData!#REF!),"")</f>
        <v/>
      </c>
      <c r="AR37" t="str">
        <f>IFERROR(IF(0=LEN(ReferenceData!#REF!),"",ReferenceData!#REF!),"")</f>
        <v/>
      </c>
      <c r="AS37" t="str">
        <f>IFERROR(IF(0=LEN(ReferenceData!#REF!),"",ReferenceData!#REF!),"")</f>
        <v/>
      </c>
    </row>
    <row r="38" spans="1:45" x14ac:dyDescent="0.3">
      <c r="A38" t="str">
        <f>IFERROR(IF(0=LEN(ReferenceData!#REF!),"",ReferenceData!#REF!),"")</f>
        <v/>
      </c>
      <c r="B38" t="str">
        <f>IFERROR(IF(0=LEN(ReferenceData!#REF!),"",ReferenceData!#REF!),"")</f>
        <v/>
      </c>
      <c r="C38" t="str">
        <f>IFERROR(IF(0=LEN(ReferenceData!#REF!),"",ReferenceData!#REF!),"")</f>
        <v/>
      </c>
      <c r="D38" t="str">
        <f>IFERROR(IF(0=LEN(ReferenceData!#REF!),"",ReferenceData!#REF!),"")</f>
        <v/>
      </c>
      <c r="E38" t="str">
        <f>IFERROR(IF(0=LEN(ReferenceData!#REF!),"",ReferenceData!#REF!),"")</f>
        <v/>
      </c>
      <c r="F38" t="str">
        <f>IFERROR(IF(0=LEN(ReferenceData!#REF!),"",ReferenceData!#REF!),"")</f>
        <v/>
      </c>
      <c r="G38" t="str">
        <f>IFERROR(IF(0=LEN(ReferenceData!#REF!),"",ReferenceData!#REF!),"")</f>
        <v/>
      </c>
      <c r="H38" t="str">
        <f>IFERROR(IF(0=LEN(ReferenceData!#REF!),"",ReferenceData!#REF!),"")</f>
        <v/>
      </c>
      <c r="I38" t="str">
        <f>IFERROR(IF(0=LEN(ReferenceData!#REF!),"",ReferenceData!#REF!),"")</f>
        <v/>
      </c>
      <c r="J38" t="str">
        <f>IFERROR(IF(0=LEN(ReferenceData!#REF!),"",ReferenceData!#REF!),"")</f>
        <v/>
      </c>
      <c r="K38" t="str">
        <f>IFERROR(IF(0=LEN(ReferenceData!#REF!),"",ReferenceData!#REF!),"")</f>
        <v/>
      </c>
      <c r="L38" t="str">
        <f>IFERROR(IF(0=LEN(ReferenceData!#REF!),"",ReferenceData!#REF!),"")</f>
        <v/>
      </c>
      <c r="M38" t="str">
        <f>IFERROR(IF(0=LEN(ReferenceData!#REF!),"",ReferenceData!#REF!),"")</f>
        <v/>
      </c>
      <c r="N38" t="str">
        <f>IFERROR(IF(0=LEN(ReferenceData!#REF!),"",ReferenceData!#REF!),"")</f>
        <v/>
      </c>
      <c r="O38" t="str">
        <f>IFERROR(IF(0=LEN(ReferenceData!#REF!),"",ReferenceData!#REF!),"")</f>
        <v/>
      </c>
      <c r="P38" t="str">
        <f>IFERROR(IF(0=LEN(ReferenceData!#REF!),"",ReferenceData!#REF!),"")</f>
        <v/>
      </c>
      <c r="Q38" t="str">
        <f>IFERROR(IF(0=LEN(ReferenceData!#REF!),"",ReferenceData!#REF!),"")</f>
        <v/>
      </c>
      <c r="R38" t="str">
        <f>IFERROR(IF(0=LEN(ReferenceData!#REF!),"",ReferenceData!#REF!),"")</f>
        <v/>
      </c>
      <c r="S38" t="str">
        <f>IFERROR(IF(0=LEN(ReferenceData!#REF!),"",ReferenceData!#REF!),"")</f>
        <v/>
      </c>
      <c r="T38" t="str">
        <f>IFERROR(IF(0=LEN(ReferenceData!#REF!),"",ReferenceData!#REF!),"")</f>
        <v/>
      </c>
      <c r="U38" t="str">
        <f>IFERROR(IF(0=LEN(ReferenceData!#REF!),"",ReferenceData!#REF!),"")</f>
        <v/>
      </c>
      <c r="V38" t="str">
        <f>IFERROR(IF(0=LEN(ReferenceData!#REF!),"",ReferenceData!#REF!),"")</f>
        <v/>
      </c>
      <c r="W38" t="str">
        <f>IFERROR(IF(0=LEN(ReferenceData!#REF!),"",ReferenceData!#REF!),"")</f>
        <v/>
      </c>
      <c r="X38" t="str">
        <f>IFERROR(IF(0=LEN(ReferenceData!#REF!),"",ReferenceData!#REF!),"")</f>
        <v/>
      </c>
      <c r="Y38" t="str">
        <f>IFERROR(IF(0=LEN(ReferenceData!#REF!),"",ReferenceData!#REF!),"")</f>
        <v/>
      </c>
      <c r="Z38" t="str">
        <f>IFERROR(IF(0=LEN(ReferenceData!#REF!),"",ReferenceData!#REF!),"")</f>
        <v/>
      </c>
      <c r="AA38" t="str">
        <f>IFERROR(IF(0=LEN(ReferenceData!#REF!),"",ReferenceData!#REF!),"")</f>
        <v/>
      </c>
      <c r="AB38" t="str">
        <f>IFERROR(IF(0=LEN(ReferenceData!#REF!),"",ReferenceData!#REF!),"")</f>
        <v/>
      </c>
      <c r="AC38" t="str">
        <f>IFERROR(IF(0=LEN(ReferenceData!#REF!),"",ReferenceData!#REF!),"")</f>
        <v/>
      </c>
      <c r="AD38" t="str">
        <f>IFERROR(IF(0=LEN(ReferenceData!#REF!),"",ReferenceData!#REF!),"")</f>
        <v/>
      </c>
      <c r="AE38" t="str">
        <f>IFERROR(IF(0=LEN(ReferenceData!#REF!),"",ReferenceData!#REF!),"")</f>
        <v/>
      </c>
      <c r="AF38" t="str">
        <f>IFERROR(IF(0=LEN(ReferenceData!#REF!),"",ReferenceData!#REF!),"")</f>
        <v/>
      </c>
      <c r="AG38" t="str">
        <f>IFERROR(IF(0=LEN(ReferenceData!#REF!),"",ReferenceData!#REF!),"")</f>
        <v/>
      </c>
      <c r="AH38" t="str">
        <f>IFERROR(IF(0=LEN(ReferenceData!#REF!),"",ReferenceData!#REF!),"")</f>
        <v/>
      </c>
      <c r="AI38" t="str">
        <f>IFERROR(IF(0=LEN(ReferenceData!#REF!),"",ReferenceData!#REF!),"")</f>
        <v/>
      </c>
      <c r="AJ38" t="str">
        <f>IFERROR(IF(0=LEN(ReferenceData!#REF!),"",ReferenceData!#REF!),"")</f>
        <v/>
      </c>
      <c r="AK38" t="str">
        <f>IFERROR(IF(0=LEN(ReferenceData!#REF!),"",ReferenceData!#REF!),"")</f>
        <v/>
      </c>
      <c r="AL38" t="str">
        <f>IFERROR(IF(0=LEN(ReferenceData!#REF!),"",ReferenceData!#REF!),"")</f>
        <v/>
      </c>
      <c r="AM38" t="str">
        <f>IFERROR(IF(0=LEN(ReferenceData!#REF!),"",ReferenceData!#REF!),"")</f>
        <v/>
      </c>
      <c r="AN38" t="str">
        <f>IFERROR(IF(0=LEN(ReferenceData!#REF!),"",ReferenceData!#REF!),"")</f>
        <v/>
      </c>
      <c r="AO38" t="str">
        <f>IFERROR(IF(0=LEN(ReferenceData!#REF!),"",ReferenceData!#REF!),"")</f>
        <v/>
      </c>
      <c r="AP38" t="str">
        <f>IFERROR(IF(0=LEN(ReferenceData!#REF!),"",ReferenceData!#REF!),"")</f>
        <v/>
      </c>
      <c r="AQ38" t="str">
        <f>IFERROR(IF(0=LEN(ReferenceData!#REF!),"",ReferenceData!#REF!),"")</f>
        <v/>
      </c>
      <c r="AR38" t="str">
        <f>IFERROR(IF(0=LEN(ReferenceData!#REF!),"",ReferenceData!#REF!),"")</f>
        <v/>
      </c>
      <c r="AS38" t="str">
        <f>IFERROR(IF(0=LEN(ReferenceData!#REF!),"",ReferenceData!#REF!),"")</f>
        <v/>
      </c>
    </row>
    <row r="39" spans="1:45" x14ac:dyDescent="0.3">
      <c r="A39" t="str">
        <f>IFERROR(IF(0=LEN(ReferenceData!#REF!),"",ReferenceData!#REF!),"")</f>
        <v/>
      </c>
      <c r="B39" t="str">
        <f>IFERROR(IF(0=LEN(ReferenceData!#REF!),"",ReferenceData!#REF!),"")</f>
        <v/>
      </c>
      <c r="C39" t="str">
        <f>IFERROR(IF(0=LEN(ReferenceData!#REF!),"",ReferenceData!#REF!),"")</f>
        <v/>
      </c>
      <c r="D39" t="str">
        <f>IFERROR(IF(0=LEN(ReferenceData!#REF!),"",ReferenceData!#REF!),"")</f>
        <v/>
      </c>
      <c r="E39" t="str">
        <f>IFERROR(IF(0=LEN(ReferenceData!#REF!),"",ReferenceData!#REF!),"")</f>
        <v/>
      </c>
      <c r="F39" t="str">
        <f>IFERROR(IF(0=LEN(ReferenceData!#REF!),"",ReferenceData!#REF!),"")</f>
        <v/>
      </c>
      <c r="G39" t="str">
        <f>IFERROR(IF(0=LEN(ReferenceData!#REF!),"",ReferenceData!#REF!),"")</f>
        <v/>
      </c>
      <c r="H39" t="str">
        <f>IFERROR(IF(0=LEN(ReferenceData!#REF!),"",ReferenceData!#REF!),"")</f>
        <v/>
      </c>
      <c r="I39" t="str">
        <f>IFERROR(IF(0=LEN(ReferenceData!#REF!),"",ReferenceData!#REF!),"")</f>
        <v/>
      </c>
      <c r="J39" t="str">
        <f>IFERROR(IF(0=LEN(ReferenceData!#REF!),"",ReferenceData!#REF!),"")</f>
        <v/>
      </c>
      <c r="K39" t="str">
        <f>IFERROR(IF(0=LEN(ReferenceData!#REF!),"",ReferenceData!#REF!),"")</f>
        <v/>
      </c>
      <c r="L39" t="str">
        <f>IFERROR(IF(0=LEN(ReferenceData!#REF!),"",ReferenceData!#REF!),"")</f>
        <v/>
      </c>
      <c r="M39" t="str">
        <f>IFERROR(IF(0=LEN(ReferenceData!#REF!),"",ReferenceData!#REF!),"")</f>
        <v/>
      </c>
      <c r="N39" t="str">
        <f>IFERROR(IF(0=LEN(ReferenceData!#REF!),"",ReferenceData!#REF!),"")</f>
        <v/>
      </c>
      <c r="O39" t="str">
        <f>IFERROR(IF(0=LEN(ReferenceData!#REF!),"",ReferenceData!#REF!),"")</f>
        <v/>
      </c>
      <c r="P39" t="str">
        <f>IFERROR(IF(0=LEN(ReferenceData!#REF!),"",ReferenceData!#REF!),"")</f>
        <v/>
      </c>
      <c r="Q39" t="str">
        <f>IFERROR(IF(0=LEN(ReferenceData!#REF!),"",ReferenceData!#REF!),"")</f>
        <v/>
      </c>
      <c r="R39" t="str">
        <f>IFERROR(IF(0=LEN(ReferenceData!#REF!),"",ReferenceData!#REF!),"")</f>
        <v/>
      </c>
      <c r="S39" t="str">
        <f>IFERROR(IF(0=LEN(ReferenceData!#REF!),"",ReferenceData!#REF!),"")</f>
        <v/>
      </c>
      <c r="T39" t="str">
        <f>IFERROR(IF(0=LEN(ReferenceData!#REF!),"",ReferenceData!#REF!),"")</f>
        <v/>
      </c>
      <c r="U39" t="str">
        <f>IFERROR(IF(0=LEN(ReferenceData!#REF!),"",ReferenceData!#REF!),"")</f>
        <v/>
      </c>
      <c r="V39" t="str">
        <f>IFERROR(IF(0=LEN(ReferenceData!#REF!),"",ReferenceData!#REF!),"")</f>
        <v/>
      </c>
      <c r="W39" t="str">
        <f>IFERROR(IF(0=LEN(ReferenceData!#REF!),"",ReferenceData!#REF!),"")</f>
        <v/>
      </c>
      <c r="X39" t="str">
        <f>IFERROR(IF(0=LEN(ReferenceData!#REF!),"",ReferenceData!#REF!),"")</f>
        <v/>
      </c>
      <c r="Y39" t="str">
        <f>IFERROR(IF(0=LEN(ReferenceData!#REF!),"",ReferenceData!#REF!),"")</f>
        <v/>
      </c>
      <c r="Z39" t="str">
        <f>IFERROR(IF(0=LEN(ReferenceData!#REF!),"",ReferenceData!#REF!),"")</f>
        <v/>
      </c>
      <c r="AA39" t="str">
        <f>IFERROR(IF(0=LEN(ReferenceData!#REF!),"",ReferenceData!#REF!),"")</f>
        <v/>
      </c>
      <c r="AB39" t="str">
        <f>IFERROR(IF(0=LEN(ReferenceData!#REF!),"",ReferenceData!#REF!),"")</f>
        <v/>
      </c>
      <c r="AC39" t="str">
        <f>IFERROR(IF(0=LEN(ReferenceData!#REF!),"",ReferenceData!#REF!),"")</f>
        <v/>
      </c>
      <c r="AD39" t="str">
        <f>IFERROR(IF(0=LEN(ReferenceData!#REF!),"",ReferenceData!#REF!),"")</f>
        <v/>
      </c>
      <c r="AE39" t="str">
        <f>IFERROR(IF(0=LEN(ReferenceData!#REF!),"",ReferenceData!#REF!),"")</f>
        <v/>
      </c>
      <c r="AF39" t="str">
        <f>IFERROR(IF(0=LEN(ReferenceData!#REF!),"",ReferenceData!#REF!),"")</f>
        <v/>
      </c>
      <c r="AG39" t="str">
        <f>IFERROR(IF(0=LEN(ReferenceData!#REF!),"",ReferenceData!#REF!),"")</f>
        <v/>
      </c>
      <c r="AH39" t="str">
        <f>IFERROR(IF(0=LEN(ReferenceData!#REF!),"",ReferenceData!#REF!),"")</f>
        <v/>
      </c>
      <c r="AI39" t="str">
        <f>IFERROR(IF(0=LEN(ReferenceData!#REF!),"",ReferenceData!#REF!),"")</f>
        <v/>
      </c>
      <c r="AJ39" t="str">
        <f>IFERROR(IF(0=LEN(ReferenceData!#REF!),"",ReferenceData!#REF!),"")</f>
        <v/>
      </c>
      <c r="AK39" t="str">
        <f>IFERROR(IF(0=LEN(ReferenceData!#REF!),"",ReferenceData!#REF!),"")</f>
        <v/>
      </c>
      <c r="AL39" t="str">
        <f>IFERROR(IF(0=LEN(ReferenceData!#REF!),"",ReferenceData!#REF!),"")</f>
        <v/>
      </c>
      <c r="AM39" t="str">
        <f>IFERROR(IF(0=LEN(ReferenceData!#REF!),"",ReferenceData!#REF!),"")</f>
        <v/>
      </c>
      <c r="AN39" t="str">
        <f>IFERROR(IF(0=LEN(ReferenceData!#REF!),"",ReferenceData!#REF!),"")</f>
        <v/>
      </c>
      <c r="AO39" t="str">
        <f>IFERROR(IF(0=LEN(ReferenceData!#REF!),"",ReferenceData!#REF!),"")</f>
        <v/>
      </c>
      <c r="AP39" t="str">
        <f>IFERROR(IF(0=LEN(ReferenceData!#REF!),"",ReferenceData!#REF!),"")</f>
        <v/>
      </c>
      <c r="AQ39" t="str">
        <f>IFERROR(IF(0=LEN(ReferenceData!#REF!),"",ReferenceData!#REF!),"")</f>
        <v/>
      </c>
      <c r="AR39" t="str">
        <f>IFERROR(IF(0=LEN(ReferenceData!#REF!),"",ReferenceData!#REF!),"")</f>
        <v/>
      </c>
      <c r="AS39" t="str">
        <f>IFERROR(IF(0=LEN(ReferenceData!#REF!),"",ReferenceData!#REF!),"")</f>
        <v/>
      </c>
    </row>
    <row r="40" spans="1:45" x14ac:dyDescent="0.3">
      <c r="A40" t="str">
        <f>IFERROR(IF(0=LEN(ReferenceData!#REF!),"",ReferenceData!#REF!),"")</f>
        <v/>
      </c>
      <c r="B40" t="str">
        <f>IFERROR(IF(0=LEN(ReferenceData!#REF!),"",ReferenceData!#REF!),"")</f>
        <v/>
      </c>
      <c r="C40" t="str">
        <f>IFERROR(IF(0=LEN(ReferenceData!#REF!),"",ReferenceData!#REF!),"")</f>
        <v/>
      </c>
      <c r="D40" t="str">
        <f>IFERROR(IF(0=LEN(ReferenceData!#REF!),"",ReferenceData!#REF!),"")</f>
        <v/>
      </c>
      <c r="E40" t="str">
        <f>IFERROR(IF(0=LEN(ReferenceData!#REF!),"",ReferenceData!#REF!),"")</f>
        <v/>
      </c>
      <c r="F40" t="str">
        <f>IFERROR(IF(0=LEN(ReferenceData!#REF!),"",ReferenceData!#REF!),"")</f>
        <v/>
      </c>
      <c r="G40" t="str">
        <f>IFERROR(IF(0=LEN(ReferenceData!#REF!),"",ReferenceData!#REF!),"")</f>
        <v/>
      </c>
      <c r="H40" t="str">
        <f>IFERROR(IF(0=LEN(ReferenceData!#REF!),"",ReferenceData!#REF!),"")</f>
        <v/>
      </c>
      <c r="I40" t="str">
        <f>IFERROR(IF(0=LEN(ReferenceData!#REF!),"",ReferenceData!#REF!),"")</f>
        <v/>
      </c>
      <c r="J40" t="str">
        <f>IFERROR(IF(0=LEN(ReferenceData!#REF!),"",ReferenceData!#REF!),"")</f>
        <v/>
      </c>
      <c r="K40" t="str">
        <f>IFERROR(IF(0=LEN(ReferenceData!#REF!),"",ReferenceData!#REF!),"")</f>
        <v/>
      </c>
      <c r="L40" t="str">
        <f>IFERROR(IF(0=LEN(ReferenceData!#REF!),"",ReferenceData!#REF!),"")</f>
        <v/>
      </c>
      <c r="M40" t="str">
        <f>IFERROR(IF(0=LEN(ReferenceData!#REF!),"",ReferenceData!#REF!),"")</f>
        <v/>
      </c>
      <c r="N40" t="str">
        <f>IFERROR(IF(0=LEN(ReferenceData!#REF!),"",ReferenceData!#REF!),"")</f>
        <v/>
      </c>
      <c r="O40" t="str">
        <f>IFERROR(IF(0=LEN(ReferenceData!#REF!),"",ReferenceData!#REF!),"")</f>
        <v/>
      </c>
      <c r="P40" t="str">
        <f>IFERROR(IF(0=LEN(ReferenceData!#REF!),"",ReferenceData!#REF!),"")</f>
        <v/>
      </c>
      <c r="Q40" t="str">
        <f>IFERROR(IF(0=LEN(ReferenceData!#REF!),"",ReferenceData!#REF!),"")</f>
        <v/>
      </c>
      <c r="R40" t="str">
        <f>IFERROR(IF(0=LEN(ReferenceData!#REF!),"",ReferenceData!#REF!),"")</f>
        <v/>
      </c>
      <c r="S40" t="str">
        <f>IFERROR(IF(0=LEN(ReferenceData!#REF!),"",ReferenceData!#REF!),"")</f>
        <v/>
      </c>
      <c r="T40" t="str">
        <f>IFERROR(IF(0=LEN(ReferenceData!#REF!),"",ReferenceData!#REF!),"")</f>
        <v/>
      </c>
      <c r="U40" t="str">
        <f>IFERROR(IF(0=LEN(ReferenceData!#REF!),"",ReferenceData!#REF!),"")</f>
        <v/>
      </c>
      <c r="V40" t="str">
        <f>IFERROR(IF(0=LEN(ReferenceData!#REF!),"",ReferenceData!#REF!),"")</f>
        <v/>
      </c>
      <c r="W40" t="str">
        <f>IFERROR(IF(0=LEN(ReferenceData!#REF!),"",ReferenceData!#REF!),"")</f>
        <v/>
      </c>
      <c r="X40" t="str">
        <f>IFERROR(IF(0=LEN(ReferenceData!#REF!),"",ReferenceData!#REF!),"")</f>
        <v/>
      </c>
      <c r="Y40" t="str">
        <f>IFERROR(IF(0=LEN(ReferenceData!#REF!),"",ReferenceData!#REF!),"")</f>
        <v/>
      </c>
      <c r="Z40" t="str">
        <f>IFERROR(IF(0=LEN(ReferenceData!#REF!),"",ReferenceData!#REF!),"")</f>
        <v/>
      </c>
      <c r="AA40" t="str">
        <f>IFERROR(IF(0=LEN(ReferenceData!#REF!),"",ReferenceData!#REF!),"")</f>
        <v/>
      </c>
      <c r="AB40" t="str">
        <f>IFERROR(IF(0=LEN(ReferenceData!#REF!),"",ReferenceData!#REF!),"")</f>
        <v/>
      </c>
      <c r="AC40" t="str">
        <f>IFERROR(IF(0=LEN(ReferenceData!#REF!),"",ReferenceData!#REF!),"")</f>
        <v/>
      </c>
      <c r="AD40" t="str">
        <f>IFERROR(IF(0=LEN(ReferenceData!#REF!),"",ReferenceData!#REF!),"")</f>
        <v/>
      </c>
      <c r="AE40" t="str">
        <f>IFERROR(IF(0=LEN(ReferenceData!#REF!),"",ReferenceData!#REF!),"")</f>
        <v/>
      </c>
      <c r="AF40" t="str">
        <f>IFERROR(IF(0=LEN(ReferenceData!#REF!),"",ReferenceData!#REF!),"")</f>
        <v/>
      </c>
      <c r="AG40" t="str">
        <f>IFERROR(IF(0=LEN(ReferenceData!#REF!),"",ReferenceData!#REF!),"")</f>
        <v/>
      </c>
      <c r="AH40" t="str">
        <f>IFERROR(IF(0=LEN(ReferenceData!#REF!),"",ReferenceData!#REF!),"")</f>
        <v/>
      </c>
      <c r="AI40" t="str">
        <f>IFERROR(IF(0=LEN(ReferenceData!#REF!),"",ReferenceData!#REF!),"")</f>
        <v/>
      </c>
      <c r="AJ40" t="str">
        <f>IFERROR(IF(0=LEN(ReferenceData!#REF!),"",ReferenceData!#REF!),"")</f>
        <v/>
      </c>
      <c r="AK40" t="str">
        <f>IFERROR(IF(0=LEN(ReferenceData!#REF!),"",ReferenceData!#REF!),"")</f>
        <v/>
      </c>
      <c r="AL40" t="str">
        <f>IFERROR(IF(0=LEN(ReferenceData!#REF!),"",ReferenceData!#REF!),"")</f>
        <v/>
      </c>
      <c r="AM40" t="str">
        <f>IFERROR(IF(0=LEN(ReferenceData!#REF!),"",ReferenceData!#REF!),"")</f>
        <v/>
      </c>
      <c r="AN40" t="str">
        <f>IFERROR(IF(0=LEN(ReferenceData!#REF!),"",ReferenceData!#REF!),"")</f>
        <v/>
      </c>
      <c r="AO40" t="str">
        <f>IFERROR(IF(0=LEN(ReferenceData!#REF!),"",ReferenceData!#REF!),"")</f>
        <v/>
      </c>
      <c r="AP40" t="str">
        <f>IFERROR(IF(0=LEN(ReferenceData!#REF!),"",ReferenceData!#REF!),"")</f>
        <v/>
      </c>
      <c r="AQ40" t="str">
        <f>IFERROR(IF(0=LEN(ReferenceData!#REF!),"",ReferenceData!#REF!),"")</f>
        <v/>
      </c>
      <c r="AR40" t="str">
        <f>IFERROR(IF(0=LEN(ReferenceData!#REF!),"",ReferenceData!#REF!),"")</f>
        <v/>
      </c>
      <c r="AS40" t="str">
        <f>IFERROR(IF(0=LEN(ReferenceData!#REF!),"",ReferenceData!#REF!),"")</f>
        <v/>
      </c>
    </row>
    <row r="41" spans="1:45" x14ac:dyDescent="0.3">
      <c r="A41" t="str">
        <f>IFERROR(IF(0=LEN(ReferenceData!#REF!),"",ReferenceData!#REF!),"")</f>
        <v/>
      </c>
      <c r="B41" t="str">
        <f>IFERROR(IF(0=LEN(ReferenceData!#REF!),"",ReferenceData!#REF!),"")</f>
        <v/>
      </c>
      <c r="C41" t="str">
        <f>IFERROR(IF(0=LEN(ReferenceData!#REF!),"",ReferenceData!#REF!),"")</f>
        <v/>
      </c>
      <c r="D41" t="str">
        <f>IFERROR(IF(0=LEN(ReferenceData!#REF!),"",ReferenceData!#REF!),"")</f>
        <v/>
      </c>
      <c r="E41" t="str">
        <f>IFERROR(IF(0=LEN(ReferenceData!#REF!),"",ReferenceData!#REF!),"")</f>
        <v/>
      </c>
      <c r="F41" t="str">
        <f>IFERROR(IF(0=LEN(ReferenceData!#REF!),"",ReferenceData!#REF!),"")</f>
        <v/>
      </c>
      <c r="G41" t="str">
        <f>IFERROR(IF(0=LEN(ReferenceData!#REF!),"",ReferenceData!#REF!),"")</f>
        <v/>
      </c>
      <c r="H41" t="str">
        <f>IFERROR(IF(0=LEN(ReferenceData!#REF!),"",ReferenceData!#REF!),"")</f>
        <v/>
      </c>
      <c r="I41" t="str">
        <f>IFERROR(IF(0=LEN(ReferenceData!#REF!),"",ReferenceData!#REF!),"")</f>
        <v/>
      </c>
      <c r="J41" t="str">
        <f>IFERROR(IF(0=LEN(ReferenceData!#REF!),"",ReferenceData!#REF!),"")</f>
        <v/>
      </c>
      <c r="K41" t="str">
        <f>IFERROR(IF(0=LEN(ReferenceData!#REF!),"",ReferenceData!#REF!),"")</f>
        <v/>
      </c>
      <c r="L41" t="str">
        <f>IFERROR(IF(0=LEN(ReferenceData!#REF!),"",ReferenceData!#REF!),"")</f>
        <v/>
      </c>
      <c r="M41" t="str">
        <f>IFERROR(IF(0=LEN(ReferenceData!#REF!),"",ReferenceData!#REF!),"")</f>
        <v/>
      </c>
      <c r="N41" t="str">
        <f>IFERROR(IF(0=LEN(ReferenceData!#REF!),"",ReferenceData!#REF!),"")</f>
        <v/>
      </c>
      <c r="O41" t="str">
        <f>IFERROR(IF(0=LEN(ReferenceData!#REF!),"",ReferenceData!#REF!),"")</f>
        <v/>
      </c>
      <c r="P41" t="str">
        <f>IFERROR(IF(0=LEN(ReferenceData!#REF!),"",ReferenceData!#REF!),"")</f>
        <v/>
      </c>
      <c r="Q41" t="str">
        <f>IFERROR(IF(0=LEN(ReferenceData!#REF!),"",ReferenceData!#REF!),"")</f>
        <v/>
      </c>
      <c r="R41" t="str">
        <f>IFERROR(IF(0=LEN(ReferenceData!#REF!),"",ReferenceData!#REF!),"")</f>
        <v/>
      </c>
      <c r="S41" t="str">
        <f>IFERROR(IF(0=LEN(ReferenceData!#REF!),"",ReferenceData!#REF!),"")</f>
        <v/>
      </c>
      <c r="T41" t="str">
        <f>IFERROR(IF(0=LEN(ReferenceData!#REF!),"",ReferenceData!#REF!),"")</f>
        <v/>
      </c>
      <c r="U41" t="str">
        <f>IFERROR(IF(0=LEN(ReferenceData!#REF!),"",ReferenceData!#REF!),"")</f>
        <v/>
      </c>
      <c r="V41" t="str">
        <f>IFERROR(IF(0=LEN(ReferenceData!#REF!),"",ReferenceData!#REF!),"")</f>
        <v/>
      </c>
      <c r="W41" t="str">
        <f>IFERROR(IF(0=LEN(ReferenceData!#REF!),"",ReferenceData!#REF!),"")</f>
        <v/>
      </c>
      <c r="X41" t="str">
        <f>IFERROR(IF(0=LEN(ReferenceData!#REF!),"",ReferenceData!#REF!),"")</f>
        <v/>
      </c>
      <c r="Y41" t="str">
        <f>IFERROR(IF(0=LEN(ReferenceData!#REF!),"",ReferenceData!#REF!),"")</f>
        <v/>
      </c>
      <c r="Z41" t="str">
        <f>IFERROR(IF(0=LEN(ReferenceData!#REF!),"",ReferenceData!#REF!),"")</f>
        <v/>
      </c>
      <c r="AA41" t="str">
        <f>IFERROR(IF(0=LEN(ReferenceData!#REF!),"",ReferenceData!#REF!),"")</f>
        <v/>
      </c>
      <c r="AB41" t="str">
        <f>IFERROR(IF(0=LEN(ReferenceData!#REF!),"",ReferenceData!#REF!),"")</f>
        <v/>
      </c>
      <c r="AC41" t="str">
        <f>IFERROR(IF(0=LEN(ReferenceData!#REF!),"",ReferenceData!#REF!),"")</f>
        <v/>
      </c>
      <c r="AD41" t="str">
        <f>IFERROR(IF(0=LEN(ReferenceData!#REF!),"",ReferenceData!#REF!),"")</f>
        <v/>
      </c>
      <c r="AE41" t="str">
        <f>IFERROR(IF(0=LEN(ReferenceData!#REF!),"",ReferenceData!#REF!),"")</f>
        <v/>
      </c>
      <c r="AF41" t="str">
        <f>IFERROR(IF(0=LEN(ReferenceData!#REF!),"",ReferenceData!#REF!),"")</f>
        <v/>
      </c>
      <c r="AG41" t="str">
        <f>IFERROR(IF(0=LEN(ReferenceData!#REF!),"",ReferenceData!#REF!),"")</f>
        <v/>
      </c>
      <c r="AH41" t="str">
        <f>IFERROR(IF(0=LEN(ReferenceData!#REF!),"",ReferenceData!#REF!),"")</f>
        <v/>
      </c>
      <c r="AI41" t="str">
        <f>IFERROR(IF(0=LEN(ReferenceData!#REF!),"",ReferenceData!#REF!),"")</f>
        <v/>
      </c>
      <c r="AJ41" t="str">
        <f>IFERROR(IF(0=LEN(ReferenceData!#REF!),"",ReferenceData!#REF!),"")</f>
        <v/>
      </c>
      <c r="AK41" t="str">
        <f>IFERROR(IF(0=LEN(ReferenceData!#REF!),"",ReferenceData!#REF!),"")</f>
        <v/>
      </c>
      <c r="AL41" t="str">
        <f>IFERROR(IF(0=LEN(ReferenceData!#REF!),"",ReferenceData!#REF!),"")</f>
        <v/>
      </c>
      <c r="AM41" t="str">
        <f>IFERROR(IF(0=LEN(ReferenceData!#REF!),"",ReferenceData!#REF!),"")</f>
        <v/>
      </c>
      <c r="AN41" t="str">
        <f>IFERROR(IF(0=LEN(ReferenceData!#REF!),"",ReferenceData!#REF!),"")</f>
        <v/>
      </c>
      <c r="AO41" t="str">
        <f>IFERROR(IF(0=LEN(ReferenceData!#REF!),"",ReferenceData!#REF!),"")</f>
        <v/>
      </c>
      <c r="AP41" t="str">
        <f>IFERROR(IF(0=LEN(ReferenceData!#REF!),"",ReferenceData!#REF!),"")</f>
        <v/>
      </c>
      <c r="AQ41" t="str">
        <f>IFERROR(IF(0=LEN(ReferenceData!#REF!),"",ReferenceData!#REF!),"")</f>
        <v/>
      </c>
      <c r="AR41" t="str">
        <f>IFERROR(IF(0=LEN(ReferenceData!#REF!),"",ReferenceData!#REF!),"")</f>
        <v/>
      </c>
      <c r="AS41" t="str">
        <f>IFERROR(IF(0=LEN(ReferenceData!#REF!),"",ReferenceData!#REF!),"")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G347"/>
  <sheetViews>
    <sheetView tabSelected="1" topLeftCell="A321" zoomScaleNormal="100" workbookViewId="0">
      <selection activeCell="C351" sqref="C351"/>
    </sheetView>
  </sheetViews>
  <sheetFormatPr defaultRowHeight="14.4" x14ac:dyDescent="0.3"/>
  <cols>
    <col min="1" max="1" width="67.44140625" customWidth="1"/>
    <col min="2" max="2" width="27.109375" customWidth="1"/>
    <col min="3" max="3" width="9.21875" bestFit="1" customWidth="1"/>
    <col min="4" max="4" width="12.77734375" customWidth="1"/>
    <col min="5" max="5" width="9.21875" bestFit="1" customWidth="1"/>
    <col min="6" max="6" width="4.5546875" customWidth="1"/>
    <col min="7" max="85" width="9.21875" bestFit="1" customWidth="1"/>
  </cols>
  <sheetData>
    <row r="1" spans="1:85" x14ac:dyDescent="0.3">
      <c r="A1" s="1" t="s">
        <v>127</v>
      </c>
      <c r="B1" s="1" t="str">
        <f>"Ticker"</f>
        <v>Ticker</v>
      </c>
      <c r="C1" s="1" t="str">
        <f>"Field ID"</f>
        <v>Field ID</v>
      </c>
      <c r="D1" s="1" t="str">
        <f>"Field Mnemonic"</f>
        <v>Field Mnemonic</v>
      </c>
      <c r="E1" s="1" t="str">
        <f>"Data State"</f>
        <v>Data State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73</v>
      </c>
      <c r="AG1" s="1" t="s">
        <v>74</v>
      </c>
      <c r="AH1" s="1" t="s">
        <v>75</v>
      </c>
      <c r="AI1" s="1" t="s">
        <v>76</v>
      </c>
      <c r="AJ1" s="1" t="s">
        <v>77</v>
      </c>
      <c r="AK1" s="1" t="s">
        <v>78</v>
      </c>
      <c r="AL1" s="1" t="s">
        <v>79</v>
      </c>
      <c r="AM1" s="1" t="s">
        <v>80</v>
      </c>
      <c r="AN1" s="1" t="s">
        <v>81</v>
      </c>
      <c r="AO1" s="1" t="s">
        <v>82</v>
      </c>
      <c r="AP1" s="1" t="s">
        <v>83</v>
      </c>
      <c r="AQ1" s="1" t="s">
        <v>84</v>
      </c>
      <c r="AR1" s="1" t="s">
        <v>85</v>
      </c>
      <c r="AS1" s="1" t="s">
        <v>86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</row>
    <row r="2" spans="1:85" x14ac:dyDescent="0.3">
      <c r="A2" t="s">
        <v>29</v>
      </c>
      <c r="B2" t="str">
        <f>"AUCPIYOY Index"</f>
        <v>AUCPIYOY Index</v>
      </c>
      <c r="C2" t="str">
        <f>"PX388"</f>
        <v>PX388</v>
      </c>
      <c r="D2" t="str">
        <f>"INTERVAL_AVG"</f>
        <v>INTERVAL_AVG</v>
      </c>
      <c r="E2" t="str">
        <f t="shared" ref="E2:E8" si="0">"Dynamic"</f>
        <v>Dynamic</v>
      </c>
      <c r="F2">
        <v>7</v>
      </c>
      <c r="G2">
        <v>6.5750000000000002</v>
      </c>
      <c r="H2">
        <v>2.85</v>
      </c>
      <c r="I2">
        <v>0.875</v>
      </c>
      <c r="J2">
        <v>1.6</v>
      </c>
      <c r="K2">
        <v>1.925</v>
      </c>
      <c r="L2">
        <v>1.925</v>
      </c>
      <c r="M2">
        <v>1.2749999999999999</v>
      </c>
      <c r="N2">
        <v>1.5</v>
      </c>
      <c r="O2">
        <v>2.4750000000000001</v>
      </c>
      <c r="P2">
        <v>2.4500000000000002</v>
      </c>
      <c r="Q2">
        <v>1.75</v>
      </c>
      <c r="R2">
        <v>3.3</v>
      </c>
      <c r="S2">
        <v>2.9249999999999998</v>
      </c>
      <c r="T2">
        <v>1.7749999999999999</v>
      </c>
      <c r="U2">
        <v>4.3499999999999996</v>
      </c>
      <c r="V2">
        <v>2.3250000000000002</v>
      </c>
      <c r="W2">
        <v>3.55</v>
      </c>
      <c r="X2">
        <v>2.7</v>
      </c>
      <c r="Y2">
        <v>2.3250000000000002</v>
      </c>
      <c r="Z2">
        <v>2.7250000000000001</v>
      </c>
      <c r="AA2">
        <v>2.9750000000000001</v>
      </c>
      <c r="AB2">
        <v>4.4249999999999998</v>
      </c>
      <c r="AC2">
        <v>4.45</v>
      </c>
      <c r="AD2">
        <v>1.4750000000000001</v>
      </c>
      <c r="AE2">
        <v>0.875</v>
      </c>
      <c r="AF2">
        <v>0.25</v>
      </c>
      <c r="AG2">
        <v>2.625</v>
      </c>
      <c r="AH2">
        <v>4.5999999999999996</v>
      </c>
      <c r="AI2">
        <v>1.9750000000000001</v>
      </c>
      <c r="AJ2">
        <v>1.75</v>
      </c>
      <c r="AK2">
        <v>1</v>
      </c>
      <c r="AL2">
        <v>3.1749999999999998</v>
      </c>
      <c r="AM2">
        <v>7.35</v>
      </c>
      <c r="AN2">
        <v>7.5250000000000004</v>
      </c>
      <c r="AO2">
        <v>7.2249999999999996</v>
      </c>
      <c r="AP2">
        <v>8.5500000000000007</v>
      </c>
      <c r="AQ2">
        <v>9.0250000000000004</v>
      </c>
      <c r="AR2">
        <v>6.7249999999999996</v>
      </c>
      <c r="AS2">
        <v>4</v>
      </c>
      <c r="AT2">
        <v>7</v>
      </c>
      <c r="AU2">
        <v>6.5750000000000002</v>
      </c>
      <c r="AV2">
        <v>2.85</v>
      </c>
      <c r="AW2">
        <v>0.875</v>
      </c>
      <c r="AX2">
        <v>1.6</v>
      </c>
      <c r="AY2">
        <v>1.925</v>
      </c>
      <c r="AZ2">
        <v>1.925</v>
      </c>
      <c r="BA2">
        <v>1.2749999999999999</v>
      </c>
      <c r="BB2">
        <v>1.5</v>
      </c>
      <c r="BC2">
        <v>2.4750000000000001</v>
      </c>
      <c r="BD2">
        <v>2.4500000000000002</v>
      </c>
      <c r="BE2">
        <v>1.75</v>
      </c>
      <c r="BF2">
        <v>3.3</v>
      </c>
      <c r="BG2">
        <v>2.9249999999999998</v>
      </c>
      <c r="BH2">
        <v>1.7749999999999999</v>
      </c>
      <c r="BI2">
        <v>4.3499999999999996</v>
      </c>
      <c r="BJ2">
        <v>2.3250000000000002</v>
      </c>
      <c r="BK2">
        <v>3.55</v>
      </c>
      <c r="BL2">
        <v>2.7</v>
      </c>
      <c r="BM2">
        <v>2.3250000000000002</v>
      </c>
      <c r="BN2">
        <v>2.7250000000000001</v>
      </c>
      <c r="BO2">
        <v>2.9750000000000001</v>
      </c>
      <c r="BP2">
        <v>4.4249999999999998</v>
      </c>
      <c r="BQ2">
        <v>4.45</v>
      </c>
      <c r="BR2">
        <v>1.4750000000000001</v>
      </c>
      <c r="BS2">
        <v>0.875</v>
      </c>
      <c r="BT2">
        <v>0.25</v>
      </c>
      <c r="BU2">
        <v>2.625</v>
      </c>
      <c r="BV2">
        <v>4.5999999999999996</v>
      </c>
      <c r="BW2">
        <v>1.9750000000000001</v>
      </c>
      <c r="BX2">
        <v>1.75</v>
      </c>
      <c r="BY2">
        <v>1</v>
      </c>
      <c r="BZ2">
        <v>3.1749999999999998</v>
      </c>
      <c r="CA2">
        <v>7.35</v>
      </c>
      <c r="CB2">
        <v>7.5250000000000004</v>
      </c>
      <c r="CC2">
        <v>7.2249999999999996</v>
      </c>
      <c r="CD2">
        <v>8.5500000000000007</v>
      </c>
      <c r="CE2">
        <v>9.0250000000000004</v>
      </c>
      <c r="CF2">
        <v>6.7249999999999996</v>
      </c>
      <c r="CG2">
        <v>4</v>
      </c>
    </row>
    <row r="3" spans="1:85" x14ac:dyDescent="0.3">
      <c r="A3" t="s">
        <v>28</v>
      </c>
      <c r="B3" t="str">
        <f>"HKCPIY Index"</f>
        <v>HKCPIY Index</v>
      </c>
      <c r="C3" t="str">
        <f>"PR005"</f>
        <v>PR005</v>
      </c>
      <c r="D3" t="str">
        <f>"PX_LAST"</f>
        <v>PX_LAST</v>
      </c>
      <c r="E3" t="str">
        <f t="shared" si="0"/>
        <v>Dynamic</v>
      </c>
      <c r="F3">
        <v>2</v>
      </c>
      <c r="G3">
        <v>2</v>
      </c>
      <c r="H3">
        <v>1.6</v>
      </c>
      <c r="I3">
        <v>0.3</v>
      </c>
      <c r="J3">
        <v>2.9</v>
      </c>
      <c r="K3">
        <v>2.4</v>
      </c>
      <c r="L3">
        <v>1.5</v>
      </c>
      <c r="M3">
        <v>2.4</v>
      </c>
      <c r="N3">
        <v>3</v>
      </c>
      <c r="O3">
        <v>4.4000000000000004</v>
      </c>
      <c r="P3">
        <v>4.3</v>
      </c>
      <c r="Q3">
        <v>4.0999999999999996</v>
      </c>
      <c r="R3">
        <v>5.3</v>
      </c>
      <c r="S3">
        <v>2.4</v>
      </c>
      <c r="T3">
        <v>0.5</v>
      </c>
      <c r="U3">
        <v>4.3</v>
      </c>
      <c r="V3">
        <v>2</v>
      </c>
      <c r="W3">
        <v>2</v>
      </c>
      <c r="X3">
        <v>1</v>
      </c>
      <c r="Y3">
        <v>-0.4</v>
      </c>
      <c r="Z3">
        <v>-2.6</v>
      </c>
      <c r="AA3">
        <v>-3</v>
      </c>
      <c r="AB3">
        <v>-1.6</v>
      </c>
      <c r="AC3">
        <v>-3.8</v>
      </c>
      <c r="AD3">
        <v>-4</v>
      </c>
      <c r="AE3">
        <v>2.8</v>
      </c>
      <c r="AF3">
        <v>5.8</v>
      </c>
      <c r="AG3">
        <v>6.3</v>
      </c>
      <c r="AH3">
        <v>9.1</v>
      </c>
      <c r="AI3">
        <v>8.8000000000000007</v>
      </c>
      <c r="AJ3">
        <v>8.8000000000000007</v>
      </c>
      <c r="AK3">
        <v>9.6</v>
      </c>
      <c r="AL3">
        <v>11.6</v>
      </c>
      <c r="AM3">
        <v>10.199999999999999</v>
      </c>
      <c r="AN3">
        <v>10.3</v>
      </c>
      <c r="AO3">
        <v>7.8</v>
      </c>
      <c r="AP3">
        <v>5.7</v>
      </c>
      <c r="AQ3">
        <v>3.8</v>
      </c>
      <c r="AR3">
        <v>3.5</v>
      </c>
      <c r="AS3">
        <v>8.6</v>
      </c>
      <c r="AT3">
        <v>2</v>
      </c>
      <c r="AU3">
        <v>2</v>
      </c>
      <c r="AV3">
        <v>1.6</v>
      </c>
      <c r="AW3">
        <v>0.3</v>
      </c>
      <c r="AX3">
        <v>2.9</v>
      </c>
      <c r="AY3">
        <v>2.4</v>
      </c>
      <c r="AZ3">
        <v>1.5</v>
      </c>
      <c r="BA3">
        <v>2.4</v>
      </c>
      <c r="BB3">
        <v>3</v>
      </c>
      <c r="BC3">
        <v>4.4000000000000004</v>
      </c>
      <c r="BD3">
        <v>4.3</v>
      </c>
      <c r="BE3">
        <v>4.0999999999999996</v>
      </c>
      <c r="BF3">
        <v>5.3</v>
      </c>
      <c r="BG3">
        <v>2.4</v>
      </c>
      <c r="BH3">
        <v>0.5</v>
      </c>
      <c r="BI3">
        <v>4.3</v>
      </c>
      <c r="BJ3">
        <v>2</v>
      </c>
      <c r="BK3">
        <v>2</v>
      </c>
      <c r="BL3">
        <v>1</v>
      </c>
      <c r="BM3">
        <v>-0.4</v>
      </c>
      <c r="BN3">
        <v>-2.6</v>
      </c>
      <c r="BO3">
        <v>-3</v>
      </c>
      <c r="BP3">
        <v>-1.6</v>
      </c>
      <c r="BQ3">
        <v>-3.8</v>
      </c>
      <c r="BR3">
        <v>-4</v>
      </c>
      <c r="BS3">
        <v>2.8</v>
      </c>
      <c r="BT3">
        <v>5.8</v>
      </c>
      <c r="BU3">
        <v>6.3</v>
      </c>
      <c r="BV3">
        <v>9.1</v>
      </c>
      <c r="BW3">
        <v>8.8000000000000007</v>
      </c>
      <c r="BX3">
        <v>8.8000000000000007</v>
      </c>
      <c r="BY3">
        <v>9.6</v>
      </c>
      <c r="BZ3">
        <v>11.6</v>
      </c>
      <c r="CA3">
        <v>10.199999999999999</v>
      </c>
      <c r="CB3">
        <v>10.3</v>
      </c>
      <c r="CC3">
        <v>7.8</v>
      </c>
      <c r="CD3">
        <v>5.7</v>
      </c>
      <c r="CE3">
        <v>3.8</v>
      </c>
      <c r="CF3">
        <v>3.5</v>
      </c>
      <c r="CG3">
        <v>8.6</v>
      </c>
    </row>
    <row r="4" spans="1:85" x14ac:dyDescent="0.3">
      <c r="A4" t="s">
        <v>30</v>
      </c>
      <c r="B4" t="str">
        <f>"JNCPIYOY Index"</f>
        <v>JNCPIYOY Index</v>
      </c>
      <c r="C4" t="str">
        <f>"PX388"</f>
        <v>PX388</v>
      </c>
      <c r="D4" t="str">
        <f>"INTERVAL_AVG"</f>
        <v>INTERVAL_AVG</v>
      </c>
      <c r="E4" t="str">
        <f t="shared" si="0"/>
        <v>Dynamic</v>
      </c>
      <c r="F4">
        <v>3.5</v>
      </c>
      <c r="G4">
        <v>2.5083333329999999</v>
      </c>
      <c r="H4">
        <v>-0.25</v>
      </c>
      <c r="I4">
        <v>-1.6666667E-2</v>
      </c>
      <c r="J4">
        <v>0.47499999999999998</v>
      </c>
      <c r="K4">
        <v>0.99166666699999995</v>
      </c>
      <c r="L4">
        <v>0.47499999999999998</v>
      </c>
      <c r="M4">
        <v>-0.133333333</v>
      </c>
      <c r="N4">
        <v>0.8</v>
      </c>
      <c r="O4">
        <v>2.733333333</v>
      </c>
      <c r="P4">
        <v>0.35</v>
      </c>
      <c r="Q4">
        <v>-4.1666666999999998E-2</v>
      </c>
      <c r="R4">
        <v>-0.27500000000000002</v>
      </c>
      <c r="S4">
        <v>-0.7</v>
      </c>
      <c r="T4">
        <v>-1.3416666669999999</v>
      </c>
      <c r="U4">
        <v>1.3833333329999999</v>
      </c>
      <c r="V4">
        <v>5.8333333000000001E-2</v>
      </c>
      <c r="W4">
        <v>0.241666667</v>
      </c>
      <c r="X4">
        <v>-0.28333333300000002</v>
      </c>
      <c r="Y4">
        <v>-8.3333330000000001E-3</v>
      </c>
      <c r="Z4">
        <v>-0.25</v>
      </c>
      <c r="AA4">
        <v>-0.90833333299999997</v>
      </c>
      <c r="AB4">
        <v>-0.73333333300000003</v>
      </c>
      <c r="AC4">
        <v>-0.65833333299999997</v>
      </c>
      <c r="AD4">
        <v>-0.34166666699999998</v>
      </c>
      <c r="AE4">
        <v>0.65833333299999997</v>
      </c>
      <c r="AF4">
        <v>1.7083333329999999</v>
      </c>
      <c r="AG4">
        <v>0.133333333</v>
      </c>
      <c r="AH4">
        <v>-8.3333332999999996E-2</v>
      </c>
      <c r="AI4">
        <v>0.68333333299999999</v>
      </c>
      <c r="AJ4">
        <v>1.2583333329999999</v>
      </c>
      <c r="AK4">
        <v>1.7416666670000001</v>
      </c>
      <c r="AL4">
        <v>3.2833333329999999</v>
      </c>
      <c r="AM4">
        <v>3.1</v>
      </c>
      <c r="AN4">
        <v>2.2916666669999999</v>
      </c>
      <c r="AO4">
        <v>0.67500000000000004</v>
      </c>
      <c r="AP4">
        <v>0.108333333</v>
      </c>
      <c r="AQ4">
        <v>0.61666666699999995</v>
      </c>
      <c r="AR4">
        <v>2.0833333330000001</v>
      </c>
      <c r="AS4">
        <v>2.266666667</v>
      </c>
      <c r="AT4">
        <v>3.5</v>
      </c>
      <c r="AU4">
        <v>2.5083333329999999</v>
      </c>
      <c r="AV4">
        <v>-0.25</v>
      </c>
      <c r="AW4">
        <v>-1.6666667E-2</v>
      </c>
      <c r="AX4">
        <v>0.47499999999999998</v>
      </c>
      <c r="AY4">
        <v>0.99166666699999995</v>
      </c>
      <c r="AZ4">
        <v>0.47499999999999998</v>
      </c>
      <c r="BA4">
        <v>-0.133333333</v>
      </c>
      <c r="BB4">
        <v>0.8</v>
      </c>
      <c r="BC4">
        <v>2.733333333</v>
      </c>
      <c r="BD4">
        <v>0.35</v>
      </c>
      <c r="BE4">
        <v>-4.1666666999999998E-2</v>
      </c>
      <c r="BF4">
        <v>-0.27500000000000002</v>
      </c>
      <c r="BG4">
        <v>-0.7</v>
      </c>
      <c r="BH4">
        <v>-1.3416666669999999</v>
      </c>
      <c r="BI4">
        <v>1.3833333329999999</v>
      </c>
      <c r="BJ4">
        <v>5.8333333000000001E-2</v>
      </c>
      <c r="BK4">
        <v>0.241666667</v>
      </c>
      <c r="BL4">
        <v>-0.28333333300000002</v>
      </c>
      <c r="BM4">
        <v>-8.3333330000000001E-3</v>
      </c>
      <c r="BN4">
        <v>-0.25</v>
      </c>
      <c r="BO4">
        <v>-0.90833333299999997</v>
      </c>
      <c r="BP4">
        <v>-0.73333333300000003</v>
      </c>
      <c r="BQ4">
        <v>-0.65833333299999997</v>
      </c>
      <c r="BR4">
        <v>-0.34166666699999998</v>
      </c>
      <c r="BS4">
        <v>0.65833333299999997</v>
      </c>
      <c r="BT4">
        <v>1.7083333329999999</v>
      </c>
      <c r="BU4">
        <v>0.133333333</v>
      </c>
      <c r="BV4">
        <v>-8.3333332999999996E-2</v>
      </c>
      <c r="BW4">
        <v>0.68333333299999999</v>
      </c>
      <c r="BX4">
        <v>1.2583333329999999</v>
      </c>
      <c r="BY4">
        <v>1.7416666670000001</v>
      </c>
      <c r="BZ4">
        <v>3.2833333329999999</v>
      </c>
      <c r="CA4">
        <v>3.1</v>
      </c>
      <c r="CB4">
        <v>2.2916666669999999</v>
      </c>
      <c r="CC4">
        <v>0.67500000000000004</v>
      </c>
      <c r="CD4">
        <v>0.108333333</v>
      </c>
      <c r="CE4">
        <v>0.61666666699999995</v>
      </c>
      <c r="CF4">
        <v>2.0833333330000001</v>
      </c>
      <c r="CG4">
        <v>2.266666667</v>
      </c>
    </row>
    <row r="5" spans="1:85" x14ac:dyDescent="0.3">
      <c r="A5" t="s">
        <v>31</v>
      </c>
      <c r="B5" t="str">
        <f>"NZCPIYOY Index"</f>
        <v>NZCPIYOY Index</v>
      </c>
      <c r="C5" t="str">
        <f>"PX388"</f>
        <v>PX388</v>
      </c>
      <c r="D5" t="str">
        <f>"INTERVAL_AVG"</f>
        <v>INTERVAL_AVG</v>
      </c>
      <c r="E5" t="str">
        <f t="shared" si="0"/>
        <v>Dynamic</v>
      </c>
      <c r="F5">
        <v>6.6549899999999997</v>
      </c>
      <c r="G5">
        <v>7.1706624999999997</v>
      </c>
      <c r="H5">
        <v>3.9365975</v>
      </c>
      <c r="I5">
        <v>1.71702</v>
      </c>
      <c r="J5">
        <v>1.619265</v>
      </c>
      <c r="K5">
        <v>1.5974925</v>
      </c>
      <c r="L5">
        <v>1.85155</v>
      </c>
      <c r="M5">
        <v>0.64648000000000005</v>
      </c>
      <c r="N5">
        <v>0.29265999999999998</v>
      </c>
      <c r="O5">
        <v>1.2293525000000001</v>
      </c>
      <c r="P5">
        <v>1.1339300000000001</v>
      </c>
      <c r="Q5">
        <v>1.0614625</v>
      </c>
      <c r="R5">
        <v>4.04542</v>
      </c>
      <c r="S5">
        <v>2.2996099999999999</v>
      </c>
      <c r="T5">
        <v>2.1211574999999998</v>
      </c>
      <c r="U5">
        <v>3.9585575999999998</v>
      </c>
      <c r="V5">
        <v>2.3767599009999998</v>
      </c>
      <c r="W5">
        <v>3.3681199999999998</v>
      </c>
      <c r="X5">
        <v>3.0355599999999998</v>
      </c>
      <c r="Y5">
        <v>2.2887499</v>
      </c>
      <c r="Z5">
        <v>1.7564074999999999</v>
      </c>
      <c r="AA5">
        <v>2.6768149999999999</v>
      </c>
      <c r="AB5">
        <v>2.6324399999999999</v>
      </c>
      <c r="AC5">
        <v>2.6123050000000001</v>
      </c>
      <c r="AD5">
        <v>-0.11328000000000001</v>
      </c>
      <c r="AE5">
        <v>1.266977523</v>
      </c>
      <c r="AF5">
        <v>1.1896675000000001</v>
      </c>
      <c r="AG5">
        <v>2.2849949999999999</v>
      </c>
      <c r="AH5">
        <v>3.7608174989999998</v>
      </c>
      <c r="AI5">
        <v>1.7428500259999999</v>
      </c>
      <c r="AJ5">
        <v>1.2876700000000001</v>
      </c>
      <c r="AK5">
        <v>1.0143475</v>
      </c>
      <c r="AL5">
        <v>2.6202974999999999</v>
      </c>
      <c r="AM5">
        <v>6.1257124249999997</v>
      </c>
      <c r="AN5">
        <v>5.7017324980000001</v>
      </c>
      <c r="AO5">
        <v>6.4141873719999998</v>
      </c>
      <c r="AP5">
        <v>15.943883140000001</v>
      </c>
      <c r="AQ5">
        <v>13.16146968</v>
      </c>
      <c r="AR5">
        <v>15.402514310000001</v>
      </c>
      <c r="AS5">
        <v>6.1488299580000003</v>
      </c>
      <c r="AT5">
        <v>6.6549899999999997</v>
      </c>
      <c r="AU5">
        <v>7.1706624999999997</v>
      </c>
      <c r="AV5">
        <v>3.9365975</v>
      </c>
      <c r="AW5">
        <v>1.71702</v>
      </c>
      <c r="AX5">
        <v>1.619265</v>
      </c>
      <c r="AY5">
        <v>1.5974925</v>
      </c>
      <c r="AZ5">
        <v>1.85155</v>
      </c>
      <c r="BA5">
        <v>0.64648000000000005</v>
      </c>
      <c r="BB5">
        <v>0.29265999999999998</v>
      </c>
      <c r="BC5">
        <v>1.2293525000000001</v>
      </c>
      <c r="BD5">
        <v>1.1339300000000001</v>
      </c>
      <c r="BE5">
        <v>1.0614625</v>
      </c>
      <c r="BF5">
        <v>4.04542</v>
      </c>
      <c r="BG5">
        <v>2.2996099999999999</v>
      </c>
      <c r="BH5">
        <v>2.1211574999999998</v>
      </c>
      <c r="BI5">
        <v>3.9585575999999998</v>
      </c>
      <c r="BJ5">
        <v>2.3767599009999998</v>
      </c>
      <c r="BK5">
        <v>3.3681199999999998</v>
      </c>
      <c r="BL5">
        <v>3.0355599999999998</v>
      </c>
      <c r="BM5">
        <v>2.2887499</v>
      </c>
      <c r="BN5">
        <v>1.7564074999999999</v>
      </c>
      <c r="BO5">
        <v>2.6768149999999999</v>
      </c>
      <c r="BP5">
        <v>2.6324399999999999</v>
      </c>
      <c r="BQ5">
        <v>2.6123050000000001</v>
      </c>
      <c r="BR5">
        <v>-0.11328000000000001</v>
      </c>
      <c r="BS5">
        <v>1.266977523</v>
      </c>
      <c r="BT5">
        <v>1.1896675000000001</v>
      </c>
      <c r="BU5">
        <v>2.2849949999999999</v>
      </c>
      <c r="BV5">
        <v>3.7608174989999998</v>
      </c>
      <c r="BW5">
        <v>1.7428500259999999</v>
      </c>
      <c r="BX5">
        <v>1.2876700000000001</v>
      </c>
      <c r="BY5">
        <v>1.0143475</v>
      </c>
      <c r="BZ5">
        <v>2.6202974999999999</v>
      </c>
      <c r="CA5">
        <v>6.1257124249999997</v>
      </c>
      <c r="CB5">
        <v>5.7017324980000001</v>
      </c>
      <c r="CC5">
        <v>6.4141873719999998</v>
      </c>
      <c r="CD5">
        <v>15.943883140000001</v>
      </c>
      <c r="CE5">
        <v>13.16146968</v>
      </c>
      <c r="CF5">
        <v>15.402514310000001</v>
      </c>
      <c r="CG5">
        <v>6.1488299580000003</v>
      </c>
    </row>
    <row r="6" spans="1:85" x14ac:dyDescent="0.3">
      <c r="A6" t="s">
        <v>32</v>
      </c>
      <c r="B6" t="str">
        <f>"SICPIYOY Index"</f>
        <v>SICPIYOY Index</v>
      </c>
      <c r="C6" t="str">
        <f>"PX388"</f>
        <v>PX388</v>
      </c>
      <c r="D6" t="str">
        <f>"INTERVAL_AVG"</f>
        <v>INTERVAL_AVG</v>
      </c>
      <c r="E6" t="str">
        <f t="shared" si="0"/>
        <v>Dynamic</v>
      </c>
      <c r="F6">
        <v>5.84</v>
      </c>
      <c r="G6">
        <v>6.108333333</v>
      </c>
      <c r="H6">
        <v>2.2916666669999999</v>
      </c>
      <c r="I6">
        <v>-0.16666666699999999</v>
      </c>
      <c r="J6">
        <v>0.56666666700000001</v>
      </c>
      <c r="K6">
        <v>0.44166666700000001</v>
      </c>
      <c r="L6">
        <v>0.59166666700000003</v>
      </c>
      <c r="M6">
        <v>-0.52500000000000002</v>
      </c>
      <c r="N6">
        <v>-0.51666666699999997</v>
      </c>
      <c r="O6">
        <v>1.0249999999999999</v>
      </c>
      <c r="P6">
        <v>2.375</v>
      </c>
      <c r="Q6">
        <v>4.5666666669999998</v>
      </c>
      <c r="R6">
        <v>5.2416666669999996</v>
      </c>
      <c r="S6">
        <v>2.8250000000000002</v>
      </c>
      <c r="T6">
        <v>0.625</v>
      </c>
      <c r="U6">
        <v>6.6333333330000004</v>
      </c>
      <c r="V6">
        <v>2.108333333</v>
      </c>
      <c r="W6">
        <v>0.96666666700000003</v>
      </c>
      <c r="X6">
        <v>0.48333333299999998</v>
      </c>
      <c r="Y6">
        <v>1.683333333</v>
      </c>
      <c r="Z6">
        <v>0.5</v>
      </c>
      <c r="AA6">
        <v>-0.39166666700000002</v>
      </c>
      <c r="AB6">
        <v>1.0083333329999999</v>
      </c>
      <c r="AC6">
        <v>1.35</v>
      </c>
      <c r="AD6">
        <v>3.3333333E-2</v>
      </c>
      <c r="AE6">
        <v>-0.27500000000000002</v>
      </c>
      <c r="AF6">
        <v>2</v>
      </c>
      <c r="AG6">
        <v>1.375</v>
      </c>
      <c r="AH6">
        <v>1.7416666670000001</v>
      </c>
      <c r="AI6">
        <v>3.0916666670000001</v>
      </c>
      <c r="AJ6">
        <v>2.2999999999999998</v>
      </c>
      <c r="AK6">
        <v>2.25</v>
      </c>
      <c r="AL6">
        <v>3.4416666669999998</v>
      </c>
      <c r="AM6">
        <v>3.4666666670000001</v>
      </c>
      <c r="AN6">
        <v>2.2833333329999999</v>
      </c>
      <c r="AO6">
        <v>1.516666667</v>
      </c>
      <c r="AP6">
        <v>0.48333333299999998</v>
      </c>
      <c r="AQ6">
        <v>-1.3833333329999999</v>
      </c>
      <c r="AR6">
        <v>0.491666667</v>
      </c>
      <c r="AS6">
        <v>2.6</v>
      </c>
      <c r="AT6">
        <v>5.84</v>
      </c>
      <c r="AU6">
        <v>6.108333333</v>
      </c>
      <c r="AV6">
        <v>2.2916666669999999</v>
      </c>
      <c r="AW6">
        <v>-0.16666666699999999</v>
      </c>
      <c r="AX6">
        <v>0.56666666700000001</v>
      </c>
      <c r="AY6">
        <v>0.44166666700000001</v>
      </c>
      <c r="AZ6">
        <v>0.59166666700000003</v>
      </c>
      <c r="BA6">
        <v>-0.52500000000000002</v>
      </c>
      <c r="BB6">
        <v>-0.51666666699999997</v>
      </c>
      <c r="BC6">
        <v>1.0249999999999999</v>
      </c>
      <c r="BD6">
        <v>2.375</v>
      </c>
      <c r="BE6">
        <v>4.5666666669999998</v>
      </c>
      <c r="BF6">
        <v>5.2416666669999996</v>
      </c>
      <c r="BG6">
        <v>2.8250000000000002</v>
      </c>
      <c r="BH6">
        <v>0.625</v>
      </c>
      <c r="BI6">
        <v>6.6333333330000004</v>
      </c>
      <c r="BJ6">
        <v>2.108333333</v>
      </c>
      <c r="BK6">
        <v>0.96666666700000003</v>
      </c>
      <c r="BL6">
        <v>0.48333333299999998</v>
      </c>
      <c r="BM6">
        <v>1.683333333</v>
      </c>
      <c r="BN6">
        <v>0.5</v>
      </c>
      <c r="BO6">
        <v>-0.39166666700000002</v>
      </c>
      <c r="BP6">
        <v>1.0083333329999999</v>
      </c>
      <c r="BQ6">
        <v>1.35</v>
      </c>
      <c r="BR6">
        <v>3.3333333E-2</v>
      </c>
      <c r="BS6">
        <v>-0.27500000000000002</v>
      </c>
      <c r="BT6">
        <v>2</v>
      </c>
      <c r="BU6">
        <v>1.375</v>
      </c>
      <c r="BV6">
        <v>1.7416666670000001</v>
      </c>
      <c r="BW6">
        <v>3.0916666670000001</v>
      </c>
      <c r="BX6">
        <v>2.2999999999999998</v>
      </c>
      <c r="BY6">
        <v>2.25</v>
      </c>
      <c r="BZ6">
        <v>3.4416666669999998</v>
      </c>
      <c r="CA6">
        <v>3.4666666670000001</v>
      </c>
      <c r="CB6">
        <v>2.2833333329999999</v>
      </c>
      <c r="CC6">
        <v>1.516666667</v>
      </c>
      <c r="CD6">
        <v>0.48333333299999998</v>
      </c>
      <c r="CE6">
        <v>-1.3833333329999999</v>
      </c>
      <c r="CF6">
        <v>0.491666667</v>
      </c>
      <c r="CG6">
        <v>2.6</v>
      </c>
    </row>
    <row r="7" spans="1:85" x14ac:dyDescent="0.3">
      <c r="A7" t="s">
        <v>33</v>
      </c>
      <c r="B7" t="str">
        <f>"KOCPIYOY Index"</f>
        <v>KOCPIYOY Index</v>
      </c>
      <c r="C7" t="str">
        <f>"PX388"</f>
        <v>PX388</v>
      </c>
      <c r="D7" t="str">
        <f>"INTERVAL_AVG"</f>
        <v>INTERVAL_AVG</v>
      </c>
      <c r="E7" t="str">
        <f t="shared" si="0"/>
        <v>Dynamic</v>
      </c>
      <c r="F7">
        <v>4.24</v>
      </c>
      <c r="G7">
        <v>5.0750000000000002</v>
      </c>
      <c r="H7">
        <v>2.507098225</v>
      </c>
      <c r="I7">
        <v>0.53792442900000004</v>
      </c>
      <c r="J7">
        <v>0.38486990399999998</v>
      </c>
      <c r="K7">
        <v>1.475310036</v>
      </c>
      <c r="L7">
        <v>1.94535784</v>
      </c>
      <c r="M7">
        <v>0.97179664399999999</v>
      </c>
      <c r="N7">
        <v>0.70658846200000003</v>
      </c>
      <c r="O7">
        <v>1.275117203</v>
      </c>
      <c r="P7">
        <v>1.302166352</v>
      </c>
      <c r="Q7">
        <v>2.1921673699999999</v>
      </c>
      <c r="R7">
        <v>4.0257458369999997</v>
      </c>
      <c r="S7">
        <v>2.9395795429999998</v>
      </c>
      <c r="T7">
        <v>2.7669798729999999</v>
      </c>
      <c r="U7">
        <v>4.6710480929999996</v>
      </c>
      <c r="V7">
        <v>2.5332820960000002</v>
      </c>
      <c r="W7">
        <v>2.2420779820000001</v>
      </c>
      <c r="X7">
        <v>2.7572110680000002</v>
      </c>
      <c r="Y7">
        <v>3.5910582029999998</v>
      </c>
      <c r="Z7">
        <v>3.5168291420000002</v>
      </c>
      <c r="AA7">
        <v>2.7618383770000001</v>
      </c>
      <c r="AB7">
        <v>4.0711998569999999</v>
      </c>
      <c r="AC7">
        <v>2.2584974610000002</v>
      </c>
      <c r="AD7">
        <v>0.81339692900000005</v>
      </c>
      <c r="AE7">
        <v>7.5321852969999998</v>
      </c>
      <c r="AF7">
        <v>4.4385390920000001</v>
      </c>
      <c r="AG7">
        <v>4.9237824420000003</v>
      </c>
      <c r="AH7">
        <v>4.4852563979999998</v>
      </c>
      <c r="AI7">
        <v>6.2681950750000004</v>
      </c>
      <c r="AJ7">
        <v>4.7993477609999999</v>
      </c>
      <c r="AK7">
        <v>6.232428037</v>
      </c>
      <c r="AL7">
        <v>9.3350771399999992</v>
      </c>
      <c r="AM7">
        <v>8.5664640320000007</v>
      </c>
      <c r="AN7">
        <v>5.7021958670000004</v>
      </c>
      <c r="AO7">
        <v>7.1517990879999997</v>
      </c>
      <c r="AP7">
        <v>3.0468247530000001</v>
      </c>
      <c r="AQ7">
        <v>2.7576023429999998</v>
      </c>
      <c r="AR7">
        <v>2.459258663</v>
      </c>
      <c r="AS7">
        <v>2.2733199279999998</v>
      </c>
      <c r="AT7">
        <v>4.24</v>
      </c>
      <c r="AU7">
        <v>5.0750000000000002</v>
      </c>
      <c r="AV7">
        <v>2.507098225</v>
      </c>
      <c r="AW7">
        <v>0.53792442900000004</v>
      </c>
      <c r="AX7">
        <v>0.38486990399999998</v>
      </c>
      <c r="AY7">
        <v>1.475310036</v>
      </c>
      <c r="AZ7">
        <v>1.94535784</v>
      </c>
      <c r="BA7">
        <v>0.97179664399999999</v>
      </c>
      <c r="BB7">
        <v>0.70658846200000003</v>
      </c>
      <c r="BC7">
        <v>1.275117203</v>
      </c>
      <c r="BD7">
        <v>1.302166352</v>
      </c>
      <c r="BE7">
        <v>2.1921673699999999</v>
      </c>
      <c r="BF7">
        <v>4.0257458369999997</v>
      </c>
      <c r="BG7">
        <v>2.9395795429999998</v>
      </c>
      <c r="BH7">
        <v>2.7669798729999999</v>
      </c>
      <c r="BI7">
        <v>4.6710480929999996</v>
      </c>
      <c r="BJ7">
        <v>2.5332820960000002</v>
      </c>
      <c r="BK7">
        <v>2.2420779820000001</v>
      </c>
      <c r="BL7">
        <v>2.7572110680000002</v>
      </c>
      <c r="BM7">
        <v>3.5910582029999998</v>
      </c>
      <c r="BN7">
        <v>3.5168291420000002</v>
      </c>
      <c r="BO7">
        <v>2.7618383770000001</v>
      </c>
      <c r="BP7">
        <v>4.0711998569999999</v>
      </c>
      <c r="BQ7">
        <v>2.2584974610000002</v>
      </c>
      <c r="BR7">
        <v>0.81339692900000005</v>
      </c>
      <c r="BS7">
        <v>7.5321852969999998</v>
      </c>
      <c r="BT7">
        <v>4.4385390920000001</v>
      </c>
      <c r="BU7">
        <v>4.9237824420000003</v>
      </c>
      <c r="BV7">
        <v>4.4852563979999998</v>
      </c>
      <c r="BW7">
        <v>6.2681950750000004</v>
      </c>
      <c r="BX7">
        <v>4.7993477609999999</v>
      </c>
      <c r="BY7">
        <v>6.232428037</v>
      </c>
      <c r="BZ7">
        <v>9.3350771399999992</v>
      </c>
      <c r="CA7">
        <v>8.5664640320000007</v>
      </c>
      <c r="CB7">
        <v>5.7021958670000004</v>
      </c>
      <c r="CC7">
        <v>7.1517990879999997</v>
      </c>
      <c r="CD7">
        <v>3.0468247530000001</v>
      </c>
      <c r="CE7">
        <v>2.7576023429999998</v>
      </c>
      <c r="CF7">
        <v>2.459258663</v>
      </c>
      <c r="CG7">
        <v>2.2733199279999998</v>
      </c>
    </row>
    <row r="8" spans="1:85" x14ac:dyDescent="0.3">
      <c r="A8" t="s">
        <v>34</v>
      </c>
      <c r="B8" t="str">
        <f>"TWCPIYOY Index"</f>
        <v>TWCPIYOY Index</v>
      </c>
      <c r="C8" t="str">
        <f>"PX388"</f>
        <v>PX388</v>
      </c>
      <c r="D8" t="str">
        <f>"INTERVAL_AVG"</f>
        <v>INTERVAL_AVG</v>
      </c>
      <c r="E8" t="str">
        <f t="shared" si="0"/>
        <v>Dynamic</v>
      </c>
      <c r="F8">
        <v>2.4380000000000002</v>
      </c>
      <c r="G8">
        <v>2.9474999999999998</v>
      </c>
      <c r="H8">
        <v>1.9724999999999999</v>
      </c>
      <c r="I8">
        <v>-0.23583333300000001</v>
      </c>
      <c r="J8">
        <v>0.56083333300000004</v>
      </c>
      <c r="K8">
        <v>1.3533333329999999</v>
      </c>
      <c r="L8">
        <v>0.625</v>
      </c>
      <c r="M8">
        <v>1.3941666669999999</v>
      </c>
      <c r="N8">
        <v>-0.306666667</v>
      </c>
      <c r="O8">
        <v>1.1958333329999999</v>
      </c>
      <c r="P8">
        <v>0.79833333299999998</v>
      </c>
      <c r="Q8">
        <v>1.934166667</v>
      </c>
      <c r="R8">
        <v>1.420833333</v>
      </c>
      <c r="S8">
        <v>0.97083333299999997</v>
      </c>
      <c r="T8">
        <v>-0.86250000000000004</v>
      </c>
      <c r="U8">
        <v>3.5433333330000001</v>
      </c>
      <c r="V8">
        <v>1.798333333</v>
      </c>
      <c r="W8">
        <v>0.61250000000000004</v>
      </c>
      <c r="X8">
        <v>2.3041666670000001</v>
      </c>
      <c r="Y8">
        <v>1.61</v>
      </c>
      <c r="Z8">
        <v>-0.28000000000000003</v>
      </c>
      <c r="AA8">
        <v>-0.19</v>
      </c>
      <c r="AB8">
        <v>2.5000000000000001E-3</v>
      </c>
      <c r="AC8">
        <v>1.2475000000000001</v>
      </c>
      <c r="AD8">
        <v>0.18</v>
      </c>
      <c r="AE8">
        <v>1.690833333</v>
      </c>
      <c r="AF8">
        <v>0.91833333299999997</v>
      </c>
      <c r="AG8">
        <v>3.076666667</v>
      </c>
      <c r="AH8">
        <v>3.6783333329999999</v>
      </c>
      <c r="AI8">
        <v>4.1008333329999997</v>
      </c>
      <c r="AJ8">
        <v>2.954166667</v>
      </c>
      <c r="AK8">
        <v>4.465833333</v>
      </c>
      <c r="AL8">
        <v>3.6558333329999999</v>
      </c>
      <c r="AM8">
        <v>4.1241666669999999</v>
      </c>
      <c r="AN8">
        <v>4.4158333330000001</v>
      </c>
      <c r="AO8">
        <v>1.286666667</v>
      </c>
      <c r="AP8">
        <v>0.515833333</v>
      </c>
      <c r="AQ8">
        <v>0.703333333</v>
      </c>
      <c r="AR8">
        <v>-0.15583333299999999</v>
      </c>
      <c r="AS8">
        <v>-2.6666667000000002E-2</v>
      </c>
      <c r="AT8">
        <v>2.4380000000000002</v>
      </c>
      <c r="AU8">
        <v>2.9474999999999998</v>
      </c>
      <c r="AV8">
        <v>1.9724999999999999</v>
      </c>
      <c r="AW8">
        <v>-0.23583333300000001</v>
      </c>
      <c r="AX8">
        <v>0.56083333300000004</v>
      </c>
      <c r="AY8">
        <v>1.3533333329999999</v>
      </c>
      <c r="AZ8">
        <v>0.625</v>
      </c>
      <c r="BA8">
        <v>1.3941666669999999</v>
      </c>
      <c r="BB8">
        <v>-0.306666667</v>
      </c>
      <c r="BC8">
        <v>1.1958333329999999</v>
      </c>
      <c r="BD8">
        <v>0.79833333299999998</v>
      </c>
      <c r="BE8">
        <v>1.934166667</v>
      </c>
      <c r="BF8">
        <v>1.420833333</v>
      </c>
      <c r="BG8">
        <v>0.97083333299999997</v>
      </c>
      <c r="BH8">
        <v>-0.86250000000000004</v>
      </c>
      <c r="BI8">
        <v>3.5433333330000001</v>
      </c>
      <c r="BJ8">
        <v>1.798333333</v>
      </c>
      <c r="BK8">
        <v>0.61250000000000004</v>
      </c>
      <c r="BL8">
        <v>2.3041666670000001</v>
      </c>
      <c r="BM8">
        <v>1.61</v>
      </c>
      <c r="BN8">
        <v>-0.28000000000000003</v>
      </c>
      <c r="BO8">
        <v>-0.19</v>
      </c>
      <c r="BP8">
        <v>2.5000000000000001E-3</v>
      </c>
      <c r="BQ8">
        <v>1.2475000000000001</v>
      </c>
      <c r="BR8">
        <v>0.18</v>
      </c>
      <c r="BS8">
        <v>1.690833333</v>
      </c>
      <c r="BT8">
        <v>0.91833333299999997</v>
      </c>
      <c r="BU8">
        <v>3.076666667</v>
      </c>
      <c r="BV8">
        <v>3.6783333329999999</v>
      </c>
      <c r="BW8">
        <v>4.1008333329999997</v>
      </c>
      <c r="BX8">
        <v>2.954166667</v>
      </c>
      <c r="BY8">
        <v>4.465833333</v>
      </c>
      <c r="BZ8">
        <v>3.6558333329999999</v>
      </c>
      <c r="CA8">
        <v>4.1241666669999999</v>
      </c>
      <c r="CB8">
        <v>4.4158333330000001</v>
      </c>
      <c r="CC8">
        <v>1.286666667</v>
      </c>
      <c r="CD8">
        <v>0.515833333</v>
      </c>
      <c r="CE8">
        <v>0.703333333</v>
      </c>
      <c r="CF8">
        <v>-0.15583333299999999</v>
      </c>
      <c r="CG8">
        <v>-2.6666667000000002E-2</v>
      </c>
    </row>
    <row r="9" spans="1:85" x14ac:dyDescent="0.3">
      <c r="A9" t="s">
        <v>35</v>
      </c>
      <c r="B9" t="str">
        <f>"BNINGEAY Index"</f>
        <v>BNINGEAY Index</v>
      </c>
      <c r="C9" t="str">
        <f>"PR005"</f>
        <v>PR005</v>
      </c>
      <c r="D9" t="str">
        <f>"PX_LAST"</f>
        <v>PX_LAST</v>
      </c>
      <c r="E9" t="str">
        <f t="shared" ref="E9:E20" si="1">"Dynamic"</f>
        <v>Dynamic</v>
      </c>
      <c r="F9">
        <v>8.84</v>
      </c>
      <c r="G9">
        <v>5.99</v>
      </c>
      <c r="H9" t="s">
        <v>87</v>
      </c>
      <c r="I9" t="s">
        <v>87</v>
      </c>
      <c r="J9" t="s">
        <v>87</v>
      </c>
      <c r="K9" t="s">
        <v>87</v>
      </c>
      <c r="L9" t="s">
        <v>87</v>
      </c>
      <c r="M9" t="s">
        <v>87</v>
      </c>
      <c r="N9" t="s">
        <v>87</v>
      </c>
      <c r="O9" t="s">
        <v>87</v>
      </c>
      <c r="P9" t="s">
        <v>87</v>
      </c>
      <c r="Q9" t="s">
        <v>87</v>
      </c>
      <c r="R9" t="s">
        <v>87</v>
      </c>
      <c r="S9" t="s">
        <v>87</v>
      </c>
      <c r="T9" t="s">
        <v>87</v>
      </c>
      <c r="U9" t="s">
        <v>87</v>
      </c>
      <c r="V9" t="s">
        <v>87</v>
      </c>
      <c r="W9" t="s">
        <v>87</v>
      </c>
      <c r="X9" t="s">
        <v>87</v>
      </c>
      <c r="Y9" t="s">
        <v>87</v>
      </c>
      <c r="Z9" t="s">
        <v>87</v>
      </c>
      <c r="AA9" t="s">
        <v>87</v>
      </c>
      <c r="AB9" t="s">
        <v>87</v>
      </c>
      <c r="AC9" t="s">
        <v>87</v>
      </c>
      <c r="AD9" t="s">
        <v>87</v>
      </c>
      <c r="AE9" t="s">
        <v>87</v>
      </c>
      <c r="AF9" t="s">
        <v>87</v>
      </c>
      <c r="AG9" t="s">
        <v>87</v>
      </c>
      <c r="AH9" t="s">
        <v>87</v>
      </c>
      <c r="AI9" t="s">
        <v>87</v>
      </c>
      <c r="AJ9" t="s">
        <v>87</v>
      </c>
      <c r="AK9" t="s">
        <v>87</v>
      </c>
      <c r="AL9" t="s">
        <v>87</v>
      </c>
      <c r="AM9" t="s">
        <v>87</v>
      </c>
      <c r="AN9" t="s">
        <v>87</v>
      </c>
      <c r="AO9" t="s">
        <v>87</v>
      </c>
      <c r="AP9" t="s">
        <v>87</v>
      </c>
      <c r="AQ9" t="s">
        <v>87</v>
      </c>
      <c r="AR9" t="s">
        <v>87</v>
      </c>
      <c r="AS9" t="s">
        <v>87</v>
      </c>
      <c r="AT9">
        <v>8.84</v>
      </c>
      <c r="AU9">
        <v>5.99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  <c r="BF9" t="s">
        <v>87</v>
      </c>
      <c r="BG9" t="s">
        <v>87</v>
      </c>
      <c r="BH9" t="s">
        <v>87</v>
      </c>
      <c r="BI9" t="s">
        <v>87</v>
      </c>
      <c r="BJ9" t="s">
        <v>87</v>
      </c>
      <c r="BK9" t="s">
        <v>87</v>
      </c>
      <c r="BL9" t="s">
        <v>87</v>
      </c>
      <c r="BM9" t="s">
        <v>87</v>
      </c>
      <c r="BN9" t="s">
        <v>87</v>
      </c>
      <c r="BO9" t="s">
        <v>87</v>
      </c>
      <c r="BP9" t="s">
        <v>87</v>
      </c>
      <c r="BQ9" t="s">
        <v>87</v>
      </c>
      <c r="BR9" t="s">
        <v>87</v>
      </c>
      <c r="BS9" t="s">
        <v>87</v>
      </c>
      <c r="BT9" t="s">
        <v>87</v>
      </c>
      <c r="BU9" t="s">
        <v>87</v>
      </c>
      <c r="BV9" t="s">
        <v>87</v>
      </c>
      <c r="BW9" t="s">
        <v>87</v>
      </c>
      <c r="BX9" t="s">
        <v>87</v>
      </c>
      <c r="BY9" t="s">
        <v>87</v>
      </c>
      <c r="BZ9" t="s">
        <v>87</v>
      </c>
      <c r="CA9" t="s">
        <v>87</v>
      </c>
      <c r="CB9" t="s">
        <v>87</v>
      </c>
      <c r="CC9" t="s">
        <v>87</v>
      </c>
      <c r="CD9" t="s">
        <v>87</v>
      </c>
      <c r="CE9" t="s">
        <v>87</v>
      </c>
      <c r="CF9" t="s">
        <v>87</v>
      </c>
      <c r="CG9" t="s">
        <v>87</v>
      </c>
    </row>
    <row r="10" spans="1:85" x14ac:dyDescent="0.3">
      <c r="A10" t="s">
        <v>36</v>
      </c>
      <c r="B10" t="str">
        <f>"KHCPIYOY Index"</f>
        <v>KHCPIYOY Index</v>
      </c>
      <c r="C10" t="str">
        <f t="shared" ref="C10:C20" si="2">"PX388"</f>
        <v>PX388</v>
      </c>
      <c r="D10" t="str">
        <f t="shared" ref="D10:D20" si="3">"INTERVAL_AVG"</f>
        <v>INTERVAL_AVG</v>
      </c>
      <c r="E10" t="str">
        <f t="shared" si="1"/>
        <v>Dynamic</v>
      </c>
      <c r="F10">
        <v>1.7331324239999999</v>
      </c>
      <c r="G10">
        <v>5.3624885559999997</v>
      </c>
      <c r="H10">
        <v>2.9173008120000001</v>
      </c>
      <c r="I10">
        <v>2.9405036899999999</v>
      </c>
      <c r="J10">
        <v>1.943115361</v>
      </c>
      <c r="K10">
        <v>2.4592569009999998</v>
      </c>
      <c r="L10">
        <v>2.9227614489999998</v>
      </c>
      <c r="M10">
        <v>3.0194653890000001</v>
      </c>
      <c r="N10">
        <v>1.2223487049999999</v>
      </c>
      <c r="O10">
        <v>3.8699686280000001</v>
      </c>
      <c r="P10">
        <v>2.9383690630000001</v>
      </c>
      <c r="Q10">
        <v>2.967781886</v>
      </c>
      <c r="R10">
        <v>5.473777117</v>
      </c>
      <c r="S10">
        <v>4.0482216759999998</v>
      </c>
      <c r="T10">
        <v>-0.42600896799999999</v>
      </c>
      <c r="U10">
        <v>25.10603163</v>
      </c>
      <c r="V10">
        <v>7.6189860229999997</v>
      </c>
      <c r="W10">
        <v>6.1795280129999997</v>
      </c>
      <c r="X10">
        <v>6.3429877350000003</v>
      </c>
      <c r="Y10">
        <v>6.4940666020000002</v>
      </c>
      <c r="Z10">
        <v>1.0450603979999999</v>
      </c>
      <c r="AA10" t="s">
        <v>87</v>
      </c>
      <c r="AB10" t="s">
        <v>87</v>
      </c>
      <c r="AC10" t="s">
        <v>87</v>
      </c>
      <c r="AD10" t="s">
        <v>87</v>
      </c>
      <c r="AE10" t="s">
        <v>87</v>
      </c>
      <c r="AF10" t="s">
        <v>87</v>
      </c>
      <c r="AG10" t="s">
        <v>87</v>
      </c>
      <c r="AH10" t="s">
        <v>87</v>
      </c>
      <c r="AI10" t="s">
        <v>87</v>
      </c>
      <c r="AJ10" t="s">
        <v>87</v>
      </c>
      <c r="AK10" t="s">
        <v>87</v>
      </c>
      <c r="AL10" t="s">
        <v>87</v>
      </c>
      <c r="AM10" t="s">
        <v>87</v>
      </c>
      <c r="AN10" t="s">
        <v>87</v>
      </c>
      <c r="AO10" t="s">
        <v>87</v>
      </c>
      <c r="AP10" t="s">
        <v>87</v>
      </c>
      <c r="AQ10" t="s">
        <v>87</v>
      </c>
      <c r="AR10" t="s">
        <v>87</v>
      </c>
      <c r="AS10" t="s">
        <v>87</v>
      </c>
      <c r="AT10">
        <v>1.7331324239999999</v>
      </c>
      <c r="AU10">
        <v>5.3624885559999997</v>
      </c>
      <c r="AV10">
        <v>2.9173008120000001</v>
      </c>
      <c r="AW10">
        <v>2.9405036899999999</v>
      </c>
      <c r="AX10">
        <v>1.943115361</v>
      </c>
      <c r="AY10">
        <v>2.4592569009999998</v>
      </c>
      <c r="AZ10">
        <v>2.9227614489999998</v>
      </c>
      <c r="BA10">
        <v>3.0194653890000001</v>
      </c>
      <c r="BB10">
        <v>1.2223487049999999</v>
      </c>
      <c r="BC10">
        <v>3.8699686280000001</v>
      </c>
      <c r="BD10">
        <v>2.9383690630000001</v>
      </c>
      <c r="BE10">
        <v>2.967781886</v>
      </c>
      <c r="BF10">
        <v>5.473777117</v>
      </c>
      <c r="BG10">
        <v>4.0482216759999998</v>
      </c>
      <c r="BH10">
        <v>-0.42600896799999999</v>
      </c>
      <c r="BI10">
        <v>25.10603163</v>
      </c>
      <c r="BJ10">
        <v>7.6189860229999997</v>
      </c>
      <c r="BK10">
        <v>6.1795280129999997</v>
      </c>
      <c r="BL10">
        <v>6.3429877350000003</v>
      </c>
      <c r="BM10">
        <v>6.4940666020000002</v>
      </c>
      <c r="BN10">
        <v>1.0450603979999999</v>
      </c>
      <c r="BO10" t="s">
        <v>87</v>
      </c>
      <c r="BP10" t="s">
        <v>87</v>
      </c>
      <c r="BQ10" t="s">
        <v>87</v>
      </c>
      <c r="BR10" t="s">
        <v>87</v>
      </c>
      <c r="BS10" t="s">
        <v>87</v>
      </c>
      <c r="BT10" t="s">
        <v>87</v>
      </c>
      <c r="BU10" t="s">
        <v>87</v>
      </c>
      <c r="BV10" t="s">
        <v>87</v>
      </c>
      <c r="BW10" t="s">
        <v>87</v>
      </c>
      <c r="BX10" t="s">
        <v>87</v>
      </c>
      <c r="BY10" t="s">
        <v>87</v>
      </c>
      <c r="BZ10" t="s">
        <v>87</v>
      </c>
      <c r="CA10" t="s">
        <v>87</v>
      </c>
      <c r="CB10" t="s">
        <v>87</v>
      </c>
      <c r="CC10" t="s">
        <v>87</v>
      </c>
      <c r="CD10" t="s">
        <v>87</v>
      </c>
      <c r="CE10" t="s">
        <v>87</v>
      </c>
      <c r="CF10" t="s">
        <v>87</v>
      </c>
      <c r="CG10" t="s">
        <v>87</v>
      </c>
    </row>
    <row r="11" spans="1:85" x14ac:dyDescent="0.3">
      <c r="A11" t="s">
        <v>37</v>
      </c>
      <c r="B11" t="str">
        <f>"CNCPIYOY Index"</f>
        <v>CNCPIYOY Index</v>
      </c>
      <c r="C11" t="str">
        <f t="shared" si="2"/>
        <v>PX388</v>
      </c>
      <c r="D11" t="str">
        <f t="shared" si="3"/>
        <v>INTERVAL_AVG</v>
      </c>
      <c r="E11" t="str">
        <f t="shared" si="1"/>
        <v>Dynamic</v>
      </c>
      <c r="F11">
        <v>0.82</v>
      </c>
      <c r="G11">
        <v>1.9583333329999999</v>
      </c>
      <c r="H11">
        <v>0.91666666699999999</v>
      </c>
      <c r="I11">
        <v>2.5035449999999999</v>
      </c>
      <c r="J11">
        <v>2.9012991669999999</v>
      </c>
      <c r="K11">
        <v>2.1040683329999998</v>
      </c>
      <c r="L11">
        <v>1.5586675000000001</v>
      </c>
      <c r="M11">
        <v>2.0040374999999999</v>
      </c>
      <c r="N11">
        <v>1.441666667</v>
      </c>
      <c r="O11">
        <v>1.9916666670000001</v>
      </c>
      <c r="P11">
        <v>2.6333333329999999</v>
      </c>
      <c r="Q11">
        <v>2.65</v>
      </c>
      <c r="R11">
        <v>5.4166666670000003</v>
      </c>
      <c r="S11">
        <v>3.3250000000000002</v>
      </c>
      <c r="T11">
        <v>-0.68333333299999999</v>
      </c>
      <c r="U11">
        <v>5.9</v>
      </c>
      <c r="V11">
        <v>4.766666667</v>
      </c>
      <c r="W11">
        <v>1.4666666669999999</v>
      </c>
      <c r="X11">
        <v>1.816666667</v>
      </c>
      <c r="Y11">
        <v>3.9</v>
      </c>
      <c r="Z11">
        <v>1.1666666670000001</v>
      </c>
      <c r="AA11">
        <v>-0.76666666699999997</v>
      </c>
      <c r="AB11">
        <v>0.72499999999999998</v>
      </c>
      <c r="AC11">
        <v>0.35</v>
      </c>
      <c r="AD11">
        <v>-1.4</v>
      </c>
      <c r="AE11">
        <v>-0.77500000000000002</v>
      </c>
      <c r="AF11">
        <v>2.8083333330000002</v>
      </c>
      <c r="AG11">
        <v>8.3333333330000006</v>
      </c>
      <c r="AH11">
        <v>17.06666667</v>
      </c>
      <c r="AI11">
        <v>24.175000000000001</v>
      </c>
      <c r="AJ11">
        <v>14.55833333</v>
      </c>
      <c r="AK11">
        <v>6.3416666670000001</v>
      </c>
      <c r="AL11">
        <v>3.5583333330000002</v>
      </c>
      <c r="AM11">
        <v>3.0583333330000002</v>
      </c>
      <c r="AN11" t="s">
        <v>87</v>
      </c>
      <c r="AO11" t="s">
        <v>87</v>
      </c>
      <c r="AP11" t="s">
        <v>87</v>
      </c>
      <c r="AQ11" t="s">
        <v>87</v>
      </c>
      <c r="AR11" t="s">
        <v>87</v>
      </c>
      <c r="AS11" t="s">
        <v>87</v>
      </c>
      <c r="AT11">
        <v>0.82</v>
      </c>
      <c r="AU11">
        <v>1.9583333329999999</v>
      </c>
      <c r="AV11">
        <v>0.91666666699999999</v>
      </c>
      <c r="AW11">
        <v>2.5035449999999999</v>
      </c>
      <c r="AX11">
        <v>2.9012991669999999</v>
      </c>
      <c r="AY11">
        <v>2.1040683329999998</v>
      </c>
      <c r="AZ11">
        <v>1.5586675000000001</v>
      </c>
      <c r="BA11">
        <v>2.0040374999999999</v>
      </c>
      <c r="BB11">
        <v>1.441666667</v>
      </c>
      <c r="BC11">
        <v>1.9916666670000001</v>
      </c>
      <c r="BD11">
        <v>2.6333333329999999</v>
      </c>
      <c r="BE11">
        <v>2.65</v>
      </c>
      <c r="BF11">
        <v>5.4166666670000003</v>
      </c>
      <c r="BG11">
        <v>3.3250000000000002</v>
      </c>
      <c r="BH11">
        <v>-0.68333333299999999</v>
      </c>
      <c r="BI11">
        <v>5.9</v>
      </c>
      <c r="BJ11">
        <v>4.766666667</v>
      </c>
      <c r="BK11">
        <v>1.4666666669999999</v>
      </c>
      <c r="BL11">
        <v>1.816666667</v>
      </c>
      <c r="BM11">
        <v>3.9</v>
      </c>
      <c r="BN11">
        <v>1.1666666670000001</v>
      </c>
      <c r="BO11">
        <v>-0.76666666699999997</v>
      </c>
      <c r="BP11">
        <v>0.72499999999999998</v>
      </c>
      <c r="BQ11">
        <v>0.35</v>
      </c>
      <c r="BR11">
        <v>-1.4</v>
      </c>
      <c r="BS11">
        <v>-0.77500000000000002</v>
      </c>
      <c r="BT11">
        <v>2.8083333330000002</v>
      </c>
      <c r="BU11">
        <v>8.3333333330000006</v>
      </c>
      <c r="BV11">
        <v>17.06666667</v>
      </c>
      <c r="BW11">
        <v>24.175000000000001</v>
      </c>
      <c r="BX11">
        <v>14.55833333</v>
      </c>
      <c r="BY11">
        <v>6.3416666670000001</v>
      </c>
      <c r="BZ11">
        <v>3.5583333330000002</v>
      </c>
      <c r="CA11">
        <v>3.0583333330000002</v>
      </c>
      <c r="CB11" t="s">
        <v>87</v>
      </c>
      <c r="CC11" t="s">
        <v>87</v>
      </c>
      <c r="CD11" t="s">
        <v>87</v>
      </c>
      <c r="CE11" t="s">
        <v>87</v>
      </c>
      <c r="CF11" t="s">
        <v>87</v>
      </c>
      <c r="CG11" t="s">
        <v>87</v>
      </c>
    </row>
    <row r="12" spans="1:85" x14ac:dyDescent="0.3">
      <c r="A12" t="s">
        <v>38</v>
      </c>
      <c r="B12" t="str">
        <f>"INFUTOTY Index"</f>
        <v>INFUTOTY Index</v>
      </c>
      <c r="C12" t="str">
        <f t="shared" si="2"/>
        <v>PX388</v>
      </c>
      <c r="D12" t="str">
        <f t="shared" si="3"/>
        <v>INTERVAL_AVG</v>
      </c>
      <c r="E12" t="str">
        <f t="shared" si="1"/>
        <v>Dynamic</v>
      </c>
      <c r="F12">
        <v>5.5155419999999999</v>
      </c>
      <c r="G12">
        <v>6.6966191669999997</v>
      </c>
      <c r="H12">
        <v>5.1396775000000003</v>
      </c>
      <c r="I12">
        <v>6.6286424999999998</v>
      </c>
      <c r="J12">
        <v>3.7116733329999998</v>
      </c>
      <c r="K12">
        <v>3.9615741670000002</v>
      </c>
      <c r="L12">
        <v>3.3273874999999999</v>
      </c>
      <c r="M12">
        <v>4.960365833</v>
      </c>
      <c r="N12">
        <v>4.9128375000000002</v>
      </c>
      <c r="O12">
        <v>6.7099708329999999</v>
      </c>
      <c r="P12">
        <v>9.8469791670000006</v>
      </c>
      <c r="Q12">
        <v>9.3693941669999994</v>
      </c>
      <c r="R12" t="s">
        <v>87</v>
      </c>
      <c r="S12" t="s">
        <v>87</v>
      </c>
      <c r="T12" t="s">
        <v>87</v>
      </c>
      <c r="U12" t="s">
        <v>87</v>
      </c>
      <c r="V12" t="s">
        <v>87</v>
      </c>
      <c r="W12" t="s">
        <v>87</v>
      </c>
      <c r="X12" t="s">
        <v>87</v>
      </c>
      <c r="Y12" t="s">
        <v>87</v>
      </c>
      <c r="Z12" t="s">
        <v>87</v>
      </c>
      <c r="AA12" t="s">
        <v>87</v>
      </c>
      <c r="AB12" t="s">
        <v>87</v>
      </c>
      <c r="AC12" t="s">
        <v>87</v>
      </c>
      <c r="AD12" t="s">
        <v>87</v>
      </c>
      <c r="AE12" t="s">
        <v>87</v>
      </c>
      <c r="AF12" t="s">
        <v>87</v>
      </c>
      <c r="AG12" t="s">
        <v>87</v>
      </c>
      <c r="AH12" t="s">
        <v>87</v>
      </c>
      <c r="AI12" t="s">
        <v>87</v>
      </c>
      <c r="AJ12" t="s">
        <v>87</v>
      </c>
      <c r="AK12" t="s">
        <v>87</v>
      </c>
      <c r="AL12" t="s">
        <v>87</v>
      </c>
      <c r="AM12" t="s">
        <v>87</v>
      </c>
      <c r="AN12" t="s">
        <v>87</v>
      </c>
      <c r="AO12" t="s">
        <v>87</v>
      </c>
      <c r="AP12" t="s">
        <v>87</v>
      </c>
      <c r="AQ12" t="s">
        <v>87</v>
      </c>
      <c r="AR12" t="s">
        <v>87</v>
      </c>
      <c r="AS12" t="s">
        <v>87</v>
      </c>
      <c r="AT12">
        <v>5.5155419999999999</v>
      </c>
      <c r="AU12">
        <v>6.6966191669999997</v>
      </c>
      <c r="AV12">
        <v>5.1396775000000003</v>
      </c>
      <c r="AW12">
        <v>6.6286424999999998</v>
      </c>
      <c r="AX12">
        <v>3.7116733329999998</v>
      </c>
      <c r="AY12">
        <v>3.9615741670000002</v>
      </c>
      <c r="AZ12">
        <v>3.3273874999999999</v>
      </c>
      <c r="BA12">
        <v>4.960365833</v>
      </c>
      <c r="BB12">
        <v>4.9128375000000002</v>
      </c>
      <c r="BC12">
        <v>6.7099708329999999</v>
      </c>
      <c r="BD12">
        <v>9.8469791670000006</v>
      </c>
      <c r="BE12">
        <v>9.3693941669999994</v>
      </c>
      <c r="BF12" t="s">
        <v>87</v>
      </c>
      <c r="BG12" t="s">
        <v>87</v>
      </c>
      <c r="BH12" t="s">
        <v>87</v>
      </c>
      <c r="BI12" t="s">
        <v>87</v>
      </c>
      <c r="BJ12" t="s">
        <v>87</v>
      </c>
      <c r="BK12" t="s">
        <v>87</v>
      </c>
      <c r="BL12" t="s">
        <v>87</v>
      </c>
      <c r="BM12" t="s">
        <v>87</v>
      </c>
      <c r="BN12" t="s">
        <v>87</v>
      </c>
      <c r="BO12" t="s">
        <v>87</v>
      </c>
      <c r="BP12" t="s">
        <v>87</v>
      </c>
      <c r="BQ12" t="s">
        <v>87</v>
      </c>
      <c r="BR12" t="s">
        <v>87</v>
      </c>
      <c r="BS12" t="s">
        <v>87</v>
      </c>
      <c r="BT12" t="s">
        <v>87</v>
      </c>
      <c r="BU12" t="s">
        <v>87</v>
      </c>
      <c r="BV12" t="s">
        <v>87</v>
      </c>
      <c r="BW12" t="s">
        <v>87</v>
      </c>
      <c r="BX12" t="s">
        <v>87</v>
      </c>
      <c r="BY12" t="s">
        <v>87</v>
      </c>
      <c r="BZ12" t="s">
        <v>87</v>
      </c>
      <c r="CA12" t="s">
        <v>87</v>
      </c>
      <c r="CB12" t="s">
        <v>87</v>
      </c>
      <c r="CC12" t="s">
        <v>87</v>
      </c>
      <c r="CD12" t="s">
        <v>87</v>
      </c>
      <c r="CE12" t="s">
        <v>87</v>
      </c>
      <c r="CF12" t="s">
        <v>87</v>
      </c>
      <c r="CG12" t="s">
        <v>87</v>
      </c>
    </row>
    <row r="13" spans="1:85" x14ac:dyDescent="0.3">
      <c r="A13" t="s">
        <v>39</v>
      </c>
      <c r="B13" t="str">
        <f>"IDCPIY Index"</f>
        <v>IDCPIY Index</v>
      </c>
      <c r="C13" t="str">
        <f t="shared" si="2"/>
        <v>PX388</v>
      </c>
      <c r="D13" t="str">
        <f t="shared" si="3"/>
        <v>INTERVAL_AVG</v>
      </c>
      <c r="E13" t="str">
        <f t="shared" si="1"/>
        <v>Dynamic</v>
      </c>
      <c r="F13">
        <v>4.8098879999999999</v>
      </c>
      <c r="G13">
        <v>4.2053824999999998</v>
      </c>
      <c r="H13">
        <v>1.559788333</v>
      </c>
      <c r="I13">
        <v>2.0373091670000001</v>
      </c>
      <c r="J13">
        <v>2.8199208329999998</v>
      </c>
      <c r="K13">
        <v>3.1974999999999998</v>
      </c>
      <c r="L13">
        <v>3.809166667</v>
      </c>
      <c r="M13">
        <v>3.5308333329999999</v>
      </c>
      <c r="N13">
        <v>6.3825000000000003</v>
      </c>
      <c r="O13">
        <v>6.4191666669999998</v>
      </c>
      <c r="P13">
        <v>6.3975</v>
      </c>
      <c r="Q13">
        <v>3.9816666669999998</v>
      </c>
      <c r="R13">
        <v>5.3658333330000003</v>
      </c>
      <c r="S13">
        <v>5.1283333329999996</v>
      </c>
      <c r="T13">
        <v>4.8949999999999996</v>
      </c>
      <c r="U13">
        <v>10.30833333</v>
      </c>
      <c r="V13">
        <v>6.4041666670000001</v>
      </c>
      <c r="W13">
        <v>13.33</v>
      </c>
      <c r="X13">
        <v>10.40416667</v>
      </c>
      <c r="Y13">
        <v>6.0575000000000001</v>
      </c>
      <c r="Z13">
        <v>6.6041666670000003</v>
      </c>
      <c r="AA13">
        <v>11.94</v>
      </c>
      <c r="AB13">
        <v>11.474166670000001</v>
      </c>
      <c r="AC13">
        <v>3.895</v>
      </c>
      <c r="AD13">
        <v>24.01583333</v>
      </c>
      <c r="AE13" t="s">
        <v>87</v>
      </c>
      <c r="AF13" t="s">
        <v>87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87</v>
      </c>
      <c r="AR13" t="s">
        <v>87</v>
      </c>
      <c r="AS13" t="s">
        <v>87</v>
      </c>
      <c r="AT13">
        <v>4.8098879999999999</v>
      </c>
      <c r="AU13">
        <v>4.2053824999999998</v>
      </c>
      <c r="AV13">
        <v>1.559788333</v>
      </c>
      <c r="AW13">
        <v>2.0373091670000001</v>
      </c>
      <c r="AX13">
        <v>2.8199208329999998</v>
      </c>
      <c r="AY13">
        <v>3.1974999999999998</v>
      </c>
      <c r="AZ13">
        <v>3.809166667</v>
      </c>
      <c r="BA13">
        <v>3.5308333329999999</v>
      </c>
      <c r="BB13">
        <v>6.3825000000000003</v>
      </c>
      <c r="BC13">
        <v>6.4191666669999998</v>
      </c>
      <c r="BD13">
        <v>6.3975</v>
      </c>
      <c r="BE13">
        <v>3.9816666669999998</v>
      </c>
      <c r="BF13">
        <v>5.3658333330000003</v>
      </c>
      <c r="BG13">
        <v>5.1283333329999996</v>
      </c>
      <c r="BH13">
        <v>4.8949999999999996</v>
      </c>
      <c r="BI13">
        <v>10.30833333</v>
      </c>
      <c r="BJ13">
        <v>6.4041666670000001</v>
      </c>
      <c r="BK13">
        <v>13.33</v>
      </c>
      <c r="BL13">
        <v>10.40416667</v>
      </c>
      <c r="BM13">
        <v>6.0575000000000001</v>
      </c>
      <c r="BN13">
        <v>6.6041666670000003</v>
      </c>
      <c r="BO13">
        <v>11.94</v>
      </c>
      <c r="BP13">
        <v>11.474166670000001</v>
      </c>
      <c r="BQ13">
        <v>3.895</v>
      </c>
      <c r="BR13">
        <v>24.01583333</v>
      </c>
      <c r="BS13" t="s">
        <v>87</v>
      </c>
      <c r="BT13" t="s">
        <v>87</v>
      </c>
      <c r="BU13" t="s">
        <v>87</v>
      </c>
      <c r="BV13" t="s">
        <v>87</v>
      </c>
      <c r="BW13" t="s">
        <v>87</v>
      </c>
      <c r="BX13" t="s">
        <v>87</v>
      </c>
      <c r="BY13" t="s">
        <v>87</v>
      </c>
      <c r="BZ13" t="s">
        <v>87</v>
      </c>
      <c r="CA13" t="s">
        <v>87</v>
      </c>
      <c r="CB13" t="s">
        <v>87</v>
      </c>
      <c r="CC13" t="s">
        <v>87</v>
      </c>
      <c r="CD13" t="s">
        <v>87</v>
      </c>
      <c r="CE13" t="s">
        <v>87</v>
      </c>
      <c r="CF13" t="s">
        <v>87</v>
      </c>
      <c r="CG13" t="s">
        <v>87</v>
      </c>
    </row>
    <row r="14" spans="1:85" x14ac:dyDescent="0.3">
      <c r="A14" t="s">
        <v>40</v>
      </c>
      <c r="B14" t="str">
        <f>"KACPYOY Index"</f>
        <v>KACPYOY Index</v>
      </c>
      <c r="C14" t="str">
        <f t="shared" si="2"/>
        <v>PX388</v>
      </c>
      <c r="D14" t="str">
        <f t="shared" si="3"/>
        <v>INTERVAL_AVG</v>
      </c>
      <c r="E14" t="str">
        <f t="shared" si="1"/>
        <v>Dynamic</v>
      </c>
      <c r="F14">
        <v>18.559999999999999</v>
      </c>
      <c r="G14">
        <v>14.925000000000001</v>
      </c>
      <c r="H14">
        <v>7.9916666669999996</v>
      </c>
      <c r="I14">
        <v>6.7916666670000003</v>
      </c>
      <c r="J14">
        <v>5.2416666669999996</v>
      </c>
      <c r="K14">
        <v>6.0333333329999999</v>
      </c>
      <c r="L14">
        <v>7.4333333330000002</v>
      </c>
      <c r="M14">
        <v>14.68333333</v>
      </c>
      <c r="N14">
        <v>6.625</v>
      </c>
      <c r="O14">
        <v>6.7083333329999997</v>
      </c>
      <c r="P14">
        <v>5.8416666670000001</v>
      </c>
      <c r="Q14">
        <v>5.1166666669999996</v>
      </c>
      <c r="R14">
        <v>8.3583333329999991</v>
      </c>
      <c r="S14">
        <v>7.125</v>
      </c>
      <c r="T14">
        <v>7.3333333329999997</v>
      </c>
      <c r="U14">
        <v>17.31666667</v>
      </c>
      <c r="V14">
        <v>10.71666667</v>
      </c>
      <c r="W14">
        <v>8.5833333330000006</v>
      </c>
      <c r="X14">
        <v>7.5083333330000004</v>
      </c>
      <c r="Y14">
        <v>6.8666666669999996</v>
      </c>
      <c r="Z14">
        <v>6.6283333329999996</v>
      </c>
      <c r="AA14">
        <v>5.9749999999999996</v>
      </c>
      <c r="AB14">
        <v>8.5166666670000009</v>
      </c>
      <c r="AC14">
        <v>13.616666670000001</v>
      </c>
      <c r="AD14">
        <v>8.3916666670000009</v>
      </c>
      <c r="AE14">
        <v>7.3650000000000002</v>
      </c>
      <c r="AF14">
        <v>17.81666667</v>
      </c>
      <c r="AG14">
        <v>40.048333329999998</v>
      </c>
      <c r="AH14">
        <v>323.46995679999998</v>
      </c>
      <c r="AI14">
        <v>1160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>
        <v>18.559999999999999</v>
      </c>
      <c r="AU14">
        <v>14.925000000000001</v>
      </c>
      <c r="AV14">
        <v>7.9916666669999996</v>
      </c>
      <c r="AW14">
        <v>6.7916666670000003</v>
      </c>
      <c r="AX14">
        <v>5.2416666669999996</v>
      </c>
      <c r="AY14">
        <v>6.0333333329999999</v>
      </c>
      <c r="AZ14">
        <v>7.4333333330000002</v>
      </c>
      <c r="BA14">
        <v>14.68333333</v>
      </c>
      <c r="BB14">
        <v>6.625</v>
      </c>
      <c r="BC14">
        <v>6.7083333329999997</v>
      </c>
      <c r="BD14">
        <v>5.8416666670000001</v>
      </c>
      <c r="BE14">
        <v>5.1166666669999996</v>
      </c>
      <c r="BF14">
        <v>8.3583333329999991</v>
      </c>
      <c r="BG14">
        <v>7.125</v>
      </c>
      <c r="BH14">
        <v>7.3333333329999997</v>
      </c>
      <c r="BI14">
        <v>17.31666667</v>
      </c>
      <c r="BJ14">
        <v>10.71666667</v>
      </c>
      <c r="BK14">
        <v>8.5833333330000006</v>
      </c>
      <c r="BL14">
        <v>7.5083333330000004</v>
      </c>
      <c r="BM14">
        <v>6.8666666669999996</v>
      </c>
      <c r="BN14">
        <v>6.6283333329999996</v>
      </c>
      <c r="BO14">
        <v>5.9749999999999996</v>
      </c>
      <c r="BP14">
        <v>8.5166666670000009</v>
      </c>
      <c r="BQ14">
        <v>13.616666670000001</v>
      </c>
      <c r="BR14">
        <v>8.3916666670000009</v>
      </c>
      <c r="BS14">
        <v>7.3650000000000002</v>
      </c>
      <c r="BT14">
        <v>17.81666667</v>
      </c>
      <c r="BU14">
        <v>40.048333329999998</v>
      </c>
      <c r="BV14">
        <v>323.46995679999998</v>
      </c>
      <c r="BW14">
        <v>1160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</row>
    <row r="15" spans="1:85" x14ac:dyDescent="0.3">
      <c r="A15" t="s">
        <v>41</v>
      </c>
      <c r="B15" t="str">
        <f>"MACPIYOY Index"</f>
        <v>MACPIYOY Index</v>
      </c>
      <c r="C15" t="str">
        <f t="shared" si="2"/>
        <v>PX388</v>
      </c>
      <c r="D15" t="str">
        <f t="shared" si="3"/>
        <v>INTERVAL_AVG</v>
      </c>
      <c r="E15" t="str">
        <f t="shared" si="1"/>
        <v>Dynamic</v>
      </c>
      <c r="F15">
        <v>3.3674379999999999</v>
      </c>
      <c r="G15">
        <v>3.3774741669999999</v>
      </c>
      <c r="H15">
        <v>2.4928858329999999</v>
      </c>
      <c r="I15">
        <v>-1.1354441529999999</v>
      </c>
      <c r="J15">
        <v>0.665566667</v>
      </c>
      <c r="K15">
        <v>0.97311499999999995</v>
      </c>
      <c r="L15">
        <v>3.8015158329999998</v>
      </c>
      <c r="M15">
        <v>2.0868116670000001</v>
      </c>
      <c r="N15">
        <v>2.1006874999999998</v>
      </c>
      <c r="O15">
        <v>3.1454483390000001</v>
      </c>
      <c r="P15">
        <v>2.1029541780000001</v>
      </c>
      <c r="Q15">
        <v>1.6664799850000001</v>
      </c>
      <c r="R15">
        <v>3.173978333</v>
      </c>
      <c r="S15">
        <v>1.70909825</v>
      </c>
      <c r="T15">
        <v>0.64757258299999998</v>
      </c>
      <c r="U15">
        <v>5.4342110830000001</v>
      </c>
      <c r="V15">
        <v>2.0303811669999998</v>
      </c>
      <c r="W15">
        <v>3.612957083</v>
      </c>
      <c r="X15">
        <v>3.0666666669999998</v>
      </c>
      <c r="Y15">
        <v>1.420148333</v>
      </c>
      <c r="Z15">
        <v>1.090410667</v>
      </c>
      <c r="AA15">
        <v>1.80815675</v>
      </c>
      <c r="AB15">
        <v>1.4172086669999999</v>
      </c>
      <c r="AC15">
        <v>1.5495460000000001</v>
      </c>
      <c r="AD15">
        <v>2.7537875000000001</v>
      </c>
      <c r="AE15">
        <v>5.2688860829999999</v>
      </c>
      <c r="AF15">
        <v>2.6641240829999999</v>
      </c>
      <c r="AG15" t="s">
        <v>87</v>
      </c>
      <c r="AH15" t="s">
        <v>87</v>
      </c>
      <c r="AI15" t="s">
        <v>87</v>
      </c>
      <c r="AJ15" t="s">
        <v>87</v>
      </c>
      <c r="AK15" t="s">
        <v>87</v>
      </c>
      <c r="AL15" t="s">
        <v>87</v>
      </c>
      <c r="AM15" t="s">
        <v>87</v>
      </c>
      <c r="AN15" t="s">
        <v>87</v>
      </c>
      <c r="AO15" t="s">
        <v>87</v>
      </c>
      <c r="AP15" t="s">
        <v>87</v>
      </c>
      <c r="AQ15" t="s">
        <v>87</v>
      </c>
      <c r="AR15" t="s">
        <v>87</v>
      </c>
      <c r="AS15" t="s">
        <v>87</v>
      </c>
      <c r="AT15">
        <v>3.3674379999999999</v>
      </c>
      <c r="AU15">
        <v>3.3774741669999999</v>
      </c>
      <c r="AV15">
        <v>2.4928858329999999</v>
      </c>
      <c r="AW15">
        <v>-1.1354441529999999</v>
      </c>
      <c r="AX15">
        <v>0.665566667</v>
      </c>
      <c r="AY15">
        <v>0.97311499999999995</v>
      </c>
      <c r="AZ15">
        <v>3.8015158329999998</v>
      </c>
      <c r="BA15">
        <v>2.0868116670000001</v>
      </c>
      <c r="BB15">
        <v>2.1006874999999998</v>
      </c>
      <c r="BC15">
        <v>3.1454483390000001</v>
      </c>
      <c r="BD15">
        <v>2.1029541780000001</v>
      </c>
      <c r="BE15">
        <v>1.6664799850000001</v>
      </c>
      <c r="BF15">
        <v>3.173978333</v>
      </c>
      <c r="BG15">
        <v>1.70909825</v>
      </c>
      <c r="BH15">
        <v>0.64757258299999998</v>
      </c>
      <c r="BI15">
        <v>5.4342110830000001</v>
      </c>
      <c r="BJ15">
        <v>2.0303811669999998</v>
      </c>
      <c r="BK15">
        <v>3.612957083</v>
      </c>
      <c r="BL15">
        <v>3.0666666669999998</v>
      </c>
      <c r="BM15">
        <v>1.420148333</v>
      </c>
      <c r="BN15">
        <v>1.090410667</v>
      </c>
      <c r="BO15">
        <v>1.80815675</v>
      </c>
      <c r="BP15">
        <v>1.4172086669999999</v>
      </c>
      <c r="BQ15">
        <v>1.5495460000000001</v>
      </c>
      <c r="BR15">
        <v>2.7537875000000001</v>
      </c>
      <c r="BS15">
        <v>5.2688860829999999</v>
      </c>
      <c r="BT15">
        <v>2.6641240829999999</v>
      </c>
      <c r="BU15" t="s">
        <v>87</v>
      </c>
      <c r="BV15" t="s">
        <v>87</v>
      </c>
      <c r="BW15" t="s">
        <v>87</v>
      </c>
      <c r="BX15" t="s">
        <v>87</v>
      </c>
      <c r="BY15" t="s">
        <v>87</v>
      </c>
      <c r="BZ15" t="s">
        <v>87</v>
      </c>
      <c r="CA15" t="s">
        <v>87</v>
      </c>
      <c r="CB15" t="s">
        <v>87</v>
      </c>
      <c r="CC15" t="s">
        <v>87</v>
      </c>
      <c r="CD15" t="s">
        <v>87</v>
      </c>
      <c r="CE15" t="s">
        <v>87</v>
      </c>
      <c r="CF15" t="s">
        <v>87</v>
      </c>
      <c r="CG15" t="s">
        <v>87</v>
      </c>
    </row>
    <row r="16" spans="1:85" x14ac:dyDescent="0.3">
      <c r="A16" t="s">
        <v>43</v>
      </c>
      <c r="B16" t="str">
        <f>"PACPGENY Index"</f>
        <v>PACPGENY Index</v>
      </c>
      <c r="C16" t="str">
        <f t="shared" si="2"/>
        <v>PX388</v>
      </c>
      <c r="D16" t="str">
        <f t="shared" si="3"/>
        <v>INTERVAL_AVG</v>
      </c>
      <c r="E16" t="str">
        <f t="shared" si="1"/>
        <v>Dynamic</v>
      </c>
      <c r="F16">
        <v>33.772730000000003</v>
      </c>
      <c r="G16">
        <v>19.720075000000001</v>
      </c>
      <c r="H16">
        <v>9.4799950000000006</v>
      </c>
      <c r="I16">
        <v>9.5284916670000008</v>
      </c>
      <c r="J16">
        <v>9.3544966669999994</v>
      </c>
      <c r="K16">
        <v>5.3150333329999997</v>
      </c>
      <c r="L16">
        <v>4.733333333</v>
      </c>
      <c r="M16" t="s">
        <v>87</v>
      </c>
      <c r="N16" t="s">
        <v>87</v>
      </c>
      <c r="O16" t="s">
        <v>87</v>
      </c>
      <c r="P16" t="s">
        <v>87</v>
      </c>
      <c r="Q16" t="s">
        <v>87</v>
      </c>
      <c r="R16" t="s">
        <v>87</v>
      </c>
      <c r="S16" t="s">
        <v>87</v>
      </c>
      <c r="T16" t="s">
        <v>87</v>
      </c>
      <c r="U16" t="s">
        <v>87</v>
      </c>
      <c r="V16" t="s">
        <v>87</v>
      </c>
      <c r="W16" t="s">
        <v>87</v>
      </c>
      <c r="X16" t="s">
        <v>87</v>
      </c>
      <c r="Y16" t="s">
        <v>87</v>
      </c>
      <c r="Z16" t="s">
        <v>87</v>
      </c>
      <c r="AA16" t="s">
        <v>87</v>
      </c>
      <c r="AB16" t="s">
        <v>87</v>
      </c>
      <c r="AC16" t="s">
        <v>87</v>
      </c>
      <c r="AD16" t="s">
        <v>87</v>
      </c>
      <c r="AE16" t="s">
        <v>87</v>
      </c>
      <c r="AF16" t="s">
        <v>87</v>
      </c>
      <c r="AG16" t="s">
        <v>87</v>
      </c>
      <c r="AH16" t="s">
        <v>87</v>
      </c>
      <c r="AI16" t="s">
        <v>87</v>
      </c>
      <c r="AJ16" t="s">
        <v>87</v>
      </c>
      <c r="AK16" t="s">
        <v>87</v>
      </c>
      <c r="AL16" t="s">
        <v>87</v>
      </c>
      <c r="AM16" t="s">
        <v>87</v>
      </c>
      <c r="AN16" t="s">
        <v>87</v>
      </c>
      <c r="AO16" t="s">
        <v>87</v>
      </c>
      <c r="AP16" t="s">
        <v>87</v>
      </c>
      <c r="AQ16" t="s">
        <v>87</v>
      </c>
      <c r="AR16" t="s">
        <v>87</v>
      </c>
      <c r="AS16" t="s">
        <v>87</v>
      </c>
      <c r="AT16">
        <v>33.772730000000003</v>
      </c>
      <c r="AU16">
        <v>19.720075000000001</v>
      </c>
      <c r="AV16">
        <v>9.4799950000000006</v>
      </c>
      <c r="AW16">
        <v>9.5284916670000008</v>
      </c>
      <c r="AX16">
        <v>9.3544966669999994</v>
      </c>
      <c r="AY16">
        <v>5.3150333329999997</v>
      </c>
      <c r="AZ16">
        <v>4.733333333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  <c r="BF16" t="s">
        <v>87</v>
      </c>
      <c r="BG16" t="s">
        <v>87</v>
      </c>
      <c r="BH16" t="s">
        <v>87</v>
      </c>
      <c r="BI16" t="s">
        <v>87</v>
      </c>
      <c r="BJ16" t="s">
        <v>87</v>
      </c>
      <c r="BK16" t="s">
        <v>87</v>
      </c>
      <c r="BL16" t="s">
        <v>87</v>
      </c>
      <c r="BM16" t="s">
        <v>87</v>
      </c>
      <c r="BN16" t="s">
        <v>87</v>
      </c>
      <c r="BO16" t="s">
        <v>87</v>
      </c>
      <c r="BP16" t="s">
        <v>87</v>
      </c>
      <c r="BQ16" t="s">
        <v>87</v>
      </c>
      <c r="BR16" t="s">
        <v>87</v>
      </c>
      <c r="BS16" t="s">
        <v>87</v>
      </c>
      <c r="BT16" t="s">
        <v>87</v>
      </c>
      <c r="BU16" t="s">
        <v>87</v>
      </c>
      <c r="BV16" t="s">
        <v>87</v>
      </c>
      <c r="BW16" t="s">
        <v>87</v>
      </c>
      <c r="BX16" t="s">
        <v>87</v>
      </c>
      <c r="BY16" t="s">
        <v>87</v>
      </c>
      <c r="BZ16" t="s">
        <v>87</v>
      </c>
      <c r="CA16" t="s">
        <v>87</v>
      </c>
      <c r="CB16" t="s">
        <v>87</v>
      </c>
      <c r="CC16" t="s">
        <v>87</v>
      </c>
      <c r="CD16" t="s">
        <v>87</v>
      </c>
      <c r="CE16" t="s">
        <v>87</v>
      </c>
      <c r="CF16" t="s">
        <v>87</v>
      </c>
      <c r="CG16" t="s">
        <v>87</v>
      </c>
    </row>
    <row r="17" spans="1:85" x14ac:dyDescent="0.3">
      <c r="A17" t="s">
        <v>42</v>
      </c>
      <c r="B17" t="str">
        <f>"PHC2II Index"</f>
        <v>PHC2II Index</v>
      </c>
      <c r="C17" t="str">
        <f t="shared" si="2"/>
        <v>PX388</v>
      </c>
      <c r="D17" t="str">
        <f t="shared" si="3"/>
        <v>INTERVAL_AVG</v>
      </c>
      <c r="E17" t="str">
        <f t="shared" si="1"/>
        <v>Dynamic</v>
      </c>
      <c r="F17">
        <v>7.52</v>
      </c>
      <c r="G17">
        <v>5.8166666669999998</v>
      </c>
      <c r="H17">
        <v>3.9166666669999999</v>
      </c>
      <c r="I17">
        <v>2.4</v>
      </c>
      <c r="J17">
        <v>2.4166666669999999</v>
      </c>
      <c r="K17">
        <v>5.2369521670000001</v>
      </c>
      <c r="L17">
        <v>2.8531643230000001</v>
      </c>
      <c r="M17">
        <v>1.2528886450000001</v>
      </c>
      <c r="N17">
        <v>0.67914150699999998</v>
      </c>
      <c r="O17">
        <v>3.6015238049999998</v>
      </c>
      <c r="P17">
        <v>2.5832603700000001</v>
      </c>
      <c r="Q17">
        <v>3.17235025</v>
      </c>
      <c r="R17">
        <v>4.7183405079999998</v>
      </c>
      <c r="S17">
        <v>3.7852180729999998</v>
      </c>
      <c r="T17">
        <v>4.2594083859999996</v>
      </c>
      <c r="U17">
        <v>8.171167574</v>
      </c>
      <c r="V17">
        <v>2.9418529410000001</v>
      </c>
      <c r="W17">
        <v>5.4799454150000004</v>
      </c>
      <c r="X17">
        <v>6.60753331</v>
      </c>
      <c r="Y17">
        <v>4.8005998500000002</v>
      </c>
      <c r="Z17">
        <v>2.248440145</v>
      </c>
      <c r="AA17">
        <v>2.7271005819999998</v>
      </c>
      <c r="AB17">
        <v>5.4120638879999996</v>
      </c>
      <c r="AC17">
        <v>6.5752284989999996</v>
      </c>
      <c r="AD17">
        <v>6.1889544689999996</v>
      </c>
      <c r="AE17">
        <v>9.3587747009999998</v>
      </c>
      <c r="AF17">
        <v>5.6512322570000002</v>
      </c>
      <c r="AG17">
        <v>8.3356235559999998</v>
      </c>
      <c r="AH17">
        <v>6.8468608959999999</v>
      </c>
      <c r="AI17">
        <v>12.50958232</v>
      </c>
      <c r="AJ17">
        <v>6.7353085220000004</v>
      </c>
      <c r="AK17">
        <v>8.619342348</v>
      </c>
      <c r="AL17">
        <v>19.4490038</v>
      </c>
      <c r="AM17">
        <v>13.63586731</v>
      </c>
      <c r="AN17">
        <v>10.693125970000001</v>
      </c>
      <c r="AO17">
        <v>13.877975709999999</v>
      </c>
      <c r="AP17">
        <v>4.1128123959999998</v>
      </c>
      <c r="AQ17">
        <v>1.145740663</v>
      </c>
      <c r="AR17">
        <v>24.097046989999999</v>
      </c>
      <c r="AS17">
        <v>49.460104989999998</v>
      </c>
      <c r="AT17">
        <v>7.52</v>
      </c>
      <c r="AU17">
        <v>5.8166666669999998</v>
      </c>
      <c r="AV17">
        <v>3.9166666669999999</v>
      </c>
      <c r="AW17">
        <v>2.4</v>
      </c>
      <c r="AX17">
        <v>2.4166666669999999</v>
      </c>
      <c r="AY17">
        <v>5.2369521670000001</v>
      </c>
      <c r="AZ17">
        <v>2.8531643230000001</v>
      </c>
      <c r="BA17">
        <v>1.2528886450000001</v>
      </c>
      <c r="BB17">
        <v>0.67914150699999998</v>
      </c>
      <c r="BC17">
        <v>3.6015238049999998</v>
      </c>
      <c r="BD17">
        <v>2.5832603700000001</v>
      </c>
      <c r="BE17">
        <v>3.17235025</v>
      </c>
      <c r="BF17">
        <v>4.7183405079999998</v>
      </c>
      <c r="BG17">
        <v>3.7852180729999998</v>
      </c>
      <c r="BH17">
        <v>4.2594083859999996</v>
      </c>
      <c r="BI17">
        <v>8.171167574</v>
      </c>
      <c r="BJ17">
        <v>2.9418529410000001</v>
      </c>
      <c r="BK17">
        <v>5.4799454150000004</v>
      </c>
      <c r="BL17">
        <v>6.60753331</v>
      </c>
      <c r="BM17">
        <v>4.8005998500000002</v>
      </c>
      <c r="BN17">
        <v>2.248440145</v>
      </c>
      <c r="BO17">
        <v>2.7271005819999998</v>
      </c>
      <c r="BP17">
        <v>5.4120638879999996</v>
      </c>
      <c r="BQ17">
        <v>6.5752284989999996</v>
      </c>
      <c r="BR17">
        <v>6.1889544689999996</v>
      </c>
      <c r="BS17">
        <v>9.3587747009999998</v>
      </c>
      <c r="BT17">
        <v>5.6512322570000002</v>
      </c>
      <c r="BU17">
        <v>8.3356235559999998</v>
      </c>
      <c r="BV17">
        <v>6.8468608959999999</v>
      </c>
      <c r="BW17">
        <v>12.50958232</v>
      </c>
      <c r="BX17">
        <v>6.7353085220000004</v>
      </c>
      <c r="BY17">
        <v>8.619342348</v>
      </c>
      <c r="BZ17">
        <v>19.4490038</v>
      </c>
      <c r="CA17">
        <v>13.63586731</v>
      </c>
      <c r="CB17">
        <v>10.693125970000001</v>
      </c>
      <c r="CC17">
        <v>13.877975709999999</v>
      </c>
      <c r="CD17">
        <v>4.1128123959999998</v>
      </c>
      <c r="CE17">
        <v>1.145740663</v>
      </c>
      <c r="CF17">
        <v>24.097046989999999</v>
      </c>
      <c r="CG17">
        <v>49.460104989999998</v>
      </c>
    </row>
    <row r="18" spans="1:85" x14ac:dyDescent="0.3">
      <c r="A18" t="s">
        <v>44</v>
      </c>
      <c r="B18" t="str">
        <f>"SKCPYOY Index"</f>
        <v>SKCPYOY Index</v>
      </c>
      <c r="C18" t="str">
        <f t="shared" si="2"/>
        <v>PX388</v>
      </c>
      <c r="D18" t="str">
        <f t="shared" si="3"/>
        <v>INTERVAL_AVG</v>
      </c>
      <c r="E18" t="str">
        <f t="shared" si="1"/>
        <v>Dynamic</v>
      </c>
      <c r="F18">
        <v>42.62</v>
      </c>
      <c r="G18" t="s">
        <v>87</v>
      </c>
      <c r="H18" t="s">
        <v>87</v>
      </c>
      <c r="I18" t="s">
        <v>87</v>
      </c>
      <c r="J18" t="s">
        <v>87</v>
      </c>
      <c r="K18" t="s">
        <v>87</v>
      </c>
      <c r="L18" t="s">
        <v>87</v>
      </c>
      <c r="M18" t="s">
        <v>87</v>
      </c>
      <c r="N18" t="s">
        <v>87</v>
      </c>
      <c r="O18" t="s">
        <v>87</v>
      </c>
      <c r="P18" t="s">
        <v>87</v>
      </c>
      <c r="Q18" t="s">
        <v>87</v>
      </c>
      <c r="R18" t="s">
        <v>87</v>
      </c>
      <c r="S18" t="s">
        <v>87</v>
      </c>
      <c r="T18" t="s">
        <v>87</v>
      </c>
      <c r="U18" t="s">
        <v>87</v>
      </c>
      <c r="V18" t="s">
        <v>87</v>
      </c>
      <c r="W18" t="s">
        <v>87</v>
      </c>
      <c r="X18" t="s">
        <v>87</v>
      </c>
      <c r="Y18" t="s">
        <v>87</v>
      </c>
      <c r="Z18" t="s">
        <v>87</v>
      </c>
      <c r="AA18" t="s">
        <v>87</v>
      </c>
      <c r="AB18" t="s">
        <v>87</v>
      </c>
      <c r="AC18" t="s">
        <v>87</v>
      </c>
      <c r="AD18" t="s">
        <v>87</v>
      </c>
      <c r="AE18" t="s">
        <v>87</v>
      </c>
      <c r="AF18" t="s">
        <v>87</v>
      </c>
      <c r="AG18" t="s">
        <v>87</v>
      </c>
      <c r="AH18" t="s">
        <v>87</v>
      </c>
      <c r="AI18" t="s">
        <v>87</v>
      </c>
      <c r="AJ18" t="s">
        <v>87</v>
      </c>
      <c r="AK18" t="s">
        <v>87</v>
      </c>
      <c r="AL18" t="s">
        <v>87</v>
      </c>
      <c r="AM18" t="s">
        <v>87</v>
      </c>
      <c r="AN18" t="s">
        <v>87</v>
      </c>
      <c r="AO18" t="s">
        <v>87</v>
      </c>
      <c r="AP18" t="s">
        <v>87</v>
      </c>
      <c r="AQ18" t="s">
        <v>87</v>
      </c>
      <c r="AR18" t="s">
        <v>87</v>
      </c>
      <c r="AS18" t="s">
        <v>87</v>
      </c>
      <c r="AT18">
        <v>42.62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  <c r="BF18" t="s">
        <v>87</v>
      </c>
      <c r="BG18" t="s">
        <v>87</v>
      </c>
      <c r="BH18" t="s">
        <v>87</v>
      </c>
      <c r="BI18" t="s">
        <v>87</v>
      </c>
      <c r="BJ18" t="s">
        <v>87</v>
      </c>
      <c r="BK18" t="s">
        <v>87</v>
      </c>
      <c r="BL18" t="s">
        <v>87</v>
      </c>
      <c r="BM18" t="s">
        <v>87</v>
      </c>
      <c r="BN18" t="s">
        <v>87</v>
      </c>
      <c r="BO18" t="s">
        <v>87</v>
      </c>
      <c r="BP18" t="s">
        <v>87</v>
      </c>
      <c r="BQ18" t="s">
        <v>87</v>
      </c>
      <c r="BR18" t="s">
        <v>87</v>
      </c>
      <c r="BS18" t="s">
        <v>87</v>
      </c>
      <c r="BT18" t="s">
        <v>87</v>
      </c>
      <c r="BU18" t="s">
        <v>87</v>
      </c>
      <c r="BV18" t="s">
        <v>87</v>
      </c>
      <c r="BW18" t="s">
        <v>87</v>
      </c>
      <c r="BX18" t="s">
        <v>87</v>
      </c>
      <c r="BY18" t="s">
        <v>87</v>
      </c>
      <c r="BZ18" t="s">
        <v>87</v>
      </c>
      <c r="CA18" t="s">
        <v>87</v>
      </c>
      <c r="CB18" t="s">
        <v>87</v>
      </c>
      <c r="CC18" t="s">
        <v>87</v>
      </c>
      <c r="CD18" t="s">
        <v>87</v>
      </c>
      <c r="CE18" t="s">
        <v>87</v>
      </c>
      <c r="CF18" t="s">
        <v>87</v>
      </c>
      <c r="CG18" t="s">
        <v>87</v>
      </c>
    </row>
    <row r="19" spans="1:85" x14ac:dyDescent="0.3">
      <c r="A19" t="s">
        <v>45</v>
      </c>
      <c r="B19" t="str">
        <f>"THCPIYOY Index"</f>
        <v>THCPIYOY Index</v>
      </c>
      <c r="C19" t="str">
        <f t="shared" si="2"/>
        <v>PX388</v>
      </c>
      <c r="D19" t="str">
        <f t="shared" si="3"/>
        <v>INTERVAL_AVG</v>
      </c>
      <c r="E19" t="str">
        <f t="shared" si="1"/>
        <v>Dynamic</v>
      </c>
      <c r="F19">
        <v>2.9709159999999999</v>
      </c>
      <c r="G19">
        <v>6.0788583330000003</v>
      </c>
      <c r="H19">
        <v>1.2392308329999999</v>
      </c>
      <c r="I19">
        <v>-0.84243833300000004</v>
      </c>
      <c r="J19">
        <v>0.70685083299999996</v>
      </c>
      <c r="K19">
        <v>1.065670833</v>
      </c>
      <c r="L19">
        <v>0.66693833300000005</v>
      </c>
      <c r="M19">
        <v>0.18833666700000001</v>
      </c>
      <c r="N19">
        <v>-0.89844916699999999</v>
      </c>
      <c r="O19">
        <v>1.895864167</v>
      </c>
      <c r="P19">
        <v>2.1918216670000001</v>
      </c>
      <c r="Q19">
        <v>3.0142383330000002</v>
      </c>
      <c r="R19">
        <v>3.8078025000000002</v>
      </c>
      <c r="S19">
        <v>3.3016800000000002</v>
      </c>
      <c r="T19">
        <v>-0.82661666700000003</v>
      </c>
      <c r="U19">
        <v>5.4646360530000004</v>
      </c>
      <c r="V19">
        <v>2.2355624029999999</v>
      </c>
      <c r="W19">
        <v>4.6692804299999997</v>
      </c>
      <c r="X19">
        <v>4.5305135649999997</v>
      </c>
      <c r="Y19">
        <v>2.7665073979999999</v>
      </c>
      <c r="Z19">
        <v>1.8043438300000001</v>
      </c>
      <c r="AA19">
        <v>0.701053857</v>
      </c>
      <c r="AB19">
        <v>1.618008058</v>
      </c>
      <c r="AC19">
        <v>1.5997554979999999</v>
      </c>
      <c r="AD19">
        <v>0.30339428099999999</v>
      </c>
      <c r="AE19">
        <v>8.0449887120000003</v>
      </c>
      <c r="AF19">
        <v>5.5819643729999999</v>
      </c>
      <c r="AG19">
        <v>5.8428448020000001</v>
      </c>
      <c r="AH19">
        <v>5.8070583740000004</v>
      </c>
      <c r="AI19">
        <v>5.0583151580000001</v>
      </c>
      <c r="AJ19">
        <v>3.300104718</v>
      </c>
      <c r="AK19">
        <v>4.1455024480000002</v>
      </c>
      <c r="AL19">
        <v>5.7130302579999999</v>
      </c>
      <c r="AM19">
        <v>5.8866057789999999</v>
      </c>
      <c r="AN19">
        <v>5.3963644100000003</v>
      </c>
      <c r="AO19">
        <v>3.8624915670000002</v>
      </c>
      <c r="AP19">
        <v>2.449189912</v>
      </c>
      <c r="AQ19">
        <v>1.8769844179999999</v>
      </c>
      <c r="AR19">
        <v>2.3003080329999999</v>
      </c>
      <c r="AS19">
        <v>0.92862412400000005</v>
      </c>
      <c r="AT19">
        <v>2.9709159999999999</v>
      </c>
      <c r="AU19">
        <v>6.0788583330000003</v>
      </c>
      <c r="AV19">
        <v>1.2392308329999999</v>
      </c>
      <c r="AW19">
        <v>-0.84243833300000004</v>
      </c>
      <c r="AX19">
        <v>0.70685083299999996</v>
      </c>
      <c r="AY19">
        <v>1.065670833</v>
      </c>
      <c r="AZ19">
        <v>0.66693833300000005</v>
      </c>
      <c r="BA19">
        <v>0.18833666700000001</v>
      </c>
      <c r="BB19">
        <v>-0.89844916699999999</v>
      </c>
      <c r="BC19">
        <v>1.895864167</v>
      </c>
      <c r="BD19">
        <v>2.1918216670000001</v>
      </c>
      <c r="BE19">
        <v>3.0142383330000002</v>
      </c>
      <c r="BF19">
        <v>3.8078025000000002</v>
      </c>
      <c r="BG19">
        <v>3.3016800000000002</v>
      </c>
      <c r="BH19">
        <v>-0.82661666700000003</v>
      </c>
      <c r="BI19">
        <v>5.4646360530000004</v>
      </c>
      <c r="BJ19">
        <v>2.2355624029999999</v>
      </c>
      <c r="BK19">
        <v>4.6692804299999997</v>
      </c>
      <c r="BL19">
        <v>4.5305135649999997</v>
      </c>
      <c r="BM19">
        <v>2.7665073979999999</v>
      </c>
      <c r="BN19">
        <v>1.8043438300000001</v>
      </c>
      <c r="BO19">
        <v>0.701053857</v>
      </c>
      <c r="BP19">
        <v>1.618008058</v>
      </c>
      <c r="BQ19">
        <v>1.5997554979999999</v>
      </c>
      <c r="BR19">
        <v>0.30339428099999999</v>
      </c>
      <c r="BS19">
        <v>8.0449887120000003</v>
      </c>
      <c r="BT19">
        <v>5.5819643729999999</v>
      </c>
      <c r="BU19">
        <v>5.8428448020000001</v>
      </c>
      <c r="BV19">
        <v>5.8070583740000004</v>
      </c>
      <c r="BW19">
        <v>5.0583151580000001</v>
      </c>
      <c r="BX19">
        <v>3.300104718</v>
      </c>
      <c r="BY19">
        <v>4.1455024480000002</v>
      </c>
      <c r="BZ19">
        <v>5.7130302579999999</v>
      </c>
      <c r="CA19">
        <v>5.8866057789999999</v>
      </c>
      <c r="CB19">
        <v>5.3963644100000003</v>
      </c>
      <c r="CC19">
        <v>3.8624915670000002</v>
      </c>
      <c r="CD19">
        <v>2.449189912</v>
      </c>
      <c r="CE19">
        <v>1.8769844179999999</v>
      </c>
      <c r="CF19">
        <v>2.3003080329999999</v>
      </c>
      <c r="CG19">
        <v>0.92862412400000005</v>
      </c>
    </row>
    <row r="20" spans="1:85" x14ac:dyDescent="0.3">
      <c r="A20" t="s">
        <v>46</v>
      </c>
      <c r="B20" t="str">
        <f>"VNCPIYOY Index"</f>
        <v>VNCPIYOY Index</v>
      </c>
      <c r="C20" t="str">
        <f t="shared" si="2"/>
        <v>PX388</v>
      </c>
      <c r="D20" t="str">
        <f t="shared" si="3"/>
        <v>INTERVAL_AVG</v>
      </c>
      <c r="E20" t="str">
        <f t="shared" si="1"/>
        <v>Dynamic</v>
      </c>
      <c r="F20">
        <v>3.5569995790000002</v>
      </c>
      <c r="G20">
        <v>3.1532692899999999</v>
      </c>
      <c r="H20">
        <v>1.8416666669999999</v>
      </c>
      <c r="I20">
        <v>3.2408333329999999</v>
      </c>
      <c r="J20">
        <v>2.7949999999999999</v>
      </c>
      <c r="K20">
        <v>3.5408333330000001</v>
      </c>
      <c r="L20">
        <v>3.5325000000000002</v>
      </c>
      <c r="M20">
        <v>2.665</v>
      </c>
      <c r="N20">
        <v>0.63333333300000005</v>
      </c>
      <c r="O20">
        <v>4.0983333330000002</v>
      </c>
      <c r="P20">
        <v>6.6016666669999999</v>
      </c>
      <c r="Q20">
        <v>9.2866666670000004</v>
      </c>
      <c r="R20">
        <v>18.62916667</v>
      </c>
      <c r="S20">
        <v>9.1950000000000003</v>
      </c>
      <c r="T20">
        <v>6.9866666669999997</v>
      </c>
      <c r="U20">
        <v>23.049166670000002</v>
      </c>
      <c r="V20">
        <v>8.3158333330000005</v>
      </c>
      <c r="W20">
        <v>6.7750000000000004</v>
      </c>
      <c r="X20" t="s">
        <v>87</v>
      </c>
      <c r="Y20" t="s">
        <v>87</v>
      </c>
      <c r="Z20" t="s">
        <v>87</v>
      </c>
      <c r="AA20" t="s">
        <v>87</v>
      </c>
      <c r="AB20" t="s">
        <v>87</v>
      </c>
      <c r="AC20" t="s">
        <v>87</v>
      </c>
      <c r="AD20" t="s">
        <v>87</v>
      </c>
      <c r="AE20" t="s">
        <v>87</v>
      </c>
      <c r="AF20" t="s">
        <v>87</v>
      </c>
      <c r="AG20" t="s">
        <v>87</v>
      </c>
      <c r="AH20" t="s">
        <v>87</v>
      </c>
      <c r="AI20" t="s">
        <v>87</v>
      </c>
      <c r="AJ20" t="s">
        <v>87</v>
      </c>
      <c r="AK20" t="s">
        <v>87</v>
      </c>
      <c r="AL20" t="s">
        <v>87</v>
      </c>
      <c r="AM20" t="s">
        <v>87</v>
      </c>
      <c r="AN20" t="s">
        <v>87</v>
      </c>
      <c r="AO20" t="s">
        <v>87</v>
      </c>
      <c r="AP20" t="s">
        <v>87</v>
      </c>
      <c r="AQ20" t="s">
        <v>87</v>
      </c>
      <c r="AR20" t="s">
        <v>87</v>
      </c>
      <c r="AS20" t="s">
        <v>87</v>
      </c>
      <c r="AT20">
        <v>3.5569995790000002</v>
      </c>
      <c r="AU20">
        <v>3.1532692899999999</v>
      </c>
      <c r="AV20">
        <v>1.8416666669999999</v>
      </c>
      <c r="AW20">
        <v>3.2408333329999999</v>
      </c>
      <c r="AX20">
        <v>2.7949999999999999</v>
      </c>
      <c r="AY20">
        <v>3.5408333330000001</v>
      </c>
      <c r="AZ20">
        <v>3.5325000000000002</v>
      </c>
      <c r="BA20">
        <v>2.665</v>
      </c>
      <c r="BB20">
        <v>0.63333333300000005</v>
      </c>
      <c r="BC20">
        <v>4.0983333330000002</v>
      </c>
      <c r="BD20">
        <v>6.6016666669999999</v>
      </c>
      <c r="BE20">
        <v>9.2866666670000004</v>
      </c>
      <c r="BF20">
        <v>18.62916667</v>
      </c>
      <c r="BG20">
        <v>9.1950000000000003</v>
      </c>
      <c r="BH20">
        <v>6.9866666669999997</v>
      </c>
      <c r="BI20">
        <v>23.049166670000002</v>
      </c>
      <c r="BJ20">
        <v>8.3158333330000005</v>
      </c>
      <c r="BK20">
        <v>6.7750000000000004</v>
      </c>
      <c r="BL20" t="s">
        <v>87</v>
      </c>
      <c r="BM20" t="s">
        <v>87</v>
      </c>
      <c r="BN20" t="s">
        <v>87</v>
      </c>
      <c r="BO20" t="s">
        <v>87</v>
      </c>
      <c r="BP20" t="s">
        <v>87</v>
      </c>
      <c r="BQ20" t="s">
        <v>87</v>
      </c>
      <c r="BR20" t="s">
        <v>87</v>
      </c>
      <c r="BS20" t="s">
        <v>87</v>
      </c>
      <c r="BT20" t="s">
        <v>87</v>
      </c>
      <c r="BU20" t="s">
        <v>87</v>
      </c>
      <c r="BV20" t="s">
        <v>87</v>
      </c>
      <c r="BW20" t="s">
        <v>87</v>
      </c>
      <c r="BX20" t="s">
        <v>87</v>
      </c>
      <c r="BY20" t="s">
        <v>87</v>
      </c>
      <c r="BZ20" t="s">
        <v>87</v>
      </c>
      <c r="CA20" t="s">
        <v>87</v>
      </c>
      <c r="CB20" t="s">
        <v>87</v>
      </c>
      <c r="CC20" t="s">
        <v>87</v>
      </c>
      <c r="CD20" t="s">
        <v>87</v>
      </c>
      <c r="CE20" t="s">
        <v>87</v>
      </c>
      <c r="CF20" t="s">
        <v>87</v>
      </c>
      <c r="CG20" t="s">
        <v>87</v>
      </c>
    </row>
    <row r="21" spans="1:85" x14ac:dyDescent="0.3">
      <c r="A21" t="s">
        <v>88</v>
      </c>
      <c r="E21" s="2">
        <v>45023</v>
      </c>
      <c r="F21">
        <v>4.7564799999999998</v>
      </c>
      <c r="G21">
        <v>1.6759599999999999</v>
      </c>
    </row>
    <row r="22" spans="1:85" x14ac:dyDescent="0.3">
      <c r="A22" s="3" t="s">
        <v>89</v>
      </c>
      <c r="F22">
        <v>100.3</v>
      </c>
      <c r="G22">
        <v>100.375</v>
      </c>
      <c r="H22">
        <v>100</v>
      </c>
      <c r="I22">
        <v>99.05</v>
      </c>
      <c r="J22">
        <v>98.924999999999997</v>
      </c>
      <c r="K22">
        <v>101.97499999999999</v>
      </c>
      <c r="L22">
        <v>100.25</v>
      </c>
      <c r="M22">
        <v>98.5</v>
      </c>
    </row>
    <row r="23" spans="1:85" x14ac:dyDescent="0.3">
      <c r="A23" s="3" t="str">
        <f>A10</f>
        <v>Cambodia CPI YoY%</v>
      </c>
      <c r="F23">
        <v>87.1</v>
      </c>
      <c r="G23">
        <v>100.02500000000001</v>
      </c>
      <c r="H23">
        <v>86.85</v>
      </c>
      <c r="I23">
        <v>76.400000000000006</v>
      </c>
      <c r="J23">
        <v>65.599999999999994</v>
      </c>
      <c r="K23">
        <v>64.875</v>
      </c>
      <c r="L23">
        <v>62.05</v>
      </c>
    </row>
    <row r="24" spans="1:85" x14ac:dyDescent="0.3">
      <c r="A24" s="3" t="str">
        <f>A13</f>
        <v>Indonesia CPI YoY%</v>
      </c>
      <c r="F24">
        <v>129.30000000000001</v>
      </c>
      <c r="G24">
        <v>100.02499999999999</v>
      </c>
      <c r="H24">
        <v>98.375000000000014</v>
      </c>
      <c r="I24">
        <v>100.9</v>
      </c>
      <c r="J24">
        <v>96.35</v>
      </c>
      <c r="K24">
        <v>95.949999999999989</v>
      </c>
      <c r="L24">
        <v>92.85</v>
      </c>
    </row>
    <row r="25" spans="1:85" x14ac:dyDescent="0.3">
      <c r="A25" s="3" t="s">
        <v>90</v>
      </c>
      <c r="C25" t="s">
        <v>96</v>
      </c>
      <c r="E25" t="s">
        <v>95</v>
      </c>
      <c r="F25">
        <v>82</v>
      </c>
      <c r="G25">
        <v>100.02500000000001</v>
      </c>
      <c r="H25">
        <v>86</v>
      </c>
      <c r="I25">
        <v>64.349999999999994</v>
      </c>
      <c r="J25">
        <v>60.425000000000004</v>
      </c>
      <c r="K25">
        <v>57.25</v>
      </c>
      <c r="L25">
        <v>54.025000000000006</v>
      </c>
      <c r="M25">
        <v>49.150000000000006</v>
      </c>
    </row>
    <row r="26" spans="1:85" x14ac:dyDescent="0.3">
      <c r="A26" s="3" t="s">
        <v>91</v>
      </c>
      <c r="C26" t="s">
        <v>96</v>
      </c>
      <c r="E26" t="s">
        <v>95</v>
      </c>
      <c r="F26">
        <v>59.8</v>
      </c>
      <c r="G26">
        <v>100</v>
      </c>
      <c r="H26">
        <v>88.375</v>
      </c>
      <c r="I26">
        <v>53.900000000000006</v>
      </c>
      <c r="J26">
        <v>48.224999999999994</v>
      </c>
      <c r="K26">
        <v>46.125</v>
      </c>
      <c r="L26">
        <v>45.675000000000004</v>
      </c>
      <c r="M26">
        <v>39.475000000000001</v>
      </c>
    </row>
    <row r="27" spans="1:85" x14ac:dyDescent="0.3">
      <c r="A27" s="3" t="s">
        <v>92</v>
      </c>
      <c r="C27" t="s">
        <v>96</v>
      </c>
      <c r="E27" t="s">
        <v>95</v>
      </c>
      <c r="F27">
        <v>75.599999999999994</v>
      </c>
      <c r="G27">
        <v>100</v>
      </c>
      <c r="H27">
        <v>84.675000000000011</v>
      </c>
      <c r="I27">
        <v>52.05</v>
      </c>
      <c r="J27">
        <v>54.375</v>
      </c>
      <c r="K27">
        <v>55.4</v>
      </c>
      <c r="L27">
        <v>49.900000000000006</v>
      </c>
      <c r="M27">
        <v>43.9</v>
      </c>
    </row>
    <row r="28" spans="1:85" x14ac:dyDescent="0.3">
      <c r="A28" s="3" t="s">
        <v>93</v>
      </c>
      <c r="C28" t="s">
        <v>96</v>
      </c>
      <c r="E28" t="s">
        <v>95</v>
      </c>
      <c r="F28">
        <v>122.4</v>
      </c>
      <c r="G28">
        <v>99.974999999999994</v>
      </c>
      <c r="H28">
        <v>82.525000000000006</v>
      </c>
      <c r="I28">
        <v>100.62500000000001</v>
      </c>
      <c r="J28">
        <v>91.575000000000003</v>
      </c>
      <c r="K28">
        <v>79.95</v>
      </c>
      <c r="L28">
        <v>73.824999999999989</v>
      </c>
    </row>
    <row r="29" spans="1:85" x14ac:dyDescent="0.3">
      <c r="A29" s="3" t="s">
        <v>94</v>
      </c>
      <c r="C29" t="s">
        <v>96</v>
      </c>
      <c r="E29" t="s">
        <v>95</v>
      </c>
      <c r="F29">
        <v>102.9</v>
      </c>
      <c r="G29">
        <v>100.89999999999999</v>
      </c>
      <c r="H29">
        <v>100</v>
      </c>
      <c r="I29">
        <v>96.25</v>
      </c>
      <c r="J29">
        <v>93.325000000000017</v>
      </c>
      <c r="K29">
        <v>94.1</v>
      </c>
      <c r="L29">
        <v>94.75</v>
      </c>
      <c r="M29">
        <v>94.174999999999983</v>
      </c>
    </row>
    <row r="30" spans="1:85" x14ac:dyDescent="0.3">
      <c r="A30" s="4" t="s">
        <v>97</v>
      </c>
      <c r="C30" t="s">
        <v>105</v>
      </c>
      <c r="E30" t="s">
        <v>104</v>
      </c>
      <c r="G30" s="6">
        <v>578220.69999999995</v>
      </c>
      <c r="H30" s="6">
        <v>599642.69999999995</v>
      </c>
      <c r="I30" s="6">
        <v>590738.30000000005</v>
      </c>
      <c r="J30" s="6">
        <v>626521.19999999995</v>
      </c>
      <c r="K30" s="6">
        <v>630125.30000000005</v>
      </c>
      <c r="L30" s="6">
        <v>627688.1</v>
      </c>
    </row>
    <row r="31" spans="1:85" x14ac:dyDescent="0.3">
      <c r="A31" s="4" t="s">
        <v>98</v>
      </c>
      <c r="C31" t="s">
        <v>105</v>
      </c>
      <c r="E31" t="s">
        <v>104</v>
      </c>
      <c r="G31" s="6">
        <v>367104.9</v>
      </c>
      <c r="H31" s="6">
        <v>385317.1</v>
      </c>
      <c r="I31" s="6">
        <v>376370.3</v>
      </c>
      <c r="J31" s="6">
        <v>389435.6</v>
      </c>
      <c r="K31" s="6">
        <v>391745.2</v>
      </c>
      <c r="L31" s="6">
        <v>376045.7</v>
      </c>
    </row>
    <row r="32" spans="1:85" x14ac:dyDescent="0.3">
      <c r="A32" s="4" t="s">
        <v>99</v>
      </c>
      <c r="C32" t="s">
        <v>105</v>
      </c>
      <c r="E32" t="s">
        <v>104</v>
      </c>
      <c r="G32" s="6">
        <v>211115.9</v>
      </c>
      <c r="H32" s="6">
        <v>214325.6</v>
      </c>
      <c r="I32" s="5">
        <v>214368</v>
      </c>
      <c r="J32" s="6">
        <v>237085.5</v>
      </c>
      <c r="K32" s="5">
        <v>238380</v>
      </c>
      <c r="L32" s="6">
        <v>251642.3</v>
      </c>
    </row>
    <row r="33" spans="1:16" x14ac:dyDescent="0.3">
      <c r="A33" s="4" t="s">
        <v>100</v>
      </c>
      <c r="C33" t="s">
        <v>105</v>
      </c>
      <c r="E33" t="s">
        <v>104</v>
      </c>
      <c r="G33" s="6">
        <v>37289.599999999999</v>
      </c>
      <c r="H33" s="6">
        <v>37571.199999999997</v>
      </c>
      <c r="I33" s="6">
        <v>36942.400000000001</v>
      </c>
      <c r="J33" s="5">
        <v>37256</v>
      </c>
      <c r="K33" s="6">
        <v>36599.300000000003</v>
      </c>
      <c r="L33" s="6">
        <v>33666.6</v>
      </c>
    </row>
    <row r="34" spans="1:16" x14ac:dyDescent="0.3">
      <c r="A34" s="4" t="s">
        <v>101</v>
      </c>
      <c r="C34" t="s">
        <v>105</v>
      </c>
      <c r="E34" t="s">
        <v>104</v>
      </c>
      <c r="G34" s="6">
        <v>47880.3</v>
      </c>
      <c r="H34" s="6">
        <v>49988.800000000003</v>
      </c>
      <c r="I34" s="5">
        <v>49833</v>
      </c>
      <c r="J34" s="6">
        <v>47463.5</v>
      </c>
      <c r="K34" s="6">
        <v>49798.8</v>
      </c>
      <c r="L34" s="6">
        <v>50636.4</v>
      </c>
    </row>
    <row r="35" spans="1:16" x14ac:dyDescent="0.3">
      <c r="A35" s="4" t="s">
        <v>102</v>
      </c>
      <c r="C35" t="s">
        <v>105</v>
      </c>
      <c r="E35" t="s">
        <v>104</v>
      </c>
      <c r="G35" s="5">
        <v>4023</v>
      </c>
      <c r="H35" s="5">
        <v>4090</v>
      </c>
      <c r="I35" s="5">
        <v>4275</v>
      </c>
      <c r="J35" s="5">
        <v>4437</v>
      </c>
      <c r="K35" s="5">
        <v>4456</v>
      </c>
      <c r="L35" s="5">
        <v>4578</v>
      </c>
    </row>
    <row r="36" spans="1:16" x14ac:dyDescent="0.3">
      <c r="A36" s="4" t="s">
        <v>103</v>
      </c>
      <c r="C36" t="s">
        <v>105</v>
      </c>
      <c r="E36" t="s">
        <v>104</v>
      </c>
      <c r="G36" s="5">
        <v>95472</v>
      </c>
      <c r="H36" s="5">
        <v>92336</v>
      </c>
      <c r="I36" s="5">
        <v>94998</v>
      </c>
      <c r="J36" s="5">
        <v>97320</v>
      </c>
      <c r="K36" s="5">
        <v>90944</v>
      </c>
      <c r="L36" s="5">
        <v>88808</v>
      </c>
    </row>
    <row r="37" spans="1:16" x14ac:dyDescent="0.3">
      <c r="A37" s="4" t="s">
        <v>107</v>
      </c>
      <c r="C37" t="s">
        <v>128</v>
      </c>
      <c r="E37" t="s">
        <v>106</v>
      </c>
      <c r="G37" s="6">
        <v>120680.8</v>
      </c>
      <c r="H37" s="6">
        <v>125943.1</v>
      </c>
      <c r="I37" s="5">
        <v>100427</v>
      </c>
      <c r="J37" s="6">
        <v>175327.8</v>
      </c>
      <c r="K37" s="6">
        <v>187587.5</v>
      </c>
      <c r="L37" s="5">
        <v>177038</v>
      </c>
      <c r="M37" s="5">
        <v>163745</v>
      </c>
      <c r="N37" s="5">
        <v>155838</v>
      </c>
      <c r="O37" s="5">
        <v>162186</v>
      </c>
      <c r="P37" s="5">
        <v>150642</v>
      </c>
    </row>
    <row r="38" spans="1:16" x14ac:dyDescent="0.3">
      <c r="A38" s="4" t="s">
        <v>108</v>
      </c>
      <c r="C38" t="s">
        <v>128</v>
      </c>
      <c r="E38" t="s">
        <v>106</v>
      </c>
      <c r="G38" s="6">
        <v>36187.599999999999</v>
      </c>
      <c r="H38" s="6">
        <v>39677.599999999999</v>
      </c>
      <c r="I38" s="6">
        <v>33592.199999999997</v>
      </c>
      <c r="J38" s="6">
        <v>50367.3</v>
      </c>
      <c r="K38" s="6">
        <v>52122.400000000001</v>
      </c>
      <c r="L38" s="5">
        <v>51675</v>
      </c>
      <c r="M38" s="5">
        <v>55215</v>
      </c>
      <c r="N38" s="5">
        <v>53803</v>
      </c>
      <c r="O38" s="5">
        <v>57303</v>
      </c>
      <c r="P38" s="5">
        <v>57735</v>
      </c>
    </row>
    <row r="39" spans="1:16" x14ac:dyDescent="0.3">
      <c r="A39" s="4" t="s">
        <v>109</v>
      </c>
      <c r="C39" t="s">
        <v>128</v>
      </c>
      <c r="E39" t="s">
        <v>106</v>
      </c>
      <c r="G39" s="6">
        <v>19625.900000000001</v>
      </c>
      <c r="H39" s="6">
        <v>14098.3</v>
      </c>
      <c r="I39" s="6">
        <v>9744.2000000000007</v>
      </c>
      <c r="J39" s="6">
        <v>19841.599999999999</v>
      </c>
      <c r="K39" s="6">
        <v>19770.599999999999</v>
      </c>
      <c r="L39" s="5">
        <v>17303</v>
      </c>
      <c r="M39" s="5">
        <v>17401</v>
      </c>
      <c r="N39" s="5">
        <v>16711</v>
      </c>
      <c r="O39" s="5">
        <v>15331</v>
      </c>
      <c r="P39" s="5">
        <v>13836</v>
      </c>
    </row>
    <row r="40" spans="1:16" x14ac:dyDescent="0.3">
      <c r="A40" s="4" t="s">
        <v>110</v>
      </c>
      <c r="C40" t="s">
        <v>128</v>
      </c>
      <c r="E40" t="s">
        <v>106</v>
      </c>
      <c r="G40" s="6">
        <v>12203.3</v>
      </c>
      <c r="H40" s="6">
        <v>12927.5</v>
      </c>
      <c r="I40" s="6">
        <v>9009.4</v>
      </c>
      <c r="J40" s="6">
        <v>12467.6</v>
      </c>
      <c r="K40" s="6">
        <v>16304.6</v>
      </c>
      <c r="L40" s="5">
        <v>13207</v>
      </c>
      <c r="M40" s="5">
        <v>11401</v>
      </c>
      <c r="N40" s="5">
        <v>11032</v>
      </c>
      <c r="O40" s="5">
        <v>11684</v>
      </c>
      <c r="P40" s="5">
        <v>11360</v>
      </c>
    </row>
    <row r="41" spans="1:16" x14ac:dyDescent="0.3">
      <c r="A41" s="4" t="s">
        <v>111</v>
      </c>
      <c r="C41" t="s">
        <v>128</v>
      </c>
      <c r="E41" t="s">
        <v>106</v>
      </c>
      <c r="G41" s="6">
        <v>21781.5</v>
      </c>
      <c r="H41" s="6">
        <v>17595.8</v>
      </c>
      <c r="I41" s="6">
        <v>18495.3</v>
      </c>
      <c r="J41" s="6">
        <v>57950.7</v>
      </c>
      <c r="K41" s="6">
        <v>66783.100000000006</v>
      </c>
      <c r="L41" s="5">
        <v>64405</v>
      </c>
      <c r="M41" s="5">
        <v>53440</v>
      </c>
      <c r="N41" s="5">
        <v>51299</v>
      </c>
      <c r="O41" s="5">
        <v>53929</v>
      </c>
      <c r="P41" s="5">
        <v>46545</v>
      </c>
    </row>
    <row r="42" spans="1:16" x14ac:dyDescent="0.3">
      <c r="A42" s="4" t="s">
        <v>112</v>
      </c>
      <c r="C42" t="s">
        <v>128</v>
      </c>
      <c r="E42" t="s">
        <v>106</v>
      </c>
      <c r="G42" s="6">
        <v>27064.7</v>
      </c>
      <c r="H42" s="6">
        <v>38047.9</v>
      </c>
      <c r="I42" s="6">
        <v>26165.5</v>
      </c>
      <c r="J42" s="6">
        <v>28148.2</v>
      </c>
      <c r="K42" s="6">
        <v>24742.1</v>
      </c>
      <c r="L42" s="5">
        <v>23151</v>
      </c>
      <c r="M42" s="5">
        <v>20292</v>
      </c>
      <c r="N42" s="5">
        <v>18336</v>
      </c>
      <c r="O42" s="5">
        <v>19468</v>
      </c>
      <c r="P42" s="5">
        <v>16865</v>
      </c>
    </row>
    <row r="43" spans="1:16" x14ac:dyDescent="0.3">
      <c r="A43" s="4" t="s">
        <v>113</v>
      </c>
      <c r="C43" t="s">
        <v>128</v>
      </c>
      <c r="E43" t="s">
        <v>106</v>
      </c>
      <c r="G43" s="6">
        <v>467642.5</v>
      </c>
      <c r="H43" s="6">
        <v>519799.9</v>
      </c>
      <c r="I43" s="6">
        <v>413687.8</v>
      </c>
      <c r="J43" s="6">
        <v>470599.2</v>
      </c>
      <c r="K43" s="6">
        <v>511758.4</v>
      </c>
      <c r="L43" s="5">
        <v>521409</v>
      </c>
      <c r="M43" s="5">
        <v>486635</v>
      </c>
      <c r="N43" s="5">
        <v>470155</v>
      </c>
      <c r="O43" s="5">
        <v>478074</v>
      </c>
      <c r="P43" s="5">
        <v>465479</v>
      </c>
    </row>
    <row r="44" spans="1:16" x14ac:dyDescent="0.3">
      <c r="A44" s="4" t="s">
        <v>114</v>
      </c>
      <c r="C44" t="s">
        <v>128</v>
      </c>
      <c r="E44" t="s">
        <v>106</v>
      </c>
      <c r="G44" s="6">
        <v>184790.8</v>
      </c>
      <c r="H44" s="6">
        <v>205732.1</v>
      </c>
      <c r="I44" s="6">
        <v>164661.70000000001</v>
      </c>
      <c r="J44" s="5">
        <v>164216</v>
      </c>
      <c r="K44" s="6">
        <v>168160.7</v>
      </c>
      <c r="L44" s="5">
        <v>169646</v>
      </c>
      <c r="M44" s="5">
        <v>152348</v>
      </c>
      <c r="N44" s="5">
        <v>147863</v>
      </c>
      <c r="O44" s="5">
        <v>154635</v>
      </c>
      <c r="P44" s="5">
        <v>153717</v>
      </c>
    </row>
    <row r="45" spans="1:16" x14ac:dyDescent="0.3">
      <c r="A45" s="4" t="s">
        <v>115</v>
      </c>
      <c r="C45" t="s">
        <v>128</v>
      </c>
      <c r="E45" t="s">
        <v>106</v>
      </c>
      <c r="G45" s="6">
        <v>114075.7</v>
      </c>
      <c r="H45" s="6">
        <v>129468.8</v>
      </c>
      <c r="I45" s="6">
        <v>98581.8</v>
      </c>
      <c r="J45" s="6">
        <v>131060.8</v>
      </c>
      <c r="K45" s="6">
        <v>137754.6</v>
      </c>
      <c r="L45" s="5">
        <v>145491</v>
      </c>
      <c r="M45" s="5">
        <v>140873</v>
      </c>
      <c r="N45" s="5">
        <v>139585</v>
      </c>
      <c r="O45" s="5">
        <v>140056</v>
      </c>
      <c r="P45" s="5">
        <v>138482</v>
      </c>
    </row>
    <row r="46" spans="1:16" x14ac:dyDescent="0.3">
      <c r="A46" s="4" t="s">
        <v>116</v>
      </c>
      <c r="C46" t="s">
        <v>128</v>
      </c>
      <c r="E46" t="s">
        <v>106</v>
      </c>
      <c r="G46" s="6">
        <v>65915.100000000006</v>
      </c>
      <c r="H46" s="6">
        <v>78382.7</v>
      </c>
      <c r="I46" s="6">
        <v>57202.2</v>
      </c>
      <c r="J46" s="6">
        <v>77025.7</v>
      </c>
      <c r="K46" s="6">
        <v>90655.3</v>
      </c>
      <c r="L46" s="5">
        <v>95142</v>
      </c>
      <c r="M46" s="5">
        <v>85340</v>
      </c>
      <c r="N46" s="5">
        <v>78870</v>
      </c>
      <c r="O46" s="5">
        <v>72660</v>
      </c>
      <c r="P46" s="5">
        <v>63751</v>
      </c>
    </row>
    <row r="47" spans="1:16" x14ac:dyDescent="0.3">
      <c r="A47" s="4" t="s">
        <v>117</v>
      </c>
      <c r="C47" t="s">
        <v>128</v>
      </c>
      <c r="E47" t="s">
        <v>106</v>
      </c>
      <c r="G47" s="6">
        <v>56538.8</v>
      </c>
      <c r="H47" s="5">
        <v>57336</v>
      </c>
      <c r="I47" s="6">
        <v>40852.699999999997</v>
      </c>
      <c r="J47" s="6">
        <v>73939.100000000006</v>
      </c>
      <c r="K47" s="6">
        <v>84695.3</v>
      </c>
      <c r="L47" s="5">
        <v>81400</v>
      </c>
      <c r="M47" s="5">
        <v>71894</v>
      </c>
      <c r="N47" s="5">
        <v>62486</v>
      </c>
      <c r="O47" s="5">
        <v>64752</v>
      </c>
      <c r="P47" s="5">
        <v>70103</v>
      </c>
    </row>
    <row r="48" spans="1:16" x14ac:dyDescent="0.3">
      <c r="A48" s="4" t="s">
        <v>118</v>
      </c>
      <c r="C48" t="s">
        <v>128</v>
      </c>
      <c r="E48" t="s">
        <v>106</v>
      </c>
      <c r="G48" s="5">
        <v>92352</v>
      </c>
      <c r="H48" s="6">
        <v>81529.5</v>
      </c>
      <c r="I48" s="6">
        <v>58721.7</v>
      </c>
      <c r="J48" s="6">
        <v>54347.7</v>
      </c>
      <c r="K48" s="6">
        <v>50348.6</v>
      </c>
      <c r="L48" s="5">
        <v>46297</v>
      </c>
      <c r="M48" s="5">
        <v>39980</v>
      </c>
      <c r="N48" s="5">
        <v>34671</v>
      </c>
      <c r="O48" s="5">
        <v>30691</v>
      </c>
      <c r="P48" s="5">
        <v>30280</v>
      </c>
    </row>
    <row r="49" spans="1:25" x14ac:dyDescent="0.3">
      <c r="A49" s="4" t="s">
        <v>119</v>
      </c>
      <c r="C49" t="s">
        <v>128</v>
      </c>
      <c r="E49" t="s">
        <v>106</v>
      </c>
      <c r="G49" s="6">
        <v>80280.7</v>
      </c>
      <c r="H49" s="6">
        <v>89337.600000000006</v>
      </c>
      <c r="I49" s="6">
        <v>79178.399999999994</v>
      </c>
      <c r="J49" s="6">
        <v>125583.1</v>
      </c>
      <c r="K49" s="6">
        <v>133087.29999999999</v>
      </c>
      <c r="L49" s="5">
        <v>130985</v>
      </c>
      <c r="M49" s="5">
        <v>133401</v>
      </c>
      <c r="N49" s="5">
        <v>121314</v>
      </c>
      <c r="O49" s="5">
        <v>97156</v>
      </c>
      <c r="P49" s="5">
        <v>93229</v>
      </c>
    </row>
    <row r="50" spans="1:25" x14ac:dyDescent="0.3">
      <c r="A50" s="4" t="s">
        <v>120</v>
      </c>
      <c r="C50" t="s">
        <v>128</v>
      </c>
      <c r="E50" t="s">
        <v>106</v>
      </c>
      <c r="G50" s="6">
        <v>117052.5</v>
      </c>
      <c r="H50" s="6">
        <v>121682.1</v>
      </c>
      <c r="I50" s="5">
        <v>104981</v>
      </c>
      <c r="J50" s="6">
        <v>145663.29999999999</v>
      </c>
      <c r="K50" s="6">
        <v>160767.6</v>
      </c>
      <c r="L50" s="5">
        <v>171653</v>
      </c>
      <c r="M50" s="5">
        <v>163696</v>
      </c>
      <c r="N50" s="5">
        <v>152347</v>
      </c>
      <c r="O50" s="5">
        <v>151968</v>
      </c>
      <c r="P50" s="5">
        <v>160725</v>
      </c>
    </row>
    <row r="51" spans="1:25" x14ac:dyDescent="0.3">
      <c r="A51" s="4" t="s">
        <v>121</v>
      </c>
      <c r="C51" t="s">
        <v>128</v>
      </c>
      <c r="E51" t="s">
        <v>106</v>
      </c>
      <c r="G51" s="6">
        <v>13424.2</v>
      </c>
      <c r="H51" s="6">
        <v>7715.4</v>
      </c>
      <c r="I51" s="6">
        <v>4922.5</v>
      </c>
      <c r="J51" s="6">
        <v>9546.7999999999993</v>
      </c>
      <c r="K51" s="6">
        <v>10012.200000000001</v>
      </c>
      <c r="L51" s="5">
        <v>9622</v>
      </c>
      <c r="M51" s="5">
        <v>8113</v>
      </c>
      <c r="N51" s="5">
        <v>8748</v>
      </c>
      <c r="O51" s="5">
        <v>9095</v>
      </c>
      <c r="P51" s="5">
        <v>8446</v>
      </c>
    </row>
    <row r="52" spans="1:25" x14ac:dyDescent="0.3">
      <c r="A52" s="4" t="s">
        <v>122</v>
      </c>
      <c r="C52" t="s">
        <v>128</v>
      </c>
      <c r="E52" t="s">
        <v>106</v>
      </c>
      <c r="G52" s="6">
        <v>22439.200000000001</v>
      </c>
      <c r="H52" s="6">
        <v>22000.3</v>
      </c>
      <c r="I52" s="6">
        <v>17831.3</v>
      </c>
      <c r="J52" s="6">
        <v>18024.2</v>
      </c>
      <c r="K52" s="6">
        <v>17547.5</v>
      </c>
      <c r="L52" s="5">
        <v>17800</v>
      </c>
      <c r="M52" s="5">
        <v>15680</v>
      </c>
      <c r="N52" s="5">
        <v>14681</v>
      </c>
      <c r="O52" s="5">
        <v>16807</v>
      </c>
      <c r="P52" s="5">
        <v>27567</v>
      </c>
    </row>
    <row r="53" spans="1:25" x14ac:dyDescent="0.3">
      <c r="A53" s="4" t="s">
        <v>123</v>
      </c>
      <c r="C53" t="s">
        <v>128</v>
      </c>
      <c r="E53" t="s">
        <v>106</v>
      </c>
      <c r="G53" s="6">
        <v>17901.400000000001</v>
      </c>
      <c r="H53" s="6">
        <v>18571.8</v>
      </c>
      <c r="I53" s="6">
        <v>18249.599999999999</v>
      </c>
      <c r="J53" s="6">
        <v>29451.8</v>
      </c>
      <c r="K53" s="6">
        <v>34141.4</v>
      </c>
      <c r="L53" s="5">
        <v>27132</v>
      </c>
      <c r="M53" s="5">
        <v>22757</v>
      </c>
      <c r="N53" s="5">
        <v>25224</v>
      </c>
      <c r="O53" s="5">
        <v>25449</v>
      </c>
      <c r="P53" s="5">
        <v>27436</v>
      </c>
    </row>
    <row r="54" spans="1:25" x14ac:dyDescent="0.3">
      <c r="A54" s="4" t="s">
        <v>124</v>
      </c>
      <c r="C54" t="s">
        <v>128</v>
      </c>
      <c r="E54" t="s">
        <v>106</v>
      </c>
      <c r="G54" s="5">
        <v>9582</v>
      </c>
      <c r="H54" s="6">
        <v>9627.1</v>
      </c>
      <c r="I54" s="6">
        <v>18737.599999999999</v>
      </c>
      <c r="J54" s="6">
        <v>27737.4</v>
      </c>
      <c r="K54" s="6">
        <v>27899.5</v>
      </c>
      <c r="L54" s="5">
        <v>21530</v>
      </c>
      <c r="M54" s="5">
        <v>19010</v>
      </c>
      <c r="N54" s="5">
        <v>15885</v>
      </c>
      <c r="O54" s="5">
        <v>16678</v>
      </c>
      <c r="P54" s="5">
        <v>21510</v>
      </c>
    </row>
    <row r="55" spans="1:25" x14ac:dyDescent="0.3">
      <c r="A55" s="4" t="s">
        <v>125</v>
      </c>
      <c r="C55" t="s">
        <v>128</v>
      </c>
      <c r="E55" t="s">
        <v>106</v>
      </c>
      <c r="G55" s="5">
        <v>5088</v>
      </c>
      <c r="H55" s="6">
        <v>4647.8</v>
      </c>
      <c r="I55" s="6">
        <v>5952.8</v>
      </c>
      <c r="J55" s="5">
        <v>8799</v>
      </c>
      <c r="K55" s="6">
        <v>6704.1</v>
      </c>
      <c r="L55" s="5">
        <v>3262</v>
      </c>
      <c r="M55" s="5">
        <v>3059</v>
      </c>
      <c r="N55" s="5">
        <v>2598</v>
      </c>
      <c r="O55" s="5">
        <v>3055</v>
      </c>
      <c r="P55" s="5">
        <v>3840</v>
      </c>
    </row>
    <row r="56" spans="1:25" x14ac:dyDescent="0.3">
      <c r="A56" s="4" t="s">
        <v>126</v>
      </c>
      <c r="C56" t="s">
        <v>128</v>
      </c>
      <c r="E56" t="s">
        <v>106</v>
      </c>
      <c r="G56" s="6">
        <v>2574.4</v>
      </c>
      <c r="H56" s="6">
        <v>1896.8</v>
      </c>
      <c r="I56" s="6">
        <v>2039.8</v>
      </c>
      <c r="J56" s="6">
        <v>1744.5</v>
      </c>
      <c r="K56" s="6">
        <v>1916.8</v>
      </c>
      <c r="L56" s="5">
        <v>2174</v>
      </c>
      <c r="M56" s="5">
        <v>2579</v>
      </c>
      <c r="N56" s="6"/>
      <c r="O56" s="6"/>
      <c r="P56" s="6"/>
    </row>
    <row r="57" spans="1:25" x14ac:dyDescent="0.3">
      <c r="A57" s="4" t="s">
        <v>129</v>
      </c>
      <c r="C57" t="s">
        <v>151</v>
      </c>
      <c r="E57" t="s">
        <v>150</v>
      </c>
      <c r="G57" s="6">
        <v>894966.1</v>
      </c>
      <c r="H57" s="6">
        <v>934883.3</v>
      </c>
      <c r="I57" s="6">
        <v>719522.5</v>
      </c>
      <c r="J57" s="6">
        <v>930356.5</v>
      </c>
      <c r="K57" s="6">
        <v>990114.3</v>
      </c>
      <c r="L57" s="5">
        <v>969477</v>
      </c>
      <c r="M57" s="5">
        <v>885435</v>
      </c>
      <c r="N57" s="5">
        <v>837791</v>
      </c>
      <c r="O57" s="5">
        <v>839240</v>
      </c>
      <c r="P57" s="5">
        <v>841894</v>
      </c>
      <c r="Q57" s="5">
        <v>853278</v>
      </c>
      <c r="R57" s="5">
        <v>882142</v>
      </c>
      <c r="S57" s="5">
        <v>872406</v>
      </c>
      <c r="T57" s="5">
        <v>787120</v>
      </c>
      <c r="U57" s="5">
        <v>905002</v>
      </c>
      <c r="V57" s="5">
        <v>930896</v>
      </c>
      <c r="W57" s="5">
        <v>958341</v>
      </c>
      <c r="X57" s="5">
        <v>941580</v>
      </c>
      <c r="Y57" s="5">
        <v>904507</v>
      </c>
    </row>
    <row r="58" spans="1:25" x14ac:dyDescent="0.3">
      <c r="A58" s="4" t="s">
        <v>130</v>
      </c>
      <c r="C58" t="s">
        <v>151</v>
      </c>
      <c r="E58" t="s">
        <v>150</v>
      </c>
      <c r="G58" s="6">
        <v>179575.3</v>
      </c>
      <c r="H58" s="6">
        <v>173961.60000000001</v>
      </c>
      <c r="I58" s="6">
        <v>146618.70000000001</v>
      </c>
      <c r="J58" s="6">
        <v>190415.5</v>
      </c>
      <c r="K58" s="6">
        <v>189456.8</v>
      </c>
      <c r="L58" s="5">
        <v>187053</v>
      </c>
      <c r="M58" s="5">
        <v>179785</v>
      </c>
      <c r="N58" s="5">
        <v>175283</v>
      </c>
      <c r="O58" s="5">
        <v>182370</v>
      </c>
      <c r="P58" s="5">
        <v>185273</v>
      </c>
      <c r="Q58" s="5">
        <v>187900</v>
      </c>
      <c r="R58" s="5">
        <v>183053</v>
      </c>
      <c r="S58" s="5">
        <v>186976</v>
      </c>
      <c r="T58" s="5">
        <v>171982</v>
      </c>
      <c r="U58" s="5">
        <v>209322</v>
      </c>
      <c r="V58" s="5">
        <v>201373</v>
      </c>
      <c r="W58" s="5">
        <v>198641</v>
      </c>
      <c r="X58" s="5">
        <v>201229</v>
      </c>
      <c r="Y58" s="5">
        <v>185276</v>
      </c>
    </row>
    <row r="59" spans="1:25" x14ac:dyDescent="0.3">
      <c r="A59" s="4" t="s">
        <v>131</v>
      </c>
      <c r="C59" t="s">
        <v>151</v>
      </c>
      <c r="E59" t="s">
        <v>150</v>
      </c>
      <c r="G59" s="6">
        <v>49024.1</v>
      </c>
      <c r="H59" s="6">
        <v>50650.5</v>
      </c>
      <c r="I59" s="6">
        <v>38893.5</v>
      </c>
      <c r="J59" s="6">
        <v>54867.6</v>
      </c>
      <c r="K59" s="6">
        <v>61520.2</v>
      </c>
      <c r="L59" s="5">
        <v>58199</v>
      </c>
      <c r="M59" s="5">
        <v>60099</v>
      </c>
      <c r="N59" s="5">
        <v>55664</v>
      </c>
      <c r="O59" s="5">
        <v>60832</v>
      </c>
      <c r="P59" s="5">
        <v>69638</v>
      </c>
      <c r="Q59" s="5">
        <v>65095</v>
      </c>
      <c r="R59" s="5">
        <v>67358</v>
      </c>
      <c r="S59" s="5">
        <v>62726</v>
      </c>
      <c r="T59" s="5">
        <v>56355</v>
      </c>
      <c r="U59" s="5">
        <v>64786</v>
      </c>
      <c r="V59" s="5">
        <v>54517</v>
      </c>
      <c r="W59" s="5">
        <v>44708</v>
      </c>
      <c r="X59" s="5">
        <v>49222</v>
      </c>
      <c r="Y59" s="5">
        <v>48213</v>
      </c>
    </row>
    <row r="60" spans="1:25" x14ac:dyDescent="0.3">
      <c r="A60" s="4" t="s">
        <v>132</v>
      </c>
      <c r="C60" t="s">
        <v>151</v>
      </c>
      <c r="E60" t="s">
        <v>150</v>
      </c>
      <c r="G60" s="6">
        <v>27297.8</v>
      </c>
      <c r="H60" s="6">
        <v>26402.2</v>
      </c>
      <c r="I60" s="6">
        <v>23404.9</v>
      </c>
      <c r="J60" s="6">
        <v>28615.599999999999</v>
      </c>
      <c r="K60" s="6">
        <v>20190.3</v>
      </c>
      <c r="L60" s="5">
        <v>22496</v>
      </c>
      <c r="M60" s="5">
        <v>23531</v>
      </c>
      <c r="N60" s="5">
        <v>29170</v>
      </c>
      <c r="O60" s="5">
        <v>29881</v>
      </c>
      <c r="P60" s="5">
        <v>29881</v>
      </c>
      <c r="Q60" s="5">
        <v>29054</v>
      </c>
      <c r="R60" s="5">
        <v>28977</v>
      </c>
      <c r="S60" s="5">
        <v>31494</v>
      </c>
      <c r="T60" s="5">
        <v>28167</v>
      </c>
      <c r="U60" s="5">
        <v>31986</v>
      </c>
      <c r="V60" s="5">
        <v>41020</v>
      </c>
      <c r="W60" s="5">
        <v>43356</v>
      </c>
      <c r="X60" s="5">
        <v>41897</v>
      </c>
      <c r="Y60" s="5">
        <v>43202</v>
      </c>
    </row>
    <row r="61" spans="1:25" x14ac:dyDescent="0.3">
      <c r="A61" s="4" t="s">
        <v>133</v>
      </c>
      <c r="C61" t="s">
        <v>151</v>
      </c>
      <c r="E61" t="s">
        <v>150</v>
      </c>
      <c r="G61" s="6">
        <v>16858.5</v>
      </c>
      <c r="H61" s="6">
        <v>14711.6</v>
      </c>
      <c r="I61" s="6">
        <v>10384.700000000001</v>
      </c>
      <c r="J61" s="6">
        <v>23235.1</v>
      </c>
      <c r="K61" s="6">
        <v>24990.400000000001</v>
      </c>
      <c r="L61" s="5">
        <v>20964</v>
      </c>
      <c r="M61" s="5">
        <v>20387</v>
      </c>
      <c r="N61" s="5">
        <v>20439</v>
      </c>
      <c r="O61" s="5">
        <v>20316</v>
      </c>
      <c r="P61" s="5">
        <v>16144</v>
      </c>
      <c r="Q61" s="5">
        <v>16487</v>
      </c>
      <c r="R61" s="5">
        <v>15332</v>
      </c>
      <c r="S61" s="5">
        <v>16309</v>
      </c>
      <c r="T61" s="5">
        <v>21815</v>
      </c>
      <c r="U61" s="5">
        <v>35384</v>
      </c>
      <c r="V61" s="5">
        <v>37452</v>
      </c>
      <c r="W61" s="5">
        <v>37802</v>
      </c>
      <c r="X61" s="5">
        <v>37377</v>
      </c>
      <c r="Y61" s="5">
        <v>36093</v>
      </c>
    </row>
    <row r="62" spans="1:25" x14ac:dyDescent="0.3">
      <c r="A62" s="4" t="s">
        <v>134</v>
      </c>
      <c r="C62" t="s">
        <v>151</v>
      </c>
      <c r="E62" t="s">
        <v>150</v>
      </c>
      <c r="G62" s="6">
        <v>55936.2</v>
      </c>
      <c r="H62" s="6">
        <v>56123.3</v>
      </c>
      <c r="I62" s="6">
        <v>53192.9</v>
      </c>
      <c r="J62" s="6">
        <v>48444.2</v>
      </c>
      <c r="K62" s="6">
        <v>47309.5</v>
      </c>
      <c r="L62" s="5">
        <v>47559</v>
      </c>
      <c r="M62" s="5">
        <v>43005</v>
      </c>
      <c r="N62" s="5">
        <v>43098</v>
      </c>
      <c r="O62" s="5">
        <v>45338</v>
      </c>
      <c r="P62" s="5">
        <v>44743</v>
      </c>
      <c r="Q62" s="5">
        <v>55639</v>
      </c>
      <c r="R62" s="5">
        <v>48082</v>
      </c>
      <c r="S62" s="5">
        <v>50213</v>
      </c>
      <c r="T62" s="5">
        <v>41959</v>
      </c>
      <c r="U62" s="5">
        <v>47762</v>
      </c>
      <c r="V62" s="5">
        <v>47859</v>
      </c>
      <c r="W62" s="5">
        <v>52041</v>
      </c>
      <c r="X62" s="5">
        <v>54245</v>
      </c>
      <c r="Y62" s="5">
        <v>44482</v>
      </c>
    </row>
    <row r="63" spans="1:25" x14ac:dyDescent="0.3">
      <c r="A63" s="4" t="s">
        <v>135</v>
      </c>
      <c r="C63" t="s">
        <v>151</v>
      </c>
      <c r="E63" t="s">
        <v>150</v>
      </c>
      <c r="G63" s="6">
        <v>25223.9</v>
      </c>
      <c r="H63" s="5">
        <v>19184</v>
      </c>
      <c r="I63" s="6">
        <v>15701.3</v>
      </c>
      <c r="J63" s="6">
        <v>25942.1</v>
      </c>
      <c r="K63" s="6">
        <v>25765.9</v>
      </c>
      <c r="L63" s="5">
        <v>27176</v>
      </c>
      <c r="M63" s="5">
        <v>22570</v>
      </c>
      <c r="N63" s="5">
        <v>17935</v>
      </c>
      <c r="O63" s="5">
        <v>17530</v>
      </c>
      <c r="P63" s="5">
        <v>16986</v>
      </c>
      <c r="Q63" s="5">
        <v>15684</v>
      </c>
      <c r="R63" s="5">
        <v>17752</v>
      </c>
      <c r="S63" s="5">
        <v>20987</v>
      </c>
      <c r="T63" s="5">
        <v>19120</v>
      </c>
      <c r="U63" s="5">
        <v>24686</v>
      </c>
      <c r="V63" s="5">
        <v>16590</v>
      </c>
      <c r="W63" s="5">
        <v>17122</v>
      </c>
      <c r="X63" s="5">
        <v>14771</v>
      </c>
      <c r="Y63" s="5">
        <v>9353</v>
      </c>
    </row>
    <row r="64" spans="1:25" x14ac:dyDescent="0.3">
      <c r="A64" s="4" t="s">
        <v>136</v>
      </c>
      <c r="C64" t="s">
        <v>151</v>
      </c>
      <c r="E64" t="s">
        <v>150</v>
      </c>
      <c r="G64" s="6">
        <v>315229.90000000002</v>
      </c>
      <c r="H64" s="6">
        <v>351166.8</v>
      </c>
      <c r="I64" s="6">
        <v>281126.8</v>
      </c>
      <c r="J64" s="6">
        <v>326667.90000000002</v>
      </c>
      <c r="K64" s="6">
        <v>342232.8</v>
      </c>
      <c r="L64" s="5">
        <v>343003</v>
      </c>
      <c r="M64" s="5">
        <v>307118</v>
      </c>
      <c r="N64" s="5">
        <v>285797</v>
      </c>
      <c r="O64" s="5">
        <v>281000</v>
      </c>
      <c r="P64" s="5">
        <v>279504</v>
      </c>
      <c r="Q64" s="5">
        <v>275545</v>
      </c>
      <c r="R64" s="5">
        <v>296887</v>
      </c>
      <c r="S64" s="5">
        <v>283049</v>
      </c>
      <c r="T64" s="5">
        <v>235575</v>
      </c>
      <c r="U64" s="5">
        <v>254317</v>
      </c>
      <c r="V64" s="5">
        <v>272768</v>
      </c>
      <c r="W64" s="5">
        <v>289289</v>
      </c>
      <c r="X64" s="5">
        <v>293249</v>
      </c>
      <c r="Y64" s="5">
        <v>290918</v>
      </c>
    </row>
    <row r="65" spans="1:25" x14ac:dyDescent="0.3">
      <c r="A65" s="4" t="s">
        <v>137</v>
      </c>
      <c r="C65" t="s">
        <v>151</v>
      </c>
      <c r="E65" t="s">
        <v>150</v>
      </c>
      <c r="G65" s="6">
        <v>87248.2</v>
      </c>
      <c r="H65" s="6">
        <v>107555.3</v>
      </c>
      <c r="I65" s="6">
        <v>77188.800000000003</v>
      </c>
      <c r="J65" s="6">
        <v>99836.800000000003</v>
      </c>
      <c r="K65" s="5">
        <v>104659</v>
      </c>
      <c r="L65" s="5">
        <v>101702</v>
      </c>
      <c r="M65" s="5">
        <v>86088</v>
      </c>
      <c r="N65" s="5">
        <v>85106</v>
      </c>
      <c r="O65" s="5">
        <v>79801</v>
      </c>
      <c r="P65" s="5">
        <v>82602</v>
      </c>
      <c r="Q65" s="5">
        <v>78801</v>
      </c>
      <c r="R65" s="5">
        <v>87420</v>
      </c>
      <c r="S65" s="5">
        <v>84084</v>
      </c>
      <c r="T65" s="5">
        <v>65699</v>
      </c>
      <c r="U65" s="5">
        <v>60500</v>
      </c>
      <c r="V65" s="5">
        <v>63687</v>
      </c>
      <c r="W65" s="5">
        <v>58425</v>
      </c>
      <c r="X65" s="5">
        <v>56413</v>
      </c>
      <c r="Y65" s="5">
        <v>50084</v>
      </c>
    </row>
    <row r="66" spans="1:25" x14ac:dyDescent="0.3">
      <c r="A66" s="4" t="s">
        <v>138</v>
      </c>
      <c r="C66" t="s">
        <v>151</v>
      </c>
      <c r="E66" t="s">
        <v>150</v>
      </c>
      <c r="G66" s="6">
        <v>86573.6</v>
      </c>
      <c r="H66" s="6">
        <v>97108.4</v>
      </c>
      <c r="I66" s="5">
        <v>79790</v>
      </c>
      <c r="J66" s="6">
        <v>69970.399999999994</v>
      </c>
      <c r="K66" s="6">
        <v>79076.5</v>
      </c>
      <c r="L66" s="5">
        <v>81968</v>
      </c>
      <c r="M66" s="5">
        <v>86108</v>
      </c>
      <c r="N66" s="5">
        <v>74262</v>
      </c>
      <c r="O66" s="5">
        <v>73503</v>
      </c>
      <c r="P66" s="5">
        <v>73352</v>
      </c>
      <c r="Q66" s="5">
        <v>70264</v>
      </c>
      <c r="R66" s="5">
        <v>70945</v>
      </c>
      <c r="S66" s="5">
        <v>74531</v>
      </c>
      <c r="T66" s="5">
        <v>61202</v>
      </c>
      <c r="U66" s="5">
        <v>67948</v>
      </c>
      <c r="V66" s="5">
        <v>67255</v>
      </c>
      <c r="W66" s="5">
        <v>70697</v>
      </c>
      <c r="X66" s="5">
        <v>67180</v>
      </c>
      <c r="Y66" s="5">
        <v>65129</v>
      </c>
    </row>
    <row r="67" spans="1:25" x14ac:dyDescent="0.3">
      <c r="A67" s="4" t="s">
        <v>139</v>
      </c>
      <c r="C67" t="s">
        <v>151</v>
      </c>
      <c r="E67" t="s">
        <v>150</v>
      </c>
      <c r="G67" s="6">
        <v>47907.5</v>
      </c>
      <c r="H67" s="6">
        <v>47930.2</v>
      </c>
      <c r="I67" s="6">
        <v>40968.1</v>
      </c>
      <c r="J67" s="6">
        <v>63604.5</v>
      </c>
      <c r="K67" s="6">
        <v>69046.7</v>
      </c>
      <c r="L67" s="5">
        <v>72987</v>
      </c>
      <c r="M67" s="5">
        <v>67485</v>
      </c>
      <c r="N67" s="5">
        <v>68171</v>
      </c>
      <c r="O67" s="5">
        <v>67106</v>
      </c>
      <c r="P67" s="5">
        <v>61167</v>
      </c>
      <c r="Q67" s="5">
        <v>65373</v>
      </c>
      <c r="R67" s="5">
        <v>69615</v>
      </c>
      <c r="S67" s="5">
        <v>65566</v>
      </c>
      <c r="T67" s="5">
        <v>53619</v>
      </c>
      <c r="U67" s="5">
        <v>56437</v>
      </c>
      <c r="V67" s="5">
        <v>60241</v>
      </c>
      <c r="W67" s="5">
        <v>68189</v>
      </c>
      <c r="X67" s="5">
        <v>78333</v>
      </c>
      <c r="Y67" s="5">
        <v>73943</v>
      </c>
    </row>
    <row r="68" spans="1:25" x14ac:dyDescent="0.3">
      <c r="A68" s="4" t="s">
        <v>140</v>
      </c>
      <c r="C68" t="s">
        <v>151</v>
      </c>
      <c r="E68" t="s">
        <v>150</v>
      </c>
      <c r="G68" s="6">
        <v>51900.1</v>
      </c>
      <c r="H68" s="6">
        <v>66793.7</v>
      </c>
      <c r="I68" s="6">
        <v>48715.6</v>
      </c>
      <c r="J68" s="6">
        <v>80014.899999999994</v>
      </c>
      <c r="K68" s="6">
        <v>89951.5</v>
      </c>
      <c r="L68" s="5">
        <v>81414</v>
      </c>
      <c r="M68" s="5">
        <v>75280</v>
      </c>
      <c r="N68" s="5">
        <v>68773</v>
      </c>
      <c r="O68" s="5">
        <v>68605</v>
      </c>
      <c r="P68" s="5">
        <v>67213</v>
      </c>
      <c r="Q68" s="5">
        <v>69059</v>
      </c>
      <c r="R68" s="5">
        <v>74211</v>
      </c>
      <c r="S68" s="5">
        <v>76527</v>
      </c>
      <c r="T68" s="5">
        <v>72612</v>
      </c>
      <c r="U68" s="5">
        <v>94057</v>
      </c>
      <c r="V68" s="5">
        <v>91284</v>
      </c>
      <c r="W68" s="5">
        <v>80804</v>
      </c>
      <c r="X68" s="5">
        <v>65619</v>
      </c>
      <c r="Y68" s="5">
        <v>59366</v>
      </c>
    </row>
    <row r="69" spans="1:25" x14ac:dyDescent="0.3">
      <c r="A69" s="4" t="s">
        <v>141</v>
      </c>
      <c r="C69" t="s">
        <v>151</v>
      </c>
      <c r="E69" t="s">
        <v>150</v>
      </c>
      <c r="G69" s="6">
        <v>56235.9</v>
      </c>
      <c r="H69" s="6">
        <v>59337.8</v>
      </c>
      <c r="I69" s="6">
        <v>34096.5</v>
      </c>
      <c r="J69" s="6">
        <v>43287.8</v>
      </c>
      <c r="K69" s="6">
        <v>45751.199999999997</v>
      </c>
      <c r="L69" s="5">
        <v>47335</v>
      </c>
      <c r="M69" s="5">
        <v>40048</v>
      </c>
      <c r="N69" s="5">
        <v>37790</v>
      </c>
      <c r="O69" s="5">
        <v>34591</v>
      </c>
      <c r="P69" s="5">
        <v>35047</v>
      </c>
      <c r="Q69" s="5">
        <v>33049</v>
      </c>
      <c r="R69" s="5">
        <v>30974</v>
      </c>
      <c r="S69" s="5">
        <v>31144</v>
      </c>
      <c r="T69" s="5">
        <v>32803</v>
      </c>
      <c r="U69" s="5">
        <v>31388</v>
      </c>
      <c r="V69" s="5">
        <v>32525</v>
      </c>
      <c r="W69" s="5">
        <v>38405</v>
      </c>
      <c r="X69" s="5">
        <v>32473</v>
      </c>
      <c r="Y69" s="5">
        <v>30913</v>
      </c>
    </row>
    <row r="70" spans="1:25" x14ac:dyDescent="0.3">
      <c r="A70" s="4" t="s">
        <v>142</v>
      </c>
      <c r="C70" t="s">
        <v>151</v>
      </c>
      <c r="E70" t="s">
        <v>150</v>
      </c>
      <c r="G70" s="6">
        <v>158299.1</v>
      </c>
      <c r="H70" s="6">
        <v>146030.79999999999</v>
      </c>
      <c r="I70" s="6">
        <v>105751.5</v>
      </c>
      <c r="J70" s="6">
        <v>124827.2</v>
      </c>
      <c r="K70" s="6">
        <v>133104.4</v>
      </c>
      <c r="L70" s="5">
        <v>131407</v>
      </c>
      <c r="M70" s="5">
        <v>121686</v>
      </c>
      <c r="N70" s="5">
        <v>125467</v>
      </c>
      <c r="O70" s="5">
        <v>123250</v>
      </c>
      <c r="P70" s="5">
        <v>118970</v>
      </c>
      <c r="Q70" s="5">
        <v>120755</v>
      </c>
      <c r="R70" s="5">
        <v>115393</v>
      </c>
      <c r="S70" s="5">
        <v>107074</v>
      </c>
      <c r="T70" s="5">
        <v>94828</v>
      </c>
      <c r="U70" s="5">
        <v>101631</v>
      </c>
      <c r="V70" s="5">
        <v>99483</v>
      </c>
      <c r="W70" s="5">
        <v>102378</v>
      </c>
      <c r="X70" s="5">
        <v>95493</v>
      </c>
      <c r="Y70" s="5">
        <v>90854</v>
      </c>
    </row>
    <row r="71" spans="1:25" x14ac:dyDescent="0.3">
      <c r="A71" s="4" t="s">
        <v>143</v>
      </c>
      <c r="C71" t="s">
        <v>151</v>
      </c>
      <c r="E71" t="s">
        <v>150</v>
      </c>
      <c r="G71" s="6">
        <v>89506.8</v>
      </c>
      <c r="H71" s="6">
        <v>94597.1</v>
      </c>
      <c r="I71" s="6">
        <v>75450.100000000006</v>
      </c>
      <c r="J71" s="6">
        <v>124698.5</v>
      </c>
      <c r="K71" s="5">
        <v>142574</v>
      </c>
      <c r="L71" s="5">
        <v>134784</v>
      </c>
      <c r="M71" s="5">
        <v>120225</v>
      </c>
      <c r="N71" s="5">
        <v>111300</v>
      </c>
      <c r="O71" s="5">
        <v>116346</v>
      </c>
      <c r="P71" s="5">
        <v>115514</v>
      </c>
      <c r="Q71" s="5">
        <v>118869</v>
      </c>
      <c r="R71" s="5">
        <v>131523</v>
      </c>
      <c r="S71" s="5">
        <v>134549</v>
      </c>
      <c r="T71" s="5">
        <v>130088</v>
      </c>
      <c r="U71" s="5">
        <v>144479</v>
      </c>
      <c r="V71" s="5">
        <v>150550</v>
      </c>
      <c r="W71" s="5">
        <v>158648</v>
      </c>
      <c r="X71" s="5">
        <v>166141</v>
      </c>
      <c r="Y71" s="5">
        <v>160147</v>
      </c>
    </row>
    <row r="72" spans="1:25" x14ac:dyDescent="0.3">
      <c r="A72" s="4" t="s">
        <v>144</v>
      </c>
      <c r="C72" t="s">
        <v>151</v>
      </c>
      <c r="E72" t="s">
        <v>150</v>
      </c>
      <c r="G72" s="6">
        <v>12006.8</v>
      </c>
      <c r="H72" s="6">
        <v>8722.7000000000007</v>
      </c>
      <c r="I72" s="6">
        <v>5351.4</v>
      </c>
      <c r="J72" s="6">
        <v>10436.6</v>
      </c>
      <c r="K72" s="6">
        <v>11219.1</v>
      </c>
      <c r="L72" s="5">
        <v>10471</v>
      </c>
      <c r="M72" s="5">
        <v>9151</v>
      </c>
      <c r="N72" s="5">
        <v>7676</v>
      </c>
      <c r="O72" s="5">
        <v>8245</v>
      </c>
      <c r="P72" s="5">
        <v>8247</v>
      </c>
      <c r="Q72" s="5">
        <v>8022</v>
      </c>
      <c r="R72" s="5">
        <v>8910</v>
      </c>
      <c r="S72" s="5">
        <v>9549</v>
      </c>
      <c r="T72" s="5">
        <v>11644</v>
      </c>
      <c r="U72" s="5">
        <v>13734</v>
      </c>
      <c r="V72" s="5">
        <v>12074</v>
      </c>
      <c r="W72" s="5">
        <v>9275</v>
      </c>
      <c r="X72" s="5">
        <v>9370</v>
      </c>
      <c r="Y72" s="5">
        <v>13310</v>
      </c>
    </row>
    <row r="73" spans="1:25" x14ac:dyDescent="0.3">
      <c r="A73" s="4" t="s">
        <v>145</v>
      </c>
      <c r="C73" t="s">
        <v>151</v>
      </c>
      <c r="E73" t="s">
        <v>150</v>
      </c>
      <c r="G73" s="6">
        <v>19341.3</v>
      </c>
      <c r="H73" s="6">
        <v>18989.3</v>
      </c>
      <c r="I73" s="6">
        <v>9544.4</v>
      </c>
      <c r="J73" s="6">
        <v>25497.8</v>
      </c>
      <c r="K73" s="6">
        <v>29325.8</v>
      </c>
      <c r="L73" s="5">
        <v>24103</v>
      </c>
      <c r="M73" s="5">
        <v>19889</v>
      </c>
      <c r="N73" s="5">
        <v>18124</v>
      </c>
      <c r="O73" s="5">
        <v>19317</v>
      </c>
      <c r="P73" s="5">
        <v>21743</v>
      </c>
      <c r="Q73" s="5">
        <v>25351</v>
      </c>
      <c r="R73" s="5">
        <v>26845</v>
      </c>
      <c r="S73" s="5">
        <v>28855</v>
      </c>
      <c r="T73" s="5">
        <v>24655</v>
      </c>
      <c r="U73" s="5">
        <v>27190</v>
      </c>
      <c r="V73" s="5">
        <v>25036</v>
      </c>
      <c r="W73" s="5">
        <v>25969</v>
      </c>
      <c r="X73" s="5">
        <v>28385</v>
      </c>
      <c r="Y73" s="5">
        <v>30974</v>
      </c>
    </row>
    <row r="74" spans="1:25" x14ac:dyDescent="0.3">
      <c r="A74" s="4" t="s">
        <v>146</v>
      </c>
      <c r="C74" t="s">
        <v>151</v>
      </c>
      <c r="E74" t="s">
        <v>150</v>
      </c>
      <c r="G74" s="6">
        <v>19022.8</v>
      </c>
      <c r="H74" s="6">
        <v>19714.7</v>
      </c>
      <c r="I74" s="6">
        <v>21878.5</v>
      </c>
      <c r="J74" s="5">
        <v>36184</v>
      </c>
      <c r="K74" s="6">
        <v>38098.5</v>
      </c>
      <c r="L74" s="5">
        <v>37798</v>
      </c>
      <c r="M74" s="5">
        <v>37537</v>
      </c>
      <c r="N74" s="5">
        <v>35720</v>
      </c>
      <c r="O74" s="5">
        <v>35370</v>
      </c>
      <c r="P74" s="5">
        <v>33908</v>
      </c>
      <c r="Q74" s="5">
        <v>31723</v>
      </c>
      <c r="R74" s="5">
        <v>30048</v>
      </c>
      <c r="S74" s="5">
        <v>29669</v>
      </c>
      <c r="T74" s="5">
        <v>25731</v>
      </c>
      <c r="U74" s="5">
        <v>28079</v>
      </c>
      <c r="V74" s="5">
        <v>30045</v>
      </c>
      <c r="W74" s="5">
        <v>30835</v>
      </c>
      <c r="X74" s="5">
        <v>31414</v>
      </c>
      <c r="Y74" s="5">
        <v>31654</v>
      </c>
    </row>
    <row r="75" spans="1:25" x14ac:dyDescent="0.3">
      <c r="A75" s="4" t="s">
        <v>147</v>
      </c>
      <c r="C75" t="s">
        <v>151</v>
      </c>
      <c r="E75" t="s">
        <v>150</v>
      </c>
      <c r="G75" s="6">
        <v>29020.2</v>
      </c>
      <c r="H75" s="6">
        <v>29171.200000000001</v>
      </c>
      <c r="I75" s="6">
        <v>17879.3</v>
      </c>
      <c r="J75" s="6">
        <v>28591.200000000001</v>
      </c>
      <c r="K75" s="5">
        <v>34762</v>
      </c>
      <c r="L75" s="5">
        <v>32417</v>
      </c>
      <c r="M75" s="5">
        <v>29756</v>
      </c>
      <c r="N75" s="5">
        <v>24069</v>
      </c>
      <c r="O75" s="5">
        <v>22183</v>
      </c>
      <c r="P75" s="5">
        <v>29100</v>
      </c>
      <c r="Q75" s="5">
        <v>31654</v>
      </c>
      <c r="R75" s="5">
        <v>37682</v>
      </c>
      <c r="S75" s="5">
        <v>42209</v>
      </c>
      <c r="T75" s="5">
        <v>38065</v>
      </c>
      <c r="U75" s="5">
        <v>56398</v>
      </c>
      <c r="V75" s="5">
        <v>69208</v>
      </c>
      <c r="W75" s="5">
        <v>81136</v>
      </c>
      <c r="X75" s="5">
        <v>80025</v>
      </c>
      <c r="Y75" s="5">
        <v>79954</v>
      </c>
    </row>
    <row r="76" spans="1:25" x14ac:dyDescent="0.3">
      <c r="A76" s="4" t="s">
        <v>148</v>
      </c>
      <c r="C76" t="s">
        <v>151</v>
      </c>
      <c r="E76" t="s">
        <v>150</v>
      </c>
      <c r="G76" s="6">
        <v>7984.5</v>
      </c>
      <c r="H76" s="5">
        <v>11600</v>
      </c>
      <c r="I76" s="6">
        <v>7739.6</v>
      </c>
      <c r="J76" s="6">
        <v>10299.700000000001</v>
      </c>
      <c r="K76" s="6">
        <v>10779.8</v>
      </c>
      <c r="L76" s="5">
        <v>10224</v>
      </c>
      <c r="M76" s="5">
        <v>10215</v>
      </c>
      <c r="N76" s="5">
        <v>9311</v>
      </c>
      <c r="O76" s="5">
        <v>10896</v>
      </c>
      <c r="P76" s="5">
        <v>11274</v>
      </c>
      <c r="Q76" s="5">
        <v>16446</v>
      </c>
      <c r="R76" s="5">
        <v>12419</v>
      </c>
      <c r="S76" s="5">
        <v>10878</v>
      </c>
      <c r="T76" s="5">
        <v>11167</v>
      </c>
      <c r="U76" s="5">
        <v>13410</v>
      </c>
      <c r="V76" s="5">
        <v>13705</v>
      </c>
      <c r="W76" s="5">
        <v>9040</v>
      </c>
      <c r="X76" s="5">
        <v>7351</v>
      </c>
      <c r="Y76" s="5">
        <v>7079</v>
      </c>
    </row>
    <row r="77" spans="1:25" x14ac:dyDescent="0.3">
      <c r="A77" s="4" t="s">
        <v>149</v>
      </c>
      <c r="C77" t="s">
        <v>151</v>
      </c>
      <c r="E77" t="s">
        <v>150</v>
      </c>
      <c r="G77" s="6">
        <v>2420.6</v>
      </c>
      <c r="H77" s="6">
        <v>2224.4</v>
      </c>
      <c r="I77" s="6">
        <v>2144.5</v>
      </c>
      <c r="J77" s="6">
        <v>1553.9</v>
      </c>
      <c r="K77" s="6">
        <v>1501.8</v>
      </c>
      <c r="L77" s="5">
        <v>1840</v>
      </c>
      <c r="M77" s="5">
        <v>1322</v>
      </c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x14ac:dyDescent="0.3">
      <c r="A78" t="s">
        <v>330</v>
      </c>
      <c r="B78" t="s">
        <v>256</v>
      </c>
      <c r="C78" t="s">
        <v>152</v>
      </c>
      <c r="E78" t="s">
        <v>153</v>
      </c>
      <c r="H78">
        <v>3126019385.4748602</v>
      </c>
      <c r="I78">
        <v>2610038938.5474858</v>
      </c>
      <c r="J78">
        <v>3395793854.7486033</v>
      </c>
      <c r="K78">
        <v>3276187709.4972067</v>
      </c>
      <c r="L78">
        <v>3092178770.9497204</v>
      </c>
      <c r="M78">
        <v>2983798882.6815643</v>
      </c>
      <c r="N78">
        <v>2963128491.6201115</v>
      </c>
      <c r="O78">
        <v>2791061452.5139666</v>
      </c>
    </row>
    <row r="79" spans="1:25" x14ac:dyDescent="0.3">
      <c r="A79" t="s">
        <v>329</v>
      </c>
      <c r="B79" t="s">
        <v>256</v>
      </c>
      <c r="E79" t="s">
        <v>153</v>
      </c>
      <c r="G79">
        <v>1169483734191.4592</v>
      </c>
      <c r="H79">
        <v>1081998139192.4668</v>
      </c>
      <c r="I79">
        <v>927593321647.66418</v>
      </c>
      <c r="J79">
        <v>1000834077088.5531</v>
      </c>
      <c r="K79">
        <v>1007196197587.4084</v>
      </c>
      <c r="L79">
        <v>1021043200767.0063</v>
      </c>
      <c r="M79">
        <v>885176429223.50879</v>
      </c>
      <c r="N79">
        <v>927348469903.11536</v>
      </c>
      <c r="O79">
        <v>1006526390112.8292</v>
      </c>
    </row>
    <row r="80" spans="1:25" x14ac:dyDescent="0.3">
      <c r="A80" t="s">
        <v>331</v>
      </c>
      <c r="B80" t="s">
        <v>256</v>
      </c>
      <c r="E80" t="s">
        <v>153</v>
      </c>
      <c r="H80">
        <v>14583135236.574402</v>
      </c>
      <c r="I80">
        <v>20143451705.754845</v>
      </c>
      <c r="J80">
        <v>18904502222.210789</v>
      </c>
      <c r="K80">
        <v>18418860354.423775</v>
      </c>
      <c r="L80">
        <v>18896353155.883923</v>
      </c>
      <c r="M80">
        <v>18019554403.450321</v>
      </c>
      <c r="N80">
        <v>19998143635.872986</v>
      </c>
      <c r="O80">
        <v>20550582746.844841</v>
      </c>
    </row>
    <row r="81" spans="1:15" x14ac:dyDescent="0.3">
      <c r="A81" t="s">
        <v>333</v>
      </c>
      <c r="B81" t="s">
        <v>256</v>
      </c>
      <c r="E81" t="s">
        <v>153</v>
      </c>
      <c r="G81">
        <v>877863284874.06775</v>
      </c>
      <c r="H81">
        <v>844459722152.99097</v>
      </c>
      <c r="I81">
        <v>786460035395.02661</v>
      </c>
      <c r="J81">
        <v>822538393591.4469</v>
      </c>
      <c r="K81">
        <v>767025741475.03784</v>
      </c>
      <c r="L81">
        <v>684898755570.71692</v>
      </c>
      <c r="M81">
        <v>691363412188.45972</v>
      </c>
      <c r="N81">
        <v>768644740597.11646</v>
      </c>
      <c r="O81">
        <v>894322482190.28101</v>
      </c>
    </row>
    <row r="82" spans="1:15" x14ac:dyDescent="0.3">
      <c r="A82" t="s">
        <v>332</v>
      </c>
      <c r="B82" t="s">
        <v>256</v>
      </c>
      <c r="E82" t="s">
        <v>153</v>
      </c>
      <c r="G82">
        <v>106713618735.43364</v>
      </c>
      <c r="H82">
        <v>65685435100.498566</v>
      </c>
      <c r="I82">
        <v>50241368243.631424</v>
      </c>
      <c r="J82">
        <v>69309110145.768738</v>
      </c>
      <c r="K82">
        <v>77792944471.949432</v>
      </c>
      <c r="L82">
        <v>68972769395.627365</v>
      </c>
      <c r="M82">
        <v>49840491178.151764</v>
      </c>
      <c r="N82">
        <v>87219300384.507172</v>
      </c>
      <c r="O82">
        <v>137244439121.37398</v>
      </c>
    </row>
    <row r="83" spans="1:15" x14ac:dyDescent="0.3">
      <c r="A83" t="s">
        <v>334</v>
      </c>
      <c r="B83" t="s">
        <v>256</v>
      </c>
      <c r="E83" t="s">
        <v>153</v>
      </c>
      <c r="G83">
        <v>18882095517.876831</v>
      </c>
      <c r="H83">
        <v>17930565118.817619</v>
      </c>
      <c r="I83">
        <v>15162734205.246202</v>
      </c>
      <c r="J83">
        <v>15401826080.518326</v>
      </c>
      <c r="K83">
        <v>15156424061.981478</v>
      </c>
      <c r="L83">
        <v>13019726211.736889</v>
      </c>
      <c r="M83">
        <v>11861199830.83956</v>
      </c>
      <c r="N83">
        <v>11386853143.151987</v>
      </c>
      <c r="O83">
        <v>13228147516.116798</v>
      </c>
    </row>
    <row r="84" spans="1:15" x14ac:dyDescent="0.3">
      <c r="A84" t="s">
        <v>336</v>
      </c>
      <c r="B84" t="s">
        <v>256</v>
      </c>
      <c r="E84" t="s">
        <v>153</v>
      </c>
      <c r="G84">
        <v>3352032737.0390978</v>
      </c>
      <c r="H84">
        <v>3325145406.7710938</v>
      </c>
      <c r="I84">
        <v>2891001149.4007368</v>
      </c>
      <c r="J84">
        <v>3155149347.9215069</v>
      </c>
      <c r="K84">
        <v>3218419896.9332738</v>
      </c>
      <c r="L84">
        <v>3000162081.2235618</v>
      </c>
      <c r="M84">
        <v>2896610479.8677917</v>
      </c>
      <c r="N84">
        <v>2789881258.6054673</v>
      </c>
      <c r="O84">
        <v>3271685596.5215049</v>
      </c>
    </row>
    <row r="85" spans="1:15" x14ac:dyDescent="0.3">
      <c r="A85" t="s">
        <v>335</v>
      </c>
      <c r="B85" t="s">
        <v>256</v>
      </c>
      <c r="E85" t="s">
        <v>153</v>
      </c>
      <c r="G85">
        <v>3557557256270.5903</v>
      </c>
      <c r="H85">
        <v>2928455523439.8765</v>
      </c>
      <c r="I85">
        <v>2533377484136.8716</v>
      </c>
      <c r="J85">
        <v>2868890920845.1177</v>
      </c>
      <c r="K85">
        <v>2843476105063.8022</v>
      </c>
      <c r="L85">
        <v>2637111521998.1289</v>
      </c>
      <c r="M85">
        <v>2537536661584.8066</v>
      </c>
      <c r="N85">
        <v>2554156134622.5908</v>
      </c>
      <c r="O85">
        <v>2905732745187.0054</v>
      </c>
    </row>
    <row r="86" spans="1:15" x14ac:dyDescent="0.3">
      <c r="A86" t="s">
        <v>337</v>
      </c>
      <c r="B86" t="s">
        <v>256</v>
      </c>
      <c r="E86" t="s">
        <v>153</v>
      </c>
      <c r="G86">
        <v>507534921715.4527</v>
      </c>
      <c r="H86">
        <v>415021590687.54254</v>
      </c>
      <c r="I86">
        <v>349473015330.15656</v>
      </c>
      <c r="J86">
        <v>417989721742.68213</v>
      </c>
      <c r="K86">
        <v>427049432157.9306</v>
      </c>
      <c r="L86">
        <v>390516804029.95233</v>
      </c>
      <c r="M86">
        <v>369255326235.53436</v>
      </c>
      <c r="N86">
        <v>370275469571.13684</v>
      </c>
      <c r="O86">
        <v>414105366752.89313</v>
      </c>
    </row>
    <row r="87" spans="1:15" x14ac:dyDescent="0.3">
      <c r="A87" t="s">
        <v>339</v>
      </c>
      <c r="B87" t="s">
        <v>256</v>
      </c>
      <c r="E87" t="s">
        <v>153</v>
      </c>
      <c r="G87">
        <v>632770284408.51038</v>
      </c>
      <c r="H87">
        <v>487227125385.6405</v>
      </c>
      <c r="I87">
        <v>385540406815.59869</v>
      </c>
      <c r="J87">
        <v>447754686715.08081</v>
      </c>
      <c r="K87">
        <v>524819898586.90643</v>
      </c>
      <c r="L87">
        <v>643628396190.38806</v>
      </c>
      <c r="M87">
        <v>557532317363.45117</v>
      </c>
      <c r="N87">
        <v>594749285413.2124</v>
      </c>
      <c r="O87">
        <v>526319673731.63831</v>
      </c>
    </row>
    <row r="88" spans="1:15" x14ac:dyDescent="0.3">
      <c r="A88" t="s">
        <v>338</v>
      </c>
      <c r="B88" t="s">
        <v>256</v>
      </c>
      <c r="E88" t="s">
        <v>153</v>
      </c>
      <c r="G88">
        <v>19502783987.880733</v>
      </c>
      <c r="H88">
        <v>13861409968.834984</v>
      </c>
      <c r="I88">
        <v>12641698593.790771</v>
      </c>
      <c r="J88">
        <v>13619290545.813139</v>
      </c>
      <c r="K88">
        <v>12457940705.308796</v>
      </c>
      <c r="L88">
        <v>11527458712.618654</v>
      </c>
      <c r="M88">
        <v>10546136240.395241</v>
      </c>
      <c r="N88">
        <v>10553337527.774534</v>
      </c>
      <c r="O88">
        <v>11609513241.075359</v>
      </c>
    </row>
    <row r="89" spans="1:15" x14ac:dyDescent="0.3">
      <c r="A89" t="s">
        <v>340</v>
      </c>
      <c r="B89" t="s">
        <v>256</v>
      </c>
      <c r="E89" t="s">
        <v>153</v>
      </c>
      <c r="H89">
        <v>709000000</v>
      </c>
      <c r="I89">
        <v>716000000</v>
      </c>
      <c r="J89">
        <v>647000000</v>
      </c>
      <c r="K89">
        <v>639000000</v>
      </c>
      <c r="L89">
        <v>612000000</v>
      </c>
      <c r="M89">
        <v>671000000</v>
      </c>
      <c r="N89">
        <v>673000000</v>
      </c>
      <c r="O89">
        <v>643000000</v>
      </c>
    </row>
    <row r="90" spans="1:15" x14ac:dyDescent="0.3">
      <c r="A90" t="s">
        <v>345</v>
      </c>
      <c r="B90" t="s">
        <v>256</v>
      </c>
      <c r="E90" t="s">
        <v>153</v>
      </c>
      <c r="G90">
        <v>1757603703.7037036</v>
      </c>
      <c r="H90">
        <v>1560518518.5185182</v>
      </c>
      <c r="I90">
        <v>1416348148.1481481</v>
      </c>
      <c r="J90">
        <v>1675403703.7037036</v>
      </c>
      <c r="K90">
        <v>1604770370.3703701</v>
      </c>
      <c r="L90">
        <v>1467955555.5555553</v>
      </c>
      <c r="M90">
        <v>1436585185.1851852</v>
      </c>
      <c r="N90">
        <v>1336692592.5925925</v>
      </c>
      <c r="O90">
        <v>1249733333.3333333</v>
      </c>
    </row>
    <row r="91" spans="1:15" x14ac:dyDescent="0.3">
      <c r="A91" t="s">
        <v>346</v>
      </c>
      <c r="B91" t="s">
        <v>256</v>
      </c>
      <c r="E91" t="s">
        <v>153</v>
      </c>
      <c r="G91">
        <v>1675418665067.0903</v>
      </c>
      <c r="H91">
        <v>1552703151616.0059</v>
      </c>
      <c r="I91">
        <v>1326944627876.8682</v>
      </c>
      <c r="J91">
        <v>1392218527563.2642</v>
      </c>
      <c r="K91">
        <v>1428266513154.4751</v>
      </c>
      <c r="L91">
        <v>1326467487376.4219</v>
      </c>
      <c r="M91">
        <v>1206562910556.5779</v>
      </c>
      <c r="N91">
        <v>1350580336316.7546</v>
      </c>
      <c r="O91">
        <v>1467589901175.4551</v>
      </c>
    </row>
    <row r="92" spans="1:15" x14ac:dyDescent="0.3">
      <c r="A92" t="s">
        <v>347</v>
      </c>
      <c r="B92" t="s">
        <v>256</v>
      </c>
      <c r="E92" t="s">
        <v>153</v>
      </c>
      <c r="G92">
        <v>471400066091.24695</v>
      </c>
      <c r="H92">
        <v>480368403893.36438</v>
      </c>
      <c r="I92">
        <v>435225238000.42957</v>
      </c>
      <c r="J92">
        <v>444621176100.54034</v>
      </c>
      <c r="K92">
        <v>454991174096.09351</v>
      </c>
      <c r="L92">
        <v>417261151844.98096</v>
      </c>
      <c r="M92">
        <v>395837353031.50995</v>
      </c>
      <c r="N92">
        <v>381971148530.54279</v>
      </c>
      <c r="O92">
        <v>442584815286.02667</v>
      </c>
    </row>
    <row r="93" spans="1:15" x14ac:dyDescent="0.3">
      <c r="A93" t="s">
        <v>348</v>
      </c>
      <c r="B93" t="s">
        <v>256</v>
      </c>
      <c r="E93" t="s">
        <v>153</v>
      </c>
      <c r="G93">
        <v>78721058823.529404</v>
      </c>
      <c r="H93">
        <v>54825411764.705887</v>
      </c>
      <c r="I93">
        <v>42693000000</v>
      </c>
      <c r="J93">
        <v>48174235294.117645</v>
      </c>
      <c r="K93">
        <v>47112479289.41864</v>
      </c>
      <c r="L93">
        <v>40866632047.841438</v>
      </c>
      <c r="M93">
        <v>37867007022.784386</v>
      </c>
      <c r="N93">
        <v>53076244754.503662</v>
      </c>
      <c r="O93">
        <v>75239737488.804398</v>
      </c>
    </row>
    <row r="94" spans="1:15" x14ac:dyDescent="0.3">
      <c r="A94" t="s">
        <v>349</v>
      </c>
      <c r="B94" t="s">
        <v>256</v>
      </c>
      <c r="E94" t="s">
        <v>153</v>
      </c>
      <c r="G94">
        <v>3073414677.8438549</v>
      </c>
      <c r="H94">
        <v>2775798697.1648517</v>
      </c>
      <c r="I94">
        <v>2649680261.0109677</v>
      </c>
      <c r="J94">
        <v>2576518879.3988056</v>
      </c>
      <c r="K94">
        <v>2667182198.9792466</v>
      </c>
      <c r="L94">
        <v>2723586962.1868644</v>
      </c>
      <c r="M94">
        <v>2644487777.236928</v>
      </c>
      <c r="N94">
        <v>3104003545.6067519</v>
      </c>
      <c r="O94">
        <v>2705783330.3879633</v>
      </c>
    </row>
    <row r="95" spans="1:15" x14ac:dyDescent="0.3">
      <c r="A95" t="s">
        <v>350</v>
      </c>
      <c r="B95" t="s">
        <v>256</v>
      </c>
      <c r="E95" t="s">
        <v>153</v>
      </c>
      <c r="G95">
        <v>578604103123.34851</v>
      </c>
      <c r="H95">
        <v>594351961634.48657</v>
      </c>
      <c r="I95">
        <v>525213067068.31927</v>
      </c>
      <c r="J95">
        <v>535865692402.34247</v>
      </c>
      <c r="K95">
        <v>543299066998.89191</v>
      </c>
      <c r="L95">
        <v>502764720556.35834</v>
      </c>
      <c r="M95">
        <v>476062757356.94043</v>
      </c>
      <c r="N95">
        <v>462335574841.48413</v>
      </c>
      <c r="O95">
        <v>535390200131.00922</v>
      </c>
    </row>
    <row r="96" spans="1:15" x14ac:dyDescent="0.3">
      <c r="A96" t="s">
        <v>351</v>
      </c>
      <c r="B96" t="s">
        <v>256</v>
      </c>
      <c r="E96" t="s">
        <v>153</v>
      </c>
      <c r="G96">
        <v>17401746309.265961</v>
      </c>
      <c r="H96">
        <v>17690083519.932217</v>
      </c>
      <c r="I96">
        <v>15651545208.87711</v>
      </c>
      <c r="J96">
        <v>14391686309.033735</v>
      </c>
      <c r="K96">
        <v>14262408079.700474</v>
      </c>
      <c r="L96">
        <v>12701655845.962154</v>
      </c>
      <c r="M96">
        <v>11821065852.12697</v>
      </c>
      <c r="N96">
        <v>11388160997.108755</v>
      </c>
      <c r="O96">
        <v>13284527850.262655</v>
      </c>
    </row>
    <row r="97" spans="1:15" x14ac:dyDescent="0.3">
      <c r="A97" t="s">
        <v>352</v>
      </c>
      <c r="B97" t="s">
        <v>256</v>
      </c>
      <c r="E97" t="s">
        <v>153</v>
      </c>
      <c r="G97">
        <v>18884619613.438755</v>
      </c>
      <c r="H97">
        <v>19737616003.022026</v>
      </c>
      <c r="I97">
        <v>17933606212.629368</v>
      </c>
      <c r="J97">
        <v>16178161666.133354</v>
      </c>
      <c r="K97">
        <v>15890066209.895901</v>
      </c>
      <c r="L97">
        <v>14106955625.357096</v>
      </c>
      <c r="M97">
        <v>12833363043.971859</v>
      </c>
      <c r="N97">
        <v>11832159315.977814</v>
      </c>
      <c r="O97">
        <v>13943016080.264626</v>
      </c>
    </row>
    <row r="98" spans="1:15" x14ac:dyDescent="0.3">
      <c r="A98" t="s">
        <v>353</v>
      </c>
      <c r="B98" t="s">
        <v>256</v>
      </c>
      <c r="E98" t="s">
        <v>153</v>
      </c>
      <c r="G98">
        <v>460201000095.10144</v>
      </c>
      <c r="H98">
        <v>416264802185.16638</v>
      </c>
      <c r="I98">
        <v>373902196399.31653</v>
      </c>
      <c r="J98">
        <v>351238397263.80243</v>
      </c>
      <c r="K98">
        <v>321379163135.64716</v>
      </c>
      <c r="L98">
        <v>293754769935.14813</v>
      </c>
      <c r="M98">
        <v>265236389198.94849</v>
      </c>
      <c r="N98">
        <v>195078574089.06674</v>
      </c>
      <c r="O98">
        <v>172885432686.94452</v>
      </c>
    </row>
    <row r="99" spans="1:15" x14ac:dyDescent="0.3">
      <c r="A99" t="s">
        <v>354</v>
      </c>
      <c r="B99" t="s">
        <v>256</v>
      </c>
      <c r="E99" t="s">
        <v>153</v>
      </c>
      <c r="G99">
        <v>89040398406.374512</v>
      </c>
      <c r="H99">
        <v>84061395658.220963</v>
      </c>
      <c r="I99">
        <v>70404359049.232025</v>
      </c>
      <c r="J99">
        <v>68911930627.897659</v>
      </c>
      <c r="K99">
        <v>66399602077.169258</v>
      </c>
      <c r="L99">
        <v>59343060705.827988</v>
      </c>
      <c r="M99">
        <v>53987487124.342072</v>
      </c>
      <c r="N99">
        <v>50828088835.942818</v>
      </c>
      <c r="O99">
        <v>57159557804.646111</v>
      </c>
    </row>
    <row r="100" spans="1:15" x14ac:dyDescent="0.3">
      <c r="A100" t="s">
        <v>356</v>
      </c>
      <c r="B100" t="s">
        <v>256</v>
      </c>
      <c r="E100" t="s">
        <v>153</v>
      </c>
      <c r="G100">
        <v>44390820478.723396</v>
      </c>
      <c r="H100">
        <v>39303403989.361702</v>
      </c>
      <c r="I100">
        <v>34621807712.765961</v>
      </c>
      <c r="J100">
        <v>38653318085.106384</v>
      </c>
      <c r="K100">
        <v>37802005319.148933</v>
      </c>
      <c r="L100">
        <v>35473776595.744682</v>
      </c>
      <c r="M100">
        <v>32234973404.255318</v>
      </c>
      <c r="N100">
        <v>31050638297.872341</v>
      </c>
      <c r="O100">
        <v>33387712765.957447</v>
      </c>
    </row>
    <row r="101" spans="1:15" x14ac:dyDescent="0.3">
      <c r="A101" t="s">
        <v>355</v>
      </c>
      <c r="B101" t="s">
        <v>256</v>
      </c>
      <c r="E101" t="s">
        <v>153</v>
      </c>
      <c r="G101">
        <v>12897400000</v>
      </c>
      <c r="H101">
        <v>11527600000</v>
      </c>
      <c r="I101">
        <v>9754600000</v>
      </c>
      <c r="J101">
        <v>13058700000</v>
      </c>
      <c r="K101">
        <v>12653600000</v>
      </c>
      <c r="L101">
        <v>12253500000</v>
      </c>
      <c r="M101">
        <v>11750800000</v>
      </c>
      <c r="N101">
        <v>11672900000</v>
      </c>
      <c r="O101">
        <v>11176100000</v>
      </c>
    </row>
    <row r="102" spans="1:15" x14ac:dyDescent="0.3">
      <c r="A102" t="s">
        <v>357</v>
      </c>
      <c r="B102" t="s">
        <v>256</v>
      </c>
      <c r="E102" t="s">
        <v>153</v>
      </c>
      <c r="G102">
        <v>24527507287.796188</v>
      </c>
      <c r="H102">
        <v>23649566069.235477</v>
      </c>
      <c r="I102">
        <v>20226030731.013092</v>
      </c>
      <c r="J102">
        <v>20482603346.447266</v>
      </c>
      <c r="K102">
        <v>20484048415.501945</v>
      </c>
      <c r="L102">
        <v>18326376394.079632</v>
      </c>
      <c r="M102">
        <v>17116926092.390501</v>
      </c>
      <c r="N102">
        <v>16404352155.613997</v>
      </c>
      <c r="O102">
        <v>18558731212.866611</v>
      </c>
    </row>
    <row r="103" spans="1:15" x14ac:dyDescent="0.3">
      <c r="A103" t="s">
        <v>381</v>
      </c>
      <c r="B103" t="s">
        <v>256</v>
      </c>
      <c r="E103" t="s">
        <v>153</v>
      </c>
      <c r="G103">
        <v>72793457588.436661</v>
      </c>
      <c r="H103">
        <v>69673747131.869965</v>
      </c>
      <c r="I103">
        <v>61371755326.2351</v>
      </c>
      <c r="J103">
        <v>64410112583.361977</v>
      </c>
      <c r="K103">
        <v>60031163987.190964</v>
      </c>
      <c r="L103">
        <v>54725311690.047821</v>
      </c>
      <c r="M103">
        <v>47723549319.084167</v>
      </c>
      <c r="N103">
        <v>56454895054.65554</v>
      </c>
      <c r="O103">
        <v>78812785767.748306</v>
      </c>
    </row>
    <row r="104" spans="1:15" x14ac:dyDescent="0.3">
      <c r="A104" t="s">
        <v>382</v>
      </c>
      <c r="B104" t="s">
        <v>256</v>
      </c>
      <c r="E104" t="s">
        <v>153</v>
      </c>
      <c r="G104">
        <v>2824081836.1986699</v>
      </c>
      <c r="H104">
        <v>2491500000</v>
      </c>
      <c r="I104">
        <v>2080000000</v>
      </c>
      <c r="J104">
        <v>2416500000</v>
      </c>
      <c r="K104">
        <v>2315000000</v>
      </c>
      <c r="L104">
        <v>2286000000</v>
      </c>
      <c r="M104">
        <v>2258500000</v>
      </c>
      <c r="N104">
        <v>2210500000</v>
      </c>
      <c r="O104">
        <v>2138000000</v>
      </c>
    </row>
    <row r="105" spans="1:15" x14ac:dyDescent="0.3">
      <c r="A105" t="s">
        <v>383</v>
      </c>
      <c r="B105" t="s">
        <v>256</v>
      </c>
      <c r="E105" t="s">
        <v>153</v>
      </c>
      <c r="G105">
        <v>7550500000</v>
      </c>
      <c r="H105">
        <v>7127200000</v>
      </c>
      <c r="I105">
        <v>6887147000</v>
      </c>
      <c r="J105">
        <v>7423465000</v>
      </c>
      <c r="K105">
        <v>7225977000</v>
      </c>
      <c r="L105">
        <v>7142316000</v>
      </c>
      <c r="M105">
        <v>6899911000</v>
      </c>
      <c r="N105">
        <v>6654541000</v>
      </c>
      <c r="O105">
        <v>6413988000</v>
      </c>
    </row>
    <row r="106" spans="1:15" x14ac:dyDescent="0.3">
      <c r="A106" t="s">
        <v>384</v>
      </c>
      <c r="B106" t="s">
        <v>256</v>
      </c>
      <c r="E106" t="s">
        <v>153</v>
      </c>
      <c r="G106">
        <v>43068885672.937767</v>
      </c>
      <c r="H106">
        <v>40408208523.878433</v>
      </c>
      <c r="I106">
        <v>36629843806.078148</v>
      </c>
      <c r="J106">
        <v>40895322850.940666</v>
      </c>
      <c r="K106">
        <v>40287647930.535454</v>
      </c>
      <c r="L106">
        <v>37508642170.767006</v>
      </c>
      <c r="M106">
        <v>33941126193.921852</v>
      </c>
      <c r="N106">
        <v>33000198248.914616</v>
      </c>
      <c r="O106">
        <v>32996188017.366135</v>
      </c>
    </row>
    <row r="107" spans="1:15" x14ac:dyDescent="0.3">
      <c r="A107" t="s">
        <v>385</v>
      </c>
      <c r="B107" t="s">
        <v>256</v>
      </c>
      <c r="E107" t="s">
        <v>153</v>
      </c>
      <c r="G107">
        <v>1920095560995.0596</v>
      </c>
      <c r="H107">
        <v>1649622972159.3523</v>
      </c>
      <c r="I107">
        <v>1476107292036.5889</v>
      </c>
      <c r="J107">
        <v>1873288159000.6404</v>
      </c>
      <c r="K107">
        <v>1916933708404.1624</v>
      </c>
      <c r="L107">
        <v>2063514688761.6658</v>
      </c>
      <c r="M107">
        <v>1795693265824.2683</v>
      </c>
      <c r="N107">
        <v>1802211999555.5911</v>
      </c>
      <c r="O107">
        <v>2456043766063.4976</v>
      </c>
    </row>
    <row r="108" spans="1:15" x14ac:dyDescent="0.3">
      <c r="A108" t="s">
        <v>386</v>
      </c>
      <c r="B108" t="s">
        <v>256</v>
      </c>
      <c r="E108" t="s">
        <v>153</v>
      </c>
      <c r="G108">
        <v>5637914514.6378994</v>
      </c>
      <c r="H108">
        <v>4843800000</v>
      </c>
      <c r="I108">
        <v>4671800000</v>
      </c>
      <c r="J108">
        <v>5324250000</v>
      </c>
      <c r="K108">
        <v>5097283200</v>
      </c>
      <c r="L108">
        <v>4981588900</v>
      </c>
      <c r="M108">
        <v>4832811750</v>
      </c>
      <c r="N108">
        <v>4724691200</v>
      </c>
      <c r="O108">
        <v>4696344350</v>
      </c>
    </row>
    <row r="109" spans="1:15" x14ac:dyDescent="0.3">
      <c r="A109" t="s">
        <v>387</v>
      </c>
      <c r="B109" t="s">
        <v>256</v>
      </c>
      <c r="E109" t="s">
        <v>153</v>
      </c>
      <c r="G109">
        <v>16681531645.734699</v>
      </c>
      <c r="H109">
        <v>14006497000.247732</v>
      </c>
      <c r="I109">
        <v>12005795914.730585</v>
      </c>
      <c r="J109">
        <v>13469240162.549618</v>
      </c>
      <c r="K109">
        <v>13567164444.970728</v>
      </c>
      <c r="L109">
        <v>12128182463.596029</v>
      </c>
      <c r="M109">
        <v>11400467372.494339</v>
      </c>
      <c r="N109">
        <v>12930292949.421553</v>
      </c>
      <c r="O109">
        <v>17097801091.977133</v>
      </c>
    </row>
    <row r="110" spans="1:15" x14ac:dyDescent="0.3">
      <c r="A110" t="s">
        <v>154</v>
      </c>
      <c r="B110" t="s">
        <v>256</v>
      </c>
      <c r="E110" t="s">
        <v>153</v>
      </c>
      <c r="H110">
        <v>2539551327.4829144</v>
      </c>
      <c r="I110">
        <v>2325185520.5933862</v>
      </c>
      <c r="J110">
        <v>2535655609.4588923</v>
      </c>
      <c r="K110">
        <v>2446867582.2713294</v>
      </c>
      <c r="L110">
        <v>2450366107.8822937</v>
      </c>
      <c r="M110">
        <v>2158971717.5041785</v>
      </c>
      <c r="N110">
        <v>2003596824.3109901</v>
      </c>
      <c r="O110">
        <v>1907090361.5788701</v>
      </c>
    </row>
    <row r="111" spans="1:15" x14ac:dyDescent="0.3">
      <c r="A111" t="s">
        <v>155</v>
      </c>
      <c r="B111" t="s">
        <v>256</v>
      </c>
      <c r="E111" t="s">
        <v>153</v>
      </c>
      <c r="G111">
        <v>20352322157.146694</v>
      </c>
      <c r="H111">
        <v>18737066306.965874</v>
      </c>
      <c r="I111">
        <v>14960291540.528328</v>
      </c>
      <c r="J111">
        <v>16725908661.941927</v>
      </c>
      <c r="K111">
        <v>17031943186.13526</v>
      </c>
      <c r="L111">
        <v>16105156375.584837</v>
      </c>
      <c r="M111">
        <v>15082636722.855951</v>
      </c>
      <c r="N111">
        <v>13530749289.786123</v>
      </c>
      <c r="O111">
        <v>15470087926.248444</v>
      </c>
    </row>
    <row r="112" spans="1:15" x14ac:dyDescent="0.3">
      <c r="A112" t="s">
        <v>156</v>
      </c>
      <c r="B112" t="s">
        <v>256</v>
      </c>
      <c r="E112" t="s">
        <v>153</v>
      </c>
      <c r="G112">
        <v>2382618615.3562036</v>
      </c>
      <c r="H112">
        <v>2516498412.3136091</v>
      </c>
      <c r="I112">
        <v>2326720902.3574061</v>
      </c>
      <c r="J112">
        <v>2221301350.7553682</v>
      </c>
      <c r="K112">
        <v>2220979144.5200796</v>
      </c>
      <c r="L112">
        <v>2072349974.15272</v>
      </c>
      <c r="M112">
        <v>1825018144.4618673</v>
      </c>
      <c r="N112">
        <v>1695825714.2427018</v>
      </c>
      <c r="O112">
        <v>1894813389.8817472</v>
      </c>
    </row>
    <row r="113" spans="1:15" x14ac:dyDescent="0.3">
      <c r="A113" t="s">
        <v>157</v>
      </c>
      <c r="B113" t="s">
        <v>256</v>
      </c>
      <c r="E113" t="s">
        <v>153</v>
      </c>
      <c r="G113">
        <v>2139840023673.811</v>
      </c>
      <c r="H113">
        <v>2001486745423.9233</v>
      </c>
      <c r="I113">
        <v>1647598402302.6787</v>
      </c>
      <c r="J113">
        <v>1743725183672.5212</v>
      </c>
      <c r="K113">
        <v>1725297938435.7603</v>
      </c>
      <c r="L113">
        <v>1649265644244.095</v>
      </c>
      <c r="M113">
        <v>1527994741907.425</v>
      </c>
      <c r="N113">
        <v>1556508816217.1401</v>
      </c>
      <c r="O113">
        <v>1805749878439.9412</v>
      </c>
    </row>
    <row r="114" spans="1:15" x14ac:dyDescent="0.3">
      <c r="A114" t="s">
        <v>158</v>
      </c>
      <c r="B114" t="s">
        <v>256</v>
      </c>
      <c r="E114" t="s">
        <v>153</v>
      </c>
      <c r="G114">
        <v>1946330897134.1575</v>
      </c>
      <c r="H114">
        <v>1905555039662.6404</v>
      </c>
      <c r="I114">
        <v>1665358949113.7229</v>
      </c>
      <c r="J114">
        <v>1674114230083.2529</v>
      </c>
      <c r="K114">
        <v>1648513132166.1563</v>
      </c>
      <c r="L114">
        <v>1461216063229.7908</v>
      </c>
      <c r="M114">
        <v>1316495750803.6484</v>
      </c>
      <c r="N114">
        <v>1293370353419.5264</v>
      </c>
      <c r="O114">
        <v>1463549880656.8037</v>
      </c>
    </row>
    <row r="115" spans="1:15" x14ac:dyDescent="0.3">
      <c r="A115" t="s">
        <v>159</v>
      </c>
      <c r="B115" t="s">
        <v>256</v>
      </c>
      <c r="E115" t="s">
        <v>153</v>
      </c>
      <c r="G115">
        <v>807706035351.75024</v>
      </c>
      <c r="H115">
        <v>800640155387.26013</v>
      </c>
      <c r="I115">
        <v>739913619797.44519</v>
      </c>
      <c r="J115">
        <v>721369112726.72388</v>
      </c>
      <c r="K115">
        <v>725562534363.89478</v>
      </c>
      <c r="L115">
        <v>695200833086.4989</v>
      </c>
      <c r="M115">
        <v>687895460902.71326</v>
      </c>
      <c r="N115">
        <v>694118186379.62781</v>
      </c>
      <c r="O115">
        <v>726537808338.00049</v>
      </c>
    </row>
    <row r="116" spans="1:15" x14ac:dyDescent="0.3">
      <c r="A116" t="s">
        <v>160</v>
      </c>
      <c r="B116" t="s">
        <v>256</v>
      </c>
      <c r="E116" t="s">
        <v>153</v>
      </c>
      <c r="H116">
        <v>11735662219.777197</v>
      </c>
      <c r="I116">
        <v>9811538461.5384617</v>
      </c>
      <c r="J116">
        <v>10381669645.136585</v>
      </c>
      <c r="K116">
        <v>10422948632.421614</v>
      </c>
      <c r="L116">
        <v>9530244530.2445297</v>
      </c>
      <c r="M116">
        <v>9511207129.3545761</v>
      </c>
    </row>
    <row r="117" spans="1:15" x14ac:dyDescent="0.3">
      <c r="A117" t="s">
        <v>161</v>
      </c>
      <c r="B117" t="s">
        <v>256</v>
      </c>
      <c r="E117" t="s">
        <v>153</v>
      </c>
      <c r="G117">
        <v>301025249437.94666</v>
      </c>
      <c r="H117">
        <v>316713577508.67279</v>
      </c>
      <c r="I117">
        <v>254096103516.32416</v>
      </c>
      <c r="J117">
        <v>278493308134.09631</v>
      </c>
      <c r="K117">
        <v>295402646018.15057</v>
      </c>
      <c r="L117">
        <v>276364936832.33075</v>
      </c>
      <c r="M117">
        <v>249298706449.18231</v>
      </c>
      <c r="N117">
        <v>242496655711.51532</v>
      </c>
      <c r="O117">
        <v>259405194672.93539</v>
      </c>
    </row>
    <row r="118" spans="1:15" x14ac:dyDescent="0.3">
      <c r="A118" t="s">
        <v>162</v>
      </c>
      <c r="B118" t="s">
        <v>256</v>
      </c>
      <c r="E118" t="s">
        <v>153</v>
      </c>
      <c r="G118">
        <v>17963170521079.832</v>
      </c>
      <c r="H118">
        <v>17820459342451.18</v>
      </c>
      <c r="I118">
        <v>14687743556969.611</v>
      </c>
      <c r="J118">
        <v>14279968485747.98</v>
      </c>
      <c r="K118">
        <v>13894907485398.887</v>
      </c>
      <c r="L118">
        <v>12310491176727.342</v>
      </c>
      <c r="M118">
        <v>11233314018690.053</v>
      </c>
      <c r="N118">
        <v>11061573199439.67</v>
      </c>
      <c r="O118">
        <v>10475624783235.588</v>
      </c>
    </row>
    <row r="119" spans="1:15" x14ac:dyDescent="0.3">
      <c r="A119" t="s">
        <v>163</v>
      </c>
      <c r="B119" t="s">
        <v>256</v>
      </c>
      <c r="E119" t="s">
        <v>153</v>
      </c>
      <c r="G119">
        <v>70018715016.696671</v>
      </c>
      <c r="H119">
        <v>71811075954.676025</v>
      </c>
      <c r="I119">
        <v>62982768371.517365</v>
      </c>
      <c r="J119">
        <v>59898479821.194572</v>
      </c>
      <c r="K119">
        <v>58522477744.7313</v>
      </c>
      <c r="L119">
        <v>52512344033.962479</v>
      </c>
      <c r="M119">
        <v>48407761031.675758</v>
      </c>
      <c r="N119">
        <v>45815005170.612717</v>
      </c>
      <c r="O119">
        <v>48843005625.030693</v>
      </c>
    </row>
    <row r="120" spans="1:15" x14ac:dyDescent="0.3">
      <c r="A120" t="s">
        <v>164</v>
      </c>
      <c r="B120" t="s">
        <v>256</v>
      </c>
      <c r="E120" t="s">
        <v>153</v>
      </c>
      <c r="G120">
        <v>44341646509.219322</v>
      </c>
      <c r="H120">
        <v>45338285386.104424</v>
      </c>
      <c r="I120">
        <v>40773241211.694084</v>
      </c>
      <c r="J120">
        <v>39670976440.315842</v>
      </c>
      <c r="K120">
        <v>39973842058.565033</v>
      </c>
      <c r="L120">
        <v>36098547058.787704</v>
      </c>
      <c r="M120">
        <v>33814337040.780407</v>
      </c>
      <c r="N120">
        <v>32210233021.573498</v>
      </c>
      <c r="O120">
        <v>36386544716.079384</v>
      </c>
    </row>
    <row r="121" spans="1:15" x14ac:dyDescent="0.3">
      <c r="A121" t="s">
        <v>165</v>
      </c>
      <c r="B121" t="s">
        <v>256</v>
      </c>
      <c r="E121" t="s">
        <v>153</v>
      </c>
      <c r="G121">
        <v>58065953573.324669</v>
      </c>
      <c r="H121">
        <v>55350968593.059738</v>
      </c>
      <c r="I121">
        <v>48716961864.537788</v>
      </c>
      <c r="J121">
        <v>51775829868.766861</v>
      </c>
      <c r="K121">
        <v>47568210020.933807</v>
      </c>
      <c r="L121">
        <v>38019264804.512543</v>
      </c>
      <c r="M121">
        <v>37134801548.83596</v>
      </c>
      <c r="N121">
        <v>37917706485.589607</v>
      </c>
      <c r="O121">
        <v>35909040943.88501</v>
      </c>
    </row>
    <row r="122" spans="1:15" x14ac:dyDescent="0.3">
      <c r="A122" t="s">
        <v>166</v>
      </c>
      <c r="B122" t="s">
        <v>256</v>
      </c>
      <c r="E122" t="s">
        <v>153</v>
      </c>
      <c r="G122">
        <v>14615532210.052349</v>
      </c>
      <c r="H122">
        <v>13366230821.329269</v>
      </c>
      <c r="I122">
        <v>10483151093.687271</v>
      </c>
      <c r="J122">
        <v>12750338736.166126</v>
      </c>
      <c r="K122">
        <v>13670038019.859396</v>
      </c>
      <c r="L122">
        <v>11094823676.59145</v>
      </c>
      <c r="M122">
        <v>10219341017.138281</v>
      </c>
      <c r="N122">
        <v>11890259176.682888</v>
      </c>
      <c r="O122">
        <v>17912907682.066257</v>
      </c>
    </row>
    <row r="123" spans="1:15" x14ac:dyDescent="0.3">
      <c r="A123" t="s">
        <v>167</v>
      </c>
      <c r="B123" t="s">
        <v>256</v>
      </c>
      <c r="E123" t="s">
        <v>153</v>
      </c>
      <c r="G123">
        <v>343939445259.48724</v>
      </c>
      <c r="H123">
        <v>318511813576.97217</v>
      </c>
      <c r="I123">
        <v>270150956772.56732</v>
      </c>
      <c r="J123">
        <v>323031701210.76727</v>
      </c>
      <c r="K123">
        <v>334198218100.71594</v>
      </c>
      <c r="L123">
        <v>311866875135.57623</v>
      </c>
      <c r="M123">
        <v>282720100286.22815</v>
      </c>
      <c r="N123">
        <v>293492370228.84717</v>
      </c>
      <c r="O123">
        <v>381240864422.40662</v>
      </c>
    </row>
    <row r="124" spans="1:15" x14ac:dyDescent="0.3">
      <c r="A124" t="s">
        <v>168</v>
      </c>
      <c r="B124" t="s">
        <v>256</v>
      </c>
      <c r="E124" t="s">
        <v>153</v>
      </c>
      <c r="G124">
        <v>1242519407.2782135</v>
      </c>
      <c r="H124">
        <v>1296089479.4582407</v>
      </c>
      <c r="I124">
        <v>1225039195.9374392</v>
      </c>
      <c r="J124">
        <v>1195019531.0367079</v>
      </c>
      <c r="K124">
        <v>1188797449.9603579</v>
      </c>
      <c r="L124">
        <v>1077439756.1222379</v>
      </c>
      <c r="M124">
        <v>1012835492.5158547</v>
      </c>
      <c r="N124">
        <v>966029599.80132174</v>
      </c>
      <c r="O124">
        <v>1149587659.745049</v>
      </c>
    </row>
    <row r="125" spans="1:15" x14ac:dyDescent="0.3">
      <c r="A125" t="s">
        <v>169</v>
      </c>
      <c r="B125" t="s">
        <v>256</v>
      </c>
      <c r="E125" t="s">
        <v>153</v>
      </c>
      <c r="G125">
        <v>2314816792.0629125</v>
      </c>
      <c r="H125">
        <v>2091741774.1077161</v>
      </c>
      <c r="I125">
        <v>1878277311.2252951</v>
      </c>
      <c r="J125">
        <v>2266752197.4261708</v>
      </c>
      <c r="K125">
        <v>2205099509.1592102</v>
      </c>
      <c r="L125">
        <v>1996741544.6154883</v>
      </c>
      <c r="M125">
        <v>1849789992.7432771</v>
      </c>
      <c r="N125">
        <v>1749857628.4071629</v>
      </c>
      <c r="O125">
        <v>2041930125.4297915</v>
      </c>
    </row>
    <row r="126" spans="1:15" x14ac:dyDescent="0.3">
      <c r="A126" t="s">
        <v>170</v>
      </c>
      <c r="B126" t="s">
        <v>256</v>
      </c>
      <c r="E126" t="s">
        <v>153</v>
      </c>
      <c r="G126">
        <v>68380838316.277687</v>
      </c>
      <c r="H126">
        <v>64616482167.747513</v>
      </c>
      <c r="I126">
        <v>62395610764.070541</v>
      </c>
      <c r="J126">
        <v>64417670555.782127</v>
      </c>
      <c r="K126">
        <v>62420164964.698738</v>
      </c>
      <c r="L126">
        <v>60516044623.48761</v>
      </c>
      <c r="M126">
        <v>58847019584.914368</v>
      </c>
      <c r="N126">
        <v>56441920823.763199</v>
      </c>
      <c r="O126">
        <v>52016408923.928871</v>
      </c>
    </row>
    <row r="127" spans="1:15" x14ac:dyDescent="0.3">
      <c r="A127" t="s">
        <v>171</v>
      </c>
      <c r="B127" t="s">
        <v>256</v>
      </c>
      <c r="E127" t="s">
        <v>153</v>
      </c>
      <c r="G127">
        <v>92935645972.957382</v>
      </c>
      <c r="H127">
        <v>75672802626.704376</v>
      </c>
      <c r="I127">
        <v>65994922945.392448</v>
      </c>
      <c r="J127">
        <v>77282796215.9198</v>
      </c>
      <c r="K127">
        <v>76247249561.29805</v>
      </c>
      <c r="L127">
        <v>73482494257.102875</v>
      </c>
      <c r="M127">
        <v>70977854236.84697</v>
      </c>
      <c r="N127">
        <v>75480329446.946274</v>
      </c>
      <c r="O127">
        <v>76921753855.806305</v>
      </c>
    </row>
    <row r="128" spans="1:15" x14ac:dyDescent="0.3">
      <c r="A128" t="s">
        <v>172</v>
      </c>
      <c r="B128" t="s">
        <v>256</v>
      </c>
      <c r="E128" t="s">
        <v>153</v>
      </c>
      <c r="H128">
        <v>545217900000</v>
      </c>
      <c r="I128">
        <v>107352000000</v>
      </c>
      <c r="J128">
        <v>103428000000</v>
      </c>
      <c r="K128">
        <v>100050000000</v>
      </c>
      <c r="L128">
        <v>96851000000</v>
      </c>
      <c r="M128">
        <v>91370000000</v>
      </c>
      <c r="N128">
        <v>87133000000</v>
      </c>
      <c r="O128">
        <v>80656000000</v>
      </c>
    </row>
    <row r="129" spans="1:15" x14ac:dyDescent="0.3">
      <c r="A129" t="s">
        <v>173</v>
      </c>
      <c r="B129" t="s">
        <v>256</v>
      </c>
      <c r="E129" t="s">
        <v>153</v>
      </c>
      <c r="H129">
        <v>2699612458.1005588</v>
      </c>
      <c r="I129">
        <v>2496174748.6033521</v>
      </c>
      <c r="J129">
        <v>2995185474.8603354</v>
      </c>
      <c r="K129">
        <v>3020388826.8156424</v>
      </c>
      <c r="L129">
        <v>3009497206.7039104</v>
      </c>
      <c r="M129">
        <v>3014748603.3519554</v>
      </c>
      <c r="N129">
        <v>3042737430.1675978</v>
      </c>
      <c r="O129">
        <v>3048435754.1899443</v>
      </c>
    </row>
    <row r="130" spans="1:15" x14ac:dyDescent="0.3">
      <c r="A130" t="s">
        <v>174</v>
      </c>
      <c r="B130" t="s">
        <v>256</v>
      </c>
      <c r="E130" t="s">
        <v>153</v>
      </c>
      <c r="H130">
        <v>6028373541.4743385</v>
      </c>
      <c r="I130">
        <v>5647224973.038785</v>
      </c>
      <c r="J130">
        <v>5941896599.5733261</v>
      </c>
      <c r="K130">
        <v>5530178498.9078274</v>
      </c>
      <c r="L130">
        <v>5166281293.1871529</v>
      </c>
      <c r="M130">
        <v>4909322200.0021238</v>
      </c>
      <c r="N130">
        <v>4708167255.2872686</v>
      </c>
      <c r="O130">
        <v>4562853582.324625</v>
      </c>
    </row>
    <row r="131" spans="1:15" x14ac:dyDescent="0.3">
      <c r="A131" t="s">
        <v>175</v>
      </c>
      <c r="B131" t="s">
        <v>256</v>
      </c>
      <c r="E131" t="s">
        <v>153</v>
      </c>
      <c r="G131">
        <v>28439052740.85614</v>
      </c>
      <c r="H131">
        <v>28408064462.185589</v>
      </c>
      <c r="I131">
        <v>25008266159.24789</v>
      </c>
      <c r="J131">
        <v>25945194240.454395</v>
      </c>
      <c r="K131">
        <v>25597301190.677956</v>
      </c>
      <c r="L131">
        <v>22946583375.550835</v>
      </c>
      <c r="M131">
        <v>21046452117.376511</v>
      </c>
      <c r="N131">
        <v>19909269064.847256</v>
      </c>
      <c r="O131">
        <v>23225912183.498764</v>
      </c>
    </row>
    <row r="132" spans="1:15" x14ac:dyDescent="0.3">
      <c r="A132" t="s">
        <v>176</v>
      </c>
      <c r="B132" t="s">
        <v>256</v>
      </c>
      <c r="E132" t="s">
        <v>153</v>
      </c>
      <c r="G132">
        <v>290923534700.51807</v>
      </c>
      <c r="H132">
        <v>281791218507.09961</v>
      </c>
      <c r="I132">
        <v>245974558654.04294</v>
      </c>
      <c r="J132">
        <v>252548179964.89661</v>
      </c>
      <c r="K132">
        <v>249000540729.17868</v>
      </c>
      <c r="L132">
        <v>218628940951.67508</v>
      </c>
      <c r="M132">
        <v>196272068576.33829</v>
      </c>
      <c r="N132">
        <v>188033050459.8811</v>
      </c>
      <c r="O132">
        <v>209358834156.32904</v>
      </c>
    </row>
    <row r="133" spans="1:15" x14ac:dyDescent="0.3">
      <c r="A133" t="s">
        <v>177</v>
      </c>
      <c r="B133" t="s">
        <v>256</v>
      </c>
      <c r="E133" t="s">
        <v>153</v>
      </c>
      <c r="G133">
        <v>4072191736089.5098</v>
      </c>
      <c r="H133">
        <v>4259934911821.6372</v>
      </c>
      <c r="I133">
        <v>3889668895299.5552</v>
      </c>
      <c r="J133">
        <v>3888226035921.4927</v>
      </c>
      <c r="K133">
        <v>3974443355019.5342</v>
      </c>
      <c r="L133">
        <v>3690849152517.6865</v>
      </c>
      <c r="M133">
        <v>3469853463945.6299</v>
      </c>
      <c r="N133">
        <v>3357585719351.5605</v>
      </c>
      <c r="O133">
        <v>3889093051023.4536</v>
      </c>
    </row>
    <row r="134" spans="1:15" x14ac:dyDescent="0.3">
      <c r="A134" t="s">
        <v>178</v>
      </c>
      <c r="B134" t="s">
        <v>256</v>
      </c>
      <c r="E134" t="s">
        <v>153</v>
      </c>
      <c r="G134">
        <v>3515109075.4609752</v>
      </c>
      <c r="H134">
        <v>3372287461.808115</v>
      </c>
      <c r="I134">
        <v>3181071153.6622009</v>
      </c>
      <c r="J134">
        <v>3088853638.5683179</v>
      </c>
      <c r="K134">
        <v>2913466732.1250725</v>
      </c>
      <c r="L134">
        <v>2762581334.2261186</v>
      </c>
      <c r="M134">
        <v>2604955228.7011662</v>
      </c>
      <c r="N134">
        <v>2424391785.4389744</v>
      </c>
      <c r="O134">
        <v>2214679081.2565761</v>
      </c>
    </row>
    <row r="135" spans="1:15" x14ac:dyDescent="0.3">
      <c r="A135" t="s">
        <v>179</v>
      </c>
      <c r="B135" t="s">
        <v>256</v>
      </c>
      <c r="E135" t="s">
        <v>153</v>
      </c>
      <c r="G135">
        <v>612048148.14814806</v>
      </c>
      <c r="H135">
        <v>555266666.66666663</v>
      </c>
      <c r="I135">
        <v>504214814.81481481</v>
      </c>
      <c r="J135">
        <v>611537037.03703701</v>
      </c>
      <c r="K135">
        <v>554770370.37037039</v>
      </c>
      <c r="L135">
        <v>521551851.85185182</v>
      </c>
      <c r="M135">
        <v>576229629.62962961</v>
      </c>
      <c r="N135">
        <v>540737037.03703701</v>
      </c>
      <c r="O135">
        <v>520207407.40740734</v>
      </c>
    </row>
    <row r="136" spans="1:15" x14ac:dyDescent="0.3">
      <c r="A136" t="s">
        <v>180</v>
      </c>
      <c r="B136" t="s">
        <v>256</v>
      </c>
      <c r="E136" t="s">
        <v>153</v>
      </c>
      <c r="G136">
        <v>395403906582.00067</v>
      </c>
      <c r="H136">
        <v>398303272764.45959</v>
      </c>
      <c r="I136">
        <v>355222449505.21106</v>
      </c>
      <c r="J136">
        <v>346498737961.63519</v>
      </c>
      <c r="K136">
        <v>356841216410.06769</v>
      </c>
      <c r="L136">
        <v>332121063806.39063</v>
      </c>
      <c r="M136">
        <v>313115929314.33862</v>
      </c>
      <c r="N136">
        <v>302673070846.85724</v>
      </c>
      <c r="O136">
        <v>352993631617.70801</v>
      </c>
    </row>
    <row r="137" spans="1:15" x14ac:dyDescent="0.3">
      <c r="A137" t="s">
        <v>181</v>
      </c>
      <c r="B137" t="s">
        <v>256</v>
      </c>
      <c r="E137" t="s">
        <v>153</v>
      </c>
      <c r="G137">
        <v>113641857434.00235</v>
      </c>
      <c r="H137">
        <v>94243426487.083298</v>
      </c>
      <c r="I137">
        <v>78844655833.21936</v>
      </c>
      <c r="J137">
        <v>88941371980.265137</v>
      </c>
      <c r="K137">
        <v>85555390385.981171</v>
      </c>
      <c r="L137">
        <v>79998045975.513702</v>
      </c>
      <c r="M137">
        <v>75704647977.259064</v>
      </c>
      <c r="N137">
        <v>71164826719.50264</v>
      </c>
      <c r="O137">
        <v>67179956264.938332</v>
      </c>
    </row>
    <row r="138" spans="1:15" x14ac:dyDescent="0.3">
      <c r="A138" t="s">
        <v>182</v>
      </c>
      <c r="B138" t="s">
        <v>256</v>
      </c>
      <c r="E138" t="s">
        <v>153</v>
      </c>
      <c r="G138">
        <v>191912889420.91083</v>
      </c>
      <c r="H138">
        <v>163472233245.77017</v>
      </c>
      <c r="I138">
        <v>145743722826.25845</v>
      </c>
      <c r="J138">
        <v>171760290068.15723</v>
      </c>
      <c r="K138">
        <v>174910891124.49118</v>
      </c>
      <c r="L138">
        <v>170096989042.83139</v>
      </c>
      <c r="M138">
        <v>160034212613.4375</v>
      </c>
      <c r="N138">
        <v>165979224316.66702</v>
      </c>
      <c r="O138">
        <v>213809980720.78723</v>
      </c>
    </row>
    <row r="139" spans="1:15" x14ac:dyDescent="0.3">
      <c r="A139" t="s">
        <v>183</v>
      </c>
      <c r="B139" t="s">
        <v>256</v>
      </c>
      <c r="E139" t="s">
        <v>153</v>
      </c>
      <c r="G139">
        <v>21189324409148.254</v>
      </c>
      <c r="H139">
        <v>20837352063117.543</v>
      </c>
      <c r="I139">
        <v>17487420266794.318</v>
      </c>
      <c r="J139">
        <v>17207134431205.912</v>
      </c>
      <c r="K139">
        <v>16639892731999.33</v>
      </c>
      <c r="L139">
        <v>14876744560573.486</v>
      </c>
      <c r="M139">
        <v>13611836958159.328</v>
      </c>
      <c r="N139">
        <v>13326936591373.316</v>
      </c>
      <c r="O139">
        <v>12798136833357.73</v>
      </c>
    </row>
    <row r="140" spans="1:15" x14ac:dyDescent="0.3">
      <c r="A140" t="s">
        <v>184</v>
      </c>
      <c r="B140" t="s">
        <v>256</v>
      </c>
      <c r="E140" t="s">
        <v>153</v>
      </c>
      <c r="G140">
        <v>14029514129086.953</v>
      </c>
      <c r="H140">
        <v>12674194364881.75</v>
      </c>
      <c r="I140">
        <v>10909268111328.209</v>
      </c>
      <c r="J140">
        <v>11696252034573.332</v>
      </c>
      <c r="K140">
        <v>11465084494129.488</v>
      </c>
      <c r="L140">
        <v>11335422969863.648</v>
      </c>
      <c r="M140">
        <v>10480129806000.359</v>
      </c>
      <c r="N140">
        <v>10147533368060.572</v>
      </c>
      <c r="O140">
        <v>10661877094591.436</v>
      </c>
    </row>
    <row r="141" spans="1:15" x14ac:dyDescent="0.3">
      <c r="A141" t="s">
        <v>185</v>
      </c>
      <c r="B141" t="s">
        <v>256</v>
      </c>
      <c r="E141" t="s">
        <v>153</v>
      </c>
      <c r="G141">
        <v>30655246030297.684</v>
      </c>
      <c r="H141">
        <v>31095572987690.754</v>
      </c>
      <c r="I141">
        <v>27144860679483.895</v>
      </c>
      <c r="J141">
        <v>27023995393948.973</v>
      </c>
      <c r="K141">
        <v>26485229927652.41</v>
      </c>
      <c r="L141">
        <v>24324925891393.039</v>
      </c>
      <c r="M141">
        <v>22772302203840.762</v>
      </c>
      <c r="N141">
        <v>21997190975438.602</v>
      </c>
      <c r="O141">
        <v>22086203629928.34</v>
      </c>
    </row>
    <row r="142" spans="1:15" x14ac:dyDescent="0.3">
      <c r="A142" t="s">
        <v>186</v>
      </c>
      <c r="B142" t="s">
        <v>256</v>
      </c>
      <c r="E142" t="s">
        <v>153</v>
      </c>
      <c r="G142">
        <v>4124699980830.4565</v>
      </c>
      <c r="H142">
        <v>3581677715819.8511</v>
      </c>
      <c r="I142">
        <v>2990896567052.3081</v>
      </c>
      <c r="J142">
        <v>3248044237780.6865</v>
      </c>
      <c r="K142">
        <v>3182909933137.877</v>
      </c>
      <c r="L142">
        <v>3118424956384.8242</v>
      </c>
      <c r="M142">
        <v>2777867803805.5928</v>
      </c>
      <c r="N142">
        <v>2921688285552.2598</v>
      </c>
      <c r="O142">
        <v>3845774153167.2056</v>
      </c>
    </row>
    <row r="143" spans="1:15" x14ac:dyDescent="0.3">
      <c r="A143" t="s">
        <v>187</v>
      </c>
      <c r="B143" t="s">
        <v>256</v>
      </c>
      <c r="E143" t="s">
        <v>153</v>
      </c>
      <c r="G143">
        <v>25192037594848.625</v>
      </c>
      <c r="H143">
        <v>25153884144575.578</v>
      </c>
      <c r="I143">
        <v>22150021659550.129</v>
      </c>
      <c r="J143">
        <v>22910270792580.594</v>
      </c>
      <c r="K143">
        <v>23193777815580.391</v>
      </c>
      <c r="L143">
        <v>21655200512836.195</v>
      </c>
      <c r="M143">
        <v>20419509740630.129</v>
      </c>
      <c r="N143">
        <v>20487299241754.547</v>
      </c>
      <c r="O143">
        <v>23783762693462.777</v>
      </c>
    </row>
    <row r="144" spans="1:15" x14ac:dyDescent="0.3">
      <c r="A144" t="s">
        <v>188</v>
      </c>
      <c r="B144" t="s">
        <v>256</v>
      </c>
      <c r="E144" t="s">
        <v>153</v>
      </c>
      <c r="G144">
        <v>115049476000</v>
      </c>
      <c r="H144">
        <v>106165866000</v>
      </c>
      <c r="I144">
        <v>99291124000</v>
      </c>
      <c r="J144">
        <v>108108009000</v>
      </c>
      <c r="K144">
        <v>107562008000</v>
      </c>
      <c r="L144">
        <v>104295862000</v>
      </c>
      <c r="M144">
        <v>99937696000</v>
      </c>
      <c r="N144">
        <v>99290381000</v>
      </c>
      <c r="O144">
        <v>101726331000</v>
      </c>
    </row>
    <row r="145" spans="1:15" x14ac:dyDescent="0.3">
      <c r="A145" t="s">
        <v>189</v>
      </c>
      <c r="B145" t="s">
        <v>256</v>
      </c>
      <c r="E145" t="s">
        <v>153</v>
      </c>
      <c r="G145">
        <v>476747720364.74164</v>
      </c>
      <c r="H145">
        <v>424671765455.70428</v>
      </c>
      <c r="I145">
        <v>383817841547.09918</v>
      </c>
      <c r="J145">
        <v>318678815489.74945</v>
      </c>
      <c r="K145">
        <v>262588632526.73044</v>
      </c>
      <c r="L145">
        <v>248362771739.13043</v>
      </c>
      <c r="M145">
        <v>332441717791.41101</v>
      </c>
      <c r="N145">
        <v>329366576819.40698</v>
      </c>
      <c r="O145">
        <v>305595408895.26544</v>
      </c>
    </row>
    <row r="146" spans="1:15" x14ac:dyDescent="0.3">
      <c r="A146" t="s">
        <v>190</v>
      </c>
      <c r="B146" t="s">
        <v>256</v>
      </c>
      <c r="E146" t="s">
        <v>153</v>
      </c>
      <c r="G146">
        <v>14040893546587.25</v>
      </c>
      <c r="H146">
        <v>14570891691511.682</v>
      </c>
      <c r="I146">
        <v>13086148411425.061</v>
      </c>
      <c r="J146">
        <v>13418360523881.521</v>
      </c>
      <c r="K146">
        <v>13698192927474.457</v>
      </c>
      <c r="L146">
        <v>12679719055232.58</v>
      </c>
      <c r="M146">
        <v>11973696253892.752</v>
      </c>
      <c r="N146">
        <v>11675505777208.623</v>
      </c>
      <c r="O146">
        <v>13510069962193.664</v>
      </c>
    </row>
    <row r="147" spans="1:15" x14ac:dyDescent="0.3">
      <c r="A147" t="s">
        <v>191</v>
      </c>
      <c r="B147" t="s">
        <v>256</v>
      </c>
      <c r="E147" t="s">
        <v>153</v>
      </c>
    </row>
    <row r="148" spans="1:15" x14ac:dyDescent="0.3">
      <c r="A148" t="s">
        <v>192</v>
      </c>
      <c r="B148" t="s">
        <v>256</v>
      </c>
      <c r="E148" t="s">
        <v>153</v>
      </c>
      <c r="G148">
        <v>1397509272054.4802</v>
      </c>
      <c r="H148">
        <v>1427380681294.5508</v>
      </c>
      <c r="I148">
        <v>1276962685648.2307</v>
      </c>
      <c r="J148">
        <v>1394320055129.3845</v>
      </c>
      <c r="K148">
        <v>1421702715218.0129</v>
      </c>
      <c r="L148">
        <v>1313245330197.6611</v>
      </c>
      <c r="M148">
        <v>1233554967011.7102</v>
      </c>
      <c r="N148">
        <v>1196156971279.6868</v>
      </c>
      <c r="O148">
        <v>1371820537888.6008</v>
      </c>
    </row>
    <row r="149" spans="1:15" x14ac:dyDescent="0.3">
      <c r="A149" t="s">
        <v>193</v>
      </c>
      <c r="B149" t="s">
        <v>256</v>
      </c>
      <c r="E149" t="s">
        <v>153</v>
      </c>
      <c r="G149">
        <v>38100812958.5196</v>
      </c>
      <c r="H149">
        <v>37191166151.980026</v>
      </c>
      <c r="I149">
        <v>31370395572.765308</v>
      </c>
      <c r="J149">
        <v>31081901909.21508</v>
      </c>
      <c r="K149">
        <v>30624720196.228451</v>
      </c>
      <c r="L149">
        <v>26924385103.066174</v>
      </c>
      <c r="M149">
        <v>24072829276.775043</v>
      </c>
      <c r="N149">
        <v>22890762090.150768</v>
      </c>
      <c r="O149">
        <v>26634083965.098305</v>
      </c>
    </row>
    <row r="150" spans="1:15" x14ac:dyDescent="0.3">
      <c r="A150" t="s">
        <v>194</v>
      </c>
      <c r="B150" t="s">
        <v>256</v>
      </c>
      <c r="E150" t="s">
        <v>153</v>
      </c>
      <c r="G150">
        <v>126783472501.13449</v>
      </c>
      <c r="H150">
        <v>111261882913.3419</v>
      </c>
      <c r="I150">
        <v>107657734392.44585</v>
      </c>
      <c r="J150">
        <v>95912607970.168594</v>
      </c>
      <c r="K150">
        <v>84269196152.033264</v>
      </c>
      <c r="L150">
        <v>81770886908.519836</v>
      </c>
      <c r="M150">
        <v>74296745599.004761</v>
      </c>
      <c r="N150">
        <v>64589329344.693703</v>
      </c>
      <c r="O150">
        <v>55612228233.51786</v>
      </c>
    </row>
    <row r="151" spans="1:15" x14ac:dyDescent="0.3">
      <c r="A151" t="s">
        <v>195</v>
      </c>
      <c r="B151" t="s">
        <v>256</v>
      </c>
      <c r="E151" t="s">
        <v>153</v>
      </c>
      <c r="G151">
        <v>16641391923811.105</v>
      </c>
      <c r="H151">
        <v>17187869517145.904</v>
      </c>
      <c r="I151">
        <v>15370461303996.359</v>
      </c>
      <c r="J151">
        <v>15692624900172.973</v>
      </c>
      <c r="K151">
        <v>15979881686055.645</v>
      </c>
      <c r="L151">
        <v>14764668937681.107</v>
      </c>
      <c r="M151">
        <v>13889039447069.811</v>
      </c>
      <c r="N151">
        <v>13553055207692</v>
      </c>
      <c r="O151">
        <v>15650588620201.967</v>
      </c>
    </row>
    <row r="152" spans="1:15" x14ac:dyDescent="0.3">
      <c r="A152" t="s">
        <v>196</v>
      </c>
      <c r="B152" t="s">
        <v>256</v>
      </c>
      <c r="E152" t="s">
        <v>153</v>
      </c>
      <c r="G152">
        <v>1891789706611.7017</v>
      </c>
      <c r="H152">
        <v>1782737506679.6443</v>
      </c>
      <c r="I152">
        <v>1662433181851.905</v>
      </c>
      <c r="J152">
        <v>1825819675083.7136</v>
      </c>
      <c r="K152">
        <v>1729702731010.2756</v>
      </c>
      <c r="L152">
        <v>1645002526594.4155</v>
      </c>
      <c r="M152">
        <v>1554854673356.303</v>
      </c>
      <c r="N152">
        <v>1658615485489.4639</v>
      </c>
      <c r="O152">
        <v>2076522998831.2625</v>
      </c>
    </row>
    <row r="153" spans="1:15" x14ac:dyDescent="0.3">
      <c r="A153" t="s">
        <v>197</v>
      </c>
      <c r="B153" t="s">
        <v>256</v>
      </c>
      <c r="E153" t="s">
        <v>153</v>
      </c>
      <c r="G153">
        <v>280825957768.48358</v>
      </c>
      <c r="H153">
        <v>296387625263.56116</v>
      </c>
      <c r="I153">
        <v>271886077382.09726</v>
      </c>
      <c r="J153">
        <v>268514916972.54379</v>
      </c>
      <c r="K153">
        <v>275708001767.83801</v>
      </c>
      <c r="L153">
        <v>255647979916.47333</v>
      </c>
      <c r="M153">
        <v>240771351298.83994</v>
      </c>
      <c r="N153">
        <v>234534382384.7655</v>
      </c>
      <c r="O153">
        <v>274862826772.15152</v>
      </c>
    </row>
    <row r="154" spans="1:15" x14ac:dyDescent="0.3">
      <c r="A154" t="s">
        <v>198</v>
      </c>
      <c r="B154" t="s">
        <v>256</v>
      </c>
      <c r="E154" t="s">
        <v>153</v>
      </c>
      <c r="G154">
        <v>4943248200.044096</v>
      </c>
      <c r="H154">
        <v>4296235427.5233946</v>
      </c>
      <c r="I154">
        <v>4477030179.8312769</v>
      </c>
      <c r="J154">
        <v>5481692621.611248</v>
      </c>
      <c r="K154">
        <v>5581425890.9665098</v>
      </c>
      <c r="L154">
        <v>5353468387.5601883</v>
      </c>
      <c r="M154">
        <v>4930213787.5045147</v>
      </c>
      <c r="N154">
        <v>4682480303.9746895</v>
      </c>
      <c r="O154">
        <v>4857103846.729845</v>
      </c>
    </row>
    <row r="155" spans="1:15" x14ac:dyDescent="0.3">
      <c r="A155" t="s">
        <v>199</v>
      </c>
      <c r="B155" t="s">
        <v>256</v>
      </c>
      <c r="E155" t="s">
        <v>153</v>
      </c>
      <c r="G155">
        <v>2782905325624.5244</v>
      </c>
      <c r="H155">
        <v>2957879759263.5186</v>
      </c>
      <c r="I155">
        <v>2639008701648.2109</v>
      </c>
      <c r="J155">
        <v>2728870246705.8291</v>
      </c>
      <c r="K155">
        <v>2790956878746.6147</v>
      </c>
      <c r="L155">
        <v>2595151045197.6748</v>
      </c>
      <c r="M155">
        <v>2472964344587.2339</v>
      </c>
      <c r="N155">
        <v>2439188643162.4985</v>
      </c>
      <c r="O155">
        <v>2855964488590.1406</v>
      </c>
    </row>
    <row r="156" spans="1:15" x14ac:dyDescent="0.3">
      <c r="A156" t="s">
        <v>200</v>
      </c>
      <c r="B156" t="s">
        <v>256</v>
      </c>
      <c r="E156" t="s">
        <v>153</v>
      </c>
      <c r="H156">
        <v>3649878680.2281122</v>
      </c>
      <c r="I156">
        <v>3248670978.1016498</v>
      </c>
      <c r="J156">
        <v>3275684065.1313915</v>
      </c>
      <c r="K156">
        <v>3188601035.1907024</v>
      </c>
      <c r="L156">
        <v>2980057167.7359519</v>
      </c>
      <c r="M156">
        <v>2813278761.275238</v>
      </c>
      <c r="N156">
        <v>2573906035.5958357</v>
      </c>
      <c r="O156">
        <v>2914012852.340621</v>
      </c>
    </row>
    <row r="157" spans="1:15" x14ac:dyDescent="0.3">
      <c r="A157" t="s">
        <v>201</v>
      </c>
      <c r="B157" t="s">
        <v>256</v>
      </c>
      <c r="E157" t="s">
        <v>153</v>
      </c>
      <c r="G157">
        <v>427094119.11131704</v>
      </c>
      <c r="H157">
        <v>404028900</v>
      </c>
      <c r="I157">
        <v>408000000</v>
      </c>
      <c r="J157">
        <v>412000000</v>
      </c>
      <c r="K157">
        <v>401932300</v>
      </c>
      <c r="L157">
        <v>366666800</v>
      </c>
      <c r="M157">
        <v>332265200</v>
      </c>
      <c r="N157">
        <v>316489900</v>
      </c>
      <c r="O157">
        <v>319271200</v>
      </c>
    </row>
    <row r="158" spans="1:15" x14ac:dyDescent="0.3">
      <c r="A158" t="s">
        <v>202</v>
      </c>
      <c r="B158" t="s">
        <v>256</v>
      </c>
      <c r="E158" t="s">
        <v>153</v>
      </c>
      <c r="G158">
        <v>21071739227.942764</v>
      </c>
      <c r="H158">
        <v>20217946921.206306</v>
      </c>
      <c r="I158">
        <v>15314577167.819899</v>
      </c>
      <c r="J158">
        <v>16874405460.196362</v>
      </c>
      <c r="K158">
        <v>16867326389.869593</v>
      </c>
      <c r="L158">
        <v>14929487495.759014</v>
      </c>
      <c r="M158">
        <v>14023890263.87505</v>
      </c>
      <c r="N158">
        <v>14383107763.11825</v>
      </c>
      <c r="O158">
        <v>18203966900.440376</v>
      </c>
    </row>
    <row r="159" spans="1:15" x14ac:dyDescent="0.3">
      <c r="A159" t="s">
        <v>203</v>
      </c>
      <c r="B159" t="s">
        <v>256</v>
      </c>
      <c r="E159" t="s">
        <v>153</v>
      </c>
      <c r="G159">
        <v>3070667732359.2051</v>
      </c>
      <c r="H159">
        <v>3122480345924.5425</v>
      </c>
      <c r="I159">
        <v>2704609160088.1504</v>
      </c>
      <c r="J159">
        <v>2857057847953.0215</v>
      </c>
      <c r="K159">
        <v>2878152147315.8159</v>
      </c>
      <c r="L159">
        <v>2683488510504.0386</v>
      </c>
      <c r="M159">
        <v>2699659680997.1973</v>
      </c>
      <c r="N159">
        <v>2934857946213.4746</v>
      </c>
      <c r="O159">
        <v>3065223279583.7935</v>
      </c>
    </row>
    <row r="160" spans="1:15" x14ac:dyDescent="0.3">
      <c r="A160" t="s">
        <v>204</v>
      </c>
      <c r="B160" t="s">
        <v>256</v>
      </c>
      <c r="E160" t="s">
        <v>153</v>
      </c>
      <c r="G160">
        <v>24605375420.067211</v>
      </c>
      <c r="H160">
        <v>18629365612.095997</v>
      </c>
      <c r="I160">
        <v>15842922532.720198</v>
      </c>
      <c r="J160">
        <v>17470436258.513054</v>
      </c>
      <c r="K160">
        <v>17596922469.915173</v>
      </c>
      <c r="L160">
        <v>16242647229.739805</v>
      </c>
      <c r="M160">
        <v>15141598622.56916</v>
      </c>
      <c r="N160">
        <v>14953675992.670391</v>
      </c>
      <c r="O160">
        <v>17627336228.053581</v>
      </c>
    </row>
    <row r="161" spans="1:15" x14ac:dyDescent="0.3">
      <c r="A161" t="s">
        <v>205</v>
      </c>
      <c r="B161" t="s">
        <v>256</v>
      </c>
      <c r="E161" t="s">
        <v>153</v>
      </c>
      <c r="G161">
        <v>72838798787.706589</v>
      </c>
      <c r="H161">
        <v>79156409409.858109</v>
      </c>
      <c r="I161">
        <v>70043095503.250305</v>
      </c>
      <c r="J161">
        <v>68337974418.768051</v>
      </c>
      <c r="K161">
        <v>67298913752.024117</v>
      </c>
      <c r="L161">
        <v>60405920071.102432</v>
      </c>
      <c r="M161">
        <v>56164933479.404358</v>
      </c>
      <c r="N161">
        <v>49406014245.429642</v>
      </c>
      <c r="O161">
        <v>54783320576.888222</v>
      </c>
    </row>
    <row r="162" spans="1:15" x14ac:dyDescent="0.3">
      <c r="A162" t="s">
        <v>206</v>
      </c>
      <c r="B162" t="s">
        <v>256</v>
      </c>
      <c r="E162" t="s">
        <v>153</v>
      </c>
    </row>
    <row r="163" spans="1:15" x14ac:dyDescent="0.3">
      <c r="A163" t="s">
        <v>207</v>
      </c>
      <c r="B163" t="s">
        <v>256</v>
      </c>
      <c r="E163" t="s">
        <v>153</v>
      </c>
      <c r="G163">
        <v>21227749388.728706</v>
      </c>
      <c r="H163">
        <v>16091817842.234802</v>
      </c>
      <c r="I163">
        <v>14177835840.831108</v>
      </c>
      <c r="J163">
        <v>13442861496.574669</v>
      </c>
      <c r="K163">
        <v>11857030366.459799</v>
      </c>
      <c r="L163">
        <v>10324668270.875994</v>
      </c>
      <c r="M163">
        <v>8595955600.7876987</v>
      </c>
      <c r="N163">
        <v>8794202394.7224464</v>
      </c>
      <c r="O163">
        <v>8778473643.019886</v>
      </c>
    </row>
    <row r="164" spans="1:15" x14ac:dyDescent="0.3">
      <c r="A164" t="s">
        <v>208</v>
      </c>
      <c r="B164" t="s">
        <v>256</v>
      </c>
      <c r="E164" t="s">
        <v>153</v>
      </c>
      <c r="G164">
        <v>2273060863.1398072</v>
      </c>
      <c r="H164">
        <v>2038414973.5717318</v>
      </c>
      <c r="I164">
        <v>1812170878.3063152</v>
      </c>
      <c r="J164">
        <v>1813609679.153127</v>
      </c>
      <c r="K164">
        <v>1670671340.3796611</v>
      </c>
      <c r="L164">
        <v>1504909447.7745907</v>
      </c>
      <c r="M164">
        <v>1484578897.1578336</v>
      </c>
      <c r="N164">
        <v>1378176605.9370522</v>
      </c>
      <c r="O164">
        <v>1229461731.7045789</v>
      </c>
    </row>
    <row r="165" spans="1:15" x14ac:dyDescent="0.3">
      <c r="A165" t="s">
        <v>209</v>
      </c>
      <c r="B165" t="s">
        <v>256</v>
      </c>
      <c r="E165" t="s">
        <v>153</v>
      </c>
      <c r="G165">
        <v>1633559092.0661118</v>
      </c>
      <c r="H165">
        <v>1638517606.8857841</v>
      </c>
      <c r="I165">
        <v>1431758231.6828716</v>
      </c>
      <c r="J165">
        <v>1439638410.9959269</v>
      </c>
      <c r="K165">
        <v>1504630233.686389</v>
      </c>
      <c r="L165">
        <v>1350177012.2477086</v>
      </c>
      <c r="M165">
        <v>1179004911.2607493</v>
      </c>
      <c r="N165">
        <v>1048229632.9972631</v>
      </c>
      <c r="O165">
        <v>1054915581.3677446</v>
      </c>
    </row>
    <row r="166" spans="1:15" x14ac:dyDescent="0.3">
      <c r="A166" t="s">
        <v>210</v>
      </c>
      <c r="B166" t="s">
        <v>256</v>
      </c>
      <c r="E166" t="s">
        <v>153</v>
      </c>
      <c r="G166">
        <v>11813908447.813124</v>
      </c>
      <c r="H166">
        <v>12269393392.157854</v>
      </c>
      <c r="I166">
        <v>10099157995.578859</v>
      </c>
      <c r="J166">
        <v>11364133546.249392</v>
      </c>
      <c r="K166">
        <v>13097012124.226074</v>
      </c>
      <c r="L166">
        <v>12200913887.642757</v>
      </c>
      <c r="M166">
        <v>11240808846.692385</v>
      </c>
      <c r="N166">
        <v>13185496881.405239</v>
      </c>
      <c r="O166">
        <v>21765453087.479008</v>
      </c>
    </row>
    <row r="167" spans="1:15" x14ac:dyDescent="0.3">
      <c r="A167" t="s">
        <v>211</v>
      </c>
      <c r="B167" t="s">
        <v>256</v>
      </c>
      <c r="E167" t="s">
        <v>153</v>
      </c>
      <c r="G167">
        <v>219065872466.24988</v>
      </c>
      <c r="H167">
        <v>214873879833.64771</v>
      </c>
      <c r="I167">
        <v>188925995936.8035</v>
      </c>
      <c r="J167">
        <v>205257014892.49796</v>
      </c>
      <c r="K167">
        <v>212049447242.10745</v>
      </c>
      <c r="L167">
        <v>199844406013.53275</v>
      </c>
      <c r="M167">
        <v>193148146586.93811</v>
      </c>
      <c r="N167">
        <v>195683527003.37451</v>
      </c>
      <c r="O167">
        <v>235458133124.60403</v>
      </c>
    </row>
    <row r="168" spans="1:15" x14ac:dyDescent="0.3">
      <c r="A168" t="s">
        <v>212</v>
      </c>
      <c r="B168" t="s">
        <v>256</v>
      </c>
      <c r="E168" t="s">
        <v>153</v>
      </c>
      <c r="G168">
        <v>1256413185.1851852</v>
      </c>
      <c r="H168">
        <v>1122800000</v>
      </c>
      <c r="I168">
        <v>1043411111.111111</v>
      </c>
      <c r="J168">
        <v>1213485185.1851852</v>
      </c>
      <c r="K168">
        <v>1166514814.8148148</v>
      </c>
      <c r="L168">
        <v>1125685185.1851852</v>
      </c>
      <c r="M168">
        <v>1061640740.7407407</v>
      </c>
      <c r="N168">
        <v>997007407.40740728</v>
      </c>
      <c r="O168">
        <v>911496296.29629624</v>
      </c>
    </row>
    <row r="169" spans="1:15" x14ac:dyDescent="0.3">
      <c r="A169" t="s">
        <v>213</v>
      </c>
      <c r="B169" t="s">
        <v>256</v>
      </c>
      <c r="E169" t="s">
        <v>153</v>
      </c>
      <c r="H169">
        <v>3235816195.0660877</v>
      </c>
      <c r="I169">
        <v>3082909157.609942</v>
      </c>
      <c r="J169">
        <v>2997331094.2513566</v>
      </c>
      <c r="K169">
        <v>3055791340.7024989</v>
      </c>
      <c r="L169">
        <v>2851610655.923912</v>
      </c>
      <c r="M169">
        <v>2707146783.1305614</v>
      </c>
      <c r="N169">
        <v>2499113085.4825468</v>
      </c>
      <c r="O169">
        <v>2842065877.1544285</v>
      </c>
    </row>
    <row r="170" spans="1:15" x14ac:dyDescent="0.3">
      <c r="A170" t="s">
        <v>214</v>
      </c>
      <c r="B170" t="s">
        <v>256</v>
      </c>
      <c r="E170" t="s">
        <v>153</v>
      </c>
      <c r="G170">
        <v>95003333381.193634</v>
      </c>
      <c r="H170">
        <v>86053079767.350739</v>
      </c>
      <c r="I170">
        <v>77715183063.205399</v>
      </c>
      <c r="J170">
        <v>77172313916.421768</v>
      </c>
      <c r="K170">
        <v>73328369925.847839</v>
      </c>
      <c r="L170">
        <v>71653756504.162476</v>
      </c>
      <c r="M170">
        <v>66053402744.7267</v>
      </c>
      <c r="N170">
        <v>62186064718.742386</v>
      </c>
      <c r="O170">
        <v>57852150564.519981</v>
      </c>
    </row>
    <row r="171" spans="1:15" x14ac:dyDescent="0.3">
      <c r="A171" t="s">
        <v>215</v>
      </c>
      <c r="B171" t="s">
        <v>256</v>
      </c>
      <c r="E171" t="s">
        <v>153</v>
      </c>
      <c r="H171">
        <v>6123000000</v>
      </c>
      <c r="I171">
        <v>5886000000</v>
      </c>
      <c r="J171">
        <v>6366000000</v>
      </c>
      <c r="K171">
        <v>6056000000</v>
      </c>
      <c r="L171">
        <v>6013000000</v>
      </c>
      <c r="M171">
        <v>5901000000</v>
      </c>
      <c r="N171">
        <v>5799000000</v>
      </c>
      <c r="O171">
        <v>5610000000</v>
      </c>
    </row>
    <row r="172" spans="1:15" x14ac:dyDescent="0.3">
      <c r="A172" t="s">
        <v>216</v>
      </c>
      <c r="B172" t="s">
        <v>256</v>
      </c>
      <c r="E172" t="s">
        <v>153</v>
      </c>
      <c r="G172">
        <v>15357537068.343403</v>
      </c>
      <c r="H172">
        <v>8044498800.9592323</v>
      </c>
      <c r="I172">
        <v>5471256594.7242203</v>
      </c>
      <c r="J172">
        <v>5173760191.8465223</v>
      </c>
      <c r="K172">
        <v>4787637005.5363798</v>
      </c>
      <c r="L172">
        <v>4748174334.1404362</v>
      </c>
      <c r="M172">
        <v>4482697336.5617437</v>
      </c>
      <c r="N172">
        <v>4279840193.7046003</v>
      </c>
      <c r="O172">
        <v>4127660158.4732251</v>
      </c>
    </row>
    <row r="173" spans="1:15" x14ac:dyDescent="0.3">
      <c r="A173" t="s">
        <v>217</v>
      </c>
      <c r="B173" t="s">
        <v>256</v>
      </c>
      <c r="E173" t="s">
        <v>153</v>
      </c>
      <c r="G173">
        <v>61535768880816.641</v>
      </c>
      <c r="H173">
        <v>60016712305060.195</v>
      </c>
      <c r="I173">
        <v>53937976780898.102</v>
      </c>
      <c r="J173">
        <v>55315474922573.32</v>
      </c>
      <c r="K173">
        <v>54839704976037.102</v>
      </c>
      <c r="L173">
        <v>51570870016899.742</v>
      </c>
      <c r="M173">
        <v>49306277527564.313</v>
      </c>
      <c r="N173">
        <v>48273634988451.5</v>
      </c>
      <c r="O173">
        <v>51134057169125.461</v>
      </c>
    </row>
    <row r="174" spans="1:15" x14ac:dyDescent="0.3">
      <c r="A174" t="s">
        <v>218</v>
      </c>
      <c r="B174" t="s">
        <v>256</v>
      </c>
      <c r="E174" t="s">
        <v>153</v>
      </c>
      <c r="G174">
        <v>359838598806.0907</v>
      </c>
      <c r="H174">
        <v>368911387845.4176</v>
      </c>
      <c r="I174">
        <v>344943149590.05829</v>
      </c>
      <c r="J174">
        <v>363074560517.27606</v>
      </c>
      <c r="K174">
        <v>361731070995.72626</v>
      </c>
      <c r="L174">
        <v>341273289534.46594</v>
      </c>
      <c r="M174">
        <v>320860317562.56238</v>
      </c>
      <c r="N174">
        <v>309385622601.34808</v>
      </c>
      <c r="O174">
        <v>291459983449.58044</v>
      </c>
    </row>
    <row r="175" spans="1:15" x14ac:dyDescent="0.3">
      <c r="A175" t="s">
        <v>219</v>
      </c>
      <c r="B175" t="s">
        <v>256</v>
      </c>
      <c r="E175" t="s">
        <v>153</v>
      </c>
      <c r="G175">
        <v>31717700115.254597</v>
      </c>
      <c r="H175">
        <v>28488721296.201176</v>
      </c>
      <c r="I175">
        <v>23827859694.792065</v>
      </c>
      <c r="J175">
        <v>25089937108.668098</v>
      </c>
      <c r="K175">
        <v>24067750465.936077</v>
      </c>
      <c r="L175">
        <v>23136248046.297894</v>
      </c>
      <c r="M175">
        <v>21717604580.862713</v>
      </c>
      <c r="N175">
        <v>20979791685.416042</v>
      </c>
      <c r="O175">
        <v>19756533658.082214</v>
      </c>
    </row>
    <row r="176" spans="1:15" x14ac:dyDescent="0.3">
      <c r="A176" t="s">
        <v>220</v>
      </c>
      <c r="B176" t="s">
        <v>256</v>
      </c>
      <c r="E176" t="s">
        <v>153</v>
      </c>
      <c r="G176">
        <v>970109981803.94495</v>
      </c>
      <c r="H176">
        <v>898771753067.72314</v>
      </c>
      <c r="I176">
        <v>808664234946.37988</v>
      </c>
      <c r="J176">
        <v>799160667507.73547</v>
      </c>
      <c r="K176">
        <v>771241850302.93384</v>
      </c>
      <c r="L176">
        <v>809850137940.15125</v>
      </c>
      <c r="M176">
        <v>731974952060.24939</v>
      </c>
      <c r="N176">
        <v>698814203077.2489</v>
      </c>
      <c r="O176">
        <v>719693866273.2511</v>
      </c>
    </row>
    <row r="177" spans="1:15" x14ac:dyDescent="0.3">
      <c r="A177" t="s">
        <v>221</v>
      </c>
      <c r="B177" t="s">
        <v>256</v>
      </c>
      <c r="E177" t="s">
        <v>153</v>
      </c>
      <c r="G177">
        <v>70964606464.642715</v>
      </c>
      <c r="H177">
        <v>68843674641.211166</v>
      </c>
      <c r="I177">
        <v>57624938982.360626</v>
      </c>
      <c r="J177">
        <v>61329267533.131554</v>
      </c>
      <c r="K177">
        <v>61330483609.883514</v>
      </c>
      <c r="L177">
        <v>55937483557.925568</v>
      </c>
      <c r="M177">
        <v>52391038979.033791</v>
      </c>
      <c r="N177">
        <v>50742086222.907005</v>
      </c>
      <c r="O177">
        <v>59214461630.399292</v>
      </c>
    </row>
    <row r="178" spans="1:15" x14ac:dyDescent="0.3">
      <c r="A178" t="s">
        <v>222</v>
      </c>
      <c r="B178" t="s">
        <v>256</v>
      </c>
      <c r="E178" t="s">
        <v>153</v>
      </c>
      <c r="G178">
        <v>20253551885.214645</v>
      </c>
      <c r="H178">
        <v>20877414952.123581</v>
      </c>
      <c r="I178">
        <v>14508222518.157993</v>
      </c>
      <c r="J178">
        <v>15016090929.87443</v>
      </c>
      <c r="K178">
        <v>16403864521.412119</v>
      </c>
      <c r="L178">
        <v>15093357143.420015</v>
      </c>
      <c r="M178">
        <v>14069277532.499874</v>
      </c>
      <c r="N178">
        <v>14849629407.954582</v>
      </c>
      <c r="O178">
        <v>15146883647.376593</v>
      </c>
    </row>
    <row r="179" spans="1:15" x14ac:dyDescent="0.3">
      <c r="A179" t="s">
        <v>223</v>
      </c>
      <c r="B179" t="s">
        <v>256</v>
      </c>
      <c r="E179" t="s">
        <v>153</v>
      </c>
      <c r="G179">
        <v>178788572067.58902</v>
      </c>
      <c r="H179">
        <v>182275444031.78961</v>
      </c>
      <c r="I179">
        <v>157227094449.07394</v>
      </c>
      <c r="J179">
        <v>164020460331.65897</v>
      </c>
      <c r="K179">
        <v>160565642983.58676</v>
      </c>
      <c r="L179">
        <v>143112196040.32568</v>
      </c>
      <c r="M179">
        <v>128609822750.03862</v>
      </c>
      <c r="N179">
        <v>125174166987.37169</v>
      </c>
      <c r="O179">
        <v>141033843265.66858</v>
      </c>
    </row>
    <row r="180" spans="1:15" x14ac:dyDescent="0.3">
      <c r="A180" t="s">
        <v>224</v>
      </c>
      <c r="B180" t="s">
        <v>256</v>
      </c>
      <c r="E180" t="s">
        <v>153</v>
      </c>
      <c r="G180">
        <v>37635709395799.688</v>
      </c>
      <c r="H180">
        <v>35615582809272.953</v>
      </c>
      <c r="I180">
        <v>30036645646514.09</v>
      </c>
      <c r="J180">
        <v>31181885466267.41</v>
      </c>
      <c r="K180">
        <v>30520147708889.984</v>
      </c>
      <c r="L180">
        <v>28689022224808.449</v>
      </c>
      <c r="M180">
        <v>25972093023068.707</v>
      </c>
      <c r="N180">
        <v>25774291128877.188</v>
      </c>
      <c r="O180">
        <v>27519521640517.52</v>
      </c>
    </row>
    <row r="181" spans="1:15" x14ac:dyDescent="0.3">
      <c r="A181" t="s">
        <v>225</v>
      </c>
      <c r="B181" t="s">
        <v>256</v>
      </c>
      <c r="E181" t="s">
        <v>153</v>
      </c>
      <c r="G181">
        <v>40448776490634.492</v>
      </c>
      <c r="H181">
        <v>38246179203967.359</v>
      </c>
      <c r="I181">
        <v>32450856363672.746</v>
      </c>
      <c r="J181">
        <v>33639428774236.219</v>
      </c>
      <c r="K181">
        <v>32893629417407.625</v>
      </c>
      <c r="L181">
        <v>30978325716193.156</v>
      </c>
      <c r="M181">
        <v>28162575334751.828</v>
      </c>
      <c r="N181">
        <v>27922343491136.934</v>
      </c>
      <c r="O181">
        <v>29716965776742.887</v>
      </c>
    </row>
    <row r="182" spans="1:15" x14ac:dyDescent="0.3">
      <c r="A182" t="s">
        <v>226</v>
      </c>
      <c r="B182" t="s">
        <v>256</v>
      </c>
      <c r="E182" t="s">
        <v>153</v>
      </c>
      <c r="G182">
        <v>2813266144561.7803</v>
      </c>
      <c r="H182">
        <v>2630947161900.7036</v>
      </c>
      <c r="I182">
        <v>2413496959520.8394</v>
      </c>
      <c r="J182">
        <v>2457261018776.6938</v>
      </c>
      <c r="K182">
        <v>2373505833478.7183</v>
      </c>
      <c r="L182">
        <v>2288777969587.3804</v>
      </c>
      <c r="M182">
        <v>2188895718882.438</v>
      </c>
      <c r="N182">
        <v>2146720272494.658</v>
      </c>
      <c r="O182">
        <v>2197444136225.3748</v>
      </c>
    </row>
    <row r="183" spans="1:15" x14ac:dyDescent="0.3">
      <c r="A183" t="s">
        <v>227</v>
      </c>
      <c r="B183" t="s">
        <v>256</v>
      </c>
      <c r="E183" t="s">
        <v>153</v>
      </c>
      <c r="G183">
        <v>1173302850133.1819</v>
      </c>
      <c r="H183">
        <v>1096038565477.4154</v>
      </c>
      <c r="I183">
        <v>1002567723026.3032</v>
      </c>
      <c r="J183">
        <v>1069700472074.9744</v>
      </c>
      <c r="K183">
        <v>1048863296886.9071</v>
      </c>
      <c r="L183">
        <v>960023974850.2915</v>
      </c>
      <c r="M183">
        <v>977321951410.72766</v>
      </c>
      <c r="N183">
        <v>1017844957897.416</v>
      </c>
      <c r="O183">
        <v>1076979908548.0337</v>
      </c>
    </row>
    <row r="184" spans="1:15" x14ac:dyDescent="0.3">
      <c r="A184" t="s">
        <v>422</v>
      </c>
      <c r="B184" t="s">
        <v>256</v>
      </c>
      <c r="E184" t="s">
        <v>153</v>
      </c>
      <c r="G184">
        <v>1319100220389.0181</v>
      </c>
      <c r="H184">
        <v>1186505455720.8091</v>
      </c>
      <c r="I184">
        <v>1059054842711.7219</v>
      </c>
      <c r="J184">
        <v>1119099871386.1587</v>
      </c>
      <c r="K184">
        <v>1042271532953.3597</v>
      </c>
      <c r="L184">
        <v>1015618744168.1512</v>
      </c>
      <c r="M184">
        <v>931877364033.90222</v>
      </c>
      <c r="N184">
        <v>860854232717.85266</v>
      </c>
      <c r="O184">
        <v>890814755511.29126</v>
      </c>
    </row>
    <row r="185" spans="1:15" x14ac:dyDescent="0.3">
      <c r="A185" t="s">
        <v>228</v>
      </c>
      <c r="B185" t="s">
        <v>256</v>
      </c>
      <c r="E185" t="s">
        <v>153</v>
      </c>
      <c r="G185">
        <v>1639926057562.3608</v>
      </c>
      <c r="H185">
        <v>1534883548261.967</v>
      </c>
      <c r="I185">
        <v>1410929236494.5359</v>
      </c>
      <c r="J185">
        <v>1387560546701.72</v>
      </c>
      <c r="K185">
        <v>1324642536591.811</v>
      </c>
      <c r="L185">
        <v>1328753994737.0894</v>
      </c>
      <c r="M185">
        <v>1211573767471.7104</v>
      </c>
      <c r="N185">
        <v>1128875314597.2424</v>
      </c>
      <c r="O185">
        <v>1120464227677.3408</v>
      </c>
    </row>
    <row r="186" spans="1:15" x14ac:dyDescent="0.3">
      <c r="A186" t="s">
        <v>229</v>
      </c>
      <c r="B186" t="s">
        <v>256</v>
      </c>
      <c r="E186" t="s">
        <v>153</v>
      </c>
      <c r="I186">
        <v>6684229268.5298452</v>
      </c>
      <c r="J186">
        <v>7314966839.1098137</v>
      </c>
      <c r="K186">
        <v>7491654051.0801134</v>
      </c>
      <c r="L186">
        <v>6979791187.0900822</v>
      </c>
      <c r="M186">
        <v>6846373276.6206732</v>
      </c>
      <c r="N186">
        <v>7084795708.2686272</v>
      </c>
      <c r="O186">
        <v>7708459145.004734</v>
      </c>
    </row>
    <row r="187" spans="1:15" x14ac:dyDescent="0.3">
      <c r="A187" t="s">
        <v>230</v>
      </c>
      <c r="B187" t="s">
        <v>256</v>
      </c>
      <c r="E187" t="s">
        <v>153</v>
      </c>
      <c r="G187">
        <v>3385089881935.3936</v>
      </c>
      <c r="H187">
        <v>3150306834279.6479</v>
      </c>
      <c r="I187">
        <v>2671595389575.7017</v>
      </c>
      <c r="J187">
        <v>2835606242052.4839</v>
      </c>
      <c r="K187">
        <v>2702929639861.5024</v>
      </c>
      <c r="L187">
        <v>2651474263257.1538</v>
      </c>
      <c r="M187">
        <v>2294796889945.0449</v>
      </c>
      <c r="N187">
        <v>2103588347241.7742</v>
      </c>
      <c r="O187">
        <v>2039126469963.3477</v>
      </c>
    </row>
    <row r="188" spans="1:15" x14ac:dyDescent="0.3">
      <c r="A188" t="s">
        <v>231</v>
      </c>
      <c r="B188" t="s">
        <v>256</v>
      </c>
      <c r="E188" t="s">
        <v>153</v>
      </c>
    </row>
    <row r="189" spans="1:15" x14ac:dyDescent="0.3">
      <c r="A189" t="s">
        <v>232</v>
      </c>
      <c r="B189" t="s">
        <v>256</v>
      </c>
      <c r="E189" t="s">
        <v>153</v>
      </c>
      <c r="G189">
        <v>529244870222.76471</v>
      </c>
      <c r="H189">
        <v>504182603275.5423</v>
      </c>
      <c r="I189">
        <v>425852281928.11371</v>
      </c>
      <c r="J189">
        <v>399321701632.42358</v>
      </c>
      <c r="K189">
        <v>385736680797.11127</v>
      </c>
      <c r="L189">
        <v>336377500160.5495</v>
      </c>
      <c r="M189">
        <v>299091127524.51331</v>
      </c>
      <c r="N189">
        <v>291775166506.89124</v>
      </c>
      <c r="O189">
        <v>259170903647.53183</v>
      </c>
    </row>
    <row r="190" spans="1:15" x14ac:dyDescent="0.3">
      <c r="A190" t="s">
        <v>233</v>
      </c>
      <c r="B190" t="s">
        <v>256</v>
      </c>
      <c r="E190" t="s">
        <v>153</v>
      </c>
      <c r="G190">
        <v>388544468139.73291</v>
      </c>
      <c r="H190">
        <v>359096907772.98547</v>
      </c>
      <c r="I190">
        <v>239735486745.7037</v>
      </c>
      <c r="J190">
        <v>283649531542.6308</v>
      </c>
      <c r="K190">
        <v>327900695065.85345</v>
      </c>
      <c r="L190">
        <v>486630147094.68951</v>
      </c>
      <c r="M190">
        <v>457954614595.2395</v>
      </c>
      <c r="N190">
        <v>408212917871.72485</v>
      </c>
      <c r="O190">
        <v>460382791488.62628</v>
      </c>
    </row>
    <row r="191" spans="1:15" x14ac:dyDescent="0.3">
      <c r="A191" t="s">
        <v>234</v>
      </c>
      <c r="B191" t="s">
        <v>256</v>
      </c>
      <c r="E191" t="s">
        <v>153</v>
      </c>
      <c r="G191">
        <v>264182173793.10345</v>
      </c>
      <c r="H191">
        <v>207691599310.34482</v>
      </c>
      <c r="I191">
        <v>180924091442.95303</v>
      </c>
      <c r="J191">
        <v>233636097800.33844</v>
      </c>
      <c r="K191">
        <v>227367469034.03085</v>
      </c>
      <c r="L191">
        <v>187217660050.67569</v>
      </c>
      <c r="M191">
        <v>166602488747.88495</v>
      </c>
      <c r="N191">
        <v>166774104911.47961</v>
      </c>
      <c r="O191">
        <v>228415656174.95712</v>
      </c>
    </row>
    <row r="192" spans="1:15" x14ac:dyDescent="0.3">
      <c r="A192" t="s">
        <v>235</v>
      </c>
      <c r="B192" t="s">
        <v>256</v>
      </c>
      <c r="E192" t="s">
        <v>153</v>
      </c>
      <c r="G192">
        <v>27841648044.375271</v>
      </c>
      <c r="H192">
        <v>25552639899.066963</v>
      </c>
      <c r="I192">
        <v>21553080483.813221</v>
      </c>
      <c r="J192">
        <v>24663643101.958004</v>
      </c>
      <c r="K192">
        <v>26260850582.06868</v>
      </c>
      <c r="L192">
        <v>24728285177.460316</v>
      </c>
      <c r="M192">
        <v>20793168030.952427</v>
      </c>
      <c r="N192">
        <v>17517210519.091156</v>
      </c>
      <c r="O192">
        <v>17867662177.891129</v>
      </c>
    </row>
    <row r="193" spans="1:15" x14ac:dyDescent="0.3">
      <c r="A193" t="s">
        <v>236</v>
      </c>
      <c r="B193" t="s">
        <v>256</v>
      </c>
      <c r="E193" t="s">
        <v>153</v>
      </c>
      <c r="G193">
        <v>522033446211.62488</v>
      </c>
      <c r="H193">
        <v>488526545878.89136</v>
      </c>
      <c r="I193">
        <v>413267669231.52216</v>
      </c>
      <c r="J193">
        <v>402470513619.14801</v>
      </c>
      <c r="K193">
        <v>376691526553.27637</v>
      </c>
      <c r="L193">
        <v>358245427458.54095</v>
      </c>
      <c r="M193">
        <v>322102790386.83502</v>
      </c>
      <c r="N193">
        <v>303414276832.04004</v>
      </c>
      <c r="O193">
        <v>314330061977.26337</v>
      </c>
    </row>
    <row r="194" spans="1:15" x14ac:dyDescent="0.3">
      <c r="A194" t="s">
        <v>237</v>
      </c>
      <c r="B194" t="s">
        <v>256</v>
      </c>
      <c r="E194" t="s">
        <v>153</v>
      </c>
      <c r="G194">
        <v>2010431598465.3774</v>
      </c>
      <c r="H194">
        <v>2114355756913.9194</v>
      </c>
      <c r="I194">
        <v>1897210466667.5215</v>
      </c>
      <c r="J194">
        <v>2011302198827.4119</v>
      </c>
      <c r="K194">
        <v>2091932426266.9417</v>
      </c>
      <c r="L194">
        <v>1961796197354.374</v>
      </c>
      <c r="M194">
        <v>1877071687633.8308</v>
      </c>
      <c r="N194">
        <v>1836637711060.5459</v>
      </c>
      <c r="O194">
        <v>2162009615996.5071</v>
      </c>
    </row>
    <row r="195" spans="1:15" x14ac:dyDescent="0.3">
      <c r="A195" t="s">
        <v>238</v>
      </c>
      <c r="B195" t="s">
        <v>256</v>
      </c>
      <c r="E195" t="s">
        <v>153</v>
      </c>
      <c r="G195">
        <v>17097760745.2096</v>
      </c>
      <c r="H195">
        <v>14657586359.380247</v>
      </c>
      <c r="I195">
        <v>13812421859.402554</v>
      </c>
      <c r="J195">
        <v>15830766372.265081</v>
      </c>
      <c r="K195">
        <v>15730791525.650032</v>
      </c>
      <c r="L195">
        <v>14808984880.579573</v>
      </c>
      <c r="M195">
        <v>14077105502.917534</v>
      </c>
      <c r="N195">
        <v>14188938780.503866</v>
      </c>
      <c r="O195">
        <v>13899225339.691719</v>
      </c>
    </row>
    <row r="196" spans="1:15" x14ac:dyDescent="0.3">
      <c r="A196" t="s">
        <v>239</v>
      </c>
      <c r="B196" t="s">
        <v>256</v>
      </c>
      <c r="E196" t="s">
        <v>153</v>
      </c>
      <c r="G196">
        <v>47451499859.15493</v>
      </c>
      <c r="H196">
        <v>45116317042.253525</v>
      </c>
      <c r="I196">
        <v>43579916197.183098</v>
      </c>
      <c r="J196">
        <v>44503005774.647888</v>
      </c>
      <c r="K196">
        <v>43370860704.225357</v>
      </c>
      <c r="L196">
        <v>41608435915.492958</v>
      </c>
      <c r="M196">
        <v>39892551126.760567</v>
      </c>
      <c r="N196">
        <v>38587017887.323944</v>
      </c>
      <c r="O196">
        <v>36847643521.126762</v>
      </c>
    </row>
    <row r="197" spans="1:15" x14ac:dyDescent="0.3">
      <c r="A197" t="s">
        <v>240</v>
      </c>
      <c r="B197" t="s">
        <v>256</v>
      </c>
      <c r="E197" t="s">
        <v>153</v>
      </c>
      <c r="G197">
        <v>4231141201863.1738</v>
      </c>
      <c r="H197">
        <v>5005536736792.2939</v>
      </c>
      <c r="I197">
        <v>5048789595589.4336</v>
      </c>
      <c r="J197">
        <v>5117993853016.5078</v>
      </c>
      <c r="K197">
        <v>5040880939324.8594</v>
      </c>
      <c r="L197">
        <v>4930837369151.4219</v>
      </c>
      <c r="M197">
        <v>5003677627544.2402</v>
      </c>
      <c r="N197">
        <v>4444930651964.1797</v>
      </c>
      <c r="O197">
        <v>4896994405353.292</v>
      </c>
    </row>
    <row r="198" spans="1:15" x14ac:dyDescent="0.3">
      <c r="A198" t="s">
        <v>241</v>
      </c>
      <c r="B198" t="s">
        <v>256</v>
      </c>
      <c r="E198" t="s">
        <v>153</v>
      </c>
      <c r="G198">
        <v>220623001966.68585</v>
      </c>
      <c r="H198">
        <v>197112255360.61234</v>
      </c>
      <c r="I198">
        <v>171082365723.32642</v>
      </c>
      <c r="J198">
        <v>181667185041.47974</v>
      </c>
      <c r="K198">
        <v>179339977517.06183</v>
      </c>
      <c r="L198">
        <v>166805788966.78015</v>
      </c>
      <c r="M198">
        <v>137278320084.17114</v>
      </c>
      <c r="N198">
        <v>184388404428.84338</v>
      </c>
      <c r="O198">
        <v>221415614007.34738</v>
      </c>
    </row>
    <row r="199" spans="1:15" x14ac:dyDescent="0.3">
      <c r="A199" t="s">
        <v>242</v>
      </c>
      <c r="B199" t="s">
        <v>256</v>
      </c>
      <c r="E199" t="s">
        <v>153</v>
      </c>
      <c r="G199">
        <v>113420008178.79318</v>
      </c>
      <c r="H199">
        <v>109703659312.8718</v>
      </c>
      <c r="I199">
        <v>100657505600.65482</v>
      </c>
      <c r="J199">
        <v>100378435824.17841</v>
      </c>
      <c r="K199">
        <v>92202979940.670959</v>
      </c>
      <c r="L199">
        <v>82036511258.832397</v>
      </c>
      <c r="M199">
        <v>74815143796.397751</v>
      </c>
      <c r="N199">
        <v>70120446663.62561</v>
      </c>
      <c r="O199">
        <v>68285796662.653244</v>
      </c>
    </row>
    <row r="200" spans="1:15" x14ac:dyDescent="0.3">
      <c r="A200" t="s">
        <v>243</v>
      </c>
      <c r="B200" t="s">
        <v>256</v>
      </c>
      <c r="E200" t="s">
        <v>153</v>
      </c>
      <c r="G200">
        <v>10930644915.24011</v>
      </c>
      <c r="H200">
        <v>8740681889.2063274</v>
      </c>
      <c r="I200">
        <v>7780873258.6688719</v>
      </c>
      <c r="J200">
        <v>8871019822.7609825</v>
      </c>
      <c r="K200">
        <v>8271106196.0425272</v>
      </c>
      <c r="L200">
        <v>7702938395.184576</v>
      </c>
      <c r="M200">
        <v>6813095396.1431713</v>
      </c>
      <c r="N200">
        <v>6678177483.4294939</v>
      </c>
      <c r="O200">
        <v>7468102369.1365385</v>
      </c>
    </row>
    <row r="201" spans="1:15" x14ac:dyDescent="0.3">
      <c r="A201" t="s">
        <v>244</v>
      </c>
      <c r="B201" t="s">
        <v>256</v>
      </c>
      <c r="E201" t="s">
        <v>153</v>
      </c>
      <c r="G201">
        <v>29956769529.427994</v>
      </c>
      <c r="H201">
        <v>26961061152.297871</v>
      </c>
      <c r="I201">
        <v>25872797892.028503</v>
      </c>
      <c r="J201">
        <v>27089390032.891483</v>
      </c>
      <c r="K201">
        <v>24571753581.784077</v>
      </c>
      <c r="L201">
        <v>22177200588.674942</v>
      </c>
      <c r="M201">
        <v>20016747858.312168</v>
      </c>
      <c r="N201">
        <v>18049954289.422901</v>
      </c>
      <c r="O201">
        <v>16702610842.402477</v>
      </c>
    </row>
    <row r="202" spans="1:15" x14ac:dyDescent="0.3">
      <c r="A202" t="s">
        <v>245</v>
      </c>
      <c r="B202" t="s">
        <v>256</v>
      </c>
      <c r="E202" t="s">
        <v>153</v>
      </c>
      <c r="G202">
        <v>223352943.18840399</v>
      </c>
      <c r="H202">
        <v>227610034.76430634</v>
      </c>
      <c r="I202">
        <v>177553260.10882837</v>
      </c>
      <c r="J202">
        <v>175181684.79221228</v>
      </c>
      <c r="K202">
        <v>196501504.18518624</v>
      </c>
      <c r="L202">
        <v>188540699.14568588</v>
      </c>
      <c r="M202">
        <v>178507958.05032915</v>
      </c>
      <c r="N202">
        <v>170292283.24601296</v>
      </c>
      <c r="O202">
        <v>177868153.09073338</v>
      </c>
    </row>
    <row r="203" spans="1:15" x14ac:dyDescent="0.3">
      <c r="A203" t="s">
        <v>246</v>
      </c>
      <c r="B203" t="s">
        <v>256</v>
      </c>
      <c r="E203" t="s">
        <v>153</v>
      </c>
      <c r="G203">
        <v>961563259.25925922</v>
      </c>
      <c r="H203">
        <v>860844444.44444442</v>
      </c>
      <c r="I203">
        <v>884522222.22222221</v>
      </c>
      <c r="J203">
        <v>1107844444.4444444</v>
      </c>
      <c r="K203">
        <v>1076922222.2222221</v>
      </c>
      <c r="L203">
        <v>1058944444.4444444</v>
      </c>
      <c r="M203">
        <v>1008099999.9999999</v>
      </c>
      <c r="N203">
        <v>957037037.03703701</v>
      </c>
      <c r="O203">
        <v>953170370.37037027</v>
      </c>
    </row>
    <row r="204" spans="1:15" x14ac:dyDescent="0.3">
      <c r="A204" t="s">
        <v>247</v>
      </c>
      <c r="B204" t="s">
        <v>256</v>
      </c>
      <c r="E204" t="s">
        <v>153</v>
      </c>
      <c r="G204">
        <v>1665245538594.9565</v>
      </c>
      <c r="H204">
        <v>1810955871380.9761</v>
      </c>
      <c r="I204">
        <v>1644312785467.1206</v>
      </c>
      <c r="J204">
        <v>1651422932447.7681</v>
      </c>
      <c r="K204">
        <v>1724845615629.2595</v>
      </c>
      <c r="L204">
        <v>1623901496835.7908</v>
      </c>
      <c r="M204">
        <v>1500111596236.3718</v>
      </c>
      <c r="N204">
        <v>1465773245547.1497</v>
      </c>
      <c r="O204">
        <v>1484318219633.6272</v>
      </c>
    </row>
    <row r="205" spans="1:15" x14ac:dyDescent="0.3">
      <c r="A205" t="s">
        <v>248</v>
      </c>
      <c r="B205" t="s">
        <v>256</v>
      </c>
      <c r="E205" t="s">
        <v>153</v>
      </c>
      <c r="G205">
        <v>184558274288.7373</v>
      </c>
      <c r="H205">
        <v>136797422273.86848</v>
      </c>
      <c r="I205">
        <v>105948765156.02919</v>
      </c>
      <c r="J205">
        <v>136191752590.89687</v>
      </c>
      <c r="K205">
        <v>138202309918.72568</v>
      </c>
      <c r="L205">
        <v>120687635952.45996</v>
      </c>
      <c r="M205">
        <v>109406169162.83286</v>
      </c>
      <c r="N205">
        <v>114585567439.67403</v>
      </c>
      <c r="O205">
        <v>162650191195.35828</v>
      </c>
    </row>
    <row r="206" spans="1:15" x14ac:dyDescent="0.3">
      <c r="A206" t="s">
        <v>249</v>
      </c>
      <c r="B206" t="s">
        <v>256</v>
      </c>
      <c r="E206" t="s">
        <v>153</v>
      </c>
      <c r="G206">
        <v>5784017996581.0791</v>
      </c>
      <c r="H206">
        <v>5045912949121.6709</v>
      </c>
      <c r="I206">
        <v>4020603113235.6123</v>
      </c>
      <c r="J206">
        <v>4769077474514.3105</v>
      </c>
      <c r="K206">
        <v>4836605850788.749</v>
      </c>
      <c r="L206">
        <v>4980919738935.9121</v>
      </c>
      <c r="M206">
        <v>4465515336167.2979</v>
      </c>
      <c r="N206">
        <v>4595236035713.8623</v>
      </c>
      <c r="O206">
        <v>5407158752447.376</v>
      </c>
    </row>
    <row r="207" spans="1:15" x14ac:dyDescent="0.3">
      <c r="A207" t="s">
        <v>250</v>
      </c>
      <c r="B207" t="s">
        <v>256</v>
      </c>
      <c r="E207" t="s">
        <v>153</v>
      </c>
      <c r="G207">
        <v>15724383783.238453</v>
      </c>
      <c r="H207">
        <v>18827148530.015141</v>
      </c>
      <c r="I207">
        <v>18981800705.079376</v>
      </c>
      <c r="J207">
        <v>18740559554.163242</v>
      </c>
      <c r="K207">
        <v>18141651381.388424</v>
      </c>
      <c r="L207">
        <v>17071162084.406733</v>
      </c>
      <c r="M207">
        <v>15912495368.871679</v>
      </c>
      <c r="N207">
        <v>14426381187.089439</v>
      </c>
      <c r="O207">
        <v>13279248478.816078</v>
      </c>
    </row>
    <row r="208" spans="1:15" x14ac:dyDescent="0.3">
      <c r="A208" t="s">
        <v>251</v>
      </c>
      <c r="B208" t="s">
        <v>256</v>
      </c>
      <c r="E208" t="s">
        <v>153</v>
      </c>
      <c r="H208">
        <v>23131941556.784348</v>
      </c>
      <c r="I208">
        <v>31712128253.796097</v>
      </c>
      <c r="J208">
        <v>51605959131.365379</v>
      </c>
      <c r="K208">
        <v>54901519155.621887</v>
      </c>
      <c r="L208">
        <v>53027680685.837479</v>
      </c>
      <c r="M208">
        <v>51147308773.930351</v>
      </c>
      <c r="N208">
        <v>49929337837.081261</v>
      </c>
      <c r="O208">
        <v>48095213746.467659</v>
      </c>
    </row>
    <row r="209" spans="1:15" x14ac:dyDescent="0.3">
      <c r="A209" t="s">
        <v>252</v>
      </c>
      <c r="B209" t="s">
        <v>256</v>
      </c>
      <c r="E209" t="s">
        <v>153</v>
      </c>
      <c r="G209">
        <v>4001047150</v>
      </c>
      <c r="H209">
        <v>3509000000</v>
      </c>
      <c r="I209">
        <v>3039982500</v>
      </c>
      <c r="J209">
        <v>3319596500</v>
      </c>
      <c r="K209">
        <v>3422754800</v>
      </c>
      <c r="L209">
        <v>3390703400</v>
      </c>
      <c r="M209">
        <v>3398419600</v>
      </c>
      <c r="N209">
        <v>3227075700</v>
      </c>
      <c r="O209">
        <v>3225652000</v>
      </c>
    </row>
    <row r="210" spans="1:15" x14ac:dyDescent="0.3">
      <c r="A210" t="s">
        <v>253</v>
      </c>
      <c r="B210" t="s">
        <v>256</v>
      </c>
      <c r="E210" t="s">
        <v>153</v>
      </c>
      <c r="G210">
        <v>45752336035.984558</v>
      </c>
      <c r="H210">
        <v>39798423941.033463</v>
      </c>
      <c r="I210">
        <v>46808208747.275436</v>
      </c>
      <c r="J210">
        <v>69254143968.339767</v>
      </c>
      <c r="K210">
        <v>76686048499.352661</v>
      </c>
      <c r="L210">
        <v>67157451660.27272</v>
      </c>
      <c r="M210">
        <v>49912085228.348671</v>
      </c>
      <c r="N210">
        <v>48717506272.698112</v>
      </c>
      <c r="O210">
        <v>57372352562.488808</v>
      </c>
    </row>
    <row r="211" spans="1:15" x14ac:dyDescent="0.3">
      <c r="A211" t="s">
        <v>254</v>
      </c>
      <c r="B211" t="s">
        <v>256</v>
      </c>
      <c r="E211" t="s">
        <v>153</v>
      </c>
      <c r="G211">
        <v>2065027555.5555553</v>
      </c>
      <c r="H211">
        <v>1691259259.2592592</v>
      </c>
      <c r="I211">
        <v>1516000000</v>
      </c>
      <c r="J211">
        <v>2094185185.185185</v>
      </c>
      <c r="K211">
        <v>2057074074.074074</v>
      </c>
      <c r="L211">
        <v>1996703703.7037036</v>
      </c>
      <c r="M211">
        <v>1865444444.4444444</v>
      </c>
      <c r="N211">
        <v>1807222222.2222221</v>
      </c>
      <c r="O211">
        <v>1749296296.2962961</v>
      </c>
    </row>
    <row r="212" spans="1:15" x14ac:dyDescent="0.3">
      <c r="A212" t="s">
        <v>421</v>
      </c>
      <c r="B212" t="s">
        <v>256</v>
      </c>
      <c r="E212" t="s">
        <v>153</v>
      </c>
      <c r="G212">
        <v>6748778263493.209</v>
      </c>
      <c r="H212">
        <v>5953506616332.2813</v>
      </c>
      <c r="I212">
        <v>4777568569259.7207</v>
      </c>
      <c r="J212">
        <v>5622813152782.542</v>
      </c>
      <c r="K212">
        <v>5706087467774.46</v>
      </c>
      <c r="L212">
        <v>5832610432359.3994</v>
      </c>
      <c r="M212">
        <v>5249746391043.5674</v>
      </c>
      <c r="N212">
        <v>5376540613253.8389</v>
      </c>
      <c r="O212">
        <v>6432625813025.4434</v>
      </c>
    </row>
    <row r="213" spans="1:15" x14ac:dyDescent="0.3">
      <c r="A213" t="s">
        <v>420</v>
      </c>
      <c r="B213" t="s">
        <v>256</v>
      </c>
      <c r="E213" t="s">
        <v>153</v>
      </c>
      <c r="G213">
        <v>1416759808404.4651</v>
      </c>
      <c r="H213">
        <v>1266463101991.606</v>
      </c>
      <c r="I213">
        <v>1162434896497.1387</v>
      </c>
      <c r="J213">
        <v>1142396570094.3857</v>
      </c>
      <c r="K213">
        <v>1088187940163.632</v>
      </c>
      <c r="L213">
        <v>1104009004406.9875</v>
      </c>
      <c r="M213">
        <v>990949126516.12451</v>
      </c>
      <c r="N213">
        <v>954995951520.47485</v>
      </c>
      <c r="O213">
        <v>985868650324.88464</v>
      </c>
    </row>
    <row r="214" spans="1:15" x14ac:dyDescent="0.3">
      <c r="A214" t="s">
        <v>255</v>
      </c>
      <c r="B214" t="s">
        <v>256</v>
      </c>
      <c r="E214" t="s">
        <v>153</v>
      </c>
      <c r="G214">
        <v>521634375508.57849</v>
      </c>
      <c r="H214">
        <v>467876851996.68066</v>
      </c>
      <c r="I214">
        <v>436035519309.05981</v>
      </c>
      <c r="J214">
        <v>442286990942.0813</v>
      </c>
      <c r="K214">
        <v>415816146816.48993</v>
      </c>
      <c r="L214">
        <v>491499092098.70868</v>
      </c>
      <c r="M214">
        <v>444439642488.11084</v>
      </c>
      <c r="N214">
        <v>449577756120.78149</v>
      </c>
      <c r="O214">
        <v>448530521691.19739</v>
      </c>
    </row>
    <row r="215" spans="1:15" x14ac:dyDescent="0.3">
      <c r="A215" t="s">
        <v>419</v>
      </c>
      <c r="B215" t="s">
        <v>256</v>
      </c>
      <c r="E215" t="s">
        <v>153</v>
      </c>
      <c r="H215">
        <v>7186428783.1189642</v>
      </c>
      <c r="I215">
        <v>6405765970.4778023</v>
      </c>
      <c r="J215">
        <v>6436467007.119318</v>
      </c>
      <c r="K215">
        <v>6692618410.5125036</v>
      </c>
      <c r="L215">
        <v>6474310909.5063581</v>
      </c>
      <c r="M215">
        <v>6237299538.029336</v>
      </c>
      <c r="N215">
        <v>6268513139.702879</v>
      </c>
      <c r="O215">
        <v>6657526636.1173115</v>
      </c>
    </row>
    <row r="216" spans="1:15" x14ac:dyDescent="0.3">
      <c r="A216" t="s">
        <v>418</v>
      </c>
      <c r="B216" t="s">
        <v>256</v>
      </c>
      <c r="E216" t="s">
        <v>153</v>
      </c>
      <c r="G216">
        <v>74403578363.435471</v>
      </c>
      <c r="H216">
        <v>88496535599.3564</v>
      </c>
      <c r="I216">
        <v>84440535698.820724</v>
      </c>
      <c r="J216">
        <v>89014978319.070267</v>
      </c>
      <c r="K216">
        <v>94493871351.421692</v>
      </c>
      <c r="L216">
        <v>94376237831.577835</v>
      </c>
      <c r="M216">
        <v>88012281909.752197</v>
      </c>
      <c r="N216">
        <v>85140955516.750458</v>
      </c>
      <c r="O216">
        <v>82528535572.542938</v>
      </c>
    </row>
    <row r="217" spans="1:15" x14ac:dyDescent="0.3">
      <c r="A217" t="s">
        <v>417</v>
      </c>
      <c r="B217" t="s">
        <v>256</v>
      </c>
      <c r="E217" t="s">
        <v>153</v>
      </c>
      <c r="G217">
        <v>8109649831658.5361</v>
      </c>
      <c r="H217">
        <v>7592013359834.7217</v>
      </c>
      <c r="I217">
        <v>6619062047763.5352</v>
      </c>
      <c r="J217">
        <v>6874526773448.2441</v>
      </c>
      <c r="K217">
        <v>6606760498754.6523</v>
      </c>
      <c r="L217">
        <v>6447085710234.6592</v>
      </c>
      <c r="M217">
        <v>5997917461749.4023</v>
      </c>
      <c r="N217">
        <v>5716557622624.5605</v>
      </c>
      <c r="O217">
        <v>5868162623218.5781</v>
      </c>
    </row>
    <row r="218" spans="1:15" x14ac:dyDescent="0.3">
      <c r="A218" t="s">
        <v>416</v>
      </c>
      <c r="B218" t="s">
        <v>256</v>
      </c>
      <c r="E218" t="s">
        <v>153</v>
      </c>
      <c r="G218">
        <v>39131343077562.664</v>
      </c>
      <c r="H218">
        <v>36956314249382.078</v>
      </c>
      <c r="I218">
        <v>30983506895431.535</v>
      </c>
      <c r="J218">
        <v>32110421084434.414</v>
      </c>
      <c r="K218">
        <v>31364367229265.602</v>
      </c>
      <c r="L218">
        <v>29590502584084.824</v>
      </c>
      <c r="M218">
        <v>26916084709959.25</v>
      </c>
      <c r="N218">
        <v>26681765753333.844</v>
      </c>
      <c r="O218">
        <v>28140117982872.953</v>
      </c>
    </row>
    <row r="219" spans="1:15" x14ac:dyDescent="0.3">
      <c r="A219" t="s">
        <v>415</v>
      </c>
      <c r="B219" t="s">
        <v>256</v>
      </c>
      <c r="E219" t="s">
        <v>153</v>
      </c>
      <c r="G219">
        <v>2553459762.7991991</v>
      </c>
      <c r="H219">
        <v>2373416268.5110688</v>
      </c>
      <c r="I219">
        <v>2117736527.7988636</v>
      </c>
      <c r="J219">
        <v>2436029587.6100879</v>
      </c>
      <c r="K219">
        <v>2556247155.5694456</v>
      </c>
      <c r="L219">
        <v>2306741598.7967725</v>
      </c>
      <c r="M219">
        <v>2114426468.6568105</v>
      </c>
      <c r="N219">
        <v>2359754087.5816941</v>
      </c>
      <c r="O219">
        <v>2441063169.4792218</v>
      </c>
    </row>
    <row r="220" spans="1:15" x14ac:dyDescent="0.3">
      <c r="A220" t="s">
        <v>414</v>
      </c>
      <c r="B220" t="s">
        <v>256</v>
      </c>
      <c r="E220" t="s">
        <v>153</v>
      </c>
      <c r="G220">
        <v>28078790059154.922</v>
      </c>
      <c r="H220">
        <v>26827496302511.379</v>
      </c>
      <c r="I220">
        <v>22525940505680.465</v>
      </c>
      <c r="J220">
        <v>23047283010403.605</v>
      </c>
      <c r="K220">
        <v>22621357448474.07</v>
      </c>
      <c r="L220">
        <v>20629823637317.133</v>
      </c>
      <c r="M220">
        <v>18593432462844.871</v>
      </c>
      <c r="N220">
        <v>18549854155934.094</v>
      </c>
      <c r="O220">
        <v>19775313806693.086</v>
      </c>
    </row>
    <row r="221" spans="1:15" x14ac:dyDescent="0.3">
      <c r="A221" t="s">
        <v>413</v>
      </c>
      <c r="B221" t="s">
        <v>256</v>
      </c>
      <c r="E221" t="s">
        <v>153</v>
      </c>
      <c r="G221">
        <v>70334299008.379654</v>
      </c>
      <c r="H221">
        <v>66414994991.793503</v>
      </c>
      <c r="I221">
        <v>56914826860.691788</v>
      </c>
      <c r="J221">
        <v>54760617012.91658</v>
      </c>
      <c r="K221">
        <v>53751411409.44371</v>
      </c>
      <c r="L221">
        <v>47758736931.78051</v>
      </c>
      <c r="M221">
        <v>43047309305.73748</v>
      </c>
      <c r="N221">
        <v>41435533340.38826</v>
      </c>
      <c r="O221">
        <v>48533659592.172791</v>
      </c>
    </row>
    <row r="222" spans="1:15" x14ac:dyDescent="0.3">
      <c r="A222" t="s">
        <v>412</v>
      </c>
      <c r="B222" t="s">
        <v>256</v>
      </c>
      <c r="E222" t="s">
        <v>153</v>
      </c>
      <c r="G222">
        <v>82274812250.91861</v>
      </c>
      <c r="H222">
        <v>85506243833.78157</v>
      </c>
      <c r="I222">
        <v>73992591285.301666</v>
      </c>
      <c r="J222">
        <v>69825641851.010406</v>
      </c>
      <c r="K222">
        <v>71000359760.459854</v>
      </c>
      <c r="L222">
        <v>65712180342.984238</v>
      </c>
      <c r="M222">
        <v>62216885435.950508</v>
      </c>
      <c r="N222">
        <v>60071584216.137466</v>
      </c>
      <c r="O222">
        <v>68804811897.643372</v>
      </c>
    </row>
    <row r="223" spans="1:15" x14ac:dyDescent="0.3">
      <c r="A223" t="s">
        <v>411</v>
      </c>
      <c r="B223" t="s">
        <v>256</v>
      </c>
      <c r="E223" t="s">
        <v>153</v>
      </c>
      <c r="G223">
        <v>41153912662.86203</v>
      </c>
      <c r="H223">
        <v>39725383601.21254</v>
      </c>
      <c r="I223">
        <v>34601740323.338028</v>
      </c>
      <c r="J223">
        <v>34343961072.822861</v>
      </c>
      <c r="K223">
        <v>34429023435.020538</v>
      </c>
      <c r="L223">
        <v>30483806017.832092</v>
      </c>
      <c r="M223">
        <v>28083597512.484894</v>
      </c>
      <c r="N223">
        <v>27263090547.061707</v>
      </c>
      <c r="O223">
        <v>31386896487.040173</v>
      </c>
    </row>
    <row r="224" spans="1:15" x14ac:dyDescent="0.3">
      <c r="A224" t="s">
        <v>410</v>
      </c>
      <c r="B224" t="s">
        <v>256</v>
      </c>
      <c r="E224" t="s">
        <v>153</v>
      </c>
      <c r="G224">
        <v>21979475560.621407</v>
      </c>
      <c r="H224">
        <v>30123795336.893147</v>
      </c>
      <c r="I224">
        <v>25459685019.548019</v>
      </c>
      <c r="J224">
        <v>55204960999.588196</v>
      </c>
      <c r="K224">
        <v>55284309690.269791</v>
      </c>
      <c r="L224">
        <v>50440935654.007515</v>
      </c>
      <c r="M224">
        <v>45070807279.628799</v>
      </c>
      <c r="N224">
        <v>45048188247.645752</v>
      </c>
      <c r="O224">
        <v>54902831793.50177</v>
      </c>
    </row>
    <row r="225" spans="1:15" x14ac:dyDescent="0.3">
      <c r="A225" t="s">
        <v>409</v>
      </c>
      <c r="B225" t="s">
        <v>256</v>
      </c>
      <c r="E225" t="s">
        <v>153</v>
      </c>
      <c r="O225">
        <v>772921756.31372273</v>
      </c>
    </row>
    <row r="226" spans="1:15" x14ac:dyDescent="0.3">
      <c r="A226" t="s">
        <v>408</v>
      </c>
      <c r="B226" t="s">
        <v>256</v>
      </c>
      <c r="E226" t="s">
        <v>153</v>
      </c>
      <c r="G226">
        <v>134181587769.79614</v>
      </c>
      <c r="H226">
        <v>142866583124.69638</v>
      </c>
      <c r="I226">
        <v>121347533649.79297</v>
      </c>
      <c r="J226">
        <v>128920265075.5255</v>
      </c>
      <c r="K226">
        <v>127341141871.20514</v>
      </c>
      <c r="L226">
        <v>118540574727.55217</v>
      </c>
      <c r="M226">
        <v>111572946646.53508</v>
      </c>
      <c r="N226">
        <v>110413820681.03416</v>
      </c>
      <c r="O226">
        <v>119130845829.48183</v>
      </c>
    </row>
    <row r="227" spans="1:15" x14ac:dyDescent="0.3">
      <c r="A227" t="s">
        <v>407</v>
      </c>
      <c r="B227" t="s">
        <v>256</v>
      </c>
      <c r="E227" t="s">
        <v>153</v>
      </c>
      <c r="H227">
        <v>8596156573.6432724</v>
      </c>
      <c r="I227">
        <v>6739642360.4669447</v>
      </c>
      <c r="J227">
        <v>7383941919.2156744</v>
      </c>
      <c r="K227">
        <v>7194256778.2745047</v>
      </c>
      <c r="L227">
        <v>6431274937.6470699</v>
      </c>
      <c r="M227">
        <v>6472837332.9572144</v>
      </c>
      <c r="N227">
        <v>6261646949.5312471</v>
      </c>
      <c r="O227">
        <v>7069351223.5686026</v>
      </c>
    </row>
    <row r="228" spans="1:15" x14ac:dyDescent="0.3">
      <c r="A228" t="s">
        <v>406</v>
      </c>
      <c r="B228" t="s">
        <v>256</v>
      </c>
      <c r="E228" t="s">
        <v>153</v>
      </c>
      <c r="G228">
        <v>14420947883.597883</v>
      </c>
      <c r="H228">
        <v>13692230147.058825</v>
      </c>
      <c r="I228">
        <v>11531967881.062355</v>
      </c>
      <c r="J228">
        <v>11735774634.423899</v>
      </c>
      <c r="K228">
        <v>11253727815.476191</v>
      </c>
      <c r="L228">
        <v>9519053158.464035</v>
      </c>
      <c r="M228">
        <v>7982450758.0321274</v>
      </c>
      <c r="N228">
        <v>7798692878.4013605</v>
      </c>
      <c r="O228">
        <v>9399833207.4934101</v>
      </c>
    </row>
    <row r="229" spans="1:15" x14ac:dyDescent="0.3">
      <c r="A229" t="s">
        <v>405</v>
      </c>
      <c r="B229" t="s">
        <v>256</v>
      </c>
      <c r="E229" t="s">
        <v>153</v>
      </c>
      <c r="G229">
        <v>14954967604.407259</v>
      </c>
      <c r="H229">
        <v>14554754115.211184</v>
      </c>
      <c r="I229">
        <v>13051441203.447412</v>
      </c>
      <c r="J229">
        <v>14104664677.962736</v>
      </c>
      <c r="K229">
        <v>13760033282.607086</v>
      </c>
      <c r="L229">
        <v>13176313593.550934</v>
      </c>
      <c r="M229">
        <v>11848613859.527927</v>
      </c>
      <c r="N229">
        <v>11323020699.912802</v>
      </c>
      <c r="O229">
        <v>12522957401.039539</v>
      </c>
    </row>
    <row r="230" spans="1:15" x14ac:dyDescent="0.3">
      <c r="A230" t="s">
        <v>404</v>
      </c>
      <c r="B230" t="s">
        <v>256</v>
      </c>
      <c r="E230" t="s">
        <v>153</v>
      </c>
      <c r="G230">
        <v>6189865408.2315845</v>
      </c>
      <c r="H230">
        <v>5405557161.7379856</v>
      </c>
      <c r="I230">
        <v>3746329358.287879</v>
      </c>
      <c r="J230">
        <v>5609385433.5919952</v>
      </c>
      <c r="K230">
        <v>5300949822.9980507</v>
      </c>
      <c r="L230">
        <v>4754185598.8417006</v>
      </c>
      <c r="M230">
        <v>4379134272.942997</v>
      </c>
      <c r="N230">
        <v>4109416450.2251368</v>
      </c>
      <c r="O230">
        <v>3697353155.0488272</v>
      </c>
    </row>
    <row r="231" spans="1:15" x14ac:dyDescent="0.3">
      <c r="A231" t="s">
        <v>403</v>
      </c>
      <c r="B231" t="s">
        <v>256</v>
      </c>
      <c r="E231" t="s">
        <v>153</v>
      </c>
      <c r="G231">
        <v>4414423065617.2764</v>
      </c>
      <c r="H231">
        <v>3740992832406.2637</v>
      </c>
      <c r="I231">
        <v>3157878645367.8989</v>
      </c>
      <c r="J231">
        <v>3522808006382.4653</v>
      </c>
      <c r="K231">
        <v>3516514202416.8823</v>
      </c>
      <c r="L231">
        <v>3352271233734.4604</v>
      </c>
      <c r="M231">
        <v>3213372950118.3716</v>
      </c>
      <c r="N231">
        <v>3179422230864.3242</v>
      </c>
      <c r="O231">
        <v>3602485542648.4619</v>
      </c>
    </row>
    <row r="232" spans="1:15" x14ac:dyDescent="0.3">
      <c r="A232" t="s">
        <v>402</v>
      </c>
      <c r="B232" t="s">
        <v>256</v>
      </c>
      <c r="E232" t="s">
        <v>153</v>
      </c>
      <c r="G232">
        <v>1414187193992.2544</v>
      </c>
      <c r="H232">
        <v>1272838810896.0928</v>
      </c>
      <c r="I232">
        <v>1090514966785.9084</v>
      </c>
      <c r="J232">
        <v>1269009571610.7576</v>
      </c>
      <c r="K232">
        <v>1222405556421.1277</v>
      </c>
      <c r="L232">
        <v>1158912015259.0129</v>
      </c>
      <c r="M232">
        <v>1078493059306.9497</v>
      </c>
      <c r="N232">
        <v>1171870072962.7612</v>
      </c>
      <c r="O232">
        <v>1315356131262.4836</v>
      </c>
    </row>
    <row r="233" spans="1:15" x14ac:dyDescent="0.3">
      <c r="A233" t="s">
        <v>401</v>
      </c>
      <c r="B233" t="s">
        <v>256</v>
      </c>
      <c r="E233" t="s">
        <v>153</v>
      </c>
      <c r="G233">
        <v>279667900</v>
      </c>
      <c r="H233">
        <v>259538700</v>
      </c>
      <c r="I233">
        <v>241722400</v>
      </c>
      <c r="J233">
        <v>232092300</v>
      </c>
      <c r="K233">
        <v>219330300</v>
      </c>
      <c r="L233">
        <v>212701200</v>
      </c>
      <c r="M233">
        <v>200716000</v>
      </c>
      <c r="N233">
        <v>182997300</v>
      </c>
      <c r="O233">
        <v>185172900</v>
      </c>
    </row>
    <row r="234" spans="1:15" x14ac:dyDescent="0.3">
      <c r="A234" t="s">
        <v>400</v>
      </c>
      <c r="B234" t="s">
        <v>256</v>
      </c>
      <c r="E234" t="s">
        <v>153</v>
      </c>
      <c r="G234">
        <v>38607082913361.586</v>
      </c>
      <c r="H234">
        <v>36484623143283.156</v>
      </c>
      <c r="I234">
        <v>30547251417511.992</v>
      </c>
      <c r="J234">
        <v>31667498458543.129</v>
      </c>
      <c r="K234">
        <v>30947243041064.922</v>
      </c>
      <c r="L234">
        <v>29101978685393.676</v>
      </c>
      <c r="M234">
        <v>26474239454559.902</v>
      </c>
      <c r="N234">
        <v>26235141991923.59</v>
      </c>
      <c r="O234">
        <v>27693615809487.254</v>
      </c>
    </row>
    <row r="235" spans="1:15" x14ac:dyDescent="0.3">
      <c r="A235" t="s">
        <v>399</v>
      </c>
      <c r="B235" t="s">
        <v>256</v>
      </c>
      <c r="E235" t="s">
        <v>153</v>
      </c>
      <c r="G235">
        <v>13563132057.248617</v>
      </c>
      <c r="H235">
        <v>13825049831.79586</v>
      </c>
      <c r="I235">
        <v>12363580534.68112</v>
      </c>
      <c r="J235">
        <v>12606338448.546968</v>
      </c>
      <c r="K235">
        <v>12683068033.104256</v>
      </c>
      <c r="L235">
        <v>11307067000.718773</v>
      </c>
      <c r="M235">
        <v>10672467073.287252</v>
      </c>
      <c r="N235">
        <v>10064519962.565548</v>
      </c>
      <c r="O235">
        <v>11362265293.558107</v>
      </c>
    </row>
    <row r="236" spans="1:15" x14ac:dyDescent="0.3">
      <c r="A236" t="s">
        <v>398</v>
      </c>
      <c r="B236" t="s">
        <v>256</v>
      </c>
      <c r="E236" t="s">
        <v>153</v>
      </c>
      <c r="G236">
        <v>18827176532.316879</v>
      </c>
      <c r="H236">
        <v>19309463505.983288</v>
      </c>
      <c r="I236">
        <v>17465392779.036621</v>
      </c>
      <c r="J236">
        <v>17280250805.224545</v>
      </c>
      <c r="K236">
        <v>17070867577.666571</v>
      </c>
      <c r="L236">
        <v>15365713059.105669</v>
      </c>
      <c r="M236">
        <v>14026048334.213051</v>
      </c>
      <c r="N236">
        <v>13104764378.711418</v>
      </c>
      <c r="O236">
        <v>14364937127.700232</v>
      </c>
    </row>
    <row r="237" spans="1:15" x14ac:dyDescent="0.3">
      <c r="A237" t="s">
        <v>397</v>
      </c>
      <c r="B237" t="s">
        <v>256</v>
      </c>
      <c r="E237" t="s">
        <v>153</v>
      </c>
      <c r="G237">
        <v>17765270014.757099</v>
      </c>
      <c r="H237">
        <v>17743376199.352325</v>
      </c>
      <c r="I237">
        <v>15046136935.481449</v>
      </c>
      <c r="J237">
        <v>15881258056.200928</v>
      </c>
      <c r="K237">
        <v>15298004130.497538</v>
      </c>
      <c r="L237">
        <v>13489296992.000145</v>
      </c>
      <c r="M237">
        <v>11667976402.762997</v>
      </c>
      <c r="N237">
        <v>11091467513.710932</v>
      </c>
      <c r="O237">
        <v>11625843213.607616</v>
      </c>
    </row>
    <row r="238" spans="1:15" x14ac:dyDescent="0.3">
      <c r="A238" t="s">
        <v>396</v>
      </c>
      <c r="B238" t="s">
        <v>256</v>
      </c>
      <c r="E238" t="s">
        <v>153</v>
      </c>
      <c r="G238">
        <v>59364362540.552376</v>
      </c>
      <c r="H238">
        <v>65124769601.748184</v>
      </c>
      <c r="I238">
        <v>78930259068.527451</v>
      </c>
      <c r="J238">
        <v>68697761477.180862</v>
      </c>
      <c r="K238">
        <v>67144726167.929352</v>
      </c>
      <c r="L238">
        <v>61449391917.127579</v>
      </c>
      <c r="M238">
        <v>60291738934.776794</v>
      </c>
      <c r="N238">
        <v>63045306513.931717</v>
      </c>
      <c r="O238">
        <v>63264892768.37262</v>
      </c>
    </row>
    <row r="239" spans="1:15" x14ac:dyDescent="0.3">
      <c r="A239" t="s">
        <v>395</v>
      </c>
      <c r="B239" t="s">
        <v>256</v>
      </c>
      <c r="E239" t="s">
        <v>153</v>
      </c>
      <c r="G239">
        <v>1676993028171.1729</v>
      </c>
      <c r="H239">
        <v>1507013655174.512</v>
      </c>
      <c r="I239">
        <v>1284929306042.4946</v>
      </c>
      <c r="J239">
        <v>1408624610717.2292</v>
      </c>
      <c r="K239">
        <v>1400046333583.2397</v>
      </c>
      <c r="L239">
        <v>1476907778479.7346</v>
      </c>
      <c r="M239">
        <v>1475844914342.2417</v>
      </c>
      <c r="N239">
        <v>1439069681066.1052</v>
      </c>
      <c r="O239">
        <v>1600856731724.6091</v>
      </c>
    </row>
    <row r="240" spans="1:15" x14ac:dyDescent="0.3">
      <c r="A240" t="s">
        <v>394</v>
      </c>
      <c r="B240" t="s">
        <v>256</v>
      </c>
      <c r="E240" t="s">
        <v>153</v>
      </c>
      <c r="G240">
        <v>6095978867.6992931</v>
      </c>
      <c r="H240">
        <v>5861430525.5844736</v>
      </c>
      <c r="I240">
        <v>4769995511.5524244</v>
      </c>
      <c r="J240">
        <v>5542053845.2927351</v>
      </c>
      <c r="K240">
        <v>5506944403.3019571</v>
      </c>
      <c r="L240">
        <v>4856602178.6341257</v>
      </c>
      <c r="M240">
        <v>4376929571.6311388</v>
      </c>
      <c r="N240">
        <v>4054728172.943748</v>
      </c>
      <c r="O240">
        <v>4593852089.0956697</v>
      </c>
    </row>
    <row r="241" spans="1:15" x14ac:dyDescent="0.3">
      <c r="A241" t="s">
        <v>393</v>
      </c>
      <c r="B241" t="s">
        <v>256</v>
      </c>
      <c r="E241" t="s">
        <v>153</v>
      </c>
      <c r="G241">
        <v>16810883360.912991</v>
      </c>
      <c r="H241">
        <v>15286441740.129005</v>
      </c>
      <c r="I241">
        <v>13312981427.402287</v>
      </c>
      <c r="J241">
        <v>14206359016.401356</v>
      </c>
      <c r="K241">
        <v>13178094719.861187</v>
      </c>
      <c r="L241">
        <v>11480847740.08391</v>
      </c>
      <c r="M241">
        <v>11181350649.224726</v>
      </c>
      <c r="N241">
        <v>11619892592.659931</v>
      </c>
      <c r="O241">
        <v>12226514666.0404</v>
      </c>
    </row>
    <row r="242" spans="1:15" x14ac:dyDescent="0.3">
      <c r="A242" t="s">
        <v>392</v>
      </c>
      <c r="B242" t="s">
        <v>256</v>
      </c>
      <c r="E242" t="s">
        <v>153</v>
      </c>
      <c r="I242">
        <v>858000000</v>
      </c>
      <c r="J242">
        <v>1181000000</v>
      </c>
      <c r="K242">
        <v>1301000000</v>
      </c>
      <c r="L242">
        <v>1560000000</v>
      </c>
      <c r="M242">
        <v>1230000000</v>
      </c>
      <c r="N242">
        <v>910000000</v>
      </c>
      <c r="O242">
        <v>832000000</v>
      </c>
    </row>
    <row r="243" spans="1:15" x14ac:dyDescent="0.3">
      <c r="A243" t="s">
        <v>391</v>
      </c>
      <c r="B243" t="s">
        <v>256</v>
      </c>
      <c r="E243" t="s">
        <v>153</v>
      </c>
      <c r="G243">
        <v>17851491427.676495</v>
      </c>
      <c r="H243">
        <v>15776757419.519743</v>
      </c>
      <c r="I243">
        <v>14156864916.471071</v>
      </c>
      <c r="J243">
        <v>15390031039.995747</v>
      </c>
      <c r="K243">
        <v>14845400592.671202</v>
      </c>
      <c r="L243">
        <v>13219079497.705519</v>
      </c>
      <c r="M243">
        <v>11936993086.957928</v>
      </c>
      <c r="N243">
        <v>15950979333.158171</v>
      </c>
      <c r="O243">
        <v>17716091057.267498</v>
      </c>
    </row>
    <row r="244" spans="1:15" x14ac:dyDescent="0.3">
      <c r="A244" t="s">
        <v>390</v>
      </c>
      <c r="B244" t="s">
        <v>256</v>
      </c>
      <c r="E244" t="s">
        <v>153</v>
      </c>
      <c r="G244">
        <v>10375460680.436108</v>
      </c>
      <c r="H244">
        <v>9996240418.7078381</v>
      </c>
      <c r="I244">
        <v>8405498735.7429285</v>
      </c>
      <c r="J244">
        <v>8066118984.3058052</v>
      </c>
      <c r="K244">
        <v>7473550557.0737848</v>
      </c>
      <c r="L244">
        <v>6800138755.3459158</v>
      </c>
      <c r="M244">
        <v>6398741855.7627554</v>
      </c>
      <c r="N244">
        <v>6166863960.0006094</v>
      </c>
      <c r="O244">
        <v>6592537781.8151789</v>
      </c>
    </row>
    <row r="245" spans="1:15" x14ac:dyDescent="0.3">
      <c r="A245" t="s">
        <v>389</v>
      </c>
      <c r="B245" t="s">
        <v>256</v>
      </c>
      <c r="E245" t="s">
        <v>153</v>
      </c>
      <c r="G245">
        <v>12898307089.131454</v>
      </c>
      <c r="H245">
        <v>11476433603.781378</v>
      </c>
      <c r="I245">
        <v>11401040995.994616</v>
      </c>
      <c r="J245">
        <v>14436347115.289282</v>
      </c>
      <c r="K245">
        <v>14735695930.972702</v>
      </c>
      <c r="L245">
        <v>13713505998.039053</v>
      </c>
      <c r="M245">
        <v>12594155346.298018</v>
      </c>
      <c r="N245">
        <v>12007291045.648907</v>
      </c>
      <c r="O245">
        <v>13074130094.372316</v>
      </c>
    </row>
    <row r="246" spans="1:15" x14ac:dyDescent="0.3">
      <c r="A246" t="s">
        <v>388</v>
      </c>
      <c r="B246" t="s">
        <v>256</v>
      </c>
      <c r="E246" t="s">
        <v>153</v>
      </c>
      <c r="G246">
        <v>13164667626.9363</v>
      </c>
      <c r="H246">
        <v>12602334123.763706</v>
      </c>
      <c r="I246">
        <v>12056108780.207331</v>
      </c>
      <c r="J246">
        <v>11025371147.187582</v>
      </c>
      <c r="K246">
        <v>9880675785.9305706</v>
      </c>
      <c r="L246">
        <v>8943543677.1889935</v>
      </c>
      <c r="M246">
        <v>7909868618.4636602</v>
      </c>
      <c r="N246">
        <v>9219474373.1641846</v>
      </c>
      <c r="O246">
        <v>8801326169.1454697</v>
      </c>
    </row>
    <row r="247" spans="1:15" x14ac:dyDescent="0.3">
      <c r="A247" t="s">
        <v>380</v>
      </c>
      <c r="B247" t="s">
        <v>256</v>
      </c>
      <c r="E247" t="s">
        <v>153</v>
      </c>
      <c r="G247">
        <v>406305924656.07068</v>
      </c>
      <c r="H247">
        <v>372981073017.74945</v>
      </c>
      <c r="I247">
        <v>337339463179.96051</v>
      </c>
      <c r="J247">
        <v>365177744321.01135</v>
      </c>
      <c r="K247">
        <v>358788833524.94489</v>
      </c>
      <c r="L247">
        <v>319109103242.0553</v>
      </c>
      <c r="M247">
        <v>301255332137.07544</v>
      </c>
      <c r="N247">
        <v>301354783698.71985</v>
      </c>
      <c r="O247">
        <v>338066121289.41278</v>
      </c>
    </row>
    <row r="248" spans="1:15" x14ac:dyDescent="0.3">
      <c r="A248" t="s">
        <v>379</v>
      </c>
      <c r="B248" t="s">
        <v>256</v>
      </c>
      <c r="E248" t="s">
        <v>153</v>
      </c>
      <c r="G248">
        <v>27610090523673.809</v>
      </c>
      <c r="H248">
        <v>25323694505423.922</v>
      </c>
      <c r="I248">
        <v>22714959162302.68</v>
      </c>
      <c r="J248">
        <v>23132124767672.52</v>
      </c>
      <c r="K248">
        <v>22265581227435.762</v>
      </c>
      <c r="L248">
        <v>21133744509244.094</v>
      </c>
      <c r="M248">
        <v>20230005494907.426</v>
      </c>
      <c r="N248">
        <v>19769184098217.141</v>
      </c>
      <c r="O248">
        <v>19362844040439.945</v>
      </c>
    </row>
    <row r="249" spans="1:15" x14ac:dyDescent="0.3">
      <c r="A249" t="s">
        <v>378</v>
      </c>
      <c r="B249" t="s">
        <v>256</v>
      </c>
      <c r="E249" t="s">
        <v>153</v>
      </c>
      <c r="G249">
        <v>12607436975.945955</v>
      </c>
      <c r="H249">
        <v>12446290854.897345</v>
      </c>
      <c r="I249">
        <v>10583748757.334488</v>
      </c>
      <c r="J249">
        <v>12541928102.765705</v>
      </c>
      <c r="K249">
        <v>13682019171.662729</v>
      </c>
      <c r="L249">
        <v>12895153160.46599</v>
      </c>
      <c r="M249">
        <v>10722018975.078331</v>
      </c>
      <c r="N249">
        <v>11335161230.160774</v>
      </c>
      <c r="O249">
        <v>12435430396.192894</v>
      </c>
    </row>
    <row r="250" spans="1:15" x14ac:dyDescent="0.3">
      <c r="A250" t="s">
        <v>377</v>
      </c>
      <c r="B250" t="s">
        <v>256</v>
      </c>
      <c r="E250" t="s">
        <v>153</v>
      </c>
      <c r="H250">
        <v>10071349707.158087</v>
      </c>
      <c r="I250">
        <v>9454629451.0321903</v>
      </c>
      <c r="J250">
        <v>9475655341.9831638</v>
      </c>
      <c r="K250">
        <v>9896402295.4832859</v>
      </c>
      <c r="L250">
        <v>9173669999.5943413</v>
      </c>
      <c r="M250">
        <v>8724568970.6769695</v>
      </c>
      <c r="N250">
        <v>8738203041.5469742</v>
      </c>
      <c r="O250">
        <v>10635035550.010035</v>
      </c>
    </row>
    <row r="251" spans="1:15" x14ac:dyDescent="0.3">
      <c r="A251" t="s">
        <v>376</v>
      </c>
      <c r="B251" t="s">
        <v>256</v>
      </c>
      <c r="E251" t="s">
        <v>153</v>
      </c>
      <c r="G251">
        <v>13969605582.520235</v>
      </c>
      <c r="H251">
        <v>14915002098.497534</v>
      </c>
      <c r="I251">
        <v>13744174582.253189</v>
      </c>
      <c r="J251">
        <v>12916454870.545797</v>
      </c>
      <c r="K251">
        <v>12808661487.40345</v>
      </c>
      <c r="L251">
        <v>11185101444.372858</v>
      </c>
      <c r="M251">
        <v>10398861980.652416</v>
      </c>
      <c r="N251">
        <v>9683867926.7276649</v>
      </c>
      <c r="O251">
        <v>10862943546.285133</v>
      </c>
    </row>
    <row r="252" spans="1:15" x14ac:dyDescent="0.3">
      <c r="A252" t="s">
        <v>375</v>
      </c>
      <c r="B252" t="s">
        <v>256</v>
      </c>
      <c r="E252" t="s">
        <v>153</v>
      </c>
      <c r="G252">
        <v>477386120635.84479</v>
      </c>
      <c r="H252">
        <v>440833583992.48505</v>
      </c>
      <c r="I252">
        <v>432198936002.17651</v>
      </c>
      <c r="J252">
        <v>474517470742.74933</v>
      </c>
      <c r="K252">
        <v>421739210176.15198</v>
      </c>
      <c r="L252">
        <v>375745732274.67621</v>
      </c>
      <c r="M252">
        <v>404649048648.026</v>
      </c>
      <c r="N252">
        <v>493026782401.56067</v>
      </c>
      <c r="O252">
        <v>574183825592.35791</v>
      </c>
    </row>
    <row r="253" spans="1:15" x14ac:dyDescent="0.3">
      <c r="A253" t="s">
        <v>374</v>
      </c>
      <c r="B253" t="s">
        <v>256</v>
      </c>
      <c r="E253" t="s">
        <v>153</v>
      </c>
      <c r="G253">
        <v>15671583877.971224</v>
      </c>
      <c r="H253">
        <v>14145852100.759087</v>
      </c>
      <c r="I253">
        <v>12678162359.402063</v>
      </c>
      <c r="J253">
        <v>12699028889.666014</v>
      </c>
      <c r="K253">
        <v>13025266513.31674</v>
      </c>
      <c r="L253">
        <v>13785890939.444656</v>
      </c>
      <c r="M253">
        <v>13286066154.960283</v>
      </c>
      <c r="N253">
        <v>12756722238.370897</v>
      </c>
      <c r="O253">
        <v>11880433902.936106</v>
      </c>
    </row>
    <row r="254" spans="1:15" x14ac:dyDescent="0.3">
      <c r="A254" t="s">
        <v>373</v>
      </c>
      <c r="B254" t="s">
        <v>256</v>
      </c>
      <c r="E254" t="s">
        <v>153</v>
      </c>
      <c r="G254">
        <v>991114635529.18677</v>
      </c>
      <c r="H254">
        <v>1011798853061.9993</v>
      </c>
      <c r="I254">
        <v>909793466661.46558</v>
      </c>
      <c r="J254">
        <v>910194347568.60974</v>
      </c>
      <c r="K254">
        <v>914043438179.59094</v>
      </c>
      <c r="L254">
        <v>833869641687.06775</v>
      </c>
      <c r="M254">
        <v>784060430240.10144</v>
      </c>
      <c r="N254">
        <v>765572770634.37463</v>
      </c>
      <c r="O254">
        <v>892167986713.70813</v>
      </c>
    </row>
    <row r="255" spans="1:15" x14ac:dyDescent="0.3">
      <c r="A255" t="s">
        <v>372</v>
      </c>
      <c r="B255" t="s">
        <v>256</v>
      </c>
      <c r="E255" t="s">
        <v>153</v>
      </c>
      <c r="G255">
        <v>579267365866.3429</v>
      </c>
      <c r="H255">
        <v>490293364377.1828</v>
      </c>
      <c r="I255">
        <v>367633418886.62726</v>
      </c>
      <c r="J255">
        <v>408742840909.09088</v>
      </c>
      <c r="K255">
        <v>439788625883.79956</v>
      </c>
      <c r="L255">
        <v>401745275035.26074</v>
      </c>
      <c r="M255">
        <v>370956547619.04761</v>
      </c>
      <c r="N255">
        <v>388159512245.53046</v>
      </c>
      <c r="O255">
        <v>501736471832.84814</v>
      </c>
    </row>
    <row r="256" spans="1:15" x14ac:dyDescent="0.3">
      <c r="A256" t="s">
        <v>371</v>
      </c>
      <c r="B256" t="s">
        <v>256</v>
      </c>
      <c r="E256" t="s">
        <v>153</v>
      </c>
      <c r="G256">
        <v>40828247302.485085</v>
      </c>
      <c r="H256">
        <v>36924841430.057381</v>
      </c>
      <c r="I256">
        <v>33433659223.178932</v>
      </c>
      <c r="J256">
        <v>34186180694.928478</v>
      </c>
      <c r="K256">
        <v>33111525182.713257</v>
      </c>
      <c r="L256">
        <v>28971588880.820824</v>
      </c>
      <c r="M256">
        <v>24524109484.745346</v>
      </c>
      <c r="N256">
        <v>24360801338.054329</v>
      </c>
      <c r="O256">
        <v>22731612827.345818</v>
      </c>
    </row>
    <row r="257" spans="1:15" x14ac:dyDescent="0.3">
      <c r="A257" t="s">
        <v>370</v>
      </c>
      <c r="B257" t="s">
        <v>256</v>
      </c>
      <c r="E257" t="s">
        <v>153</v>
      </c>
      <c r="G257">
        <v>150922211.04425794</v>
      </c>
      <c r="H257">
        <v>145536603.23479125</v>
      </c>
      <c r="I257">
        <v>124685686.62288938</v>
      </c>
      <c r="J257">
        <v>125160081.80545966</v>
      </c>
      <c r="K257">
        <v>130995580.09215406</v>
      </c>
      <c r="L257">
        <v>109355653.69074246</v>
      </c>
      <c r="M257">
        <v>97541914.583304539</v>
      </c>
      <c r="N257">
        <v>84863407.865009338</v>
      </c>
      <c r="O257">
        <v>99149259.836562395</v>
      </c>
    </row>
    <row r="258" spans="1:15" x14ac:dyDescent="0.3">
      <c r="A258" t="s">
        <v>369</v>
      </c>
      <c r="B258" t="s">
        <v>256</v>
      </c>
      <c r="E258" t="s">
        <v>153</v>
      </c>
      <c r="G258">
        <v>247234053739.26712</v>
      </c>
      <c r="H258">
        <v>255551704625.83112</v>
      </c>
      <c r="I258">
        <v>212569779569.51523</v>
      </c>
      <c r="J258">
        <v>213091987153.09232</v>
      </c>
      <c r="K258">
        <v>211886686924.48343</v>
      </c>
      <c r="L258">
        <v>206556258844.56705</v>
      </c>
      <c r="M258">
        <v>188838342527.97549</v>
      </c>
      <c r="N258">
        <v>178064471137.92081</v>
      </c>
      <c r="O258">
        <v>201313497220.91696</v>
      </c>
    </row>
    <row r="259" spans="1:15" x14ac:dyDescent="0.3">
      <c r="A259" t="s">
        <v>368</v>
      </c>
      <c r="B259" t="s">
        <v>256</v>
      </c>
      <c r="E259" t="s">
        <v>153</v>
      </c>
      <c r="G259">
        <v>59596537275134.086</v>
      </c>
      <c r="H259">
        <v>58363931312919.023</v>
      </c>
      <c r="I259">
        <v>52536127270671.688</v>
      </c>
      <c r="J259">
        <v>53878159069137.102</v>
      </c>
      <c r="K259">
        <v>53371534234287.031</v>
      </c>
      <c r="L259">
        <v>50447226919268.773</v>
      </c>
      <c r="M259">
        <v>48327404425594.188</v>
      </c>
      <c r="N259">
        <v>47411160772825.305</v>
      </c>
      <c r="O259">
        <v>50278943454195.938</v>
      </c>
    </row>
    <row r="260" spans="1:15" x14ac:dyDescent="0.3">
      <c r="A260" t="s">
        <v>367</v>
      </c>
      <c r="B260" t="s">
        <v>256</v>
      </c>
      <c r="E260" t="s">
        <v>153</v>
      </c>
      <c r="G260">
        <v>114667360208.06242</v>
      </c>
      <c r="H260">
        <v>88191977373.211975</v>
      </c>
      <c r="I260">
        <v>75909397659.297791</v>
      </c>
      <c r="J260">
        <v>88060858257.477234</v>
      </c>
      <c r="K260">
        <v>91505851755.526657</v>
      </c>
      <c r="L260">
        <v>80856697009.102722</v>
      </c>
      <c r="M260">
        <v>75128738621.586472</v>
      </c>
      <c r="N260">
        <v>78710793237.97139</v>
      </c>
      <c r="O260">
        <v>92699089726.918076</v>
      </c>
    </row>
    <row r="261" spans="1:15" x14ac:dyDescent="0.3">
      <c r="A261" t="s">
        <v>366</v>
      </c>
      <c r="B261" t="s">
        <v>256</v>
      </c>
      <c r="E261" t="s">
        <v>153</v>
      </c>
      <c r="G261">
        <v>529870616389.92908</v>
      </c>
      <c r="H261">
        <v>455685066365.31055</v>
      </c>
      <c r="I261">
        <v>378201169802.00677</v>
      </c>
      <c r="J261">
        <v>434119014495.41248</v>
      </c>
      <c r="K261">
        <v>443078577997.34991</v>
      </c>
      <c r="L261">
        <v>399126295563.39612</v>
      </c>
      <c r="M261">
        <v>366511615959.01282</v>
      </c>
      <c r="N261">
        <v>370450170724.57465</v>
      </c>
      <c r="O261">
        <v>446620927907.66479</v>
      </c>
    </row>
    <row r="262" spans="1:15" x14ac:dyDescent="0.3">
      <c r="A262" t="s">
        <v>365</v>
      </c>
      <c r="B262" t="s">
        <v>256</v>
      </c>
      <c r="E262" t="s">
        <v>153</v>
      </c>
      <c r="G262">
        <v>376532751806.9892</v>
      </c>
      <c r="H262">
        <v>348262544719.24731</v>
      </c>
      <c r="I262">
        <v>300425609206.1795</v>
      </c>
      <c r="J262">
        <v>320909472926.46075</v>
      </c>
      <c r="K262">
        <v>356128167702.89368</v>
      </c>
      <c r="L262">
        <v>339205536454.44537</v>
      </c>
      <c r="M262">
        <v>313629998960.4447</v>
      </c>
      <c r="N262">
        <v>270556104886.45572</v>
      </c>
      <c r="O262">
        <v>244360858682.7619</v>
      </c>
    </row>
    <row r="263" spans="1:15" x14ac:dyDescent="0.3">
      <c r="A263" t="s">
        <v>364</v>
      </c>
      <c r="B263" t="s">
        <v>256</v>
      </c>
      <c r="E263" t="s">
        <v>153</v>
      </c>
      <c r="G263">
        <v>76522511780.622192</v>
      </c>
      <c r="H263">
        <v>67406738051.743698</v>
      </c>
      <c r="I263">
        <v>57086836942.405197</v>
      </c>
      <c r="J263">
        <v>69721787532.978897</v>
      </c>
      <c r="K263">
        <v>67294169234.629097</v>
      </c>
      <c r="L263">
        <v>62202700000</v>
      </c>
      <c r="M263">
        <v>57907700000</v>
      </c>
      <c r="N263">
        <v>54091800000</v>
      </c>
      <c r="O263">
        <v>49921400000</v>
      </c>
    </row>
    <row r="264" spans="1:15" x14ac:dyDescent="0.3">
      <c r="A264" t="s">
        <v>363</v>
      </c>
      <c r="B264" t="s">
        <v>256</v>
      </c>
      <c r="E264" t="s">
        <v>153</v>
      </c>
      <c r="G264">
        <v>242631549613.2684</v>
      </c>
      <c r="H264">
        <v>223717791482.57712</v>
      </c>
      <c r="I264">
        <v>201947603715.40918</v>
      </c>
      <c r="J264">
        <v>228325852220.76141</v>
      </c>
      <c r="K264">
        <v>222597030191.04111</v>
      </c>
      <c r="L264">
        <v>211007952315.88757</v>
      </c>
      <c r="M264">
        <v>191898127860.84256</v>
      </c>
      <c r="N264">
        <v>189802961890.09708</v>
      </c>
      <c r="O264">
        <v>200786240836.8179</v>
      </c>
    </row>
    <row r="265" spans="1:15" x14ac:dyDescent="0.3">
      <c r="A265" t="s">
        <v>362</v>
      </c>
      <c r="B265" t="s">
        <v>256</v>
      </c>
      <c r="E265" t="s">
        <v>153</v>
      </c>
      <c r="G265">
        <v>404284327311.7132</v>
      </c>
      <c r="H265">
        <v>394087362017.31781</v>
      </c>
      <c r="I265">
        <v>361751145432.40411</v>
      </c>
      <c r="J265">
        <v>376823404772.83728</v>
      </c>
      <c r="K265">
        <v>346841896890.48932</v>
      </c>
      <c r="L265">
        <v>328480738147.10028</v>
      </c>
      <c r="M265">
        <v>318627003965.98853</v>
      </c>
      <c r="N265">
        <v>306445871631.96869</v>
      </c>
      <c r="O265">
        <v>297483553299.59253</v>
      </c>
    </row>
    <row r="266" spans="1:15" x14ac:dyDescent="0.3">
      <c r="A266" t="s">
        <v>361</v>
      </c>
      <c r="B266" t="s">
        <v>256</v>
      </c>
      <c r="E266" t="s">
        <v>153</v>
      </c>
      <c r="H266">
        <v>217800000</v>
      </c>
      <c r="I266">
        <v>251900000</v>
      </c>
      <c r="J266">
        <v>278900000</v>
      </c>
      <c r="K266">
        <v>284900000</v>
      </c>
      <c r="L266">
        <v>285600000</v>
      </c>
      <c r="M266">
        <v>298300000</v>
      </c>
      <c r="N266">
        <v>280457700</v>
      </c>
      <c r="O266">
        <v>241669800</v>
      </c>
    </row>
    <row r="267" spans="1:15" x14ac:dyDescent="0.3">
      <c r="A267" t="s">
        <v>360</v>
      </c>
      <c r="B267" t="s">
        <v>256</v>
      </c>
      <c r="E267" t="s">
        <v>153</v>
      </c>
      <c r="G267">
        <v>30633444294.63102</v>
      </c>
      <c r="H267">
        <v>26311656000.000011</v>
      </c>
      <c r="I267">
        <v>23848442440.266956</v>
      </c>
      <c r="J267">
        <v>24751069237.997746</v>
      </c>
      <c r="K267">
        <v>24109780113.230686</v>
      </c>
      <c r="L267">
        <v>22742696407.509262</v>
      </c>
      <c r="M267">
        <v>20758874952.580463</v>
      </c>
      <c r="N267">
        <v>21723439625.730011</v>
      </c>
      <c r="O267">
        <v>23210823987.307961</v>
      </c>
    </row>
    <row r="268" spans="1:15" x14ac:dyDescent="0.3">
      <c r="A268" t="s">
        <v>359</v>
      </c>
      <c r="B268" t="s">
        <v>256</v>
      </c>
      <c r="E268" t="s">
        <v>153</v>
      </c>
      <c r="G268">
        <v>688176605954.78723</v>
      </c>
      <c r="H268">
        <v>679441900610.66333</v>
      </c>
      <c r="I268">
        <v>599442783603.18689</v>
      </c>
      <c r="J268">
        <v>596058473058.76611</v>
      </c>
      <c r="K268">
        <v>588779850763.48682</v>
      </c>
      <c r="L268">
        <v>524641206562.00433</v>
      </c>
      <c r="M268">
        <v>470024559638.49603</v>
      </c>
      <c r="N268">
        <v>477111287969.22668</v>
      </c>
      <c r="O268">
        <v>539080532037.14166</v>
      </c>
    </row>
    <row r="269" spans="1:15" x14ac:dyDescent="0.3">
      <c r="A269" t="s">
        <v>358</v>
      </c>
      <c r="B269" t="s">
        <v>256</v>
      </c>
      <c r="E269" t="s">
        <v>153</v>
      </c>
      <c r="G269">
        <v>1612324668164.5354</v>
      </c>
      <c r="H269">
        <v>1429588429473.9209</v>
      </c>
      <c r="I269">
        <v>1308382294199.1648</v>
      </c>
      <c r="J269">
        <v>1421160801515.2644</v>
      </c>
      <c r="K269">
        <v>1348307586808.1526</v>
      </c>
      <c r="L269">
        <v>1294933204784.5894</v>
      </c>
      <c r="M269">
        <v>1217513931539.1338</v>
      </c>
      <c r="N269">
        <v>1334011121882.8618</v>
      </c>
      <c r="O269">
        <v>1562109741135.4187</v>
      </c>
    </row>
    <row r="270" spans="1:15" x14ac:dyDescent="0.3">
      <c r="A270" t="s">
        <v>344</v>
      </c>
      <c r="B270" t="s">
        <v>256</v>
      </c>
      <c r="E270" t="s">
        <v>153</v>
      </c>
      <c r="G270">
        <v>113434800000</v>
      </c>
      <c r="H270">
        <v>106368900000</v>
      </c>
      <c r="I270">
        <v>103130900000</v>
      </c>
      <c r="J270">
        <v>105126400000</v>
      </c>
      <c r="K270">
        <v>100958100000</v>
      </c>
      <c r="L270">
        <v>103445500000</v>
      </c>
      <c r="M270">
        <v>104336700000</v>
      </c>
      <c r="N270">
        <v>103375500000</v>
      </c>
      <c r="O270">
        <v>102445800000</v>
      </c>
    </row>
    <row r="271" spans="1:15" x14ac:dyDescent="0.3">
      <c r="A271" t="s">
        <v>343</v>
      </c>
      <c r="B271" t="s">
        <v>256</v>
      </c>
      <c r="E271" t="s">
        <v>153</v>
      </c>
    </row>
    <row r="272" spans="1:15" x14ac:dyDescent="0.3">
      <c r="A272" t="s">
        <v>342</v>
      </c>
      <c r="B272" t="s">
        <v>256</v>
      </c>
      <c r="E272" t="s">
        <v>153</v>
      </c>
      <c r="G272">
        <v>251945377529.38815</v>
      </c>
      <c r="H272">
        <v>253982847571.01529</v>
      </c>
      <c r="I272">
        <v>229031860520.77338</v>
      </c>
      <c r="J272">
        <v>239986922638.89728</v>
      </c>
      <c r="K272">
        <v>242313116577.96255</v>
      </c>
      <c r="L272">
        <v>221357874718.93179</v>
      </c>
      <c r="M272">
        <v>206426152308.93655</v>
      </c>
      <c r="N272">
        <v>199394066525.44012</v>
      </c>
      <c r="O272">
        <v>229901964221.88062</v>
      </c>
    </row>
    <row r="273" spans="1:15" x14ac:dyDescent="0.3">
      <c r="A273" t="s">
        <v>341</v>
      </c>
      <c r="B273" t="s">
        <v>256</v>
      </c>
      <c r="E273" t="s">
        <v>153</v>
      </c>
      <c r="G273">
        <v>41722295362.066704</v>
      </c>
      <c r="H273">
        <v>39950899733.227028</v>
      </c>
      <c r="I273">
        <v>35432177936.331673</v>
      </c>
      <c r="J273">
        <v>37925338460.155571</v>
      </c>
      <c r="K273">
        <v>40225448651.30619</v>
      </c>
      <c r="L273">
        <v>38997129809.169662</v>
      </c>
      <c r="M273">
        <v>36089550671.833977</v>
      </c>
      <c r="N273">
        <v>36211372646.37999</v>
      </c>
      <c r="O273">
        <v>40377987314.643501</v>
      </c>
    </row>
    <row r="274" spans="1:15" x14ac:dyDescent="0.3">
      <c r="A274" t="s">
        <v>328</v>
      </c>
      <c r="B274" t="s">
        <v>256</v>
      </c>
      <c r="E274" t="s">
        <v>153</v>
      </c>
      <c r="G274">
        <v>19111900000</v>
      </c>
      <c r="H274">
        <v>18109000000</v>
      </c>
      <c r="I274">
        <v>15531700000</v>
      </c>
      <c r="J274">
        <v>17133500000</v>
      </c>
      <c r="K274">
        <v>16276600000</v>
      </c>
      <c r="L274">
        <v>16128000000</v>
      </c>
      <c r="M274">
        <v>15405400000</v>
      </c>
      <c r="N274">
        <v>13972400000</v>
      </c>
      <c r="O274">
        <v>13989700000</v>
      </c>
    </row>
    <row r="275" spans="1:15" x14ac:dyDescent="0.3">
      <c r="A275" t="s">
        <v>327</v>
      </c>
      <c r="B275" t="s">
        <v>256</v>
      </c>
      <c r="E275" t="s">
        <v>153</v>
      </c>
      <c r="G275">
        <v>10226024919.577957</v>
      </c>
      <c r="H275">
        <v>9475964549.3285313</v>
      </c>
      <c r="I275">
        <v>9531900179.0280952</v>
      </c>
      <c r="J275">
        <v>10739835368.721012</v>
      </c>
      <c r="K275">
        <v>10760671502.414936</v>
      </c>
      <c r="L275">
        <v>10256678899.661203</v>
      </c>
      <c r="M275">
        <v>9504027364.7726707</v>
      </c>
      <c r="N275">
        <v>9054327014.3613014</v>
      </c>
      <c r="O275">
        <v>9263444823.6846161</v>
      </c>
    </row>
    <row r="276" spans="1:15" x14ac:dyDescent="0.3">
      <c r="A276" t="s">
        <v>326</v>
      </c>
      <c r="B276" t="s">
        <v>256</v>
      </c>
      <c r="E276" t="s">
        <v>153</v>
      </c>
      <c r="G276">
        <v>56446942040860.141</v>
      </c>
      <c r="H276">
        <v>55517131326677.688</v>
      </c>
      <c r="I276">
        <v>49719390050877.094</v>
      </c>
      <c r="J276">
        <v>50880064647603.914</v>
      </c>
      <c r="K276">
        <v>50385041767149.844</v>
      </c>
      <c r="L276">
        <v>47535727573455.875</v>
      </c>
      <c r="M276">
        <v>45593085156267.711</v>
      </c>
      <c r="N276">
        <v>44585851713476.016</v>
      </c>
      <c r="O276">
        <v>47148786960027.758</v>
      </c>
    </row>
    <row r="277" spans="1:15" x14ac:dyDescent="0.3">
      <c r="A277" t="s">
        <v>325</v>
      </c>
      <c r="B277" t="s">
        <v>256</v>
      </c>
      <c r="E277" t="s">
        <v>153</v>
      </c>
      <c r="H277">
        <v>6080359305.28965</v>
      </c>
      <c r="I277">
        <v>5731835679.2306099</v>
      </c>
      <c r="J277">
        <v>6022276207.1898298</v>
      </c>
      <c r="K277">
        <v>6135116260.6481352</v>
      </c>
      <c r="L277">
        <v>5833352684.4526358</v>
      </c>
      <c r="M277">
        <v>5497036486.7448654</v>
      </c>
      <c r="N277">
        <v>5325846341.7908974</v>
      </c>
      <c r="O277">
        <v>6151996534.9607658</v>
      </c>
    </row>
    <row r="278" spans="1:15" x14ac:dyDescent="0.3">
      <c r="A278" t="s">
        <v>324</v>
      </c>
      <c r="B278" t="s">
        <v>256</v>
      </c>
      <c r="E278" t="s">
        <v>153</v>
      </c>
      <c r="G278">
        <v>237295575171.10327</v>
      </c>
      <c r="H278">
        <v>179677131707.29449</v>
      </c>
      <c r="I278">
        <v>144411363345.27032</v>
      </c>
      <c r="J278">
        <v>176371267689.08157</v>
      </c>
      <c r="K278">
        <v>183334953818.6813</v>
      </c>
      <c r="L278">
        <v>161099122225.27472</v>
      </c>
      <c r="M278">
        <v>151732181868.13187</v>
      </c>
      <c r="N278">
        <v>161739955576.92307</v>
      </c>
      <c r="O278">
        <v>206224598571.42856</v>
      </c>
    </row>
    <row r="279" spans="1:15" x14ac:dyDescent="0.3">
      <c r="A279" t="s">
        <v>323</v>
      </c>
      <c r="B279" t="s">
        <v>256</v>
      </c>
      <c r="E279" t="s">
        <v>153</v>
      </c>
      <c r="G279">
        <v>301261582924.08508</v>
      </c>
      <c r="H279">
        <v>285404683024.53656</v>
      </c>
      <c r="I279">
        <v>251362534092.31464</v>
      </c>
      <c r="J279">
        <v>251017797625.017</v>
      </c>
      <c r="K279">
        <v>243316050520.72522</v>
      </c>
      <c r="L279">
        <v>210147181055.27652</v>
      </c>
      <c r="M279">
        <v>185287615324.92184</v>
      </c>
      <c r="N279">
        <v>177883897811.43365</v>
      </c>
      <c r="O279">
        <v>199713780259.3176</v>
      </c>
    </row>
    <row r="280" spans="1:15" x14ac:dyDescent="0.3">
      <c r="A280" t="s">
        <v>322</v>
      </c>
      <c r="B280" t="s">
        <v>256</v>
      </c>
      <c r="E280" t="s">
        <v>153</v>
      </c>
      <c r="G280">
        <v>2240422438363.2739</v>
      </c>
      <c r="H280">
        <v>1836892075547.5239</v>
      </c>
      <c r="I280">
        <v>1493075887459.8118</v>
      </c>
      <c r="J280">
        <v>1693114993990.49</v>
      </c>
      <c r="K280">
        <v>1657328764645.9346</v>
      </c>
      <c r="L280">
        <v>1574199355092.7134</v>
      </c>
      <c r="M280">
        <v>1276786344534.2651</v>
      </c>
      <c r="N280">
        <v>1363482179761.1711</v>
      </c>
      <c r="O280">
        <v>2059241582146.1104</v>
      </c>
    </row>
    <row r="281" spans="1:15" x14ac:dyDescent="0.3">
      <c r="A281" t="s">
        <v>321</v>
      </c>
      <c r="B281" t="s">
        <v>256</v>
      </c>
      <c r="E281" t="s">
        <v>153</v>
      </c>
      <c r="G281">
        <v>13312796765.233641</v>
      </c>
      <c r="H281">
        <v>11055281971.045393</v>
      </c>
      <c r="I281">
        <v>10172925171.586851</v>
      </c>
      <c r="J281">
        <v>10346675636.339691</v>
      </c>
      <c r="K281">
        <v>9636510839.3070736</v>
      </c>
      <c r="L281">
        <v>9252833678.0891647</v>
      </c>
      <c r="M281">
        <v>8695318854.1105537</v>
      </c>
      <c r="N281">
        <v>8543869360.36164</v>
      </c>
      <c r="O281">
        <v>8239042500.2873278</v>
      </c>
    </row>
    <row r="282" spans="1:15" x14ac:dyDescent="0.3">
      <c r="A282" t="s">
        <v>320</v>
      </c>
      <c r="B282" t="s">
        <v>256</v>
      </c>
      <c r="E282" t="s">
        <v>153</v>
      </c>
      <c r="G282">
        <v>4361631457999.0166</v>
      </c>
      <c r="H282">
        <v>4062783801939.271</v>
      </c>
      <c r="I282">
        <v>3490012356687.834</v>
      </c>
      <c r="J282">
        <v>3658004814522.0083</v>
      </c>
      <c r="K282">
        <v>3534209044993.8716</v>
      </c>
      <c r="L282">
        <v>3433883301221.7539</v>
      </c>
      <c r="M282">
        <v>3010757329892.833</v>
      </c>
      <c r="N282">
        <v>2704835939982.5103</v>
      </c>
      <c r="O282">
        <v>2587787935996.415</v>
      </c>
    </row>
    <row r="283" spans="1:15" x14ac:dyDescent="0.3">
      <c r="A283" t="s">
        <v>319</v>
      </c>
      <c r="B283" t="s">
        <v>256</v>
      </c>
      <c r="E283" t="s">
        <v>153</v>
      </c>
      <c r="G283">
        <v>1108148978218.488</v>
      </c>
      <c r="H283">
        <v>868585871464.54126</v>
      </c>
      <c r="I283">
        <v>734271183954.88013</v>
      </c>
      <c r="J283">
        <v>838564705624.6427</v>
      </c>
      <c r="K283">
        <v>846583785179.85596</v>
      </c>
      <c r="L283">
        <v>714994694991.65063</v>
      </c>
      <c r="M283">
        <v>665999879694.19189</v>
      </c>
      <c r="N283">
        <v>669484381328.89075</v>
      </c>
      <c r="O283">
        <v>766605946720.42664</v>
      </c>
    </row>
    <row r="284" spans="1:15" x14ac:dyDescent="0.3">
      <c r="A284" t="s">
        <v>318</v>
      </c>
      <c r="B284" t="s">
        <v>256</v>
      </c>
      <c r="E284" t="s">
        <v>153</v>
      </c>
      <c r="G284">
        <v>51662241775.242538</v>
      </c>
      <c r="H284">
        <v>34229513774.993607</v>
      </c>
      <c r="I284">
        <v>27034593750</v>
      </c>
      <c r="J284">
        <v>32338079165.289257</v>
      </c>
      <c r="K284">
        <v>32333780383.292381</v>
      </c>
      <c r="L284">
        <v>129718581297.43123</v>
      </c>
      <c r="M284">
        <v>102943515502.99355</v>
      </c>
      <c r="N284">
        <v>84984672415.940125</v>
      </c>
      <c r="O284">
        <v>76818773784.760498</v>
      </c>
    </row>
    <row r="285" spans="1:15" x14ac:dyDescent="0.3">
      <c r="A285" t="s">
        <v>317</v>
      </c>
      <c r="B285" t="s">
        <v>256</v>
      </c>
      <c r="E285" t="s">
        <v>153</v>
      </c>
      <c r="G285">
        <v>27684430244.490704</v>
      </c>
      <c r="H285">
        <v>27569136728.25647</v>
      </c>
      <c r="I285">
        <v>24530513058.594551</v>
      </c>
      <c r="J285">
        <v>23403995984.930641</v>
      </c>
      <c r="K285">
        <v>23116701539.564644</v>
      </c>
      <c r="L285">
        <v>20996562958.50098</v>
      </c>
      <c r="M285">
        <v>19040312331.161495</v>
      </c>
      <c r="N285">
        <v>17774766696.698723</v>
      </c>
      <c r="O285">
        <v>19797253445.267292</v>
      </c>
    </row>
    <row r="286" spans="1:15" x14ac:dyDescent="0.3">
      <c r="A286" t="s">
        <v>316</v>
      </c>
      <c r="B286" t="s">
        <v>256</v>
      </c>
      <c r="E286" t="s">
        <v>153</v>
      </c>
      <c r="G286">
        <v>466788539651.83636</v>
      </c>
      <c r="H286">
        <v>423796995372.7262</v>
      </c>
      <c r="I286">
        <v>348392174863.65118</v>
      </c>
      <c r="J286">
        <v>376837488316.9729</v>
      </c>
      <c r="K286">
        <v>376869585632.11548</v>
      </c>
      <c r="L286">
        <v>343272878686.38776</v>
      </c>
      <c r="M286">
        <v>319029973659.29303</v>
      </c>
      <c r="N286">
        <v>307998545269.39795</v>
      </c>
      <c r="O286">
        <v>314863580758.45465</v>
      </c>
    </row>
    <row r="287" spans="1:15" x14ac:dyDescent="0.3">
      <c r="A287" t="s">
        <v>315</v>
      </c>
      <c r="B287" t="s">
        <v>256</v>
      </c>
      <c r="E287" t="s">
        <v>153</v>
      </c>
      <c r="G287">
        <v>1595710784.3137255</v>
      </c>
      <c r="H287">
        <v>1580303517.1709242</v>
      </c>
      <c r="I287">
        <v>1536145831.0639005</v>
      </c>
      <c r="J287">
        <v>1619154958.4023297</v>
      </c>
      <c r="K287">
        <v>1615478421.4597356</v>
      </c>
      <c r="L287">
        <v>1469789050.3085139</v>
      </c>
      <c r="M287">
        <v>1379490315.0228646</v>
      </c>
      <c r="N287">
        <v>1307909891.2937517</v>
      </c>
      <c r="O287">
        <v>1335571356.6871419</v>
      </c>
    </row>
    <row r="288" spans="1:15" x14ac:dyDescent="0.3">
      <c r="A288" t="s">
        <v>314</v>
      </c>
      <c r="B288" t="s">
        <v>256</v>
      </c>
      <c r="E288" t="s">
        <v>153</v>
      </c>
      <c r="G288">
        <v>3970343852.319387</v>
      </c>
      <c r="H288">
        <v>4249234573.9870777</v>
      </c>
      <c r="I288">
        <v>4062906363.5562344</v>
      </c>
      <c r="J288">
        <v>4076578653.5471363</v>
      </c>
      <c r="K288">
        <v>4085114542.0683112</v>
      </c>
      <c r="L288">
        <v>3719443317.5241284</v>
      </c>
      <c r="M288">
        <v>3862721204.6105175</v>
      </c>
      <c r="N288">
        <v>4252029353.8219075</v>
      </c>
      <c r="O288">
        <v>5015180836.194953</v>
      </c>
    </row>
    <row r="289" spans="1:15" x14ac:dyDescent="0.3">
      <c r="A289" t="s">
        <v>313</v>
      </c>
      <c r="B289" t="s">
        <v>256</v>
      </c>
      <c r="E289" t="s">
        <v>153</v>
      </c>
      <c r="G289">
        <v>32488720000</v>
      </c>
      <c r="H289">
        <v>29451240000</v>
      </c>
      <c r="I289">
        <v>24930080000</v>
      </c>
      <c r="J289">
        <v>26881140000</v>
      </c>
      <c r="K289">
        <v>26020850000</v>
      </c>
      <c r="L289">
        <v>24979190000</v>
      </c>
      <c r="M289">
        <v>24191430000</v>
      </c>
      <c r="N289">
        <v>23438240000</v>
      </c>
      <c r="O289">
        <v>22593470000</v>
      </c>
    </row>
    <row r="290" spans="1:15" x14ac:dyDescent="0.3">
      <c r="A290" t="s">
        <v>312</v>
      </c>
      <c r="B290" t="s">
        <v>256</v>
      </c>
      <c r="E290" t="s">
        <v>153</v>
      </c>
      <c r="H290">
        <v>1855382833.1467772</v>
      </c>
      <c r="I290">
        <v>1541247884.0020726</v>
      </c>
      <c r="J290">
        <v>1616188702.3440502</v>
      </c>
      <c r="K290">
        <v>1655354303.8288491</v>
      </c>
      <c r="L290">
        <v>1528621195.4584899</v>
      </c>
      <c r="M290">
        <v>1468342430.6883647</v>
      </c>
      <c r="N290">
        <v>1419400403.8233864</v>
      </c>
      <c r="O290">
        <v>1673910988.2352881</v>
      </c>
    </row>
    <row r="291" spans="1:15" x14ac:dyDescent="0.3">
      <c r="A291" t="s">
        <v>311</v>
      </c>
      <c r="B291" t="s">
        <v>256</v>
      </c>
      <c r="E291" t="s">
        <v>153</v>
      </c>
      <c r="G291">
        <v>8126105600.0000029</v>
      </c>
      <c r="H291">
        <v>7628000011.4635696</v>
      </c>
      <c r="I291">
        <v>6883000000</v>
      </c>
      <c r="J291">
        <v>6485000000</v>
      </c>
      <c r="K291">
        <v>5856000006.2202091</v>
      </c>
      <c r="L291">
        <v>5609000000</v>
      </c>
      <c r="M291">
        <v>5534000000</v>
      </c>
      <c r="N291">
        <v>5335000000</v>
      </c>
      <c r="O291">
        <v>5024999991.7206078</v>
      </c>
    </row>
    <row r="292" spans="1:15" x14ac:dyDescent="0.3">
      <c r="A292" t="s">
        <v>310</v>
      </c>
      <c r="B292" t="s">
        <v>256</v>
      </c>
      <c r="E292" t="s">
        <v>153</v>
      </c>
      <c r="G292">
        <v>63501748652.296822</v>
      </c>
      <c r="H292">
        <v>63082021205.929497</v>
      </c>
      <c r="I292">
        <v>53356484763.839027</v>
      </c>
      <c r="J292">
        <v>51514242775.524086</v>
      </c>
      <c r="K292">
        <v>50640662859.498726</v>
      </c>
      <c r="L292">
        <v>44179075778.926743</v>
      </c>
      <c r="M292">
        <v>40692661657.283997</v>
      </c>
      <c r="N292">
        <v>39655949731.381615</v>
      </c>
      <c r="O292">
        <v>47062202241.43782</v>
      </c>
    </row>
    <row r="293" spans="1:15" x14ac:dyDescent="0.3">
      <c r="A293" t="s">
        <v>309</v>
      </c>
      <c r="B293" t="s">
        <v>256</v>
      </c>
      <c r="E293" t="s">
        <v>153</v>
      </c>
      <c r="G293">
        <v>2045758612586.3711</v>
      </c>
      <c r="H293">
        <v>1925171173472.2737</v>
      </c>
      <c r="I293">
        <v>1712869841645.0413</v>
      </c>
      <c r="J293">
        <v>1821727380112.9536</v>
      </c>
      <c r="K293">
        <v>1772634125817.1641</v>
      </c>
      <c r="L293">
        <v>1704412183051.2261</v>
      </c>
      <c r="M293">
        <v>1575080887302.1489</v>
      </c>
      <c r="N293">
        <v>1694601782532.8967</v>
      </c>
      <c r="O293">
        <v>1899461295889.2517</v>
      </c>
    </row>
    <row r="294" spans="1:15" x14ac:dyDescent="0.3">
      <c r="A294" t="s">
        <v>308</v>
      </c>
      <c r="B294" t="s">
        <v>256</v>
      </c>
      <c r="E294" t="s">
        <v>153</v>
      </c>
      <c r="N294">
        <v>11997800760.224182</v>
      </c>
      <c r="O294">
        <v>13962212847.457626</v>
      </c>
    </row>
    <row r="295" spans="1:15" x14ac:dyDescent="0.3">
      <c r="A295" t="s">
        <v>307</v>
      </c>
      <c r="B295" t="s">
        <v>256</v>
      </c>
      <c r="E295" t="s">
        <v>153</v>
      </c>
      <c r="G295">
        <v>2047347019065.5261</v>
      </c>
      <c r="H295">
        <v>1926457861345.4578</v>
      </c>
      <c r="I295">
        <v>1714053357042.6904</v>
      </c>
      <c r="J295">
        <v>1823372470680.0002</v>
      </c>
      <c r="K295">
        <v>1774221939062.4465</v>
      </c>
      <c r="L295">
        <v>1705941956337.7231</v>
      </c>
      <c r="M295">
        <v>1576539841411.9688</v>
      </c>
      <c r="N295">
        <v>1695993210500.2314</v>
      </c>
      <c r="O295">
        <v>1900848872303.1104</v>
      </c>
    </row>
    <row r="296" spans="1:15" x14ac:dyDescent="0.3">
      <c r="A296" t="s">
        <v>306</v>
      </c>
      <c r="B296" t="s">
        <v>256</v>
      </c>
      <c r="E296" t="s">
        <v>153</v>
      </c>
      <c r="G296">
        <v>633046575611.15723</v>
      </c>
      <c r="H296">
        <v>540833833541.34338</v>
      </c>
      <c r="I296">
        <v>453727992926.42737</v>
      </c>
      <c r="J296">
        <v>522141646080.05334</v>
      </c>
      <c r="K296">
        <v>530086499061.06299</v>
      </c>
      <c r="L296">
        <v>482865468720.1601</v>
      </c>
      <c r="M296">
        <v>446993497560.63245</v>
      </c>
      <c r="N296">
        <v>454984827185.88226</v>
      </c>
      <c r="O296">
        <v>532806126587.1557</v>
      </c>
    </row>
    <row r="297" spans="1:15" x14ac:dyDescent="0.3">
      <c r="A297" t="s">
        <v>305</v>
      </c>
      <c r="B297" t="s">
        <v>256</v>
      </c>
      <c r="E297" t="s">
        <v>153</v>
      </c>
      <c r="G297">
        <v>546680341.64727437</v>
      </c>
      <c r="H297">
        <v>526653790.6708138</v>
      </c>
      <c r="I297">
        <v>472551023.61041892</v>
      </c>
      <c r="J297">
        <v>427425039.68433946</v>
      </c>
      <c r="K297">
        <v>412253809.72879899</v>
      </c>
      <c r="L297">
        <v>375614126.19387698</v>
      </c>
      <c r="M297">
        <v>345495614.97998238</v>
      </c>
      <c r="N297">
        <v>316066072.34375423</v>
      </c>
      <c r="O297">
        <v>346528329.1832267</v>
      </c>
    </row>
    <row r="298" spans="1:15" x14ac:dyDescent="0.3">
      <c r="A298" t="s">
        <v>304</v>
      </c>
      <c r="B298" t="s">
        <v>256</v>
      </c>
      <c r="E298" t="s">
        <v>153</v>
      </c>
      <c r="G298">
        <v>3620655116.2207355</v>
      </c>
      <c r="H298">
        <v>2984706243.6548223</v>
      </c>
      <c r="I298">
        <v>2911807496.2022653</v>
      </c>
      <c r="J298">
        <v>4016040575.0879593</v>
      </c>
      <c r="K298">
        <v>3996198760.3238931</v>
      </c>
      <c r="L298">
        <v>3591679371.0399122</v>
      </c>
      <c r="M298">
        <v>3317421499.7731414</v>
      </c>
      <c r="N298">
        <v>5126238146.3414583</v>
      </c>
      <c r="O298">
        <v>5240606060.606061</v>
      </c>
    </row>
    <row r="299" spans="1:15" x14ac:dyDescent="0.3">
      <c r="A299" t="s">
        <v>303</v>
      </c>
      <c r="B299" t="s">
        <v>256</v>
      </c>
      <c r="E299" t="s">
        <v>153</v>
      </c>
      <c r="G299">
        <v>115468803971.54324</v>
      </c>
      <c r="H299">
        <v>118656591909.26553</v>
      </c>
      <c r="I299">
        <v>106728917483.03349</v>
      </c>
      <c r="J299">
        <v>105710052464.6254</v>
      </c>
      <c r="K299">
        <v>106137924015.59097</v>
      </c>
      <c r="L299">
        <v>95649966260.981033</v>
      </c>
      <c r="M299">
        <v>89952699524.896484</v>
      </c>
      <c r="N299">
        <v>88900883130.837448</v>
      </c>
      <c r="O299">
        <v>101437045019.8992</v>
      </c>
    </row>
    <row r="300" spans="1:15" x14ac:dyDescent="0.3">
      <c r="A300" t="s">
        <v>302</v>
      </c>
      <c r="B300" t="s">
        <v>256</v>
      </c>
      <c r="E300" t="s">
        <v>153</v>
      </c>
      <c r="G300">
        <v>62117768014.85627</v>
      </c>
      <c r="H300">
        <v>61748586534.867226</v>
      </c>
      <c r="I300">
        <v>53706800043.683273</v>
      </c>
      <c r="J300">
        <v>54331588482.304825</v>
      </c>
      <c r="K300">
        <v>54177882425.842133</v>
      </c>
      <c r="L300">
        <v>48589100043.095818</v>
      </c>
      <c r="M300">
        <v>44766722790.583839</v>
      </c>
      <c r="N300">
        <v>43107506024.325371</v>
      </c>
      <c r="O300">
        <v>49997186439.09079</v>
      </c>
    </row>
    <row r="301" spans="1:15" x14ac:dyDescent="0.3">
      <c r="A301" t="s">
        <v>301</v>
      </c>
      <c r="B301" t="s">
        <v>256</v>
      </c>
      <c r="E301" t="s">
        <v>153</v>
      </c>
      <c r="G301">
        <v>585939170123.85596</v>
      </c>
      <c r="H301">
        <v>636856236396.23926</v>
      </c>
      <c r="I301">
        <v>547054174235.87585</v>
      </c>
      <c r="J301">
        <v>533879529188.45374</v>
      </c>
      <c r="K301">
        <v>555455371487.08936</v>
      </c>
      <c r="L301">
        <v>541018749769.09711</v>
      </c>
      <c r="M301">
        <v>515654671469.54694</v>
      </c>
      <c r="N301">
        <v>505103781349.7569</v>
      </c>
      <c r="O301">
        <v>581964017237.0946</v>
      </c>
    </row>
    <row r="302" spans="1:15" x14ac:dyDescent="0.3">
      <c r="A302" t="s">
        <v>300</v>
      </c>
      <c r="B302" t="s">
        <v>256</v>
      </c>
      <c r="E302" t="s">
        <v>153</v>
      </c>
      <c r="G302">
        <v>4854167638.3738842</v>
      </c>
      <c r="H302">
        <v>4748702400.6628313</v>
      </c>
      <c r="I302">
        <v>3982236726.3678017</v>
      </c>
      <c r="J302">
        <v>4466214522.1953907</v>
      </c>
      <c r="K302">
        <v>4666598023.9185581</v>
      </c>
      <c r="L302">
        <v>4402969225.9216471</v>
      </c>
      <c r="M302">
        <v>3816019222.862679</v>
      </c>
      <c r="N302">
        <v>4063245671.2928457</v>
      </c>
      <c r="O302">
        <v>4422986447.489583</v>
      </c>
    </row>
    <row r="303" spans="1:15" x14ac:dyDescent="0.3">
      <c r="A303" t="s">
        <v>299</v>
      </c>
      <c r="B303" t="s">
        <v>256</v>
      </c>
      <c r="E303" t="s">
        <v>153</v>
      </c>
      <c r="G303">
        <v>1571564245.8100557</v>
      </c>
      <c r="H303">
        <v>1384636871.5083799</v>
      </c>
      <c r="I303">
        <v>1240279329.6089385</v>
      </c>
      <c r="J303">
        <v>1459776536.312849</v>
      </c>
      <c r="K303">
        <v>1185474860.3351955</v>
      </c>
      <c r="L303">
        <v>1191620111.7318435</v>
      </c>
      <c r="M303">
        <v>1263687150.8379889</v>
      </c>
      <c r="N303">
        <v>1253072625.698324</v>
      </c>
      <c r="O303">
        <v>1245251396.6480446</v>
      </c>
    </row>
    <row r="304" spans="1:15" x14ac:dyDescent="0.3">
      <c r="A304" t="s">
        <v>298</v>
      </c>
      <c r="B304" t="s">
        <v>256</v>
      </c>
      <c r="E304" t="s">
        <v>153</v>
      </c>
      <c r="G304">
        <v>1588406479.1551094</v>
      </c>
      <c r="H304">
        <v>1286687873.1844692</v>
      </c>
      <c r="I304">
        <v>1183515397.6489053</v>
      </c>
      <c r="J304">
        <v>1645090567.0461226</v>
      </c>
      <c r="K304">
        <v>1587813245.2822464</v>
      </c>
      <c r="L304">
        <v>1529773286.4964569</v>
      </c>
      <c r="M304">
        <v>1458954109.8195915</v>
      </c>
      <c r="N304">
        <v>1391427967.3349521</v>
      </c>
      <c r="O304">
        <v>1387576413.8583915</v>
      </c>
    </row>
    <row r="305" spans="1:15" x14ac:dyDescent="0.3">
      <c r="A305" t="s">
        <v>297</v>
      </c>
      <c r="B305" t="s">
        <v>256</v>
      </c>
      <c r="E305" t="s">
        <v>153</v>
      </c>
      <c r="I305">
        <v>11159274040.270842</v>
      </c>
      <c r="J305">
        <v>22600896352.126598</v>
      </c>
      <c r="K305">
        <v>21496337967.867672</v>
      </c>
      <c r="L305">
        <v>16369724433.275146</v>
      </c>
      <c r="M305">
        <v>12598742886.936825</v>
      </c>
      <c r="N305">
        <v>16468399180.382212</v>
      </c>
      <c r="O305">
        <v>21502061462.212151</v>
      </c>
    </row>
    <row r="306" spans="1:15" x14ac:dyDescent="0.3">
      <c r="A306" t="s">
        <v>296</v>
      </c>
      <c r="B306" t="s">
        <v>256</v>
      </c>
      <c r="E306" t="s">
        <v>153</v>
      </c>
      <c r="G306">
        <v>1138808881.0999999</v>
      </c>
      <c r="H306">
        <v>1044778790.0000001</v>
      </c>
      <c r="I306">
        <v>924583000</v>
      </c>
      <c r="J306">
        <v>1197415000</v>
      </c>
      <c r="K306">
        <v>1113178000</v>
      </c>
      <c r="L306">
        <v>1022365000</v>
      </c>
      <c r="M306">
        <v>1032452000</v>
      </c>
      <c r="N306">
        <v>942070000</v>
      </c>
      <c r="O306">
        <v>841070000</v>
      </c>
    </row>
    <row r="307" spans="1:15" x14ac:dyDescent="0.3">
      <c r="A307" t="s">
        <v>295</v>
      </c>
      <c r="B307" t="s">
        <v>256</v>
      </c>
      <c r="E307" t="s">
        <v>153</v>
      </c>
      <c r="G307">
        <v>12704149842.037258</v>
      </c>
      <c r="H307">
        <v>11779981332.159912</v>
      </c>
      <c r="I307">
        <v>10715396051.438772</v>
      </c>
      <c r="J307">
        <v>11314951088.245092</v>
      </c>
      <c r="K307">
        <v>11239167890.281643</v>
      </c>
      <c r="L307">
        <v>10000394388.115839</v>
      </c>
      <c r="M307">
        <v>10097778097.096865</v>
      </c>
      <c r="N307">
        <v>10950392257.27639</v>
      </c>
      <c r="O307">
        <v>13940767222.105333</v>
      </c>
    </row>
    <row r="308" spans="1:15" x14ac:dyDescent="0.3">
      <c r="A308" t="s">
        <v>294</v>
      </c>
      <c r="B308" t="s">
        <v>256</v>
      </c>
      <c r="E308" t="s">
        <v>153</v>
      </c>
      <c r="G308">
        <v>21162883158375.414</v>
      </c>
      <c r="H308">
        <v>20811347144902.629</v>
      </c>
      <c r="I308">
        <v>17465598594220.658</v>
      </c>
      <c r="J308">
        <v>17185664986074.439</v>
      </c>
      <c r="K308">
        <v>16619140999210.246</v>
      </c>
      <c r="L308">
        <v>14858183903103.918</v>
      </c>
      <c r="M308">
        <v>13594851920373.377</v>
      </c>
      <c r="N308">
        <v>13310296419270.848</v>
      </c>
      <c r="O308">
        <v>12782174580093.705</v>
      </c>
    </row>
    <row r="309" spans="1:15" x14ac:dyDescent="0.3">
      <c r="A309" t="s">
        <v>293</v>
      </c>
      <c r="B309" t="s">
        <v>256</v>
      </c>
      <c r="E309" t="s">
        <v>153</v>
      </c>
      <c r="G309">
        <v>5185102776173.9727</v>
      </c>
      <c r="H309">
        <v>4615367974096.2627</v>
      </c>
      <c r="I309">
        <v>3899326823730.1704</v>
      </c>
      <c r="J309">
        <v>4156449775997.6025</v>
      </c>
      <c r="K309">
        <v>4076336318031.9731</v>
      </c>
      <c r="L309">
        <v>3909150827560.0308</v>
      </c>
      <c r="M309">
        <v>3485571017748.0454</v>
      </c>
      <c r="N309">
        <v>3627425557555.8281</v>
      </c>
      <c r="O309">
        <v>4643782927094.0635</v>
      </c>
    </row>
    <row r="310" spans="1:15" x14ac:dyDescent="0.3">
      <c r="A310" t="s">
        <v>292</v>
      </c>
      <c r="B310" t="s">
        <v>256</v>
      </c>
      <c r="E310" t="s">
        <v>153</v>
      </c>
      <c r="G310">
        <v>8126439480.6130228</v>
      </c>
      <c r="H310">
        <v>8334047485.5139618</v>
      </c>
      <c r="I310">
        <v>7389329392.7703962</v>
      </c>
      <c r="J310">
        <v>6992656428.9358082</v>
      </c>
      <c r="K310">
        <v>7029217931.7502871</v>
      </c>
      <c r="L310">
        <v>6395472028.2436094</v>
      </c>
      <c r="M310">
        <v>6031632014.8601265</v>
      </c>
      <c r="N310">
        <v>5681469374.1036243</v>
      </c>
      <c r="O310">
        <v>6217047648.6398516</v>
      </c>
    </row>
    <row r="311" spans="1:15" x14ac:dyDescent="0.3">
      <c r="A311" t="s">
        <v>291</v>
      </c>
      <c r="B311" t="s">
        <v>256</v>
      </c>
      <c r="E311" t="s">
        <v>153</v>
      </c>
      <c r="G311">
        <v>495340592811.18781</v>
      </c>
      <c r="H311">
        <v>505568057004.25427</v>
      </c>
      <c r="I311">
        <v>500457261548.07605</v>
      </c>
      <c r="J311">
        <v>543976695638.81158</v>
      </c>
      <c r="K311">
        <v>506754212432.99097</v>
      </c>
      <c r="L311">
        <v>456356812774.56287</v>
      </c>
      <c r="M311">
        <v>413366345843.74353</v>
      </c>
      <c r="N311">
        <v>401296242133.90344</v>
      </c>
      <c r="O311">
        <v>407339036017.22131</v>
      </c>
    </row>
    <row r="312" spans="1:15" x14ac:dyDescent="0.3">
      <c r="A312" t="s">
        <v>290</v>
      </c>
      <c r="B312" t="s">
        <v>256</v>
      </c>
      <c r="E312" t="s">
        <v>153</v>
      </c>
      <c r="G312">
        <v>10492123387.793121</v>
      </c>
      <c r="H312">
        <v>8937805347.1396294</v>
      </c>
      <c r="I312">
        <v>8133963813.3328981</v>
      </c>
      <c r="J312">
        <v>8300813889.6369829</v>
      </c>
      <c r="K312">
        <v>7765000282.293973</v>
      </c>
      <c r="L312">
        <v>7536403146.6837664</v>
      </c>
      <c r="M312">
        <v>6992416096.8901844</v>
      </c>
      <c r="N312">
        <v>8271431932.4367771</v>
      </c>
      <c r="O312">
        <v>9112606074.5171318</v>
      </c>
    </row>
    <row r="313" spans="1:15" x14ac:dyDescent="0.3">
      <c r="A313" t="s">
        <v>289</v>
      </c>
      <c r="B313" t="s">
        <v>256</v>
      </c>
      <c r="E313" t="s">
        <v>153</v>
      </c>
      <c r="I313">
        <v>45610571428.571426</v>
      </c>
      <c r="J313">
        <v>44220285714.285713</v>
      </c>
      <c r="K313">
        <v>40765428571.428574</v>
      </c>
      <c r="L313">
        <v>37926285714.285713</v>
      </c>
      <c r="M313">
        <v>36169428571.428574</v>
      </c>
      <c r="N313">
        <v>35799714285.714287</v>
      </c>
      <c r="O313">
        <v>43524210526.315788</v>
      </c>
    </row>
    <row r="314" spans="1:15" x14ac:dyDescent="0.3">
      <c r="A314" t="s">
        <v>288</v>
      </c>
      <c r="B314" t="s">
        <v>256</v>
      </c>
      <c r="E314" t="s">
        <v>153</v>
      </c>
      <c r="G314">
        <v>5945540330771.4531</v>
      </c>
      <c r="H314">
        <v>5238233593531.7676</v>
      </c>
      <c r="I314">
        <v>4529215519228.9248</v>
      </c>
      <c r="J314">
        <v>5371331762438.7969</v>
      </c>
      <c r="K314">
        <v>5464428426578.0957</v>
      </c>
      <c r="L314">
        <v>5593216809529.6348</v>
      </c>
      <c r="M314">
        <v>5015399889886.7988</v>
      </c>
      <c r="N314">
        <v>5148471978658.5176</v>
      </c>
      <c r="O314">
        <v>6215504429530.9814</v>
      </c>
    </row>
    <row r="315" spans="1:15" x14ac:dyDescent="0.3">
      <c r="A315" t="s">
        <v>287</v>
      </c>
      <c r="B315" t="s">
        <v>256</v>
      </c>
      <c r="E315" t="s">
        <v>153</v>
      </c>
      <c r="G315">
        <v>3163324631.03158</v>
      </c>
      <c r="H315">
        <v>3621222400</v>
      </c>
      <c r="I315">
        <v>2158392500</v>
      </c>
      <c r="J315">
        <v>2028551600</v>
      </c>
      <c r="K315">
        <v>1563887900</v>
      </c>
      <c r="L315">
        <v>1595724300</v>
      </c>
      <c r="M315">
        <v>1650619400</v>
      </c>
      <c r="N315">
        <v>1594447600</v>
      </c>
      <c r="O315">
        <v>1447310400</v>
      </c>
    </row>
    <row r="316" spans="1:15" x14ac:dyDescent="0.3">
      <c r="A316" t="s">
        <v>286</v>
      </c>
      <c r="B316" t="s">
        <v>256</v>
      </c>
      <c r="E316" t="s">
        <v>153</v>
      </c>
      <c r="G316">
        <v>1657891406469.5659</v>
      </c>
      <c r="H316">
        <v>1488905605615.5205</v>
      </c>
      <c r="I316">
        <v>1269397606042.4949</v>
      </c>
      <c r="J316">
        <v>1391491110717.2295</v>
      </c>
      <c r="K316">
        <v>1383769733583.2402</v>
      </c>
      <c r="L316">
        <v>1460779778479.7349</v>
      </c>
      <c r="M316">
        <v>1460439514342.2417</v>
      </c>
      <c r="N316">
        <v>1425097281066.1052</v>
      </c>
      <c r="O316">
        <v>1586867031724.6091</v>
      </c>
    </row>
    <row r="317" spans="1:15" x14ac:dyDescent="0.3">
      <c r="A317" t="s">
        <v>285</v>
      </c>
      <c r="B317" t="s">
        <v>256</v>
      </c>
      <c r="E317" t="s">
        <v>153</v>
      </c>
      <c r="H317">
        <v>469228124.15391362</v>
      </c>
      <c r="I317">
        <v>484796858.83900863</v>
      </c>
      <c r="J317">
        <v>512053639.84263098</v>
      </c>
      <c r="K317">
        <v>488906860.87405837</v>
      </c>
      <c r="L317">
        <v>460374252.20613706</v>
      </c>
      <c r="M317">
        <v>420548768.07280481</v>
      </c>
      <c r="N317">
        <v>437003006.74478376</v>
      </c>
      <c r="O317">
        <v>439877675.69334477</v>
      </c>
    </row>
    <row r="318" spans="1:15" x14ac:dyDescent="0.3">
      <c r="A318" t="s">
        <v>284</v>
      </c>
      <c r="B318" t="s">
        <v>256</v>
      </c>
      <c r="E318" t="s">
        <v>153</v>
      </c>
      <c r="G318">
        <v>4361631457999.0166</v>
      </c>
      <c r="H318">
        <v>4062783801939.271</v>
      </c>
      <c r="I318">
        <v>3490012356687.834</v>
      </c>
      <c r="J318">
        <v>3658004814522.0083</v>
      </c>
      <c r="K318">
        <v>3534209044993.8716</v>
      </c>
      <c r="L318">
        <v>3433883301221.7539</v>
      </c>
      <c r="M318">
        <v>3010757329892.833</v>
      </c>
      <c r="N318">
        <v>2704835939982.5103</v>
      </c>
      <c r="O318">
        <v>2587787935996.415</v>
      </c>
    </row>
    <row r="319" spans="1:15" x14ac:dyDescent="0.3">
      <c r="A319" t="s">
        <v>283</v>
      </c>
      <c r="B319" t="s">
        <v>256</v>
      </c>
      <c r="E319" t="s">
        <v>153</v>
      </c>
      <c r="G319">
        <v>2047347019065.5271</v>
      </c>
      <c r="H319">
        <v>1926457861345.4587</v>
      </c>
      <c r="I319">
        <v>1714053357042.6909</v>
      </c>
      <c r="J319">
        <v>1823372470680.0007</v>
      </c>
      <c r="K319">
        <v>1774221939062.4465</v>
      </c>
      <c r="L319">
        <v>1705941956337.7236</v>
      </c>
      <c r="M319">
        <v>1576539841411.9685</v>
      </c>
      <c r="N319">
        <v>1695993210500.2314</v>
      </c>
      <c r="O319">
        <v>1900848872303.1099</v>
      </c>
    </row>
    <row r="320" spans="1:15" x14ac:dyDescent="0.3">
      <c r="A320" t="s">
        <v>282</v>
      </c>
      <c r="B320" t="s">
        <v>256</v>
      </c>
      <c r="E320" t="s">
        <v>153</v>
      </c>
      <c r="G320">
        <v>27899082337.368843</v>
      </c>
      <c r="H320">
        <v>24460196270.115669</v>
      </c>
      <c r="I320">
        <v>21059428846.015331</v>
      </c>
      <c r="J320">
        <v>23849557811.395931</v>
      </c>
      <c r="K320">
        <v>24322359037.408974</v>
      </c>
      <c r="L320">
        <v>23797686961.844673</v>
      </c>
      <c r="M320">
        <v>23496215880.52121</v>
      </c>
      <c r="N320">
        <v>26851970249.303196</v>
      </c>
      <c r="O320">
        <v>29489012806.89048</v>
      </c>
    </row>
    <row r="321" spans="1:15" x14ac:dyDescent="0.3">
      <c r="A321" t="s">
        <v>281</v>
      </c>
      <c r="B321" t="s">
        <v>256</v>
      </c>
      <c r="E321" t="s">
        <v>153</v>
      </c>
      <c r="G321">
        <v>46664948951.657059</v>
      </c>
      <c r="H321">
        <v>46687298709.354141</v>
      </c>
      <c r="I321">
        <v>42538462678.120132</v>
      </c>
      <c r="J321">
        <v>41905637658.605339</v>
      </c>
      <c r="K321">
        <v>42686509835.528748</v>
      </c>
      <c r="L321">
        <v>42163530590.946198</v>
      </c>
      <c r="M321">
        <v>44360065796.620232</v>
      </c>
      <c r="N321">
        <v>45779494041.929527</v>
      </c>
      <c r="O321">
        <v>50271812920.612015</v>
      </c>
    </row>
    <row r="322" spans="1:15" x14ac:dyDescent="0.3">
      <c r="A322" t="s">
        <v>280</v>
      </c>
      <c r="B322" t="s">
        <v>256</v>
      </c>
      <c r="E322" t="s">
        <v>153</v>
      </c>
      <c r="G322">
        <v>905987824096.12671</v>
      </c>
      <c r="H322">
        <v>819034484303.16919</v>
      </c>
      <c r="I322">
        <v>720288811761.91492</v>
      </c>
      <c r="J322">
        <v>759934804372.31897</v>
      </c>
      <c r="K322">
        <v>778476714087.96228</v>
      </c>
      <c r="L322">
        <v>858988578709.75549</v>
      </c>
      <c r="M322">
        <v>869682954136.20776</v>
      </c>
      <c r="N322">
        <v>864313960482.34265</v>
      </c>
      <c r="O322">
        <v>938934430070.6593</v>
      </c>
    </row>
    <row r="323" spans="1:15" x14ac:dyDescent="0.3">
      <c r="A323" t="s">
        <v>279</v>
      </c>
      <c r="B323" t="s">
        <v>256</v>
      </c>
      <c r="E323" t="s">
        <v>153</v>
      </c>
      <c r="G323">
        <v>60349391.098803349</v>
      </c>
      <c r="H323">
        <v>60196366.806682132</v>
      </c>
      <c r="I323">
        <v>51746568.69711905</v>
      </c>
      <c r="J323">
        <v>54123195.272750162</v>
      </c>
      <c r="K323">
        <v>48015219.952623434</v>
      </c>
      <c r="L323">
        <v>45276606.001455076</v>
      </c>
      <c r="M323">
        <v>41629064.965341605</v>
      </c>
      <c r="N323">
        <v>36811928.824139975</v>
      </c>
      <c r="O323">
        <v>38760972.423031457</v>
      </c>
    </row>
    <row r="324" spans="1:15" x14ac:dyDescent="0.3">
      <c r="A324" t="s">
        <v>278</v>
      </c>
      <c r="B324" t="s">
        <v>256</v>
      </c>
      <c r="E324" t="s">
        <v>153</v>
      </c>
      <c r="G324">
        <v>75709289056.445663</v>
      </c>
      <c r="H324">
        <v>70655628140.582611</v>
      </c>
      <c r="I324">
        <v>66068737757.265091</v>
      </c>
      <c r="J324">
        <v>61026765850.305389</v>
      </c>
      <c r="K324">
        <v>57003686049.410156</v>
      </c>
      <c r="L324">
        <v>53275968094.853302</v>
      </c>
      <c r="M324">
        <v>49774004999.203758</v>
      </c>
      <c r="N324">
        <v>47378603783.647087</v>
      </c>
      <c r="O324">
        <v>49964825081.107849</v>
      </c>
    </row>
    <row r="325" spans="1:15" x14ac:dyDescent="0.3">
      <c r="A325" t="s">
        <v>277</v>
      </c>
      <c r="B325" t="s">
        <v>256</v>
      </c>
      <c r="E325" t="s">
        <v>153</v>
      </c>
      <c r="G325">
        <v>45559202048.734489</v>
      </c>
      <c r="H325">
        <v>40510241365.90287</v>
      </c>
      <c r="I325">
        <v>37605430214.347031</v>
      </c>
      <c r="J325">
        <v>35348155092.291977</v>
      </c>
      <c r="K325">
        <v>32927025621.384838</v>
      </c>
      <c r="L325">
        <v>30744473839.743942</v>
      </c>
      <c r="M325">
        <v>29203988697.458973</v>
      </c>
      <c r="N325">
        <v>32387183733.020748</v>
      </c>
      <c r="O325">
        <v>32612397253.239521</v>
      </c>
    </row>
    <row r="326" spans="1:15" x14ac:dyDescent="0.3">
      <c r="A326" t="s">
        <v>276</v>
      </c>
      <c r="B326" t="s">
        <v>256</v>
      </c>
      <c r="E326" t="s">
        <v>153</v>
      </c>
      <c r="G326">
        <v>160502739236.09692</v>
      </c>
      <c r="H326">
        <v>199765856764.5007</v>
      </c>
      <c r="I326">
        <v>156617719786.25385</v>
      </c>
      <c r="J326">
        <v>153883045524.93103</v>
      </c>
      <c r="K326">
        <v>130891086689.52171</v>
      </c>
      <c r="L326">
        <v>112090503817.39868</v>
      </c>
      <c r="M326">
        <v>93355868977.661942</v>
      </c>
      <c r="N326">
        <v>91030968761.415527</v>
      </c>
      <c r="O326">
        <v>133503867181.97134</v>
      </c>
    </row>
    <row r="327" spans="1:15" x14ac:dyDescent="0.3">
      <c r="A327" t="s">
        <v>275</v>
      </c>
      <c r="B327" t="s">
        <v>256</v>
      </c>
      <c r="E327" t="s">
        <v>153</v>
      </c>
      <c r="G327">
        <v>30495971763308.605</v>
      </c>
      <c r="H327">
        <v>28892609783448.426</v>
      </c>
      <c r="I327">
        <v>23928189369748.461</v>
      </c>
      <c r="J327">
        <v>24792971685094.895</v>
      </c>
      <c r="K327">
        <v>24340482542310.262</v>
      </c>
      <c r="L327">
        <v>22654892975159.023</v>
      </c>
      <c r="M327">
        <v>20476321992810.504</v>
      </c>
      <c r="N327">
        <v>20518584369299.02</v>
      </c>
      <c r="O327">
        <v>21825453186268.68</v>
      </c>
    </row>
    <row r="328" spans="1:15" x14ac:dyDescent="0.3">
      <c r="A328" t="s">
        <v>274</v>
      </c>
      <c r="B328" t="s">
        <v>256</v>
      </c>
      <c r="E328" t="s">
        <v>153</v>
      </c>
      <c r="G328">
        <v>71177146197.495117</v>
      </c>
      <c r="H328">
        <v>61412268248.946121</v>
      </c>
      <c r="I328">
        <v>53666908479.55851</v>
      </c>
      <c r="J328">
        <v>62048585618.504982</v>
      </c>
      <c r="K328">
        <v>65203071110.603699</v>
      </c>
      <c r="L328">
        <v>65006047680.322495</v>
      </c>
      <c r="M328">
        <v>57480788380.312042</v>
      </c>
      <c r="N328">
        <v>57680328702.241035</v>
      </c>
      <c r="O328">
        <v>61496186973.901993</v>
      </c>
    </row>
    <row r="329" spans="1:15" x14ac:dyDescent="0.3">
      <c r="A329" t="s">
        <v>273</v>
      </c>
      <c r="B329" t="s">
        <v>256</v>
      </c>
      <c r="E329" t="s">
        <v>153</v>
      </c>
      <c r="G329">
        <v>25462700000000</v>
      </c>
      <c r="H329">
        <v>23315080560000</v>
      </c>
      <c r="I329">
        <v>21060473613000</v>
      </c>
      <c r="J329">
        <v>21380976119000</v>
      </c>
      <c r="K329">
        <v>20533057312000</v>
      </c>
      <c r="L329">
        <v>19477336549000</v>
      </c>
      <c r="M329">
        <v>18695110842000</v>
      </c>
      <c r="N329">
        <v>18206020741000</v>
      </c>
      <c r="O329">
        <v>17550680174000</v>
      </c>
    </row>
    <row r="330" spans="1:15" x14ac:dyDescent="0.3">
      <c r="A330" t="s">
        <v>272</v>
      </c>
      <c r="B330" t="s">
        <v>256</v>
      </c>
      <c r="E330" t="s">
        <v>153</v>
      </c>
      <c r="G330">
        <v>80391853884.763992</v>
      </c>
      <c r="H330">
        <v>69600614988.603882</v>
      </c>
      <c r="I330">
        <v>60224701295.798332</v>
      </c>
      <c r="J330">
        <v>60283503705.390671</v>
      </c>
      <c r="K330">
        <v>52870108217.56263</v>
      </c>
      <c r="L330">
        <v>62081322741.12281</v>
      </c>
      <c r="M330">
        <v>86138288633.224091</v>
      </c>
      <c r="N330">
        <v>86196264741.942322</v>
      </c>
      <c r="O330">
        <v>80845385816.206192</v>
      </c>
    </row>
    <row r="331" spans="1:15" x14ac:dyDescent="0.3">
      <c r="A331" t="s">
        <v>271</v>
      </c>
      <c r="B331" t="s">
        <v>256</v>
      </c>
      <c r="E331" t="s">
        <v>153</v>
      </c>
      <c r="G331">
        <v>948558503.1263777</v>
      </c>
      <c r="H331">
        <v>872226063.70550358</v>
      </c>
      <c r="I331">
        <v>869111852.75177777</v>
      </c>
      <c r="J331">
        <v>910765709.76875174</v>
      </c>
      <c r="K331">
        <v>884328180.52693331</v>
      </c>
      <c r="L331">
        <v>844039068.75753331</v>
      </c>
      <c r="M331">
        <v>814302267.07334816</v>
      </c>
      <c r="N331">
        <v>786554580.79686666</v>
      </c>
      <c r="O331">
        <v>770901436.44111836</v>
      </c>
    </row>
    <row r="332" spans="1:15" x14ac:dyDescent="0.3">
      <c r="A332" t="s">
        <v>270</v>
      </c>
      <c r="B332" t="s">
        <v>256</v>
      </c>
      <c r="E332" t="s">
        <v>153</v>
      </c>
      <c r="O332">
        <v>482359318767.70313</v>
      </c>
    </row>
    <row r="333" spans="1:15" x14ac:dyDescent="0.3">
      <c r="A333" t="s">
        <v>269</v>
      </c>
      <c r="B333" t="s">
        <v>256</v>
      </c>
      <c r="E333" t="s">
        <v>153</v>
      </c>
    </row>
    <row r="334" spans="1:15" x14ac:dyDescent="0.3">
      <c r="A334" t="s">
        <v>268</v>
      </c>
      <c r="B334" t="s">
        <v>256</v>
      </c>
      <c r="E334" t="s">
        <v>153</v>
      </c>
      <c r="I334">
        <v>4204000000</v>
      </c>
      <c r="J334">
        <v>4117000000</v>
      </c>
      <c r="K334">
        <v>3922000000</v>
      </c>
      <c r="L334">
        <v>3794000000</v>
      </c>
      <c r="M334">
        <v>3798000000</v>
      </c>
      <c r="N334">
        <v>3663000000</v>
      </c>
      <c r="O334">
        <v>3565000000</v>
      </c>
    </row>
    <row r="335" spans="1:15" x14ac:dyDescent="0.3">
      <c r="A335" t="s">
        <v>267</v>
      </c>
      <c r="B335" t="s">
        <v>256</v>
      </c>
      <c r="E335" t="s">
        <v>153</v>
      </c>
      <c r="G335">
        <v>408802379068.22858</v>
      </c>
      <c r="H335">
        <v>366137590717.80438</v>
      </c>
      <c r="I335">
        <v>346615750166.55322</v>
      </c>
      <c r="J335">
        <v>334365257920.28882</v>
      </c>
      <c r="K335">
        <v>310106472642.96826</v>
      </c>
      <c r="L335">
        <v>281353626107.24457</v>
      </c>
      <c r="M335">
        <v>257096001174.07529</v>
      </c>
      <c r="N335">
        <v>239258340825.53262</v>
      </c>
      <c r="O335">
        <v>233451484773.97391</v>
      </c>
    </row>
    <row r="336" spans="1:15" x14ac:dyDescent="0.3">
      <c r="A336" t="s">
        <v>266</v>
      </c>
      <c r="B336" t="s">
        <v>256</v>
      </c>
      <c r="E336" t="s">
        <v>153</v>
      </c>
      <c r="G336">
        <v>983582864.56079626</v>
      </c>
      <c r="H336">
        <v>971636097.85066581</v>
      </c>
      <c r="I336">
        <v>909421043.508407</v>
      </c>
      <c r="J336">
        <v>936526267.62251318</v>
      </c>
      <c r="K336">
        <v>914736985.43094444</v>
      </c>
      <c r="L336">
        <v>880061830.96958959</v>
      </c>
      <c r="M336">
        <v>780889605.89997697</v>
      </c>
      <c r="N336">
        <v>730870805.20234966</v>
      </c>
      <c r="O336">
        <v>772315986.47047687</v>
      </c>
    </row>
    <row r="337" spans="1:20" x14ac:dyDescent="0.3">
      <c r="A337" t="s">
        <v>265</v>
      </c>
      <c r="B337" t="s">
        <v>256</v>
      </c>
      <c r="E337" t="s">
        <v>153</v>
      </c>
      <c r="G337">
        <v>101002996559081.08</v>
      </c>
      <c r="H337">
        <v>97307247163535.922</v>
      </c>
      <c r="I337">
        <v>85215150558552.125</v>
      </c>
      <c r="J337">
        <v>87728102156403.016</v>
      </c>
      <c r="K337">
        <v>86502223934428.281</v>
      </c>
      <c r="L337">
        <v>81442048665487.859</v>
      </c>
      <c r="M337">
        <v>76486454870400.422</v>
      </c>
      <c r="N337">
        <v>75215062596594.891</v>
      </c>
      <c r="O337">
        <v>79756517210010.938</v>
      </c>
    </row>
    <row r="338" spans="1:20" x14ac:dyDescent="0.3">
      <c r="A338" t="s">
        <v>264</v>
      </c>
      <c r="B338" t="s">
        <v>256</v>
      </c>
      <c r="E338" t="s">
        <v>153</v>
      </c>
      <c r="G338">
        <v>832421565.37235618</v>
      </c>
      <c r="H338">
        <v>843850777.82385385</v>
      </c>
      <c r="I338">
        <v>868898350.35666382</v>
      </c>
      <c r="J338">
        <v>912950619.37186813</v>
      </c>
      <c r="K338">
        <v>878448439.45372391</v>
      </c>
      <c r="L338">
        <v>884844419.77889144</v>
      </c>
      <c r="M338">
        <v>843924750.67353523</v>
      </c>
      <c r="N338">
        <v>824150487.2105664</v>
      </c>
      <c r="O338">
        <v>796683672.7534802</v>
      </c>
    </row>
    <row r="339" spans="1:20" x14ac:dyDescent="0.3">
      <c r="A339" t="s">
        <v>261</v>
      </c>
      <c r="B339" t="s">
        <v>256</v>
      </c>
      <c r="E339" t="s">
        <v>153</v>
      </c>
      <c r="G339">
        <v>9429156201.9585133</v>
      </c>
      <c r="H339">
        <v>9412034299.2312241</v>
      </c>
      <c r="I339">
        <v>7717143395.2569933</v>
      </c>
      <c r="J339">
        <v>7899741278.9357052</v>
      </c>
      <c r="K339">
        <v>7878762812.2015629</v>
      </c>
      <c r="L339">
        <v>7180768692.2635422</v>
      </c>
      <c r="M339">
        <v>6682674062.9614954</v>
      </c>
      <c r="N339">
        <v>6295845465.3589811</v>
      </c>
      <c r="O339">
        <v>7074392884.0450735</v>
      </c>
    </row>
    <row r="340" spans="1:20" x14ac:dyDescent="0.3">
      <c r="A340" t="s">
        <v>260</v>
      </c>
      <c r="B340" t="s">
        <v>256</v>
      </c>
      <c r="E340" t="s">
        <v>153</v>
      </c>
      <c r="K340">
        <v>21606161066.207401</v>
      </c>
      <c r="L340">
        <v>26842231204.804699</v>
      </c>
      <c r="M340">
        <v>31317824906.435799</v>
      </c>
      <c r="N340">
        <v>42444489460.938698</v>
      </c>
      <c r="O340">
        <v>43228585321.327202</v>
      </c>
    </row>
    <row r="341" spans="1:20" x14ac:dyDescent="0.3">
      <c r="A341" t="s">
        <v>259</v>
      </c>
      <c r="B341" t="s">
        <v>256</v>
      </c>
      <c r="E341" t="s">
        <v>153</v>
      </c>
      <c r="G341">
        <v>405869718462.34259</v>
      </c>
      <c r="H341">
        <v>419015636064.71143</v>
      </c>
      <c r="I341">
        <v>337619569570.51062</v>
      </c>
      <c r="J341">
        <v>388531226582.35052</v>
      </c>
      <c r="K341">
        <v>404158882459.02386</v>
      </c>
      <c r="L341">
        <v>381448814653.45642</v>
      </c>
      <c r="M341">
        <v>323585509674.48059</v>
      </c>
      <c r="N341">
        <v>346709790458.56305</v>
      </c>
      <c r="O341">
        <v>381198869776.10565</v>
      </c>
    </row>
    <row r="342" spans="1:20" x14ac:dyDescent="0.3">
      <c r="A342" t="s">
        <v>258</v>
      </c>
      <c r="B342" t="s">
        <v>256</v>
      </c>
      <c r="E342" t="s">
        <v>153</v>
      </c>
      <c r="G342">
        <v>29784454055.939106</v>
      </c>
      <c r="H342">
        <v>22147649568.612148</v>
      </c>
      <c r="I342">
        <v>18110638619.372303</v>
      </c>
      <c r="J342">
        <v>23308667781.225754</v>
      </c>
      <c r="K342">
        <v>26311506435.059845</v>
      </c>
      <c r="L342">
        <v>25873601260.835304</v>
      </c>
      <c r="M342">
        <v>20958412538.309345</v>
      </c>
      <c r="N342">
        <v>21251216798.776245</v>
      </c>
      <c r="O342">
        <v>27141023558.082859</v>
      </c>
    </row>
    <row r="343" spans="1:20" x14ac:dyDescent="0.3">
      <c r="A343" t="s">
        <v>257</v>
      </c>
      <c r="B343" t="s">
        <v>256</v>
      </c>
      <c r="E343" t="s">
        <v>153</v>
      </c>
      <c r="G343">
        <v>20678055597.734528</v>
      </c>
      <c r="H343">
        <v>28371238665.511635</v>
      </c>
      <c r="I343">
        <v>21509698406.111595</v>
      </c>
      <c r="J343">
        <v>21832234925.50214</v>
      </c>
      <c r="K343">
        <v>34156069918.06094</v>
      </c>
      <c r="L343">
        <v>17584890936.652306</v>
      </c>
      <c r="M343">
        <v>20548678100</v>
      </c>
      <c r="N343">
        <v>19963120600</v>
      </c>
      <c r="O343">
        <v>19495519600</v>
      </c>
    </row>
    <row r="344" spans="1:20" x14ac:dyDescent="0.3">
      <c r="A344" t="s">
        <v>262</v>
      </c>
      <c r="B344" t="s">
        <v>263</v>
      </c>
      <c r="E344" t="s">
        <v>423</v>
      </c>
      <c r="G344">
        <v>4.0999999999999996</v>
      </c>
      <c r="H344">
        <v>4.4000000000000004</v>
      </c>
      <c r="I344">
        <v>4.2</v>
      </c>
      <c r="J344">
        <v>4.0999999999999996</v>
      </c>
      <c r="K344">
        <v>4.0999999999999996</v>
      </c>
      <c r="L344">
        <v>4.05</v>
      </c>
      <c r="M344">
        <v>4.2</v>
      </c>
      <c r="N344">
        <v>4.0999999999999996</v>
      </c>
      <c r="O344">
        <v>4.18</v>
      </c>
      <c r="P344">
        <v>4.08</v>
      </c>
      <c r="Q344">
        <v>3.7</v>
      </c>
      <c r="R344">
        <v>3.6</v>
      </c>
      <c r="S344">
        <v>3.31</v>
      </c>
    </row>
    <row r="345" spans="1:20" x14ac:dyDescent="0.3">
      <c r="A345" t="s">
        <v>424</v>
      </c>
      <c r="B345" t="s">
        <v>426</v>
      </c>
      <c r="E345" t="s">
        <v>425</v>
      </c>
      <c r="G345">
        <v>21357.7</v>
      </c>
      <c r="H345">
        <v>21550.3</v>
      </c>
      <c r="I345">
        <v>19114</v>
      </c>
      <c r="J345">
        <v>15320.7</v>
      </c>
      <c r="K345">
        <v>14362.7</v>
      </c>
      <c r="L345">
        <v>13857.9</v>
      </c>
      <c r="M345">
        <v>13213.4</v>
      </c>
      <c r="N345">
        <v>12346.8</v>
      </c>
      <c r="O345">
        <v>11684.9</v>
      </c>
      <c r="P345">
        <v>11035</v>
      </c>
      <c r="Q345">
        <v>10459.700000000001</v>
      </c>
      <c r="R345">
        <v>9660.1</v>
      </c>
      <c r="S345">
        <v>8801.7999999999993</v>
      </c>
      <c r="T345">
        <v>8496</v>
      </c>
    </row>
    <row r="346" spans="1:20" x14ac:dyDescent="0.3">
      <c r="A346" t="s">
        <v>427</v>
      </c>
      <c r="B346" t="s">
        <v>428</v>
      </c>
      <c r="E346" t="s">
        <v>429</v>
      </c>
      <c r="G346">
        <v>4.0999999999999996</v>
      </c>
      <c r="H346">
        <v>0.08</v>
      </c>
      <c r="I346">
        <v>0.37</v>
      </c>
      <c r="J346">
        <v>2.16</v>
      </c>
      <c r="K346">
        <v>1.83</v>
      </c>
      <c r="L346">
        <v>1</v>
      </c>
      <c r="M346">
        <v>0.39</v>
      </c>
      <c r="N346">
        <v>0.13</v>
      </c>
      <c r="O346">
        <v>0.09</v>
      </c>
      <c r="P346">
        <v>0.11</v>
      </c>
      <c r="Q346">
        <v>0.14000000000000001</v>
      </c>
    </row>
    <row r="347" spans="1:20" x14ac:dyDescent="0.3">
      <c r="A347" t="s">
        <v>430</v>
      </c>
      <c r="E347" t="s">
        <v>431</v>
      </c>
      <c r="F347">
        <v>135.80000000000001</v>
      </c>
      <c r="G347">
        <v>130.69999999999999</v>
      </c>
      <c r="H347">
        <v>117.1</v>
      </c>
      <c r="I347">
        <v>102.8</v>
      </c>
      <c r="J347">
        <v>99.9</v>
      </c>
      <c r="K347">
        <v>98.6</v>
      </c>
      <c r="L347">
        <v>96.7</v>
      </c>
      <c r="M347">
        <v>98</v>
      </c>
      <c r="N347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3"/>
  <sheetViews>
    <sheetView workbookViewId="0"/>
  </sheetViews>
  <sheetFormatPr defaultRowHeight="14.4" x14ac:dyDescent="0.3"/>
  <cols>
    <col min="1" max="1" width="9.21875" bestFit="1" customWidth="1"/>
  </cols>
  <sheetData>
    <row r="1" spans="1:1" x14ac:dyDescent="0.3">
      <c r="A1" s="1"/>
    </row>
    <row r="2" spans="1:1" x14ac:dyDescent="0.3">
      <c r="A2" t="s">
        <v>0</v>
      </c>
    </row>
    <row r="3" spans="1:1" x14ac:dyDescent="0.3">
      <c r="A3" t="s">
        <v>1</v>
      </c>
    </row>
    <row r="5" spans="1:1" x14ac:dyDescent="0.3">
      <c r="A5" t="s">
        <v>2</v>
      </c>
    </row>
    <row r="6" spans="1:1" x14ac:dyDescent="0.3">
      <c r="A6" t="s">
        <v>3</v>
      </c>
    </row>
    <row r="7" spans="1:1" x14ac:dyDescent="0.3">
      <c r="A7" t="s">
        <v>4</v>
      </c>
    </row>
    <row r="8" spans="1:1" x14ac:dyDescent="0.3">
      <c r="A8" t="s">
        <v>5</v>
      </c>
    </row>
    <row r="9" spans="1:1" x14ac:dyDescent="0.3">
      <c r="A9" t="s">
        <v>6</v>
      </c>
    </row>
    <row r="11" spans="1:1" x14ac:dyDescent="0.3">
      <c r="A11" t="s">
        <v>7</v>
      </c>
    </row>
    <row r="12" spans="1:1" x14ac:dyDescent="0.3">
      <c r="A12" t="s">
        <v>8</v>
      </c>
    </row>
    <row r="13" spans="1:1" x14ac:dyDescent="0.3">
      <c r="A13" t="s">
        <v>9</v>
      </c>
    </row>
    <row r="14" spans="1:1" x14ac:dyDescent="0.3">
      <c r="A14" t="s">
        <v>10</v>
      </c>
    </row>
    <row r="15" spans="1:1" x14ac:dyDescent="0.3">
      <c r="A15" t="s">
        <v>11</v>
      </c>
    </row>
    <row r="16" spans="1:1" x14ac:dyDescent="0.3">
      <c r="A16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20" spans="1:1" x14ac:dyDescent="0.3">
      <c r="A20" t="s">
        <v>15</v>
      </c>
    </row>
    <row r="21" spans="1:1" x14ac:dyDescent="0.3">
      <c r="A21" t="s">
        <v>16</v>
      </c>
    </row>
    <row r="22" spans="1:1" x14ac:dyDescent="0.3">
      <c r="A22" t="s">
        <v>17</v>
      </c>
    </row>
    <row r="23" spans="1:1" x14ac:dyDescent="0.3">
      <c r="A23" t="s">
        <v>18</v>
      </c>
    </row>
    <row r="24" spans="1:1" x14ac:dyDescent="0.3">
      <c r="A24" t="s">
        <v>19</v>
      </c>
    </row>
    <row r="25" spans="1:1" x14ac:dyDescent="0.3">
      <c r="A25" t="s">
        <v>20</v>
      </c>
    </row>
    <row r="26" spans="1:1" x14ac:dyDescent="0.3">
      <c r="A26" t="s">
        <v>21</v>
      </c>
    </row>
    <row r="27" spans="1:1" x14ac:dyDescent="0.3">
      <c r="A27" t="s">
        <v>22</v>
      </c>
    </row>
    <row r="28" spans="1:1" x14ac:dyDescent="0.3">
      <c r="A28" t="s">
        <v>23</v>
      </c>
    </row>
    <row r="29" spans="1:1" x14ac:dyDescent="0.3">
      <c r="A29" t="s">
        <v>24</v>
      </c>
    </row>
    <row r="30" spans="1:1" x14ac:dyDescent="0.3">
      <c r="A30" t="s">
        <v>25</v>
      </c>
    </row>
    <row r="31" spans="1:1" x14ac:dyDescent="0.3">
      <c r="A31" t="s">
        <v>2</v>
      </c>
    </row>
    <row r="32" spans="1:1" x14ac:dyDescent="0.3">
      <c r="A32" t="s">
        <v>26</v>
      </c>
    </row>
    <row r="33" spans="1:1" x14ac:dyDescent="0.3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BIData</vt:lpstr>
      <vt:lpstr>ReferenceData</vt:lpstr>
      <vt:lpstr>Help-Reference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Cheeze Nuggetz</cp:lastModifiedBy>
  <dcterms:created xsi:type="dcterms:W3CDTF">2013-04-03T15:49:21Z</dcterms:created>
  <dcterms:modified xsi:type="dcterms:W3CDTF">2023-07-05T03:45:36Z</dcterms:modified>
</cp:coreProperties>
</file>