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8.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ADMN\Desktop\Moringa project\"/>
    </mc:Choice>
  </mc:AlternateContent>
  <xr:revisionPtr revIDLastSave="0" documentId="13_ncr:1_{7761901E-612D-4640-90D1-89514E51683A}" xr6:coauthVersionLast="36" xr6:coauthVersionMax="36" xr10:uidLastSave="{00000000-0000-0000-0000-000000000000}"/>
  <bookViews>
    <workbookView xWindow="0" yWindow="0" windowWidth="19200" windowHeight="6590" tabRatio="696" activeTab="5" xr2:uid="{00000000-000D-0000-FFFF-FFFF00000000}"/>
  </bookViews>
  <sheets>
    <sheet name="Original dataset" sheetId="1" r:id="rId1"/>
    <sheet name="Cleaned dataset" sheetId="2" r:id="rId2"/>
    <sheet name="Statistics &amp; Regression" sheetId="7" r:id="rId3"/>
    <sheet name="Inputs" sheetId="6" r:id="rId4"/>
    <sheet name="Pivot table" sheetId="3" r:id="rId5"/>
    <sheet name="Dashboard" sheetId="4" r:id="rId6"/>
  </sheets>
  <definedNames>
    <definedName name="_xlnm._FilterDatabase" localSheetId="3" hidden="1">Inputs!$A$185:$C$190</definedName>
    <definedName name="_xlchart.v2.4" hidden="1">Inputs!$F$118:$F$123</definedName>
    <definedName name="_xlchart.v2.5" hidden="1">Inputs!$G$117</definedName>
    <definedName name="_xlchart.v2.6" hidden="1">Inputs!$G$118:$G$123</definedName>
    <definedName name="_xlchart.v5.0" hidden="1">Inputs!$Q$4</definedName>
    <definedName name="_xlchart.v5.1" hidden="1">Inputs!$Q$5:$Q$9</definedName>
    <definedName name="_xlchart.v5.2" hidden="1">Inputs!$R$4</definedName>
    <definedName name="_xlchart.v5.3" hidden="1">Inputs!$R$5:$R$9</definedName>
    <definedName name="Slicer_country">#N/A</definedName>
    <definedName name="Slicer_Quarter">#N/A</definedName>
    <definedName name="Slicer_segment">#N/A</definedName>
    <definedName name="Slicer_Year">#N/A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67" i="6" l="1"/>
  <c r="K170" i="6"/>
  <c r="K171" i="6"/>
  <c r="K172" i="6"/>
  <c r="K173" i="6"/>
  <c r="L169" i="6" s="1"/>
  <c r="K174" i="6"/>
  <c r="K169" i="6"/>
  <c r="M159" i="6"/>
  <c r="M160" i="6"/>
  <c r="M161" i="6"/>
  <c r="M162" i="6"/>
  <c r="M163" i="6"/>
  <c r="M158" i="6"/>
  <c r="P206" i="6"/>
  <c r="P207" i="6"/>
  <c r="P208" i="6"/>
  <c r="P209" i="6"/>
  <c r="P205" i="6"/>
  <c r="R205" i="6"/>
  <c r="R206" i="6"/>
  <c r="R207" i="6"/>
  <c r="R208" i="6"/>
  <c r="R209" i="6"/>
  <c r="M209" i="6"/>
  <c r="M208" i="6"/>
  <c r="M207" i="6"/>
  <c r="F168" i="6"/>
  <c r="E168" i="6"/>
  <c r="C196" i="6"/>
  <c r="C197" i="6"/>
  <c r="C198" i="6"/>
  <c r="C199" i="6"/>
  <c r="C200" i="6"/>
  <c r="C195" i="6"/>
  <c r="B200" i="6"/>
  <c r="F120" i="6" l="1"/>
  <c r="F121" i="6"/>
  <c r="F122" i="6"/>
  <c r="F123" i="6"/>
  <c r="F119" i="6"/>
  <c r="F118" i="6"/>
  <c r="G119" i="6"/>
  <c r="G120" i="6"/>
  <c r="G121" i="6"/>
  <c r="G122" i="6"/>
  <c r="G123" i="6"/>
  <c r="G124" i="6"/>
  <c r="G118" i="6"/>
  <c r="E95" i="6"/>
  <c r="E96" i="6"/>
  <c r="E97" i="6"/>
  <c r="E98" i="6"/>
  <c r="E99" i="6"/>
  <c r="E100" i="6"/>
  <c r="E94" i="6"/>
  <c r="G23" i="6"/>
  <c r="N701" i="2" l="1"/>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C55" i="6"/>
  <c r="F23" i="6"/>
  <c r="G9" i="6"/>
  <c r="G10" i="6"/>
  <c r="G6" i="6"/>
  <c r="G8" i="6"/>
  <c r="G7" i="6"/>
  <c r="G5" i="6"/>
  <c r="G11" i="6" l="1"/>
</calcChain>
</file>

<file path=xl/sharedStrings.xml><?xml version="1.0" encoding="utf-8"?>
<sst xmlns="http://schemas.openxmlformats.org/spreadsheetml/2006/main" count="8932" uniqueCount="150">
  <si>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</si>
  <si>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</si>
  <si>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</si>
  <si>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</si>
  <si>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</si>
  <si>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</si>
  <si>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</si>
  <si>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</si>
  <si>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</si>
  <si>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</si>
  <si>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</si>
  <si>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</si>
  <si>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</si>
  <si>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</si>
  <si>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</si>
  <si>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</si>
  <si>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</si>
  <si>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</si>
  <si>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</si>
  <si>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</si>
  <si>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</si>
  <si>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</si>
  <si>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</si>
  <si>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</si>
  <si>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</si>
  <si>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</si>
  <si>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</si>
  <si>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</si>
  <si>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</si>
  <si>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</si>
  <si>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</si>
  <si>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</si>
  <si>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</si>
  <si>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</si>
  <si>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mexico</t>
  </si>
  <si>
    <t>August</t>
  </si>
  <si>
    <t>September</t>
  </si>
  <si>
    <t>October</t>
  </si>
  <si>
    <t>2013</t>
  </si>
  <si>
    <t>United States of America</t>
  </si>
  <si>
    <t>Paseo</t>
  </si>
  <si>
    <t>February</t>
  </si>
  <si>
    <t>Small Business</t>
  </si>
  <si>
    <t>November</t>
  </si>
  <si>
    <t>Velo</t>
  </si>
  <si>
    <t>VTT</t>
  </si>
  <si>
    <t>April</t>
  </si>
  <si>
    <t>Amarilla</t>
  </si>
  <si>
    <t>Low</t>
  </si>
  <si>
    <t>May</t>
  </si>
  <si>
    <t>Medium</t>
  </si>
  <si>
    <t>High</t>
  </si>
  <si>
    <t>Row Labels</t>
  </si>
  <si>
    <t>Grand Total</t>
  </si>
  <si>
    <t>USA</t>
  </si>
  <si>
    <t>Quarter</t>
  </si>
  <si>
    <t>Sum of Revenue</t>
  </si>
  <si>
    <t>Country</t>
  </si>
  <si>
    <t>Sales performance Dashboard</t>
  </si>
  <si>
    <t>Revenue by Segment</t>
  </si>
  <si>
    <t>2013 - 2014</t>
  </si>
  <si>
    <t>Q3</t>
  </si>
  <si>
    <t>Q4</t>
  </si>
  <si>
    <t>Q1</t>
  </si>
  <si>
    <t>Q2</t>
  </si>
  <si>
    <t>Revenue by  Year and Quarter</t>
  </si>
  <si>
    <t>Sum of  Sales</t>
  </si>
  <si>
    <t>Count of Discount Band</t>
  </si>
  <si>
    <t>Discount by Product</t>
  </si>
  <si>
    <t>%</t>
  </si>
  <si>
    <t>Sales by Segment</t>
  </si>
  <si>
    <t>Column Labels</t>
  </si>
  <si>
    <t>Sales by Segment and Year</t>
  </si>
  <si>
    <t>Sales by  Year and Quarter</t>
  </si>
  <si>
    <t>2013 Total</t>
  </si>
  <si>
    <t>2014 Total</t>
  </si>
  <si>
    <t>Sales by Segment and Year/Quarter</t>
  </si>
  <si>
    <t>Product by year</t>
  </si>
  <si>
    <t>Sum of Discounts</t>
  </si>
  <si>
    <t>Discount by Discount band</t>
  </si>
  <si>
    <t>Sales by segment/year</t>
  </si>
  <si>
    <t>Sum of Profit</t>
  </si>
  <si>
    <t>Sales price by profit</t>
  </si>
  <si>
    <t>Sales price by seles</t>
  </si>
  <si>
    <t>Country by Profit</t>
  </si>
  <si>
    <t>Sales by country</t>
  </si>
  <si>
    <t>Sales by Region</t>
  </si>
  <si>
    <t>Segment</t>
  </si>
  <si>
    <t>Sales</t>
  </si>
  <si>
    <t xml:space="preserve">  Profit</t>
  </si>
  <si>
    <t xml:space="preserve"> Profit</t>
  </si>
  <si>
    <t>Cost of goods sold</t>
  </si>
  <si>
    <t>Cost</t>
  </si>
  <si>
    <t xml:space="preserve"> Discounts</t>
  </si>
  <si>
    <t>Products</t>
  </si>
  <si>
    <t>Product by discounts, Sales and Profit</t>
  </si>
  <si>
    <t>Product by discounts</t>
  </si>
  <si>
    <t>Products sold</t>
  </si>
  <si>
    <t>Total</t>
  </si>
  <si>
    <t>Rank</t>
  </si>
  <si>
    <t>% Profit</t>
  </si>
  <si>
    <t>Profit by year and time</t>
  </si>
  <si>
    <t>2013 + 2014</t>
  </si>
  <si>
    <t>Product by sales and profit</t>
  </si>
  <si>
    <t>% profit based on sales</t>
  </si>
  <si>
    <t>Product profitability on sales</t>
  </si>
  <si>
    <t xml:space="preserve"> COGS</t>
  </si>
  <si>
    <t>X</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</si>
  <si>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</si>
  <si>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</si>
  <si>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</si>
  <si>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</si>
  <si>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</si>
  <si>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</si>
  <si>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</si>
  <si>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</si>
  <si>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</si>
  <si>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</si>
  <si>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</si>
  <si>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</si>
  <si>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</si>
  <si>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</si>
  <si>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</si>
  <si>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</si>
  <si>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</si>
  <si>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</si>
  <si>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</si>
  <si>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</si>
  <si>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</si>
  <si>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</si>
  <si>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</si>
  <si>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RESIDUAL OUTPUT</t>
  </si>
  <si>
    <t>Observation</t>
  </si>
  <si>
    <t>Predicted Profit</t>
  </si>
  <si>
    <t>Residuals</t>
  </si>
  <si>
    <t>Mean</t>
  </si>
  <si>
    <t>Median</t>
  </si>
  <si>
    <t>Mode</t>
  </si>
  <si>
    <t>Standard Deviation</t>
  </si>
  <si>
    <t>Sample Variance</t>
  </si>
  <si>
    <t>Kurtosis</t>
  </si>
  <si>
    <t>Skewness</t>
  </si>
  <si>
    <t>Range</t>
  </si>
  <si>
    <t>Minimum</t>
  </si>
  <si>
    <t>Maximum</t>
  </si>
  <si>
    <t>Sum</t>
  </si>
  <si>
    <t>Count</t>
  </si>
  <si>
    <t>Adjusted orrelation of 61% between Profit and Sales</t>
  </si>
  <si>
    <t>Profit (X) = dependant variable</t>
  </si>
  <si>
    <t>Slaes (Y) = independant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</si>
</sst>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_(&quot;$&quot;* \(#,##0.00\);_(&quot;$&quot;* &quot;-&quot;??_);_(@_)"/>
    <numFmt numFmtId="164" formatCode="[$$]#,##0.00"/>
    <numFmt numFmtId="165" formatCode="d&quot;/&quot;m&quot;/&quot;yyyy"/>
    <numFmt numFmtId="166" formatCode="m/d/yy\ h:mm"/>
    <numFmt numFmtId="167" formatCode="[$$]#,##0"/>
    <numFmt numFmtId="168" formatCode="[$-409]d\-mmm\-yy;@"/>
    <numFmt numFmtId="169" formatCode="&quot;$&quot;#,##0"/>
    <numFmt numFmtId="170" formatCode="0.0%"/>
    <numFmt numFmtId="171" formatCode="&quot;$&quot;#,##0.00"/>
  </numFmts>
  <fonts count="20" x14ac:knownFonts="1">
    <font>
      <sz val="10"/>
      <color rgb="FF000000"/>
      <name val="Arial"/>
      <scheme val="minor"/>
    </font>
    <font>
      <b/>
      <sz val="10"/>
      <color theme="1"/>
      <name val="Arial"/>
      <scheme val="minor"/>
    </font>
    <font>
      <sz val="10"/>
      <color theme="1"/>
      <name val="Arial"/>
      <scheme val="minor"/>
    </font>
    <font>
      <sz val="10"/>
      <color rgb="FF000000"/>
      <name val="Arial"/>
      <scheme val="minor"/>
    </font>
    <font>
      <sz val="10"/>
      <color theme="1"/>
      <name val="Arial"/>
      <family val="2"/>
      <scheme val="minor"/>
    </font>
    <font>
      <b/>
      <sz val="10"/>
      <color theme="1"/>
      <name val="Arial"/>
      <family val="2"/>
      <scheme val="minor"/>
    </font>
    <font>
      <sz val="10"/>
      <color rgb="FF000000"/>
      <name val="Arial"/>
      <family val="2"/>
      <scheme val="minor"/>
    </font>
    <font>
      <sz val="28"/>
      <color theme="0"/>
      <name val="Arial"/>
      <family val="2"/>
      <scheme val="minor"/>
    </font>
    <font>
      <sz val="28"/>
      <color rgb="FF000000"/>
      <name val="Arial"/>
      <family val="2"/>
      <scheme val="minor"/>
    </font>
    <font>
      <sz val="36"/>
      <color theme="0" tint="-0.14999847407452621"/>
      <name val="Arial"/>
      <family val="2"/>
      <scheme val="minor"/>
    </font>
    <font>
      <sz val="10"/>
      <name val="Arial"/>
      <scheme val="minor"/>
    </font>
    <font>
      <sz val="7"/>
      <color rgb="FF1F1F1F"/>
      <name val="Arial"/>
      <family val="2"/>
      <scheme val="minor"/>
    </font>
    <font>
      <b/>
      <sz val="10"/>
      <color theme="0" tint="-4.9989318521683403E-2"/>
      <name val="Arial"/>
      <scheme val="minor"/>
    </font>
    <font>
      <b/>
      <sz val="9"/>
      <color theme="0" tint="-4.9989318521683403E-2"/>
      <name val="Arial"/>
      <family val="2"/>
      <scheme val="minor"/>
    </font>
    <font>
      <b/>
      <sz val="14"/>
      <color theme="0" tint="-0.14999847407452621"/>
      <name val="Arial"/>
      <family val="2"/>
      <scheme val="minor"/>
    </font>
    <font>
      <sz val="10"/>
      <color theme="0"/>
      <name val="Arial"/>
      <family val="2"/>
      <scheme val="minor"/>
    </font>
    <font>
      <i/>
      <sz val="10"/>
      <color rgb="FF000000"/>
      <name val="Arial"/>
      <family val="2"/>
      <scheme val="minor"/>
    </font>
    <font>
      <sz val="14"/>
      <color rgb="FF000000"/>
      <name val="Arial"/>
      <family val="2"/>
      <scheme val="minor"/>
    </font>
    <font>
      <b/>
      <u/>
      <sz val="18"/>
      <color rgb="FF000000"/>
      <name val="Arial"/>
      <family val="2"/>
      <scheme val="minor"/>
    </font>
    <font>
      <b/>
      <sz val="10"/>
      <color rgb="FF000000"/>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1" tint="0.14999847407452621"/>
        <bgColor indexed="64"/>
      </patternFill>
    </fill>
    <fill>
      <patternFill patternType="solid">
        <fgColor theme="4" tint="0.79998168889431442"/>
        <bgColor theme="4" tint="0.79998168889431442"/>
      </patternFill>
    </fill>
    <fill>
      <patternFill patternType="solid">
        <fgColor theme="1" tint="4.9989318521683403E-2"/>
        <bgColor theme="4" tint="0.79998168889431442"/>
      </patternFill>
    </fill>
    <fill>
      <patternFill patternType="solid">
        <fgColor theme="0" tint="-0.14999847407452621"/>
        <bgColor indexed="64"/>
      </patternFill>
    </fill>
  </fills>
  <borders count="3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theme="4"/>
      </left>
      <right style="medium">
        <color theme="4"/>
      </right>
      <top style="medium">
        <color theme="4"/>
      </top>
      <bottom style="medium">
        <color theme="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theme="4"/>
      </left>
      <right style="thin">
        <color theme="4"/>
      </right>
      <top style="thin">
        <color theme="4"/>
      </top>
      <bottom style="thin">
        <color theme="4"/>
      </bottom>
      <diagonal/>
    </border>
    <border>
      <left style="thin">
        <color theme="4"/>
      </left>
      <right style="medium">
        <color indexed="64"/>
      </right>
      <top style="thin">
        <color theme="4"/>
      </top>
      <bottom style="thin">
        <color theme="4"/>
      </bottom>
      <diagonal/>
    </border>
    <border>
      <left style="medium">
        <color indexed="64"/>
      </left>
      <right/>
      <top style="thin">
        <color theme="4"/>
      </top>
      <bottom style="thin">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44" fontId="3" fillId="0" borderId="0" applyFont="0" applyFill="0" applyBorder="0" applyAlignment="0" applyProtection="0"/>
  </cellStyleXfs>
  <cellXfs count="120">
    <xf numFmtId="0" fontId="0" fillId="0" borderId="0" xfId="0" applyFont="1" applyAlignment="1"/>
    <xf numFmtId="0" fontId="1" fillId="0" borderId="0" xfId="0" applyFont="1" applyAlignment="1">
      <alignment horizontal="left" wrapText="1"/>
    </xf>
    <xf numFmtId="0" fontId="2" fillId="0" borderId="0" xfId="0" applyFont="1"/>
    <xf numFmtId="44" fontId="2" fillId="0" borderId="0" xfId="0" applyNumberFormat="1" applyFont="1"/>
    <xf numFmtId="164" fontId="2" fillId="0" borderId="0" xfId="0" applyNumberFormat="1" applyFont="1"/>
    <xf numFmtId="165" fontId="2" fillId="0" borderId="0" xfId="0" applyNumberFormat="1" applyFont="1"/>
    <xf numFmtId="1" fontId="2" fillId="0" borderId="0" xfId="0" applyNumberFormat="1" applyFont="1"/>
    <xf numFmtId="49" fontId="2" fillId="0" borderId="0" xfId="0" applyNumberFormat="1" applyFont="1"/>
    <xf numFmtId="0" fontId="2" fillId="0" borderId="0" xfId="0" applyFont="1" applyAlignment="1"/>
    <xf numFmtId="166" fontId="2" fillId="0" borderId="0" xfId="0" applyNumberFormat="1" applyFont="1"/>
    <xf numFmtId="0" fontId="1" fillId="2" borderId="0" xfId="0" applyFont="1" applyFill="1" applyAlignment="1">
      <alignment horizontal="left" wrapText="1"/>
    </xf>
    <xf numFmtId="44" fontId="1" fillId="2" borderId="0" xfId="0" applyNumberFormat="1" applyFont="1" applyFill="1" applyAlignment="1">
      <alignment horizontal="left" wrapText="1"/>
    </xf>
    <xf numFmtId="164" fontId="1" fillId="2" borderId="0" xfId="0" applyNumberFormat="1" applyFont="1" applyFill="1" applyAlignment="1">
      <alignment horizontal="left" wrapText="1"/>
    </xf>
    <xf numFmtId="165" fontId="1" fillId="2" borderId="0" xfId="0" applyNumberFormat="1" applyFont="1" applyFill="1" applyAlignment="1">
      <alignment horizontal="left" wrapText="1"/>
    </xf>
    <xf numFmtId="1" fontId="1" fillId="2" borderId="0" xfId="0" applyNumberFormat="1" applyFont="1" applyFill="1" applyAlignment="1">
      <alignment horizontal="left" wrapText="1"/>
    </xf>
    <xf numFmtId="49" fontId="1" fillId="2" borderId="0" xfId="0" applyNumberFormat="1" applyFont="1" applyFill="1" applyAlignment="1">
      <alignment horizontal="left" wrapText="1"/>
    </xf>
    <xf numFmtId="0" fontId="0" fillId="0" borderId="0" xfId="0" pivotButton="1" applyFont="1" applyAlignment="1"/>
    <xf numFmtId="0" fontId="0" fillId="0" borderId="0" xfId="0" applyFont="1" applyAlignment="1">
      <alignment horizontal="left"/>
    </xf>
    <xf numFmtId="0" fontId="6" fillId="0" borderId="0" xfId="0" applyFont="1" applyAlignment="1"/>
    <xf numFmtId="10" fontId="0" fillId="0" borderId="0" xfId="1" applyNumberFormat="1" applyFont="1" applyAlignment="1"/>
    <xf numFmtId="0" fontId="5" fillId="2" borderId="0" xfId="0" applyFont="1" applyFill="1" applyAlignment="1">
      <alignment horizontal="left" wrapText="1"/>
    </xf>
    <xf numFmtId="0" fontId="4" fillId="0" borderId="0" xfId="0" applyFont="1"/>
    <xf numFmtId="44" fontId="4" fillId="0" borderId="0" xfId="0" applyNumberFormat="1" applyFont="1"/>
    <xf numFmtId="0" fontId="1" fillId="2" borderId="0" xfId="0" applyFont="1" applyFill="1" applyAlignment="1">
      <alignment horizontal="center" wrapText="1"/>
    </xf>
    <xf numFmtId="1" fontId="2" fillId="0" borderId="0" xfId="0" applyNumberFormat="1" applyFont="1" applyAlignment="1">
      <alignment horizontal="center"/>
    </xf>
    <xf numFmtId="1" fontId="0" fillId="0" borderId="0" xfId="0" applyNumberFormat="1" applyFont="1" applyAlignment="1">
      <alignment horizontal="center"/>
    </xf>
    <xf numFmtId="44" fontId="2" fillId="0" borderId="0" xfId="0" applyNumberFormat="1" applyFont="1" applyAlignment="1">
      <alignment horizontal="center"/>
    </xf>
    <xf numFmtId="0" fontId="0" fillId="0" borderId="0" xfId="0" applyFont="1" applyAlignment="1">
      <alignment horizontal="center"/>
    </xf>
    <xf numFmtId="164" fontId="5" fillId="2" borderId="0" xfId="0" applyNumberFormat="1" applyFont="1" applyFill="1" applyAlignment="1">
      <alignment horizontal="left" wrapText="1"/>
    </xf>
    <xf numFmtId="167" fontId="1" fillId="2" borderId="0" xfId="0" applyNumberFormat="1" applyFont="1" applyFill="1" applyAlignment="1">
      <alignment horizontal="left" wrapText="1"/>
    </xf>
    <xf numFmtId="167" fontId="2" fillId="0" borderId="0" xfId="0" applyNumberFormat="1" applyFont="1"/>
    <xf numFmtId="167" fontId="0" fillId="0" borderId="0" xfId="0" applyNumberFormat="1" applyFont="1" applyAlignment="1"/>
    <xf numFmtId="167" fontId="1" fillId="2" borderId="0" xfId="0" applyNumberFormat="1" applyFont="1" applyFill="1" applyAlignment="1">
      <alignment horizontal="center" wrapText="1"/>
    </xf>
    <xf numFmtId="167" fontId="2" fillId="0" borderId="0" xfId="0" applyNumberFormat="1" applyFont="1" applyAlignment="1">
      <alignment horizontal="center"/>
    </xf>
    <xf numFmtId="167" fontId="0" fillId="0" borderId="0" xfId="0" applyNumberFormat="1" applyFont="1" applyAlignment="1">
      <alignment horizontal="center"/>
    </xf>
    <xf numFmtId="1" fontId="0" fillId="0" borderId="0" xfId="0" applyNumberFormat="1" applyFont="1" applyAlignment="1"/>
    <xf numFmtId="168" fontId="1" fillId="2" borderId="0" xfId="0" applyNumberFormat="1" applyFont="1" applyFill="1" applyAlignment="1">
      <alignment horizontal="left" wrapText="1"/>
    </xf>
    <xf numFmtId="168" fontId="2" fillId="0" borderId="0" xfId="0" applyNumberFormat="1" applyFont="1"/>
    <xf numFmtId="168" fontId="0" fillId="0" borderId="0" xfId="0" applyNumberFormat="1" applyFont="1" applyAlignment="1"/>
    <xf numFmtId="0" fontId="0" fillId="0" borderId="0" xfId="0" applyNumberFormat="1" applyFont="1" applyAlignment="1"/>
    <xf numFmtId="44" fontId="0" fillId="0" borderId="0" xfId="2" applyFont="1" applyAlignment="1"/>
    <xf numFmtId="44" fontId="0" fillId="0" borderId="0" xfId="0" applyNumberFormat="1" applyFont="1" applyAlignment="1"/>
    <xf numFmtId="0" fontId="9" fillId="3" borderId="0" xfId="0" applyFont="1" applyFill="1" applyAlignment="1"/>
    <xf numFmtId="0" fontId="7" fillId="3" borderId="0" xfId="0" applyFont="1" applyFill="1" applyAlignment="1"/>
    <xf numFmtId="0" fontId="8" fillId="3" borderId="0" xfId="0" applyFont="1" applyFill="1" applyAlignment="1"/>
    <xf numFmtId="0" fontId="0" fillId="3" borderId="0" xfId="0" applyFont="1" applyFill="1" applyAlignment="1"/>
    <xf numFmtId="0" fontId="6" fillId="3" borderId="0" xfId="0" applyFont="1" applyFill="1" applyAlignment="1"/>
    <xf numFmtId="0" fontId="0" fillId="0" borderId="0" xfId="0" applyFont="1" applyAlignment="1">
      <alignment horizontal="left" indent="1"/>
    </xf>
    <xf numFmtId="0" fontId="6" fillId="0" borderId="0" xfId="0" applyFont="1" applyAlignment="1">
      <alignment horizontal="left"/>
    </xf>
    <xf numFmtId="44" fontId="0" fillId="0" borderId="0" xfId="0" pivotButton="1" applyNumberFormat="1" applyFont="1" applyAlignment="1"/>
    <xf numFmtId="44" fontId="0" fillId="0" borderId="0" xfId="0" applyNumberFormat="1" applyFont="1" applyAlignment="1">
      <alignment horizontal="left"/>
    </xf>
    <xf numFmtId="44" fontId="1" fillId="2" borderId="0" xfId="2" applyFont="1" applyFill="1" applyAlignment="1">
      <alignment horizontal="left" wrapText="1"/>
    </xf>
    <xf numFmtId="44" fontId="2" fillId="0" borderId="0" xfId="2" applyFont="1"/>
    <xf numFmtId="0" fontId="10" fillId="0" borderId="0" xfId="0" pivotButton="1" applyFont="1" applyAlignment="1"/>
    <xf numFmtId="0" fontId="10" fillId="0" borderId="0" xfId="0" applyFont="1" applyAlignment="1"/>
    <xf numFmtId="9" fontId="0" fillId="0" borderId="0" xfId="0" applyNumberFormat="1" applyFont="1" applyAlignment="1"/>
    <xf numFmtId="0" fontId="0" fillId="0" borderId="0" xfId="0" applyFont="1" applyFill="1" applyAlignment="1"/>
    <xf numFmtId="0" fontId="11" fillId="0" borderId="0" xfId="0" applyFont="1" applyAlignment="1"/>
    <xf numFmtId="0" fontId="12" fillId="0" borderId="1" xfId="0" applyFont="1" applyFill="1" applyBorder="1" applyAlignment="1">
      <alignment horizontal="left"/>
    </xf>
    <xf numFmtId="0" fontId="12" fillId="0" borderId="3" xfId="0" applyFont="1" applyFill="1" applyBorder="1" applyAlignment="1">
      <alignment horizontal="left"/>
    </xf>
    <xf numFmtId="0" fontId="12" fillId="0" borderId="5" xfId="0" applyFont="1" applyFill="1" applyBorder="1" applyAlignment="1">
      <alignment horizontal="left"/>
    </xf>
    <xf numFmtId="169" fontId="12" fillId="0" borderId="2" xfId="0" applyNumberFormat="1" applyFont="1" applyFill="1" applyBorder="1" applyAlignment="1">
      <alignment horizontal="left"/>
    </xf>
    <xf numFmtId="169" fontId="12" fillId="0" borderId="4" xfId="0" applyNumberFormat="1" applyFont="1" applyFill="1" applyBorder="1" applyAlignment="1">
      <alignment horizontal="left"/>
    </xf>
    <xf numFmtId="169" fontId="12" fillId="0" borderId="6" xfId="0" applyNumberFormat="1" applyFont="1" applyFill="1" applyBorder="1" applyAlignment="1">
      <alignment horizontal="left"/>
    </xf>
    <xf numFmtId="170" fontId="0" fillId="0" borderId="0" xfId="1" applyNumberFormat="1" applyFont="1" applyAlignment="1">
      <alignment horizontal="center"/>
    </xf>
    <xf numFmtId="0" fontId="13" fillId="0" borderId="1" xfId="0" applyFont="1" applyFill="1" applyBorder="1" applyAlignment="1"/>
    <xf numFmtId="0" fontId="13" fillId="0" borderId="2" xfId="0" applyFont="1" applyFill="1" applyBorder="1" applyAlignment="1"/>
    <xf numFmtId="0" fontId="14" fillId="3" borderId="0" xfId="0" applyFont="1" applyFill="1" applyAlignment="1">
      <alignment horizontal="left" indent="1"/>
    </xf>
    <xf numFmtId="0" fontId="0" fillId="0" borderId="8" xfId="0" applyFont="1" applyBorder="1" applyAlignment="1"/>
    <xf numFmtId="0" fontId="1" fillId="4" borderId="10" xfId="0" applyFont="1" applyFill="1" applyBorder="1" applyAlignment="1">
      <alignment horizontal="left"/>
    </xf>
    <xf numFmtId="0" fontId="1" fillId="4" borderId="7" xfId="0" applyFont="1" applyFill="1" applyBorder="1" applyAlignment="1">
      <alignment horizontal="left"/>
    </xf>
    <xf numFmtId="171" fontId="0" fillId="0" borderId="9" xfId="2" applyNumberFormat="1" applyFont="1" applyBorder="1" applyAlignment="1">
      <alignment horizontal="right"/>
    </xf>
    <xf numFmtId="0" fontId="0" fillId="0" borderId="9" xfId="0" applyFont="1" applyBorder="1" applyAlignment="1">
      <alignment horizontal="center"/>
    </xf>
    <xf numFmtId="0" fontId="1" fillId="5" borderId="12" xfId="0" applyFont="1" applyFill="1" applyBorder="1" applyAlignment="1">
      <alignment horizontal="left"/>
    </xf>
    <xf numFmtId="0" fontId="1" fillId="4" borderId="13" xfId="0" applyFont="1" applyFill="1" applyBorder="1" applyAlignment="1">
      <alignment horizontal="left"/>
    </xf>
    <xf numFmtId="171" fontId="1" fillId="4" borderId="12" xfId="0" applyNumberFormat="1" applyFont="1" applyFill="1" applyBorder="1" applyAlignment="1">
      <alignment horizontal="right"/>
    </xf>
    <xf numFmtId="0" fontId="0" fillId="0" borderId="14" xfId="0" applyFont="1" applyBorder="1" applyAlignment="1">
      <alignment horizontal="right"/>
    </xf>
    <xf numFmtId="0" fontId="0" fillId="6" borderId="15" xfId="0" applyFont="1" applyFill="1" applyBorder="1" applyAlignment="1">
      <alignment horizontal="center"/>
    </xf>
    <xf numFmtId="0" fontId="0" fillId="6" borderId="16" xfId="0" applyFont="1" applyFill="1" applyBorder="1" applyAlignment="1"/>
    <xf numFmtId="9" fontId="0" fillId="0" borderId="0" xfId="1" applyFont="1" applyAlignment="1"/>
    <xf numFmtId="9" fontId="0" fillId="0" borderId="0" xfId="1" applyFont="1" applyAlignment="1">
      <alignment horizontal="center"/>
    </xf>
    <xf numFmtId="2" fontId="0" fillId="0" borderId="0" xfId="1" applyNumberFormat="1" applyFont="1" applyAlignment="1"/>
    <xf numFmtId="2" fontId="0" fillId="0" borderId="0" xfId="0" applyNumberFormat="1" applyFont="1" applyAlignment="1"/>
    <xf numFmtId="0" fontId="1" fillId="4" borderId="0" xfId="0" applyFont="1" applyFill="1" applyBorder="1"/>
    <xf numFmtId="9" fontId="0" fillId="0" borderId="11" xfId="1" applyFont="1" applyBorder="1" applyAlignment="1">
      <alignment horizontal="center"/>
    </xf>
    <xf numFmtId="0" fontId="0" fillId="0" borderId="17" xfId="0"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0" fillId="0" borderId="0" xfId="0" applyFont="1" applyBorder="1" applyAlignment="1"/>
    <xf numFmtId="0" fontId="0" fillId="0" borderId="21" xfId="0" applyFont="1" applyBorder="1" applyAlignment="1"/>
    <xf numFmtId="9" fontId="0" fillId="0" borderId="21" xfId="1" applyFont="1" applyBorder="1" applyAlignment="1">
      <alignment horizontal="center"/>
    </xf>
    <xf numFmtId="0" fontId="0" fillId="0" borderId="22" xfId="0" applyFont="1" applyBorder="1" applyAlignment="1"/>
    <xf numFmtId="9" fontId="0" fillId="0" borderId="24" xfId="1" applyFont="1" applyBorder="1" applyAlignment="1">
      <alignment horizontal="center"/>
    </xf>
    <xf numFmtId="0" fontId="0" fillId="0" borderId="17" xfId="0" applyFont="1" applyBorder="1" applyAlignment="1">
      <alignment horizontal="center"/>
    </xf>
    <xf numFmtId="0" fontId="0" fillId="0" borderId="19" xfId="0" applyFont="1" applyBorder="1" applyAlignment="1">
      <alignment horizontal="center"/>
    </xf>
    <xf numFmtId="0" fontId="15" fillId="0" borderId="20" xfId="0" applyFont="1" applyBorder="1" applyAlignment="1"/>
    <xf numFmtId="44" fontId="0" fillId="0" borderId="0" xfId="2" applyFont="1" applyAlignment="1">
      <alignment horizontal="left"/>
    </xf>
    <xf numFmtId="44" fontId="0" fillId="0" borderId="0" xfId="2" applyFont="1" applyBorder="1" applyAlignment="1"/>
    <xf numFmtId="44" fontId="0" fillId="0" borderId="23" xfId="2" applyFont="1" applyBorder="1" applyAlignment="1"/>
    <xf numFmtId="44" fontId="0" fillId="0" borderId="20" xfId="2" applyFont="1" applyBorder="1" applyAlignment="1"/>
    <xf numFmtId="44" fontId="0" fillId="0" borderId="22" xfId="2" applyFont="1" applyBorder="1" applyAlignment="1"/>
    <xf numFmtId="44" fontId="0" fillId="0" borderId="20" xfId="2" applyFont="1" applyBorder="1" applyAlignment="1">
      <alignment horizontal="center"/>
    </xf>
    <xf numFmtId="44" fontId="0" fillId="0" borderId="22" xfId="2" applyFont="1" applyBorder="1" applyAlignment="1">
      <alignment horizontal="center"/>
    </xf>
    <xf numFmtId="10" fontId="0" fillId="0" borderId="0" xfId="0" applyNumberFormat="1" applyFont="1" applyAlignment="1"/>
    <xf numFmtId="0" fontId="0" fillId="0" borderId="0" xfId="0" applyFill="1" applyBorder="1" applyAlignment="1"/>
    <xf numFmtId="0" fontId="0" fillId="0" borderId="25" xfId="0" applyFill="1" applyBorder="1" applyAlignment="1"/>
    <xf numFmtId="0" fontId="16" fillId="0" borderId="26" xfId="0" applyFont="1" applyFill="1" applyBorder="1" applyAlignment="1">
      <alignment horizontal="center"/>
    </xf>
    <xf numFmtId="0" fontId="16" fillId="0" borderId="26" xfId="0" applyFont="1" applyFill="1" applyBorder="1" applyAlignment="1">
      <alignment horizontal="centerContinuous"/>
    </xf>
    <xf numFmtId="0" fontId="16" fillId="0" borderId="0" xfId="0" applyFont="1" applyFill="1" applyBorder="1" applyAlignment="1">
      <alignment horizontal="center"/>
    </xf>
    <xf numFmtId="0" fontId="16" fillId="0" borderId="0" xfId="0" applyFont="1" applyFill="1" applyBorder="1" applyAlignment="1">
      <alignment horizontal="centerContinuous"/>
    </xf>
    <xf numFmtId="0" fontId="18" fillId="0" borderId="0" xfId="0" applyFont="1" applyBorder="1" applyAlignment="1"/>
    <xf numFmtId="0" fontId="17" fillId="0" borderId="0" xfId="0" applyFont="1" applyBorder="1" applyAlignment="1"/>
    <xf numFmtId="0" fontId="19" fillId="0" borderId="0" xfId="0" applyFont="1" applyAlignment="1"/>
    <xf numFmtId="0" fontId="16" fillId="0" borderId="27" xfId="0" applyFont="1" applyFill="1" applyBorder="1" applyAlignment="1">
      <alignment horizontal="center"/>
    </xf>
    <xf numFmtId="0" fontId="16" fillId="0" borderId="28" xfId="0" applyFont="1" applyFill="1" applyBorder="1" applyAlignment="1">
      <alignment horizontal="center"/>
    </xf>
    <xf numFmtId="0" fontId="0" fillId="0" borderId="8" xfId="0" applyFill="1" applyBorder="1" applyAlignment="1"/>
    <xf numFmtId="0" fontId="0" fillId="0" borderId="29" xfId="0" applyFill="1" applyBorder="1" applyAlignment="1"/>
    <xf numFmtId="0" fontId="0" fillId="0" borderId="13" xfId="0" applyFill="1" applyBorder="1" applyAlignment="1"/>
    <xf numFmtId="0" fontId="0" fillId="0" borderId="30" xfId="0" applyFill="1" applyBorder="1" applyAlignment="1"/>
  </cellXfs>
  <cellStyles count="3">
    <cellStyle name="Currency" xfId="2" builtinId="4"/>
    <cellStyle name="Normal" xfId="0" builtinId="0"/>
    <cellStyle name="Percent" xfId="1" builtinId="5"/>
  </cellStyles>
  <dxfs count="109">
    <dxf>
      <fill>
        <patternFill>
          <bgColor theme="5"/>
        </patternFill>
      </fill>
    </dxf>
    <dxf>
      <font>
        <color auto="1"/>
      </font>
    </dxf>
    <dxf>
      <font>
        <color auto="1"/>
      </font>
    </dxf>
    <dxf>
      <numFmt numFmtId="34" formatCode="_(&quot;$&quot;* #,##0.00_);_(&quot;$&quot;* \(#,##0.00\);_(&quot;$&quot;* &quot;-&quot;??_);_(@_)"/>
    </dxf>
    <dxf>
      <font>
        <color auto="1"/>
      </font>
    </dxf>
    <dxf>
      <font>
        <color auto="1"/>
      </font>
    </dxf>
    <dxf>
      <numFmt numFmtId="34" formatCode="_(&quot;$&quot;* #,##0.00_);_(&quot;$&quot;* \(#,##0.00\);_(&quot;$&quot;* &quot;-&quot;??_);_(@_)"/>
    </dxf>
    <dxf>
      <font>
        <color auto="1"/>
      </font>
    </dxf>
    <dxf>
      <font>
        <color auto="1"/>
      </font>
    </dxf>
    <dxf>
      <numFmt numFmtId="34" formatCode="_(&quot;$&quot;* #,##0.00_);_(&quot;$&quot;* \(#,##0.00\);_(&quot;$&quot;* &quot;-&quot;??_);_(@_)"/>
    </dxf>
    <dxf>
      <font>
        <color auto="1"/>
      </font>
    </dxf>
    <dxf>
      <font>
        <color auto="1"/>
      </font>
    </dxf>
    <dxf>
      <font>
        <sz val="9"/>
      </font>
    </dxf>
    <dxf>
      <font>
        <sz val="9"/>
      </font>
    </dxf>
    <dxf>
      <alignment horizontal="left"/>
    </dxf>
    <dxf>
      <numFmt numFmtId="169" formatCode="&quot;$&quot;#,##0"/>
    </dxf>
    <dxf>
      <font>
        <color theme="0" tint="-4.9989318521683403E-2"/>
      </font>
    </dxf>
    <dxf>
      <font>
        <color theme="0" tint="-4.9989318521683403E-2"/>
      </font>
    </dxf>
    <dxf>
      <font>
        <b/>
        <family val="2"/>
      </font>
    </dxf>
    <dxf>
      <font>
        <b/>
        <family val="2"/>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b/>
      </font>
    </dxf>
    <dxf>
      <font>
        <b/>
      </font>
    </dxf>
    <dxf>
      <font>
        <b/>
      </font>
    </dxf>
    <dxf>
      <font>
        <color theme="0" tint="-4.9989318521683403E-2"/>
      </font>
    </dxf>
    <dxf>
      <font>
        <color theme="0" tint="-4.9989318521683403E-2"/>
      </font>
    </dxf>
    <dxf>
      <font>
        <color theme="0" tint="-4.9989318521683403E-2"/>
      </font>
    </dxf>
    <dxf>
      <numFmt numFmtId="171" formatCode="&quot;$&quot;#,##0.00"/>
    </dxf>
    <dxf>
      <font>
        <color auto="1"/>
      </font>
    </dxf>
    <dxf>
      <font>
        <color auto="1"/>
      </font>
    </dxf>
    <dxf>
      <numFmt numFmtId="34" formatCode="_(&quot;$&quot;* #,##0.00_);_(&quot;$&quot;* \(#,##0.00\);_(&quot;$&quot;* &quot;-&quot;??_);_(@_)"/>
    </dxf>
    <dxf>
      <numFmt numFmtId="172" formatCode="_(&quot;$&quot;* #,##0.0_);_(&quot;$&quot;* \(#,##0.0\);_(&quot;$&quot;* &quot;-&quot;??_);_(@_)"/>
    </dxf>
    <dxf>
      <numFmt numFmtId="172" formatCode="_(&quot;$&quot;* #,##0.0_);_(&quot;$&quot;* \(#,##0.0\);_(&quot;$&quot;* &quot;-&quot;??_);_(@_)"/>
    </dxf>
    <dxf>
      <numFmt numFmtId="172" formatCode="_(&quot;$&quot;* #,##0.0_);_(&quot;$&quot;* \(#,##0.0\);_(&quot;$&quot;* &quot;-&quot;??_);_(@_)"/>
    </dxf>
    <dxf>
      <numFmt numFmtId="172" formatCode="_(&quot;$&quot;* #,##0.0_);_(&quot;$&quot;* \(#,##0.0\);_(&quot;$&quot;* &quot;-&quot;??_);_(@_)"/>
    </dxf>
    <dxf>
      <font>
        <color auto="1"/>
      </font>
    </dxf>
    <dxf>
      <font>
        <color auto="1"/>
      </font>
    </dxf>
    <dxf>
      <numFmt numFmtId="34" formatCode="_(&quot;$&quot;* #,##0.00_);_(&quot;$&quot;* \(#,##0.00\);_(&quot;$&quot;* &quot;-&quot;??_);_(@_)"/>
    </dxf>
    <dxf>
      <font>
        <color auto="1"/>
      </font>
    </dxf>
    <dxf>
      <font>
        <color auto="1"/>
      </font>
    </dxf>
    <dxf>
      <numFmt numFmtId="34" formatCode="_(&quot;$&quot;* #,##0.00_);_(&quot;$&quot;* \(#,##0.00\);_(&quot;$&quot;* &quot;-&quot;??_);_(@_)"/>
    </dxf>
    <dxf>
      <font>
        <color auto="1"/>
      </font>
    </dxf>
    <dxf>
      <font>
        <color auto="1"/>
      </font>
    </dxf>
    <dxf>
      <font>
        <color auto="1"/>
      </font>
    </dxf>
    <dxf>
      <font>
        <color auto="1"/>
      </font>
    </dxf>
    <dxf>
      <font>
        <color auto="1"/>
      </font>
    </dxf>
    <dxf>
      <font>
        <color auto="1"/>
      </font>
    </dxf>
    <dxf>
      <numFmt numFmtId="34" formatCode="_(&quot;$&quot;* #,##0.00_);_(&quot;$&quot;* \(#,##0.00\);_(&quot;$&quot;* &quot;-&quot;??_);_(@_)"/>
    </dxf>
    <dxf>
      <numFmt numFmtId="34" formatCode="_(&quot;$&quot;* #,##0.00_);_(&quot;$&quot;* \(#,##0.00\);_(&quot;$&quot;* &quot;-&quot;??_);_(@_)"/>
    </dxf>
    <dxf>
      <font>
        <color auto="1"/>
      </font>
    </dxf>
    <dxf>
      <font>
        <color auto="1"/>
      </font>
    </dxf>
    <dxf>
      <numFmt numFmtId="34" formatCode="_(&quot;$&quot;* #,##0.00_);_(&quot;$&quot;* \(#,##0.00\);_(&quot;$&quot;* &quot;-&quot;??_);_(@_)"/>
    </dxf>
    <dxf>
      <font>
        <color auto="1"/>
      </font>
    </dxf>
    <dxf>
      <font>
        <color auto="1"/>
      </font>
    </dxf>
    <dxf>
      <numFmt numFmtId="34" formatCode="_(&quot;$&quot;* #,##0.00_);_(&quot;$&quot;* \(#,##0.00\);_(&quot;$&quot;* &quot;-&quot;??_);_(@_)"/>
    </dxf>
    <dxf>
      <numFmt numFmtId="34" formatCode="_(&quot;$&quot;* #,##0.00_);_(&quot;$&quot;* \(#,##0.00\);_(&quot;$&quot;* &quot;-&quot;??_);_(@_)"/>
    </dxf>
    <dxf>
      <font>
        <color auto="1"/>
      </font>
    </dxf>
    <dxf>
      <font>
        <color auto="1"/>
      </font>
    </dxf>
    <dxf>
      <numFmt numFmtId="34" formatCode="_(&quot;$&quot;* #,##0.00_);_(&quot;$&quot;* \(#,##0.00\);_(&quot;$&quot;* &quot;-&quot;??_);_(@_)"/>
    </dxf>
    <dxf>
      <font>
        <color auto="1"/>
      </font>
    </dxf>
    <dxf>
      <font>
        <color auto="1"/>
      </font>
    </dxf>
    <dxf>
      <numFmt numFmtId="34" formatCode="_(&quot;$&quot;* #,##0.00_);_(&quot;$&quot;* \(#,##0.00\);_(&quot;$&quot;* &quot;-&quot;??_);_(@_)"/>
    </dxf>
    <dxf>
      <font>
        <color auto="1"/>
      </font>
    </dxf>
    <dxf>
      <font>
        <color auto="1"/>
      </font>
    </dxf>
    <dxf>
      <font>
        <color auto="1"/>
      </font>
    </dxf>
    <dxf>
      <font>
        <color auto="1"/>
      </font>
    </dxf>
    <dxf>
      <numFmt numFmtId="13" formatCode="0%"/>
    </dxf>
    <dxf>
      <font>
        <color auto="1"/>
      </font>
    </dxf>
    <dxf>
      <font>
        <color auto="1"/>
      </font>
    </dxf>
    <dxf>
      <numFmt numFmtId="34" formatCode="_(&quot;$&quot;* #,##0.00_);_(&quot;$&quot;* \(#,##0.00\);_(&quot;$&quot;* &quot;-&quot;??_);_(@_)"/>
    </dxf>
    <dxf>
      <font>
        <color auto="1"/>
      </font>
    </dxf>
    <dxf>
      <font>
        <color auto="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color auto="1"/>
      </font>
    </dxf>
    <dxf>
      <font>
        <color auto="1"/>
      </font>
    </dxf>
    <dxf>
      <font>
        <color auto="1"/>
      </font>
    </dxf>
    <dxf>
      <font>
        <color auto="1"/>
      </font>
    </dxf>
    <dxf>
      <numFmt numFmtId="34" formatCode="_(&quot;$&quot;* #,##0.00_);_(&quot;$&quot;* \(#,##0.00\);_(&quot;$&quot;* &quot;-&quot;??_);_(@_)"/>
    </dxf>
    <dxf>
      <font>
        <color auto="1"/>
      </font>
    </dxf>
    <dxf>
      <font>
        <color auto="1"/>
      </font>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numFmt numFmtId="34" formatCode="_(&quot;$&quot;* #,##0.00_);_(&quot;$&quot;* \(#,##0.00\);_(&quot;$&quot;* &quot;-&quot;??_);_(@_)"/>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8" formatCode="[$-409]d\-mmm\-yy;@"/>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7" formatCode="[$$]#,##0"/>
      <alignment horizontal="center" vertical="bottom" textRotation="0" indent="0" justifyLastLine="0" shrinkToFit="0" readingOrder="0"/>
    </dxf>
    <dxf>
      <font>
        <b val="0"/>
        <i val="0"/>
        <strike val="0"/>
        <condense val="0"/>
        <extend val="0"/>
        <outline val="0"/>
        <shadow val="0"/>
        <u val="none"/>
        <vertAlign val="baseline"/>
        <sz val="10"/>
        <color theme="1"/>
        <name val="Arial"/>
        <scheme val="minor"/>
      </font>
      <numFmt numFmtId="167" formatCode="[$$]#,##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 formatCode="0"/>
      <alignment horizontal="center" vertical="bottom" textRotation="0" indent="0" justifyLastLine="0" shrinkToFit="0" readingOrder="0"/>
    </dxf>
    <dxf>
      <font>
        <b val="0"/>
        <i val="0"/>
        <strike val="0"/>
        <condense val="0"/>
        <extend val="0"/>
        <outline val="0"/>
        <shadow val="0"/>
        <u val="none"/>
        <vertAlign val="baseline"/>
        <sz val="10"/>
        <color theme="1"/>
        <name val="Arial"/>
        <scheme val="minor"/>
      </font>
      <numFmt numFmtId="34" formatCode="_(&quot;$&quot;* #,##0.00_);_(&quot;$&quot;* \(#,##0.00\);_(&quot;$&quot;* &quot;-&quot;??_);_(@_)"/>
    </dxf>
    <dxf>
      <font>
        <b val="0"/>
        <i val="0"/>
        <strike val="0"/>
        <condense val="0"/>
        <extend val="0"/>
        <outline val="0"/>
        <shadow val="0"/>
        <u val="none"/>
        <vertAlign val="baseline"/>
        <sz val="10"/>
        <color theme="1"/>
        <name val="Arial"/>
        <scheme val="minor"/>
      </font>
      <numFmt numFmtId="34" formatCode="_(&quot;$&quot;* #,##0.00_);_(&quot;$&quot;* \(#,##0.00\);_(&quot;$&quot;* &quot;-&quot;??_);_(@_)"/>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1" defaultTableStyle="TableStyleMedium2" defaultPivotStyle="PivotStyleLight16">
    <tableStyle name="Slicer Style yan" pivot="0" table="0" count="1" xr9:uid="{DB4EDE74-5521-4594-9E6B-0015AED17C26}"/>
  </tableStyles>
  <colors>
    <mruColors>
      <color rgb="FFFF3399"/>
    </mruColors>
  </colors>
  <extLst>
    <ext xmlns:x14="http://schemas.microsoft.com/office/spreadsheetml/2009/9/main" uri="{46F421CA-312F-682f-3DD2-61675219B42D}">
      <x14:dxfs count="1">
        <dxf>
          <fill>
            <patternFill>
              <bgColor theme="3" tint="0.39994506668294322"/>
            </patternFill>
          </fill>
        </dxf>
      </x14:dxfs>
    </ext>
    <ext xmlns:x14="http://schemas.microsoft.com/office/spreadsheetml/2009/9/main" uri="{EB79DEF2-80B8-43e5-95BD-54CBDDF9020C}">
      <x14:slicerStyles defaultSlicerStyle="SlicerStyleLight1">
        <x14:slicerStyle name="Slicer Style yan">
          <x14:slicerStyleElements>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0"/>
              <a:t>Fit with prediction</a:t>
            </a:r>
          </a:p>
        </c:rich>
      </c:tx>
      <c:overlay val="0"/>
    </c:title>
    <c:autoTitleDeleted val="0"/>
    <c:plotArea>
      <c:layout/>
      <c:scatterChart>
        <c:scatterStyle val="lineMarker"/>
        <c:varyColors val="0"/>
        <c:ser>
          <c:idx val="0"/>
          <c:order val="0"/>
          <c:tx>
            <c:v>Profit</c:v>
          </c:tx>
          <c:spPr>
            <a:ln w="19050">
              <a:noFill/>
            </a:ln>
          </c:spPr>
          <c:marker>
            <c:spPr>
              <a:ln>
                <a:noFill/>
              </a:ln>
            </c:spPr>
          </c:marker>
          <c:trendline>
            <c:trendlineType val="linear"/>
            <c:dispRSqr val="0"/>
            <c:dispEq val="0"/>
          </c:trendline>
          <c:trendline>
            <c:trendlineType val="linear"/>
            <c:dispRSqr val="0"/>
            <c:dispEq val="0"/>
          </c:trendline>
          <c:xVal>
            <c:numRef>
              <c:f>'Statistics &amp; Regression'!$D$2:$D$701</c:f>
              <c:numCache>
                <c:formatCode>General</c:formatCode>
                <c:ptCount val="700"/>
                <c:pt idx="0">
                  <c:v>32370</c:v>
                </c:pt>
                <c:pt idx="1">
                  <c:v>26420</c:v>
                </c:pt>
                <c:pt idx="2">
                  <c:v>32670</c:v>
                </c:pt>
                <c:pt idx="3">
                  <c:v>13320</c:v>
                </c:pt>
                <c:pt idx="4">
                  <c:v>37050</c:v>
                </c:pt>
                <c:pt idx="5">
                  <c:v>529550</c:v>
                </c:pt>
                <c:pt idx="6">
                  <c:v>13815</c:v>
                </c:pt>
                <c:pt idx="7">
                  <c:v>30216</c:v>
                </c:pt>
                <c:pt idx="8">
                  <c:v>37980</c:v>
                </c:pt>
                <c:pt idx="9">
                  <c:v>35585.599999999999</c:v>
                </c:pt>
                <c:pt idx="10">
                  <c:v>37050</c:v>
                </c:pt>
                <c:pt idx="11">
                  <c:v>333187.5</c:v>
                </c:pt>
                <c:pt idx="12">
                  <c:v>287400</c:v>
                </c:pt>
                <c:pt idx="13">
                  <c:v>15022</c:v>
                </c:pt>
                <c:pt idx="14">
                  <c:v>43125</c:v>
                </c:pt>
                <c:pt idx="15">
                  <c:v>9225</c:v>
                </c:pt>
                <c:pt idx="16">
                  <c:v>5840</c:v>
                </c:pt>
                <c:pt idx="17">
                  <c:v>14610</c:v>
                </c:pt>
                <c:pt idx="18">
                  <c:v>30216</c:v>
                </c:pt>
                <c:pt idx="19">
                  <c:v>352100</c:v>
                </c:pt>
                <c:pt idx="20">
                  <c:v>4404</c:v>
                </c:pt>
                <c:pt idx="21">
                  <c:v>6181</c:v>
                </c:pt>
                <c:pt idx="22">
                  <c:v>8235</c:v>
                </c:pt>
                <c:pt idx="23">
                  <c:v>236400</c:v>
                </c:pt>
                <c:pt idx="24">
                  <c:v>37080</c:v>
                </c:pt>
                <c:pt idx="25">
                  <c:v>8001</c:v>
                </c:pt>
                <c:pt idx="26">
                  <c:v>603750</c:v>
                </c:pt>
                <c:pt idx="27">
                  <c:v>10944</c:v>
                </c:pt>
                <c:pt idx="28">
                  <c:v>32280</c:v>
                </c:pt>
                <c:pt idx="29">
                  <c:v>36340</c:v>
                </c:pt>
                <c:pt idx="30">
                  <c:v>529550</c:v>
                </c:pt>
                <c:pt idx="31">
                  <c:v>10451</c:v>
                </c:pt>
                <c:pt idx="32">
                  <c:v>225500</c:v>
                </c:pt>
                <c:pt idx="33">
                  <c:v>25932</c:v>
                </c:pt>
                <c:pt idx="34">
                  <c:v>352100</c:v>
                </c:pt>
                <c:pt idx="35">
                  <c:v>18540</c:v>
                </c:pt>
                <c:pt idx="36">
                  <c:v>352625</c:v>
                </c:pt>
                <c:pt idx="37">
                  <c:v>43125</c:v>
                </c:pt>
                <c:pt idx="38">
                  <c:v>600300</c:v>
                </c:pt>
                <c:pt idx="39">
                  <c:v>34056</c:v>
                </c:pt>
                <c:pt idx="40">
                  <c:v>32670</c:v>
                </c:pt>
                <c:pt idx="41">
                  <c:v>13320</c:v>
                </c:pt>
                <c:pt idx="42">
                  <c:v>534450</c:v>
                </c:pt>
                <c:pt idx="43">
                  <c:v>645300</c:v>
                </c:pt>
                <c:pt idx="44">
                  <c:v>36340</c:v>
                </c:pt>
                <c:pt idx="45">
                  <c:v>35585.599999999999</c:v>
                </c:pt>
                <c:pt idx="46">
                  <c:v>23436</c:v>
                </c:pt>
                <c:pt idx="47">
                  <c:v>527437.5</c:v>
                </c:pt>
                <c:pt idx="48">
                  <c:v>37980</c:v>
                </c:pt>
                <c:pt idx="49">
                  <c:v>11802</c:v>
                </c:pt>
                <c:pt idx="50">
                  <c:v>25692</c:v>
                </c:pt>
                <c:pt idx="51">
                  <c:v>8001</c:v>
                </c:pt>
                <c:pt idx="52">
                  <c:v>9225</c:v>
                </c:pt>
                <c:pt idx="53">
                  <c:v>27338.850000000002</c:v>
                </c:pt>
                <c:pt idx="54">
                  <c:v>34095.599999999999</c:v>
                </c:pt>
                <c:pt idx="55">
                  <c:v>7137.9</c:v>
                </c:pt>
                <c:pt idx="56">
                  <c:v>4428.2700000000004</c:v>
                </c:pt>
                <c:pt idx="57">
                  <c:v>9189.18</c:v>
                </c:pt>
                <c:pt idx="58">
                  <c:v>22073.040000000001</c:v>
                </c:pt>
                <c:pt idx="59">
                  <c:v>419265</c:v>
                </c:pt>
                <c:pt idx="60">
                  <c:v>17525.97</c:v>
                </c:pt>
                <c:pt idx="61">
                  <c:v>17166.599999999999</c:v>
                </c:pt>
                <c:pt idx="62">
                  <c:v>40837.5</c:v>
                </c:pt>
                <c:pt idx="63">
                  <c:v>31731.48</c:v>
                </c:pt>
                <c:pt idx="64">
                  <c:v>9100.08</c:v>
                </c:pt>
                <c:pt idx="65">
                  <c:v>146718</c:v>
                </c:pt>
                <c:pt idx="66">
                  <c:v>484060.5</c:v>
                </c:pt>
                <c:pt idx="67">
                  <c:v>746707.5</c:v>
                </c:pt>
                <c:pt idx="68">
                  <c:v>32877.9</c:v>
                </c:pt>
                <c:pt idx="69">
                  <c:v>683397</c:v>
                </c:pt>
                <c:pt idx="70">
                  <c:v>27234.899999999998</c:v>
                </c:pt>
                <c:pt idx="71">
                  <c:v>12681.9</c:v>
                </c:pt>
                <c:pt idx="72">
                  <c:v>741906</c:v>
                </c:pt>
                <c:pt idx="73">
                  <c:v>82046.25</c:v>
                </c:pt>
                <c:pt idx="74">
                  <c:v>22482.9</c:v>
                </c:pt>
                <c:pt idx="75">
                  <c:v>31133.024999999998</c:v>
                </c:pt>
                <c:pt idx="76">
                  <c:v>89966.25</c:v>
                </c:pt>
                <c:pt idx="77">
                  <c:v>97391.25</c:v>
                </c:pt>
                <c:pt idx="78">
                  <c:v>225596.25</c:v>
                </c:pt>
                <c:pt idx="79">
                  <c:v>11092.95</c:v>
                </c:pt>
                <c:pt idx="80">
                  <c:v>9100.08</c:v>
                </c:pt>
                <c:pt idx="81">
                  <c:v>862785</c:v>
                </c:pt>
                <c:pt idx="82">
                  <c:v>746707.5</c:v>
                </c:pt>
                <c:pt idx="83">
                  <c:v>76507.200000000012</c:v>
                </c:pt>
                <c:pt idx="84">
                  <c:v>2508.66</c:v>
                </c:pt>
                <c:pt idx="85">
                  <c:v>114221.25</c:v>
                </c:pt>
                <c:pt idx="86">
                  <c:v>82046.25</c:v>
                </c:pt>
                <c:pt idx="87">
                  <c:v>14497.56</c:v>
                </c:pt>
                <c:pt idx="88">
                  <c:v>1822.59</c:v>
                </c:pt>
                <c:pt idx="89">
                  <c:v>326922.75</c:v>
                </c:pt>
                <c:pt idx="90">
                  <c:v>89966.25</c:v>
                </c:pt>
                <c:pt idx="91">
                  <c:v>97391.25</c:v>
                </c:pt>
                <c:pt idx="92">
                  <c:v>292842</c:v>
                </c:pt>
                <c:pt idx="93">
                  <c:v>146718</c:v>
                </c:pt>
                <c:pt idx="94">
                  <c:v>484060.5</c:v>
                </c:pt>
                <c:pt idx="95">
                  <c:v>215820</c:v>
                </c:pt>
                <c:pt idx="96">
                  <c:v>23629.32</c:v>
                </c:pt>
                <c:pt idx="97">
                  <c:v>4766.8500000000004</c:v>
                </c:pt>
                <c:pt idx="98">
                  <c:v>90956.25</c:v>
                </c:pt>
                <c:pt idx="99">
                  <c:v>15229.2</c:v>
                </c:pt>
                <c:pt idx="100">
                  <c:v>62916</c:v>
                </c:pt>
                <c:pt idx="101">
                  <c:v>14714.7</c:v>
                </c:pt>
                <c:pt idx="102">
                  <c:v>978236</c:v>
                </c:pt>
                <c:pt idx="103">
                  <c:v>13429.92</c:v>
                </c:pt>
                <c:pt idx="104">
                  <c:v>30693.599999999999</c:v>
                </c:pt>
                <c:pt idx="105">
                  <c:v>8114.4</c:v>
                </c:pt>
                <c:pt idx="106">
                  <c:v>203350</c:v>
                </c:pt>
                <c:pt idx="107">
                  <c:v>34736.1</c:v>
                </c:pt>
                <c:pt idx="108">
                  <c:v>269892</c:v>
                </c:pt>
                <c:pt idx="109">
                  <c:v>508032</c:v>
                </c:pt>
                <c:pt idx="110">
                  <c:v>13429.92</c:v>
                </c:pt>
                <c:pt idx="111">
                  <c:v>81095</c:v>
                </c:pt>
                <c:pt idx="112">
                  <c:v>15229.2</c:v>
                </c:pt>
                <c:pt idx="113">
                  <c:v>99102.5</c:v>
                </c:pt>
                <c:pt idx="114">
                  <c:v>262762.5</c:v>
                </c:pt>
                <c:pt idx="115">
                  <c:v>20991.599999999999</c:v>
                </c:pt>
                <c:pt idx="116">
                  <c:v>563304</c:v>
                </c:pt>
                <c:pt idx="117">
                  <c:v>978236</c:v>
                </c:pt>
                <c:pt idx="118">
                  <c:v>334302.5</c:v>
                </c:pt>
                <c:pt idx="119">
                  <c:v>28297.5</c:v>
                </c:pt>
                <c:pt idx="120">
                  <c:v>13809.18</c:v>
                </c:pt>
                <c:pt idx="121">
                  <c:v>12406.8</c:v>
                </c:pt>
                <c:pt idx="122">
                  <c:v>12747.84</c:v>
                </c:pt>
                <c:pt idx="123">
                  <c:v>30693.599999999999</c:v>
                </c:pt>
                <c:pt idx="124">
                  <c:v>1017338</c:v>
                </c:pt>
                <c:pt idx="125">
                  <c:v>986811</c:v>
                </c:pt>
                <c:pt idx="126">
                  <c:v>99102.5</c:v>
                </c:pt>
                <c:pt idx="127">
                  <c:v>262762.5</c:v>
                </c:pt>
                <c:pt idx="128">
                  <c:v>12406.8</c:v>
                </c:pt>
                <c:pt idx="129">
                  <c:v>10662.4</c:v>
                </c:pt>
                <c:pt idx="130">
                  <c:v>12747.84</c:v>
                </c:pt>
                <c:pt idx="131">
                  <c:v>81095</c:v>
                </c:pt>
                <c:pt idx="132">
                  <c:v>62916</c:v>
                </c:pt>
                <c:pt idx="133">
                  <c:v>986811</c:v>
                </c:pt>
                <c:pt idx="134">
                  <c:v>334302.5</c:v>
                </c:pt>
                <c:pt idx="135">
                  <c:v>91238</c:v>
                </c:pt>
                <c:pt idx="136">
                  <c:v>665420</c:v>
                </c:pt>
                <c:pt idx="137">
                  <c:v>76146</c:v>
                </c:pt>
                <c:pt idx="138">
                  <c:v>323694</c:v>
                </c:pt>
                <c:pt idx="139">
                  <c:v>278810</c:v>
                </c:pt>
                <c:pt idx="140">
                  <c:v>1017338</c:v>
                </c:pt>
                <c:pt idx="141">
                  <c:v>24225.599999999999</c:v>
                </c:pt>
                <c:pt idx="142">
                  <c:v>18443.599999999999</c:v>
                </c:pt>
                <c:pt idx="143">
                  <c:v>563304</c:v>
                </c:pt>
                <c:pt idx="144">
                  <c:v>514524.375</c:v>
                </c:pt>
                <c:pt idx="145">
                  <c:v>50052</c:v>
                </c:pt>
                <c:pt idx="146">
                  <c:v>200499</c:v>
                </c:pt>
                <c:pt idx="147">
                  <c:v>22663.08</c:v>
                </c:pt>
                <c:pt idx="148">
                  <c:v>10569.12</c:v>
                </c:pt>
                <c:pt idx="149">
                  <c:v>13294.82</c:v>
                </c:pt>
                <c:pt idx="150">
                  <c:v>22127.64</c:v>
                </c:pt>
                <c:pt idx="151">
                  <c:v>3693.76</c:v>
                </c:pt>
                <c:pt idx="152">
                  <c:v>610081.5</c:v>
                </c:pt>
                <c:pt idx="153">
                  <c:v>156048.75</c:v>
                </c:pt>
                <c:pt idx="154">
                  <c:v>206852.5</c:v>
                </c:pt>
                <c:pt idx="155">
                  <c:v>708439.5</c:v>
                </c:pt>
                <c:pt idx="156">
                  <c:v>215097.5</c:v>
                </c:pt>
                <c:pt idx="157">
                  <c:v>22127.64</c:v>
                </c:pt>
                <c:pt idx="158">
                  <c:v>200499</c:v>
                </c:pt>
                <c:pt idx="159">
                  <c:v>190362.5</c:v>
                </c:pt>
                <c:pt idx="160">
                  <c:v>15940.98</c:v>
                </c:pt>
                <c:pt idx="161">
                  <c:v>243591.25</c:v>
                </c:pt>
                <c:pt idx="162">
                  <c:v>28299.75</c:v>
                </c:pt>
                <c:pt idx="163">
                  <c:v>156048.75</c:v>
                </c:pt>
                <c:pt idx="164">
                  <c:v>206852.5</c:v>
                </c:pt>
                <c:pt idx="165">
                  <c:v>243591.25</c:v>
                </c:pt>
                <c:pt idx="166">
                  <c:v>827604</c:v>
                </c:pt>
                <c:pt idx="167">
                  <c:v>22302.240000000002</c:v>
                </c:pt>
                <c:pt idx="168">
                  <c:v>190362.5</c:v>
                </c:pt>
                <c:pt idx="169">
                  <c:v>545334</c:v>
                </c:pt>
                <c:pt idx="170">
                  <c:v>557459</c:v>
                </c:pt>
                <c:pt idx="171">
                  <c:v>28299.75</c:v>
                </c:pt>
                <c:pt idx="172">
                  <c:v>16121.4</c:v>
                </c:pt>
                <c:pt idx="173">
                  <c:v>11950.4</c:v>
                </c:pt>
                <c:pt idx="174">
                  <c:v>74699.700000000012</c:v>
                </c:pt>
                <c:pt idx="175">
                  <c:v>28855.56</c:v>
                </c:pt>
                <c:pt idx="176">
                  <c:v>29246.400000000001</c:v>
                </c:pt>
                <c:pt idx="177">
                  <c:v>29246.400000000001</c:v>
                </c:pt>
                <c:pt idx="178">
                  <c:v>32558.400000000001</c:v>
                </c:pt>
                <c:pt idx="179">
                  <c:v>14131.2</c:v>
                </c:pt>
                <c:pt idx="180">
                  <c:v>19158.72</c:v>
                </c:pt>
                <c:pt idx="181">
                  <c:v>582048</c:v>
                </c:pt>
                <c:pt idx="182">
                  <c:v>92064</c:v>
                </c:pt>
                <c:pt idx="183">
                  <c:v>28324.799999999999</c:v>
                </c:pt>
                <c:pt idx="184">
                  <c:v>535392</c:v>
                </c:pt>
                <c:pt idx="185">
                  <c:v>19158.72</c:v>
                </c:pt>
                <c:pt idx="186">
                  <c:v>582048</c:v>
                </c:pt>
                <c:pt idx="187">
                  <c:v>136560</c:v>
                </c:pt>
                <c:pt idx="188">
                  <c:v>28566.720000000001</c:v>
                </c:pt>
                <c:pt idx="189">
                  <c:v>95400</c:v>
                </c:pt>
                <c:pt idx="190">
                  <c:v>407376</c:v>
                </c:pt>
                <c:pt idx="191">
                  <c:v>840384</c:v>
                </c:pt>
                <c:pt idx="192">
                  <c:v>1159200</c:v>
                </c:pt>
                <c:pt idx="193">
                  <c:v>358560</c:v>
                </c:pt>
                <c:pt idx="194">
                  <c:v>3139.2</c:v>
                </c:pt>
                <c:pt idx="195">
                  <c:v>39820.800000000003</c:v>
                </c:pt>
                <c:pt idx="196">
                  <c:v>20275.2</c:v>
                </c:pt>
                <c:pt idx="197">
                  <c:v>9662.4</c:v>
                </c:pt>
                <c:pt idx="198">
                  <c:v>21801.599999999999</c:v>
                </c:pt>
                <c:pt idx="199">
                  <c:v>92064</c:v>
                </c:pt>
                <c:pt idx="200">
                  <c:v>136560</c:v>
                </c:pt>
                <c:pt idx="201">
                  <c:v>16876.8</c:v>
                </c:pt>
                <c:pt idx="202">
                  <c:v>50803.199999999997</c:v>
                </c:pt>
                <c:pt idx="203">
                  <c:v>731472</c:v>
                </c:pt>
                <c:pt idx="204">
                  <c:v>9976.32</c:v>
                </c:pt>
                <c:pt idx="205">
                  <c:v>117264</c:v>
                </c:pt>
                <c:pt idx="206">
                  <c:v>731472</c:v>
                </c:pt>
                <c:pt idx="207">
                  <c:v>21801.599999999999</c:v>
                </c:pt>
                <c:pt idx="208">
                  <c:v>626640</c:v>
                </c:pt>
                <c:pt idx="209">
                  <c:v>128880</c:v>
                </c:pt>
                <c:pt idx="210">
                  <c:v>640752</c:v>
                </c:pt>
                <c:pt idx="211">
                  <c:v>9662.4</c:v>
                </c:pt>
                <c:pt idx="212">
                  <c:v>597408</c:v>
                </c:pt>
                <c:pt idx="213">
                  <c:v>7707.35</c:v>
                </c:pt>
                <c:pt idx="214">
                  <c:v>9123.7999999999993</c:v>
                </c:pt>
                <c:pt idx="215">
                  <c:v>15620.85</c:v>
                </c:pt>
                <c:pt idx="216">
                  <c:v>17881.849999999999</c:v>
                </c:pt>
                <c:pt idx="217">
                  <c:v>27713.4</c:v>
                </c:pt>
                <c:pt idx="218">
                  <c:v>27713.4</c:v>
                </c:pt>
                <c:pt idx="219">
                  <c:v>17881.849999999999</c:v>
                </c:pt>
                <c:pt idx="220">
                  <c:v>11191.95</c:v>
                </c:pt>
                <c:pt idx="221">
                  <c:v>12802.2</c:v>
                </c:pt>
                <c:pt idx="222">
                  <c:v>7707.35</c:v>
                </c:pt>
                <c:pt idx="223">
                  <c:v>21261</c:v>
                </c:pt>
                <c:pt idx="224">
                  <c:v>12722.4</c:v>
                </c:pt>
                <c:pt idx="225">
                  <c:v>29697</c:v>
                </c:pt>
                <c:pt idx="226">
                  <c:v>282435</c:v>
                </c:pt>
                <c:pt idx="227">
                  <c:v>6756.4</c:v>
                </c:pt>
                <c:pt idx="228">
                  <c:v>39771.75</c:v>
                </c:pt>
                <c:pt idx="229">
                  <c:v>3790.5</c:v>
                </c:pt>
                <c:pt idx="230">
                  <c:v>16538.55</c:v>
                </c:pt>
                <c:pt idx="231">
                  <c:v>460346.25</c:v>
                </c:pt>
                <c:pt idx="232">
                  <c:v>430706.25</c:v>
                </c:pt>
                <c:pt idx="233">
                  <c:v>239400</c:v>
                </c:pt>
                <c:pt idx="234">
                  <c:v>26698.799999999999</c:v>
                </c:pt>
                <c:pt idx="235">
                  <c:v>313500</c:v>
                </c:pt>
                <c:pt idx="236">
                  <c:v>24757</c:v>
                </c:pt>
                <c:pt idx="237">
                  <c:v>355300</c:v>
                </c:pt>
                <c:pt idx="238">
                  <c:v>283218.75</c:v>
                </c:pt>
                <c:pt idx="239">
                  <c:v>457995</c:v>
                </c:pt>
                <c:pt idx="240">
                  <c:v>15474.55</c:v>
                </c:pt>
                <c:pt idx="241">
                  <c:v>282435</c:v>
                </c:pt>
                <c:pt idx="242">
                  <c:v>200165</c:v>
                </c:pt>
                <c:pt idx="243">
                  <c:v>37335</c:v>
                </c:pt>
                <c:pt idx="244">
                  <c:v>408310</c:v>
                </c:pt>
                <c:pt idx="245">
                  <c:v>26391</c:v>
                </c:pt>
                <c:pt idx="246">
                  <c:v>102243.75</c:v>
                </c:pt>
                <c:pt idx="247">
                  <c:v>83600</c:v>
                </c:pt>
                <c:pt idx="248">
                  <c:v>34238</c:v>
                </c:pt>
                <c:pt idx="249">
                  <c:v>50597</c:v>
                </c:pt>
                <c:pt idx="250">
                  <c:v>14204.4</c:v>
                </c:pt>
                <c:pt idx="251">
                  <c:v>30153</c:v>
                </c:pt>
                <c:pt idx="252">
                  <c:v>7908.75</c:v>
                </c:pt>
                <c:pt idx="253">
                  <c:v>40769.25</c:v>
                </c:pt>
                <c:pt idx="254">
                  <c:v>95831.25</c:v>
                </c:pt>
                <c:pt idx="255">
                  <c:v>200165</c:v>
                </c:pt>
                <c:pt idx="256">
                  <c:v>53808</c:v>
                </c:pt>
                <c:pt idx="257">
                  <c:v>30001</c:v>
                </c:pt>
                <c:pt idx="258">
                  <c:v>102243.75</c:v>
                </c:pt>
                <c:pt idx="259">
                  <c:v>83600</c:v>
                </c:pt>
                <c:pt idx="260">
                  <c:v>19627</c:v>
                </c:pt>
                <c:pt idx="261">
                  <c:v>356250</c:v>
                </c:pt>
                <c:pt idx="262">
                  <c:v>26391</c:v>
                </c:pt>
                <c:pt idx="263">
                  <c:v>24035</c:v>
                </c:pt>
                <c:pt idx="264">
                  <c:v>43643</c:v>
                </c:pt>
                <c:pt idx="265">
                  <c:v>50597</c:v>
                </c:pt>
                <c:pt idx="266">
                  <c:v>3790.5</c:v>
                </c:pt>
                <c:pt idx="267">
                  <c:v>16538.55</c:v>
                </c:pt>
                <c:pt idx="268">
                  <c:v>448875</c:v>
                </c:pt>
                <c:pt idx="269">
                  <c:v>183540</c:v>
                </c:pt>
                <c:pt idx="270">
                  <c:v>408310</c:v>
                </c:pt>
                <c:pt idx="271">
                  <c:v>356250</c:v>
                </c:pt>
                <c:pt idx="272">
                  <c:v>53594.100000000006</c:v>
                </c:pt>
                <c:pt idx="273">
                  <c:v>21009</c:v>
                </c:pt>
                <c:pt idx="274">
                  <c:v>40100.400000000001</c:v>
                </c:pt>
                <c:pt idx="275">
                  <c:v>6339.36</c:v>
                </c:pt>
                <c:pt idx="276">
                  <c:v>25932.720000000001</c:v>
                </c:pt>
                <c:pt idx="277">
                  <c:v>28623</c:v>
                </c:pt>
                <c:pt idx="278">
                  <c:v>1730.54</c:v>
                </c:pt>
                <c:pt idx="279">
                  <c:v>104222.5</c:v>
                </c:pt>
                <c:pt idx="280">
                  <c:v>322420</c:v>
                </c:pt>
                <c:pt idx="281">
                  <c:v>480340</c:v>
                </c:pt>
                <c:pt idx="282">
                  <c:v>9231.74</c:v>
                </c:pt>
                <c:pt idx="283">
                  <c:v>30715.439999999999</c:v>
                </c:pt>
                <c:pt idx="284">
                  <c:v>492184</c:v>
                </c:pt>
                <c:pt idx="285">
                  <c:v>25932.720000000001</c:v>
                </c:pt>
                <c:pt idx="286">
                  <c:v>239183</c:v>
                </c:pt>
                <c:pt idx="287">
                  <c:v>111860</c:v>
                </c:pt>
                <c:pt idx="288">
                  <c:v>323712.5</c:v>
                </c:pt>
                <c:pt idx="289">
                  <c:v>21573</c:v>
                </c:pt>
                <c:pt idx="290">
                  <c:v>492184</c:v>
                </c:pt>
                <c:pt idx="291">
                  <c:v>9856.84</c:v>
                </c:pt>
                <c:pt idx="292">
                  <c:v>344322</c:v>
                </c:pt>
                <c:pt idx="293">
                  <c:v>683004</c:v>
                </c:pt>
                <c:pt idx="294">
                  <c:v>40100.400000000001</c:v>
                </c:pt>
                <c:pt idx="295">
                  <c:v>9856.84</c:v>
                </c:pt>
                <c:pt idx="296">
                  <c:v>344322</c:v>
                </c:pt>
                <c:pt idx="297">
                  <c:v>21112.400000000001</c:v>
                </c:pt>
                <c:pt idx="298">
                  <c:v>686952</c:v>
                </c:pt>
                <c:pt idx="299">
                  <c:v>233531.25</c:v>
                </c:pt>
                <c:pt idx="300">
                  <c:v>552391</c:v>
                </c:pt>
                <c:pt idx="301">
                  <c:v>239183</c:v>
                </c:pt>
                <c:pt idx="302">
                  <c:v>9231.74</c:v>
                </c:pt>
                <c:pt idx="303">
                  <c:v>683004</c:v>
                </c:pt>
                <c:pt idx="304">
                  <c:v>33031.599999999999</c:v>
                </c:pt>
                <c:pt idx="305">
                  <c:v>30991.8</c:v>
                </c:pt>
                <c:pt idx="306">
                  <c:v>24576.3</c:v>
                </c:pt>
                <c:pt idx="307">
                  <c:v>16257.3</c:v>
                </c:pt>
                <c:pt idx="308">
                  <c:v>33031.599999999999</c:v>
                </c:pt>
                <c:pt idx="309">
                  <c:v>18818.8</c:v>
                </c:pt>
                <c:pt idx="310">
                  <c:v>8771.14</c:v>
                </c:pt>
                <c:pt idx="311">
                  <c:v>16257.3</c:v>
                </c:pt>
                <c:pt idx="312">
                  <c:v>8113.32</c:v>
                </c:pt>
                <c:pt idx="313">
                  <c:v>21025.439999999999</c:v>
                </c:pt>
                <c:pt idx="314">
                  <c:v>34112.400000000001</c:v>
                </c:pt>
                <c:pt idx="315">
                  <c:v>26114.400000000001</c:v>
                </c:pt>
                <c:pt idx="316">
                  <c:v>26136.720000000001</c:v>
                </c:pt>
                <c:pt idx="317">
                  <c:v>6711.81</c:v>
                </c:pt>
                <c:pt idx="318">
                  <c:v>17604.900000000001</c:v>
                </c:pt>
                <c:pt idx="319">
                  <c:v>7388.85</c:v>
                </c:pt>
                <c:pt idx="320">
                  <c:v>3560.9700000000003</c:v>
                </c:pt>
                <c:pt idx="321">
                  <c:v>10298.82</c:v>
                </c:pt>
                <c:pt idx="322">
                  <c:v>19401.66</c:v>
                </c:pt>
                <c:pt idx="323">
                  <c:v>24719.4</c:v>
                </c:pt>
                <c:pt idx="324">
                  <c:v>10298.82</c:v>
                </c:pt>
                <c:pt idx="325">
                  <c:v>7388.85</c:v>
                </c:pt>
                <c:pt idx="326">
                  <c:v>573205.5</c:v>
                </c:pt>
                <c:pt idx="327">
                  <c:v>124992</c:v>
                </c:pt>
                <c:pt idx="328">
                  <c:v>608499</c:v>
                </c:pt>
                <c:pt idx="329">
                  <c:v>36753.599999999999</c:v>
                </c:pt>
                <c:pt idx="330">
                  <c:v>608499</c:v>
                </c:pt>
                <c:pt idx="331">
                  <c:v>290625</c:v>
                </c:pt>
                <c:pt idx="332">
                  <c:v>474858</c:v>
                </c:pt>
                <c:pt idx="333">
                  <c:v>124992</c:v>
                </c:pt>
                <c:pt idx="334">
                  <c:v>408386.25</c:v>
                </c:pt>
                <c:pt idx="335">
                  <c:v>29308.95</c:v>
                </c:pt>
                <c:pt idx="336">
                  <c:v>40887.449999999997</c:v>
                </c:pt>
                <c:pt idx="337">
                  <c:v>28551</c:v>
                </c:pt>
                <c:pt idx="338">
                  <c:v>313317</c:v>
                </c:pt>
                <c:pt idx="339">
                  <c:v>391716</c:v>
                </c:pt>
                <c:pt idx="340">
                  <c:v>30835.08</c:v>
                </c:pt>
                <c:pt idx="341">
                  <c:v>13833.75</c:v>
                </c:pt>
                <c:pt idx="342">
                  <c:v>462861</c:v>
                </c:pt>
                <c:pt idx="343">
                  <c:v>11327.4</c:v>
                </c:pt>
                <c:pt idx="344">
                  <c:v>242613.75</c:v>
                </c:pt>
                <c:pt idx="345">
                  <c:v>36753.599999999999</c:v>
                </c:pt>
                <c:pt idx="346">
                  <c:v>26430.6</c:v>
                </c:pt>
                <c:pt idx="347">
                  <c:v>382788</c:v>
                </c:pt>
                <c:pt idx="348">
                  <c:v>10936.8</c:v>
                </c:pt>
                <c:pt idx="349">
                  <c:v>36208.620000000003</c:v>
                </c:pt>
                <c:pt idx="350">
                  <c:v>267561</c:v>
                </c:pt>
                <c:pt idx="351">
                  <c:v>766413</c:v>
                </c:pt>
                <c:pt idx="352">
                  <c:v>191231.25</c:v>
                </c:pt>
                <c:pt idx="353">
                  <c:v>936138</c:v>
                </c:pt>
                <c:pt idx="354">
                  <c:v>115552.5</c:v>
                </c:pt>
                <c:pt idx="355">
                  <c:v>20794.8</c:v>
                </c:pt>
                <c:pt idx="356">
                  <c:v>382788</c:v>
                </c:pt>
                <c:pt idx="357">
                  <c:v>3142.7200000000003</c:v>
                </c:pt>
                <c:pt idx="358">
                  <c:v>23588.799999999999</c:v>
                </c:pt>
                <c:pt idx="359">
                  <c:v>1655.08</c:v>
                </c:pt>
                <c:pt idx="360">
                  <c:v>23588.799999999999</c:v>
                </c:pt>
                <c:pt idx="361">
                  <c:v>177100</c:v>
                </c:pt>
                <c:pt idx="362">
                  <c:v>6762</c:v>
                </c:pt>
                <c:pt idx="363">
                  <c:v>438564</c:v>
                </c:pt>
                <c:pt idx="364">
                  <c:v>34513.800000000003</c:v>
                </c:pt>
                <c:pt idx="365">
                  <c:v>13027.2</c:v>
                </c:pt>
                <c:pt idx="366">
                  <c:v>11868</c:v>
                </c:pt>
                <c:pt idx="367">
                  <c:v>431112</c:v>
                </c:pt>
                <c:pt idx="368">
                  <c:v>354108</c:v>
                </c:pt>
                <c:pt idx="369">
                  <c:v>9811.7999999999993</c:v>
                </c:pt>
                <c:pt idx="370">
                  <c:v>128110</c:v>
                </c:pt>
                <c:pt idx="371">
                  <c:v>8107.96</c:v>
                </c:pt>
                <c:pt idx="372">
                  <c:v>7051.8</c:v>
                </c:pt>
                <c:pt idx="373">
                  <c:v>25134.400000000001</c:v>
                </c:pt>
                <c:pt idx="374">
                  <c:v>678960</c:v>
                </c:pt>
                <c:pt idx="375">
                  <c:v>4366.32</c:v>
                </c:pt>
                <c:pt idx="376">
                  <c:v>10291.120000000001</c:v>
                </c:pt>
                <c:pt idx="377">
                  <c:v>15513.96</c:v>
                </c:pt>
                <c:pt idx="378">
                  <c:v>35585.599999999999</c:v>
                </c:pt>
                <c:pt idx="379">
                  <c:v>55071.199999999997</c:v>
                </c:pt>
                <c:pt idx="380">
                  <c:v>691012</c:v>
                </c:pt>
                <c:pt idx="381">
                  <c:v>12532.24</c:v>
                </c:pt>
                <c:pt idx="382">
                  <c:v>438564</c:v>
                </c:pt>
                <c:pt idx="383">
                  <c:v>6601.92</c:v>
                </c:pt>
                <c:pt idx="384">
                  <c:v>18721.080000000002</c:v>
                </c:pt>
                <c:pt idx="385">
                  <c:v>15056.72</c:v>
                </c:pt>
                <c:pt idx="386">
                  <c:v>106536</c:v>
                </c:pt>
                <c:pt idx="387">
                  <c:v>175260</c:v>
                </c:pt>
                <c:pt idx="388">
                  <c:v>184989</c:v>
                </c:pt>
                <c:pt idx="389">
                  <c:v>15056.72</c:v>
                </c:pt>
                <c:pt idx="390">
                  <c:v>122682</c:v>
                </c:pt>
                <c:pt idx="391">
                  <c:v>135884</c:v>
                </c:pt>
                <c:pt idx="392">
                  <c:v>588984</c:v>
                </c:pt>
                <c:pt idx="393">
                  <c:v>223008</c:v>
                </c:pt>
                <c:pt idx="394">
                  <c:v>13027.2</c:v>
                </c:pt>
                <c:pt idx="395">
                  <c:v>18721.080000000002</c:v>
                </c:pt>
                <c:pt idx="396">
                  <c:v>25134.400000000001</c:v>
                </c:pt>
                <c:pt idx="397">
                  <c:v>678960</c:v>
                </c:pt>
                <c:pt idx="398">
                  <c:v>27968</c:v>
                </c:pt>
                <c:pt idx="399">
                  <c:v>9811.7999999999993</c:v>
                </c:pt>
                <c:pt idx="400">
                  <c:v>15180</c:v>
                </c:pt>
                <c:pt idx="401">
                  <c:v>175260</c:v>
                </c:pt>
                <c:pt idx="402">
                  <c:v>8031.5999999999995</c:v>
                </c:pt>
                <c:pt idx="403">
                  <c:v>298662</c:v>
                </c:pt>
                <c:pt idx="404">
                  <c:v>4007.64</c:v>
                </c:pt>
                <c:pt idx="405">
                  <c:v>1038082.5</c:v>
                </c:pt>
                <c:pt idx="406">
                  <c:v>530621</c:v>
                </c:pt>
                <c:pt idx="407">
                  <c:v>87906</c:v>
                </c:pt>
                <c:pt idx="408">
                  <c:v>25345.32</c:v>
                </c:pt>
                <c:pt idx="409">
                  <c:v>211233.75</c:v>
                </c:pt>
                <c:pt idx="410">
                  <c:v>10262.07</c:v>
                </c:pt>
                <c:pt idx="411">
                  <c:v>318158.75</c:v>
                </c:pt>
                <c:pt idx="412">
                  <c:v>91182</c:v>
                </c:pt>
                <c:pt idx="413">
                  <c:v>700245</c:v>
                </c:pt>
                <c:pt idx="414">
                  <c:v>769814.5</c:v>
                </c:pt>
                <c:pt idx="415">
                  <c:v>50163.75</c:v>
                </c:pt>
                <c:pt idx="416">
                  <c:v>298662</c:v>
                </c:pt>
                <c:pt idx="417">
                  <c:v>16748.55</c:v>
                </c:pt>
                <c:pt idx="418">
                  <c:v>4007.64</c:v>
                </c:pt>
                <c:pt idx="419">
                  <c:v>361452</c:v>
                </c:pt>
                <c:pt idx="420">
                  <c:v>19383</c:v>
                </c:pt>
                <c:pt idx="421">
                  <c:v>318158.75</c:v>
                </c:pt>
                <c:pt idx="422">
                  <c:v>3344.25</c:v>
                </c:pt>
                <c:pt idx="423">
                  <c:v>1035625.5</c:v>
                </c:pt>
                <c:pt idx="424">
                  <c:v>416279.5</c:v>
                </c:pt>
                <c:pt idx="425">
                  <c:v>64496.25</c:v>
                </c:pt>
                <c:pt idx="426">
                  <c:v>240012.5</c:v>
                </c:pt>
                <c:pt idx="427">
                  <c:v>404176.5</c:v>
                </c:pt>
                <c:pt idx="428">
                  <c:v>21359.52</c:v>
                </c:pt>
                <c:pt idx="429">
                  <c:v>725907</c:v>
                </c:pt>
                <c:pt idx="430">
                  <c:v>430452.75</c:v>
                </c:pt>
                <c:pt idx="431">
                  <c:v>9609.6</c:v>
                </c:pt>
                <c:pt idx="432">
                  <c:v>509691</c:v>
                </c:pt>
                <c:pt idx="433">
                  <c:v>24395.279999999999</c:v>
                </c:pt>
                <c:pt idx="434">
                  <c:v>16748.55</c:v>
                </c:pt>
                <c:pt idx="435">
                  <c:v>99758.75</c:v>
                </c:pt>
                <c:pt idx="436">
                  <c:v>659613.5</c:v>
                </c:pt>
                <c:pt idx="437">
                  <c:v>404176.5</c:v>
                </c:pt>
                <c:pt idx="438">
                  <c:v>13240.5</c:v>
                </c:pt>
                <c:pt idx="439">
                  <c:v>30830.799999999999</c:v>
                </c:pt>
                <c:pt idx="440">
                  <c:v>12066.6</c:v>
                </c:pt>
                <c:pt idx="441">
                  <c:v>5217.03</c:v>
                </c:pt>
                <c:pt idx="442">
                  <c:v>17253.599999999999</c:v>
                </c:pt>
                <c:pt idx="443">
                  <c:v>3318.77</c:v>
                </c:pt>
                <c:pt idx="444">
                  <c:v>17708.599999999999</c:v>
                </c:pt>
                <c:pt idx="445">
                  <c:v>18891.599999999999</c:v>
                </c:pt>
                <c:pt idx="446">
                  <c:v>2293.1999999999998</c:v>
                </c:pt>
                <c:pt idx="447">
                  <c:v>21479.64</c:v>
                </c:pt>
                <c:pt idx="448">
                  <c:v>35872.199999999997</c:v>
                </c:pt>
                <c:pt idx="449">
                  <c:v>2293.1999999999998</c:v>
                </c:pt>
                <c:pt idx="450">
                  <c:v>48812.4</c:v>
                </c:pt>
                <c:pt idx="451">
                  <c:v>3318.77</c:v>
                </c:pt>
                <c:pt idx="452">
                  <c:v>18891.599999999999</c:v>
                </c:pt>
                <c:pt idx="453">
                  <c:v>22256.324999999997</c:v>
                </c:pt>
                <c:pt idx="454">
                  <c:v>3341.52</c:v>
                </c:pt>
                <c:pt idx="455">
                  <c:v>4168.8</c:v>
                </c:pt>
                <c:pt idx="456">
                  <c:v>14666.4</c:v>
                </c:pt>
                <c:pt idx="457">
                  <c:v>4168.8</c:v>
                </c:pt>
                <c:pt idx="458">
                  <c:v>387618.75</c:v>
                </c:pt>
                <c:pt idx="459">
                  <c:v>166725</c:v>
                </c:pt>
                <c:pt idx="460">
                  <c:v>728595</c:v>
                </c:pt>
                <c:pt idx="461">
                  <c:v>202950</c:v>
                </c:pt>
                <c:pt idx="462">
                  <c:v>27972</c:v>
                </c:pt>
                <c:pt idx="463">
                  <c:v>35172</c:v>
                </c:pt>
                <c:pt idx="464">
                  <c:v>159570</c:v>
                </c:pt>
                <c:pt idx="465">
                  <c:v>29254.5</c:v>
                </c:pt>
                <c:pt idx="466">
                  <c:v>4338</c:v>
                </c:pt>
                <c:pt idx="467">
                  <c:v>9193.5</c:v>
                </c:pt>
                <c:pt idx="468">
                  <c:v>6885</c:v>
                </c:pt>
                <c:pt idx="469">
                  <c:v>10665</c:v>
                </c:pt>
                <c:pt idx="470">
                  <c:v>201285</c:v>
                </c:pt>
                <c:pt idx="471">
                  <c:v>179550</c:v>
                </c:pt>
                <c:pt idx="472">
                  <c:v>619380</c:v>
                </c:pt>
                <c:pt idx="473">
                  <c:v>4338</c:v>
                </c:pt>
                <c:pt idx="474">
                  <c:v>16789.5</c:v>
                </c:pt>
                <c:pt idx="475">
                  <c:v>215550</c:v>
                </c:pt>
                <c:pt idx="476">
                  <c:v>230310</c:v>
                </c:pt>
                <c:pt idx="477">
                  <c:v>38362.5</c:v>
                </c:pt>
                <c:pt idx="478">
                  <c:v>8653.5</c:v>
                </c:pt>
                <c:pt idx="479">
                  <c:v>884205</c:v>
                </c:pt>
                <c:pt idx="480">
                  <c:v>116640</c:v>
                </c:pt>
                <c:pt idx="481">
                  <c:v>619380</c:v>
                </c:pt>
                <c:pt idx="482">
                  <c:v>29254.5</c:v>
                </c:pt>
                <c:pt idx="483">
                  <c:v>284512.5</c:v>
                </c:pt>
                <c:pt idx="484">
                  <c:v>589050</c:v>
                </c:pt>
                <c:pt idx="485">
                  <c:v>65137.5</c:v>
                </c:pt>
                <c:pt idx="486">
                  <c:v>705600</c:v>
                </c:pt>
                <c:pt idx="487">
                  <c:v>808110</c:v>
                </c:pt>
                <c:pt idx="488">
                  <c:v>38021.399999999994</c:v>
                </c:pt>
                <c:pt idx="489">
                  <c:v>36702</c:v>
                </c:pt>
                <c:pt idx="490">
                  <c:v>27799.200000000001</c:v>
                </c:pt>
                <c:pt idx="491">
                  <c:v>222705</c:v>
                </c:pt>
                <c:pt idx="492">
                  <c:v>27972</c:v>
                </c:pt>
                <c:pt idx="493">
                  <c:v>230310</c:v>
                </c:pt>
                <c:pt idx="494">
                  <c:v>12794.64</c:v>
                </c:pt>
                <c:pt idx="495">
                  <c:v>15774.36</c:v>
                </c:pt>
                <c:pt idx="496">
                  <c:v>12794.64</c:v>
                </c:pt>
                <c:pt idx="497">
                  <c:v>5126.3999999999996</c:v>
                </c:pt>
                <c:pt idx="498">
                  <c:v>5040.96</c:v>
                </c:pt>
                <c:pt idx="499">
                  <c:v>9837.17</c:v>
                </c:pt>
                <c:pt idx="500">
                  <c:v>10733.4</c:v>
                </c:pt>
                <c:pt idx="501">
                  <c:v>42713.324999999997</c:v>
                </c:pt>
                <c:pt idx="502">
                  <c:v>5040.96</c:v>
                </c:pt>
                <c:pt idx="503">
                  <c:v>20687.16</c:v>
                </c:pt>
                <c:pt idx="504">
                  <c:v>246708</c:v>
                </c:pt>
                <c:pt idx="505">
                  <c:v>750537</c:v>
                </c:pt>
                <c:pt idx="506">
                  <c:v>271561.25</c:v>
                </c:pt>
                <c:pt idx="507">
                  <c:v>20826</c:v>
                </c:pt>
                <c:pt idx="508">
                  <c:v>16858.38</c:v>
                </c:pt>
                <c:pt idx="509">
                  <c:v>238609</c:v>
                </c:pt>
                <c:pt idx="510">
                  <c:v>53257.599999999999</c:v>
                </c:pt>
                <c:pt idx="511">
                  <c:v>28795.95</c:v>
                </c:pt>
                <c:pt idx="512">
                  <c:v>233091</c:v>
                </c:pt>
                <c:pt idx="513">
                  <c:v>19971.599999999999</c:v>
                </c:pt>
                <c:pt idx="514">
                  <c:v>655551.75</c:v>
                </c:pt>
                <c:pt idx="515">
                  <c:v>42997.68</c:v>
                </c:pt>
                <c:pt idx="516">
                  <c:v>25904.340000000004</c:v>
                </c:pt>
                <c:pt idx="517">
                  <c:v>42613.2</c:v>
                </c:pt>
                <c:pt idx="518">
                  <c:v>26486.400000000001</c:v>
                </c:pt>
                <c:pt idx="519">
                  <c:v>271561.25</c:v>
                </c:pt>
                <c:pt idx="520">
                  <c:v>53257.599999999999</c:v>
                </c:pt>
                <c:pt idx="521">
                  <c:v>364722</c:v>
                </c:pt>
                <c:pt idx="522">
                  <c:v>49929</c:v>
                </c:pt>
                <c:pt idx="523">
                  <c:v>8744.25</c:v>
                </c:pt>
                <c:pt idx="524">
                  <c:v>107156</c:v>
                </c:pt>
                <c:pt idx="525">
                  <c:v>11263.84</c:v>
                </c:pt>
                <c:pt idx="526">
                  <c:v>18519.12</c:v>
                </c:pt>
                <c:pt idx="527">
                  <c:v>61632.5</c:v>
                </c:pt>
                <c:pt idx="528">
                  <c:v>52243</c:v>
                </c:pt>
                <c:pt idx="529">
                  <c:v>352106.25</c:v>
                </c:pt>
                <c:pt idx="530">
                  <c:v>46796.2</c:v>
                </c:pt>
                <c:pt idx="531">
                  <c:v>159421.25</c:v>
                </c:pt>
                <c:pt idx="532">
                  <c:v>105353.75</c:v>
                </c:pt>
                <c:pt idx="533">
                  <c:v>107156</c:v>
                </c:pt>
                <c:pt idx="534">
                  <c:v>28795.95</c:v>
                </c:pt>
                <c:pt idx="535">
                  <c:v>2367.4</c:v>
                </c:pt>
                <c:pt idx="536">
                  <c:v>272888</c:v>
                </c:pt>
                <c:pt idx="537">
                  <c:v>265760</c:v>
                </c:pt>
                <c:pt idx="538">
                  <c:v>237160</c:v>
                </c:pt>
                <c:pt idx="539">
                  <c:v>35494.800000000003</c:v>
                </c:pt>
                <c:pt idx="540">
                  <c:v>8936.4</c:v>
                </c:pt>
                <c:pt idx="541">
                  <c:v>468072</c:v>
                </c:pt>
                <c:pt idx="542">
                  <c:v>14907.2</c:v>
                </c:pt>
                <c:pt idx="543">
                  <c:v>16841.439999999999</c:v>
                </c:pt>
                <c:pt idx="544">
                  <c:v>30184</c:v>
                </c:pt>
                <c:pt idx="545">
                  <c:v>313104</c:v>
                </c:pt>
                <c:pt idx="546">
                  <c:v>922680</c:v>
                </c:pt>
                <c:pt idx="547">
                  <c:v>272888</c:v>
                </c:pt>
                <c:pt idx="548">
                  <c:v>237160</c:v>
                </c:pt>
                <c:pt idx="549">
                  <c:v>15928</c:v>
                </c:pt>
                <c:pt idx="550">
                  <c:v>30184</c:v>
                </c:pt>
                <c:pt idx="551">
                  <c:v>490952</c:v>
                </c:pt>
                <c:pt idx="552">
                  <c:v>358776</c:v>
                </c:pt>
                <c:pt idx="553">
                  <c:v>567600</c:v>
                </c:pt>
                <c:pt idx="554">
                  <c:v>368676</c:v>
                </c:pt>
                <c:pt idx="555">
                  <c:v>5016</c:v>
                </c:pt>
                <c:pt idx="556">
                  <c:v>21700.799999999999</c:v>
                </c:pt>
                <c:pt idx="557">
                  <c:v>429660</c:v>
                </c:pt>
                <c:pt idx="558">
                  <c:v>303688</c:v>
                </c:pt>
                <c:pt idx="559">
                  <c:v>15928</c:v>
                </c:pt>
                <c:pt idx="560">
                  <c:v>22271.040000000001</c:v>
                </c:pt>
                <c:pt idx="561">
                  <c:v>51143.399999999994</c:v>
                </c:pt>
                <c:pt idx="562">
                  <c:v>191884</c:v>
                </c:pt>
                <c:pt idx="563">
                  <c:v>303688</c:v>
                </c:pt>
                <c:pt idx="564">
                  <c:v>262570</c:v>
                </c:pt>
                <c:pt idx="565">
                  <c:v>21700.799999999999</c:v>
                </c:pt>
                <c:pt idx="566">
                  <c:v>83160</c:v>
                </c:pt>
                <c:pt idx="567">
                  <c:v>21076.44</c:v>
                </c:pt>
                <c:pt idx="568">
                  <c:v>16841.439999999999</c:v>
                </c:pt>
                <c:pt idx="569">
                  <c:v>33633.599999999999</c:v>
                </c:pt>
                <c:pt idx="570">
                  <c:v>44378.399999999994</c:v>
                </c:pt>
                <c:pt idx="571">
                  <c:v>28100.16</c:v>
                </c:pt>
                <c:pt idx="572">
                  <c:v>26945.599999999999</c:v>
                </c:pt>
                <c:pt idx="573">
                  <c:v>9184.56</c:v>
                </c:pt>
                <c:pt idx="574">
                  <c:v>26945.599999999999</c:v>
                </c:pt>
                <c:pt idx="575">
                  <c:v>29156.16</c:v>
                </c:pt>
                <c:pt idx="576">
                  <c:v>33499.35</c:v>
                </c:pt>
                <c:pt idx="577">
                  <c:v>33499.35</c:v>
                </c:pt>
                <c:pt idx="578">
                  <c:v>281053.5</c:v>
                </c:pt>
                <c:pt idx="579">
                  <c:v>545055</c:v>
                </c:pt>
                <c:pt idx="580">
                  <c:v>7690.8</c:v>
                </c:pt>
                <c:pt idx="581">
                  <c:v>299171.25</c:v>
                </c:pt>
                <c:pt idx="582">
                  <c:v>7904.82</c:v>
                </c:pt>
                <c:pt idx="583">
                  <c:v>6305.76</c:v>
                </c:pt>
                <c:pt idx="584">
                  <c:v>39237</c:v>
                </c:pt>
                <c:pt idx="585">
                  <c:v>21732.6</c:v>
                </c:pt>
                <c:pt idx="586">
                  <c:v>8760.4650000000001</c:v>
                </c:pt>
                <c:pt idx="587">
                  <c:v>210627</c:v>
                </c:pt>
                <c:pt idx="588">
                  <c:v>45953.4</c:v>
                </c:pt>
                <c:pt idx="589">
                  <c:v>47119.199999999997</c:v>
                </c:pt>
                <c:pt idx="590">
                  <c:v>801444</c:v>
                </c:pt>
                <c:pt idx="591">
                  <c:v>172151.25</c:v>
                </c:pt>
                <c:pt idx="592">
                  <c:v>5961.24</c:v>
                </c:pt>
                <c:pt idx="593">
                  <c:v>16418.64</c:v>
                </c:pt>
                <c:pt idx="594">
                  <c:v>20423.25</c:v>
                </c:pt>
                <c:pt idx="595">
                  <c:v>21732.6</c:v>
                </c:pt>
                <c:pt idx="596">
                  <c:v>108706.5</c:v>
                </c:pt>
                <c:pt idx="597">
                  <c:v>10575.72</c:v>
                </c:pt>
                <c:pt idx="598">
                  <c:v>52167.375</c:v>
                </c:pt>
                <c:pt idx="599">
                  <c:v>801444</c:v>
                </c:pt>
                <c:pt idx="600">
                  <c:v>7247.1</c:v>
                </c:pt>
                <c:pt idx="601">
                  <c:v>6305.76</c:v>
                </c:pt>
                <c:pt idx="602">
                  <c:v>8613</c:v>
                </c:pt>
                <c:pt idx="603">
                  <c:v>4280.3999999999996</c:v>
                </c:pt>
                <c:pt idx="604">
                  <c:v>679905</c:v>
                </c:pt>
                <c:pt idx="605">
                  <c:v>10575.72</c:v>
                </c:pt>
                <c:pt idx="606">
                  <c:v>172151.25</c:v>
                </c:pt>
                <c:pt idx="607">
                  <c:v>20423.25</c:v>
                </c:pt>
                <c:pt idx="608">
                  <c:v>180416.25</c:v>
                </c:pt>
                <c:pt idx="609">
                  <c:v>7247.1</c:v>
                </c:pt>
                <c:pt idx="610">
                  <c:v>4280.3999999999996</c:v>
                </c:pt>
                <c:pt idx="611">
                  <c:v>18478.8</c:v>
                </c:pt>
                <c:pt idx="612">
                  <c:v>44358.8</c:v>
                </c:pt>
                <c:pt idx="613">
                  <c:v>29979.599999999999</c:v>
                </c:pt>
                <c:pt idx="614">
                  <c:v>18035.919999999998</c:v>
                </c:pt>
                <c:pt idx="615">
                  <c:v>1685.6</c:v>
                </c:pt>
                <c:pt idx="616">
                  <c:v>1763.8600000000001</c:v>
                </c:pt>
                <c:pt idx="617">
                  <c:v>18035.919999999998</c:v>
                </c:pt>
                <c:pt idx="618">
                  <c:v>3586.2</c:v>
                </c:pt>
                <c:pt idx="619">
                  <c:v>41761.599999999999</c:v>
                </c:pt>
                <c:pt idx="620">
                  <c:v>22794.3</c:v>
                </c:pt>
                <c:pt idx="621">
                  <c:v>14375.76</c:v>
                </c:pt>
                <c:pt idx="622">
                  <c:v>1685.6</c:v>
                </c:pt>
                <c:pt idx="623">
                  <c:v>14375.76</c:v>
                </c:pt>
                <c:pt idx="624">
                  <c:v>20794.8</c:v>
                </c:pt>
                <c:pt idx="625">
                  <c:v>206658</c:v>
                </c:pt>
                <c:pt idx="626">
                  <c:v>109972.5</c:v>
                </c:pt>
                <c:pt idx="627">
                  <c:v>385968</c:v>
                </c:pt>
                <c:pt idx="628">
                  <c:v>260580</c:v>
                </c:pt>
                <c:pt idx="629">
                  <c:v>19517.7</c:v>
                </c:pt>
                <c:pt idx="630">
                  <c:v>29670</c:v>
                </c:pt>
                <c:pt idx="631">
                  <c:v>303257.5</c:v>
                </c:pt>
                <c:pt idx="632">
                  <c:v>670477.5</c:v>
                </c:pt>
                <c:pt idx="633">
                  <c:v>360899</c:v>
                </c:pt>
                <c:pt idx="634">
                  <c:v>60200</c:v>
                </c:pt>
                <c:pt idx="635">
                  <c:v>2335.7600000000002</c:v>
                </c:pt>
                <c:pt idx="636">
                  <c:v>10396.540000000001</c:v>
                </c:pt>
                <c:pt idx="637">
                  <c:v>29670</c:v>
                </c:pt>
                <c:pt idx="638">
                  <c:v>4472</c:v>
                </c:pt>
                <c:pt idx="639">
                  <c:v>31863</c:v>
                </c:pt>
                <c:pt idx="640">
                  <c:v>22484.7</c:v>
                </c:pt>
                <c:pt idx="641">
                  <c:v>30072.48</c:v>
                </c:pt>
                <c:pt idx="642">
                  <c:v>10420.619999999999</c:v>
                </c:pt>
                <c:pt idx="643">
                  <c:v>210700</c:v>
                </c:pt>
                <c:pt idx="644">
                  <c:v>22931.040000000001</c:v>
                </c:pt>
                <c:pt idx="645">
                  <c:v>354277</c:v>
                </c:pt>
                <c:pt idx="646">
                  <c:v>578522</c:v>
                </c:pt>
                <c:pt idx="647">
                  <c:v>169312.5</c:v>
                </c:pt>
                <c:pt idx="648">
                  <c:v>10423.200000000001</c:v>
                </c:pt>
                <c:pt idx="649">
                  <c:v>634680</c:v>
                </c:pt>
                <c:pt idx="650">
                  <c:v>69402</c:v>
                </c:pt>
                <c:pt idx="651">
                  <c:v>654288</c:v>
                </c:pt>
                <c:pt idx="652">
                  <c:v>17476.060000000001</c:v>
                </c:pt>
                <c:pt idx="653">
                  <c:v>655578</c:v>
                </c:pt>
                <c:pt idx="654">
                  <c:v>69402</c:v>
                </c:pt>
                <c:pt idx="655">
                  <c:v>385968</c:v>
                </c:pt>
                <c:pt idx="656">
                  <c:v>260580</c:v>
                </c:pt>
                <c:pt idx="657">
                  <c:v>385581</c:v>
                </c:pt>
                <c:pt idx="658">
                  <c:v>229104</c:v>
                </c:pt>
                <c:pt idx="659">
                  <c:v>305730</c:v>
                </c:pt>
                <c:pt idx="660">
                  <c:v>25542</c:v>
                </c:pt>
                <c:pt idx="661">
                  <c:v>22484.7</c:v>
                </c:pt>
                <c:pt idx="662">
                  <c:v>30072.48</c:v>
                </c:pt>
                <c:pt idx="663">
                  <c:v>10420.619999999999</c:v>
                </c:pt>
                <c:pt idx="664">
                  <c:v>10396.540000000001</c:v>
                </c:pt>
                <c:pt idx="665">
                  <c:v>24123</c:v>
                </c:pt>
                <c:pt idx="666">
                  <c:v>124737.5</c:v>
                </c:pt>
                <c:pt idx="667">
                  <c:v>293993.75</c:v>
                </c:pt>
                <c:pt idx="668">
                  <c:v>115281.25</c:v>
                </c:pt>
                <c:pt idx="669">
                  <c:v>139230</c:v>
                </c:pt>
                <c:pt idx="670">
                  <c:v>19686</c:v>
                </c:pt>
                <c:pt idx="671">
                  <c:v>20578.5</c:v>
                </c:pt>
                <c:pt idx="672">
                  <c:v>15083.25</c:v>
                </c:pt>
                <c:pt idx="673">
                  <c:v>848172.5</c:v>
                </c:pt>
                <c:pt idx="674">
                  <c:v>32627.25</c:v>
                </c:pt>
                <c:pt idx="675">
                  <c:v>4539</c:v>
                </c:pt>
                <c:pt idx="676">
                  <c:v>115281.25</c:v>
                </c:pt>
                <c:pt idx="677">
                  <c:v>14981.25</c:v>
                </c:pt>
                <c:pt idx="678">
                  <c:v>597082.5</c:v>
                </c:pt>
                <c:pt idx="679">
                  <c:v>639922.5</c:v>
                </c:pt>
                <c:pt idx="680">
                  <c:v>9322.7999999999993</c:v>
                </c:pt>
                <c:pt idx="681">
                  <c:v>4981</c:v>
                </c:pt>
                <c:pt idx="682">
                  <c:v>5100</c:v>
                </c:pt>
                <c:pt idx="683">
                  <c:v>36031.5</c:v>
                </c:pt>
                <c:pt idx="684">
                  <c:v>70443.75</c:v>
                </c:pt>
                <c:pt idx="685">
                  <c:v>656370</c:v>
                </c:pt>
                <c:pt idx="686">
                  <c:v>259037.5</c:v>
                </c:pt>
                <c:pt idx="687">
                  <c:v>9322.7999999999993</c:v>
                </c:pt>
                <c:pt idx="688">
                  <c:v>14713.5</c:v>
                </c:pt>
                <c:pt idx="689">
                  <c:v>6273</c:v>
                </c:pt>
                <c:pt idx="690">
                  <c:v>4539</c:v>
                </c:pt>
                <c:pt idx="691">
                  <c:v>14981.25</c:v>
                </c:pt>
                <c:pt idx="692">
                  <c:v>313862.5</c:v>
                </c:pt>
                <c:pt idx="693">
                  <c:v>58650</c:v>
                </c:pt>
                <c:pt idx="694">
                  <c:v>4981</c:v>
                </c:pt>
                <c:pt idx="695">
                  <c:v>631125</c:v>
                </c:pt>
                <c:pt idx="696">
                  <c:v>139230</c:v>
                </c:pt>
                <c:pt idx="697">
                  <c:v>8139.6</c:v>
                </c:pt>
                <c:pt idx="698">
                  <c:v>4301.8500000000004</c:v>
                </c:pt>
                <c:pt idx="699">
                  <c:v>18421.2</c:v>
                </c:pt>
              </c:numCache>
            </c:numRef>
          </c:xVal>
          <c:yVal>
            <c:numRef>
              <c:f>'Statistics &amp; Regression'!$B$2:$B$701</c:f>
              <c:numCache>
                <c:formatCode>General</c:formatCode>
                <c:ptCount val="700"/>
                <c:pt idx="0">
                  <c:v>16185</c:v>
                </c:pt>
                <c:pt idx="1">
                  <c:v>13210</c:v>
                </c:pt>
                <c:pt idx="2">
                  <c:v>10890</c:v>
                </c:pt>
                <c:pt idx="3">
                  <c:v>4440</c:v>
                </c:pt>
                <c:pt idx="4">
                  <c:v>12350</c:v>
                </c:pt>
                <c:pt idx="5">
                  <c:v>136170</c:v>
                </c:pt>
                <c:pt idx="6">
                  <c:v>4605</c:v>
                </c:pt>
                <c:pt idx="7">
                  <c:v>22662</c:v>
                </c:pt>
                <c:pt idx="8">
                  <c:v>18990</c:v>
                </c:pt>
                <c:pt idx="9">
                  <c:v>9241.7999999999993</c:v>
                </c:pt>
                <c:pt idx="10">
                  <c:v>12350</c:v>
                </c:pt>
                <c:pt idx="11">
                  <c:v>13327.5</c:v>
                </c:pt>
                <c:pt idx="12">
                  <c:v>47900</c:v>
                </c:pt>
                <c:pt idx="13">
                  <c:v>4292</c:v>
                </c:pt>
                <c:pt idx="14">
                  <c:v>1725</c:v>
                </c:pt>
                <c:pt idx="15">
                  <c:v>3075</c:v>
                </c:pt>
                <c:pt idx="16">
                  <c:v>2920</c:v>
                </c:pt>
                <c:pt idx="17">
                  <c:v>4870</c:v>
                </c:pt>
                <c:pt idx="18">
                  <c:v>22662</c:v>
                </c:pt>
                <c:pt idx="19">
                  <c:v>90540</c:v>
                </c:pt>
                <c:pt idx="20">
                  <c:v>3303</c:v>
                </c:pt>
                <c:pt idx="21">
                  <c:v>1766</c:v>
                </c:pt>
                <c:pt idx="22">
                  <c:v>2745</c:v>
                </c:pt>
                <c:pt idx="23">
                  <c:v>39400</c:v>
                </c:pt>
                <c:pt idx="24">
                  <c:v>12360</c:v>
                </c:pt>
                <c:pt idx="25">
                  <c:v>2286</c:v>
                </c:pt>
                <c:pt idx="26">
                  <c:v>155250</c:v>
                </c:pt>
                <c:pt idx="27">
                  <c:v>8208</c:v>
                </c:pt>
                <c:pt idx="28">
                  <c:v>10760</c:v>
                </c:pt>
                <c:pt idx="29">
                  <c:v>18170</c:v>
                </c:pt>
                <c:pt idx="30">
                  <c:v>136170</c:v>
                </c:pt>
                <c:pt idx="31">
                  <c:v>2986</c:v>
                </c:pt>
                <c:pt idx="32">
                  <c:v>9020</c:v>
                </c:pt>
                <c:pt idx="33">
                  <c:v>19449</c:v>
                </c:pt>
                <c:pt idx="34">
                  <c:v>90540</c:v>
                </c:pt>
                <c:pt idx="35">
                  <c:v>13905</c:v>
                </c:pt>
                <c:pt idx="36">
                  <c:v>14105</c:v>
                </c:pt>
                <c:pt idx="37">
                  <c:v>1725</c:v>
                </c:pt>
                <c:pt idx="38">
                  <c:v>100050</c:v>
                </c:pt>
                <c:pt idx="39">
                  <c:v>25542</c:v>
                </c:pt>
                <c:pt idx="40">
                  <c:v>10890</c:v>
                </c:pt>
                <c:pt idx="41">
                  <c:v>4440</c:v>
                </c:pt>
                <c:pt idx="42">
                  <c:v>137430</c:v>
                </c:pt>
                <c:pt idx="43">
                  <c:v>107550</c:v>
                </c:pt>
                <c:pt idx="44">
                  <c:v>18170</c:v>
                </c:pt>
                <c:pt idx="45">
                  <c:v>247500</c:v>
                </c:pt>
                <c:pt idx="46">
                  <c:v>17577</c:v>
                </c:pt>
                <c:pt idx="47">
                  <c:v>21097.5</c:v>
                </c:pt>
                <c:pt idx="48">
                  <c:v>18990</c:v>
                </c:pt>
                <c:pt idx="49">
                  <c:v>3372</c:v>
                </c:pt>
                <c:pt idx="50">
                  <c:v>19269</c:v>
                </c:pt>
                <c:pt idx="51">
                  <c:v>2286</c:v>
                </c:pt>
                <c:pt idx="52">
                  <c:v>3075</c:v>
                </c:pt>
                <c:pt idx="53">
                  <c:v>7613.8500000000022</c:v>
                </c:pt>
                <c:pt idx="54">
                  <c:v>11135.599999999999</c:v>
                </c:pt>
                <c:pt idx="55">
                  <c:v>1987.8999999999996</c:v>
                </c:pt>
                <c:pt idx="56">
                  <c:v>1233.2700000000004</c:v>
                </c:pt>
                <c:pt idx="57">
                  <c:v>2559.1800000000003</c:v>
                </c:pt>
                <c:pt idx="58">
                  <c:v>16499.04</c:v>
                </c:pt>
                <c:pt idx="59">
                  <c:v>104665</c:v>
                </c:pt>
                <c:pt idx="60">
                  <c:v>4880.9699999999993</c:v>
                </c:pt>
                <c:pt idx="61">
                  <c:v>12831.599999999999</c:v>
                </c:pt>
                <c:pt idx="62">
                  <c:v>1237.5</c:v>
                </c:pt>
                <c:pt idx="63">
                  <c:v>23718.48</c:v>
                </c:pt>
                <c:pt idx="64">
                  <c:v>6802.08</c:v>
                </c:pt>
                <c:pt idx="65">
                  <c:v>23218</c:v>
                </c:pt>
                <c:pt idx="66">
                  <c:v>120840.5</c:v>
                </c:pt>
                <c:pt idx="67">
                  <c:v>186407.5</c:v>
                </c:pt>
                <c:pt idx="68">
                  <c:v>10737.900000000001</c:v>
                </c:pt>
                <c:pt idx="69">
                  <c:v>108147</c:v>
                </c:pt>
                <c:pt idx="70">
                  <c:v>13479.899999999998</c:v>
                </c:pt>
                <c:pt idx="71">
                  <c:v>3531.8999999999996</c:v>
                </c:pt>
                <c:pt idx="72">
                  <c:v>117406</c:v>
                </c:pt>
                <c:pt idx="73">
                  <c:v>2486.25</c:v>
                </c:pt>
                <c:pt idx="74">
                  <c:v>7342.9000000000015</c:v>
                </c:pt>
                <c:pt idx="75">
                  <c:v>8670.5249999999978</c:v>
                </c:pt>
                <c:pt idx="76">
                  <c:v>2726.25</c:v>
                </c:pt>
                <c:pt idx="77">
                  <c:v>2951.25</c:v>
                </c:pt>
                <c:pt idx="78">
                  <c:v>6836.25</c:v>
                </c:pt>
                <c:pt idx="79">
                  <c:v>3622.9500000000007</c:v>
                </c:pt>
                <c:pt idx="80">
                  <c:v>6802.08</c:v>
                </c:pt>
                <c:pt idx="81">
                  <c:v>136535</c:v>
                </c:pt>
                <c:pt idx="82">
                  <c:v>186407.5</c:v>
                </c:pt>
                <c:pt idx="83">
                  <c:v>37867.200000000004</c:v>
                </c:pt>
                <c:pt idx="84">
                  <c:v>698.65999999999985</c:v>
                </c:pt>
                <c:pt idx="85">
                  <c:v>3461.25</c:v>
                </c:pt>
                <c:pt idx="86">
                  <c:v>2486.25</c:v>
                </c:pt>
                <c:pt idx="87">
                  <c:v>4037.5599999999995</c:v>
                </c:pt>
                <c:pt idx="88">
                  <c:v>507.58999999999992</c:v>
                </c:pt>
                <c:pt idx="89">
                  <c:v>81612.75</c:v>
                </c:pt>
                <c:pt idx="90">
                  <c:v>2726.25</c:v>
                </c:pt>
                <c:pt idx="91">
                  <c:v>2951.25</c:v>
                </c:pt>
                <c:pt idx="92">
                  <c:v>46342</c:v>
                </c:pt>
                <c:pt idx="93">
                  <c:v>23218</c:v>
                </c:pt>
                <c:pt idx="94">
                  <c:v>120840.5</c:v>
                </c:pt>
                <c:pt idx="95">
                  <c:v>6540</c:v>
                </c:pt>
                <c:pt idx="96">
                  <c:v>17662.32</c:v>
                </c:pt>
                <c:pt idx="97">
                  <c:v>1556.8500000000004</c:v>
                </c:pt>
                <c:pt idx="98">
                  <c:v>1856.25</c:v>
                </c:pt>
                <c:pt idx="99">
                  <c:v>11344.2</c:v>
                </c:pt>
                <c:pt idx="100">
                  <c:v>9416</c:v>
                </c:pt>
                <c:pt idx="101">
                  <c:v>3989.7000000000007</c:v>
                </c:pt>
                <c:pt idx="102">
                  <c:v>236716</c:v>
                </c:pt>
                <c:pt idx="103">
                  <c:v>10003.92</c:v>
                </c:pt>
                <c:pt idx="104">
                  <c:v>15033.599999999999</c:v>
                </c:pt>
                <c:pt idx="105">
                  <c:v>6044.4</c:v>
                </c:pt>
                <c:pt idx="106">
                  <c:v>4150</c:v>
                </c:pt>
                <c:pt idx="107">
                  <c:v>11106.099999999999</c:v>
                </c:pt>
                <c:pt idx="108">
                  <c:v>40392</c:v>
                </c:pt>
                <c:pt idx="109">
                  <c:v>76032</c:v>
                </c:pt>
                <c:pt idx="110">
                  <c:v>10003.92</c:v>
                </c:pt>
                <c:pt idx="111">
                  <c:v>1655</c:v>
                </c:pt>
                <c:pt idx="112">
                  <c:v>11344.2</c:v>
                </c:pt>
                <c:pt idx="113">
                  <c:v>2022.5</c:v>
                </c:pt>
                <c:pt idx="114">
                  <c:v>5362.5</c:v>
                </c:pt>
                <c:pt idx="115">
                  <c:v>15636.599999999999</c:v>
                </c:pt>
                <c:pt idx="116">
                  <c:v>84304</c:v>
                </c:pt>
                <c:pt idx="117">
                  <c:v>236716</c:v>
                </c:pt>
                <c:pt idx="118">
                  <c:v>6822.5</c:v>
                </c:pt>
                <c:pt idx="119">
                  <c:v>9047.5</c:v>
                </c:pt>
                <c:pt idx="120">
                  <c:v>3744.1800000000003</c:v>
                </c:pt>
                <c:pt idx="121">
                  <c:v>9241.7999999999993</c:v>
                </c:pt>
                <c:pt idx="122">
                  <c:v>9495.84</c:v>
                </c:pt>
                <c:pt idx="123">
                  <c:v>15033.599999999999</c:v>
                </c:pt>
                <c:pt idx="124">
                  <c:v>246178</c:v>
                </c:pt>
                <c:pt idx="125">
                  <c:v>238791</c:v>
                </c:pt>
                <c:pt idx="126">
                  <c:v>2022.5</c:v>
                </c:pt>
                <c:pt idx="127">
                  <c:v>5362.5</c:v>
                </c:pt>
                <c:pt idx="128">
                  <c:v>9241.7999999999993</c:v>
                </c:pt>
                <c:pt idx="129">
                  <c:v>5222.3999999999996</c:v>
                </c:pt>
                <c:pt idx="130">
                  <c:v>9495.84</c:v>
                </c:pt>
                <c:pt idx="131">
                  <c:v>1655</c:v>
                </c:pt>
                <c:pt idx="132">
                  <c:v>9416</c:v>
                </c:pt>
                <c:pt idx="133">
                  <c:v>238791</c:v>
                </c:pt>
                <c:pt idx="134">
                  <c:v>6822.5</c:v>
                </c:pt>
                <c:pt idx="135">
                  <c:v>22078</c:v>
                </c:pt>
                <c:pt idx="136">
                  <c:v>161020</c:v>
                </c:pt>
                <c:pt idx="137">
                  <c:v>11396</c:v>
                </c:pt>
                <c:pt idx="138">
                  <c:v>48444</c:v>
                </c:pt>
                <c:pt idx="139">
                  <c:v>5690</c:v>
                </c:pt>
                <c:pt idx="140">
                  <c:v>246178</c:v>
                </c:pt>
                <c:pt idx="141">
                  <c:v>11865.599999999999</c:v>
                </c:pt>
                <c:pt idx="142">
                  <c:v>9033.5999999999985</c:v>
                </c:pt>
                <c:pt idx="143">
                  <c:v>84304</c:v>
                </c:pt>
                <c:pt idx="144">
                  <c:v>5304.375</c:v>
                </c:pt>
                <c:pt idx="145">
                  <c:v>24252</c:v>
                </c:pt>
                <c:pt idx="146">
                  <c:v>28249</c:v>
                </c:pt>
                <c:pt idx="147">
                  <c:v>16822.080000000002</c:v>
                </c:pt>
                <c:pt idx="148">
                  <c:v>7845.1200000000008</c:v>
                </c:pt>
                <c:pt idx="149">
                  <c:v>3504.8199999999997</c:v>
                </c:pt>
                <c:pt idx="150">
                  <c:v>16424.64</c:v>
                </c:pt>
                <c:pt idx="151">
                  <c:v>973.76000000000022</c:v>
                </c:pt>
                <c:pt idx="152">
                  <c:v>142861.5</c:v>
                </c:pt>
                <c:pt idx="153">
                  <c:v>1608.75</c:v>
                </c:pt>
                <c:pt idx="154">
                  <c:v>2132.5</c:v>
                </c:pt>
                <c:pt idx="155">
                  <c:v>99814.5</c:v>
                </c:pt>
                <c:pt idx="156">
                  <c:v>2217.5</c:v>
                </c:pt>
                <c:pt idx="157">
                  <c:v>16424.64</c:v>
                </c:pt>
                <c:pt idx="158">
                  <c:v>28249</c:v>
                </c:pt>
                <c:pt idx="159">
                  <c:v>1962.5</c:v>
                </c:pt>
                <c:pt idx="160">
                  <c:v>11832.48</c:v>
                </c:pt>
                <c:pt idx="161">
                  <c:v>2511.25</c:v>
                </c:pt>
                <c:pt idx="162">
                  <c:v>8849.75</c:v>
                </c:pt>
                <c:pt idx="163">
                  <c:v>1608.75</c:v>
                </c:pt>
                <c:pt idx="164">
                  <c:v>2132.5</c:v>
                </c:pt>
                <c:pt idx="165">
                  <c:v>2511.25</c:v>
                </c:pt>
                <c:pt idx="166">
                  <c:v>116604</c:v>
                </c:pt>
                <c:pt idx="167">
                  <c:v>16554.240000000002</c:v>
                </c:pt>
                <c:pt idx="168">
                  <c:v>1962.5</c:v>
                </c:pt>
                <c:pt idx="169">
                  <c:v>76834</c:v>
                </c:pt>
                <c:pt idx="170">
                  <c:v>130539</c:v>
                </c:pt>
                <c:pt idx="171">
                  <c:v>8849.75</c:v>
                </c:pt>
                <c:pt idx="172">
                  <c:v>7811.4</c:v>
                </c:pt>
                <c:pt idx="173">
                  <c:v>3150.3999999999996</c:v>
                </c:pt>
                <c:pt idx="174">
                  <c:v>36194.700000000004</c:v>
                </c:pt>
                <c:pt idx="175">
                  <c:v>21418.560000000001</c:v>
                </c:pt>
                <c:pt idx="176">
                  <c:v>8936.4000000000015</c:v>
                </c:pt>
                <c:pt idx="177">
                  <c:v>8936.4000000000015</c:v>
                </c:pt>
                <c:pt idx="178">
                  <c:v>9948.4000000000015</c:v>
                </c:pt>
                <c:pt idx="179">
                  <c:v>6771.2000000000007</c:v>
                </c:pt>
                <c:pt idx="180">
                  <c:v>4903.7200000000012</c:v>
                </c:pt>
                <c:pt idx="181">
                  <c:v>76798</c:v>
                </c:pt>
                <c:pt idx="182">
                  <c:v>20824</c:v>
                </c:pt>
                <c:pt idx="183">
                  <c:v>8654.7999999999993</c:v>
                </c:pt>
                <c:pt idx="184">
                  <c:v>70642</c:v>
                </c:pt>
                <c:pt idx="185">
                  <c:v>4903.7200000000012</c:v>
                </c:pt>
                <c:pt idx="186">
                  <c:v>76798</c:v>
                </c:pt>
                <c:pt idx="187">
                  <c:v>0</c:v>
                </c:pt>
                <c:pt idx="188">
                  <c:v>7311.7199999999993</c:v>
                </c:pt>
                <c:pt idx="189">
                  <c:v>0</c:v>
                </c:pt>
                <c:pt idx="190">
                  <c:v>53751</c:v>
                </c:pt>
                <c:pt idx="191">
                  <c:v>110884</c:v>
                </c:pt>
                <c:pt idx="192">
                  <c:v>262200</c:v>
                </c:pt>
                <c:pt idx="193">
                  <c:v>0</c:v>
                </c:pt>
                <c:pt idx="194">
                  <c:v>959.19999999999982</c:v>
                </c:pt>
                <c:pt idx="195">
                  <c:v>19080.800000000003</c:v>
                </c:pt>
                <c:pt idx="196">
                  <c:v>9715.2000000000007</c:v>
                </c:pt>
                <c:pt idx="197">
                  <c:v>2952.3999999999996</c:v>
                </c:pt>
                <c:pt idx="198">
                  <c:v>6661.5999999999985</c:v>
                </c:pt>
                <c:pt idx="199">
                  <c:v>20824</c:v>
                </c:pt>
                <c:pt idx="200">
                  <c:v>0</c:v>
                </c:pt>
                <c:pt idx="201">
                  <c:v>12481.8</c:v>
                </c:pt>
                <c:pt idx="202">
                  <c:v>24343.199999999997</c:v>
                </c:pt>
                <c:pt idx="203">
                  <c:v>165452</c:v>
                </c:pt>
                <c:pt idx="204">
                  <c:v>7378.32</c:v>
                </c:pt>
                <c:pt idx="205">
                  <c:v>26524</c:v>
                </c:pt>
                <c:pt idx="206">
                  <c:v>165452</c:v>
                </c:pt>
                <c:pt idx="207">
                  <c:v>6661.5999999999985</c:v>
                </c:pt>
                <c:pt idx="208">
                  <c:v>141740</c:v>
                </c:pt>
                <c:pt idx="209">
                  <c:v>0</c:v>
                </c:pt>
                <c:pt idx="210">
                  <c:v>144932</c:v>
                </c:pt>
                <c:pt idx="211">
                  <c:v>2952.3999999999996</c:v>
                </c:pt>
                <c:pt idx="212">
                  <c:v>135128</c:v>
                </c:pt>
                <c:pt idx="213">
                  <c:v>1912.3500000000004</c:v>
                </c:pt>
                <c:pt idx="214">
                  <c:v>2263.7999999999993</c:v>
                </c:pt>
                <c:pt idx="215">
                  <c:v>3875.8500000000004</c:v>
                </c:pt>
                <c:pt idx="216">
                  <c:v>4436.8499999999985</c:v>
                </c:pt>
                <c:pt idx="217">
                  <c:v>20420.400000000001</c:v>
                </c:pt>
                <c:pt idx="218">
                  <c:v>20420.400000000001</c:v>
                </c:pt>
                <c:pt idx="219">
                  <c:v>4436.8499999999985</c:v>
                </c:pt>
                <c:pt idx="220">
                  <c:v>2776.9500000000007</c:v>
                </c:pt>
                <c:pt idx="221">
                  <c:v>9433.2000000000007</c:v>
                </c:pt>
                <c:pt idx="222">
                  <c:v>1912.3500000000004</c:v>
                </c:pt>
                <c:pt idx="223">
                  <c:v>15666</c:v>
                </c:pt>
                <c:pt idx="224">
                  <c:v>9374.4</c:v>
                </c:pt>
                <c:pt idx="225">
                  <c:v>14067</c:v>
                </c:pt>
                <c:pt idx="226">
                  <c:v>34685</c:v>
                </c:pt>
                <c:pt idx="227">
                  <c:v>1676.3999999999996</c:v>
                </c:pt>
                <c:pt idx="228">
                  <c:v>11861.75</c:v>
                </c:pt>
                <c:pt idx="229">
                  <c:v>940.5</c:v>
                </c:pt>
                <c:pt idx="230">
                  <c:v>4103.5499999999993</c:v>
                </c:pt>
                <c:pt idx="231">
                  <c:v>100376.25</c:v>
                </c:pt>
                <c:pt idx="232">
                  <c:v>-4533.75</c:v>
                </c:pt>
                <c:pt idx="233">
                  <c:v>52200</c:v>
                </c:pt>
                <c:pt idx="234">
                  <c:v>19672.8</c:v>
                </c:pt>
                <c:pt idx="235">
                  <c:v>38500</c:v>
                </c:pt>
                <c:pt idx="236">
                  <c:v>11727</c:v>
                </c:pt>
                <c:pt idx="237">
                  <c:v>-3740</c:v>
                </c:pt>
                <c:pt idx="238">
                  <c:v>-2981.25</c:v>
                </c:pt>
                <c:pt idx="239">
                  <c:v>56245</c:v>
                </c:pt>
                <c:pt idx="240">
                  <c:v>3839.5499999999993</c:v>
                </c:pt>
                <c:pt idx="241">
                  <c:v>34685</c:v>
                </c:pt>
                <c:pt idx="242">
                  <c:v>43645</c:v>
                </c:pt>
                <c:pt idx="243">
                  <c:v>11135</c:v>
                </c:pt>
                <c:pt idx="244">
                  <c:v>89030</c:v>
                </c:pt>
                <c:pt idx="245">
                  <c:v>12501</c:v>
                </c:pt>
                <c:pt idx="246">
                  <c:v>-1076.25</c:v>
                </c:pt>
                <c:pt idx="247">
                  <c:v>-880</c:v>
                </c:pt>
                <c:pt idx="248">
                  <c:v>16218</c:v>
                </c:pt>
                <c:pt idx="249">
                  <c:v>23967</c:v>
                </c:pt>
                <c:pt idx="250">
                  <c:v>3524.3999999999996</c:v>
                </c:pt>
                <c:pt idx="251">
                  <c:v>8993</c:v>
                </c:pt>
                <c:pt idx="252">
                  <c:v>2358.75</c:v>
                </c:pt>
                <c:pt idx="253">
                  <c:v>12159.25</c:v>
                </c:pt>
                <c:pt idx="254">
                  <c:v>-1008.75</c:v>
                </c:pt>
                <c:pt idx="255">
                  <c:v>43645</c:v>
                </c:pt>
                <c:pt idx="256">
                  <c:v>25488</c:v>
                </c:pt>
                <c:pt idx="257">
                  <c:v>14211</c:v>
                </c:pt>
                <c:pt idx="258">
                  <c:v>-1076.25</c:v>
                </c:pt>
                <c:pt idx="259">
                  <c:v>-880</c:v>
                </c:pt>
                <c:pt idx="260">
                  <c:v>9297</c:v>
                </c:pt>
                <c:pt idx="261">
                  <c:v>43750</c:v>
                </c:pt>
                <c:pt idx="262">
                  <c:v>12501</c:v>
                </c:pt>
                <c:pt idx="263">
                  <c:v>11385</c:v>
                </c:pt>
                <c:pt idx="264">
                  <c:v>20673</c:v>
                </c:pt>
                <c:pt idx="265">
                  <c:v>23967</c:v>
                </c:pt>
                <c:pt idx="266">
                  <c:v>940.5</c:v>
                </c:pt>
                <c:pt idx="267">
                  <c:v>4103.5499999999993</c:v>
                </c:pt>
                <c:pt idx="268">
                  <c:v>97875</c:v>
                </c:pt>
                <c:pt idx="269">
                  <c:v>40020</c:v>
                </c:pt>
                <c:pt idx="270">
                  <c:v>89030</c:v>
                </c:pt>
                <c:pt idx="271">
                  <c:v>43750</c:v>
                </c:pt>
                <c:pt idx="272">
                  <c:v>15584.100000000002</c:v>
                </c:pt>
                <c:pt idx="273">
                  <c:v>9834</c:v>
                </c:pt>
                <c:pt idx="274">
                  <c:v>11660.400000000001</c:v>
                </c:pt>
                <c:pt idx="275">
                  <c:v>4653.3599999999997</c:v>
                </c:pt>
                <c:pt idx="276">
                  <c:v>19035.72</c:v>
                </c:pt>
                <c:pt idx="277">
                  <c:v>8323</c:v>
                </c:pt>
                <c:pt idx="278">
                  <c:v>415.53999999999996</c:v>
                </c:pt>
                <c:pt idx="279">
                  <c:v>-2217.5</c:v>
                </c:pt>
                <c:pt idx="280">
                  <c:v>67620</c:v>
                </c:pt>
                <c:pt idx="281">
                  <c:v>100740</c:v>
                </c:pt>
                <c:pt idx="282">
                  <c:v>2216.7399999999998</c:v>
                </c:pt>
                <c:pt idx="283">
                  <c:v>22546.44</c:v>
                </c:pt>
                <c:pt idx="284">
                  <c:v>103224</c:v>
                </c:pt>
                <c:pt idx="285">
                  <c:v>19035.72</c:v>
                </c:pt>
                <c:pt idx="286">
                  <c:v>50163</c:v>
                </c:pt>
                <c:pt idx="287">
                  <c:v>-2380</c:v>
                </c:pt>
                <c:pt idx="288">
                  <c:v>-6887.5</c:v>
                </c:pt>
                <c:pt idx="289">
                  <c:v>6273</c:v>
                </c:pt>
                <c:pt idx="290">
                  <c:v>103224</c:v>
                </c:pt>
                <c:pt idx="291">
                  <c:v>2366.84</c:v>
                </c:pt>
                <c:pt idx="292">
                  <c:v>39072</c:v>
                </c:pt>
                <c:pt idx="293">
                  <c:v>143244</c:v>
                </c:pt>
                <c:pt idx="294">
                  <c:v>11660.400000000001</c:v>
                </c:pt>
                <c:pt idx="295">
                  <c:v>2366.84</c:v>
                </c:pt>
                <c:pt idx="296">
                  <c:v>39072</c:v>
                </c:pt>
                <c:pt idx="297">
                  <c:v>9882.4000000000015</c:v>
                </c:pt>
                <c:pt idx="298">
                  <c:v>77952</c:v>
                </c:pt>
                <c:pt idx="299">
                  <c:v>-4968.75</c:v>
                </c:pt>
                <c:pt idx="300">
                  <c:v>115851</c:v>
                </c:pt>
                <c:pt idx="301">
                  <c:v>50163</c:v>
                </c:pt>
                <c:pt idx="302">
                  <c:v>2216.7399999999998</c:v>
                </c:pt>
                <c:pt idx="303">
                  <c:v>143244</c:v>
                </c:pt>
                <c:pt idx="304">
                  <c:v>15461.599999999999</c:v>
                </c:pt>
                <c:pt idx="305">
                  <c:v>9011.7999999999993</c:v>
                </c:pt>
                <c:pt idx="306">
                  <c:v>7146.2999999999993</c:v>
                </c:pt>
                <c:pt idx="307">
                  <c:v>4727.2999999999993</c:v>
                </c:pt>
                <c:pt idx="308">
                  <c:v>15461.599999999999</c:v>
                </c:pt>
                <c:pt idx="309">
                  <c:v>8808.7999999999993</c:v>
                </c:pt>
                <c:pt idx="310">
                  <c:v>2106.1399999999994</c:v>
                </c:pt>
                <c:pt idx="311">
                  <c:v>4727.2999999999993</c:v>
                </c:pt>
                <c:pt idx="312">
                  <c:v>5932.32</c:v>
                </c:pt>
                <c:pt idx="313">
                  <c:v>15373.439999999999</c:v>
                </c:pt>
                <c:pt idx="314">
                  <c:v>15772.400000000001</c:v>
                </c:pt>
                <c:pt idx="315">
                  <c:v>19094.400000000001</c:v>
                </c:pt>
                <c:pt idx="316">
                  <c:v>19110.72</c:v>
                </c:pt>
                <c:pt idx="317">
                  <c:v>1556.8100000000004</c:v>
                </c:pt>
                <c:pt idx="318">
                  <c:v>4984.9000000000015</c:v>
                </c:pt>
                <c:pt idx="319">
                  <c:v>1713.8500000000004</c:v>
                </c:pt>
                <c:pt idx="320">
                  <c:v>825.97000000000025</c:v>
                </c:pt>
                <c:pt idx="321">
                  <c:v>2388.8199999999997</c:v>
                </c:pt>
                <c:pt idx="322">
                  <c:v>14186.16</c:v>
                </c:pt>
                <c:pt idx="323">
                  <c:v>18074.400000000001</c:v>
                </c:pt>
                <c:pt idx="324">
                  <c:v>2388.8199999999997</c:v>
                </c:pt>
                <c:pt idx="325">
                  <c:v>1713.8500000000004</c:v>
                </c:pt>
                <c:pt idx="326">
                  <c:v>115345.5</c:v>
                </c:pt>
                <c:pt idx="327">
                  <c:v>12992</c:v>
                </c:pt>
                <c:pt idx="328">
                  <c:v>63249</c:v>
                </c:pt>
                <c:pt idx="329">
                  <c:v>16993.599999999999</c:v>
                </c:pt>
                <c:pt idx="330">
                  <c:v>63249</c:v>
                </c:pt>
                <c:pt idx="331">
                  <c:v>-9375</c:v>
                </c:pt>
                <c:pt idx="332">
                  <c:v>49358</c:v>
                </c:pt>
                <c:pt idx="333">
                  <c:v>12992</c:v>
                </c:pt>
                <c:pt idx="334">
                  <c:v>-13173.75</c:v>
                </c:pt>
                <c:pt idx="335">
                  <c:v>8298.9500000000007</c:v>
                </c:pt>
                <c:pt idx="336">
                  <c:v>11577.449999999997</c:v>
                </c:pt>
                <c:pt idx="337">
                  <c:v>13201</c:v>
                </c:pt>
                <c:pt idx="338">
                  <c:v>32567</c:v>
                </c:pt>
                <c:pt idx="339">
                  <c:v>40716</c:v>
                </c:pt>
                <c:pt idx="340">
                  <c:v>22546.080000000002</c:v>
                </c:pt>
                <c:pt idx="341">
                  <c:v>3208.75</c:v>
                </c:pt>
                <c:pt idx="342">
                  <c:v>48111</c:v>
                </c:pt>
                <c:pt idx="343">
                  <c:v>5237.3999999999996</c:v>
                </c:pt>
                <c:pt idx="344">
                  <c:v>-7826.25</c:v>
                </c:pt>
                <c:pt idx="345">
                  <c:v>16993.599999999999</c:v>
                </c:pt>
                <c:pt idx="346">
                  <c:v>12220.599999999999</c:v>
                </c:pt>
                <c:pt idx="347">
                  <c:v>39788</c:v>
                </c:pt>
                <c:pt idx="348">
                  <c:v>5056.7999999999993</c:v>
                </c:pt>
                <c:pt idx="349">
                  <c:v>26475.120000000003</c:v>
                </c:pt>
                <c:pt idx="350">
                  <c:v>27811</c:v>
                </c:pt>
                <c:pt idx="351">
                  <c:v>79663</c:v>
                </c:pt>
                <c:pt idx="352">
                  <c:v>-6168.75</c:v>
                </c:pt>
                <c:pt idx="353">
                  <c:v>188378</c:v>
                </c:pt>
                <c:pt idx="354">
                  <c:v>-3727.5</c:v>
                </c:pt>
                <c:pt idx="355">
                  <c:v>9614.7999999999993</c:v>
                </c:pt>
                <c:pt idx="356">
                  <c:v>39788</c:v>
                </c:pt>
                <c:pt idx="357">
                  <c:v>702.72000000000025</c:v>
                </c:pt>
                <c:pt idx="358">
                  <c:v>10768.8</c:v>
                </c:pt>
                <c:pt idx="359">
                  <c:v>370.07999999999993</c:v>
                </c:pt>
                <c:pt idx="360">
                  <c:v>10768.8</c:v>
                </c:pt>
                <c:pt idx="361">
                  <c:v>-7700</c:v>
                </c:pt>
                <c:pt idx="362">
                  <c:v>1862</c:v>
                </c:pt>
                <c:pt idx="363">
                  <c:v>84444</c:v>
                </c:pt>
                <c:pt idx="364">
                  <c:v>9503.8000000000029</c:v>
                </c:pt>
                <c:pt idx="365">
                  <c:v>5947.2000000000007</c:v>
                </c:pt>
                <c:pt idx="366">
                  <c:v>5418</c:v>
                </c:pt>
                <c:pt idx="367">
                  <c:v>40612</c:v>
                </c:pt>
                <c:pt idx="368">
                  <c:v>33358</c:v>
                </c:pt>
                <c:pt idx="369">
                  <c:v>2701.7999999999993</c:v>
                </c:pt>
                <c:pt idx="370">
                  <c:v>-5570</c:v>
                </c:pt>
                <c:pt idx="371">
                  <c:v>1812.96</c:v>
                </c:pt>
                <c:pt idx="372">
                  <c:v>1576.8000000000002</c:v>
                </c:pt>
                <c:pt idx="373">
                  <c:v>11474.400000000001</c:v>
                </c:pt>
                <c:pt idx="374">
                  <c:v>63960</c:v>
                </c:pt>
                <c:pt idx="375">
                  <c:v>976.31999999999971</c:v>
                </c:pt>
                <c:pt idx="376">
                  <c:v>2301.1200000000008</c:v>
                </c:pt>
                <c:pt idx="377">
                  <c:v>3468.9599999999991</c:v>
                </c:pt>
                <c:pt idx="378">
                  <c:v>16245.599999999999</c:v>
                </c:pt>
                <c:pt idx="379">
                  <c:v>25141.199999999997</c:v>
                </c:pt>
                <c:pt idx="380">
                  <c:v>133052</c:v>
                </c:pt>
                <c:pt idx="381">
                  <c:v>2802.24</c:v>
                </c:pt>
                <c:pt idx="382">
                  <c:v>84444</c:v>
                </c:pt>
                <c:pt idx="383">
                  <c:v>4807.92</c:v>
                </c:pt>
                <c:pt idx="384">
                  <c:v>4186.0800000000017</c:v>
                </c:pt>
                <c:pt idx="385">
                  <c:v>3366.7199999999993</c:v>
                </c:pt>
                <c:pt idx="386">
                  <c:v>10036</c:v>
                </c:pt>
                <c:pt idx="387">
                  <c:v>16510</c:v>
                </c:pt>
                <c:pt idx="388">
                  <c:v>35619</c:v>
                </c:pt>
                <c:pt idx="389">
                  <c:v>3366.7199999999993</c:v>
                </c:pt>
                <c:pt idx="390">
                  <c:v>23622</c:v>
                </c:pt>
                <c:pt idx="391">
                  <c:v>26164</c:v>
                </c:pt>
                <c:pt idx="392">
                  <c:v>55484</c:v>
                </c:pt>
                <c:pt idx="393">
                  <c:v>21008</c:v>
                </c:pt>
                <c:pt idx="394">
                  <c:v>5947.2000000000007</c:v>
                </c:pt>
                <c:pt idx="395">
                  <c:v>4186.0800000000017</c:v>
                </c:pt>
                <c:pt idx="396">
                  <c:v>11474.400000000001</c:v>
                </c:pt>
                <c:pt idx="397">
                  <c:v>63960</c:v>
                </c:pt>
                <c:pt idx="398">
                  <c:v>12768</c:v>
                </c:pt>
                <c:pt idx="399">
                  <c:v>2701.7999999999993</c:v>
                </c:pt>
                <c:pt idx="400">
                  <c:v>11055</c:v>
                </c:pt>
                <c:pt idx="401">
                  <c:v>16510</c:v>
                </c:pt>
                <c:pt idx="402">
                  <c:v>3666.5999999999995</c:v>
                </c:pt>
                <c:pt idx="403">
                  <c:v>25162</c:v>
                </c:pt>
                <c:pt idx="404">
                  <c:v>2906.64</c:v>
                </c:pt>
                <c:pt idx="405">
                  <c:v>87457.5</c:v>
                </c:pt>
                <c:pt idx="406">
                  <c:v>97461</c:v>
                </c:pt>
                <c:pt idx="407">
                  <c:v>7406</c:v>
                </c:pt>
                <c:pt idx="408">
                  <c:v>18382.32</c:v>
                </c:pt>
                <c:pt idx="409">
                  <c:v>-11606.25</c:v>
                </c:pt>
                <c:pt idx="410">
                  <c:v>2207.0699999999997</c:v>
                </c:pt>
                <c:pt idx="411">
                  <c:v>-17481.25</c:v>
                </c:pt>
                <c:pt idx="412">
                  <c:v>7682</c:v>
                </c:pt>
                <c:pt idx="413">
                  <c:v>58995</c:v>
                </c:pt>
                <c:pt idx="414">
                  <c:v>141394.5</c:v>
                </c:pt>
                <c:pt idx="415">
                  <c:v>13413.75</c:v>
                </c:pt>
                <c:pt idx="416">
                  <c:v>25162</c:v>
                </c:pt>
                <c:pt idx="417">
                  <c:v>4478.5499999999993</c:v>
                </c:pt>
                <c:pt idx="418">
                  <c:v>2906.64</c:v>
                </c:pt>
                <c:pt idx="419">
                  <c:v>30452</c:v>
                </c:pt>
                <c:pt idx="420">
                  <c:v>14058</c:v>
                </c:pt>
                <c:pt idx="421">
                  <c:v>-17481.25</c:v>
                </c:pt>
                <c:pt idx="422">
                  <c:v>894.25</c:v>
                </c:pt>
                <c:pt idx="423">
                  <c:v>87250.5</c:v>
                </c:pt>
                <c:pt idx="424">
                  <c:v>76459.5</c:v>
                </c:pt>
                <c:pt idx="425">
                  <c:v>-3543.75</c:v>
                </c:pt>
                <c:pt idx="426">
                  <c:v>-13187.5</c:v>
                </c:pt>
                <c:pt idx="427">
                  <c:v>74236.5</c:v>
                </c:pt>
                <c:pt idx="428">
                  <c:v>15491.52</c:v>
                </c:pt>
                <c:pt idx="429">
                  <c:v>61157</c:v>
                </c:pt>
                <c:pt idx="430">
                  <c:v>79062.75</c:v>
                </c:pt>
                <c:pt idx="431">
                  <c:v>6969.6</c:v>
                </c:pt>
                <c:pt idx="432">
                  <c:v>42941</c:v>
                </c:pt>
                <c:pt idx="433">
                  <c:v>17693.28</c:v>
                </c:pt>
                <c:pt idx="434">
                  <c:v>4478.5499999999993</c:v>
                </c:pt>
                <c:pt idx="435">
                  <c:v>-5481.25</c:v>
                </c:pt>
                <c:pt idx="436">
                  <c:v>121153.5</c:v>
                </c:pt>
                <c:pt idx="437">
                  <c:v>74236.5</c:v>
                </c:pt>
                <c:pt idx="438">
                  <c:v>3540.5</c:v>
                </c:pt>
                <c:pt idx="439">
                  <c:v>13890.8</c:v>
                </c:pt>
                <c:pt idx="440">
                  <c:v>5436.6</c:v>
                </c:pt>
                <c:pt idx="441">
                  <c:v>1122.03</c:v>
                </c:pt>
                <c:pt idx="442">
                  <c:v>12513.599999999999</c:v>
                </c:pt>
                <c:pt idx="443">
                  <c:v>713.77</c:v>
                </c:pt>
                <c:pt idx="444">
                  <c:v>7978.5999999999985</c:v>
                </c:pt>
                <c:pt idx="445">
                  <c:v>8511.5999999999985</c:v>
                </c:pt>
                <c:pt idx="446">
                  <c:v>493.19999999999982</c:v>
                </c:pt>
                <c:pt idx="447">
                  <c:v>15578.64</c:v>
                </c:pt>
                <c:pt idx="448">
                  <c:v>9592.1999999999971</c:v>
                </c:pt>
                <c:pt idx="449">
                  <c:v>493.19999999999982</c:v>
                </c:pt>
                <c:pt idx="450">
                  <c:v>21992.400000000001</c:v>
                </c:pt>
                <c:pt idx="451">
                  <c:v>713.77</c:v>
                </c:pt>
                <c:pt idx="452">
                  <c:v>8511.5999999999985</c:v>
                </c:pt>
                <c:pt idx="453">
                  <c:v>5951.3249999999989</c:v>
                </c:pt>
                <c:pt idx="454">
                  <c:v>2423.52</c:v>
                </c:pt>
                <c:pt idx="455">
                  <c:v>3010.8</c:v>
                </c:pt>
                <c:pt idx="456">
                  <c:v>3026.3999999999996</c:v>
                </c:pt>
                <c:pt idx="457">
                  <c:v>3010.8</c:v>
                </c:pt>
                <c:pt idx="458">
                  <c:v>-25841.25</c:v>
                </c:pt>
                <c:pt idx="459">
                  <c:v>-11115</c:v>
                </c:pt>
                <c:pt idx="460">
                  <c:v>127215</c:v>
                </c:pt>
                <c:pt idx="461">
                  <c:v>-13530</c:v>
                </c:pt>
                <c:pt idx="462">
                  <c:v>7252</c:v>
                </c:pt>
                <c:pt idx="463">
                  <c:v>15632</c:v>
                </c:pt>
                <c:pt idx="464">
                  <c:v>11820</c:v>
                </c:pt>
                <c:pt idx="465">
                  <c:v>7584.5</c:v>
                </c:pt>
                <c:pt idx="466">
                  <c:v>1928</c:v>
                </c:pt>
                <c:pt idx="467">
                  <c:v>2383.5</c:v>
                </c:pt>
                <c:pt idx="468">
                  <c:v>1785</c:v>
                </c:pt>
                <c:pt idx="469">
                  <c:v>2765</c:v>
                </c:pt>
                <c:pt idx="470">
                  <c:v>35145</c:v>
                </c:pt>
                <c:pt idx="471">
                  <c:v>-11970</c:v>
                </c:pt>
                <c:pt idx="472">
                  <c:v>45880</c:v>
                </c:pt>
                <c:pt idx="473">
                  <c:v>1928</c:v>
                </c:pt>
                <c:pt idx="474">
                  <c:v>3464.5</c:v>
                </c:pt>
                <c:pt idx="475">
                  <c:v>-14370</c:v>
                </c:pt>
                <c:pt idx="476">
                  <c:v>17060</c:v>
                </c:pt>
                <c:pt idx="477">
                  <c:v>-2557.5</c:v>
                </c:pt>
                <c:pt idx="478">
                  <c:v>2243.5</c:v>
                </c:pt>
                <c:pt idx="479">
                  <c:v>154385</c:v>
                </c:pt>
                <c:pt idx="480">
                  <c:v>8640</c:v>
                </c:pt>
                <c:pt idx="481">
                  <c:v>45880</c:v>
                </c:pt>
                <c:pt idx="482">
                  <c:v>7584.5</c:v>
                </c:pt>
                <c:pt idx="483">
                  <c:v>-18967.5</c:v>
                </c:pt>
                <c:pt idx="484">
                  <c:v>102850</c:v>
                </c:pt>
                <c:pt idx="485">
                  <c:v>-4342.5</c:v>
                </c:pt>
                <c:pt idx="486">
                  <c:v>123200</c:v>
                </c:pt>
                <c:pt idx="487">
                  <c:v>59860</c:v>
                </c:pt>
                <c:pt idx="488">
                  <c:v>27459.899999999998</c:v>
                </c:pt>
                <c:pt idx="489">
                  <c:v>16312</c:v>
                </c:pt>
                <c:pt idx="490">
                  <c:v>20077.2</c:v>
                </c:pt>
                <c:pt idx="491">
                  <c:v>38885</c:v>
                </c:pt>
                <c:pt idx="492">
                  <c:v>7252</c:v>
                </c:pt>
                <c:pt idx="493">
                  <c:v>17060</c:v>
                </c:pt>
                <c:pt idx="494">
                  <c:v>9200.64</c:v>
                </c:pt>
                <c:pt idx="495">
                  <c:v>3114.3599999999997</c:v>
                </c:pt>
                <c:pt idx="496">
                  <c:v>9200.64</c:v>
                </c:pt>
                <c:pt idx="497">
                  <c:v>1286.3999999999999</c:v>
                </c:pt>
                <c:pt idx="498">
                  <c:v>3624.96</c:v>
                </c:pt>
                <c:pt idx="499">
                  <c:v>1942.17</c:v>
                </c:pt>
                <c:pt idx="500">
                  <c:v>7718.4</c:v>
                </c:pt>
                <c:pt idx="501">
                  <c:v>10718.324999999999</c:v>
                </c:pt>
                <c:pt idx="502">
                  <c:v>3624.96</c:v>
                </c:pt>
                <c:pt idx="503">
                  <c:v>14876.16</c:v>
                </c:pt>
                <c:pt idx="504">
                  <c:v>40788</c:v>
                </c:pt>
                <c:pt idx="505">
                  <c:v>47787</c:v>
                </c:pt>
                <c:pt idx="506">
                  <c:v>-21358.75</c:v>
                </c:pt>
                <c:pt idx="507">
                  <c:v>5226</c:v>
                </c:pt>
                <c:pt idx="508">
                  <c:v>3328.380000000001</c:v>
                </c:pt>
                <c:pt idx="509">
                  <c:v>39449</c:v>
                </c:pt>
                <c:pt idx="510">
                  <c:v>23337.599999999999</c:v>
                </c:pt>
                <c:pt idx="511">
                  <c:v>7225.9500000000007</c:v>
                </c:pt>
                <c:pt idx="512">
                  <c:v>14841</c:v>
                </c:pt>
                <c:pt idx="513">
                  <c:v>8751.5999999999985</c:v>
                </c:pt>
                <c:pt idx="514">
                  <c:v>108381.75</c:v>
                </c:pt>
                <c:pt idx="515">
                  <c:v>30919.68</c:v>
                </c:pt>
                <c:pt idx="516">
                  <c:v>18627.840000000004</c:v>
                </c:pt>
                <c:pt idx="517">
                  <c:v>18673.199999999997</c:v>
                </c:pt>
                <c:pt idx="518">
                  <c:v>6646.4000000000015</c:v>
                </c:pt>
                <c:pt idx="519">
                  <c:v>-21358.75</c:v>
                </c:pt>
                <c:pt idx="520">
                  <c:v>23337.599999999999</c:v>
                </c:pt>
                <c:pt idx="521">
                  <c:v>23222</c:v>
                </c:pt>
                <c:pt idx="522">
                  <c:v>21879</c:v>
                </c:pt>
                <c:pt idx="523">
                  <c:v>2194.25</c:v>
                </c:pt>
                <c:pt idx="524">
                  <c:v>17716</c:v>
                </c:pt>
                <c:pt idx="525">
                  <c:v>2223.84</c:v>
                </c:pt>
                <c:pt idx="526">
                  <c:v>13317.119999999999</c:v>
                </c:pt>
                <c:pt idx="527">
                  <c:v>-4847.5</c:v>
                </c:pt>
                <c:pt idx="528">
                  <c:v>22893</c:v>
                </c:pt>
                <c:pt idx="529">
                  <c:v>-27693.75</c:v>
                </c:pt>
                <c:pt idx="530">
                  <c:v>20506.199999999997</c:v>
                </c:pt>
                <c:pt idx="531">
                  <c:v>-12538.75</c:v>
                </c:pt>
                <c:pt idx="532">
                  <c:v>-8286.25</c:v>
                </c:pt>
                <c:pt idx="533">
                  <c:v>17716</c:v>
                </c:pt>
                <c:pt idx="534">
                  <c:v>7225.9500000000007</c:v>
                </c:pt>
                <c:pt idx="535">
                  <c:v>467.40000000000009</c:v>
                </c:pt>
                <c:pt idx="536">
                  <c:v>42528</c:v>
                </c:pt>
                <c:pt idx="537">
                  <c:v>-24160</c:v>
                </c:pt>
                <c:pt idx="538">
                  <c:v>-21560</c:v>
                </c:pt>
                <c:pt idx="539">
                  <c:v>8604.8000000000029</c:v>
                </c:pt>
                <c:pt idx="540">
                  <c:v>2166.3999999999996</c:v>
                </c:pt>
                <c:pt idx="541">
                  <c:v>24822</c:v>
                </c:pt>
                <c:pt idx="542">
                  <c:v>2807.2000000000007</c:v>
                </c:pt>
                <c:pt idx="543">
                  <c:v>3171.4399999999987</c:v>
                </c:pt>
                <c:pt idx="544">
                  <c:v>13034</c:v>
                </c:pt>
                <c:pt idx="545">
                  <c:v>16604</c:v>
                </c:pt>
                <c:pt idx="546">
                  <c:v>48930</c:v>
                </c:pt>
                <c:pt idx="547">
                  <c:v>42528</c:v>
                </c:pt>
                <c:pt idx="548">
                  <c:v>-21560</c:v>
                </c:pt>
                <c:pt idx="549">
                  <c:v>6878</c:v>
                </c:pt>
                <c:pt idx="550">
                  <c:v>13034</c:v>
                </c:pt>
                <c:pt idx="551">
                  <c:v>76512</c:v>
                </c:pt>
                <c:pt idx="552">
                  <c:v>19026</c:v>
                </c:pt>
                <c:pt idx="553">
                  <c:v>30100</c:v>
                </c:pt>
                <c:pt idx="554">
                  <c:v>57456</c:v>
                </c:pt>
                <c:pt idx="555">
                  <c:v>1216</c:v>
                </c:pt>
                <c:pt idx="556">
                  <c:v>9370.7999999999993</c:v>
                </c:pt>
                <c:pt idx="557">
                  <c:v>66960</c:v>
                </c:pt>
                <c:pt idx="558">
                  <c:v>47328</c:v>
                </c:pt>
                <c:pt idx="559">
                  <c:v>6878</c:v>
                </c:pt>
                <c:pt idx="560">
                  <c:v>15944.04</c:v>
                </c:pt>
                <c:pt idx="561">
                  <c:v>12398.399999999998</c:v>
                </c:pt>
                <c:pt idx="562">
                  <c:v>29904</c:v>
                </c:pt>
                <c:pt idx="563">
                  <c:v>47328</c:v>
                </c:pt>
                <c:pt idx="564">
                  <c:v>-23870</c:v>
                </c:pt>
                <c:pt idx="565">
                  <c:v>9370.7999999999993</c:v>
                </c:pt>
                <c:pt idx="566">
                  <c:v>12960</c:v>
                </c:pt>
                <c:pt idx="567">
                  <c:v>3968.9399999999987</c:v>
                </c:pt>
                <c:pt idx="568">
                  <c:v>3171.4399999999987</c:v>
                </c:pt>
                <c:pt idx="569">
                  <c:v>8153.5999999999985</c:v>
                </c:pt>
                <c:pt idx="570">
                  <c:v>19163.399999999998</c:v>
                </c:pt>
                <c:pt idx="571">
                  <c:v>20117.16</c:v>
                </c:pt>
                <c:pt idx="572">
                  <c:v>11635.599999999999</c:v>
                </c:pt>
                <c:pt idx="573">
                  <c:v>1729.5599999999995</c:v>
                </c:pt>
                <c:pt idx="574">
                  <c:v>11635.599999999999</c:v>
                </c:pt>
                <c:pt idx="575">
                  <c:v>20873.16</c:v>
                </c:pt>
                <c:pt idx="576">
                  <c:v>7829.3499999999985</c:v>
                </c:pt>
                <c:pt idx="577">
                  <c:v>7829.3499999999985</c:v>
                </c:pt>
                <c:pt idx="578">
                  <c:v>41073.5</c:v>
                </c:pt>
                <c:pt idx="579">
                  <c:v>79655</c:v>
                </c:pt>
                <c:pt idx="580">
                  <c:v>3270.8</c:v>
                </c:pt>
                <c:pt idx="581">
                  <c:v>43721.25</c:v>
                </c:pt>
                <c:pt idx="582">
                  <c:v>1414.8199999999997</c:v>
                </c:pt>
                <c:pt idx="583">
                  <c:v>4493.76</c:v>
                </c:pt>
                <c:pt idx="584">
                  <c:v>16687</c:v>
                </c:pt>
                <c:pt idx="585">
                  <c:v>9242.5999999999985</c:v>
                </c:pt>
                <c:pt idx="586">
                  <c:v>1567.9649999999992</c:v>
                </c:pt>
                <c:pt idx="587">
                  <c:v>8877</c:v>
                </c:pt>
                <c:pt idx="588">
                  <c:v>19543.400000000001</c:v>
                </c:pt>
                <c:pt idx="589">
                  <c:v>20039.199999999997</c:v>
                </c:pt>
                <c:pt idx="590">
                  <c:v>117124</c:v>
                </c:pt>
                <c:pt idx="591">
                  <c:v>-17808.75</c:v>
                </c:pt>
                <c:pt idx="592">
                  <c:v>4248.24</c:v>
                </c:pt>
                <c:pt idx="593">
                  <c:v>2938.6399999999994</c:v>
                </c:pt>
                <c:pt idx="594">
                  <c:v>4773.25</c:v>
                </c:pt>
                <c:pt idx="595">
                  <c:v>9242.5999999999985</c:v>
                </c:pt>
                <c:pt idx="596">
                  <c:v>15886.5</c:v>
                </c:pt>
                <c:pt idx="597">
                  <c:v>7536.7199999999993</c:v>
                </c:pt>
                <c:pt idx="598">
                  <c:v>12192.375</c:v>
                </c:pt>
                <c:pt idx="599">
                  <c:v>117124</c:v>
                </c:pt>
                <c:pt idx="600">
                  <c:v>1297.1000000000004</c:v>
                </c:pt>
                <c:pt idx="601">
                  <c:v>4493.76</c:v>
                </c:pt>
                <c:pt idx="602">
                  <c:v>2013</c:v>
                </c:pt>
                <c:pt idx="603">
                  <c:v>3050.3999999999996</c:v>
                </c:pt>
                <c:pt idx="604">
                  <c:v>28655</c:v>
                </c:pt>
                <c:pt idx="605">
                  <c:v>7536.7199999999993</c:v>
                </c:pt>
                <c:pt idx="606">
                  <c:v>-17808.75</c:v>
                </c:pt>
                <c:pt idx="607">
                  <c:v>4773.25</c:v>
                </c:pt>
                <c:pt idx="608">
                  <c:v>-18663.75</c:v>
                </c:pt>
                <c:pt idx="609">
                  <c:v>1297.1000000000004</c:v>
                </c:pt>
                <c:pt idx="610">
                  <c:v>3050.3999999999996</c:v>
                </c:pt>
                <c:pt idx="611">
                  <c:v>13168.8</c:v>
                </c:pt>
                <c:pt idx="612">
                  <c:v>18568.800000000003</c:v>
                </c:pt>
                <c:pt idx="613">
                  <c:v>12549.599999999999</c:v>
                </c:pt>
                <c:pt idx="614">
                  <c:v>3055.9199999999983</c:v>
                </c:pt>
                <c:pt idx="615">
                  <c:v>285.59999999999991</c:v>
                </c:pt>
                <c:pt idx="616">
                  <c:v>298.86000000000013</c:v>
                </c:pt>
                <c:pt idx="617">
                  <c:v>3055.9199999999983</c:v>
                </c:pt>
                <c:pt idx="618">
                  <c:v>806.19999999999982</c:v>
                </c:pt>
                <c:pt idx="619">
                  <c:v>17481.599999999999</c:v>
                </c:pt>
                <c:pt idx="620">
                  <c:v>5124.2999999999993</c:v>
                </c:pt>
                <c:pt idx="621">
                  <c:v>10196.76</c:v>
                </c:pt>
                <c:pt idx="622">
                  <c:v>285.59999999999991</c:v>
                </c:pt>
                <c:pt idx="623">
                  <c:v>10196.76</c:v>
                </c:pt>
                <c:pt idx="624">
                  <c:v>14749.8</c:v>
                </c:pt>
                <c:pt idx="625">
                  <c:v>6408</c:v>
                </c:pt>
                <c:pt idx="626">
                  <c:v>-12787.5</c:v>
                </c:pt>
                <c:pt idx="627">
                  <c:v>11968</c:v>
                </c:pt>
                <c:pt idx="628">
                  <c:v>8080</c:v>
                </c:pt>
                <c:pt idx="629">
                  <c:v>4387.7000000000007</c:v>
                </c:pt>
                <c:pt idx="630">
                  <c:v>6670</c:v>
                </c:pt>
                <c:pt idx="631">
                  <c:v>-35262.5</c:v>
                </c:pt>
                <c:pt idx="632">
                  <c:v>91327.5</c:v>
                </c:pt>
                <c:pt idx="633">
                  <c:v>49159</c:v>
                </c:pt>
                <c:pt idx="634">
                  <c:v>8200</c:v>
                </c:pt>
                <c:pt idx="635">
                  <c:v>395.76000000000022</c:v>
                </c:pt>
                <c:pt idx="636">
                  <c:v>1761.5400000000009</c:v>
                </c:pt>
                <c:pt idx="637">
                  <c:v>6670</c:v>
                </c:pt>
                <c:pt idx="638">
                  <c:v>1872</c:v>
                </c:pt>
                <c:pt idx="639">
                  <c:v>7163</c:v>
                </c:pt>
                <c:pt idx="640">
                  <c:v>5054.7000000000007</c:v>
                </c:pt>
                <c:pt idx="641">
                  <c:v>21330.48</c:v>
                </c:pt>
                <c:pt idx="642">
                  <c:v>1765.619999999999</c:v>
                </c:pt>
                <c:pt idx="643">
                  <c:v>28700</c:v>
                </c:pt>
                <c:pt idx="644">
                  <c:v>16265.04</c:v>
                </c:pt>
                <c:pt idx="645">
                  <c:v>48257</c:v>
                </c:pt>
                <c:pt idx="646">
                  <c:v>78802</c:v>
                </c:pt>
                <c:pt idx="647">
                  <c:v>-19687.5</c:v>
                </c:pt>
                <c:pt idx="648">
                  <c:v>4363.2000000000007</c:v>
                </c:pt>
                <c:pt idx="649">
                  <c:v>19680</c:v>
                </c:pt>
                <c:pt idx="650">
                  <c:v>2152</c:v>
                </c:pt>
                <c:pt idx="651">
                  <c:v>20288</c:v>
                </c:pt>
                <c:pt idx="652">
                  <c:v>2961.0600000000013</c:v>
                </c:pt>
                <c:pt idx="653">
                  <c:v>20328</c:v>
                </c:pt>
                <c:pt idx="654">
                  <c:v>2152</c:v>
                </c:pt>
                <c:pt idx="655">
                  <c:v>11968</c:v>
                </c:pt>
                <c:pt idx="656">
                  <c:v>8080</c:v>
                </c:pt>
                <c:pt idx="657">
                  <c:v>52521</c:v>
                </c:pt>
                <c:pt idx="658">
                  <c:v>7104</c:v>
                </c:pt>
                <c:pt idx="659">
                  <c:v>-35550</c:v>
                </c:pt>
                <c:pt idx="660">
                  <c:v>18117</c:v>
                </c:pt>
                <c:pt idx="661">
                  <c:v>5054.7000000000007</c:v>
                </c:pt>
                <c:pt idx="662">
                  <c:v>21330.48</c:v>
                </c:pt>
                <c:pt idx="663">
                  <c:v>1765.619999999999</c:v>
                </c:pt>
                <c:pt idx="664">
                  <c:v>1761.5400000000009</c:v>
                </c:pt>
                <c:pt idx="665">
                  <c:v>5423</c:v>
                </c:pt>
                <c:pt idx="666">
                  <c:v>-16142.5</c:v>
                </c:pt>
                <c:pt idx="667">
                  <c:v>-38046.25</c:v>
                </c:pt>
                <c:pt idx="668">
                  <c:v>-14918.75</c:v>
                </c:pt>
                <c:pt idx="669">
                  <c:v>2730</c:v>
                </c:pt>
                <c:pt idx="670">
                  <c:v>8106</c:v>
                </c:pt>
                <c:pt idx="671">
                  <c:v>4438.5</c:v>
                </c:pt>
                <c:pt idx="672">
                  <c:v>2408.25</c:v>
                </c:pt>
                <c:pt idx="673">
                  <c:v>106912.5</c:v>
                </c:pt>
                <c:pt idx="674">
                  <c:v>7037.25</c:v>
                </c:pt>
                <c:pt idx="675">
                  <c:v>1869</c:v>
                </c:pt>
                <c:pt idx="676">
                  <c:v>-14918.75</c:v>
                </c:pt>
                <c:pt idx="677">
                  <c:v>3231.25</c:v>
                </c:pt>
                <c:pt idx="678">
                  <c:v>75262.5</c:v>
                </c:pt>
                <c:pt idx="679">
                  <c:v>80662.5</c:v>
                </c:pt>
                <c:pt idx="680">
                  <c:v>6580.7999999999993</c:v>
                </c:pt>
                <c:pt idx="681">
                  <c:v>2051</c:v>
                </c:pt>
                <c:pt idx="682">
                  <c:v>3600</c:v>
                </c:pt>
                <c:pt idx="683">
                  <c:v>7771.5</c:v>
                </c:pt>
                <c:pt idx="684">
                  <c:v>-9116.25</c:v>
                </c:pt>
                <c:pt idx="685">
                  <c:v>12870</c:v>
                </c:pt>
                <c:pt idx="686">
                  <c:v>-33522.5</c:v>
                </c:pt>
                <c:pt idx="687">
                  <c:v>6580.7999999999993</c:v>
                </c:pt>
                <c:pt idx="688">
                  <c:v>6058.5</c:v>
                </c:pt>
                <c:pt idx="689">
                  <c:v>1353</c:v>
                </c:pt>
                <c:pt idx="690">
                  <c:v>1869</c:v>
                </c:pt>
                <c:pt idx="691">
                  <c:v>3231.25</c:v>
                </c:pt>
                <c:pt idx="692">
                  <c:v>-40617.5</c:v>
                </c:pt>
                <c:pt idx="693">
                  <c:v>-7590</c:v>
                </c:pt>
                <c:pt idx="694">
                  <c:v>2051</c:v>
                </c:pt>
                <c:pt idx="695">
                  <c:v>12375</c:v>
                </c:pt>
                <c:pt idx="696">
                  <c:v>2730</c:v>
                </c:pt>
                <c:pt idx="697">
                  <c:v>1299.6000000000004</c:v>
                </c:pt>
                <c:pt idx="698">
                  <c:v>686.85000000000014</c:v>
                </c:pt>
                <c:pt idx="699">
                  <c:v>13003.2</c:v>
                </c:pt>
              </c:numCache>
            </c:numRef>
          </c:yVal>
          <c:smooth val="0"/>
          <c:extLst>
            <c:ext xmlns:c16="http://schemas.microsoft.com/office/drawing/2014/chart" uri="{C3380CC4-5D6E-409C-BE32-E72D297353CC}">
              <c16:uniqueId val="{00000000-A7F4-4DE6-911A-B7E419027B56}"/>
            </c:ext>
          </c:extLst>
        </c:ser>
        <c:ser>
          <c:idx val="1"/>
          <c:order val="1"/>
          <c:tx>
            <c:v>Predicted Profit</c:v>
          </c:tx>
          <c:spPr>
            <a:ln w="19050">
              <a:noFill/>
            </a:ln>
          </c:spPr>
          <c:trendline>
            <c:trendlineType val="linear"/>
            <c:dispRSqr val="0"/>
            <c:dispEq val="0"/>
          </c:trendline>
          <c:xVal>
            <c:numRef>
              <c:f>'Statistics &amp; Regression'!$D$2:$D$701</c:f>
              <c:numCache>
                <c:formatCode>General</c:formatCode>
                <c:ptCount val="700"/>
                <c:pt idx="0">
                  <c:v>32370</c:v>
                </c:pt>
                <c:pt idx="1">
                  <c:v>26420</c:v>
                </c:pt>
                <c:pt idx="2">
                  <c:v>32670</c:v>
                </c:pt>
                <c:pt idx="3">
                  <c:v>13320</c:v>
                </c:pt>
                <c:pt idx="4">
                  <c:v>37050</c:v>
                </c:pt>
                <c:pt idx="5">
                  <c:v>529550</c:v>
                </c:pt>
                <c:pt idx="6">
                  <c:v>13815</c:v>
                </c:pt>
                <c:pt idx="7">
                  <c:v>30216</c:v>
                </c:pt>
                <c:pt idx="8">
                  <c:v>37980</c:v>
                </c:pt>
                <c:pt idx="9">
                  <c:v>35585.599999999999</c:v>
                </c:pt>
                <c:pt idx="10">
                  <c:v>37050</c:v>
                </c:pt>
                <c:pt idx="11">
                  <c:v>333187.5</c:v>
                </c:pt>
                <c:pt idx="12">
                  <c:v>287400</c:v>
                </c:pt>
                <c:pt idx="13">
                  <c:v>15022</c:v>
                </c:pt>
                <c:pt idx="14">
                  <c:v>43125</c:v>
                </c:pt>
                <c:pt idx="15">
                  <c:v>9225</c:v>
                </c:pt>
                <c:pt idx="16">
                  <c:v>5840</c:v>
                </c:pt>
                <c:pt idx="17">
                  <c:v>14610</c:v>
                </c:pt>
                <c:pt idx="18">
                  <c:v>30216</c:v>
                </c:pt>
                <c:pt idx="19">
                  <c:v>352100</c:v>
                </c:pt>
                <c:pt idx="20">
                  <c:v>4404</c:v>
                </c:pt>
                <c:pt idx="21">
                  <c:v>6181</c:v>
                </c:pt>
                <c:pt idx="22">
                  <c:v>8235</c:v>
                </c:pt>
                <c:pt idx="23">
                  <c:v>236400</c:v>
                </c:pt>
                <c:pt idx="24">
                  <c:v>37080</c:v>
                </c:pt>
                <c:pt idx="25">
                  <c:v>8001</c:v>
                </c:pt>
                <c:pt idx="26">
                  <c:v>603750</c:v>
                </c:pt>
                <c:pt idx="27">
                  <c:v>10944</c:v>
                </c:pt>
                <c:pt idx="28">
                  <c:v>32280</c:v>
                </c:pt>
                <c:pt idx="29">
                  <c:v>36340</c:v>
                </c:pt>
                <c:pt idx="30">
                  <c:v>529550</c:v>
                </c:pt>
                <c:pt idx="31">
                  <c:v>10451</c:v>
                </c:pt>
                <c:pt idx="32">
                  <c:v>225500</c:v>
                </c:pt>
                <c:pt idx="33">
                  <c:v>25932</c:v>
                </c:pt>
                <c:pt idx="34">
                  <c:v>352100</c:v>
                </c:pt>
                <c:pt idx="35">
                  <c:v>18540</c:v>
                </c:pt>
                <c:pt idx="36">
                  <c:v>352625</c:v>
                </c:pt>
                <c:pt idx="37">
                  <c:v>43125</c:v>
                </c:pt>
                <c:pt idx="38">
                  <c:v>600300</c:v>
                </c:pt>
                <c:pt idx="39">
                  <c:v>34056</c:v>
                </c:pt>
                <c:pt idx="40">
                  <c:v>32670</c:v>
                </c:pt>
                <c:pt idx="41">
                  <c:v>13320</c:v>
                </c:pt>
                <c:pt idx="42">
                  <c:v>534450</c:v>
                </c:pt>
                <c:pt idx="43">
                  <c:v>645300</c:v>
                </c:pt>
                <c:pt idx="44">
                  <c:v>36340</c:v>
                </c:pt>
                <c:pt idx="45">
                  <c:v>35585.599999999999</c:v>
                </c:pt>
                <c:pt idx="46">
                  <c:v>23436</c:v>
                </c:pt>
                <c:pt idx="47">
                  <c:v>527437.5</c:v>
                </c:pt>
                <c:pt idx="48">
                  <c:v>37980</c:v>
                </c:pt>
                <c:pt idx="49">
                  <c:v>11802</c:v>
                </c:pt>
                <c:pt idx="50">
                  <c:v>25692</c:v>
                </c:pt>
                <c:pt idx="51">
                  <c:v>8001</c:v>
                </c:pt>
                <c:pt idx="52">
                  <c:v>9225</c:v>
                </c:pt>
                <c:pt idx="53">
                  <c:v>27338.850000000002</c:v>
                </c:pt>
                <c:pt idx="54">
                  <c:v>34095.599999999999</c:v>
                </c:pt>
                <c:pt idx="55">
                  <c:v>7137.9</c:v>
                </c:pt>
                <c:pt idx="56">
                  <c:v>4428.2700000000004</c:v>
                </c:pt>
                <c:pt idx="57">
                  <c:v>9189.18</c:v>
                </c:pt>
                <c:pt idx="58">
                  <c:v>22073.040000000001</c:v>
                </c:pt>
                <c:pt idx="59">
                  <c:v>419265</c:v>
                </c:pt>
                <c:pt idx="60">
                  <c:v>17525.97</c:v>
                </c:pt>
                <c:pt idx="61">
                  <c:v>17166.599999999999</c:v>
                </c:pt>
                <c:pt idx="62">
                  <c:v>40837.5</c:v>
                </c:pt>
                <c:pt idx="63">
                  <c:v>31731.48</c:v>
                </c:pt>
                <c:pt idx="64">
                  <c:v>9100.08</c:v>
                </c:pt>
                <c:pt idx="65">
                  <c:v>146718</c:v>
                </c:pt>
                <c:pt idx="66">
                  <c:v>484060.5</c:v>
                </c:pt>
                <c:pt idx="67">
                  <c:v>746707.5</c:v>
                </c:pt>
                <c:pt idx="68">
                  <c:v>32877.9</c:v>
                </c:pt>
                <c:pt idx="69">
                  <c:v>683397</c:v>
                </c:pt>
                <c:pt idx="70">
                  <c:v>27234.899999999998</c:v>
                </c:pt>
                <c:pt idx="71">
                  <c:v>12681.9</c:v>
                </c:pt>
                <c:pt idx="72">
                  <c:v>741906</c:v>
                </c:pt>
                <c:pt idx="73">
                  <c:v>82046.25</c:v>
                </c:pt>
                <c:pt idx="74">
                  <c:v>22482.9</c:v>
                </c:pt>
                <c:pt idx="75">
                  <c:v>31133.024999999998</c:v>
                </c:pt>
                <c:pt idx="76">
                  <c:v>89966.25</c:v>
                </c:pt>
                <c:pt idx="77">
                  <c:v>97391.25</c:v>
                </c:pt>
                <c:pt idx="78">
                  <c:v>225596.25</c:v>
                </c:pt>
                <c:pt idx="79">
                  <c:v>11092.95</c:v>
                </c:pt>
                <c:pt idx="80">
                  <c:v>9100.08</c:v>
                </c:pt>
                <c:pt idx="81">
                  <c:v>862785</c:v>
                </c:pt>
                <c:pt idx="82">
                  <c:v>746707.5</c:v>
                </c:pt>
                <c:pt idx="83">
                  <c:v>76507.200000000012</c:v>
                </c:pt>
                <c:pt idx="84">
                  <c:v>2508.66</c:v>
                </c:pt>
                <c:pt idx="85">
                  <c:v>114221.25</c:v>
                </c:pt>
                <c:pt idx="86">
                  <c:v>82046.25</c:v>
                </c:pt>
                <c:pt idx="87">
                  <c:v>14497.56</c:v>
                </c:pt>
                <c:pt idx="88">
                  <c:v>1822.59</c:v>
                </c:pt>
                <c:pt idx="89">
                  <c:v>326922.75</c:v>
                </c:pt>
                <c:pt idx="90">
                  <c:v>89966.25</c:v>
                </c:pt>
                <c:pt idx="91">
                  <c:v>97391.25</c:v>
                </c:pt>
                <c:pt idx="92">
                  <c:v>292842</c:v>
                </c:pt>
                <c:pt idx="93">
                  <c:v>146718</c:v>
                </c:pt>
                <c:pt idx="94">
                  <c:v>484060.5</c:v>
                </c:pt>
                <c:pt idx="95">
                  <c:v>215820</c:v>
                </c:pt>
                <c:pt idx="96">
                  <c:v>23629.32</c:v>
                </c:pt>
                <c:pt idx="97">
                  <c:v>4766.8500000000004</c:v>
                </c:pt>
                <c:pt idx="98">
                  <c:v>90956.25</c:v>
                </c:pt>
                <c:pt idx="99">
                  <c:v>15229.2</c:v>
                </c:pt>
                <c:pt idx="100">
                  <c:v>62916</c:v>
                </c:pt>
                <c:pt idx="101">
                  <c:v>14714.7</c:v>
                </c:pt>
                <c:pt idx="102">
                  <c:v>978236</c:v>
                </c:pt>
                <c:pt idx="103">
                  <c:v>13429.92</c:v>
                </c:pt>
                <c:pt idx="104">
                  <c:v>30693.599999999999</c:v>
                </c:pt>
                <c:pt idx="105">
                  <c:v>8114.4</c:v>
                </c:pt>
                <c:pt idx="106">
                  <c:v>203350</c:v>
                </c:pt>
                <c:pt idx="107">
                  <c:v>34736.1</c:v>
                </c:pt>
                <c:pt idx="108">
                  <c:v>269892</c:v>
                </c:pt>
                <c:pt idx="109">
                  <c:v>508032</c:v>
                </c:pt>
                <c:pt idx="110">
                  <c:v>13429.92</c:v>
                </c:pt>
                <c:pt idx="111">
                  <c:v>81095</c:v>
                </c:pt>
                <c:pt idx="112">
                  <c:v>15229.2</c:v>
                </c:pt>
                <c:pt idx="113">
                  <c:v>99102.5</c:v>
                </c:pt>
                <c:pt idx="114">
                  <c:v>262762.5</c:v>
                </c:pt>
                <c:pt idx="115">
                  <c:v>20991.599999999999</c:v>
                </c:pt>
                <c:pt idx="116">
                  <c:v>563304</c:v>
                </c:pt>
                <c:pt idx="117">
                  <c:v>978236</c:v>
                </c:pt>
                <c:pt idx="118">
                  <c:v>334302.5</c:v>
                </c:pt>
                <c:pt idx="119">
                  <c:v>28297.5</c:v>
                </c:pt>
                <c:pt idx="120">
                  <c:v>13809.18</c:v>
                </c:pt>
                <c:pt idx="121">
                  <c:v>12406.8</c:v>
                </c:pt>
                <c:pt idx="122">
                  <c:v>12747.84</c:v>
                </c:pt>
                <c:pt idx="123">
                  <c:v>30693.599999999999</c:v>
                </c:pt>
                <c:pt idx="124">
                  <c:v>1017338</c:v>
                </c:pt>
                <c:pt idx="125">
                  <c:v>986811</c:v>
                </c:pt>
                <c:pt idx="126">
                  <c:v>99102.5</c:v>
                </c:pt>
                <c:pt idx="127">
                  <c:v>262762.5</c:v>
                </c:pt>
                <c:pt idx="128">
                  <c:v>12406.8</c:v>
                </c:pt>
                <c:pt idx="129">
                  <c:v>10662.4</c:v>
                </c:pt>
                <c:pt idx="130">
                  <c:v>12747.84</c:v>
                </c:pt>
                <c:pt idx="131">
                  <c:v>81095</c:v>
                </c:pt>
                <c:pt idx="132">
                  <c:v>62916</c:v>
                </c:pt>
                <c:pt idx="133">
                  <c:v>986811</c:v>
                </c:pt>
                <c:pt idx="134">
                  <c:v>334302.5</c:v>
                </c:pt>
                <c:pt idx="135">
                  <c:v>91238</c:v>
                </c:pt>
                <c:pt idx="136">
                  <c:v>665420</c:v>
                </c:pt>
                <c:pt idx="137">
                  <c:v>76146</c:v>
                </c:pt>
                <c:pt idx="138">
                  <c:v>323694</c:v>
                </c:pt>
                <c:pt idx="139">
                  <c:v>278810</c:v>
                </c:pt>
                <c:pt idx="140">
                  <c:v>1017338</c:v>
                </c:pt>
                <c:pt idx="141">
                  <c:v>24225.599999999999</c:v>
                </c:pt>
                <c:pt idx="142">
                  <c:v>18443.599999999999</c:v>
                </c:pt>
                <c:pt idx="143">
                  <c:v>563304</c:v>
                </c:pt>
                <c:pt idx="144">
                  <c:v>514524.375</c:v>
                </c:pt>
                <c:pt idx="145">
                  <c:v>50052</c:v>
                </c:pt>
                <c:pt idx="146">
                  <c:v>200499</c:v>
                </c:pt>
                <c:pt idx="147">
                  <c:v>22663.08</c:v>
                </c:pt>
                <c:pt idx="148">
                  <c:v>10569.12</c:v>
                </c:pt>
                <c:pt idx="149">
                  <c:v>13294.82</c:v>
                </c:pt>
                <c:pt idx="150">
                  <c:v>22127.64</c:v>
                </c:pt>
                <c:pt idx="151">
                  <c:v>3693.76</c:v>
                </c:pt>
                <c:pt idx="152">
                  <c:v>610081.5</c:v>
                </c:pt>
                <c:pt idx="153">
                  <c:v>156048.75</c:v>
                </c:pt>
                <c:pt idx="154">
                  <c:v>206852.5</c:v>
                </c:pt>
                <c:pt idx="155">
                  <c:v>708439.5</c:v>
                </c:pt>
                <c:pt idx="156">
                  <c:v>215097.5</c:v>
                </c:pt>
                <c:pt idx="157">
                  <c:v>22127.64</c:v>
                </c:pt>
                <c:pt idx="158">
                  <c:v>200499</c:v>
                </c:pt>
                <c:pt idx="159">
                  <c:v>190362.5</c:v>
                </c:pt>
                <c:pt idx="160">
                  <c:v>15940.98</c:v>
                </c:pt>
                <c:pt idx="161">
                  <c:v>243591.25</c:v>
                </c:pt>
                <c:pt idx="162">
                  <c:v>28299.75</c:v>
                </c:pt>
                <c:pt idx="163">
                  <c:v>156048.75</c:v>
                </c:pt>
                <c:pt idx="164">
                  <c:v>206852.5</c:v>
                </c:pt>
                <c:pt idx="165">
                  <c:v>243591.25</c:v>
                </c:pt>
                <c:pt idx="166">
                  <c:v>827604</c:v>
                </c:pt>
                <c:pt idx="167">
                  <c:v>22302.240000000002</c:v>
                </c:pt>
                <c:pt idx="168">
                  <c:v>190362.5</c:v>
                </c:pt>
                <c:pt idx="169">
                  <c:v>545334</c:v>
                </c:pt>
                <c:pt idx="170">
                  <c:v>557459</c:v>
                </c:pt>
                <c:pt idx="171">
                  <c:v>28299.75</c:v>
                </c:pt>
                <c:pt idx="172">
                  <c:v>16121.4</c:v>
                </c:pt>
                <c:pt idx="173">
                  <c:v>11950.4</c:v>
                </c:pt>
                <c:pt idx="174">
                  <c:v>74699.700000000012</c:v>
                </c:pt>
                <c:pt idx="175">
                  <c:v>28855.56</c:v>
                </c:pt>
                <c:pt idx="176">
                  <c:v>29246.400000000001</c:v>
                </c:pt>
                <c:pt idx="177">
                  <c:v>29246.400000000001</c:v>
                </c:pt>
                <c:pt idx="178">
                  <c:v>32558.400000000001</c:v>
                </c:pt>
                <c:pt idx="179">
                  <c:v>14131.2</c:v>
                </c:pt>
                <c:pt idx="180">
                  <c:v>19158.72</c:v>
                </c:pt>
                <c:pt idx="181">
                  <c:v>582048</c:v>
                </c:pt>
                <c:pt idx="182">
                  <c:v>92064</c:v>
                </c:pt>
                <c:pt idx="183">
                  <c:v>28324.799999999999</c:v>
                </c:pt>
                <c:pt idx="184">
                  <c:v>535392</c:v>
                </c:pt>
                <c:pt idx="185">
                  <c:v>19158.72</c:v>
                </c:pt>
                <c:pt idx="186">
                  <c:v>582048</c:v>
                </c:pt>
                <c:pt idx="187">
                  <c:v>136560</c:v>
                </c:pt>
                <c:pt idx="188">
                  <c:v>28566.720000000001</c:v>
                </c:pt>
                <c:pt idx="189">
                  <c:v>95400</c:v>
                </c:pt>
                <c:pt idx="190">
                  <c:v>407376</c:v>
                </c:pt>
                <c:pt idx="191">
                  <c:v>840384</c:v>
                </c:pt>
                <c:pt idx="192">
                  <c:v>1159200</c:v>
                </c:pt>
                <c:pt idx="193">
                  <c:v>358560</c:v>
                </c:pt>
                <c:pt idx="194">
                  <c:v>3139.2</c:v>
                </c:pt>
                <c:pt idx="195">
                  <c:v>39820.800000000003</c:v>
                </c:pt>
                <c:pt idx="196">
                  <c:v>20275.2</c:v>
                </c:pt>
                <c:pt idx="197">
                  <c:v>9662.4</c:v>
                </c:pt>
                <c:pt idx="198">
                  <c:v>21801.599999999999</c:v>
                </c:pt>
                <c:pt idx="199">
                  <c:v>92064</c:v>
                </c:pt>
                <c:pt idx="200">
                  <c:v>136560</c:v>
                </c:pt>
                <c:pt idx="201">
                  <c:v>16876.8</c:v>
                </c:pt>
                <c:pt idx="202">
                  <c:v>50803.199999999997</c:v>
                </c:pt>
                <c:pt idx="203">
                  <c:v>731472</c:v>
                </c:pt>
                <c:pt idx="204">
                  <c:v>9976.32</c:v>
                </c:pt>
                <c:pt idx="205">
                  <c:v>117264</c:v>
                </c:pt>
                <c:pt idx="206">
                  <c:v>731472</c:v>
                </c:pt>
                <c:pt idx="207">
                  <c:v>21801.599999999999</c:v>
                </c:pt>
                <c:pt idx="208">
                  <c:v>626640</c:v>
                </c:pt>
                <c:pt idx="209">
                  <c:v>128880</c:v>
                </c:pt>
                <c:pt idx="210">
                  <c:v>640752</c:v>
                </c:pt>
                <c:pt idx="211">
                  <c:v>9662.4</c:v>
                </c:pt>
                <c:pt idx="212">
                  <c:v>597408</c:v>
                </c:pt>
                <c:pt idx="213">
                  <c:v>7707.35</c:v>
                </c:pt>
                <c:pt idx="214">
                  <c:v>9123.7999999999993</c:v>
                </c:pt>
                <c:pt idx="215">
                  <c:v>15620.85</c:v>
                </c:pt>
                <c:pt idx="216">
                  <c:v>17881.849999999999</c:v>
                </c:pt>
                <c:pt idx="217">
                  <c:v>27713.4</c:v>
                </c:pt>
                <c:pt idx="218">
                  <c:v>27713.4</c:v>
                </c:pt>
                <c:pt idx="219">
                  <c:v>17881.849999999999</c:v>
                </c:pt>
                <c:pt idx="220">
                  <c:v>11191.95</c:v>
                </c:pt>
                <c:pt idx="221">
                  <c:v>12802.2</c:v>
                </c:pt>
                <c:pt idx="222">
                  <c:v>7707.35</c:v>
                </c:pt>
                <c:pt idx="223">
                  <c:v>21261</c:v>
                </c:pt>
                <c:pt idx="224">
                  <c:v>12722.4</c:v>
                </c:pt>
                <c:pt idx="225">
                  <c:v>29697</c:v>
                </c:pt>
                <c:pt idx="226">
                  <c:v>282435</c:v>
                </c:pt>
                <c:pt idx="227">
                  <c:v>6756.4</c:v>
                </c:pt>
                <c:pt idx="228">
                  <c:v>39771.75</c:v>
                </c:pt>
                <c:pt idx="229">
                  <c:v>3790.5</c:v>
                </c:pt>
                <c:pt idx="230">
                  <c:v>16538.55</c:v>
                </c:pt>
                <c:pt idx="231">
                  <c:v>460346.25</c:v>
                </c:pt>
                <c:pt idx="232">
                  <c:v>430706.25</c:v>
                </c:pt>
                <c:pt idx="233">
                  <c:v>239400</c:v>
                </c:pt>
                <c:pt idx="234">
                  <c:v>26698.799999999999</c:v>
                </c:pt>
                <c:pt idx="235">
                  <c:v>313500</c:v>
                </c:pt>
                <c:pt idx="236">
                  <c:v>24757</c:v>
                </c:pt>
                <c:pt idx="237">
                  <c:v>355300</c:v>
                </c:pt>
                <c:pt idx="238">
                  <c:v>283218.75</c:v>
                </c:pt>
                <c:pt idx="239">
                  <c:v>457995</c:v>
                </c:pt>
                <c:pt idx="240">
                  <c:v>15474.55</c:v>
                </c:pt>
                <c:pt idx="241">
                  <c:v>282435</c:v>
                </c:pt>
                <c:pt idx="242">
                  <c:v>200165</c:v>
                </c:pt>
                <c:pt idx="243">
                  <c:v>37335</c:v>
                </c:pt>
                <c:pt idx="244">
                  <c:v>408310</c:v>
                </c:pt>
                <c:pt idx="245">
                  <c:v>26391</c:v>
                </c:pt>
                <c:pt idx="246">
                  <c:v>102243.75</c:v>
                </c:pt>
                <c:pt idx="247">
                  <c:v>83600</c:v>
                </c:pt>
                <c:pt idx="248">
                  <c:v>34238</c:v>
                </c:pt>
                <c:pt idx="249">
                  <c:v>50597</c:v>
                </c:pt>
                <c:pt idx="250">
                  <c:v>14204.4</c:v>
                </c:pt>
                <c:pt idx="251">
                  <c:v>30153</c:v>
                </c:pt>
                <c:pt idx="252">
                  <c:v>7908.75</c:v>
                </c:pt>
                <c:pt idx="253">
                  <c:v>40769.25</c:v>
                </c:pt>
                <c:pt idx="254">
                  <c:v>95831.25</c:v>
                </c:pt>
                <c:pt idx="255">
                  <c:v>200165</c:v>
                </c:pt>
                <c:pt idx="256">
                  <c:v>53808</c:v>
                </c:pt>
                <c:pt idx="257">
                  <c:v>30001</c:v>
                </c:pt>
                <c:pt idx="258">
                  <c:v>102243.75</c:v>
                </c:pt>
                <c:pt idx="259">
                  <c:v>83600</c:v>
                </c:pt>
                <c:pt idx="260">
                  <c:v>19627</c:v>
                </c:pt>
                <c:pt idx="261">
                  <c:v>356250</c:v>
                </c:pt>
                <c:pt idx="262">
                  <c:v>26391</c:v>
                </c:pt>
                <c:pt idx="263">
                  <c:v>24035</c:v>
                </c:pt>
                <c:pt idx="264">
                  <c:v>43643</c:v>
                </c:pt>
                <c:pt idx="265">
                  <c:v>50597</c:v>
                </c:pt>
                <c:pt idx="266">
                  <c:v>3790.5</c:v>
                </c:pt>
                <c:pt idx="267">
                  <c:v>16538.55</c:v>
                </c:pt>
                <c:pt idx="268">
                  <c:v>448875</c:v>
                </c:pt>
                <c:pt idx="269">
                  <c:v>183540</c:v>
                </c:pt>
                <c:pt idx="270">
                  <c:v>408310</c:v>
                </c:pt>
                <c:pt idx="271">
                  <c:v>356250</c:v>
                </c:pt>
                <c:pt idx="272">
                  <c:v>53594.100000000006</c:v>
                </c:pt>
                <c:pt idx="273">
                  <c:v>21009</c:v>
                </c:pt>
                <c:pt idx="274">
                  <c:v>40100.400000000001</c:v>
                </c:pt>
                <c:pt idx="275">
                  <c:v>6339.36</c:v>
                </c:pt>
                <c:pt idx="276">
                  <c:v>25932.720000000001</c:v>
                </c:pt>
                <c:pt idx="277">
                  <c:v>28623</c:v>
                </c:pt>
                <c:pt idx="278">
                  <c:v>1730.54</c:v>
                </c:pt>
                <c:pt idx="279">
                  <c:v>104222.5</c:v>
                </c:pt>
                <c:pt idx="280">
                  <c:v>322420</c:v>
                </c:pt>
                <c:pt idx="281">
                  <c:v>480340</c:v>
                </c:pt>
                <c:pt idx="282">
                  <c:v>9231.74</c:v>
                </c:pt>
                <c:pt idx="283">
                  <c:v>30715.439999999999</c:v>
                </c:pt>
                <c:pt idx="284">
                  <c:v>492184</c:v>
                </c:pt>
                <c:pt idx="285">
                  <c:v>25932.720000000001</c:v>
                </c:pt>
                <c:pt idx="286">
                  <c:v>239183</c:v>
                </c:pt>
                <c:pt idx="287">
                  <c:v>111860</c:v>
                </c:pt>
                <c:pt idx="288">
                  <c:v>323712.5</c:v>
                </c:pt>
                <c:pt idx="289">
                  <c:v>21573</c:v>
                </c:pt>
                <c:pt idx="290">
                  <c:v>492184</c:v>
                </c:pt>
                <c:pt idx="291">
                  <c:v>9856.84</c:v>
                </c:pt>
                <c:pt idx="292">
                  <c:v>344322</c:v>
                </c:pt>
                <c:pt idx="293">
                  <c:v>683004</c:v>
                </c:pt>
                <c:pt idx="294">
                  <c:v>40100.400000000001</c:v>
                </c:pt>
                <c:pt idx="295">
                  <c:v>9856.84</c:v>
                </c:pt>
                <c:pt idx="296">
                  <c:v>344322</c:v>
                </c:pt>
                <c:pt idx="297">
                  <c:v>21112.400000000001</c:v>
                </c:pt>
                <c:pt idx="298">
                  <c:v>686952</c:v>
                </c:pt>
                <c:pt idx="299">
                  <c:v>233531.25</c:v>
                </c:pt>
                <c:pt idx="300">
                  <c:v>552391</c:v>
                </c:pt>
                <c:pt idx="301">
                  <c:v>239183</c:v>
                </c:pt>
                <c:pt idx="302">
                  <c:v>9231.74</c:v>
                </c:pt>
                <c:pt idx="303">
                  <c:v>683004</c:v>
                </c:pt>
                <c:pt idx="304">
                  <c:v>33031.599999999999</c:v>
                </c:pt>
                <c:pt idx="305">
                  <c:v>30991.8</c:v>
                </c:pt>
                <c:pt idx="306">
                  <c:v>24576.3</c:v>
                </c:pt>
                <c:pt idx="307">
                  <c:v>16257.3</c:v>
                </c:pt>
                <c:pt idx="308">
                  <c:v>33031.599999999999</c:v>
                </c:pt>
                <c:pt idx="309">
                  <c:v>18818.8</c:v>
                </c:pt>
                <c:pt idx="310">
                  <c:v>8771.14</c:v>
                </c:pt>
                <c:pt idx="311">
                  <c:v>16257.3</c:v>
                </c:pt>
                <c:pt idx="312">
                  <c:v>8113.32</c:v>
                </c:pt>
                <c:pt idx="313">
                  <c:v>21025.439999999999</c:v>
                </c:pt>
                <c:pt idx="314">
                  <c:v>34112.400000000001</c:v>
                </c:pt>
                <c:pt idx="315">
                  <c:v>26114.400000000001</c:v>
                </c:pt>
                <c:pt idx="316">
                  <c:v>26136.720000000001</c:v>
                </c:pt>
                <c:pt idx="317">
                  <c:v>6711.81</c:v>
                </c:pt>
                <c:pt idx="318">
                  <c:v>17604.900000000001</c:v>
                </c:pt>
                <c:pt idx="319">
                  <c:v>7388.85</c:v>
                </c:pt>
                <c:pt idx="320">
                  <c:v>3560.9700000000003</c:v>
                </c:pt>
                <c:pt idx="321">
                  <c:v>10298.82</c:v>
                </c:pt>
                <c:pt idx="322">
                  <c:v>19401.66</c:v>
                </c:pt>
                <c:pt idx="323">
                  <c:v>24719.4</c:v>
                </c:pt>
                <c:pt idx="324">
                  <c:v>10298.82</c:v>
                </c:pt>
                <c:pt idx="325">
                  <c:v>7388.85</c:v>
                </c:pt>
                <c:pt idx="326">
                  <c:v>573205.5</c:v>
                </c:pt>
                <c:pt idx="327">
                  <c:v>124992</c:v>
                </c:pt>
                <c:pt idx="328">
                  <c:v>608499</c:v>
                </c:pt>
                <c:pt idx="329">
                  <c:v>36753.599999999999</c:v>
                </c:pt>
                <c:pt idx="330">
                  <c:v>608499</c:v>
                </c:pt>
                <c:pt idx="331">
                  <c:v>290625</c:v>
                </c:pt>
                <c:pt idx="332">
                  <c:v>474858</c:v>
                </c:pt>
                <c:pt idx="333">
                  <c:v>124992</c:v>
                </c:pt>
                <c:pt idx="334">
                  <c:v>408386.25</c:v>
                </c:pt>
                <c:pt idx="335">
                  <c:v>29308.95</c:v>
                </c:pt>
                <c:pt idx="336">
                  <c:v>40887.449999999997</c:v>
                </c:pt>
                <c:pt idx="337">
                  <c:v>28551</c:v>
                </c:pt>
                <c:pt idx="338">
                  <c:v>313317</c:v>
                </c:pt>
                <c:pt idx="339">
                  <c:v>391716</c:v>
                </c:pt>
                <c:pt idx="340">
                  <c:v>30835.08</c:v>
                </c:pt>
                <c:pt idx="341">
                  <c:v>13833.75</c:v>
                </c:pt>
                <c:pt idx="342">
                  <c:v>462861</c:v>
                </c:pt>
                <c:pt idx="343">
                  <c:v>11327.4</c:v>
                </c:pt>
                <c:pt idx="344">
                  <c:v>242613.75</c:v>
                </c:pt>
                <c:pt idx="345">
                  <c:v>36753.599999999999</c:v>
                </c:pt>
                <c:pt idx="346">
                  <c:v>26430.6</c:v>
                </c:pt>
                <c:pt idx="347">
                  <c:v>382788</c:v>
                </c:pt>
                <c:pt idx="348">
                  <c:v>10936.8</c:v>
                </c:pt>
                <c:pt idx="349">
                  <c:v>36208.620000000003</c:v>
                </c:pt>
                <c:pt idx="350">
                  <c:v>267561</c:v>
                </c:pt>
                <c:pt idx="351">
                  <c:v>766413</c:v>
                </c:pt>
                <c:pt idx="352">
                  <c:v>191231.25</c:v>
                </c:pt>
                <c:pt idx="353">
                  <c:v>936138</c:v>
                </c:pt>
                <c:pt idx="354">
                  <c:v>115552.5</c:v>
                </c:pt>
                <c:pt idx="355">
                  <c:v>20794.8</c:v>
                </c:pt>
                <c:pt idx="356">
                  <c:v>382788</c:v>
                </c:pt>
                <c:pt idx="357">
                  <c:v>3142.7200000000003</c:v>
                </c:pt>
                <c:pt idx="358">
                  <c:v>23588.799999999999</c:v>
                </c:pt>
                <c:pt idx="359">
                  <c:v>1655.08</c:v>
                </c:pt>
                <c:pt idx="360">
                  <c:v>23588.799999999999</c:v>
                </c:pt>
                <c:pt idx="361">
                  <c:v>177100</c:v>
                </c:pt>
                <c:pt idx="362">
                  <c:v>6762</c:v>
                </c:pt>
                <c:pt idx="363">
                  <c:v>438564</c:v>
                </c:pt>
                <c:pt idx="364">
                  <c:v>34513.800000000003</c:v>
                </c:pt>
                <c:pt idx="365">
                  <c:v>13027.2</c:v>
                </c:pt>
                <c:pt idx="366">
                  <c:v>11868</c:v>
                </c:pt>
                <c:pt idx="367">
                  <c:v>431112</c:v>
                </c:pt>
                <c:pt idx="368">
                  <c:v>354108</c:v>
                </c:pt>
                <c:pt idx="369">
                  <c:v>9811.7999999999993</c:v>
                </c:pt>
                <c:pt idx="370">
                  <c:v>128110</c:v>
                </c:pt>
                <c:pt idx="371">
                  <c:v>8107.96</c:v>
                </c:pt>
                <c:pt idx="372">
                  <c:v>7051.8</c:v>
                </c:pt>
                <c:pt idx="373">
                  <c:v>25134.400000000001</c:v>
                </c:pt>
                <c:pt idx="374">
                  <c:v>678960</c:v>
                </c:pt>
                <c:pt idx="375">
                  <c:v>4366.32</c:v>
                </c:pt>
                <c:pt idx="376">
                  <c:v>10291.120000000001</c:v>
                </c:pt>
                <c:pt idx="377">
                  <c:v>15513.96</c:v>
                </c:pt>
                <c:pt idx="378">
                  <c:v>35585.599999999999</c:v>
                </c:pt>
                <c:pt idx="379">
                  <c:v>55071.199999999997</c:v>
                </c:pt>
                <c:pt idx="380">
                  <c:v>691012</c:v>
                </c:pt>
                <c:pt idx="381">
                  <c:v>12532.24</c:v>
                </c:pt>
                <c:pt idx="382">
                  <c:v>438564</c:v>
                </c:pt>
                <c:pt idx="383">
                  <c:v>6601.92</c:v>
                </c:pt>
                <c:pt idx="384">
                  <c:v>18721.080000000002</c:v>
                </c:pt>
                <c:pt idx="385">
                  <c:v>15056.72</c:v>
                </c:pt>
                <c:pt idx="386">
                  <c:v>106536</c:v>
                </c:pt>
                <c:pt idx="387">
                  <c:v>175260</c:v>
                </c:pt>
                <c:pt idx="388">
                  <c:v>184989</c:v>
                </c:pt>
                <c:pt idx="389">
                  <c:v>15056.72</c:v>
                </c:pt>
                <c:pt idx="390">
                  <c:v>122682</c:v>
                </c:pt>
                <c:pt idx="391">
                  <c:v>135884</c:v>
                </c:pt>
                <c:pt idx="392">
                  <c:v>588984</c:v>
                </c:pt>
                <c:pt idx="393">
                  <c:v>223008</c:v>
                </c:pt>
                <c:pt idx="394">
                  <c:v>13027.2</c:v>
                </c:pt>
                <c:pt idx="395">
                  <c:v>18721.080000000002</c:v>
                </c:pt>
                <c:pt idx="396">
                  <c:v>25134.400000000001</c:v>
                </c:pt>
                <c:pt idx="397">
                  <c:v>678960</c:v>
                </c:pt>
                <c:pt idx="398">
                  <c:v>27968</c:v>
                </c:pt>
                <c:pt idx="399">
                  <c:v>9811.7999999999993</c:v>
                </c:pt>
                <c:pt idx="400">
                  <c:v>15180</c:v>
                </c:pt>
                <c:pt idx="401">
                  <c:v>175260</c:v>
                </c:pt>
                <c:pt idx="402">
                  <c:v>8031.5999999999995</c:v>
                </c:pt>
                <c:pt idx="403">
                  <c:v>298662</c:v>
                </c:pt>
                <c:pt idx="404">
                  <c:v>4007.64</c:v>
                </c:pt>
                <c:pt idx="405">
                  <c:v>1038082.5</c:v>
                </c:pt>
                <c:pt idx="406">
                  <c:v>530621</c:v>
                </c:pt>
                <c:pt idx="407">
                  <c:v>87906</c:v>
                </c:pt>
                <c:pt idx="408">
                  <c:v>25345.32</c:v>
                </c:pt>
                <c:pt idx="409">
                  <c:v>211233.75</c:v>
                </c:pt>
                <c:pt idx="410">
                  <c:v>10262.07</c:v>
                </c:pt>
                <c:pt idx="411">
                  <c:v>318158.75</c:v>
                </c:pt>
                <c:pt idx="412">
                  <c:v>91182</c:v>
                </c:pt>
                <c:pt idx="413">
                  <c:v>700245</c:v>
                </c:pt>
                <c:pt idx="414">
                  <c:v>769814.5</c:v>
                </c:pt>
                <c:pt idx="415">
                  <c:v>50163.75</c:v>
                </c:pt>
                <c:pt idx="416">
                  <c:v>298662</c:v>
                </c:pt>
                <c:pt idx="417">
                  <c:v>16748.55</c:v>
                </c:pt>
                <c:pt idx="418">
                  <c:v>4007.64</c:v>
                </c:pt>
                <c:pt idx="419">
                  <c:v>361452</c:v>
                </c:pt>
                <c:pt idx="420">
                  <c:v>19383</c:v>
                </c:pt>
                <c:pt idx="421">
                  <c:v>318158.75</c:v>
                </c:pt>
                <c:pt idx="422">
                  <c:v>3344.25</c:v>
                </c:pt>
                <c:pt idx="423">
                  <c:v>1035625.5</c:v>
                </c:pt>
                <c:pt idx="424">
                  <c:v>416279.5</c:v>
                </c:pt>
                <c:pt idx="425">
                  <c:v>64496.25</c:v>
                </c:pt>
                <c:pt idx="426">
                  <c:v>240012.5</c:v>
                </c:pt>
                <c:pt idx="427">
                  <c:v>404176.5</c:v>
                </c:pt>
                <c:pt idx="428">
                  <c:v>21359.52</c:v>
                </c:pt>
                <c:pt idx="429">
                  <c:v>725907</c:v>
                </c:pt>
                <c:pt idx="430">
                  <c:v>430452.75</c:v>
                </c:pt>
                <c:pt idx="431">
                  <c:v>9609.6</c:v>
                </c:pt>
                <c:pt idx="432">
                  <c:v>509691</c:v>
                </c:pt>
                <c:pt idx="433">
                  <c:v>24395.279999999999</c:v>
                </c:pt>
                <c:pt idx="434">
                  <c:v>16748.55</c:v>
                </c:pt>
                <c:pt idx="435">
                  <c:v>99758.75</c:v>
                </c:pt>
                <c:pt idx="436">
                  <c:v>659613.5</c:v>
                </c:pt>
                <c:pt idx="437">
                  <c:v>404176.5</c:v>
                </c:pt>
                <c:pt idx="438">
                  <c:v>13240.5</c:v>
                </c:pt>
                <c:pt idx="439">
                  <c:v>30830.799999999999</c:v>
                </c:pt>
                <c:pt idx="440">
                  <c:v>12066.6</c:v>
                </c:pt>
                <c:pt idx="441">
                  <c:v>5217.03</c:v>
                </c:pt>
                <c:pt idx="442">
                  <c:v>17253.599999999999</c:v>
                </c:pt>
                <c:pt idx="443">
                  <c:v>3318.77</c:v>
                </c:pt>
                <c:pt idx="444">
                  <c:v>17708.599999999999</c:v>
                </c:pt>
                <c:pt idx="445">
                  <c:v>18891.599999999999</c:v>
                </c:pt>
                <c:pt idx="446">
                  <c:v>2293.1999999999998</c:v>
                </c:pt>
                <c:pt idx="447">
                  <c:v>21479.64</c:v>
                </c:pt>
                <c:pt idx="448">
                  <c:v>35872.199999999997</c:v>
                </c:pt>
                <c:pt idx="449">
                  <c:v>2293.1999999999998</c:v>
                </c:pt>
                <c:pt idx="450">
                  <c:v>48812.4</c:v>
                </c:pt>
                <c:pt idx="451">
                  <c:v>3318.77</c:v>
                </c:pt>
                <c:pt idx="452">
                  <c:v>18891.599999999999</c:v>
                </c:pt>
                <c:pt idx="453">
                  <c:v>22256.324999999997</c:v>
                </c:pt>
                <c:pt idx="454">
                  <c:v>3341.52</c:v>
                </c:pt>
                <c:pt idx="455">
                  <c:v>4168.8</c:v>
                </c:pt>
                <c:pt idx="456">
                  <c:v>14666.4</c:v>
                </c:pt>
                <c:pt idx="457">
                  <c:v>4168.8</c:v>
                </c:pt>
                <c:pt idx="458">
                  <c:v>387618.75</c:v>
                </c:pt>
                <c:pt idx="459">
                  <c:v>166725</c:v>
                </c:pt>
                <c:pt idx="460">
                  <c:v>728595</c:v>
                </c:pt>
                <c:pt idx="461">
                  <c:v>202950</c:v>
                </c:pt>
                <c:pt idx="462">
                  <c:v>27972</c:v>
                </c:pt>
                <c:pt idx="463">
                  <c:v>35172</c:v>
                </c:pt>
                <c:pt idx="464">
                  <c:v>159570</c:v>
                </c:pt>
                <c:pt idx="465">
                  <c:v>29254.5</c:v>
                </c:pt>
                <c:pt idx="466">
                  <c:v>4338</c:v>
                </c:pt>
                <c:pt idx="467">
                  <c:v>9193.5</c:v>
                </c:pt>
                <c:pt idx="468">
                  <c:v>6885</c:v>
                </c:pt>
                <c:pt idx="469">
                  <c:v>10665</c:v>
                </c:pt>
                <c:pt idx="470">
                  <c:v>201285</c:v>
                </c:pt>
                <c:pt idx="471">
                  <c:v>179550</c:v>
                </c:pt>
                <c:pt idx="472">
                  <c:v>619380</c:v>
                </c:pt>
                <c:pt idx="473">
                  <c:v>4338</c:v>
                </c:pt>
                <c:pt idx="474">
                  <c:v>16789.5</c:v>
                </c:pt>
                <c:pt idx="475">
                  <c:v>215550</c:v>
                </c:pt>
                <c:pt idx="476">
                  <c:v>230310</c:v>
                </c:pt>
                <c:pt idx="477">
                  <c:v>38362.5</c:v>
                </c:pt>
                <c:pt idx="478">
                  <c:v>8653.5</c:v>
                </c:pt>
                <c:pt idx="479">
                  <c:v>884205</c:v>
                </c:pt>
                <c:pt idx="480">
                  <c:v>116640</c:v>
                </c:pt>
                <c:pt idx="481">
                  <c:v>619380</c:v>
                </c:pt>
                <c:pt idx="482">
                  <c:v>29254.5</c:v>
                </c:pt>
                <c:pt idx="483">
                  <c:v>284512.5</c:v>
                </c:pt>
                <c:pt idx="484">
                  <c:v>589050</c:v>
                </c:pt>
                <c:pt idx="485">
                  <c:v>65137.5</c:v>
                </c:pt>
                <c:pt idx="486">
                  <c:v>705600</c:v>
                </c:pt>
                <c:pt idx="487">
                  <c:v>808110</c:v>
                </c:pt>
                <c:pt idx="488">
                  <c:v>38021.399999999994</c:v>
                </c:pt>
                <c:pt idx="489">
                  <c:v>36702</c:v>
                </c:pt>
                <c:pt idx="490">
                  <c:v>27799.200000000001</c:v>
                </c:pt>
                <c:pt idx="491">
                  <c:v>222705</c:v>
                </c:pt>
                <c:pt idx="492">
                  <c:v>27972</c:v>
                </c:pt>
                <c:pt idx="493">
                  <c:v>230310</c:v>
                </c:pt>
                <c:pt idx="494">
                  <c:v>12794.64</c:v>
                </c:pt>
                <c:pt idx="495">
                  <c:v>15774.36</c:v>
                </c:pt>
                <c:pt idx="496">
                  <c:v>12794.64</c:v>
                </c:pt>
                <c:pt idx="497">
                  <c:v>5126.3999999999996</c:v>
                </c:pt>
                <c:pt idx="498">
                  <c:v>5040.96</c:v>
                </c:pt>
                <c:pt idx="499">
                  <c:v>9837.17</c:v>
                </c:pt>
                <c:pt idx="500">
                  <c:v>10733.4</c:v>
                </c:pt>
                <c:pt idx="501">
                  <c:v>42713.324999999997</c:v>
                </c:pt>
                <c:pt idx="502">
                  <c:v>5040.96</c:v>
                </c:pt>
                <c:pt idx="503">
                  <c:v>20687.16</c:v>
                </c:pt>
                <c:pt idx="504">
                  <c:v>246708</c:v>
                </c:pt>
                <c:pt idx="505">
                  <c:v>750537</c:v>
                </c:pt>
                <c:pt idx="506">
                  <c:v>271561.25</c:v>
                </c:pt>
                <c:pt idx="507">
                  <c:v>20826</c:v>
                </c:pt>
                <c:pt idx="508">
                  <c:v>16858.38</c:v>
                </c:pt>
                <c:pt idx="509">
                  <c:v>238609</c:v>
                </c:pt>
                <c:pt idx="510">
                  <c:v>53257.599999999999</c:v>
                </c:pt>
                <c:pt idx="511">
                  <c:v>28795.95</c:v>
                </c:pt>
                <c:pt idx="512">
                  <c:v>233091</c:v>
                </c:pt>
                <c:pt idx="513">
                  <c:v>19971.599999999999</c:v>
                </c:pt>
                <c:pt idx="514">
                  <c:v>655551.75</c:v>
                </c:pt>
                <c:pt idx="515">
                  <c:v>42997.68</c:v>
                </c:pt>
                <c:pt idx="516">
                  <c:v>25904.340000000004</c:v>
                </c:pt>
                <c:pt idx="517">
                  <c:v>42613.2</c:v>
                </c:pt>
                <c:pt idx="518">
                  <c:v>26486.400000000001</c:v>
                </c:pt>
                <c:pt idx="519">
                  <c:v>271561.25</c:v>
                </c:pt>
                <c:pt idx="520">
                  <c:v>53257.599999999999</c:v>
                </c:pt>
                <c:pt idx="521">
                  <c:v>364722</c:v>
                </c:pt>
                <c:pt idx="522">
                  <c:v>49929</c:v>
                </c:pt>
                <c:pt idx="523">
                  <c:v>8744.25</c:v>
                </c:pt>
                <c:pt idx="524">
                  <c:v>107156</c:v>
                </c:pt>
                <c:pt idx="525">
                  <c:v>11263.84</c:v>
                </c:pt>
                <c:pt idx="526">
                  <c:v>18519.12</c:v>
                </c:pt>
                <c:pt idx="527">
                  <c:v>61632.5</c:v>
                </c:pt>
                <c:pt idx="528">
                  <c:v>52243</c:v>
                </c:pt>
                <c:pt idx="529">
                  <c:v>352106.25</c:v>
                </c:pt>
                <c:pt idx="530">
                  <c:v>46796.2</c:v>
                </c:pt>
                <c:pt idx="531">
                  <c:v>159421.25</c:v>
                </c:pt>
                <c:pt idx="532">
                  <c:v>105353.75</c:v>
                </c:pt>
                <c:pt idx="533">
                  <c:v>107156</c:v>
                </c:pt>
                <c:pt idx="534">
                  <c:v>28795.95</c:v>
                </c:pt>
                <c:pt idx="535">
                  <c:v>2367.4</c:v>
                </c:pt>
                <c:pt idx="536">
                  <c:v>272888</c:v>
                </c:pt>
                <c:pt idx="537">
                  <c:v>265760</c:v>
                </c:pt>
                <c:pt idx="538">
                  <c:v>237160</c:v>
                </c:pt>
                <c:pt idx="539">
                  <c:v>35494.800000000003</c:v>
                </c:pt>
                <c:pt idx="540">
                  <c:v>8936.4</c:v>
                </c:pt>
                <c:pt idx="541">
                  <c:v>468072</c:v>
                </c:pt>
                <c:pt idx="542">
                  <c:v>14907.2</c:v>
                </c:pt>
                <c:pt idx="543">
                  <c:v>16841.439999999999</c:v>
                </c:pt>
                <c:pt idx="544">
                  <c:v>30184</c:v>
                </c:pt>
                <c:pt idx="545">
                  <c:v>313104</c:v>
                </c:pt>
                <c:pt idx="546">
                  <c:v>922680</c:v>
                </c:pt>
                <c:pt idx="547">
                  <c:v>272888</c:v>
                </c:pt>
                <c:pt idx="548">
                  <c:v>237160</c:v>
                </c:pt>
                <c:pt idx="549">
                  <c:v>15928</c:v>
                </c:pt>
                <c:pt idx="550">
                  <c:v>30184</c:v>
                </c:pt>
                <c:pt idx="551">
                  <c:v>490952</c:v>
                </c:pt>
                <c:pt idx="552">
                  <c:v>358776</c:v>
                </c:pt>
                <c:pt idx="553">
                  <c:v>567600</c:v>
                </c:pt>
                <c:pt idx="554">
                  <c:v>368676</c:v>
                </c:pt>
                <c:pt idx="555">
                  <c:v>5016</c:v>
                </c:pt>
                <c:pt idx="556">
                  <c:v>21700.799999999999</c:v>
                </c:pt>
                <c:pt idx="557">
                  <c:v>429660</c:v>
                </c:pt>
                <c:pt idx="558">
                  <c:v>303688</c:v>
                </c:pt>
                <c:pt idx="559">
                  <c:v>15928</c:v>
                </c:pt>
                <c:pt idx="560">
                  <c:v>22271.040000000001</c:v>
                </c:pt>
                <c:pt idx="561">
                  <c:v>51143.399999999994</c:v>
                </c:pt>
                <c:pt idx="562">
                  <c:v>191884</c:v>
                </c:pt>
                <c:pt idx="563">
                  <c:v>303688</c:v>
                </c:pt>
                <c:pt idx="564">
                  <c:v>262570</c:v>
                </c:pt>
                <c:pt idx="565">
                  <c:v>21700.799999999999</c:v>
                </c:pt>
                <c:pt idx="566">
                  <c:v>83160</c:v>
                </c:pt>
                <c:pt idx="567">
                  <c:v>21076.44</c:v>
                </c:pt>
                <c:pt idx="568">
                  <c:v>16841.439999999999</c:v>
                </c:pt>
                <c:pt idx="569">
                  <c:v>33633.599999999999</c:v>
                </c:pt>
                <c:pt idx="570">
                  <c:v>44378.399999999994</c:v>
                </c:pt>
                <c:pt idx="571">
                  <c:v>28100.16</c:v>
                </c:pt>
                <c:pt idx="572">
                  <c:v>26945.599999999999</c:v>
                </c:pt>
                <c:pt idx="573">
                  <c:v>9184.56</c:v>
                </c:pt>
                <c:pt idx="574">
                  <c:v>26945.599999999999</c:v>
                </c:pt>
                <c:pt idx="575">
                  <c:v>29156.16</c:v>
                </c:pt>
                <c:pt idx="576">
                  <c:v>33499.35</c:v>
                </c:pt>
                <c:pt idx="577">
                  <c:v>33499.35</c:v>
                </c:pt>
                <c:pt idx="578">
                  <c:v>281053.5</c:v>
                </c:pt>
                <c:pt idx="579">
                  <c:v>545055</c:v>
                </c:pt>
                <c:pt idx="580">
                  <c:v>7690.8</c:v>
                </c:pt>
                <c:pt idx="581">
                  <c:v>299171.25</c:v>
                </c:pt>
                <c:pt idx="582">
                  <c:v>7904.82</c:v>
                </c:pt>
                <c:pt idx="583">
                  <c:v>6305.76</c:v>
                </c:pt>
                <c:pt idx="584">
                  <c:v>39237</c:v>
                </c:pt>
                <c:pt idx="585">
                  <c:v>21732.6</c:v>
                </c:pt>
                <c:pt idx="586">
                  <c:v>8760.4650000000001</c:v>
                </c:pt>
                <c:pt idx="587">
                  <c:v>210627</c:v>
                </c:pt>
                <c:pt idx="588">
                  <c:v>45953.4</c:v>
                </c:pt>
                <c:pt idx="589">
                  <c:v>47119.199999999997</c:v>
                </c:pt>
                <c:pt idx="590">
                  <c:v>801444</c:v>
                </c:pt>
                <c:pt idx="591">
                  <c:v>172151.25</c:v>
                </c:pt>
                <c:pt idx="592">
                  <c:v>5961.24</c:v>
                </c:pt>
                <c:pt idx="593">
                  <c:v>16418.64</c:v>
                </c:pt>
                <c:pt idx="594">
                  <c:v>20423.25</c:v>
                </c:pt>
                <c:pt idx="595">
                  <c:v>21732.6</c:v>
                </c:pt>
                <c:pt idx="596">
                  <c:v>108706.5</c:v>
                </c:pt>
                <c:pt idx="597">
                  <c:v>10575.72</c:v>
                </c:pt>
                <c:pt idx="598">
                  <c:v>52167.375</c:v>
                </c:pt>
                <c:pt idx="599">
                  <c:v>801444</c:v>
                </c:pt>
                <c:pt idx="600">
                  <c:v>7247.1</c:v>
                </c:pt>
                <c:pt idx="601">
                  <c:v>6305.76</c:v>
                </c:pt>
                <c:pt idx="602">
                  <c:v>8613</c:v>
                </c:pt>
                <c:pt idx="603">
                  <c:v>4280.3999999999996</c:v>
                </c:pt>
                <c:pt idx="604">
                  <c:v>679905</c:v>
                </c:pt>
                <c:pt idx="605">
                  <c:v>10575.72</c:v>
                </c:pt>
                <c:pt idx="606">
                  <c:v>172151.25</c:v>
                </c:pt>
                <c:pt idx="607">
                  <c:v>20423.25</c:v>
                </c:pt>
                <c:pt idx="608">
                  <c:v>180416.25</c:v>
                </c:pt>
                <c:pt idx="609">
                  <c:v>7247.1</c:v>
                </c:pt>
                <c:pt idx="610">
                  <c:v>4280.3999999999996</c:v>
                </c:pt>
                <c:pt idx="611">
                  <c:v>18478.8</c:v>
                </c:pt>
                <c:pt idx="612">
                  <c:v>44358.8</c:v>
                </c:pt>
                <c:pt idx="613">
                  <c:v>29979.599999999999</c:v>
                </c:pt>
                <c:pt idx="614">
                  <c:v>18035.919999999998</c:v>
                </c:pt>
                <c:pt idx="615">
                  <c:v>1685.6</c:v>
                </c:pt>
                <c:pt idx="616">
                  <c:v>1763.8600000000001</c:v>
                </c:pt>
                <c:pt idx="617">
                  <c:v>18035.919999999998</c:v>
                </c:pt>
                <c:pt idx="618">
                  <c:v>3586.2</c:v>
                </c:pt>
                <c:pt idx="619">
                  <c:v>41761.599999999999</c:v>
                </c:pt>
                <c:pt idx="620">
                  <c:v>22794.3</c:v>
                </c:pt>
                <c:pt idx="621">
                  <c:v>14375.76</c:v>
                </c:pt>
                <c:pt idx="622">
                  <c:v>1685.6</c:v>
                </c:pt>
                <c:pt idx="623">
                  <c:v>14375.76</c:v>
                </c:pt>
                <c:pt idx="624">
                  <c:v>20794.8</c:v>
                </c:pt>
                <c:pt idx="625">
                  <c:v>206658</c:v>
                </c:pt>
                <c:pt idx="626">
                  <c:v>109972.5</c:v>
                </c:pt>
                <c:pt idx="627">
                  <c:v>385968</c:v>
                </c:pt>
                <c:pt idx="628">
                  <c:v>260580</c:v>
                </c:pt>
                <c:pt idx="629">
                  <c:v>19517.7</c:v>
                </c:pt>
                <c:pt idx="630">
                  <c:v>29670</c:v>
                </c:pt>
                <c:pt idx="631">
                  <c:v>303257.5</c:v>
                </c:pt>
                <c:pt idx="632">
                  <c:v>670477.5</c:v>
                </c:pt>
                <c:pt idx="633">
                  <c:v>360899</c:v>
                </c:pt>
                <c:pt idx="634">
                  <c:v>60200</c:v>
                </c:pt>
                <c:pt idx="635">
                  <c:v>2335.7600000000002</c:v>
                </c:pt>
                <c:pt idx="636">
                  <c:v>10396.540000000001</c:v>
                </c:pt>
                <c:pt idx="637">
                  <c:v>29670</c:v>
                </c:pt>
                <c:pt idx="638">
                  <c:v>4472</c:v>
                </c:pt>
                <c:pt idx="639">
                  <c:v>31863</c:v>
                </c:pt>
                <c:pt idx="640">
                  <c:v>22484.7</c:v>
                </c:pt>
                <c:pt idx="641">
                  <c:v>30072.48</c:v>
                </c:pt>
                <c:pt idx="642">
                  <c:v>10420.619999999999</c:v>
                </c:pt>
                <c:pt idx="643">
                  <c:v>210700</c:v>
                </c:pt>
                <c:pt idx="644">
                  <c:v>22931.040000000001</c:v>
                </c:pt>
                <c:pt idx="645">
                  <c:v>354277</c:v>
                </c:pt>
                <c:pt idx="646">
                  <c:v>578522</c:v>
                </c:pt>
                <c:pt idx="647">
                  <c:v>169312.5</c:v>
                </c:pt>
                <c:pt idx="648">
                  <c:v>10423.200000000001</c:v>
                </c:pt>
                <c:pt idx="649">
                  <c:v>634680</c:v>
                </c:pt>
                <c:pt idx="650">
                  <c:v>69402</c:v>
                </c:pt>
                <c:pt idx="651">
                  <c:v>654288</c:v>
                </c:pt>
                <c:pt idx="652">
                  <c:v>17476.060000000001</c:v>
                </c:pt>
                <c:pt idx="653">
                  <c:v>655578</c:v>
                </c:pt>
                <c:pt idx="654">
                  <c:v>69402</c:v>
                </c:pt>
                <c:pt idx="655">
                  <c:v>385968</c:v>
                </c:pt>
                <c:pt idx="656">
                  <c:v>260580</c:v>
                </c:pt>
                <c:pt idx="657">
                  <c:v>385581</c:v>
                </c:pt>
                <c:pt idx="658">
                  <c:v>229104</c:v>
                </c:pt>
                <c:pt idx="659">
                  <c:v>305730</c:v>
                </c:pt>
                <c:pt idx="660">
                  <c:v>25542</c:v>
                </c:pt>
                <c:pt idx="661">
                  <c:v>22484.7</c:v>
                </c:pt>
                <c:pt idx="662">
                  <c:v>30072.48</c:v>
                </c:pt>
                <c:pt idx="663">
                  <c:v>10420.619999999999</c:v>
                </c:pt>
                <c:pt idx="664">
                  <c:v>10396.540000000001</c:v>
                </c:pt>
                <c:pt idx="665">
                  <c:v>24123</c:v>
                </c:pt>
                <c:pt idx="666">
                  <c:v>124737.5</c:v>
                </c:pt>
                <c:pt idx="667">
                  <c:v>293993.75</c:v>
                </c:pt>
                <c:pt idx="668">
                  <c:v>115281.25</c:v>
                </c:pt>
                <c:pt idx="669">
                  <c:v>139230</c:v>
                </c:pt>
                <c:pt idx="670">
                  <c:v>19686</c:v>
                </c:pt>
                <c:pt idx="671">
                  <c:v>20578.5</c:v>
                </c:pt>
                <c:pt idx="672">
                  <c:v>15083.25</c:v>
                </c:pt>
                <c:pt idx="673">
                  <c:v>848172.5</c:v>
                </c:pt>
                <c:pt idx="674">
                  <c:v>32627.25</c:v>
                </c:pt>
                <c:pt idx="675">
                  <c:v>4539</c:v>
                </c:pt>
                <c:pt idx="676">
                  <c:v>115281.25</c:v>
                </c:pt>
                <c:pt idx="677">
                  <c:v>14981.25</c:v>
                </c:pt>
                <c:pt idx="678">
                  <c:v>597082.5</c:v>
                </c:pt>
                <c:pt idx="679">
                  <c:v>639922.5</c:v>
                </c:pt>
                <c:pt idx="680">
                  <c:v>9322.7999999999993</c:v>
                </c:pt>
                <c:pt idx="681">
                  <c:v>4981</c:v>
                </c:pt>
                <c:pt idx="682">
                  <c:v>5100</c:v>
                </c:pt>
                <c:pt idx="683">
                  <c:v>36031.5</c:v>
                </c:pt>
                <c:pt idx="684">
                  <c:v>70443.75</c:v>
                </c:pt>
                <c:pt idx="685">
                  <c:v>656370</c:v>
                </c:pt>
                <c:pt idx="686">
                  <c:v>259037.5</c:v>
                </c:pt>
                <c:pt idx="687">
                  <c:v>9322.7999999999993</c:v>
                </c:pt>
                <c:pt idx="688">
                  <c:v>14713.5</c:v>
                </c:pt>
                <c:pt idx="689">
                  <c:v>6273</c:v>
                </c:pt>
                <c:pt idx="690">
                  <c:v>4539</c:v>
                </c:pt>
                <c:pt idx="691">
                  <c:v>14981.25</c:v>
                </c:pt>
                <c:pt idx="692">
                  <c:v>313862.5</c:v>
                </c:pt>
                <c:pt idx="693">
                  <c:v>58650</c:v>
                </c:pt>
                <c:pt idx="694">
                  <c:v>4981</c:v>
                </c:pt>
                <c:pt idx="695">
                  <c:v>631125</c:v>
                </c:pt>
                <c:pt idx="696">
                  <c:v>139230</c:v>
                </c:pt>
                <c:pt idx="697">
                  <c:v>8139.6</c:v>
                </c:pt>
                <c:pt idx="698">
                  <c:v>4301.8500000000004</c:v>
                </c:pt>
                <c:pt idx="699">
                  <c:v>18421.2</c:v>
                </c:pt>
              </c:numCache>
            </c:numRef>
          </c:xVal>
          <c:yVal>
            <c:numRef>
              <c:f>'Statistics &amp; Regression'!$I$27:$I$726</c:f>
              <c:numCache>
                <c:formatCode>General</c:formatCode>
                <c:ptCount val="700"/>
                <c:pt idx="3">
                  <c:v>0.78241244813662303</c:v>
                </c:pt>
                <c:pt idx="4">
                  <c:v>0.61216923899914377</c:v>
                </c:pt>
                <c:pt idx="5">
                  <c:v>0.61161360753639182</c:v>
                </c:pt>
                <c:pt idx="6">
                  <c:v>26649.923048197925</c:v>
                </c:pt>
                <c:pt idx="7">
                  <c:v>700</c:v>
                </c:pt>
                <c:pt idx="10">
                  <c:v>0</c:v>
                </c:pt>
                <c:pt idx="11">
                  <c:v>1</c:v>
                </c:pt>
                <c:pt idx="12">
                  <c:v>698</c:v>
                </c:pt>
                <c:pt idx="13">
                  <c:v>699</c:v>
                </c:pt>
                <c:pt idx="15">
                  <c:v>0</c:v>
                </c:pt>
                <c:pt idx="16">
                  <c:v>149.5104770085818</c:v>
                </c:pt>
                <c:pt idx="17">
                  <c:v>0.14246208610288952</c:v>
                </c:pt>
                <c:pt idx="23">
                  <c:v>0</c:v>
                </c:pt>
                <c:pt idx="24">
                  <c:v>4761.0082041591158</c:v>
                </c:pt>
                <c:pt idx="25">
                  <c:v>3913.3587918469229</c:v>
                </c:pt>
                <c:pt idx="26">
                  <c:v>4803.746829989982</c:v>
                </c:pt>
                <c:pt idx="27">
                  <c:v>2047.1054638990702</c:v>
                </c:pt>
                <c:pt idx="28">
                  <c:v>5427.7307671206381</c:v>
                </c:pt>
                <c:pt idx="29">
                  <c:v>75590.308172793739</c:v>
                </c:pt>
                <c:pt idx="30">
                  <c:v>2117.6241965200006</c:v>
                </c:pt>
                <c:pt idx="31">
                  <c:v>4454.1448706934916</c:v>
                </c:pt>
                <c:pt idx="32">
                  <c:v>5560.2205071963253</c:v>
                </c:pt>
                <c:pt idx="33">
                  <c:v>5219.109288231567</c:v>
                </c:pt>
                <c:pt idx="34">
                  <c:v>5427.7307671206381</c:v>
                </c:pt>
                <c:pt idx="35">
                  <c:v>47616.096790415082</c:v>
                </c:pt>
                <c:pt idx="36">
                  <c:v>41093.114022979033</c:v>
                </c:pt>
                <c:pt idx="37">
                  <c:v>2289.5759344461881</c:v>
                </c:pt>
                <c:pt idx="38">
                  <c:v>6293.1879401956921</c:v>
                </c:pt>
                <c:pt idx="39">
                  <c:v>1463.7232213077375</c:v>
                </c:pt>
                <c:pt idx="40">
                  <c:v>981.48905984945657</c:v>
                </c:pt>
                <c:pt idx="41">
                  <c:v>2230.8815549717979</c:v>
                </c:pt>
                <c:pt idx="42">
                  <c:v>4454.1448706934916</c:v>
                </c:pt>
                <c:pt idx="43">
                  <c:v>50310.410993835983</c:v>
                </c:pt>
                <c:pt idx="44">
                  <c:v>776.91350420570723</c:v>
                </c:pt>
                <c:pt idx="45">
                  <c:v>1030.0686312105418</c:v>
                </c:pt>
                <c:pt idx="46">
                  <c:v>1322.6857560658771</c:v>
                </c:pt>
                <c:pt idx="47">
                  <c:v>33827.547631731664</c:v>
                </c:pt>
                <c:pt idx="48">
                  <c:v>5432.0046297037252</c:v>
                </c:pt>
                <c:pt idx="49">
                  <c:v>1289.3496279178009</c:v>
                </c:pt>
                <c:pt idx="50">
                  <c:v>86160.994961628137</c:v>
                </c:pt>
                <c:pt idx="51">
                  <c:v>1708.6155473186047</c:v>
                </c:pt>
                <c:pt idx="52">
                  <c:v>4748.1866164098556</c:v>
                </c:pt>
                <c:pt idx="53">
                  <c:v>5326.582685987587</c:v>
                </c:pt>
                <c:pt idx="54">
                  <c:v>75590.308172793739</c:v>
                </c:pt>
                <c:pt idx="55">
                  <c:v>1638.3817388698801</c:v>
                </c:pt>
                <c:pt idx="56">
                  <c:v>32274.710893210169</c:v>
                </c:pt>
                <c:pt idx="57">
                  <c:v>3843.837293828713</c:v>
                </c:pt>
                <c:pt idx="58">
                  <c:v>50310.410993835983</c:v>
                </c:pt>
                <c:pt idx="59">
                  <c:v>2790.7575533561535</c:v>
                </c:pt>
                <c:pt idx="60">
                  <c:v>50385.20358904</c:v>
                </c:pt>
                <c:pt idx="61">
                  <c:v>6293.1879401956921</c:v>
                </c:pt>
                <c:pt idx="62">
                  <c:v>85669.500764573168</c:v>
                </c:pt>
                <c:pt idx="63">
                  <c:v>5001.1992813285869</c:v>
                </c:pt>
                <c:pt idx="64">
                  <c:v>4803.746829989982</c:v>
                </c:pt>
                <c:pt idx="65">
                  <c:v>2047.1054638990702</c:v>
                </c:pt>
                <c:pt idx="66">
                  <c:v>76288.372394697886</c:v>
                </c:pt>
                <c:pt idx="67">
                  <c:v>92080.294639203174</c:v>
                </c:pt>
                <c:pt idx="68">
                  <c:v>5326.582685987587</c:v>
                </c:pt>
                <c:pt idx="69">
                  <c:v>5219.109288231567</c:v>
                </c:pt>
                <c:pt idx="70">
                  <c:v>3488.2519269159006</c:v>
                </c:pt>
                <c:pt idx="71">
                  <c:v>75289.357015901362</c:v>
                </c:pt>
                <c:pt idx="72">
                  <c:v>5560.2205071963253</c:v>
                </c:pt>
                <c:pt idx="73">
                  <c:v>1830.8480171948838</c:v>
                </c:pt>
                <c:pt idx="74">
                  <c:v>3809.6463931640192</c:v>
                </c:pt>
                <c:pt idx="75">
                  <c:v>1289.3496279178009</c:v>
                </c:pt>
                <c:pt idx="76">
                  <c:v>1463.7232213077375</c:v>
                </c:pt>
                <c:pt idx="77">
                  <c:v>4044.2600796625634</c:v>
                </c:pt>
                <c:pt idx="78">
                  <c:v>5006.8407799382612</c:v>
                </c:pt>
                <c:pt idx="79">
                  <c:v>1166.3906014023969</c:v>
                </c:pt>
                <c:pt idx="80">
                  <c:v>780.37105903542442</c:v>
                </c:pt>
                <c:pt idx="81">
                  <c:v>1458.6202293835322</c:v>
                </c:pt>
                <c:pt idx="82">
                  <c:v>3294.0818020411066</c:v>
                </c:pt>
                <c:pt idx="83">
                  <c:v>59878.877006936556</c:v>
                </c:pt>
                <c:pt idx="84">
                  <c:v>2646.2967241852407</c:v>
                </c:pt>
                <c:pt idx="85">
                  <c:v>2595.1001243024448</c:v>
                </c:pt>
                <c:pt idx="86">
                  <c:v>5967.3059182353327</c:v>
                </c:pt>
                <c:pt idx="87">
                  <c:v>4670.0433129406983</c:v>
                </c:pt>
                <c:pt idx="88">
                  <c:v>1445.9268575117646</c:v>
                </c:pt>
                <c:pt idx="89">
                  <c:v>21051.262825852325</c:v>
                </c:pt>
                <c:pt idx="90">
                  <c:v>69109.779107016337</c:v>
                </c:pt>
                <c:pt idx="91">
                  <c:v>106527.01863568195</c:v>
                </c:pt>
                <c:pt idx="92">
                  <c:v>4833.364697690773</c:v>
                </c:pt>
                <c:pt idx="93">
                  <c:v>97507.672733464977</c:v>
                </c:pt>
                <c:pt idx="94">
                  <c:v>4029.4511458121674</c:v>
                </c:pt>
                <c:pt idx="95">
                  <c:v>1956.2004067568164</c:v>
                </c:pt>
                <c:pt idx="96">
                  <c:v>105842.98692925894</c:v>
                </c:pt>
                <c:pt idx="97">
                  <c:v>11837.990408927781</c:v>
                </c:pt>
                <c:pt idx="98">
                  <c:v>3352.4713126512365</c:v>
                </c:pt>
                <c:pt idx="99">
                  <c:v>4584.7861652019938</c:v>
                </c:pt>
                <c:pt idx="100">
                  <c:v>12966.290130862666</c:v>
                </c:pt>
                <c:pt idx="101">
                  <c:v>14024.071120176621</c:v>
                </c:pt>
                <c:pt idx="102">
                  <c:v>32288.422868997572</c:v>
                </c:pt>
                <c:pt idx="103">
                  <c:v>1729.8352750436302</c:v>
                </c:pt>
                <c:pt idx="104">
                  <c:v>1445.9268575117646</c:v>
                </c:pt>
                <c:pt idx="105">
                  <c:v>123063.66143529012</c:v>
                </c:pt>
                <c:pt idx="106">
                  <c:v>106527.01863568195</c:v>
                </c:pt>
                <c:pt idx="107">
                  <c:v>11048.885790899572</c:v>
                </c:pt>
                <c:pt idx="108">
                  <c:v>506.89941393145659</c:v>
                </c:pt>
                <c:pt idx="109">
                  <c:v>16421.708029288253</c:v>
                </c:pt>
                <c:pt idx="110">
                  <c:v>11837.990408927781</c:v>
                </c:pt>
                <c:pt idx="111">
                  <c:v>2214.8631180103889</c:v>
                </c:pt>
                <c:pt idx="112">
                  <c:v>409.1604505188472</c:v>
                </c:pt>
                <c:pt idx="113">
                  <c:v>46723.607436502003</c:v>
                </c:pt>
                <c:pt idx="114">
                  <c:v>12966.290130862666</c:v>
                </c:pt>
                <c:pt idx="115">
                  <c:v>14024.071120176621</c:v>
                </c:pt>
                <c:pt idx="116">
                  <c:v>41868.392695550952</c:v>
                </c:pt>
                <c:pt idx="117">
                  <c:v>21051.262825852325</c:v>
                </c:pt>
                <c:pt idx="118">
                  <c:v>69109.779107016337</c:v>
                </c:pt>
                <c:pt idx="119">
                  <c:v>30895.677899734197</c:v>
                </c:pt>
                <c:pt idx="120">
                  <c:v>3515.7926974013112</c:v>
                </c:pt>
                <c:pt idx="121">
                  <c:v>828.60587214814075</c:v>
                </c:pt>
                <c:pt idx="122">
                  <c:v>13107.327596104527</c:v>
                </c:pt>
                <c:pt idx="123">
                  <c:v>2319.0940786867068</c:v>
                </c:pt>
                <c:pt idx="124">
                  <c:v>9112.6550862579788</c:v>
                </c:pt>
                <c:pt idx="125">
                  <c:v>2245.7973353867701</c:v>
                </c:pt>
                <c:pt idx="126">
                  <c:v>139511.05173795481</c:v>
                </c:pt>
                <c:pt idx="127">
                  <c:v>2062.7648964034997</c:v>
                </c:pt>
                <c:pt idx="128">
                  <c:v>4522.184763016231</c:v>
                </c:pt>
                <c:pt idx="129">
                  <c:v>1305.5048284818683</c:v>
                </c:pt>
                <c:pt idx="130">
                  <c:v>29119.175686031165</c:v>
                </c:pt>
                <c:pt idx="131">
                  <c:v>5098.0877460871625</c:v>
                </c:pt>
                <c:pt idx="132">
                  <c:v>38598.887819489639</c:v>
                </c:pt>
                <c:pt idx="133">
                  <c:v>72524.809004031762</c:v>
                </c:pt>
                <c:pt idx="134">
                  <c:v>2062.7648964034997</c:v>
                </c:pt>
                <c:pt idx="135">
                  <c:v>11702.473349522408</c:v>
                </c:pt>
                <c:pt idx="136">
                  <c:v>2319.0940786867068</c:v>
                </c:pt>
                <c:pt idx="137">
                  <c:v>14267.859365020191</c:v>
                </c:pt>
                <c:pt idx="138">
                  <c:v>37583.204376619091</c:v>
                </c:pt>
                <c:pt idx="139">
                  <c:v>3140.017603645997</c:v>
                </c:pt>
                <c:pt idx="140">
                  <c:v>80398.973427110672</c:v>
                </c:pt>
                <c:pt idx="141">
                  <c:v>139511.05173795481</c:v>
                </c:pt>
                <c:pt idx="142">
                  <c:v>47774.942016419802</c:v>
                </c:pt>
                <c:pt idx="143">
                  <c:v>4180.8313585050983</c:v>
                </c:pt>
                <c:pt idx="144">
                  <c:v>2116.7950671788817</c:v>
                </c:pt>
                <c:pt idx="145">
                  <c:v>1917.0090868699115</c:v>
                </c:pt>
                <c:pt idx="146">
                  <c:v>1965.5943567144409</c:v>
                </c:pt>
                <c:pt idx="147">
                  <c:v>4522.184763016231</c:v>
                </c:pt>
                <c:pt idx="148">
                  <c:v>145081.60422875002</c:v>
                </c:pt>
                <c:pt idx="149">
                  <c:v>140732.6641262871</c:v>
                </c:pt>
                <c:pt idx="150">
                  <c:v>14267.859365020191</c:v>
                </c:pt>
                <c:pt idx="151">
                  <c:v>37583.204376619091</c:v>
                </c:pt>
                <c:pt idx="152">
                  <c:v>1917.0090868699115</c:v>
                </c:pt>
                <c:pt idx="153">
                  <c:v>1668.4982238720308</c:v>
                </c:pt>
                <c:pt idx="154">
                  <c:v>1965.5943567144409</c:v>
                </c:pt>
                <c:pt idx="155">
                  <c:v>11702.473349522408</c:v>
                </c:pt>
                <c:pt idx="156">
                  <c:v>9112.6550862579788</c:v>
                </c:pt>
                <c:pt idx="157">
                  <c:v>140732.6641262871</c:v>
                </c:pt>
                <c:pt idx="158">
                  <c:v>47774.942016419802</c:v>
                </c:pt>
                <c:pt idx="159">
                  <c:v>13147.466288864016</c:v>
                </c:pt>
                <c:pt idx="160">
                  <c:v>94946.631811593339</c:v>
                </c:pt>
                <c:pt idx="161">
                  <c:v>10997.428485399207</c:v>
                </c:pt>
                <c:pt idx="162">
                  <c:v>46263.632975997301</c:v>
                </c:pt>
                <c:pt idx="163">
                  <c:v>39869.364703355212</c:v>
                </c:pt>
                <c:pt idx="164">
                  <c:v>145081.60422875002</c:v>
                </c:pt>
                <c:pt idx="165">
                  <c:v>3600.739990102742</c:v>
                </c:pt>
                <c:pt idx="166">
                  <c:v>2777.0242082558348</c:v>
                </c:pt>
                <c:pt idx="167">
                  <c:v>80398.973427110672</c:v>
                </c:pt>
                <c:pt idx="168">
                  <c:v>73449.726290293998</c:v>
                </c:pt>
                <c:pt idx="169">
                  <c:v>7280.0228106304075</c:v>
                </c:pt>
                <c:pt idx="170">
                  <c:v>28713.016278551826</c:v>
                </c:pt>
                <c:pt idx="171">
                  <c:v>3378.1401313252554</c:v>
                </c:pt>
                <c:pt idx="172">
                  <c:v>1655.2093604803536</c:v>
                </c:pt>
                <c:pt idx="173">
                  <c:v>2043.5182685709995</c:v>
                </c:pt>
                <c:pt idx="174">
                  <c:v>3301.8602319423239</c:v>
                </c:pt>
                <c:pt idx="175">
                  <c:v>675.731232171991</c:v>
                </c:pt>
                <c:pt idx="176">
                  <c:v>87062.993659788568</c:v>
                </c:pt>
                <c:pt idx="177">
                  <c:v>22380.540935756864</c:v>
                </c:pt>
                <c:pt idx="178">
                  <c:v>29618.149142606537</c:v>
                </c:pt>
                <c:pt idx="179">
                  <c:v>101075.27952469658</c:v>
                </c:pt>
                <c:pt idx="180">
                  <c:v>30792.749042524862</c:v>
                </c:pt>
                <c:pt idx="181">
                  <c:v>3301.8602319423239</c:v>
                </c:pt>
                <c:pt idx="182">
                  <c:v>28713.016278551826</c:v>
                </c:pt>
                <c:pt idx="183">
                  <c:v>27268.949342769887</c:v>
                </c:pt>
                <c:pt idx="184">
                  <c:v>2420.4957423330216</c:v>
                </c:pt>
                <c:pt idx="185">
                  <c:v>34852.028108419065</c:v>
                </c:pt>
                <c:pt idx="186">
                  <c:v>4181.1518981988293</c:v>
                </c:pt>
                <c:pt idx="187">
                  <c:v>22380.540935756864</c:v>
                </c:pt>
                <c:pt idx="188">
                  <c:v>29618.149142606537</c:v>
                </c:pt>
                <c:pt idx="189">
                  <c:v>34852.028108419065</c:v>
                </c:pt>
                <c:pt idx="190">
                  <c:v>118051.70278410436</c:v>
                </c:pt>
                <c:pt idx="191">
                  <c:v>3326.7341121758886</c:v>
                </c:pt>
                <c:pt idx="192">
                  <c:v>27268.949342769887</c:v>
                </c:pt>
                <c:pt idx="193">
                  <c:v>77838.929739841726</c:v>
                </c:pt>
                <c:pt idx="194">
                  <c:v>79566.282533839258</c:v>
                </c:pt>
                <c:pt idx="195">
                  <c:v>4181.1518981988293</c:v>
                </c:pt>
                <c:pt idx="196">
                  <c:v>2446.1987519077047</c:v>
                </c:pt>
                <c:pt idx="197">
                  <c:v>1851.9893907725527</c:v>
                </c:pt>
                <c:pt idx="198">
                  <c:v>10791.3855702686</c:v>
                </c:pt>
                <c:pt idx="199">
                  <c:v>4260.3337502756767</c:v>
                </c:pt>
                <c:pt idx="200">
                  <c:v>4316.0136320081301</c:v>
                </c:pt>
                <c:pt idx="201">
                  <c:v>4316.0136320081301</c:v>
                </c:pt>
                <c:pt idx="202">
                  <c:v>4787.8480611809</c:v>
                </c:pt>
                <c:pt idx="203">
                  <c:v>2162.6707081457344</c:v>
                </c:pt>
                <c:pt idx="204">
                  <c:v>2878.9016952697334</c:v>
                </c:pt>
                <c:pt idx="205">
                  <c:v>83069.282769023208</c:v>
                </c:pt>
                <c:pt idx="206">
                  <c:v>13265.139971985003</c:v>
                </c:pt>
                <c:pt idx="207">
                  <c:v>4184.7205734557065</c:v>
                </c:pt>
                <c:pt idx="208">
                  <c:v>76422.571679806802</c:v>
                </c:pt>
                <c:pt idx="209">
                  <c:v>2878.9016952697334</c:v>
                </c:pt>
                <c:pt idx="210">
                  <c:v>83069.282769023208</c:v>
                </c:pt>
                <c:pt idx="211">
                  <c:v>19604.132955219175</c:v>
                </c:pt>
                <c:pt idx="212">
                  <c:v>4219.1850013257181</c:v>
                </c:pt>
                <c:pt idx="213">
                  <c:v>13740.393491224242</c:v>
                </c:pt>
                <c:pt idx="214">
                  <c:v>58185.1452652593</c:v>
                </c:pt>
                <c:pt idx="215">
                  <c:v>119872.36824449929</c:v>
                </c:pt>
                <c:pt idx="216">
                  <c:v>165291.56068747811</c:v>
                </c:pt>
                <c:pt idx="217">
                  <c:v>51230.716070060647</c:v>
                </c:pt>
                <c:pt idx="218">
                  <c:v>596.72745770277254</c:v>
                </c:pt>
                <c:pt idx="219">
                  <c:v>5822.4647152945254</c:v>
                </c:pt>
                <c:pt idx="220">
                  <c:v>3037.9577651618874</c:v>
                </c:pt>
                <c:pt idx="221">
                  <c:v>1526.0361377691415</c:v>
                </c:pt>
                <c:pt idx="222">
                  <c:v>3255.4118933893378</c:v>
                </c:pt>
                <c:pt idx="223">
                  <c:v>13265.139971985003</c:v>
                </c:pt>
                <c:pt idx="224">
                  <c:v>19604.132955219175</c:v>
                </c:pt>
                <c:pt idx="225">
                  <c:v>2553.8146117498277</c:v>
                </c:pt>
                <c:pt idx="226">
                  <c:v>7387.0403297108978</c:v>
                </c:pt>
                <c:pt idx="227">
                  <c:v>104356.53752286138</c:v>
                </c:pt>
                <c:pt idx="228">
                  <c:v>1570.7578358385606</c:v>
                </c:pt>
                <c:pt idx="229">
                  <c:v>16855.184541777817</c:v>
                </c:pt>
                <c:pt idx="230">
                  <c:v>104356.53752286138</c:v>
                </c:pt>
                <c:pt idx="231">
                  <c:v>3255.4118933893378</c:v>
                </c:pt>
                <c:pt idx="232">
                  <c:v>89421.952112523257</c:v>
                </c:pt>
                <c:pt idx="233">
                  <c:v>18510.024133948984</c:v>
                </c:pt>
                <c:pt idx="234">
                  <c:v>91432.377071607247</c:v>
                </c:pt>
                <c:pt idx="235">
                  <c:v>1526.0361377691415</c:v>
                </c:pt>
                <c:pt idx="236">
                  <c:v>85257.500411563611</c:v>
                </c:pt>
                <c:pt idx="237">
                  <c:v>1247.5156363336873</c:v>
                </c:pt>
                <c:pt idx="238">
                  <c:v>1449.3060581941252</c:v>
                </c:pt>
                <c:pt idx="239">
                  <c:v>2374.8893547089037</c:v>
                </c:pt>
                <c:pt idx="240">
                  <c:v>2696.9961313875365</c:v>
                </c:pt>
                <c:pt idx="241">
                  <c:v>4097.6192540124002</c:v>
                </c:pt>
                <c:pt idx="242">
                  <c:v>4097.6192540124002</c:v>
                </c:pt>
                <c:pt idx="243">
                  <c:v>2696.9961313875365</c:v>
                </c:pt>
                <c:pt idx="244">
                  <c:v>1743.9390215678163</c:v>
                </c:pt>
                <c:pt idx="245">
                  <c:v>1973.3385957149942</c:v>
                </c:pt>
                <c:pt idx="246">
                  <c:v>1247.5156363336873</c:v>
                </c:pt>
                <c:pt idx="247">
                  <c:v>3178.3968896421156</c:v>
                </c:pt>
                <c:pt idx="248">
                  <c:v>1961.9701212439834</c:v>
                </c:pt>
                <c:pt idx="249">
                  <c:v>4380.207048006092</c:v>
                </c:pt>
                <c:pt idx="250">
                  <c:v>40385.789765478185</c:v>
                </c:pt>
                <c:pt idx="251">
                  <c:v>1112.0413155541446</c:v>
                </c:pt>
                <c:pt idx="252">
                  <c:v>5815.4769499711783</c:v>
                </c:pt>
                <c:pt idx="253">
                  <c:v>689.51301438158453</c:v>
                </c:pt>
                <c:pt idx="254">
                  <c:v>2505.6268111255249</c:v>
                </c:pt>
                <c:pt idx="255">
                  <c:v>65731.397581650876</c:v>
                </c:pt>
                <c:pt idx="256">
                  <c:v>61508.821349561244</c:v>
                </c:pt>
                <c:pt idx="257">
                  <c:v>34254.933890040331</c:v>
                </c:pt>
                <c:pt idx="258">
                  <c:v>3953.0772214524081</c:v>
                </c:pt>
                <c:pt idx="259">
                  <c:v>44811.374470264447</c:v>
                </c:pt>
                <c:pt idx="260">
                  <c:v>3676.4443426578177</c:v>
                </c:pt>
                <c:pt idx="261">
                  <c:v>50766.289669365229</c:v>
                </c:pt>
                <c:pt idx="262">
                  <c:v>40497.444425461319</c:v>
                </c:pt>
                <c:pt idx="263">
                  <c:v>65396.433601701465</c:v>
                </c:pt>
                <c:pt idx="264">
                  <c:v>2354.0471515120507</c:v>
                </c:pt>
                <c:pt idx="265">
                  <c:v>40385.789765478185</c:v>
                </c:pt>
                <c:pt idx="266">
                  <c:v>28665.433941793461</c:v>
                </c:pt>
                <c:pt idx="267">
                  <c:v>5468.3324616599621</c:v>
                </c:pt>
                <c:pt idx="268">
                  <c:v>58318.204853679403</c:v>
                </c:pt>
                <c:pt idx="269">
                  <c:v>3909.2273913499389</c:v>
                </c:pt>
                <c:pt idx="270">
                  <c:v>14715.368392990891</c:v>
                </c:pt>
                <c:pt idx="271">
                  <c:v>12059.340875210146</c:v>
                </c:pt>
                <c:pt idx="272">
                  <c:v>5027.1273809993136</c:v>
                </c:pt>
                <c:pt idx="273">
                  <c:v>7357.664647556483</c:v>
                </c:pt>
                <c:pt idx="274">
                  <c:v>2173.0989328484657</c:v>
                </c:pt>
                <c:pt idx="275">
                  <c:v>4445.1697592690098</c:v>
                </c:pt>
                <c:pt idx="276">
                  <c:v>1276.2075004748092</c:v>
                </c:pt>
                <c:pt idx="277">
                  <c:v>5957.5828808588103</c:v>
                </c:pt>
                <c:pt idx="278">
                  <c:v>13801.830265856113</c:v>
                </c:pt>
                <c:pt idx="279">
                  <c:v>28665.433941793461</c:v>
                </c:pt>
                <c:pt idx="280">
                  <c:v>7815.1104060328607</c:v>
                </c:pt>
                <c:pt idx="281">
                  <c:v>4423.5155221813702</c:v>
                </c:pt>
                <c:pt idx="282">
                  <c:v>14715.368392990891</c:v>
                </c:pt>
                <c:pt idx="283">
                  <c:v>12059.340875210146</c:v>
                </c:pt>
                <c:pt idx="284">
                  <c:v>2945.6138409499945</c:v>
                </c:pt>
                <c:pt idx="285">
                  <c:v>50901.628651162973</c:v>
                </c:pt>
                <c:pt idx="286">
                  <c:v>3909.2273913499389</c:v>
                </c:pt>
                <c:pt idx="287">
                  <c:v>3573.5867164915312</c:v>
                </c:pt>
                <c:pt idx="288">
                  <c:v>6366.9833007969892</c:v>
                </c:pt>
                <c:pt idx="289">
                  <c:v>7357.664647556483</c:v>
                </c:pt>
                <c:pt idx="290">
                  <c:v>689.51301438158453</c:v>
                </c:pt>
                <c:pt idx="291">
                  <c:v>2505.6268111255249</c:v>
                </c:pt>
                <c:pt idx="292">
                  <c:v>64097.179376443113</c:v>
                </c:pt>
                <c:pt idx="293">
                  <c:v>26297.001760332925</c:v>
                </c:pt>
                <c:pt idx="294">
                  <c:v>58318.204853679403</c:v>
                </c:pt>
                <c:pt idx="295">
                  <c:v>50901.628651162973</c:v>
                </c:pt>
                <c:pt idx="296">
                  <c:v>7784.6377658154533</c:v>
                </c:pt>
                <c:pt idx="297">
                  <c:v>3142.4964439441878</c:v>
                </c:pt>
                <c:pt idx="298">
                  <c:v>5862.2971145688925</c:v>
                </c:pt>
                <c:pt idx="299">
                  <c:v>1052.6289271657954</c:v>
                </c:pt>
                <c:pt idx="300">
                  <c:v>3843.9398665307071</c:v>
                </c:pt>
                <c:pt idx="301">
                  <c:v>4227.2027675315885</c:v>
                </c:pt>
                <c:pt idx="302">
                  <c:v>396.04681549307622</c:v>
                </c:pt>
                <c:pt idx="303">
                  <c:v>14997.265245866985</c:v>
                </c:pt>
                <c:pt idx="304">
                  <c:v>46082.13627830222</c:v>
                </c:pt>
                <c:pt idx="305">
                  <c:v>68579.748915670527</c:v>
                </c:pt>
                <c:pt idx="306">
                  <c:v>1464.683415768071</c:v>
                </c:pt>
                <c:pt idx="307">
                  <c:v>4525.2961349767183</c:v>
                </c:pt>
                <c:pt idx="308">
                  <c:v>70267.069863473153</c:v>
                </c:pt>
                <c:pt idx="309">
                  <c:v>3843.9398665307071</c:v>
                </c:pt>
                <c:pt idx="310">
                  <c:v>34224.019617356003</c:v>
                </c:pt>
                <c:pt idx="311">
                  <c:v>16085.319428477804</c:v>
                </c:pt>
                <c:pt idx="312">
                  <c:v>46266.268524590203</c:v>
                </c:pt>
                <c:pt idx="313">
                  <c:v>3222.8450605062176</c:v>
                </c:pt>
                <c:pt idx="314">
                  <c:v>70267.069863473153</c:v>
                </c:pt>
                <c:pt idx="315">
                  <c:v>1553.7364657909873</c:v>
                </c:pt>
                <c:pt idx="316">
                  <c:v>49202.340888127706</c:v>
                </c:pt>
                <c:pt idx="317">
                  <c:v>97451.685133626539</c:v>
                </c:pt>
                <c:pt idx="318">
                  <c:v>5862.2971145688925</c:v>
                </c:pt>
                <c:pt idx="319">
                  <c:v>1553.7364657909873</c:v>
                </c:pt>
                <c:pt idx="320">
                  <c:v>49202.340888127706</c:v>
                </c:pt>
                <c:pt idx="321">
                  <c:v>3157.2270236472268</c:v>
                </c:pt>
                <c:pt idx="322">
                  <c:v>98014.125449560728</c:v>
                </c:pt>
                <c:pt idx="323">
                  <c:v>33418.859522223996</c:v>
                </c:pt>
                <c:pt idx="324">
                  <c:v>78844.284681469813</c:v>
                </c:pt>
                <c:pt idx="325">
                  <c:v>34224.019617356003</c:v>
                </c:pt>
                <c:pt idx="326">
                  <c:v>1464.683415768071</c:v>
                </c:pt>
                <c:pt idx="327">
                  <c:v>97451.685133626539</c:v>
                </c:pt>
                <c:pt idx="328">
                  <c:v>4855.261120324787</c:v>
                </c:pt>
                <c:pt idx="329">
                  <c:v>4564.6669570921131</c:v>
                </c:pt>
                <c:pt idx="330">
                  <c:v>3650.7014436990253</c:v>
                </c:pt>
                <c:pt idx="331">
                  <c:v>2465.5593494090876</c:v>
                </c:pt>
                <c:pt idx="332">
                  <c:v>4855.261120324787</c:v>
                </c:pt>
                <c:pt idx="333">
                  <c:v>2830.4759829616391</c:v>
                </c:pt>
                <c:pt idx="334">
                  <c:v>1399.06537890908</c:v>
                </c:pt>
                <c:pt idx="335">
                  <c:v>2465.5593494090876</c:v>
                </c:pt>
                <c:pt idx="336">
                  <c:v>1305.3509694288773</c:v>
                </c:pt>
                <c:pt idx="337">
                  <c:v>3144.8385206397188</c:v>
                </c:pt>
                <c:pt idx="338">
                  <c:v>5009.2341429847902</c:v>
                </c:pt>
                <c:pt idx="339">
                  <c:v>3869.8223783338799</c:v>
                </c:pt>
                <c:pt idx="340">
                  <c:v>3873.0021320956967</c:v>
                </c:pt>
                <c:pt idx="341">
                  <c:v>1105.6889311348168</c:v>
                </c:pt>
                <c:pt idx="342">
                  <c:v>2657.5412566413415</c:v>
                </c:pt>
                <c:pt idx="343">
                  <c:v>1202.1414619099171</c:v>
                </c:pt>
                <c:pt idx="344">
                  <c:v>656.81369175838836</c:v>
                </c:pt>
                <c:pt idx="345">
                  <c:v>1616.7018586067425</c:v>
                </c:pt>
                <c:pt idx="346">
                  <c:v>2913.5114344675694</c:v>
                </c:pt>
                <c:pt idx="347">
                  <c:v>3671.0877682203491</c:v>
                </c:pt>
                <c:pt idx="348">
                  <c:v>1616.7018586067425</c:v>
                </c:pt>
                <c:pt idx="349">
                  <c:v>1202.1414619099171</c:v>
                </c:pt>
                <c:pt idx="350">
                  <c:v>81809.561772658431</c:v>
                </c:pt>
                <c:pt idx="351">
                  <c:v>17956.131543180949</c:v>
                </c:pt>
                <c:pt idx="352">
                  <c:v>86837.547408530751</c:v>
                </c:pt>
                <c:pt idx="353">
                  <c:v>5385.505004799742</c:v>
                </c:pt>
                <c:pt idx="354">
                  <c:v>86837.547408530751</c:v>
                </c:pt>
                <c:pt idx="355">
                  <c:v>41552.554250660847</c:v>
                </c:pt>
                <c:pt idx="356">
                  <c:v>67798.771759654483</c:v>
                </c:pt>
                <c:pt idx="357">
                  <c:v>17956.131543180949</c:v>
                </c:pt>
                <c:pt idx="358">
                  <c:v>58329.067587744743</c:v>
                </c:pt>
                <c:pt idx="359">
                  <c:v>4324.9246354938659</c:v>
                </c:pt>
                <c:pt idx="360">
                  <c:v>5974.4218994361718</c:v>
                </c:pt>
                <c:pt idx="361">
                  <c:v>4216.9454973321808</c:v>
                </c:pt>
                <c:pt idx="362">
                  <c:v>44785.303908507616</c:v>
                </c:pt>
                <c:pt idx="363">
                  <c:v>55954.18899688805</c:v>
                </c:pt>
                <c:pt idx="364">
                  <c:v>4542.3402989580682</c:v>
                </c:pt>
                <c:pt idx="365">
                  <c:v>2120.2953606344299</c:v>
                </c:pt>
                <c:pt idx="366">
                  <c:v>66089.654112678138</c:v>
                </c:pt>
                <c:pt idx="367">
                  <c:v>1763.2355111304526</c:v>
                </c:pt>
                <c:pt idx="368">
                  <c:v>34712.771419253491</c:v>
                </c:pt>
                <c:pt idx="369">
                  <c:v>5385.505004799742</c:v>
                </c:pt>
                <c:pt idx="370">
                  <c:v>3914.8688899596132</c:v>
                </c:pt>
                <c:pt idx="371">
                  <c:v>54682.287492161457</c:v>
                </c:pt>
                <c:pt idx="372">
                  <c:v>1707.5898202986639</c:v>
                </c:pt>
                <c:pt idx="373">
                  <c:v>5307.8660171153897</c:v>
                </c:pt>
                <c:pt idx="374">
                  <c:v>38266.808696783803</c:v>
                </c:pt>
                <c:pt idx="375">
                  <c:v>109334.30527338246</c:v>
                </c:pt>
                <c:pt idx="376">
                  <c:v>27392.713280071774</c:v>
                </c:pt>
                <c:pt idx="377">
                  <c:v>133513.68283719537</c:v>
                </c:pt>
                <c:pt idx="378">
                  <c:v>16611.360681412723</c:v>
                </c:pt>
                <c:pt idx="379">
                  <c:v>3111.9810651009489</c:v>
                </c:pt>
                <c:pt idx="380">
                  <c:v>54682.287492161457</c:v>
                </c:pt>
                <c:pt idx="381">
                  <c:v>597.22892424585484</c:v>
                </c:pt>
                <c:pt idx="382">
                  <c:v>3510.0201336724222</c:v>
                </c:pt>
                <c:pt idx="383">
                  <c:v>385.29662647575219</c:v>
                </c:pt>
                <c:pt idx="384">
                  <c:v>3510.0201336724222</c:v>
                </c:pt>
                <c:pt idx="385">
                  <c:v>25379.545925830316</c:v>
                </c:pt>
                <c:pt idx="386">
                  <c:v>1112.8391032363206</c:v>
                </c:pt>
                <c:pt idx="387">
                  <c:v>62628.252806636221</c:v>
                </c:pt>
                <c:pt idx="388">
                  <c:v>5066.4184243464906</c:v>
                </c:pt>
                <c:pt idx="389">
                  <c:v>2005.3925650881442</c:v>
                </c:pt>
                <c:pt idx="390">
                  <c:v>1840.2505148776745</c:v>
                </c:pt>
                <c:pt idx="391">
                  <c:v>61566.625340997489</c:v>
                </c:pt>
                <c:pt idx="392">
                  <c:v>50596.474862730582</c:v>
                </c:pt>
                <c:pt idx="393">
                  <c:v>1547.319973432913</c:v>
                </c:pt>
                <c:pt idx="394">
                  <c:v>18400.328327649757</c:v>
                </c:pt>
                <c:pt idx="395">
                  <c:v>1304.587372647366</c:v>
                </c:pt>
                <c:pt idx="396">
                  <c:v>1154.1246157889382</c:v>
                </c:pt>
                <c:pt idx="397">
                  <c:v>3730.2095339530483</c:v>
                </c:pt>
                <c:pt idx="398">
                  <c:v>96875.568457426445</c:v>
                </c:pt>
                <c:pt idx="399">
                  <c:v>771.5455328013503</c:v>
                </c:pt>
                <c:pt idx="400">
                  <c:v>1615.6049005437503</c:v>
                </c:pt>
                <c:pt idx="401">
                  <c:v>2359.6615823253655</c:v>
                </c:pt>
                <c:pt idx="402">
                  <c:v>5219.109288231567</c:v>
                </c:pt>
                <c:pt idx="403">
                  <c:v>7995.0685131980308</c:v>
                </c:pt>
                <c:pt idx="404">
                  <c:v>98592.521519138478</c:v>
                </c:pt>
                <c:pt idx="405">
                  <c:v>1934.8795309506579</c:v>
                </c:pt>
                <c:pt idx="406">
                  <c:v>62628.252806636221</c:v>
                </c:pt>
                <c:pt idx="407">
                  <c:v>1090.0337724929702</c:v>
                </c:pt>
                <c:pt idx="408">
                  <c:v>2816.5545879076649</c:v>
                </c:pt>
                <c:pt idx="409">
                  <c:v>2294.5222180756805</c:v>
                </c:pt>
                <c:pt idx="410">
                  <c:v>15326.85128206602</c:v>
                </c:pt>
                <c:pt idx="411">
                  <c:v>25117.415687401</c:v>
                </c:pt>
                <c:pt idx="412">
                  <c:v>26503.42932309601</c:v>
                </c:pt>
                <c:pt idx="413">
                  <c:v>2294.5222180756805</c:v>
                </c:pt>
                <c:pt idx="414">
                  <c:v>17627.044124283275</c:v>
                </c:pt>
                <c:pt idx="415">
                  <c:v>19507.82858501362</c:v>
                </c:pt>
                <c:pt idx="416">
                  <c:v>84057.399798232858</c:v>
                </c:pt>
                <c:pt idx="417">
                  <c:v>31919.695374641768</c:v>
                </c:pt>
                <c:pt idx="418">
                  <c:v>2005.3925650881442</c:v>
                </c:pt>
                <c:pt idx="419">
                  <c:v>2816.5545879076649</c:v>
                </c:pt>
                <c:pt idx="420">
                  <c:v>3730.2095339530483</c:v>
                </c:pt>
                <c:pt idx="421">
                  <c:v>96875.568457426445</c:v>
                </c:pt>
                <c:pt idx="422">
                  <c:v>4133.8901011341959</c:v>
                </c:pt>
                <c:pt idx="423">
                  <c:v>1547.319973432913</c:v>
                </c:pt>
                <c:pt idx="424">
                  <c:v>2312.0849440504448</c:v>
                </c:pt>
                <c:pt idx="425">
                  <c:v>25117.415687401</c:v>
                </c:pt>
                <c:pt idx="426">
                  <c:v>1293.7089677525491</c:v>
                </c:pt>
                <c:pt idx="427">
                  <c:v>42697.522036669769</c:v>
                </c:pt>
                <c:pt idx="428">
                  <c:v>720.44723175796594</c:v>
                </c:pt>
                <c:pt idx="429">
                  <c:v>148036.9089739114</c:v>
                </c:pt>
                <c:pt idx="430">
                  <c:v>75742.88506700992</c:v>
                </c:pt>
                <c:pt idx="431">
                  <c:v>12672.782617969187</c:v>
                </c:pt>
                <c:pt idx="432">
                  <c:v>3760.2576371538694</c:v>
                </c:pt>
                <c:pt idx="433">
                  <c:v>30242.311157344822</c:v>
                </c:pt>
                <c:pt idx="434">
                  <c:v>1611.4663769424612</c:v>
                </c:pt>
                <c:pt idx="435">
                  <c:v>45475.069713896279</c:v>
                </c:pt>
                <c:pt idx="436">
                  <c:v>13139.488412042254</c:v>
                </c:pt>
                <c:pt idx="437">
                  <c:v>99907.873960126453</c:v>
                </c:pt>
                <c:pt idx="438">
                  <c:v>109818.89005926144</c:v>
                </c:pt>
                <c:pt idx="439">
                  <c:v>7295.9429487524058</c:v>
                </c:pt>
                <c:pt idx="440">
                  <c:v>42697.522036669769</c:v>
                </c:pt>
                <c:pt idx="441">
                  <c:v>2535.5438492071321</c:v>
                </c:pt>
                <c:pt idx="442">
                  <c:v>720.44723175796594</c:v>
                </c:pt>
                <c:pt idx="443">
                  <c:v>51642.716423070204</c:v>
                </c:pt>
                <c:pt idx="444">
                  <c:v>2910.8530919408895</c:v>
                </c:pt>
                <c:pt idx="445">
                  <c:v>45475.069713896279</c:v>
                </c:pt>
                <c:pt idx="446">
                  <c:v>625.93930845816999</c:v>
                </c:pt>
                <c:pt idx="447">
                  <c:v>147686.8796283566</c:v>
                </c:pt>
                <c:pt idx="448">
                  <c:v>59453.556448876378</c:v>
                </c:pt>
                <c:pt idx="449">
                  <c:v>9337.7807978220699</c:v>
                </c:pt>
                <c:pt idx="450">
                  <c:v>34342.191917778349</c:v>
                </c:pt>
                <c:pt idx="451">
                  <c:v>57729.337820773108</c:v>
                </c:pt>
                <c:pt idx="452">
                  <c:v>3192.4322543649728</c:v>
                </c:pt>
                <c:pt idx="453">
                  <c:v>103563.7360136988</c:v>
                </c:pt>
                <c:pt idx="454">
                  <c:v>61472.707210734159</c:v>
                </c:pt>
                <c:pt idx="455">
                  <c:v>1518.5141396229089</c:v>
                </c:pt>
                <c:pt idx="456">
                  <c:v>72761.153604876454</c:v>
                </c:pt>
                <c:pt idx="457">
                  <c:v>3624.9129568726803</c:v>
                </c:pt>
                <c:pt idx="458">
                  <c:v>2535.5438492071321</c:v>
                </c:pt>
                <c:pt idx="459">
                  <c:v>14361.350109025212</c:v>
                </c:pt>
                <c:pt idx="460">
                  <c:v>94119.425708636903</c:v>
                </c:pt>
                <c:pt idx="461">
                  <c:v>57729.337820773108</c:v>
                </c:pt>
                <c:pt idx="462">
                  <c:v>2035.7797280538905</c:v>
                </c:pt>
                <c:pt idx="463">
                  <c:v>4541.7305612295477</c:v>
                </c:pt>
                <c:pt idx="464">
                  <c:v>1868.5434851777086</c:v>
                </c:pt>
                <c:pt idx="465">
                  <c:v>892.73945406993948</c:v>
                </c:pt>
                <c:pt idx="466">
                  <c:v>2607.494325793396</c:v>
                </c:pt>
                <c:pt idx="467">
                  <c:v>622.30937450426836</c:v>
                </c:pt>
                <c:pt idx="468">
                  <c:v>2672.3145749702107</c:v>
                </c:pt>
                <c:pt idx="469">
                  <c:v>2840.8472228299293</c:v>
                </c:pt>
                <c:pt idx="470">
                  <c:v>476.20453285972803</c:v>
                </c:pt>
                <c:pt idx="471">
                  <c:v>3209.5448001476516</c:v>
                </c:pt>
                <c:pt idx="472">
                  <c:v>5259.9389221086549</c:v>
                </c:pt>
                <c:pt idx="473">
                  <c:v>476.20453285972803</c:v>
                </c:pt>
                <c:pt idx="474">
                  <c:v>7103.4268086972661</c:v>
                </c:pt>
                <c:pt idx="475">
                  <c:v>622.30937450426836</c:v>
                </c:pt>
                <c:pt idx="476">
                  <c:v>2840.8472228299293</c:v>
                </c:pt>
                <c:pt idx="477">
                  <c:v>3320.1929654924738</c:v>
                </c:pt>
                <c:pt idx="478">
                  <c:v>625.55038696310919</c:v>
                </c:pt>
                <c:pt idx="479">
                  <c:v>743.4064215543076</c:v>
                </c:pt>
                <c:pt idx="480">
                  <c:v>2238.9164166280007</c:v>
                </c:pt>
                <c:pt idx="481">
                  <c:v>743.4064215543076</c:v>
                </c:pt>
                <c:pt idx="482">
                  <c:v>55370.486214602985</c:v>
                </c:pt>
                <c:pt idx="483">
                  <c:v>23901.501782512838</c:v>
                </c:pt>
                <c:pt idx="484">
                  <c:v>103946.67410114338</c:v>
                </c:pt>
                <c:pt idx="485">
                  <c:v>29062.19085159001</c:v>
                </c:pt>
                <c:pt idx="486">
                  <c:v>4134.4599494786071</c:v>
                </c:pt>
                <c:pt idx="487">
                  <c:v>5160.186969419412</c:v>
                </c:pt>
                <c:pt idx="488">
                  <c:v>22882.18555644666</c:v>
                </c:pt>
                <c:pt idx="489">
                  <c:v>4317.167574905563</c:v>
                </c:pt>
                <c:pt idx="490">
                  <c:v>767.51100652291655</c:v>
                </c:pt>
                <c:pt idx="491">
                  <c:v>1459.2356655954966</c:v>
                </c:pt>
                <c:pt idx="492">
                  <c:v>1130.3619398269761</c:v>
                </c:pt>
                <c:pt idx="493">
                  <c:v>1668.8686252958985</c:v>
                </c:pt>
                <c:pt idx="494">
                  <c:v>28824.991478228698</c:v>
                </c:pt>
                <c:pt idx="495">
                  <c:v>25728.578036782394</c:v>
                </c:pt>
                <c:pt idx="496">
                  <c:v>88387.677367416298</c:v>
                </c:pt>
                <c:pt idx="497">
                  <c:v>767.51100652291655</c:v>
                </c:pt>
                <c:pt idx="498">
                  <c:v>2541.3776716330453</c:v>
                </c:pt>
                <c:pt idx="499">
                  <c:v>30857.213136486418</c:v>
                </c:pt>
                <c:pt idx="500">
                  <c:v>32959.953527365069</c:v>
                </c:pt>
                <c:pt idx="501">
                  <c:v>5614.7122551306811</c:v>
                </c:pt>
                <c:pt idx="502">
                  <c:v>1382.3061390999362</c:v>
                </c:pt>
                <c:pt idx="503">
                  <c:v>126115.19931961401</c:v>
                </c:pt>
                <c:pt idx="504">
                  <c:v>16766.288200049614</c:v>
                </c:pt>
                <c:pt idx="505">
                  <c:v>88387.677367416298</c:v>
                </c:pt>
                <c:pt idx="506">
                  <c:v>4317.167574905563</c:v>
                </c:pt>
                <c:pt idx="507">
                  <c:v>40681.754749356936</c:v>
                </c:pt>
                <c:pt idx="508">
                  <c:v>84066.802295915666</c:v>
                </c:pt>
                <c:pt idx="509">
                  <c:v>9429.1346105355478</c:v>
                </c:pt>
                <c:pt idx="510">
                  <c:v>100670.75843120742</c:v>
                </c:pt>
                <c:pt idx="511">
                  <c:v>115274.54687761463</c:v>
                </c:pt>
                <c:pt idx="512">
                  <c:v>5566.1184375609846</c:v>
                </c:pt>
                <c:pt idx="513">
                  <c:v>5378.1539611568332</c:v>
                </c:pt>
                <c:pt idx="514">
                  <c:v>4109.8425010000283</c:v>
                </c:pt>
                <c:pt idx="515">
                  <c:v>31876.529362552592</c:v>
                </c:pt>
                <c:pt idx="516">
                  <c:v>4134.4599494786071</c:v>
                </c:pt>
                <c:pt idx="517">
                  <c:v>32959.953527365069</c:v>
                </c:pt>
                <c:pt idx="518">
                  <c:v>1972.261582344056</c:v>
                </c:pt>
                <c:pt idx="519">
                  <c:v>2396.7587095465583</c:v>
                </c:pt>
                <c:pt idx="520">
                  <c:v>1972.261582344056</c:v>
                </c:pt>
                <c:pt idx="521">
                  <c:v>879.82811520643463</c:v>
                </c:pt>
                <c:pt idx="522">
                  <c:v>867.65615456980379</c:v>
                </c:pt>
                <c:pt idx="523">
                  <c:v>1550.9342365573434</c:v>
                </c:pt>
                <c:pt idx="524">
                  <c:v>1678.6130319853362</c:v>
                </c:pt>
                <c:pt idx="525">
                  <c:v>6234.5398608992846</c:v>
                </c:pt>
                <c:pt idx="526">
                  <c:v>867.65615456980379</c:v>
                </c:pt>
                <c:pt idx="527">
                  <c:v>3096.6464461528335</c:v>
                </c:pt>
                <c:pt idx="528">
                  <c:v>35296.04681528025</c:v>
                </c:pt>
                <c:pt idx="529">
                  <c:v>107072.57719441297</c:v>
                </c:pt>
                <c:pt idx="530">
                  <c:v>38836.692656716885</c:v>
                </c:pt>
                <c:pt idx="531">
                  <c:v>3116.4258821873591</c:v>
                </c:pt>
                <c:pt idx="532">
                  <c:v>2551.1904601238125</c:v>
                </c:pt>
                <c:pt idx="533">
                  <c:v>34142.246379932949</c:v>
                </c:pt>
                <c:pt idx="534">
                  <c:v>7736.6992738418303</c:v>
                </c:pt>
                <c:pt idx="535">
                  <c:v>4251.8415853230836</c:v>
                </c:pt>
                <c:pt idx="536">
                  <c:v>33356.140588817201</c:v>
                </c:pt>
                <c:pt idx="537">
                  <c:v>2994.70627582105</c:v>
                </c:pt>
                <c:pt idx="538">
                  <c:v>93540.780330408481</c:v>
                </c:pt>
                <c:pt idx="539">
                  <c:v>6275.049667393072</c:v>
                </c:pt>
                <c:pt idx="540">
                  <c:v>3839.8967925271072</c:v>
                </c:pt>
                <c:pt idx="541">
                  <c:v>6220.2758445282334</c:v>
                </c:pt>
                <c:pt idx="542">
                  <c:v>3922.8182743641551</c:v>
                </c:pt>
                <c:pt idx="543">
                  <c:v>38836.692656716885</c:v>
                </c:pt>
                <c:pt idx="544">
                  <c:v>7736.6992738418303</c:v>
                </c:pt>
                <c:pt idx="545">
                  <c:v>52108.567444626649</c:v>
                </c:pt>
                <c:pt idx="546">
                  <c:v>7262.4999740397525</c:v>
                </c:pt>
                <c:pt idx="547">
                  <c:v>1395.2345734137734</c:v>
                </c:pt>
                <c:pt idx="548">
                  <c:v>15415.177775449811</c:v>
                </c:pt>
                <c:pt idx="549">
                  <c:v>1754.1806209377528</c:v>
                </c:pt>
                <c:pt idx="550">
                  <c:v>2787.7829449983251</c:v>
                </c:pt>
                <c:pt idx="551">
                  <c:v>8929.8049987449194</c:v>
                </c:pt>
                <c:pt idx="552">
                  <c:v>7592.1572412818387</c:v>
                </c:pt>
                <c:pt idx="553">
                  <c:v>50311.301381874124</c:v>
                </c:pt>
                <c:pt idx="554">
                  <c:v>6816.1947506966198</c:v>
                </c:pt>
                <c:pt idx="555">
                  <c:v>22860.994321138856</c:v>
                </c:pt>
                <c:pt idx="556">
                  <c:v>15158.425480770878</c:v>
                </c:pt>
                <c:pt idx="557">
                  <c:v>15415.177775449811</c:v>
                </c:pt>
                <c:pt idx="558">
                  <c:v>4251.8415853230836</c:v>
                </c:pt>
                <c:pt idx="559">
                  <c:v>486.77521964856248</c:v>
                </c:pt>
                <c:pt idx="560">
                  <c:v>39025.704229453899</c:v>
                </c:pt>
                <c:pt idx="561">
                  <c:v>38010.234479712497</c:v>
                </c:pt>
                <c:pt idx="562">
                  <c:v>33935.818817169857</c:v>
                </c:pt>
                <c:pt idx="563">
                  <c:v>5206.1737308134252</c:v>
                </c:pt>
                <c:pt idx="564">
                  <c:v>1422.6086632584436</c:v>
                </c:pt>
                <c:pt idx="565">
                  <c:v>66832.024043360288</c:v>
                </c:pt>
                <c:pt idx="566">
                  <c:v>2273.2212869615764</c:v>
                </c:pt>
                <c:pt idx="567">
                  <c:v>2548.7771523852293</c:v>
                </c:pt>
                <c:pt idx="568">
                  <c:v>4449.5860839381994</c:v>
                </c:pt>
                <c:pt idx="569">
                  <c:v>44754.959484167703</c:v>
                </c:pt>
                <c:pt idx="570">
                  <c:v>131596.4280824227</c:v>
                </c:pt>
                <c:pt idx="571">
                  <c:v>39025.704229453899</c:v>
                </c:pt>
                <c:pt idx="572">
                  <c:v>33935.818817169857</c:v>
                </c:pt>
                <c:pt idx="573">
                  <c:v>2418.6465844554059</c:v>
                </c:pt>
                <c:pt idx="574">
                  <c:v>4449.5860839381994</c:v>
                </c:pt>
                <c:pt idx="575">
                  <c:v>70091.556573394395</c:v>
                </c:pt>
                <c:pt idx="576">
                  <c:v>51261.487880658875</c:v>
                </c:pt>
                <c:pt idx="577">
                  <c:v>81010.990549008682</c:v>
                </c:pt>
                <c:pt idx="578">
                  <c:v>52671.862533077481</c:v>
                </c:pt>
                <c:pt idx="579">
                  <c:v>864.10030090067562</c:v>
                </c:pt>
                <c:pt idx="580">
                  <c:v>3241.0517151101667</c:v>
                </c:pt>
                <c:pt idx="581">
                  <c:v>61359.77039197609</c:v>
                </c:pt>
                <c:pt idx="582">
                  <c:v>43413.536481422896</c:v>
                </c:pt>
                <c:pt idx="583">
                  <c:v>2418.6465844554059</c:v>
                </c:pt>
                <c:pt idx="584">
                  <c:v>3322.2892950894784</c:v>
                </c:pt>
                <c:pt idx="585">
                  <c:v>7435.5059314031005</c:v>
                </c:pt>
                <c:pt idx="586">
                  <c:v>27485.705406775432</c:v>
                </c:pt>
                <c:pt idx="587">
                  <c:v>43413.536481422896</c:v>
                </c:pt>
                <c:pt idx="588">
                  <c:v>37555.780425044286</c:v>
                </c:pt>
                <c:pt idx="589">
                  <c:v>3241.0517151101667</c:v>
                </c:pt>
                <c:pt idx="590">
                  <c:v>11996.657557324874</c:v>
                </c:pt>
                <c:pt idx="591">
                  <c:v>3152.1040870309662</c:v>
                </c:pt>
                <c:pt idx="592">
                  <c:v>2548.7771523852293</c:v>
                </c:pt>
                <c:pt idx="593">
                  <c:v>4941.0232961587262</c:v>
                </c:pt>
                <c:pt idx="594">
                  <c:v>6471.749918917053</c:v>
                </c:pt>
                <c:pt idx="595">
                  <c:v>4152.7178904335542</c:v>
                </c:pt>
                <c:pt idx="596">
                  <c:v>3988.2368643026016</c:v>
                </c:pt>
                <c:pt idx="597">
                  <c:v>1457.9620545457367</c:v>
                </c:pt>
                <c:pt idx="598">
                  <c:v>3988.2368643026016</c:v>
                </c:pt>
                <c:pt idx="599">
                  <c:v>4303.1578533582051</c:v>
                </c:pt>
                <c:pt idx="600">
                  <c:v>4921.8977610994134</c:v>
                </c:pt>
                <c:pt idx="601">
                  <c:v>4921.8977610994134</c:v>
                </c:pt>
                <c:pt idx="602">
                  <c:v>40188.978393527039</c:v>
                </c:pt>
                <c:pt idx="603">
                  <c:v>77799.182817819034</c:v>
                </c:pt>
                <c:pt idx="604">
                  <c:v>1245.1578888086844</c:v>
                </c:pt>
                <c:pt idx="605">
                  <c:v>42770.070854017671</c:v>
                </c:pt>
                <c:pt idx="606">
                  <c:v>1275.6476244764249</c:v>
                </c:pt>
                <c:pt idx="607">
                  <c:v>1047.8422010727386</c:v>
                </c:pt>
                <c:pt idx="608">
                  <c:v>5739.295349427658</c:v>
                </c:pt>
                <c:pt idx="609">
                  <c:v>3245.5820094482383</c:v>
                </c:pt>
                <c:pt idx="610">
                  <c:v>1397.5445961399319</c:v>
                </c:pt>
                <c:pt idx="611">
                  <c:v>30155.872286601891</c:v>
                </c:pt>
                <c:pt idx="612">
                  <c:v>6696.1277045291054</c:v>
                </c:pt>
                <c:pt idx="613">
                  <c:v>6862.2100045078532</c:v>
                </c:pt>
                <c:pt idx="614">
                  <c:v>114324.89461165277</c:v>
                </c:pt>
                <c:pt idx="615">
                  <c:v>24674.53667722864</c:v>
                </c:pt>
                <c:pt idx="616">
                  <c:v>998.76116316857087</c:v>
                </c:pt>
                <c:pt idx="617">
                  <c:v>2488.5441823809279</c:v>
                </c:pt>
                <c:pt idx="618">
                  <c:v>3059.0492770094202</c:v>
                </c:pt>
                <c:pt idx="619">
                  <c:v>3245.5820094482383</c:v>
                </c:pt>
                <c:pt idx="620">
                  <c:v>15636.065239952341</c:v>
                </c:pt>
                <c:pt idx="621">
                  <c:v>1656.1496102486324</c:v>
                </c:pt>
                <c:pt idx="622">
                  <c:v>7581.3835460203081</c:v>
                </c:pt>
                <c:pt idx="623">
                  <c:v>114324.89461165277</c:v>
                </c:pt>
                <c:pt idx="624">
                  <c:v>1181.9474612048325</c:v>
                </c:pt>
                <c:pt idx="625">
                  <c:v>1047.8422010727386</c:v>
                </c:pt>
                <c:pt idx="626">
                  <c:v>1376.5364246127692</c:v>
                </c:pt>
                <c:pt idx="627">
                  <c:v>759.30519036339001</c:v>
                </c:pt>
                <c:pt idx="628">
                  <c:v>97010.195128793683</c:v>
                </c:pt>
                <c:pt idx="629">
                  <c:v>1656.1496102486324</c:v>
                </c:pt>
                <c:pt idx="630">
                  <c:v>24674.53667722864</c:v>
                </c:pt>
                <c:pt idx="631">
                  <c:v>3059.0492770094202</c:v>
                </c:pt>
                <c:pt idx="632">
                  <c:v>25851.985818869023</c:v>
                </c:pt>
                <c:pt idx="633">
                  <c:v>1181.9474612048325</c:v>
                </c:pt>
                <c:pt idx="634">
                  <c:v>759.30519036339001</c:v>
                </c:pt>
                <c:pt idx="635">
                  <c:v>2782.0388736866566</c:v>
                </c:pt>
                <c:pt idx="636">
                  <c:v>6468.9576620294374</c:v>
                </c:pt>
                <c:pt idx="637">
                  <c:v>4420.4668335387678</c:v>
                </c:pt>
                <c:pt idx="638">
                  <c:v>2718.9452649934087</c:v>
                </c:pt>
                <c:pt idx="639">
                  <c:v>389.64456934361237</c:v>
                </c:pt>
                <c:pt idx="640">
                  <c:v>400.79365220202453</c:v>
                </c:pt>
                <c:pt idx="641">
                  <c:v>2718.9452649934087</c:v>
                </c:pt>
                <c:pt idx="642">
                  <c:v>660.40801019076412</c:v>
                </c:pt>
                <c:pt idx="643">
                  <c:v>6098.9551320030123</c:v>
                </c:pt>
                <c:pt idx="644">
                  <c:v>3396.8340062636762</c:v>
                </c:pt>
                <c:pt idx="645">
                  <c:v>2197.511235923057</c:v>
                </c:pt>
                <c:pt idx="646">
                  <c:v>389.64456934361237</c:v>
                </c:pt>
                <c:pt idx="647">
                  <c:v>2197.511235923057</c:v>
                </c:pt>
                <c:pt idx="648">
                  <c:v>3111.9810651009489</c:v>
                </c:pt>
                <c:pt idx="649">
                  <c:v>29590.440266859525</c:v>
                </c:pt>
                <c:pt idx="650">
                  <c:v>15816.4222409586</c:v>
                </c:pt>
                <c:pt idx="651">
                  <c:v>55135.31692596864</c:v>
                </c:pt>
                <c:pt idx="652">
                  <c:v>37272.280873699536</c:v>
                </c:pt>
                <c:pt idx="653">
                  <c:v>2930.0427349389488</c:v>
                </c:pt>
                <c:pt idx="654">
                  <c:v>4376.3605716813136</c:v>
                </c:pt>
                <c:pt idx="655">
                  <c:v>43352.206553355601</c:v>
                </c:pt>
                <c:pt idx="656">
                  <c:v>95667.133812058688</c:v>
                </c:pt>
                <c:pt idx="657">
                  <c:v>51563.934889455304</c:v>
                </c:pt>
                <c:pt idx="658">
                  <c:v>8725.7280604025309</c:v>
                </c:pt>
                <c:pt idx="659">
                  <c:v>482.26771924426703</c:v>
                </c:pt>
                <c:pt idx="660">
                  <c:v>1630.623253660717</c:v>
                </c:pt>
                <c:pt idx="661">
                  <c:v>4376.3605716813136</c:v>
                </c:pt>
                <c:pt idx="662">
                  <c:v>786.60092606070373</c:v>
                </c:pt>
                <c:pt idx="663">
                  <c:v>4688.7799265049507</c:v>
                </c:pt>
                <c:pt idx="664">
                  <c:v>3352.727744406222</c:v>
                </c:pt>
                <c:pt idx="665">
                  <c:v>4433.6987120960048</c:v>
                </c:pt>
                <c:pt idx="666">
                  <c:v>1634.0537406940741</c:v>
                </c:pt>
                <c:pt idx="667">
                  <c:v>30166.272018887405</c:v>
                </c:pt>
                <c:pt idx="668">
                  <c:v>3416.3142719173857</c:v>
                </c:pt>
                <c:pt idx="669">
                  <c:v>50620.550955281971</c:v>
                </c:pt>
                <c:pt idx="670">
                  <c:v>82566.961453424417</c:v>
                </c:pt>
                <c:pt idx="671">
                  <c:v>24270.122430304062</c:v>
                </c:pt>
                <c:pt idx="672">
                  <c:v>1634.4212928762199</c:v>
                </c:pt>
                <c:pt idx="673">
                  <c:v>90567.347284790507</c:v>
                </c:pt>
                <c:pt idx="674">
                  <c:v>10036.66417672132</c:v>
                </c:pt>
                <c:pt idx="675">
                  <c:v>93360.743869095953</c:v>
                </c:pt>
                <c:pt idx="676">
                  <c:v>2639.1864414678453</c:v>
                </c:pt>
                <c:pt idx="677">
                  <c:v>93544.519960168691</c:v>
                </c:pt>
                <c:pt idx="678">
                  <c:v>10036.66417672132</c:v>
                </c:pt>
                <c:pt idx="679">
                  <c:v>55135.31692596864</c:v>
                </c:pt>
                <c:pt idx="680">
                  <c:v>37272.280873699536</c:v>
                </c:pt>
                <c:pt idx="681">
                  <c:v>55080.184098646823</c:v>
                </c:pt>
                <c:pt idx="682">
                  <c:v>32788.14425152498</c:v>
                </c:pt>
                <c:pt idx="683">
                  <c:v>43704.444061244991</c:v>
                </c:pt>
                <c:pt idx="684">
                  <c:v>3788.2770802485857</c:v>
                </c:pt>
                <c:pt idx="685">
                  <c:v>3352.727744406222</c:v>
                </c:pt>
                <c:pt idx="686">
                  <c:v>4433.6987120960048</c:v>
                </c:pt>
                <c:pt idx="687">
                  <c:v>1634.0537406940741</c:v>
                </c:pt>
                <c:pt idx="688">
                  <c:v>1630.623253660717</c:v>
                </c:pt>
                <c:pt idx="689">
                  <c:v>3586.1233800685854</c:v>
                </c:pt>
                <c:pt idx="690">
                  <c:v>17919.874942267765</c:v>
                </c:pt>
                <c:pt idx="691">
                  <c:v>42032.473403219956</c:v>
                </c:pt>
                <c:pt idx="692">
                  <c:v>16572.717840557314</c:v>
                </c:pt>
                <c:pt idx="693">
                  <c:v>19984.50672511389</c:v>
                </c:pt>
                <c:pt idx="694">
                  <c:v>2954.0191040300647</c:v>
                </c:pt>
                <c:pt idx="695">
                  <c:v>3081.1665158768938</c:v>
                </c:pt>
                <c:pt idx="696">
                  <c:v>2298.3017372199902</c:v>
                </c:pt>
                <c:pt idx="697">
                  <c:v>120981.93420211165</c:v>
                </c:pt>
                <c:pt idx="698">
                  <c:v>4797.6565758090837</c:v>
                </c:pt>
                <c:pt idx="699">
                  <c:v>796.14588582959732</c:v>
                </c:pt>
              </c:numCache>
            </c:numRef>
          </c:yVal>
          <c:smooth val="0"/>
          <c:extLst>
            <c:ext xmlns:c16="http://schemas.microsoft.com/office/drawing/2014/chart" uri="{C3380CC4-5D6E-409C-BE32-E72D297353CC}">
              <c16:uniqueId val="{00000001-A7F4-4DE6-911A-B7E419027B56}"/>
            </c:ext>
          </c:extLst>
        </c:ser>
        <c:dLbls>
          <c:showLegendKey val="0"/>
          <c:showVal val="0"/>
          <c:showCatName val="0"/>
          <c:showSerName val="0"/>
          <c:showPercent val="0"/>
          <c:showBubbleSize val="0"/>
        </c:dLbls>
        <c:axId val="2068262863"/>
        <c:axId val="1650402767"/>
      </c:scatterChart>
      <c:valAx>
        <c:axId val="2068262863"/>
        <c:scaling>
          <c:orientation val="minMax"/>
        </c:scaling>
        <c:delete val="0"/>
        <c:axPos val="b"/>
        <c:title>
          <c:tx>
            <c:rich>
              <a:bodyPr/>
              <a:lstStyle/>
              <a:p>
                <a:pPr>
                  <a:defRPr/>
                </a:pPr>
                <a:r>
                  <a:rPr lang="en-US"/>
                  <a:t> Sales</a:t>
                </a:r>
              </a:p>
            </c:rich>
          </c:tx>
          <c:overlay val="0"/>
        </c:title>
        <c:numFmt formatCode="General" sourceLinked="1"/>
        <c:majorTickMark val="out"/>
        <c:minorTickMark val="none"/>
        <c:tickLblPos val="nextTo"/>
        <c:crossAx val="1650402767"/>
        <c:crosses val="autoZero"/>
        <c:crossBetween val="midCat"/>
      </c:valAx>
      <c:valAx>
        <c:axId val="1650402767"/>
        <c:scaling>
          <c:orientation val="minMax"/>
        </c:scaling>
        <c:delete val="0"/>
        <c:axPos val="l"/>
        <c:title>
          <c:tx>
            <c:rich>
              <a:bodyPr/>
              <a:lstStyle/>
              <a:p>
                <a:pPr>
                  <a:defRPr/>
                </a:pPr>
                <a:r>
                  <a:rPr lang="en-US"/>
                  <a:t>Profit</a:t>
                </a:r>
              </a:p>
            </c:rich>
          </c:tx>
          <c:overlay val="0"/>
        </c:title>
        <c:numFmt formatCode="General" sourceLinked="1"/>
        <c:majorTickMark val="out"/>
        <c:minorTickMark val="none"/>
        <c:tickLblPos val="nextTo"/>
        <c:crossAx val="206826286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 final.xlsx]Inputs!PivotTable7</c:name>
    <c:fmtId val="8"/>
  </c:pivotSource>
  <c:chart>
    <c:title>
      <c:tx>
        <c:rich>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US" sz="1100" u="sng">
                <a:solidFill>
                  <a:schemeClr val="bg1"/>
                </a:solidFill>
              </a:rPr>
              <a:t>Segment  by sales and profit</a:t>
            </a:r>
          </a:p>
        </c:rich>
      </c:tx>
      <c:layout>
        <c:manualLayout>
          <c:xMode val="edge"/>
          <c:yMode val="edge"/>
          <c:x val="2.893715107637088E-2"/>
          <c:y val="1.2615231948919238E-2"/>
        </c:manualLayout>
      </c:layout>
      <c:overlay val="1"/>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
        <c:idx val="10"/>
        <c:spPr>
          <a:solidFill>
            <a:schemeClr val="accent1">
              <a:alpha val="85000"/>
            </a:schemeClr>
          </a:solidFill>
          <a:ln w="9525" cap="flat" cmpd="sng" algn="ctr">
            <a:no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dLbl>
          <c:idx val="0"/>
          <c:layout>
            <c:manualLayout>
              <c:x val="0.1824212333958358"/>
              <c:y val="9.29569927356365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dLbl>
          <c:idx val="0"/>
          <c:layout>
            <c:manualLayout>
              <c:x val="0.18814882646948275"/>
              <c:y val="9.60482325964353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dLbl>
          <c:idx val="0"/>
          <c:layout>
            <c:manualLayout>
              <c:x val="1.2140708571750545E-3"/>
              <c:y val="3.203163817868609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alpha val="85000"/>
            </a:schemeClr>
          </a:solidFill>
          <a:ln w="9525" cap="flat" cmpd="sng" algn="ctr">
            <a:noFill/>
            <a:round/>
          </a:ln>
          <a:effectLst/>
        </c:spPr>
      </c:pivotFmt>
      <c:pivotFmt>
        <c:idx val="16"/>
        <c:spPr>
          <a:solidFill>
            <a:schemeClr val="accent2">
              <a:alpha val="85000"/>
            </a:schemeClr>
          </a:solidFill>
          <a:ln w="9525" cap="flat" cmpd="sng" algn="ctr">
            <a:noFill/>
            <a:round/>
          </a:ln>
          <a:effectLst/>
        </c:spPr>
      </c:pivotFmt>
      <c:pivotFmt>
        <c:idx val="17"/>
        <c:spPr>
          <a:solidFill>
            <a:schemeClr val="accent2">
              <a:alpha val="85000"/>
            </a:schemeClr>
          </a:solidFill>
          <a:ln w="9525" cap="flat" cmpd="sng" algn="ctr">
            <a:noFill/>
            <a:round/>
          </a:ln>
          <a:effectLst/>
        </c:spPr>
      </c:pivotFmt>
      <c:pivotFmt>
        <c:idx val="18"/>
        <c:spPr>
          <a:solidFill>
            <a:schemeClr val="accent2">
              <a:alpha val="85000"/>
            </a:schemeClr>
          </a:solidFill>
          <a:ln w="9525" cap="flat" cmpd="sng" algn="ctr">
            <a:noFill/>
            <a:round/>
          </a:ln>
          <a:effectLst/>
        </c:spPr>
      </c:pivotFmt>
      <c:pivotFmt>
        <c:idx val="19"/>
        <c:spPr>
          <a:solidFill>
            <a:schemeClr val="accent2">
              <a:alpha val="85000"/>
            </a:schemeClr>
          </a:solidFill>
          <a:ln w="9525" cap="flat" cmpd="sng" algn="ctr">
            <a:noFill/>
            <a:round/>
          </a:ln>
          <a:effectLst/>
        </c:spPr>
      </c:pivotFmt>
      <c:pivotFmt>
        <c:idx val="20"/>
        <c:spPr>
          <a:solidFill>
            <a:schemeClr val="accent1">
              <a:alpha val="85000"/>
            </a:schemeClr>
          </a:solidFill>
          <a:ln w="9525" cap="flat" cmpd="sng" algn="ctr">
            <a:solidFill>
              <a:schemeClr val="lt1">
                <a:alpha val="50000"/>
              </a:schemeClr>
            </a:solidFill>
            <a:round/>
          </a:ln>
          <a:effectLst/>
        </c:spPr>
        <c:dLbl>
          <c:idx val="0"/>
          <c:layout>
            <c:manualLayout>
              <c:x val="-0.15354654772509718"/>
              <c:y val="1.463828844936231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dLbl>
          <c:idx val="0"/>
          <c:layout>
            <c:manualLayout>
              <c:x val="-0.10846711145165616"/>
              <c:y val="-3.19384528409882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Inputs!$F$16</c:f>
              <c:strCache>
                <c:ptCount val="1"/>
                <c:pt idx="0">
                  <c:v>Sales</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8-DF83-40CF-9641-F9B7B340EB59}"/>
              </c:ext>
            </c:extLst>
          </c:dPt>
          <c:dPt>
            <c:idx val="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DF83-40CF-9641-F9B7B340EB59}"/>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DF83-40CF-9641-F9B7B340EB59}"/>
              </c:ext>
            </c:extLst>
          </c:dPt>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0-DF83-40CF-9641-F9B7B340EB59}"/>
              </c:ext>
            </c:extLst>
          </c:dPt>
          <c:dPt>
            <c:idx val="4"/>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DF83-40CF-9641-F9B7B340EB59}"/>
              </c:ext>
            </c:extLst>
          </c:dPt>
          <c:dLbls>
            <c:dLbl>
              <c:idx val="0"/>
              <c:layout>
                <c:manualLayout>
                  <c:x val="0.18814882646948275"/>
                  <c:y val="9.604823259643538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F83-40CF-9641-F9B7B340EB59}"/>
                </c:ext>
              </c:extLst>
            </c:dLbl>
            <c:dLbl>
              <c:idx val="1"/>
              <c:layout>
                <c:manualLayout>
                  <c:x val="0.1824212333958358"/>
                  <c:y val="9.295699273563651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F83-40CF-9641-F9B7B340EB59}"/>
                </c:ext>
              </c:extLst>
            </c:dLbl>
            <c:dLbl>
              <c:idx val="2"/>
              <c:layout>
                <c:manualLayout>
                  <c:x val="1.2140708571750545E-3"/>
                  <c:y val="3.203163817868609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F83-40CF-9641-F9B7B340EB59}"/>
                </c:ext>
              </c:extLst>
            </c:dLbl>
            <c:dLbl>
              <c:idx val="3"/>
              <c:layout>
                <c:manualLayout>
                  <c:x val="-0.10846711145165616"/>
                  <c:y val="-3.19384528409882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F83-40CF-9641-F9B7B340EB59}"/>
                </c:ext>
              </c:extLst>
            </c:dLbl>
            <c:dLbl>
              <c:idx val="4"/>
              <c:layout>
                <c:manualLayout>
                  <c:x val="-0.15354654772509718"/>
                  <c:y val="1.463828844936231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F83-40CF-9641-F9B7B340EB5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Inputs!$E$17:$E$22</c:f>
              <c:strCache>
                <c:ptCount val="5"/>
                <c:pt idx="0">
                  <c:v>Channel Partners</c:v>
                </c:pt>
                <c:pt idx="1">
                  <c:v>Midmarket</c:v>
                </c:pt>
                <c:pt idx="2">
                  <c:v>Enterprise</c:v>
                </c:pt>
                <c:pt idx="3">
                  <c:v>small business</c:v>
                </c:pt>
                <c:pt idx="4">
                  <c:v>Government</c:v>
                </c:pt>
              </c:strCache>
            </c:strRef>
          </c:cat>
          <c:val>
            <c:numRef>
              <c:f>Inputs!$F$17:$F$22</c:f>
              <c:numCache>
                <c:formatCode>_("$"* #,##0.00_);_("$"* \(#,##0.00\);_("$"* "-"??_);_(@_)</c:formatCode>
                <c:ptCount val="5"/>
                <c:pt idx="0">
                  <c:v>1817639.2399999993</c:v>
                </c:pt>
                <c:pt idx="1">
                  <c:v>2381883.0750000002</c:v>
                </c:pt>
                <c:pt idx="2">
                  <c:v>19611694.375</c:v>
                </c:pt>
                <c:pt idx="3">
                  <c:v>42427918.5</c:v>
                </c:pt>
                <c:pt idx="4">
                  <c:v>51577346.270000041</c:v>
                </c:pt>
              </c:numCache>
            </c:numRef>
          </c:val>
          <c:extLst>
            <c:ext xmlns:c16="http://schemas.microsoft.com/office/drawing/2014/chart" uri="{C3380CC4-5D6E-409C-BE32-E72D297353CC}">
              <c16:uniqueId val="{00000000-B560-495E-B1D8-7604A3216628}"/>
            </c:ext>
          </c:extLst>
        </c:ser>
        <c:ser>
          <c:idx val="1"/>
          <c:order val="1"/>
          <c:tx>
            <c:strRef>
              <c:f>Inputs!$G$16</c:f>
              <c:strCache>
                <c:ptCount val="1"/>
                <c:pt idx="0">
                  <c:v> Profit</c:v>
                </c:pt>
              </c:strCache>
            </c:strRef>
          </c:tx>
          <c:spPr>
            <a:solidFill>
              <a:schemeClr val="accent2">
                <a:alpha val="85000"/>
              </a:schemeClr>
            </a:solidFill>
            <a:ln w="9525" cap="flat" cmpd="sng" algn="ctr">
              <a:noFill/>
              <a:round/>
            </a:ln>
            <a:effectLst/>
          </c:spPr>
          <c:invertIfNegative val="0"/>
          <c:dLbls>
            <c:delete val="1"/>
          </c:dLbls>
          <c:cat>
            <c:strRef>
              <c:f>Inputs!$E$17:$E$22</c:f>
              <c:strCache>
                <c:ptCount val="5"/>
                <c:pt idx="0">
                  <c:v>Channel Partners</c:v>
                </c:pt>
                <c:pt idx="1">
                  <c:v>Midmarket</c:v>
                </c:pt>
                <c:pt idx="2">
                  <c:v>Enterprise</c:v>
                </c:pt>
                <c:pt idx="3">
                  <c:v>small business</c:v>
                </c:pt>
                <c:pt idx="4">
                  <c:v>Government</c:v>
                </c:pt>
              </c:strCache>
            </c:strRef>
          </c:cat>
          <c:val>
            <c:numRef>
              <c:f>Inputs!$G$17:$G$22</c:f>
              <c:numCache>
                <c:formatCode>_("$"* #,##0.00_);_("$"* \(#,##0.00\);_("$"* "-"??_);_(@_)</c:formatCode>
                <c:ptCount val="5"/>
                <c:pt idx="0">
                  <c:v>1312139.94</c:v>
                </c:pt>
                <c:pt idx="1">
                  <c:v>660103.07499999984</c:v>
                </c:pt>
                <c:pt idx="2">
                  <c:v>-614545.625</c:v>
                </c:pt>
                <c:pt idx="3">
                  <c:v>4143168.5</c:v>
                </c:pt>
                <c:pt idx="4">
                  <c:v>11388173.169999985</c:v>
                </c:pt>
              </c:numCache>
            </c:numRef>
          </c:val>
          <c:extLst>
            <c:ext xmlns:c16="http://schemas.microsoft.com/office/drawing/2014/chart" uri="{C3380CC4-5D6E-409C-BE32-E72D297353CC}">
              <c16:uniqueId val="{00000001-0DA8-4E89-ACE3-78458C7BA61D}"/>
            </c:ext>
          </c:extLst>
        </c:ser>
        <c:dLbls>
          <c:dLblPos val="inEnd"/>
          <c:showLegendKey val="0"/>
          <c:showVal val="1"/>
          <c:showCatName val="0"/>
          <c:showSerName val="0"/>
          <c:showPercent val="0"/>
          <c:showBubbleSize val="0"/>
        </c:dLbls>
        <c:gapWidth val="65"/>
        <c:overlap val="100"/>
        <c:axId val="866619984"/>
        <c:axId val="1497402736"/>
      </c:barChart>
      <c:catAx>
        <c:axId val="8666199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1497402736"/>
        <c:crosses val="autoZero"/>
        <c:auto val="1"/>
        <c:lblAlgn val="ctr"/>
        <c:lblOffset val="100"/>
        <c:noMultiLvlLbl val="0"/>
      </c:catAx>
      <c:valAx>
        <c:axId val="1497402736"/>
        <c:scaling>
          <c:orientation val="minMax"/>
        </c:scaling>
        <c:delete val="1"/>
        <c:axPos val="b"/>
        <c:numFmt formatCode="_(&quot;$&quot;* #,##0.00_);_(&quot;$&quot;* \(#,##0.00\);_(&quot;$&quot;* &quot;-&quot;??_);_(@_)" sourceLinked="1"/>
        <c:majorTickMark val="none"/>
        <c:minorTickMark val="none"/>
        <c:tickLblPos val="nextTo"/>
        <c:crossAx val="866619984"/>
        <c:crosses val="autoZero"/>
        <c:crossBetween val="between"/>
      </c:valAx>
      <c:spPr>
        <a:noFill/>
        <a:ln>
          <a:noFill/>
        </a:ln>
        <a:effectLst/>
      </c:spPr>
    </c:plotArea>
    <c:legend>
      <c:legendPos val="t"/>
      <c:layout>
        <c:manualLayout>
          <c:xMode val="edge"/>
          <c:yMode val="edge"/>
          <c:x val="0.5981803110796986"/>
          <c:y val="9.4613882088648068E-3"/>
          <c:w val="0.2534807436412837"/>
          <c:h val="5.0301747408289993E-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 final.xlsx]Inputs!PivotTable11</c:name>
    <c:fmtId val="15"/>
  </c:pivotSource>
  <c:chart>
    <c:title>
      <c:tx>
        <c:rich>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u="sng">
                <a:solidFill>
                  <a:schemeClr val="bg1"/>
                </a:solidFill>
              </a:rPr>
              <a:t>Sales vs Profit over time</a:t>
            </a:r>
          </a:p>
        </c:rich>
      </c:tx>
      <c:layout>
        <c:manualLayout>
          <c:xMode val="edge"/>
          <c:yMode val="edge"/>
          <c:x val="4.7110271731798908E-2"/>
          <c:y val="2.5662882009006256E-2"/>
        </c:manualLayout>
      </c:layout>
      <c:overlay val="1"/>
      <c:spPr>
        <a:noFill/>
        <a:ln>
          <a:noFill/>
        </a:ln>
        <a:effectLst/>
      </c:spPr>
      <c:txPr>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613559456394964E-18"/>
              <c:y val="-6.4408201649110777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8684150704800285E-6"/>
              <c:y val="-6.8699566338969134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16921548079443"/>
                  <c:h val="0.10801920717161513"/>
                </c:manualLayout>
              </c15:layout>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811630577258381E-2"/>
              <c:y val="-4.5612393066772595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5159419546428361E-3"/>
              <c:y val="-8.397101950100711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048382549050907"/>
                  <c:h val="0.12338152324561984"/>
                </c:manualLayout>
              </c15:layout>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246522309032542E-3"/>
              <c:y val="-6.3857350293481635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3623607801090832E-3"/>
              <c:y val="-7.2726355427290862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203656555369655"/>
                  <c:h val="0.11181585750558862"/>
                </c:manualLayout>
              </c15:layout>
            </c:ext>
          </c:extLst>
        </c:dLbl>
      </c:pivotFmt>
    </c:pivotFmts>
    <c:plotArea>
      <c:layout/>
      <c:barChart>
        <c:barDir val="col"/>
        <c:grouping val="stacked"/>
        <c:varyColors val="0"/>
        <c:ser>
          <c:idx val="0"/>
          <c:order val="0"/>
          <c:tx>
            <c:strRef>
              <c:f>Inputs!$F$26</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Inputs!$E$27:$E$35</c:f>
              <c:multiLvlStrCache>
                <c:ptCount val="6"/>
                <c:lvl>
                  <c:pt idx="0">
                    <c:v>Q3</c:v>
                  </c:pt>
                  <c:pt idx="1">
                    <c:v>Q4</c:v>
                  </c:pt>
                  <c:pt idx="2">
                    <c:v>Q1</c:v>
                  </c:pt>
                  <c:pt idx="3">
                    <c:v>Q2</c:v>
                  </c:pt>
                  <c:pt idx="4">
                    <c:v>Q3</c:v>
                  </c:pt>
                  <c:pt idx="5">
                    <c:v>Q4</c:v>
                  </c:pt>
                </c:lvl>
                <c:lvl>
                  <c:pt idx="0">
                    <c:v>2013</c:v>
                  </c:pt>
                  <c:pt idx="2">
                    <c:v>2014</c:v>
                  </c:pt>
                </c:lvl>
              </c:multiLvlStrCache>
            </c:multiLvlStrRef>
          </c:cat>
          <c:val>
            <c:numRef>
              <c:f>Inputs!$F$27:$F$35</c:f>
              <c:numCache>
                <c:formatCode>_("$"* #,##0.00_);_("$"* \(#,##0.00\);_("$"* "-"??_);_(@_)</c:formatCode>
                <c:ptCount val="6"/>
                <c:pt idx="0">
                  <c:v>4484000.03</c:v>
                </c:pt>
                <c:pt idx="1">
                  <c:v>21931255.480000004</c:v>
                </c:pt>
                <c:pt idx="2">
                  <c:v>18565238.539999999</c:v>
                </c:pt>
                <c:pt idx="3">
                  <c:v>22710925.550000012</c:v>
                </c:pt>
                <c:pt idx="4">
                  <c:v>20366239.839999992</c:v>
                </c:pt>
                <c:pt idx="5">
                  <c:v>29758822.020000029</c:v>
                </c:pt>
              </c:numCache>
            </c:numRef>
          </c:val>
          <c:extLst>
            <c:ext xmlns:c16="http://schemas.microsoft.com/office/drawing/2014/chart" uri="{C3380CC4-5D6E-409C-BE32-E72D297353CC}">
              <c16:uniqueId val="{00000000-A6FD-4E63-A56D-DAA3DEC816E6}"/>
            </c:ext>
          </c:extLst>
        </c:ser>
        <c:ser>
          <c:idx val="1"/>
          <c:order val="1"/>
          <c:tx>
            <c:strRef>
              <c:f>Inputs!$G$26</c:f>
              <c:strCache>
                <c:ptCount val="1"/>
                <c:pt idx="0">
                  <c:v>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EB83-4779-A59D-06C6D2B3C4E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B83-4779-A59D-06C6D2B3C4EB}"/>
              </c:ext>
            </c:extLst>
          </c:dPt>
          <c:dPt>
            <c:idx val="2"/>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B83-4779-A59D-06C6D2B3C4EB}"/>
              </c:ext>
            </c:extLst>
          </c:dPt>
          <c:dPt>
            <c:idx val="3"/>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B83-4779-A59D-06C6D2B3C4EB}"/>
              </c:ext>
            </c:extLst>
          </c:dPt>
          <c:dPt>
            <c:idx val="4"/>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B83-4779-A59D-06C6D2B3C4EB}"/>
              </c:ext>
            </c:extLst>
          </c:dPt>
          <c:dPt>
            <c:idx val="5"/>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B83-4779-A59D-06C6D2B3C4EB}"/>
              </c:ext>
            </c:extLst>
          </c:dPt>
          <c:dLbls>
            <c:dLbl>
              <c:idx val="0"/>
              <c:layout>
                <c:manualLayout>
                  <c:x val="-7.0613559456394964E-18"/>
                  <c:y val="-6.4408201649110777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83-4779-A59D-06C6D2B3C4EB}"/>
                </c:ext>
              </c:extLst>
            </c:dLbl>
            <c:dLbl>
              <c:idx val="1"/>
              <c:layout>
                <c:manualLayout>
                  <c:x val="4.8684150704800285E-6"/>
                  <c:y val="-6.8699566338969134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16921548079443"/>
                      <c:h val="0.10801920717161513"/>
                    </c:manualLayout>
                  </c15:layout>
                </c:ext>
                <c:ext xmlns:c16="http://schemas.microsoft.com/office/drawing/2014/chart" uri="{C3380CC4-5D6E-409C-BE32-E72D297353CC}">
                  <c16:uniqueId val="{00000001-EB83-4779-A59D-06C6D2B3C4EB}"/>
                </c:ext>
              </c:extLst>
            </c:dLbl>
            <c:dLbl>
              <c:idx val="2"/>
              <c:layout>
                <c:manualLayout>
                  <c:x val="1.6811630577258381E-2"/>
                  <c:y val="-4.5612393066772595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83-4779-A59D-06C6D2B3C4EB}"/>
                </c:ext>
              </c:extLst>
            </c:dLbl>
            <c:dLbl>
              <c:idx val="3"/>
              <c:layout>
                <c:manualLayout>
                  <c:x val="8.5159419546428361E-3"/>
                  <c:y val="-8.3971019501007119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048382549050907"/>
                      <c:h val="0.12338152324561984"/>
                    </c:manualLayout>
                  </c15:layout>
                </c:ext>
                <c:ext xmlns:c16="http://schemas.microsoft.com/office/drawing/2014/chart" uri="{C3380CC4-5D6E-409C-BE32-E72D297353CC}">
                  <c16:uniqueId val="{00000003-EB83-4779-A59D-06C6D2B3C4EB}"/>
                </c:ext>
              </c:extLst>
            </c:dLbl>
            <c:dLbl>
              <c:idx val="4"/>
              <c:layout>
                <c:manualLayout>
                  <c:x val="6.7246522309032542E-3"/>
                  <c:y val="-6.3857350293481635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83-4779-A59D-06C6D2B3C4EB}"/>
                </c:ext>
              </c:extLst>
            </c:dLbl>
            <c:dLbl>
              <c:idx val="5"/>
              <c:layout>
                <c:manualLayout>
                  <c:x val="-3.3623607801090832E-3"/>
                  <c:y val="-7.2726355427290862E-2"/>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203656555369655"/>
                      <c:h val="0.11181585750558862"/>
                    </c:manualLayout>
                  </c15:layout>
                </c:ext>
                <c:ext xmlns:c16="http://schemas.microsoft.com/office/drawing/2014/chart" uri="{C3380CC4-5D6E-409C-BE32-E72D297353CC}">
                  <c16:uniqueId val="{00000005-EB83-4779-A59D-06C6D2B3C4EB}"/>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Inputs!$E$27:$E$35</c:f>
              <c:multiLvlStrCache>
                <c:ptCount val="6"/>
                <c:lvl>
                  <c:pt idx="0">
                    <c:v>Q3</c:v>
                  </c:pt>
                  <c:pt idx="1">
                    <c:v>Q4</c:v>
                  </c:pt>
                  <c:pt idx="2">
                    <c:v>Q1</c:v>
                  </c:pt>
                  <c:pt idx="3">
                    <c:v>Q2</c:v>
                  </c:pt>
                  <c:pt idx="4">
                    <c:v>Q3</c:v>
                  </c:pt>
                  <c:pt idx="5">
                    <c:v>Q4</c:v>
                  </c:pt>
                </c:lvl>
                <c:lvl>
                  <c:pt idx="0">
                    <c:v>2013</c:v>
                  </c:pt>
                  <c:pt idx="2">
                    <c:v>2014</c:v>
                  </c:pt>
                </c:lvl>
              </c:multiLvlStrCache>
            </c:multiLvlStrRef>
          </c:cat>
          <c:val>
            <c:numRef>
              <c:f>Inputs!$G$27:$G$35</c:f>
              <c:numCache>
                <c:formatCode>_("$"* #,##0.00_);_("$"* \(#,##0.00\);_("$"* "-"??_);_(@_)</c:formatCode>
                <c:ptCount val="6"/>
                <c:pt idx="0">
                  <c:v>763603.03000000014</c:v>
                </c:pt>
                <c:pt idx="1">
                  <c:v>3114861.4800000004</c:v>
                </c:pt>
                <c:pt idx="2">
                  <c:v>2632442.94</c:v>
                </c:pt>
                <c:pt idx="3">
                  <c:v>3227715.2500000009</c:v>
                </c:pt>
                <c:pt idx="4">
                  <c:v>2738064.3400000008</c:v>
                </c:pt>
                <c:pt idx="5">
                  <c:v>4412352.0199999986</c:v>
                </c:pt>
              </c:numCache>
            </c:numRef>
          </c:val>
          <c:extLst>
            <c:ext xmlns:c16="http://schemas.microsoft.com/office/drawing/2014/chart" uri="{C3380CC4-5D6E-409C-BE32-E72D297353CC}">
              <c16:uniqueId val="{00000000-8102-4E94-AA10-FDCFCD19A6B2}"/>
            </c:ext>
          </c:extLst>
        </c:ser>
        <c:dLbls>
          <c:showLegendKey val="0"/>
          <c:showVal val="0"/>
          <c:showCatName val="0"/>
          <c:showSerName val="0"/>
          <c:showPercent val="0"/>
          <c:showBubbleSize val="0"/>
        </c:dLbls>
        <c:gapWidth val="30"/>
        <c:overlap val="100"/>
        <c:axId val="1042030928"/>
        <c:axId val="1487714800"/>
      </c:barChart>
      <c:catAx>
        <c:axId val="1042030928"/>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7714800"/>
        <c:crosses val="autoZero"/>
        <c:auto val="1"/>
        <c:lblAlgn val="ctr"/>
        <c:lblOffset val="100"/>
        <c:noMultiLvlLbl val="0"/>
      </c:catAx>
      <c:valAx>
        <c:axId val="1487714800"/>
        <c:scaling>
          <c:orientation val="minMax"/>
        </c:scaling>
        <c:delete val="1"/>
        <c:axPos val="l"/>
        <c:numFmt formatCode="_(&quot;$&quot;* #,##0.00_);_(&quot;$&quot;* \(#,##0.00\);_(&quot;$&quot;* &quot;-&quot;??_);_(@_)" sourceLinked="1"/>
        <c:majorTickMark val="none"/>
        <c:minorTickMark val="none"/>
        <c:tickLblPos val="nextTo"/>
        <c:crossAx val="1042030928"/>
        <c:crosses val="autoZero"/>
        <c:crossBetween val="between"/>
      </c:valAx>
      <c:spPr>
        <a:noFill/>
        <a:ln>
          <a:noFill/>
        </a:ln>
        <a:effectLst/>
      </c:spPr>
    </c:plotArea>
    <c:legend>
      <c:legendPos val="t"/>
      <c:layout>
        <c:manualLayout>
          <c:xMode val="edge"/>
          <c:yMode val="edge"/>
          <c:x val="0.69084915337963937"/>
          <c:y val="2.5662882009006256E-2"/>
          <c:w val="0.22917468309234804"/>
          <c:h val="6.3076330660364582E-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 final.xlsx]Pivot table!PivotTable1</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100" u="sng"/>
              <a:t>Evolution of </a:t>
            </a:r>
            <a:r>
              <a:rPr lang="en-US" sz="1100" b="1" u="sng"/>
              <a:t>sales</a:t>
            </a:r>
            <a:r>
              <a:rPr lang="en-US" sz="1100" u="sng" baseline="0"/>
              <a:t> over time</a:t>
            </a:r>
            <a:endParaRPr lang="en-US" sz="1100" u="sng"/>
          </a:p>
        </c:rich>
      </c:tx>
      <c:layout>
        <c:manualLayout>
          <c:xMode val="edge"/>
          <c:yMode val="edge"/>
          <c:x val="0.27990919342116299"/>
          <c:y val="0.13136394526661807"/>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'Pivot table'!$B$3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table'!$A$4:$A$22</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 table'!$B$4:$B$22</c:f>
              <c:numCache>
                <c:formatCode>General</c:formatCode>
                <c:ptCount val="16"/>
                <c:pt idx="0">
                  <c:v>4484000.03</c:v>
                </c:pt>
                <c:pt idx="1">
                  <c:v>9295611.0999999959</c:v>
                </c:pt>
                <c:pt idx="2">
                  <c:v>7267203.2999999998</c:v>
                </c:pt>
                <c:pt idx="3">
                  <c:v>5368441.08</c:v>
                </c:pt>
                <c:pt idx="4">
                  <c:v>6607761.6800000006</c:v>
                </c:pt>
                <c:pt idx="5">
                  <c:v>6370616.9900000002</c:v>
                </c:pt>
                <c:pt idx="6">
                  <c:v>5586859.8699999992</c:v>
                </c:pt>
                <c:pt idx="7">
                  <c:v>6964775.0700000003</c:v>
                </c:pt>
                <c:pt idx="8">
                  <c:v>6210211.0600000005</c:v>
                </c:pt>
                <c:pt idx="9">
                  <c:v>9535939.4199999962</c:v>
                </c:pt>
                <c:pt idx="10">
                  <c:v>8102920.1800000016</c:v>
                </c:pt>
                <c:pt idx="11">
                  <c:v>5864622.4199999999</c:v>
                </c:pt>
                <c:pt idx="12">
                  <c:v>6398697.2400000002</c:v>
                </c:pt>
                <c:pt idx="13">
                  <c:v>12375819.919999994</c:v>
                </c:pt>
                <c:pt idx="14">
                  <c:v>5384214.2000000002</c:v>
                </c:pt>
                <c:pt idx="15">
                  <c:v>11998787.900000002</c:v>
                </c:pt>
              </c:numCache>
            </c:numRef>
          </c:val>
          <c:smooth val="0"/>
          <c:extLst>
            <c:ext xmlns:c16="http://schemas.microsoft.com/office/drawing/2014/chart" uri="{C3380CC4-5D6E-409C-BE32-E72D297353CC}">
              <c16:uniqueId val="{00000000-CAF5-4244-A719-9A587FB4364C}"/>
            </c:ext>
          </c:extLst>
        </c:ser>
        <c:dLbls>
          <c:showLegendKey val="0"/>
          <c:showVal val="0"/>
          <c:showCatName val="0"/>
          <c:showSerName val="0"/>
          <c:showPercent val="0"/>
          <c:showBubbleSize val="0"/>
        </c:dLbls>
        <c:marker val="1"/>
        <c:smooth val="0"/>
        <c:axId val="301610479"/>
        <c:axId val="304348943"/>
      </c:lineChart>
      <c:catAx>
        <c:axId val="301610479"/>
        <c:scaling>
          <c:orientation val="minMax"/>
        </c:scaling>
        <c:delete val="0"/>
        <c:axPos val="b"/>
        <c:numFmt formatCode="General" sourceLinked="1"/>
        <c:majorTickMark val="none"/>
        <c:minorTickMark val="none"/>
        <c:tickLblPos val="nextTo"/>
        <c:spPr>
          <a:noFill/>
          <a:ln>
            <a:noFill/>
          </a:ln>
          <a:effectLst/>
        </c:spPr>
        <c:txPr>
          <a:bodyPr rot="-2700000" spcFirstLastPara="1" vertOverflow="ellipsis"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304348943"/>
        <c:crosses val="autoZero"/>
        <c:auto val="1"/>
        <c:lblAlgn val="ctr"/>
        <c:lblOffset val="100"/>
        <c:noMultiLvlLbl val="0"/>
      </c:catAx>
      <c:valAx>
        <c:axId val="304348943"/>
        <c:scaling>
          <c:orientation val="minMax"/>
        </c:scaling>
        <c:delete val="1"/>
        <c:axPos val="l"/>
        <c:numFmt formatCode="General" sourceLinked="1"/>
        <c:majorTickMark val="none"/>
        <c:minorTickMark val="none"/>
        <c:tickLblPos val="nextTo"/>
        <c:crossAx val="3016104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 final.xlsx]Inputs!PivotTable2</c:name>
    <c:fmtId val="33"/>
  </c:pivotSource>
  <c:chart>
    <c:title>
      <c:tx>
        <c:rich>
          <a:bodyPr rot="0" spcFirstLastPara="1" vertOverflow="ellipsis" vert="horz" wrap="square" anchor="ctr" anchorCtr="1"/>
          <a:lstStyle/>
          <a:p>
            <a:pPr>
              <a:defRPr sz="1400" b="1" i="0" u="sng" strike="noStrike" kern="1200" cap="none" baseline="0">
                <a:solidFill>
                  <a:schemeClr val="lt1">
                    <a:lumMod val="85000"/>
                  </a:schemeClr>
                </a:solidFill>
                <a:latin typeface="+mn-lt"/>
                <a:ea typeface="+mn-ea"/>
                <a:cs typeface="+mn-cs"/>
              </a:defRPr>
            </a:pPr>
            <a:r>
              <a:rPr lang="en-US" sz="1100" b="1" i="0" u="sng" baseline="0">
                <a:solidFill>
                  <a:schemeClr val="bg1"/>
                </a:solidFill>
                <a:effectLst/>
              </a:rPr>
              <a:t>Evolution of profit over time</a:t>
            </a:r>
            <a:endParaRPr lang="en-US" sz="1100" u="sng">
              <a:solidFill>
                <a:schemeClr val="bg1"/>
              </a:solidFill>
              <a:effectLst/>
            </a:endParaRPr>
          </a:p>
        </c:rich>
      </c:tx>
      <c:overlay val="0"/>
      <c:spPr>
        <a:noFill/>
        <a:ln>
          <a:noFill/>
        </a:ln>
        <a:effectLst/>
      </c:spPr>
      <c:txPr>
        <a:bodyPr rot="0" spcFirstLastPara="1" vertOverflow="ellipsis" vert="horz" wrap="square" anchor="ctr" anchorCtr="1"/>
        <a:lstStyle/>
        <a:p>
          <a:pPr>
            <a:defRPr sz="1400" b="1" i="0" u="sng"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Inputs!$R$59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Inputs!$Q$60:$Q$78</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Inputs!$R$60:$R$78</c:f>
              <c:numCache>
                <c:formatCode>General</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1469090.6200000003</c:v>
                </c:pt>
                <c:pt idx="10">
                  <c:v>923865.67999999982</c:v>
                </c:pt>
                <c:pt idx="11">
                  <c:v>791066.41999999993</c:v>
                </c:pt>
                <c:pt idx="12">
                  <c:v>1023132.24</c:v>
                </c:pt>
                <c:pt idx="13">
                  <c:v>1781985.9200000004</c:v>
                </c:pt>
                <c:pt idx="14">
                  <c:v>604600.19999999995</c:v>
                </c:pt>
                <c:pt idx="15">
                  <c:v>2025765.9000000008</c:v>
                </c:pt>
              </c:numCache>
            </c:numRef>
          </c:val>
          <c:smooth val="0"/>
          <c:extLst>
            <c:ext xmlns:c16="http://schemas.microsoft.com/office/drawing/2014/chart" uri="{C3380CC4-5D6E-409C-BE32-E72D297353CC}">
              <c16:uniqueId val="{00000000-A560-4740-B002-EAB210E014C7}"/>
            </c:ext>
          </c:extLst>
        </c:ser>
        <c:dLbls>
          <c:showLegendKey val="0"/>
          <c:showVal val="0"/>
          <c:showCatName val="0"/>
          <c:showSerName val="0"/>
          <c:showPercent val="0"/>
          <c:showBubbleSize val="0"/>
        </c:dLbls>
        <c:marker val="1"/>
        <c:smooth val="0"/>
        <c:axId val="2029439519"/>
        <c:axId val="2022661263"/>
      </c:lineChart>
      <c:catAx>
        <c:axId val="2029439519"/>
        <c:scaling>
          <c:orientation val="minMax"/>
        </c:scaling>
        <c:delete val="0"/>
        <c:axPos val="b"/>
        <c:numFmt formatCode="General" sourceLinked="1"/>
        <c:majorTickMark val="none"/>
        <c:minorTickMark val="none"/>
        <c:tickLblPos val="nextTo"/>
        <c:spPr>
          <a:noFill/>
          <a:ln>
            <a:noFill/>
          </a:ln>
          <a:effectLst/>
        </c:spPr>
        <c:txPr>
          <a:bodyPr rot="-27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2661263"/>
        <c:crosses val="autoZero"/>
        <c:auto val="1"/>
        <c:lblAlgn val="ctr"/>
        <c:lblOffset val="100"/>
        <c:noMultiLvlLbl val="0"/>
      </c:catAx>
      <c:valAx>
        <c:axId val="2022661263"/>
        <c:scaling>
          <c:orientation val="minMax"/>
        </c:scaling>
        <c:delete val="1"/>
        <c:axPos val="l"/>
        <c:numFmt formatCode="General" sourceLinked="1"/>
        <c:majorTickMark val="none"/>
        <c:minorTickMark val="none"/>
        <c:tickLblPos val="nextTo"/>
        <c:crossAx val="2029439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 final.xlsx]Inputs!PivotTable23</c:name>
    <c:fmtId val="16"/>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22225" cap="rnd">
            <a:solidFill>
              <a:schemeClr val="accent1"/>
            </a:solidFill>
            <a:round/>
          </a:ln>
          <a:effectLst/>
        </c:spPr>
        <c:marker>
          <c:symbol val="circle"/>
          <c:size val="6"/>
          <c:spPr>
            <a:solidFill>
              <a:schemeClr val="lt1"/>
            </a:solidFill>
            <a:ln w="15875">
              <a:solidFill>
                <a:schemeClr val="accent3"/>
              </a:solidFill>
              <a:round/>
            </a:ln>
            <a:effectLst/>
          </c:spPr>
        </c:marker>
      </c:pivotFmt>
    </c:pivotFmts>
    <c:plotArea>
      <c:layout/>
      <c:barChart>
        <c:barDir val="col"/>
        <c:grouping val="clustered"/>
        <c:varyColors val="0"/>
        <c:ser>
          <c:idx val="0"/>
          <c:order val="0"/>
          <c:tx>
            <c:strRef>
              <c:f>Inputs!$C$105</c:f>
              <c:strCache>
                <c:ptCount val="1"/>
                <c:pt idx="0">
                  <c:v> Discounts</c:v>
                </c:pt>
              </c:strCache>
            </c:strRef>
          </c:tx>
          <c:spPr>
            <a:solidFill>
              <a:schemeClr val="accent1"/>
            </a:solidFill>
            <a:ln>
              <a:noFill/>
            </a:ln>
            <a:effectLst/>
          </c:spPr>
          <c:invertIfNegative val="0"/>
          <c:cat>
            <c:strRef>
              <c:f>Inputs!$B$106:$B$112</c:f>
              <c:strCache>
                <c:ptCount val="6"/>
                <c:pt idx="0">
                  <c:v>Amarilla</c:v>
                </c:pt>
                <c:pt idx="1">
                  <c:v>Carretera</c:v>
                </c:pt>
                <c:pt idx="2">
                  <c:v>Montana</c:v>
                </c:pt>
                <c:pt idx="3">
                  <c:v>Paseo</c:v>
                </c:pt>
                <c:pt idx="4">
                  <c:v>Velo</c:v>
                </c:pt>
                <c:pt idx="5">
                  <c:v>VTT</c:v>
                </c:pt>
              </c:strCache>
            </c:strRef>
          </c:cat>
          <c:val>
            <c:numRef>
              <c:f>Inputs!$C$106:$C$112</c:f>
              <c:numCache>
                <c:formatCode>General</c:formatCode>
                <c:ptCount val="6"/>
                <c:pt idx="0">
                  <c:v>1290163.4400000002</c:v>
                </c:pt>
                <c:pt idx="1">
                  <c:v>1122212.615</c:v>
                </c:pt>
                <c:pt idx="2">
                  <c:v>1161617.8700000001</c:v>
                </c:pt>
                <c:pt idx="3">
                  <c:v>2600518.0500000003</c:v>
                </c:pt>
                <c:pt idx="4">
                  <c:v>1576709.0350000004</c:v>
                </c:pt>
                <c:pt idx="5">
                  <c:v>1456612.4799999995</c:v>
                </c:pt>
              </c:numCache>
            </c:numRef>
          </c:val>
          <c:extLst>
            <c:ext xmlns:c16="http://schemas.microsoft.com/office/drawing/2014/chart" uri="{C3380CC4-5D6E-409C-BE32-E72D297353CC}">
              <c16:uniqueId val="{00000000-8C7B-4675-9451-0EFB8DE70D8C}"/>
            </c:ext>
          </c:extLst>
        </c:ser>
        <c:ser>
          <c:idx val="1"/>
          <c:order val="1"/>
          <c:tx>
            <c:strRef>
              <c:f>Inputs!$D$105</c:f>
              <c:strCache>
                <c:ptCount val="1"/>
                <c:pt idx="0">
                  <c:v>Sales</c:v>
                </c:pt>
              </c:strCache>
            </c:strRef>
          </c:tx>
          <c:spPr>
            <a:solidFill>
              <a:schemeClr val="accent2"/>
            </a:solidFill>
            <a:ln>
              <a:noFill/>
            </a:ln>
            <a:effectLst/>
          </c:spPr>
          <c:invertIfNegative val="0"/>
          <c:cat>
            <c:strRef>
              <c:f>Inputs!$B$106:$B$112</c:f>
              <c:strCache>
                <c:ptCount val="6"/>
                <c:pt idx="0">
                  <c:v>Amarilla</c:v>
                </c:pt>
                <c:pt idx="1">
                  <c:v>Carretera</c:v>
                </c:pt>
                <c:pt idx="2">
                  <c:v>Montana</c:v>
                </c:pt>
                <c:pt idx="3">
                  <c:v>Paseo</c:v>
                </c:pt>
                <c:pt idx="4">
                  <c:v>Velo</c:v>
                </c:pt>
                <c:pt idx="5">
                  <c:v>VTT</c:v>
                </c:pt>
              </c:strCache>
            </c:strRef>
          </c:cat>
          <c:val>
            <c:numRef>
              <c:f>Inputs!$D$106:$D$112</c:f>
              <c:numCache>
                <c:formatCode>General</c:formatCode>
                <c:ptCount val="6"/>
                <c:pt idx="0">
                  <c:v>16820201.659999996</c:v>
                </c:pt>
                <c:pt idx="1">
                  <c:v>13815307.885000004</c:v>
                </c:pt>
                <c:pt idx="2">
                  <c:v>15407847.479999995</c:v>
                </c:pt>
                <c:pt idx="3">
                  <c:v>33043813.95000001</c:v>
                </c:pt>
                <c:pt idx="4">
                  <c:v>18250059.465</c:v>
                </c:pt>
                <c:pt idx="5">
                  <c:v>20479251.02</c:v>
                </c:pt>
              </c:numCache>
            </c:numRef>
          </c:val>
          <c:extLst>
            <c:ext xmlns:c16="http://schemas.microsoft.com/office/drawing/2014/chart" uri="{C3380CC4-5D6E-409C-BE32-E72D297353CC}">
              <c16:uniqueId val="{00000001-8C7B-4675-9451-0EFB8DE70D8C}"/>
            </c:ext>
          </c:extLst>
        </c:ser>
        <c:dLbls>
          <c:showLegendKey val="0"/>
          <c:showVal val="0"/>
          <c:showCatName val="0"/>
          <c:showSerName val="0"/>
          <c:showPercent val="0"/>
          <c:showBubbleSize val="0"/>
        </c:dLbls>
        <c:gapWidth val="150"/>
        <c:overlap val="-27"/>
        <c:axId val="1891798047"/>
        <c:axId val="276708063"/>
      </c:barChart>
      <c:lineChart>
        <c:grouping val="standard"/>
        <c:varyColors val="0"/>
        <c:ser>
          <c:idx val="2"/>
          <c:order val="2"/>
          <c:tx>
            <c:strRef>
              <c:f>Inputs!$E$105</c:f>
              <c:strCache>
                <c:ptCount val="1"/>
                <c:pt idx="0">
                  <c:v> Profit</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Inputs!$B$106:$B$112</c:f>
              <c:strCache>
                <c:ptCount val="6"/>
                <c:pt idx="0">
                  <c:v>Amarilla</c:v>
                </c:pt>
                <c:pt idx="1">
                  <c:v>Carretera</c:v>
                </c:pt>
                <c:pt idx="2">
                  <c:v>Montana</c:v>
                </c:pt>
                <c:pt idx="3">
                  <c:v>Paseo</c:v>
                </c:pt>
                <c:pt idx="4">
                  <c:v>Velo</c:v>
                </c:pt>
                <c:pt idx="5">
                  <c:v>VTT</c:v>
                </c:pt>
              </c:strCache>
            </c:strRef>
          </c:cat>
          <c:val>
            <c:numRef>
              <c:f>Inputs!$E$106:$E$112</c:f>
              <c:numCache>
                <c:formatCode>General</c:formatCode>
                <c:ptCount val="6"/>
                <c:pt idx="0">
                  <c:v>2814104.06</c:v>
                </c:pt>
                <c:pt idx="1">
                  <c:v>1826804.8849999998</c:v>
                </c:pt>
                <c:pt idx="2">
                  <c:v>2110091.6800000002</c:v>
                </c:pt>
                <c:pt idx="3">
                  <c:v>4808327.9499999993</c:v>
                </c:pt>
                <c:pt idx="4">
                  <c:v>2305992.4649999999</c:v>
                </c:pt>
                <c:pt idx="5">
                  <c:v>3023718.0200000005</c:v>
                </c:pt>
              </c:numCache>
            </c:numRef>
          </c:val>
          <c:smooth val="0"/>
          <c:extLst>
            <c:ext xmlns:c16="http://schemas.microsoft.com/office/drawing/2014/chart" uri="{C3380CC4-5D6E-409C-BE32-E72D297353CC}">
              <c16:uniqueId val="{00000002-8C7B-4675-9451-0EFB8DE70D8C}"/>
            </c:ext>
          </c:extLst>
        </c:ser>
        <c:dLbls>
          <c:showLegendKey val="0"/>
          <c:showVal val="0"/>
          <c:showCatName val="0"/>
          <c:showSerName val="0"/>
          <c:showPercent val="0"/>
          <c:showBubbleSize val="0"/>
        </c:dLbls>
        <c:marker val="1"/>
        <c:smooth val="0"/>
        <c:axId val="1891798047"/>
        <c:axId val="276708063"/>
      </c:lineChart>
      <c:catAx>
        <c:axId val="1891798047"/>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276708063"/>
        <c:crosses val="autoZero"/>
        <c:auto val="1"/>
        <c:lblAlgn val="ctr"/>
        <c:lblOffset val="100"/>
        <c:noMultiLvlLbl val="0"/>
      </c:catAx>
      <c:valAx>
        <c:axId val="276708063"/>
        <c:scaling>
          <c:orientation val="minMax"/>
        </c:scaling>
        <c:delete val="1"/>
        <c:axPos val="l"/>
        <c:numFmt formatCode="General" sourceLinked="1"/>
        <c:majorTickMark val="none"/>
        <c:minorTickMark val="none"/>
        <c:tickLblPos val="nextTo"/>
        <c:crossAx val="1891798047"/>
        <c:crosses val="autoZero"/>
        <c:crossBetween val="between"/>
      </c:valAx>
      <c:spPr>
        <a:noFill/>
        <a:ln w="25400">
          <a:noFill/>
        </a:ln>
        <a:effectLst/>
      </c:spPr>
    </c:plotArea>
    <c:legend>
      <c:legendPos val="t"/>
      <c:layout>
        <c:manualLayout>
          <c:xMode val="edge"/>
          <c:yMode val="edge"/>
          <c:x val="0.67610831773135249"/>
          <c:y val="0.16005616611905432"/>
          <c:w val="0.3020106846641088"/>
          <c:h val="0.115611020653820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'Statistics &amp; Regression'!$D$1</c:f>
              <c:strCache>
                <c:ptCount val="1"/>
                <c:pt idx="0">
                  <c:v> Sales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flat" cmpd="sng" algn="ctr">
                <a:solidFill>
                  <a:schemeClr val="dk1"/>
                </a:solidFill>
                <a:prstDash val="solid"/>
                <a:miter lim="800000"/>
              </a:ln>
              <a:effectLst/>
            </c:spPr>
            <c:trendlineType val="linear"/>
            <c:dispRSqr val="0"/>
            <c:dispEq val="0"/>
          </c:trendline>
          <c:xVal>
            <c:numRef>
              <c:f>'Statistics &amp; Regression'!$B$2:$B$726</c:f>
              <c:numCache>
                <c:formatCode>General</c:formatCode>
                <c:ptCount val="725"/>
                <c:pt idx="0">
                  <c:v>16185</c:v>
                </c:pt>
                <c:pt idx="1">
                  <c:v>13210</c:v>
                </c:pt>
                <c:pt idx="2">
                  <c:v>10890</c:v>
                </c:pt>
                <c:pt idx="3">
                  <c:v>4440</c:v>
                </c:pt>
                <c:pt idx="4">
                  <c:v>12350</c:v>
                </c:pt>
                <c:pt idx="5">
                  <c:v>136170</c:v>
                </c:pt>
                <c:pt idx="6">
                  <c:v>4605</c:v>
                </c:pt>
                <c:pt idx="7">
                  <c:v>22662</c:v>
                </c:pt>
                <c:pt idx="8">
                  <c:v>18990</c:v>
                </c:pt>
                <c:pt idx="9">
                  <c:v>9241.7999999999993</c:v>
                </c:pt>
                <c:pt idx="10">
                  <c:v>12350</c:v>
                </c:pt>
                <c:pt idx="11">
                  <c:v>13327.5</c:v>
                </c:pt>
                <c:pt idx="12">
                  <c:v>47900</c:v>
                </c:pt>
                <c:pt idx="13">
                  <c:v>4292</c:v>
                </c:pt>
                <c:pt idx="14">
                  <c:v>1725</c:v>
                </c:pt>
                <c:pt idx="15">
                  <c:v>3075</c:v>
                </c:pt>
                <c:pt idx="16">
                  <c:v>2920</c:v>
                </c:pt>
                <c:pt idx="17">
                  <c:v>4870</c:v>
                </c:pt>
                <c:pt idx="18">
                  <c:v>22662</c:v>
                </c:pt>
                <c:pt idx="19">
                  <c:v>90540</c:v>
                </c:pt>
                <c:pt idx="20">
                  <c:v>3303</c:v>
                </c:pt>
                <c:pt idx="21">
                  <c:v>1766</c:v>
                </c:pt>
                <c:pt idx="22">
                  <c:v>2745</c:v>
                </c:pt>
                <c:pt idx="23">
                  <c:v>39400</c:v>
                </c:pt>
                <c:pt idx="24">
                  <c:v>12360</c:v>
                </c:pt>
                <c:pt idx="25">
                  <c:v>2286</c:v>
                </c:pt>
                <c:pt idx="26">
                  <c:v>155250</c:v>
                </c:pt>
                <c:pt idx="27">
                  <c:v>8208</c:v>
                </c:pt>
                <c:pt idx="28">
                  <c:v>10760</c:v>
                </c:pt>
                <c:pt idx="29">
                  <c:v>18170</c:v>
                </c:pt>
                <c:pt idx="30">
                  <c:v>136170</c:v>
                </c:pt>
                <c:pt idx="31">
                  <c:v>2986</c:v>
                </c:pt>
                <c:pt idx="32">
                  <c:v>9020</c:v>
                </c:pt>
                <c:pt idx="33">
                  <c:v>19449</c:v>
                </c:pt>
                <c:pt idx="34">
                  <c:v>90540</c:v>
                </c:pt>
                <c:pt idx="35">
                  <c:v>13905</c:v>
                </c:pt>
                <c:pt idx="36">
                  <c:v>14105</c:v>
                </c:pt>
                <c:pt idx="37">
                  <c:v>1725</c:v>
                </c:pt>
                <c:pt idx="38">
                  <c:v>100050</c:v>
                </c:pt>
                <c:pt idx="39">
                  <c:v>25542</c:v>
                </c:pt>
                <c:pt idx="40">
                  <c:v>10890</c:v>
                </c:pt>
                <c:pt idx="41">
                  <c:v>4440</c:v>
                </c:pt>
                <c:pt idx="42">
                  <c:v>137430</c:v>
                </c:pt>
                <c:pt idx="43">
                  <c:v>107550</c:v>
                </c:pt>
                <c:pt idx="44">
                  <c:v>18170</c:v>
                </c:pt>
                <c:pt idx="45">
                  <c:v>247500</c:v>
                </c:pt>
                <c:pt idx="46">
                  <c:v>17577</c:v>
                </c:pt>
                <c:pt idx="47">
                  <c:v>21097.5</c:v>
                </c:pt>
                <c:pt idx="48">
                  <c:v>18990</c:v>
                </c:pt>
                <c:pt idx="49">
                  <c:v>3372</c:v>
                </c:pt>
                <c:pt idx="50">
                  <c:v>19269</c:v>
                </c:pt>
                <c:pt idx="51">
                  <c:v>2286</c:v>
                </c:pt>
                <c:pt idx="52">
                  <c:v>3075</c:v>
                </c:pt>
                <c:pt idx="53">
                  <c:v>7613.8500000000022</c:v>
                </c:pt>
                <c:pt idx="54">
                  <c:v>11135.599999999999</c:v>
                </c:pt>
                <c:pt idx="55">
                  <c:v>1987.8999999999996</c:v>
                </c:pt>
                <c:pt idx="56">
                  <c:v>1233.2700000000004</c:v>
                </c:pt>
                <c:pt idx="57">
                  <c:v>2559.1800000000003</c:v>
                </c:pt>
                <c:pt idx="58">
                  <c:v>16499.04</c:v>
                </c:pt>
                <c:pt idx="59">
                  <c:v>104665</c:v>
                </c:pt>
                <c:pt idx="60">
                  <c:v>4880.9699999999993</c:v>
                </c:pt>
                <c:pt idx="61">
                  <c:v>12831.599999999999</c:v>
                </c:pt>
                <c:pt idx="62">
                  <c:v>1237.5</c:v>
                </c:pt>
                <c:pt idx="63">
                  <c:v>23718.48</c:v>
                </c:pt>
                <c:pt idx="64">
                  <c:v>6802.08</c:v>
                </c:pt>
                <c:pt idx="65">
                  <c:v>23218</c:v>
                </c:pt>
                <c:pt idx="66">
                  <c:v>120840.5</c:v>
                </c:pt>
                <c:pt idx="67">
                  <c:v>186407.5</c:v>
                </c:pt>
                <c:pt idx="68">
                  <c:v>10737.900000000001</c:v>
                </c:pt>
                <c:pt idx="69">
                  <c:v>108147</c:v>
                </c:pt>
                <c:pt idx="70">
                  <c:v>13479.899999999998</c:v>
                </c:pt>
                <c:pt idx="71">
                  <c:v>3531.8999999999996</c:v>
                </c:pt>
                <c:pt idx="72">
                  <c:v>117406</c:v>
                </c:pt>
                <c:pt idx="73">
                  <c:v>2486.25</c:v>
                </c:pt>
                <c:pt idx="74">
                  <c:v>7342.9000000000015</c:v>
                </c:pt>
                <c:pt idx="75">
                  <c:v>8670.5249999999978</c:v>
                </c:pt>
                <c:pt idx="76">
                  <c:v>2726.25</c:v>
                </c:pt>
                <c:pt idx="77">
                  <c:v>2951.25</c:v>
                </c:pt>
                <c:pt idx="78">
                  <c:v>6836.25</c:v>
                </c:pt>
                <c:pt idx="79">
                  <c:v>3622.9500000000007</c:v>
                </c:pt>
                <c:pt idx="80">
                  <c:v>6802.08</c:v>
                </c:pt>
                <c:pt idx="81">
                  <c:v>136535</c:v>
                </c:pt>
                <c:pt idx="82">
                  <c:v>186407.5</c:v>
                </c:pt>
                <c:pt idx="83">
                  <c:v>37867.200000000004</c:v>
                </c:pt>
                <c:pt idx="84">
                  <c:v>698.65999999999985</c:v>
                </c:pt>
                <c:pt idx="85">
                  <c:v>3461.25</c:v>
                </c:pt>
                <c:pt idx="86">
                  <c:v>2486.25</c:v>
                </c:pt>
                <c:pt idx="87">
                  <c:v>4037.5599999999995</c:v>
                </c:pt>
                <c:pt idx="88">
                  <c:v>507.58999999999992</c:v>
                </c:pt>
                <c:pt idx="89">
                  <c:v>81612.75</c:v>
                </c:pt>
                <c:pt idx="90">
                  <c:v>2726.25</c:v>
                </c:pt>
                <c:pt idx="91">
                  <c:v>2951.25</c:v>
                </c:pt>
                <c:pt idx="92">
                  <c:v>46342</c:v>
                </c:pt>
                <c:pt idx="93">
                  <c:v>23218</c:v>
                </c:pt>
                <c:pt idx="94">
                  <c:v>120840.5</c:v>
                </c:pt>
                <c:pt idx="95">
                  <c:v>6540</c:v>
                </c:pt>
                <c:pt idx="96">
                  <c:v>17662.32</c:v>
                </c:pt>
                <c:pt idx="97">
                  <c:v>1556.8500000000004</c:v>
                </c:pt>
                <c:pt idx="98">
                  <c:v>1856.25</c:v>
                </c:pt>
                <c:pt idx="99">
                  <c:v>11344.2</c:v>
                </c:pt>
                <c:pt idx="100">
                  <c:v>9416</c:v>
                </c:pt>
                <c:pt idx="101">
                  <c:v>3989.7000000000007</c:v>
                </c:pt>
                <c:pt idx="102">
                  <c:v>236716</c:v>
                </c:pt>
                <c:pt idx="103">
                  <c:v>10003.92</c:v>
                </c:pt>
                <c:pt idx="104">
                  <c:v>15033.599999999999</c:v>
                </c:pt>
                <c:pt idx="105">
                  <c:v>6044.4</c:v>
                </c:pt>
                <c:pt idx="106">
                  <c:v>4150</c:v>
                </c:pt>
                <c:pt idx="107">
                  <c:v>11106.099999999999</c:v>
                </c:pt>
                <c:pt idx="108">
                  <c:v>40392</c:v>
                </c:pt>
                <c:pt idx="109">
                  <c:v>76032</c:v>
                </c:pt>
                <c:pt idx="110">
                  <c:v>10003.92</c:v>
                </c:pt>
                <c:pt idx="111">
                  <c:v>1655</c:v>
                </c:pt>
                <c:pt idx="112">
                  <c:v>11344.2</c:v>
                </c:pt>
                <c:pt idx="113">
                  <c:v>2022.5</c:v>
                </c:pt>
                <c:pt idx="114">
                  <c:v>5362.5</c:v>
                </c:pt>
                <c:pt idx="115">
                  <c:v>15636.599999999999</c:v>
                </c:pt>
                <c:pt idx="116">
                  <c:v>84304</c:v>
                </c:pt>
                <c:pt idx="117">
                  <c:v>236716</c:v>
                </c:pt>
                <c:pt idx="118">
                  <c:v>6822.5</c:v>
                </c:pt>
                <c:pt idx="119">
                  <c:v>9047.5</c:v>
                </c:pt>
                <c:pt idx="120">
                  <c:v>3744.1800000000003</c:v>
                </c:pt>
                <c:pt idx="121">
                  <c:v>9241.7999999999993</c:v>
                </c:pt>
                <c:pt idx="122">
                  <c:v>9495.84</c:v>
                </c:pt>
                <c:pt idx="123">
                  <c:v>15033.599999999999</c:v>
                </c:pt>
                <c:pt idx="124">
                  <c:v>246178</c:v>
                </c:pt>
                <c:pt idx="125">
                  <c:v>238791</c:v>
                </c:pt>
                <c:pt idx="126">
                  <c:v>2022.5</c:v>
                </c:pt>
                <c:pt idx="127">
                  <c:v>5362.5</c:v>
                </c:pt>
                <c:pt idx="128">
                  <c:v>9241.7999999999993</c:v>
                </c:pt>
                <c:pt idx="129">
                  <c:v>5222.3999999999996</c:v>
                </c:pt>
                <c:pt idx="130">
                  <c:v>9495.84</c:v>
                </c:pt>
                <c:pt idx="131">
                  <c:v>1655</c:v>
                </c:pt>
                <c:pt idx="132">
                  <c:v>9416</c:v>
                </c:pt>
                <c:pt idx="133">
                  <c:v>238791</c:v>
                </c:pt>
                <c:pt idx="134">
                  <c:v>6822.5</c:v>
                </c:pt>
                <c:pt idx="135">
                  <c:v>22078</c:v>
                </c:pt>
                <c:pt idx="136">
                  <c:v>161020</c:v>
                </c:pt>
                <c:pt idx="137">
                  <c:v>11396</c:v>
                </c:pt>
                <c:pt idx="138">
                  <c:v>48444</c:v>
                </c:pt>
                <c:pt idx="139">
                  <c:v>5690</c:v>
                </c:pt>
                <c:pt idx="140">
                  <c:v>246178</c:v>
                </c:pt>
                <c:pt idx="141">
                  <c:v>11865.599999999999</c:v>
                </c:pt>
                <c:pt idx="142">
                  <c:v>9033.5999999999985</c:v>
                </c:pt>
                <c:pt idx="143">
                  <c:v>84304</c:v>
                </c:pt>
                <c:pt idx="144">
                  <c:v>5304.375</c:v>
                </c:pt>
                <c:pt idx="145">
                  <c:v>24252</c:v>
                </c:pt>
                <c:pt idx="146">
                  <c:v>28249</c:v>
                </c:pt>
                <c:pt idx="147">
                  <c:v>16822.080000000002</c:v>
                </c:pt>
                <c:pt idx="148">
                  <c:v>7845.1200000000008</c:v>
                </c:pt>
                <c:pt idx="149">
                  <c:v>3504.8199999999997</c:v>
                </c:pt>
                <c:pt idx="150">
                  <c:v>16424.64</c:v>
                </c:pt>
                <c:pt idx="151">
                  <c:v>973.76000000000022</c:v>
                </c:pt>
                <c:pt idx="152">
                  <c:v>142861.5</c:v>
                </c:pt>
                <c:pt idx="153">
                  <c:v>1608.75</c:v>
                </c:pt>
                <c:pt idx="154">
                  <c:v>2132.5</c:v>
                </c:pt>
                <c:pt idx="155">
                  <c:v>99814.5</c:v>
                </c:pt>
                <c:pt idx="156">
                  <c:v>2217.5</c:v>
                </c:pt>
                <c:pt idx="157">
                  <c:v>16424.64</c:v>
                </c:pt>
                <c:pt idx="158">
                  <c:v>28249</c:v>
                </c:pt>
                <c:pt idx="159">
                  <c:v>1962.5</c:v>
                </c:pt>
                <c:pt idx="160">
                  <c:v>11832.48</c:v>
                </c:pt>
                <c:pt idx="161">
                  <c:v>2511.25</c:v>
                </c:pt>
                <c:pt idx="162">
                  <c:v>8849.75</c:v>
                </c:pt>
                <c:pt idx="163">
                  <c:v>1608.75</c:v>
                </c:pt>
                <c:pt idx="164">
                  <c:v>2132.5</c:v>
                </c:pt>
                <c:pt idx="165">
                  <c:v>2511.25</c:v>
                </c:pt>
                <c:pt idx="166">
                  <c:v>116604</c:v>
                </c:pt>
                <c:pt idx="167">
                  <c:v>16554.240000000002</c:v>
                </c:pt>
                <c:pt idx="168">
                  <c:v>1962.5</c:v>
                </c:pt>
                <c:pt idx="169">
                  <c:v>76834</c:v>
                </c:pt>
                <c:pt idx="170">
                  <c:v>130539</c:v>
                </c:pt>
                <c:pt idx="171">
                  <c:v>8849.75</c:v>
                </c:pt>
                <c:pt idx="172">
                  <c:v>7811.4</c:v>
                </c:pt>
                <c:pt idx="173">
                  <c:v>3150.3999999999996</c:v>
                </c:pt>
                <c:pt idx="174">
                  <c:v>36194.700000000004</c:v>
                </c:pt>
                <c:pt idx="175">
                  <c:v>21418.560000000001</c:v>
                </c:pt>
                <c:pt idx="176">
                  <c:v>8936.4000000000015</c:v>
                </c:pt>
                <c:pt idx="177">
                  <c:v>8936.4000000000015</c:v>
                </c:pt>
                <c:pt idx="178">
                  <c:v>9948.4000000000015</c:v>
                </c:pt>
                <c:pt idx="179">
                  <c:v>6771.2000000000007</c:v>
                </c:pt>
                <c:pt idx="180">
                  <c:v>4903.7200000000012</c:v>
                </c:pt>
                <c:pt idx="181">
                  <c:v>76798</c:v>
                </c:pt>
                <c:pt idx="182">
                  <c:v>20824</c:v>
                </c:pt>
                <c:pt idx="183">
                  <c:v>8654.7999999999993</c:v>
                </c:pt>
                <c:pt idx="184">
                  <c:v>70642</c:v>
                </c:pt>
                <c:pt idx="185">
                  <c:v>4903.7200000000012</c:v>
                </c:pt>
                <c:pt idx="186">
                  <c:v>76798</c:v>
                </c:pt>
                <c:pt idx="187">
                  <c:v>0</c:v>
                </c:pt>
                <c:pt idx="188">
                  <c:v>7311.7199999999993</c:v>
                </c:pt>
                <c:pt idx="189">
                  <c:v>0</c:v>
                </c:pt>
                <c:pt idx="190">
                  <c:v>53751</c:v>
                </c:pt>
                <c:pt idx="191">
                  <c:v>110884</c:v>
                </c:pt>
                <c:pt idx="192">
                  <c:v>262200</c:v>
                </c:pt>
                <c:pt idx="193">
                  <c:v>0</c:v>
                </c:pt>
                <c:pt idx="194">
                  <c:v>959.19999999999982</c:v>
                </c:pt>
                <c:pt idx="195">
                  <c:v>19080.800000000003</c:v>
                </c:pt>
                <c:pt idx="196">
                  <c:v>9715.2000000000007</c:v>
                </c:pt>
                <c:pt idx="197">
                  <c:v>2952.3999999999996</c:v>
                </c:pt>
                <c:pt idx="198">
                  <c:v>6661.5999999999985</c:v>
                </c:pt>
                <c:pt idx="199">
                  <c:v>20824</c:v>
                </c:pt>
                <c:pt idx="200">
                  <c:v>0</c:v>
                </c:pt>
                <c:pt idx="201">
                  <c:v>12481.8</c:v>
                </c:pt>
                <c:pt idx="202">
                  <c:v>24343.199999999997</c:v>
                </c:pt>
                <c:pt idx="203">
                  <c:v>165452</c:v>
                </c:pt>
                <c:pt idx="204">
                  <c:v>7378.32</c:v>
                </c:pt>
                <c:pt idx="205">
                  <c:v>26524</c:v>
                </c:pt>
                <c:pt idx="206">
                  <c:v>165452</c:v>
                </c:pt>
                <c:pt idx="207">
                  <c:v>6661.5999999999985</c:v>
                </c:pt>
                <c:pt idx="208">
                  <c:v>141740</c:v>
                </c:pt>
                <c:pt idx="209">
                  <c:v>0</c:v>
                </c:pt>
                <c:pt idx="210">
                  <c:v>144932</c:v>
                </c:pt>
                <c:pt idx="211">
                  <c:v>2952.3999999999996</c:v>
                </c:pt>
                <c:pt idx="212">
                  <c:v>135128</c:v>
                </c:pt>
                <c:pt idx="213">
                  <c:v>1912.3500000000004</c:v>
                </c:pt>
                <c:pt idx="214">
                  <c:v>2263.7999999999993</c:v>
                </c:pt>
                <c:pt idx="215">
                  <c:v>3875.8500000000004</c:v>
                </c:pt>
                <c:pt idx="216">
                  <c:v>4436.8499999999985</c:v>
                </c:pt>
                <c:pt idx="217">
                  <c:v>20420.400000000001</c:v>
                </c:pt>
                <c:pt idx="218">
                  <c:v>20420.400000000001</c:v>
                </c:pt>
                <c:pt idx="219">
                  <c:v>4436.8499999999985</c:v>
                </c:pt>
                <c:pt idx="220">
                  <c:v>2776.9500000000007</c:v>
                </c:pt>
                <c:pt idx="221">
                  <c:v>9433.2000000000007</c:v>
                </c:pt>
                <c:pt idx="222">
                  <c:v>1912.3500000000004</c:v>
                </c:pt>
                <c:pt idx="223">
                  <c:v>15666</c:v>
                </c:pt>
                <c:pt idx="224">
                  <c:v>9374.4</c:v>
                </c:pt>
                <c:pt idx="225">
                  <c:v>14067</c:v>
                </c:pt>
                <c:pt idx="226">
                  <c:v>34685</c:v>
                </c:pt>
                <c:pt idx="227">
                  <c:v>1676.3999999999996</c:v>
                </c:pt>
                <c:pt idx="228">
                  <c:v>11861.75</c:v>
                </c:pt>
                <c:pt idx="229">
                  <c:v>940.5</c:v>
                </c:pt>
                <c:pt idx="230">
                  <c:v>4103.5499999999993</c:v>
                </c:pt>
                <c:pt idx="231">
                  <c:v>100376.25</c:v>
                </c:pt>
                <c:pt idx="232">
                  <c:v>-4533.75</c:v>
                </c:pt>
                <c:pt idx="233">
                  <c:v>52200</c:v>
                </c:pt>
                <c:pt idx="234">
                  <c:v>19672.8</c:v>
                </c:pt>
                <c:pt idx="235">
                  <c:v>38500</c:v>
                </c:pt>
                <c:pt idx="236">
                  <c:v>11727</c:v>
                </c:pt>
                <c:pt idx="237">
                  <c:v>-3740</c:v>
                </c:pt>
                <c:pt idx="238">
                  <c:v>-2981.25</c:v>
                </c:pt>
                <c:pt idx="239">
                  <c:v>56245</c:v>
                </c:pt>
                <c:pt idx="240">
                  <c:v>3839.5499999999993</c:v>
                </c:pt>
                <c:pt idx="241">
                  <c:v>34685</c:v>
                </c:pt>
                <c:pt idx="242">
                  <c:v>43645</c:v>
                </c:pt>
                <c:pt idx="243">
                  <c:v>11135</c:v>
                </c:pt>
                <c:pt idx="244">
                  <c:v>89030</c:v>
                </c:pt>
                <c:pt idx="245">
                  <c:v>12501</c:v>
                </c:pt>
                <c:pt idx="246">
                  <c:v>-1076.25</c:v>
                </c:pt>
                <c:pt idx="247">
                  <c:v>-880</c:v>
                </c:pt>
                <c:pt idx="248">
                  <c:v>16218</c:v>
                </c:pt>
                <c:pt idx="249">
                  <c:v>23967</c:v>
                </c:pt>
                <c:pt idx="250">
                  <c:v>3524.3999999999996</c:v>
                </c:pt>
                <c:pt idx="251">
                  <c:v>8993</c:v>
                </c:pt>
                <c:pt idx="252">
                  <c:v>2358.75</c:v>
                </c:pt>
                <c:pt idx="253">
                  <c:v>12159.25</c:v>
                </c:pt>
                <c:pt idx="254">
                  <c:v>-1008.75</c:v>
                </c:pt>
                <c:pt idx="255">
                  <c:v>43645</c:v>
                </c:pt>
                <c:pt idx="256">
                  <c:v>25488</c:v>
                </c:pt>
                <c:pt idx="257">
                  <c:v>14211</c:v>
                </c:pt>
                <c:pt idx="258">
                  <c:v>-1076.25</c:v>
                </c:pt>
                <c:pt idx="259">
                  <c:v>-880</c:v>
                </c:pt>
                <c:pt idx="260">
                  <c:v>9297</c:v>
                </c:pt>
                <c:pt idx="261">
                  <c:v>43750</c:v>
                </c:pt>
                <c:pt idx="262">
                  <c:v>12501</c:v>
                </c:pt>
                <c:pt idx="263">
                  <c:v>11385</c:v>
                </c:pt>
                <c:pt idx="264">
                  <c:v>20673</c:v>
                </c:pt>
                <c:pt idx="265">
                  <c:v>23967</c:v>
                </c:pt>
                <c:pt idx="266">
                  <c:v>940.5</c:v>
                </c:pt>
                <c:pt idx="267">
                  <c:v>4103.5499999999993</c:v>
                </c:pt>
                <c:pt idx="268">
                  <c:v>97875</c:v>
                </c:pt>
                <c:pt idx="269">
                  <c:v>40020</c:v>
                </c:pt>
                <c:pt idx="270">
                  <c:v>89030</c:v>
                </c:pt>
                <c:pt idx="271">
                  <c:v>43750</c:v>
                </c:pt>
                <c:pt idx="272">
                  <c:v>15584.100000000002</c:v>
                </c:pt>
                <c:pt idx="273">
                  <c:v>9834</c:v>
                </c:pt>
                <c:pt idx="274">
                  <c:v>11660.400000000001</c:v>
                </c:pt>
                <c:pt idx="275">
                  <c:v>4653.3599999999997</c:v>
                </c:pt>
                <c:pt idx="276">
                  <c:v>19035.72</c:v>
                </c:pt>
                <c:pt idx="277">
                  <c:v>8323</c:v>
                </c:pt>
                <c:pt idx="278">
                  <c:v>415.53999999999996</c:v>
                </c:pt>
                <c:pt idx="279">
                  <c:v>-2217.5</c:v>
                </c:pt>
                <c:pt idx="280">
                  <c:v>67620</c:v>
                </c:pt>
                <c:pt idx="281">
                  <c:v>100740</c:v>
                </c:pt>
                <c:pt idx="282">
                  <c:v>2216.7399999999998</c:v>
                </c:pt>
                <c:pt idx="283">
                  <c:v>22546.44</c:v>
                </c:pt>
                <c:pt idx="284">
                  <c:v>103224</c:v>
                </c:pt>
                <c:pt idx="285">
                  <c:v>19035.72</c:v>
                </c:pt>
                <c:pt idx="286">
                  <c:v>50163</c:v>
                </c:pt>
                <c:pt idx="287">
                  <c:v>-2380</c:v>
                </c:pt>
                <c:pt idx="288">
                  <c:v>-6887.5</c:v>
                </c:pt>
                <c:pt idx="289">
                  <c:v>6273</c:v>
                </c:pt>
                <c:pt idx="290">
                  <c:v>103224</c:v>
                </c:pt>
                <c:pt idx="291">
                  <c:v>2366.84</c:v>
                </c:pt>
                <c:pt idx="292">
                  <c:v>39072</c:v>
                </c:pt>
                <c:pt idx="293">
                  <c:v>143244</c:v>
                </c:pt>
                <c:pt idx="294">
                  <c:v>11660.400000000001</c:v>
                </c:pt>
                <c:pt idx="295">
                  <c:v>2366.84</c:v>
                </c:pt>
                <c:pt idx="296">
                  <c:v>39072</c:v>
                </c:pt>
                <c:pt idx="297">
                  <c:v>9882.4000000000015</c:v>
                </c:pt>
                <c:pt idx="298">
                  <c:v>77952</c:v>
                </c:pt>
                <c:pt idx="299">
                  <c:v>-4968.75</c:v>
                </c:pt>
                <c:pt idx="300">
                  <c:v>115851</c:v>
                </c:pt>
                <c:pt idx="301">
                  <c:v>50163</c:v>
                </c:pt>
                <c:pt idx="302">
                  <c:v>2216.7399999999998</c:v>
                </c:pt>
                <c:pt idx="303">
                  <c:v>143244</c:v>
                </c:pt>
                <c:pt idx="304">
                  <c:v>15461.599999999999</c:v>
                </c:pt>
                <c:pt idx="305">
                  <c:v>9011.7999999999993</c:v>
                </c:pt>
                <c:pt idx="306">
                  <c:v>7146.2999999999993</c:v>
                </c:pt>
                <c:pt idx="307">
                  <c:v>4727.2999999999993</c:v>
                </c:pt>
                <c:pt idx="308">
                  <c:v>15461.599999999999</c:v>
                </c:pt>
                <c:pt idx="309">
                  <c:v>8808.7999999999993</c:v>
                </c:pt>
                <c:pt idx="310">
                  <c:v>2106.1399999999994</c:v>
                </c:pt>
                <c:pt idx="311">
                  <c:v>4727.2999999999993</c:v>
                </c:pt>
                <c:pt idx="312">
                  <c:v>5932.32</c:v>
                </c:pt>
                <c:pt idx="313">
                  <c:v>15373.439999999999</c:v>
                </c:pt>
                <c:pt idx="314">
                  <c:v>15772.400000000001</c:v>
                </c:pt>
                <c:pt idx="315">
                  <c:v>19094.400000000001</c:v>
                </c:pt>
                <c:pt idx="316">
                  <c:v>19110.72</c:v>
                </c:pt>
                <c:pt idx="317">
                  <c:v>1556.8100000000004</c:v>
                </c:pt>
                <c:pt idx="318">
                  <c:v>4984.9000000000015</c:v>
                </c:pt>
                <c:pt idx="319">
                  <c:v>1713.8500000000004</c:v>
                </c:pt>
                <c:pt idx="320">
                  <c:v>825.97000000000025</c:v>
                </c:pt>
                <c:pt idx="321">
                  <c:v>2388.8199999999997</c:v>
                </c:pt>
                <c:pt idx="322">
                  <c:v>14186.16</c:v>
                </c:pt>
                <c:pt idx="323">
                  <c:v>18074.400000000001</c:v>
                </c:pt>
                <c:pt idx="324">
                  <c:v>2388.8199999999997</c:v>
                </c:pt>
                <c:pt idx="325">
                  <c:v>1713.8500000000004</c:v>
                </c:pt>
                <c:pt idx="326">
                  <c:v>115345.5</c:v>
                </c:pt>
                <c:pt idx="327">
                  <c:v>12992</c:v>
                </c:pt>
                <c:pt idx="328">
                  <c:v>63249</c:v>
                </c:pt>
                <c:pt idx="329">
                  <c:v>16993.599999999999</c:v>
                </c:pt>
                <c:pt idx="330">
                  <c:v>63249</c:v>
                </c:pt>
                <c:pt idx="331">
                  <c:v>-9375</c:v>
                </c:pt>
                <c:pt idx="332">
                  <c:v>49358</c:v>
                </c:pt>
                <c:pt idx="333">
                  <c:v>12992</c:v>
                </c:pt>
                <c:pt idx="334">
                  <c:v>-13173.75</c:v>
                </c:pt>
                <c:pt idx="335">
                  <c:v>8298.9500000000007</c:v>
                </c:pt>
                <c:pt idx="336">
                  <c:v>11577.449999999997</c:v>
                </c:pt>
                <c:pt idx="337">
                  <c:v>13201</c:v>
                </c:pt>
                <c:pt idx="338">
                  <c:v>32567</c:v>
                </c:pt>
                <c:pt idx="339">
                  <c:v>40716</c:v>
                </c:pt>
                <c:pt idx="340">
                  <c:v>22546.080000000002</c:v>
                </c:pt>
                <c:pt idx="341">
                  <c:v>3208.75</c:v>
                </c:pt>
                <c:pt idx="342">
                  <c:v>48111</c:v>
                </c:pt>
                <c:pt idx="343">
                  <c:v>5237.3999999999996</c:v>
                </c:pt>
                <c:pt idx="344">
                  <c:v>-7826.25</c:v>
                </c:pt>
                <c:pt idx="345">
                  <c:v>16993.599999999999</c:v>
                </c:pt>
                <c:pt idx="346">
                  <c:v>12220.599999999999</c:v>
                </c:pt>
                <c:pt idx="347">
                  <c:v>39788</c:v>
                </c:pt>
                <c:pt idx="348">
                  <c:v>5056.7999999999993</c:v>
                </c:pt>
                <c:pt idx="349">
                  <c:v>26475.120000000003</c:v>
                </c:pt>
                <c:pt idx="350">
                  <c:v>27811</c:v>
                </c:pt>
                <c:pt idx="351">
                  <c:v>79663</c:v>
                </c:pt>
                <c:pt idx="352">
                  <c:v>-6168.75</c:v>
                </c:pt>
                <c:pt idx="353">
                  <c:v>188378</c:v>
                </c:pt>
                <c:pt idx="354">
                  <c:v>-3727.5</c:v>
                </c:pt>
                <c:pt idx="355">
                  <c:v>9614.7999999999993</c:v>
                </c:pt>
                <c:pt idx="356">
                  <c:v>39788</c:v>
                </c:pt>
                <c:pt idx="357">
                  <c:v>702.72000000000025</c:v>
                </c:pt>
                <c:pt idx="358">
                  <c:v>10768.8</c:v>
                </c:pt>
                <c:pt idx="359">
                  <c:v>370.07999999999993</c:v>
                </c:pt>
                <c:pt idx="360">
                  <c:v>10768.8</c:v>
                </c:pt>
                <c:pt idx="361">
                  <c:v>-7700</c:v>
                </c:pt>
                <c:pt idx="362">
                  <c:v>1862</c:v>
                </c:pt>
                <c:pt idx="363">
                  <c:v>84444</c:v>
                </c:pt>
                <c:pt idx="364">
                  <c:v>9503.8000000000029</c:v>
                </c:pt>
                <c:pt idx="365">
                  <c:v>5947.2000000000007</c:v>
                </c:pt>
                <c:pt idx="366">
                  <c:v>5418</c:v>
                </c:pt>
                <c:pt idx="367">
                  <c:v>40612</c:v>
                </c:pt>
                <c:pt idx="368">
                  <c:v>33358</c:v>
                </c:pt>
                <c:pt idx="369">
                  <c:v>2701.7999999999993</c:v>
                </c:pt>
                <c:pt idx="370">
                  <c:v>-5570</c:v>
                </c:pt>
                <c:pt idx="371">
                  <c:v>1812.96</c:v>
                </c:pt>
                <c:pt idx="372">
                  <c:v>1576.8000000000002</c:v>
                </c:pt>
                <c:pt idx="373">
                  <c:v>11474.400000000001</c:v>
                </c:pt>
                <c:pt idx="374">
                  <c:v>63960</c:v>
                </c:pt>
                <c:pt idx="375">
                  <c:v>976.31999999999971</c:v>
                </c:pt>
                <c:pt idx="376">
                  <c:v>2301.1200000000008</c:v>
                </c:pt>
                <c:pt idx="377">
                  <c:v>3468.9599999999991</c:v>
                </c:pt>
                <c:pt idx="378">
                  <c:v>16245.599999999999</c:v>
                </c:pt>
                <c:pt idx="379">
                  <c:v>25141.199999999997</c:v>
                </c:pt>
                <c:pt idx="380">
                  <c:v>133052</c:v>
                </c:pt>
                <c:pt idx="381">
                  <c:v>2802.24</c:v>
                </c:pt>
                <c:pt idx="382">
                  <c:v>84444</c:v>
                </c:pt>
                <c:pt idx="383">
                  <c:v>4807.92</c:v>
                </c:pt>
                <c:pt idx="384">
                  <c:v>4186.0800000000017</c:v>
                </c:pt>
                <c:pt idx="385">
                  <c:v>3366.7199999999993</c:v>
                </c:pt>
                <c:pt idx="386">
                  <c:v>10036</c:v>
                </c:pt>
                <c:pt idx="387">
                  <c:v>16510</c:v>
                </c:pt>
                <c:pt idx="388">
                  <c:v>35619</c:v>
                </c:pt>
                <c:pt idx="389">
                  <c:v>3366.7199999999993</c:v>
                </c:pt>
                <c:pt idx="390">
                  <c:v>23622</c:v>
                </c:pt>
                <c:pt idx="391">
                  <c:v>26164</c:v>
                </c:pt>
                <c:pt idx="392">
                  <c:v>55484</c:v>
                </c:pt>
                <c:pt idx="393">
                  <c:v>21008</c:v>
                </c:pt>
                <c:pt idx="394">
                  <c:v>5947.2000000000007</c:v>
                </c:pt>
                <c:pt idx="395">
                  <c:v>4186.0800000000017</c:v>
                </c:pt>
                <c:pt idx="396">
                  <c:v>11474.400000000001</c:v>
                </c:pt>
                <c:pt idx="397">
                  <c:v>63960</c:v>
                </c:pt>
                <c:pt idx="398">
                  <c:v>12768</c:v>
                </c:pt>
                <c:pt idx="399">
                  <c:v>2701.7999999999993</c:v>
                </c:pt>
                <c:pt idx="400">
                  <c:v>11055</c:v>
                </c:pt>
                <c:pt idx="401">
                  <c:v>16510</c:v>
                </c:pt>
                <c:pt idx="402">
                  <c:v>3666.5999999999995</c:v>
                </c:pt>
                <c:pt idx="403">
                  <c:v>25162</c:v>
                </c:pt>
                <c:pt idx="404">
                  <c:v>2906.64</c:v>
                </c:pt>
                <c:pt idx="405">
                  <c:v>87457.5</c:v>
                </c:pt>
                <c:pt idx="406">
                  <c:v>97461</c:v>
                </c:pt>
                <c:pt idx="407">
                  <c:v>7406</c:v>
                </c:pt>
                <c:pt idx="408">
                  <c:v>18382.32</c:v>
                </c:pt>
                <c:pt idx="409">
                  <c:v>-11606.25</c:v>
                </c:pt>
                <c:pt idx="410">
                  <c:v>2207.0699999999997</c:v>
                </c:pt>
                <c:pt idx="411">
                  <c:v>-17481.25</c:v>
                </c:pt>
                <c:pt idx="412">
                  <c:v>7682</c:v>
                </c:pt>
                <c:pt idx="413">
                  <c:v>58995</c:v>
                </c:pt>
                <c:pt idx="414">
                  <c:v>141394.5</c:v>
                </c:pt>
                <c:pt idx="415">
                  <c:v>13413.75</c:v>
                </c:pt>
                <c:pt idx="416">
                  <c:v>25162</c:v>
                </c:pt>
                <c:pt idx="417">
                  <c:v>4478.5499999999993</c:v>
                </c:pt>
                <c:pt idx="418">
                  <c:v>2906.64</c:v>
                </c:pt>
                <c:pt idx="419">
                  <c:v>30452</c:v>
                </c:pt>
                <c:pt idx="420">
                  <c:v>14058</c:v>
                </c:pt>
                <c:pt idx="421">
                  <c:v>-17481.25</c:v>
                </c:pt>
                <c:pt idx="422">
                  <c:v>894.25</c:v>
                </c:pt>
                <c:pt idx="423">
                  <c:v>87250.5</c:v>
                </c:pt>
                <c:pt idx="424">
                  <c:v>76459.5</c:v>
                </c:pt>
                <c:pt idx="425">
                  <c:v>-3543.75</c:v>
                </c:pt>
                <c:pt idx="426">
                  <c:v>-13187.5</c:v>
                </c:pt>
                <c:pt idx="427">
                  <c:v>74236.5</c:v>
                </c:pt>
                <c:pt idx="428">
                  <c:v>15491.52</c:v>
                </c:pt>
                <c:pt idx="429">
                  <c:v>61157</c:v>
                </c:pt>
                <c:pt idx="430">
                  <c:v>79062.75</c:v>
                </c:pt>
                <c:pt idx="431">
                  <c:v>6969.6</c:v>
                </c:pt>
                <c:pt idx="432">
                  <c:v>42941</c:v>
                </c:pt>
                <c:pt idx="433">
                  <c:v>17693.28</c:v>
                </c:pt>
                <c:pt idx="434">
                  <c:v>4478.5499999999993</c:v>
                </c:pt>
                <c:pt idx="435">
                  <c:v>-5481.25</c:v>
                </c:pt>
                <c:pt idx="436">
                  <c:v>121153.5</c:v>
                </c:pt>
                <c:pt idx="437">
                  <c:v>74236.5</c:v>
                </c:pt>
                <c:pt idx="438">
                  <c:v>3540.5</c:v>
                </c:pt>
                <c:pt idx="439">
                  <c:v>13890.8</c:v>
                </c:pt>
                <c:pt idx="440">
                  <c:v>5436.6</c:v>
                </c:pt>
                <c:pt idx="441">
                  <c:v>1122.03</c:v>
                </c:pt>
                <c:pt idx="442">
                  <c:v>12513.599999999999</c:v>
                </c:pt>
                <c:pt idx="443">
                  <c:v>713.77</c:v>
                </c:pt>
                <c:pt idx="444">
                  <c:v>7978.5999999999985</c:v>
                </c:pt>
                <c:pt idx="445">
                  <c:v>8511.5999999999985</c:v>
                </c:pt>
                <c:pt idx="446">
                  <c:v>493.19999999999982</c:v>
                </c:pt>
                <c:pt idx="447">
                  <c:v>15578.64</c:v>
                </c:pt>
                <c:pt idx="448">
                  <c:v>9592.1999999999971</c:v>
                </c:pt>
                <c:pt idx="449">
                  <c:v>493.19999999999982</c:v>
                </c:pt>
                <c:pt idx="450">
                  <c:v>21992.400000000001</c:v>
                </c:pt>
                <c:pt idx="451">
                  <c:v>713.77</c:v>
                </c:pt>
                <c:pt idx="452">
                  <c:v>8511.5999999999985</c:v>
                </c:pt>
                <c:pt idx="453">
                  <c:v>5951.3249999999989</c:v>
                </c:pt>
                <c:pt idx="454">
                  <c:v>2423.52</c:v>
                </c:pt>
                <c:pt idx="455">
                  <c:v>3010.8</c:v>
                </c:pt>
                <c:pt idx="456">
                  <c:v>3026.3999999999996</c:v>
                </c:pt>
                <c:pt idx="457">
                  <c:v>3010.8</c:v>
                </c:pt>
                <c:pt idx="458">
                  <c:v>-25841.25</c:v>
                </c:pt>
                <c:pt idx="459">
                  <c:v>-11115</c:v>
                </c:pt>
                <c:pt idx="460">
                  <c:v>127215</c:v>
                </c:pt>
                <c:pt idx="461">
                  <c:v>-13530</c:v>
                </c:pt>
                <c:pt idx="462">
                  <c:v>7252</c:v>
                </c:pt>
                <c:pt idx="463">
                  <c:v>15632</c:v>
                </c:pt>
                <c:pt idx="464">
                  <c:v>11820</c:v>
                </c:pt>
                <c:pt idx="465">
                  <c:v>7584.5</c:v>
                </c:pt>
                <c:pt idx="466">
                  <c:v>1928</c:v>
                </c:pt>
                <c:pt idx="467">
                  <c:v>2383.5</c:v>
                </c:pt>
                <c:pt idx="468">
                  <c:v>1785</c:v>
                </c:pt>
                <c:pt idx="469">
                  <c:v>2765</c:v>
                </c:pt>
                <c:pt idx="470">
                  <c:v>35145</c:v>
                </c:pt>
                <c:pt idx="471">
                  <c:v>-11970</c:v>
                </c:pt>
                <c:pt idx="472">
                  <c:v>45880</c:v>
                </c:pt>
                <c:pt idx="473">
                  <c:v>1928</c:v>
                </c:pt>
                <c:pt idx="474">
                  <c:v>3464.5</c:v>
                </c:pt>
                <c:pt idx="475">
                  <c:v>-14370</c:v>
                </c:pt>
                <c:pt idx="476">
                  <c:v>17060</c:v>
                </c:pt>
                <c:pt idx="477">
                  <c:v>-2557.5</c:v>
                </c:pt>
                <c:pt idx="478">
                  <c:v>2243.5</c:v>
                </c:pt>
                <c:pt idx="479">
                  <c:v>154385</c:v>
                </c:pt>
                <c:pt idx="480">
                  <c:v>8640</c:v>
                </c:pt>
                <c:pt idx="481">
                  <c:v>45880</c:v>
                </c:pt>
                <c:pt idx="482">
                  <c:v>7584.5</c:v>
                </c:pt>
                <c:pt idx="483">
                  <c:v>-18967.5</c:v>
                </c:pt>
                <c:pt idx="484">
                  <c:v>102850</c:v>
                </c:pt>
                <c:pt idx="485">
                  <c:v>-4342.5</c:v>
                </c:pt>
                <c:pt idx="486">
                  <c:v>123200</c:v>
                </c:pt>
                <c:pt idx="487">
                  <c:v>59860</c:v>
                </c:pt>
                <c:pt idx="488">
                  <c:v>27459.899999999998</c:v>
                </c:pt>
                <c:pt idx="489">
                  <c:v>16312</c:v>
                </c:pt>
                <c:pt idx="490">
                  <c:v>20077.2</c:v>
                </c:pt>
                <c:pt idx="491">
                  <c:v>38885</c:v>
                </c:pt>
                <c:pt idx="492">
                  <c:v>7252</c:v>
                </c:pt>
                <c:pt idx="493">
                  <c:v>17060</c:v>
                </c:pt>
                <c:pt idx="494">
                  <c:v>9200.64</c:v>
                </c:pt>
                <c:pt idx="495">
                  <c:v>3114.3599999999997</c:v>
                </c:pt>
                <c:pt idx="496">
                  <c:v>9200.64</c:v>
                </c:pt>
                <c:pt idx="497">
                  <c:v>1286.3999999999999</c:v>
                </c:pt>
                <c:pt idx="498">
                  <c:v>3624.96</c:v>
                </c:pt>
                <c:pt idx="499">
                  <c:v>1942.17</c:v>
                </c:pt>
                <c:pt idx="500">
                  <c:v>7718.4</c:v>
                </c:pt>
                <c:pt idx="501">
                  <c:v>10718.324999999999</c:v>
                </c:pt>
                <c:pt idx="502">
                  <c:v>3624.96</c:v>
                </c:pt>
                <c:pt idx="503">
                  <c:v>14876.16</c:v>
                </c:pt>
                <c:pt idx="504">
                  <c:v>40788</c:v>
                </c:pt>
                <c:pt idx="505">
                  <c:v>47787</c:v>
                </c:pt>
                <c:pt idx="506">
                  <c:v>-21358.75</c:v>
                </c:pt>
                <c:pt idx="507">
                  <c:v>5226</c:v>
                </c:pt>
                <c:pt idx="508">
                  <c:v>3328.380000000001</c:v>
                </c:pt>
                <c:pt idx="509">
                  <c:v>39449</c:v>
                </c:pt>
                <c:pt idx="510">
                  <c:v>23337.599999999999</c:v>
                </c:pt>
                <c:pt idx="511">
                  <c:v>7225.9500000000007</c:v>
                </c:pt>
                <c:pt idx="512">
                  <c:v>14841</c:v>
                </c:pt>
                <c:pt idx="513">
                  <c:v>8751.5999999999985</c:v>
                </c:pt>
                <c:pt idx="514">
                  <c:v>108381.75</c:v>
                </c:pt>
                <c:pt idx="515">
                  <c:v>30919.68</c:v>
                </c:pt>
                <c:pt idx="516">
                  <c:v>18627.840000000004</c:v>
                </c:pt>
                <c:pt idx="517">
                  <c:v>18673.199999999997</c:v>
                </c:pt>
                <c:pt idx="518">
                  <c:v>6646.4000000000015</c:v>
                </c:pt>
                <c:pt idx="519">
                  <c:v>-21358.75</c:v>
                </c:pt>
                <c:pt idx="520">
                  <c:v>23337.599999999999</c:v>
                </c:pt>
                <c:pt idx="521">
                  <c:v>23222</c:v>
                </c:pt>
                <c:pt idx="522">
                  <c:v>21879</c:v>
                </c:pt>
                <c:pt idx="523">
                  <c:v>2194.25</c:v>
                </c:pt>
                <c:pt idx="524">
                  <c:v>17716</c:v>
                </c:pt>
                <c:pt idx="525">
                  <c:v>2223.84</c:v>
                </c:pt>
                <c:pt idx="526">
                  <c:v>13317.119999999999</c:v>
                </c:pt>
                <c:pt idx="527">
                  <c:v>-4847.5</c:v>
                </c:pt>
                <c:pt idx="528">
                  <c:v>22893</c:v>
                </c:pt>
                <c:pt idx="529">
                  <c:v>-27693.75</c:v>
                </c:pt>
                <c:pt idx="530">
                  <c:v>20506.199999999997</c:v>
                </c:pt>
                <c:pt idx="531">
                  <c:v>-12538.75</c:v>
                </c:pt>
                <c:pt idx="532">
                  <c:v>-8286.25</c:v>
                </c:pt>
                <c:pt idx="533">
                  <c:v>17716</c:v>
                </c:pt>
                <c:pt idx="534">
                  <c:v>7225.9500000000007</c:v>
                </c:pt>
                <c:pt idx="535">
                  <c:v>467.40000000000009</c:v>
                </c:pt>
                <c:pt idx="536">
                  <c:v>42528</c:v>
                </c:pt>
                <c:pt idx="537">
                  <c:v>-24160</c:v>
                </c:pt>
                <c:pt idx="538">
                  <c:v>-21560</c:v>
                </c:pt>
                <c:pt idx="539">
                  <c:v>8604.8000000000029</c:v>
                </c:pt>
                <c:pt idx="540">
                  <c:v>2166.3999999999996</c:v>
                </c:pt>
                <c:pt idx="541">
                  <c:v>24822</c:v>
                </c:pt>
                <c:pt idx="542">
                  <c:v>2807.2000000000007</c:v>
                </c:pt>
                <c:pt idx="543">
                  <c:v>3171.4399999999987</c:v>
                </c:pt>
                <c:pt idx="544">
                  <c:v>13034</c:v>
                </c:pt>
                <c:pt idx="545">
                  <c:v>16604</c:v>
                </c:pt>
                <c:pt idx="546">
                  <c:v>48930</c:v>
                </c:pt>
                <c:pt idx="547">
                  <c:v>42528</c:v>
                </c:pt>
                <c:pt idx="548">
                  <c:v>-21560</c:v>
                </c:pt>
                <c:pt idx="549">
                  <c:v>6878</c:v>
                </c:pt>
                <c:pt idx="550">
                  <c:v>13034</c:v>
                </c:pt>
                <c:pt idx="551">
                  <c:v>76512</c:v>
                </c:pt>
                <c:pt idx="552">
                  <c:v>19026</c:v>
                </c:pt>
                <c:pt idx="553">
                  <c:v>30100</c:v>
                </c:pt>
                <c:pt idx="554">
                  <c:v>57456</c:v>
                </c:pt>
                <c:pt idx="555">
                  <c:v>1216</c:v>
                </c:pt>
                <c:pt idx="556">
                  <c:v>9370.7999999999993</c:v>
                </c:pt>
                <c:pt idx="557">
                  <c:v>66960</c:v>
                </c:pt>
                <c:pt idx="558">
                  <c:v>47328</c:v>
                </c:pt>
                <c:pt idx="559">
                  <c:v>6878</c:v>
                </c:pt>
                <c:pt idx="560">
                  <c:v>15944.04</c:v>
                </c:pt>
                <c:pt idx="561">
                  <c:v>12398.399999999998</c:v>
                </c:pt>
                <c:pt idx="562">
                  <c:v>29904</c:v>
                </c:pt>
                <c:pt idx="563">
                  <c:v>47328</c:v>
                </c:pt>
                <c:pt idx="564">
                  <c:v>-23870</c:v>
                </c:pt>
                <c:pt idx="565">
                  <c:v>9370.7999999999993</c:v>
                </c:pt>
                <c:pt idx="566">
                  <c:v>12960</c:v>
                </c:pt>
                <c:pt idx="567">
                  <c:v>3968.9399999999987</c:v>
                </c:pt>
                <c:pt idx="568">
                  <c:v>3171.4399999999987</c:v>
                </c:pt>
                <c:pt idx="569">
                  <c:v>8153.5999999999985</c:v>
                </c:pt>
                <c:pt idx="570">
                  <c:v>19163.399999999998</c:v>
                </c:pt>
                <c:pt idx="571">
                  <c:v>20117.16</c:v>
                </c:pt>
                <c:pt idx="572">
                  <c:v>11635.599999999999</c:v>
                </c:pt>
                <c:pt idx="573">
                  <c:v>1729.5599999999995</c:v>
                </c:pt>
                <c:pt idx="574">
                  <c:v>11635.599999999999</c:v>
                </c:pt>
                <c:pt idx="575">
                  <c:v>20873.16</c:v>
                </c:pt>
                <c:pt idx="576">
                  <c:v>7829.3499999999985</c:v>
                </c:pt>
                <c:pt idx="577">
                  <c:v>7829.3499999999985</c:v>
                </c:pt>
                <c:pt idx="578">
                  <c:v>41073.5</c:v>
                </c:pt>
                <c:pt idx="579">
                  <c:v>79655</c:v>
                </c:pt>
                <c:pt idx="580">
                  <c:v>3270.8</c:v>
                </c:pt>
                <c:pt idx="581">
                  <c:v>43721.25</c:v>
                </c:pt>
                <c:pt idx="582">
                  <c:v>1414.8199999999997</c:v>
                </c:pt>
                <c:pt idx="583">
                  <c:v>4493.76</c:v>
                </c:pt>
                <c:pt idx="584">
                  <c:v>16687</c:v>
                </c:pt>
                <c:pt idx="585">
                  <c:v>9242.5999999999985</c:v>
                </c:pt>
                <c:pt idx="586">
                  <c:v>1567.9649999999992</c:v>
                </c:pt>
                <c:pt idx="587">
                  <c:v>8877</c:v>
                </c:pt>
                <c:pt idx="588">
                  <c:v>19543.400000000001</c:v>
                </c:pt>
                <c:pt idx="589">
                  <c:v>20039.199999999997</c:v>
                </c:pt>
                <c:pt idx="590">
                  <c:v>117124</c:v>
                </c:pt>
                <c:pt idx="591">
                  <c:v>-17808.75</c:v>
                </c:pt>
                <c:pt idx="592">
                  <c:v>4248.24</c:v>
                </c:pt>
                <c:pt idx="593">
                  <c:v>2938.6399999999994</c:v>
                </c:pt>
                <c:pt idx="594">
                  <c:v>4773.25</c:v>
                </c:pt>
                <c:pt idx="595">
                  <c:v>9242.5999999999985</c:v>
                </c:pt>
                <c:pt idx="596">
                  <c:v>15886.5</c:v>
                </c:pt>
                <c:pt idx="597">
                  <c:v>7536.7199999999993</c:v>
                </c:pt>
                <c:pt idx="598">
                  <c:v>12192.375</c:v>
                </c:pt>
                <c:pt idx="599">
                  <c:v>117124</c:v>
                </c:pt>
                <c:pt idx="600">
                  <c:v>1297.1000000000004</c:v>
                </c:pt>
                <c:pt idx="601">
                  <c:v>4493.76</c:v>
                </c:pt>
                <c:pt idx="602">
                  <c:v>2013</c:v>
                </c:pt>
                <c:pt idx="603">
                  <c:v>3050.3999999999996</c:v>
                </c:pt>
                <c:pt idx="604">
                  <c:v>28655</c:v>
                </c:pt>
                <c:pt idx="605">
                  <c:v>7536.7199999999993</c:v>
                </c:pt>
                <c:pt idx="606">
                  <c:v>-17808.75</c:v>
                </c:pt>
                <c:pt idx="607">
                  <c:v>4773.25</c:v>
                </c:pt>
                <c:pt idx="608">
                  <c:v>-18663.75</c:v>
                </c:pt>
                <c:pt idx="609">
                  <c:v>1297.1000000000004</c:v>
                </c:pt>
                <c:pt idx="610">
                  <c:v>3050.3999999999996</c:v>
                </c:pt>
                <c:pt idx="611">
                  <c:v>13168.8</c:v>
                </c:pt>
                <c:pt idx="612">
                  <c:v>18568.800000000003</c:v>
                </c:pt>
                <c:pt idx="613">
                  <c:v>12549.599999999999</c:v>
                </c:pt>
                <c:pt idx="614">
                  <c:v>3055.9199999999983</c:v>
                </c:pt>
                <c:pt idx="615">
                  <c:v>285.59999999999991</c:v>
                </c:pt>
                <c:pt idx="616">
                  <c:v>298.86000000000013</c:v>
                </c:pt>
                <c:pt idx="617">
                  <c:v>3055.9199999999983</c:v>
                </c:pt>
                <c:pt idx="618">
                  <c:v>806.19999999999982</c:v>
                </c:pt>
                <c:pt idx="619">
                  <c:v>17481.599999999999</c:v>
                </c:pt>
                <c:pt idx="620">
                  <c:v>5124.2999999999993</c:v>
                </c:pt>
                <c:pt idx="621">
                  <c:v>10196.76</c:v>
                </c:pt>
                <c:pt idx="622">
                  <c:v>285.59999999999991</c:v>
                </c:pt>
                <c:pt idx="623">
                  <c:v>10196.76</c:v>
                </c:pt>
                <c:pt idx="624">
                  <c:v>14749.8</c:v>
                </c:pt>
                <c:pt idx="625">
                  <c:v>6408</c:v>
                </c:pt>
                <c:pt idx="626">
                  <c:v>-12787.5</c:v>
                </c:pt>
                <c:pt idx="627">
                  <c:v>11968</c:v>
                </c:pt>
                <c:pt idx="628">
                  <c:v>8080</c:v>
                </c:pt>
                <c:pt idx="629">
                  <c:v>4387.7000000000007</c:v>
                </c:pt>
                <c:pt idx="630">
                  <c:v>6670</c:v>
                </c:pt>
                <c:pt idx="631">
                  <c:v>-35262.5</c:v>
                </c:pt>
                <c:pt idx="632">
                  <c:v>91327.5</c:v>
                </c:pt>
                <c:pt idx="633">
                  <c:v>49159</c:v>
                </c:pt>
                <c:pt idx="634">
                  <c:v>8200</c:v>
                </c:pt>
                <c:pt idx="635">
                  <c:v>395.76000000000022</c:v>
                </c:pt>
                <c:pt idx="636">
                  <c:v>1761.5400000000009</c:v>
                </c:pt>
                <c:pt idx="637">
                  <c:v>6670</c:v>
                </c:pt>
                <c:pt idx="638">
                  <c:v>1872</c:v>
                </c:pt>
                <c:pt idx="639">
                  <c:v>7163</c:v>
                </c:pt>
                <c:pt idx="640">
                  <c:v>5054.7000000000007</c:v>
                </c:pt>
                <c:pt idx="641">
                  <c:v>21330.48</c:v>
                </c:pt>
                <c:pt idx="642">
                  <c:v>1765.619999999999</c:v>
                </c:pt>
                <c:pt idx="643">
                  <c:v>28700</c:v>
                </c:pt>
                <c:pt idx="644">
                  <c:v>16265.04</c:v>
                </c:pt>
                <c:pt idx="645">
                  <c:v>48257</c:v>
                </c:pt>
                <c:pt idx="646">
                  <c:v>78802</c:v>
                </c:pt>
                <c:pt idx="647">
                  <c:v>-19687.5</c:v>
                </c:pt>
                <c:pt idx="648">
                  <c:v>4363.2000000000007</c:v>
                </c:pt>
                <c:pt idx="649">
                  <c:v>19680</c:v>
                </c:pt>
                <c:pt idx="650">
                  <c:v>2152</c:v>
                </c:pt>
                <c:pt idx="651">
                  <c:v>20288</c:v>
                </c:pt>
                <c:pt idx="652">
                  <c:v>2961.0600000000013</c:v>
                </c:pt>
                <c:pt idx="653">
                  <c:v>20328</c:v>
                </c:pt>
                <c:pt idx="654">
                  <c:v>2152</c:v>
                </c:pt>
                <c:pt idx="655">
                  <c:v>11968</c:v>
                </c:pt>
                <c:pt idx="656">
                  <c:v>8080</c:v>
                </c:pt>
                <c:pt idx="657">
                  <c:v>52521</c:v>
                </c:pt>
                <c:pt idx="658">
                  <c:v>7104</c:v>
                </c:pt>
                <c:pt idx="659">
                  <c:v>-35550</c:v>
                </c:pt>
                <c:pt idx="660">
                  <c:v>18117</c:v>
                </c:pt>
                <c:pt idx="661">
                  <c:v>5054.7000000000007</c:v>
                </c:pt>
                <c:pt idx="662">
                  <c:v>21330.48</c:v>
                </c:pt>
                <c:pt idx="663">
                  <c:v>1765.619999999999</c:v>
                </c:pt>
                <c:pt idx="664">
                  <c:v>1761.5400000000009</c:v>
                </c:pt>
                <c:pt idx="665">
                  <c:v>5423</c:v>
                </c:pt>
                <c:pt idx="666">
                  <c:v>-16142.5</c:v>
                </c:pt>
                <c:pt idx="667">
                  <c:v>-38046.25</c:v>
                </c:pt>
                <c:pt idx="668">
                  <c:v>-14918.75</c:v>
                </c:pt>
                <c:pt idx="669">
                  <c:v>2730</c:v>
                </c:pt>
                <c:pt idx="670">
                  <c:v>8106</c:v>
                </c:pt>
                <c:pt idx="671">
                  <c:v>4438.5</c:v>
                </c:pt>
                <c:pt idx="672">
                  <c:v>2408.25</c:v>
                </c:pt>
                <c:pt idx="673">
                  <c:v>106912.5</c:v>
                </c:pt>
                <c:pt idx="674">
                  <c:v>7037.25</c:v>
                </c:pt>
                <c:pt idx="675">
                  <c:v>1869</c:v>
                </c:pt>
                <c:pt idx="676">
                  <c:v>-14918.75</c:v>
                </c:pt>
                <c:pt idx="677">
                  <c:v>3231.25</c:v>
                </c:pt>
                <c:pt idx="678">
                  <c:v>75262.5</c:v>
                </c:pt>
                <c:pt idx="679">
                  <c:v>80662.5</c:v>
                </c:pt>
                <c:pt idx="680">
                  <c:v>6580.7999999999993</c:v>
                </c:pt>
                <c:pt idx="681">
                  <c:v>2051</c:v>
                </c:pt>
                <c:pt idx="682">
                  <c:v>3600</c:v>
                </c:pt>
                <c:pt idx="683">
                  <c:v>7771.5</c:v>
                </c:pt>
                <c:pt idx="684">
                  <c:v>-9116.25</c:v>
                </c:pt>
                <c:pt idx="685">
                  <c:v>12870</c:v>
                </c:pt>
                <c:pt idx="686">
                  <c:v>-33522.5</c:v>
                </c:pt>
                <c:pt idx="687">
                  <c:v>6580.7999999999993</c:v>
                </c:pt>
                <c:pt idx="688">
                  <c:v>6058.5</c:v>
                </c:pt>
                <c:pt idx="689">
                  <c:v>1353</c:v>
                </c:pt>
                <c:pt idx="690">
                  <c:v>1869</c:v>
                </c:pt>
                <c:pt idx="691">
                  <c:v>3231.25</c:v>
                </c:pt>
                <c:pt idx="692">
                  <c:v>-40617.5</c:v>
                </c:pt>
                <c:pt idx="693">
                  <c:v>-7590</c:v>
                </c:pt>
                <c:pt idx="694">
                  <c:v>2051</c:v>
                </c:pt>
                <c:pt idx="695">
                  <c:v>12375</c:v>
                </c:pt>
                <c:pt idx="696">
                  <c:v>2730</c:v>
                </c:pt>
                <c:pt idx="697">
                  <c:v>1299.6000000000004</c:v>
                </c:pt>
                <c:pt idx="698">
                  <c:v>686.85000000000014</c:v>
                </c:pt>
                <c:pt idx="699">
                  <c:v>13003.2</c:v>
                </c:pt>
              </c:numCache>
            </c:numRef>
          </c:xVal>
          <c:yVal>
            <c:numRef>
              <c:f>'Statistics &amp; Regression'!$D$2:$D$726</c:f>
              <c:numCache>
                <c:formatCode>General</c:formatCode>
                <c:ptCount val="725"/>
                <c:pt idx="0">
                  <c:v>32370</c:v>
                </c:pt>
                <c:pt idx="1">
                  <c:v>26420</c:v>
                </c:pt>
                <c:pt idx="2">
                  <c:v>32670</c:v>
                </c:pt>
                <c:pt idx="3">
                  <c:v>13320</c:v>
                </c:pt>
                <c:pt idx="4">
                  <c:v>37050</c:v>
                </c:pt>
                <c:pt idx="5">
                  <c:v>529550</c:v>
                </c:pt>
                <c:pt idx="6">
                  <c:v>13815</c:v>
                </c:pt>
                <c:pt idx="7">
                  <c:v>30216</c:v>
                </c:pt>
                <c:pt idx="8">
                  <c:v>37980</c:v>
                </c:pt>
                <c:pt idx="9">
                  <c:v>35585.599999999999</c:v>
                </c:pt>
                <c:pt idx="10">
                  <c:v>37050</c:v>
                </c:pt>
                <c:pt idx="11">
                  <c:v>333187.5</c:v>
                </c:pt>
                <c:pt idx="12">
                  <c:v>287400</c:v>
                </c:pt>
                <c:pt idx="13">
                  <c:v>15022</c:v>
                </c:pt>
                <c:pt idx="14">
                  <c:v>43125</c:v>
                </c:pt>
                <c:pt idx="15">
                  <c:v>9225</c:v>
                </c:pt>
                <c:pt idx="16">
                  <c:v>5840</c:v>
                </c:pt>
                <c:pt idx="17">
                  <c:v>14610</c:v>
                </c:pt>
                <c:pt idx="18">
                  <c:v>30216</c:v>
                </c:pt>
                <c:pt idx="19">
                  <c:v>352100</c:v>
                </c:pt>
                <c:pt idx="20">
                  <c:v>4404</c:v>
                </c:pt>
                <c:pt idx="21">
                  <c:v>6181</c:v>
                </c:pt>
                <c:pt idx="22">
                  <c:v>8235</c:v>
                </c:pt>
                <c:pt idx="23">
                  <c:v>236400</c:v>
                </c:pt>
                <c:pt idx="24">
                  <c:v>37080</c:v>
                </c:pt>
                <c:pt idx="25">
                  <c:v>8001</c:v>
                </c:pt>
                <c:pt idx="26">
                  <c:v>603750</c:v>
                </c:pt>
                <c:pt idx="27">
                  <c:v>10944</c:v>
                </c:pt>
                <c:pt idx="28">
                  <c:v>32280</c:v>
                </c:pt>
                <c:pt idx="29">
                  <c:v>36340</c:v>
                </c:pt>
                <c:pt idx="30">
                  <c:v>529550</c:v>
                </c:pt>
                <c:pt idx="31">
                  <c:v>10451</c:v>
                </c:pt>
                <c:pt idx="32">
                  <c:v>225500</c:v>
                </c:pt>
                <c:pt idx="33">
                  <c:v>25932</c:v>
                </c:pt>
                <c:pt idx="34">
                  <c:v>352100</c:v>
                </c:pt>
                <c:pt idx="35">
                  <c:v>18540</c:v>
                </c:pt>
                <c:pt idx="36">
                  <c:v>352625</c:v>
                </c:pt>
                <c:pt idx="37">
                  <c:v>43125</c:v>
                </c:pt>
                <c:pt idx="38">
                  <c:v>600300</c:v>
                </c:pt>
                <c:pt idx="39">
                  <c:v>34056</c:v>
                </c:pt>
                <c:pt idx="40">
                  <c:v>32670</c:v>
                </c:pt>
                <c:pt idx="41">
                  <c:v>13320</c:v>
                </c:pt>
                <c:pt idx="42">
                  <c:v>534450</c:v>
                </c:pt>
                <c:pt idx="43">
                  <c:v>645300</c:v>
                </c:pt>
                <c:pt idx="44">
                  <c:v>36340</c:v>
                </c:pt>
                <c:pt idx="45">
                  <c:v>35585.599999999999</c:v>
                </c:pt>
                <c:pt idx="46">
                  <c:v>23436</c:v>
                </c:pt>
                <c:pt idx="47">
                  <c:v>527437.5</c:v>
                </c:pt>
                <c:pt idx="48">
                  <c:v>37980</c:v>
                </c:pt>
                <c:pt idx="49">
                  <c:v>11802</c:v>
                </c:pt>
                <c:pt idx="50">
                  <c:v>25692</c:v>
                </c:pt>
                <c:pt idx="51">
                  <c:v>8001</c:v>
                </c:pt>
                <c:pt idx="52">
                  <c:v>9225</c:v>
                </c:pt>
                <c:pt idx="53">
                  <c:v>27338.850000000002</c:v>
                </c:pt>
                <c:pt idx="54">
                  <c:v>34095.599999999999</c:v>
                </c:pt>
                <c:pt idx="55">
                  <c:v>7137.9</c:v>
                </c:pt>
                <c:pt idx="56">
                  <c:v>4428.2700000000004</c:v>
                </c:pt>
                <c:pt idx="57">
                  <c:v>9189.18</c:v>
                </c:pt>
                <c:pt idx="58">
                  <c:v>22073.040000000001</c:v>
                </c:pt>
                <c:pt idx="59">
                  <c:v>419265</c:v>
                </c:pt>
                <c:pt idx="60">
                  <c:v>17525.97</c:v>
                </c:pt>
                <c:pt idx="61">
                  <c:v>17166.599999999999</c:v>
                </c:pt>
                <c:pt idx="62">
                  <c:v>40837.5</c:v>
                </c:pt>
                <c:pt idx="63">
                  <c:v>31731.48</c:v>
                </c:pt>
                <c:pt idx="64">
                  <c:v>9100.08</c:v>
                </c:pt>
                <c:pt idx="65">
                  <c:v>146718</c:v>
                </c:pt>
                <c:pt idx="66">
                  <c:v>484060.5</c:v>
                </c:pt>
                <c:pt idx="67">
                  <c:v>746707.5</c:v>
                </c:pt>
                <c:pt idx="68">
                  <c:v>32877.9</c:v>
                </c:pt>
                <c:pt idx="69">
                  <c:v>683397</c:v>
                </c:pt>
                <c:pt idx="70">
                  <c:v>27234.899999999998</c:v>
                </c:pt>
                <c:pt idx="71">
                  <c:v>12681.9</c:v>
                </c:pt>
                <c:pt idx="72">
                  <c:v>741906</c:v>
                </c:pt>
                <c:pt idx="73">
                  <c:v>82046.25</c:v>
                </c:pt>
                <c:pt idx="74">
                  <c:v>22482.9</c:v>
                </c:pt>
                <c:pt idx="75">
                  <c:v>31133.024999999998</c:v>
                </c:pt>
                <c:pt idx="76">
                  <c:v>89966.25</c:v>
                </c:pt>
                <c:pt idx="77">
                  <c:v>97391.25</c:v>
                </c:pt>
                <c:pt idx="78">
                  <c:v>225596.25</c:v>
                </c:pt>
                <c:pt idx="79">
                  <c:v>11092.95</c:v>
                </c:pt>
                <c:pt idx="80">
                  <c:v>9100.08</c:v>
                </c:pt>
                <c:pt idx="81">
                  <c:v>862785</c:v>
                </c:pt>
                <c:pt idx="82">
                  <c:v>746707.5</c:v>
                </c:pt>
                <c:pt idx="83">
                  <c:v>76507.200000000012</c:v>
                </c:pt>
                <c:pt idx="84">
                  <c:v>2508.66</c:v>
                </c:pt>
                <c:pt idx="85">
                  <c:v>114221.25</c:v>
                </c:pt>
                <c:pt idx="86">
                  <c:v>82046.25</c:v>
                </c:pt>
                <c:pt idx="87">
                  <c:v>14497.56</c:v>
                </c:pt>
                <c:pt idx="88">
                  <c:v>1822.59</c:v>
                </c:pt>
                <c:pt idx="89">
                  <c:v>326922.75</c:v>
                </c:pt>
                <c:pt idx="90">
                  <c:v>89966.25</c:v>
                </c:pt>
                <c:pt idx="91">
                  <c:v>97391.25</c:v>
                </c:pt>
                <c:pt idx="92">
                  <c:v>292842</c:v>
                </c:pt>
                <c:pt idx="93">
                  <c:v>146718</c:v>
                </c:pt>
                <c:pt idx="94">
                  <c:v>484060.5</c:v>
                </c:pt>
                <c:pt idx="95">
                  <c:v>215820</c:v>
                </c:pt>
                <c:pt idx="96">
                  <c:v>23629.32</c:v>
                </c:pt>
                <c:pt idx="97">
                  <c:v>4766.8500000000004</c:v>
                </c:pt>
                <c:pt idx="98">
                  <c:v>90956.25</c:v>
                </c:pt>
                <c:pt idx="99">
                  <c:v>15229.2</c:v>
                </c:pt>
                <c:pt idx="100">
                  <c:v>62916</c:v>
                </c:pt>
                <c:pt idx="101">
                  <c:v>14714.7</c:v>
                </c:pt>
                <c:pt idx="102">
                  <c:v>978236</c:v>
                </c:pt>
                <c:pt idx="103">
                  <c:v>13429.92</c:v>
                </c:pt>
                <c:pt idx="104">
                  <c:v>30693.599999999999</c:v>
                </c:pt>
                <c:pt idx="105">
                  <c:v>8114.4</c:v>
                </c:pt>
                <c:pt idx="106">
                  <c:v>203350</c:v>
                </c:pt>
                <c:pt idx="107">
                  <c:v>34736.1</c:v>
                </c:pt>
                <c:pt idx="108">
                  <c:v>269892</c:v>
                </c:pt>
                <c:pt idx="109">
                  <c:v>508032</c:v>
                </c:pt>
                <c:pt idx="110">
                  <c:v>13429.92</c:v>
                </c:pt>
                <c:pt idx="111">
                  <c:v>81095</c:v>
                </c:pt>
                <c:pt idx="112">
                  <c:v>15229.2</c:v>
                </c:pt>
                <c:pt idx="113">
                  <c:v>99102.5</c:v>
                </c:pt>
                <c:pt idx="114">
                  <c:v>262762.5</c:v>
                </c:pt>
                <c:pt idx="115">
                  <c:v>20991.599999999999</c:v>
                </c:pt>
                <c:pt idx="116">
                  <c:v>563304</c:v>
                </c:pt>
                <c:pt idx="117">
                  <c:v>978236</c:v>
                </c:pt>
                <c:pt idx="118">
                  <c:v>334302.5</c:v>
                </c:pt>
                <c:pt idx="119">
                  <c:v>28297.5</c:v>
                </c:pt>
                <c:pt idx="120">
                  <c:v>13809.18</c:v>
                </c:pt>
                <c:pt idx="121">
                  <c:v>12406.8</c:v>
                </c:pt>
                <c:pt idx="122">
                  <c:v>12747.84</c:v>
                </c:pt>
                <c:pt idx="123">
                  <c:v>30693.599999999999</c:v>
                </c:pt>
                <c:pt idx="124">
                  <c:v>1017338</c:v>
                </c:pt>
                <c:pt idx="125">
                  <c:v>986811</c:v>
                </c:pt>
                <c:pt idx="126">
                  <c:v>99102.5</c:v>
                </c:pt>
                <c:pt idx="127">
                  <c:v>262762.5</c:v>
                </c:pt>
                <c:pt idx="128">
                  <c:v>12406.8</c:v>
                </c:pt>
                <c:pt idx="129">
                  <c:v>10662.4</c:v>
                </c:pt>
                <c:pt idx="130">
                  <c:v>12747.84</c:v>
                </c:pt>
                <c:pt idx="131">
                  <c:v>81095</c:v>
                </c:pt>
                <c:pt idx="132">
                  <c:v>62916</c:v>
                </c:pt>
                <c:pt idx="133">
                  <c:v>986811</c:v>
                </c:pt>
                <c:pt idx="134">
                  <c:v>334302.5</c:v>
                </c:pt>
                <c:pt idx="135">
                  <c:v>91238</c:v>
                </c:pt>
                <c:pt idx="136">
                  <c:v>665420</c:v>
                </c:pt>
                <c:pt idx="137">
                  <c:v>76146</c:v>
                </c:pt>
                <c:pt idx="138">
                  <c:v>323694</c:v>
                </c:pt>
                <c:pt idx="139">
                  <c:v>278810</c:v>
                </c:pt>
                <c:pt idx="140">
                  <c:v>1017338</c:v>
                </c:pt>
                <c:pt idx="141">
                  <c:v>24225.599999999999</c:v>
                </c:pt>
                <c:pt idx="142">
                  <c:v>18443.599999999999</c:v>
                </c:pt>
                <c:pt idx="143">
                  <c:v>563304</c:v>
                </c:pt>
                <c:pt idx="144">
                  <c:v>514524.375</c:v>
                </c:pt>
                <c:pt idx="145">
                  <c:v>50052</c:v>
                </c:pt>
                <c:pt idx="146">
                  <c:v>200499</c:v>
                </c:pt>
                <c:pt idx="147">
                  <c:v>22663.08</c:v>
                </c:pt>
                <c:pt idx="148">
                  <c:v>10569.12</c:v>
                </c:pt>
                <c:pt idx="149">
                  <c:v>13294.82</c:v>
                </c:pt>
                <c:pt idx="150">
                  <c:v>22127.64</c:v>
                </c:pt>
                <c:pt idx="151">
                  <c:v>3693.76</c:v>
                </c:pt>
                <c:pt idx="152">
                  <c:v>610081.5</c:v>
                </c:pt>
                <c:pt idx="153">
                  <c:v>156048.75</c:v>
                </c:pt>
                <c:pt idx="154">
                  <c:v>206852.5</c:v>
                </c:pt>
                <c:pt idx="155">
                  <c:v>708439.5</c:v>
                </c:pt>
                <c:pt idx="156">
                  <c:v>215097.5</c:v>
                </c:pt>
                <c:pt idx="157">
                  <c:v>22127.64</c:v>
                </c:pt>
                <c:pt idx="158">
                  <c:v>200499</c:v>
                </c:pt>
                <c:pt idx="159">
                  <c:v>190362.5</c:v>
                </c:pt>
                <c:pt idx="160">
                  <c:v>15940.98</c:v>
                </c:pt>
                <c:pt idx="161">
                  <c:v>243591.25</c:v>
                </c:pt>
                <c:pt idx="162">
                  <c:v>28299.75</c:v>
                </c:pt>
                <c:pt idx="163">
                  <c:v>156048.75</c:v>
                </c:pt>
                <c:pt idx="164">
                  <c:v>206852.5</c:v>
                </c:pt>
                <c:pt idx="165">
                  <c:v>243591.25</c:v>
                </c:pt>
                <c:pt idx="166">
                  <c:v>827604</c:v>
                </c:pt>
                <c:pt idx="167">
                  <c:v>22302.240000000002</c:v>
                </c:pt>
                <c:pt idx="168">
                  <c:v>190362.5</c:v>
                </c:pt>
                <c:pt idx="169">
                  <c:v>545334</c:v>
                </c:pt>
                <c:pt idx="170">
                  <c:v>557459</c:v>
                </c:pt>
                <c:pt idx="171">
                  <c:v>28299.75</c:v>
                </c:pt>
                <c:pt idx="172">
                  <c:v>16121.4</c:v>
                </c:pt>
                <c:pt idx="173">
                  <c:v>11950.4</c:v>
                </c:pt>
                <c:pt idx="174">
                  <c:v>74699.700000000012</c:v>
                </c:pt>
                <c:pt idx="175">
                  <c:v>28855.56</c:v>
                </c:pt>
                <c:pt idx="176">
                  <c:v>29246.400000000001</c:v>
                </c:pt>
                <c:pt idx="177">
                  <c:v>29246.400000000001</c:v>
                </c:pt>
                <c:pt idx="178">
                  <c:v>32558.400000000001</c:v>
                </c:pt>
                <c:pt idx="179">
                  <c:v>14131.2</c:v>
                </c:pt>
                <c:pt idx="180">
                  <c:v>19158.72</c:v>
                </c:pt>
                <c:pt idx="181">
                  <c:v>582048</c:v>
                </c:pt>
                <c:pt idx="182">
                  <c:v>92064</c:v>
                </c:pt>
                <c:pt idx="183">
                  <c:v>28324.799999999999</c:v>
                </c:pt>
                <c:pt idx="184">
                  <c:v>535392</c:v>
                </c:pt>
                <c:pt idx="185">
                  <c:v>19158.72</c:v>
                </c:pt>
                <c:pt idx="186">
                  <c:v>582048</c:v>
                </c:pt>
                <c:pt idx="187">
                  <c:v>136560</c:v>
                </c:pt>
                <c:pt idx="188">
                  <c:v>28566.720000000001</c:v>
                </c:pt>
                <c:pt idx="189">
                  <c:v>95400</c:v>
                </c:pt>
                <c:pt idx="190">
                  <c:v>407376</c:v>
                </c:pt>
                <c:pt idx="191">
                  <c:v>840384</c:v>
                </c:pt>
                <c:pt idx="192">
                  <c:v>1159200</c:v>
                </c:pt>
                <c:pt idx="193">
                  <c:v>358560</c:v>
                </c:pt>
                <c:pt idx="194">
                  <c:v>3139.2</c:v>
                </c:pt>
                <c:pt idx="195">
                  <c:v>39820.800000000003</c:v>
                </c:pt>
                <c:pt idx="196">
                  <c:v>20275.2</c:v>
                </c:pt>
                <c:pt idx="197">
                  <c:v>9662.4</c:v>
                </c:pt>
                <c:pt idx="198">
                  <c:v>21801.599999999999</c:v>
                </c:pt>
                <c:pt idx="199">
                  <c:v>92064</c:v>
                </c:pt>
                <c:pt idx="200">
                  <c:v>136560</c:v>
                </c:pt>
                <c:pt idx="201">
                  <c:v>16876.8</c:v>
                </c:pt>
                <c:pt idx="202">
                  <c:v>50803.199999999997</c:v>
                </c:pt>
                <c:pt idx="203">
                  <c:v>731472</c:v>
                </c:pt>
                <c:pt idx="204">
                  <c:v>9976.32</c:v>
                </c:pt>
                <c:pt idx="205">
                  <c:v>117264</c:v>
                </c:pt>
                <c:pt idx="206">
                  <c:v>731472</c:v>
                </c:pt>
                <c:pt idx="207">
                  <c:v>21801.599999999999</c:v>
                </c:pt>
                <c:pt idx="208">
                  <c:v>626640</c:v>
                </c:pt>
                <c:pt idx="209">
                  <c:v>128880</c:v>
                </c:pt>
                <c:pt idx="210">
                  <c:v>640752</c:v>
                </c:pt>
                <c:pt idx="211">
                  <c:v>9662.4</c:v>
                </c:pt>
                <c:pt idx="212">
                  <c:v>597408</c:v>
                </c:pt>
                <c:pt idx="213">
                  <c:v>7707.35</c:v>
                </c:pt>
                <c:pt idx="214">
                  <c:v>9123.7999999999993</c:v>
                </c:pt>
                <c:pt idx="215">
                  <c:v>15620.85</c:v>
                </c:pt>
                <c:pt idx="216">
                  <c:v>17881.849999999999</c:v>
                </c:pt>
                <c:pt idx="217">
                  <c:v>27713.4</c:v>
                </c:pt>
                <c:pt idx="218">
                  <c:v>27713.4</c:v>
                </c:pt>
                <c:pt idx="219">
                  <c:v>17881.849999999999</c:v>
                </c:pt>
                <c:pt idx="220">
                  <c:v>11191.95</c:v>
                </c:pt>
                <c:pt idx="221">
                  <c:v>12802.2</c:v>
                </c:pt>
                <c:pt idx="222">
                  <c:v>7707.35</c:v>
                </c:pt>
                <c:pt idx="223">
                  <c:v>21261</c:v>
                </c:pt>
                <c:pt idx="224">
                  <c:v>12722.4</c:v>
                </c:pt>
                <c:pt idx="225">
                  <c:v>29697</c:v>
                </c:pt>
                <c:pt idx="226">
                  <c:v>282435</c:v>
                </c:pt>
                <c:pt idx="227">
                  <c:v>6756.4</c:v>
                </c:pt>
                <c:pt idx="228">
                  <c:v>39771.75</c:v>
                </c:pt>
                <c:pt idx="229">
                  <c:v>3790.5</c:v>
                </c:pt>
                <c:pt idx="230">
                  <c:v>16538.55</c:v>
                </c:pt>
                <c:pt idx="231">
                  <c:v>460346.25</c:v>
                </c:pt>
                <c:pt idx="232">
                  <c:v>430706.25</c:v>
                </c:pt>
                <c:pt idx="233">
                  <c:v>239400</c:v>
                </c:pt>
                <c:pt idx="234">
                  <c:v>26698.799999999999</c:v>
                </c:pt>
                <c:pt idx="235">
                  <c:v>313500</c:v>
                </c:pt>
                <c:pt idx="236">
                  <c:v>24757</c:v>
                </c:pt>
                <c:pt idx="237">
                  <c:v>355300</c:v>
                </c:pt>
                <c:pt idx="238">
                  <c:v>283218.75</c:v>
                </c:pt>
                <c:pt idx="239">
                  <c:v>457995</c:v>
                </c:pt>
                <c:pt idx="240">
                  <c:v>15474.55</c:v>
                </c:pt>
                <c:pt idx="241">
                  <c:v>282435</c:v>
                </c:pt>
                <c:pt idx="242">
                  <c:v>200165</c:v>
                </c:pt>
                <c:pt idx="243">
                  <c:v>37335</c:v>
                </c:pt>
                <c:pt idx="244">
                  <c:v>408310</c:v>
                </c:pt>
                <c:pt idx="245">
                  <c:v>26391</c:v>
                </c:pt>
                <c:pt idx="246">
                  <c:v>102243.75</c:v>
                </c:pt>
                <c:pt idx="247">
                  <c:v>83600</c:v>
                </c:pt>
                <c:pt idx="248">
                  <c:v>34238</c:v>
                </c:pt>
                <c:pt idx="249">
                  <c:v>50597</c:v>
                </c:pt>
                <c:pt idx="250">
                  <c:v>14204.4</c:v>
                </c:pt>
                <c:pt idx="251">
                  <c:v>30153</c:v>
                </c:pt>
                <c:pt idx="252">
                  <c:v>7908.75</c:v>
                </c:pt>
                <c:pt idx="253">
                  <c:v>40769.25</c:v>
                </c:pt>
                <c:pt idx="254">
                  <c:v>95831.25</c:v>
                </c:pt>
                <c:pt idx="255">
                  <c:v>200165</c:v>
                </c:pt>
                <c:pt idx="256">
                  <c:v>53808</c:v>
                </c:pt>
                <c:pt idx="257">
                  <c:v>30001</c:v>
                </c:pt>
                <c:pt idx="258">
                  <c:v>102243.75</c:v>
                </c:pt>
                <c:pt idx="259">
                  <c:v>83600</c:v>
                </c:pt>
                <c:pt idx="260">
                  <c:v>19627</c:v>
                </c:pt>
                <c:pt idx="261">
                  <c:v>356250</c:v>
                </c:pt>
                <c:pt idx="262">
                  <c:v>26391</c:v>
                </c:pt>
                <c:pt idx="263">
                  <c:v>24035</c:v>
                </c:pt>
                <c:pt idx="264">
                  <c:v>43643</c:v>
                </c:pt>
                <c:pt idx="265">
                  <c:v>50597</c:v>
                </c:pt>
                <c:pt idx="266">
                  <c:v>3790.5</c:v>
                </c:pt>
                <c:pt idx="267">
                  <c:v>16538.55</c:v>
                </c:pt>
                <c:pt idx="268">
                  <c:v>448875</c:v>
                </c:pt>
                <c:pt idx="269">
                  <c:v>183540</c:v>
                </c:pt>
                <c:pt idx="270">
                  <c:v>408310</c:v>
                </c:pt>
                <c:pt idx="271">
                  <c:v>356250</c:v>
                </c:pt>
                <c:pt idx="272">
                  <c:v>53594.100000000006</c:v>
                </c:pt>
                <c:pt idx="273">
                  <c:v>21009</c:v>
                </c:pt>
                <c:pt idx="274">
                  <c:v>40100.400000000001</c:v>
                </c:pt>
                <c:pt idx="275">
                  <c:v>6339.36</c:v>
                </c:pt>
                <c:pt idx="276">
                  <c:v>25932.720000000001</c:v>
                </c:pt>
                <c:pt idx="277">
                  <c:v>28623</c:v>
                </c:pt>
                <c:pt idx="278">
                  <c:v>1730.54</c:v>
                </c:pt>
                <c:pt idx="279">
                  <c:v>104222.5</c:v>
                </c:pt>
                <c:pt idx="280">
                  <c:v>322420</c:v>
                </c:pt>
                <c:pt idx="281">
                  <c:v>480340</c:v>
                </c:pt>
                <c:pt idx="282">
                  <c:v>9231.74</c:v>
                </c:pt>
                <c:pt idx="283">
                  <c:v>30715.439999999999</c:v>
                </c:pt>
                <c:pt idx="284">
                  <c:v>492184</c:v>
                </c:pt>
                <c:pt idx="285">
                  <c:v>25932.720000000001</c:v>
                </c:pt>
                <c:pt idx="286">
                  <c:v>239183</c:v>
                </c:pt>
                <c:pt idx="287">
                  <c:v>111860</c:v>
                </c:pt>
                <c:pt idx="288">
                  <c:v>323712.5</c:v>
                </c:pt>
                <c:pt idx="289">
                  <c:v>21573</c:v>
                </c:pt>
                <c:pt idx="290">
                  <c:v>492184</c:v>
                </c:pt>
                <c:pt idx="291">
                  <c:v>9856.84</c:v>
                </c:pt>
                <c:pt idx="292">
                  <c:v>344322</c:v>
                </c:pt>
                <c:pt idx="293">
                  <c:v>683004</c:v>
                </c:pt>
                <c:pt idx="294">
                  <c:v>40100.400000000001</c:v>
                </c:pt>
                <c:pt idx="295">
                  <c:v>9856.84</c:v>
                </c:pt>
                <c:pt idx="296">
                  <c:v>344322</c:v>
                </c:pt>
                <c:pt idx="297">
                  <c:v>21112.400000000001</c:v>
                </c:pt>
                <c:pt idx="298">
                  <c:v>686952</c:v>
                </c:pt>
                <c:pt idx="299">
                  <c:v>233531.25</c:v>
                </c:pt>
                <c:pt idx="300">
                  <c:v>552391</c:v>
                </c:pt>
                <c:pt idx="301">
                  <c:v>239183</c:v>
                </c:pt>
                <c:pt idx="302">
                  <c:v>9231.74</c:v>
                </c:pt>
                <c:pt idx="303">
                  <c:v>683004</c:v>
                </c:pt>
                <c:pt idx="304">
                  <c:v>33031.599999999999</c:v>
                </c:pt>
                <c:pt idx="305">
                  <c:v>30991.8</c:v>
                </c:pt>
                <c:pt idx="306">
                  <c:v>24576.3</c:v>
                </c:pt>
                <c:pt idx="307">
                  <c:v>16257.3</c:v>
                </c:pt>
                <c:pt idx="308">
                  <c:v>33031.599999999999</c:v>
                </c:pt>
                <c:pt idx="309">
                  <c:v>18818.8</c:v>
                </c:pt>
                <c:pt idx="310">
                  <c:v>8771.14</c:v>
                </c:pt>
                <c:pt idx="311">
                  <c:v>16257.3</c:v>
                </c:pt>
                <c:pt idx="312">
                  <c:v>8113.32</c:v>
                </c:pt>
                <c:pt idx="313">
                  <c:v>21025.439999999999</c:v>
                </c:pt>
                <c:pt idx="314">
                  <c:v>34112.400000000001</c:v>
                </c:pt>
                <c:pt idx="315">
                  <c:v>26114.400000000001</c:v>
                </c:pt>
                <c:pt idx="316">
                  <c:v>26136.720000000001</c:v>
                </c:pt>
                <c:pt idx="317">
                  <c:v>6711.81</c:v>
                </c:pt>
                <c:pt idx="318">
                  <c:v>17604.900000000001</c:v>
                </c:pt>
                <c:pt idx="319">
                  <c:v>7388.85</c:v>
                </c:pt>
                <c:pt idx="320">
                  <c:v>3560.9700000000003</c:v>
                </c:pt>
                <c:pt idx="321">
                  <c:v>10298.82</c:v>
                </c:pt>
                <c:pt idx="322">
                  <c:v>19401.66</c:v>
                </c:pt>
                <c:pt idx="323">
                  <c:v>24719.4</c:v>
                </c:pt>
                <c:pt idx="324">
                  <c:v>10298.82</c:v>
                </c:pt>
                <c:pt idx="325">
                  <c:v>7388.85</c:v>
                </c:pt>
                <c:pt idx="326">
                  <c:v>573205.5</c:v>
                </c:pt>
                <c:pt idx="327">
                  <c:v>124992</c:v>
                </c:pt>
                <c:pt idx="328">
                  <c:v>608499</c:v>
                </c:pt>
                <c:pt idx="329">
                  <c:v>36753.599999999999</c:v>
                </c:pt>
                <c:pt idx="330">
                  <c:v>608499</c:v>
                </c:pt>
                <c:pt idx="331">
                  <c:v>290625</c:v>
                </c:pt>
                <c:pt idx="332">
                  <c:v>474858</c:v>
                </c:pt>
                <c:pt idx="333">
                  <c:v>124992</c:v>
                </c:pt>
                <c:pt idx="334">
                  <c:v>408386.25</c:v>
                </c:pt>
                <c:pt idx="335">
                  <c:v>29308.95</c:v>
                </c:pt>
                <c:pt idx="336">
                  <c:v>40887.449999999997</c:v>
                </c:pt>
                <c:pt idx="337">
                  <c:v>28551</c:v>
                </c:pt>
                <c:pt idx="338">
                  <c:v>313317</c:v>
                </c:pt>
                <c:pt idx="339">
                  <c:v>391716</c:v>
                </c:pt>
                <c:pt idx="340">
                  <c:v>30835.08</c:v>
                </c:pt>
                <c:pt idx="341">
                  <c:v>13833.75</c:v>
                </c:pt>
                <c:pt idx="342">
                  <c:v>462861</c:v>
                </c:pt>
                <c:pt idx="343">
                  <c:v>11327.4</c:v>
                </c:pt>
                <c:pt idx="344">
                  <c:v>242613.75</c:v>
                </c:pt>
                <c:pt idx="345">
                  <c:v>36753.599999999999</c:v>
                </c:pt>
                <c:pt idx="346">
                  <c:v>26430.6</c:v>
                </c:pt>
                <c:pt idx="347">
                  <c:v>382788</c:v>
                </c:pt>
                <c:pt idx="348">
                  <c:v>10936.8</c:v>
                </c:pt>
                <c:pt idx="349">
                  <c:v>36208.620000000003</c:v>
                </c:pt>
                <c:pt idx="350">
                  <c:v>267561</c:v>
                </c:pt>
                <c:pt idx="351">
                  <c:v>766413</c:v>
                </c:pt>
                <c:pt idx="352">
                  <c:v>191231.25</c:v>
                </c:pt>
                <c:pt idx="353">
                  <c:v>936138</c:v>
                </c:pt>
                <c:pt idx="354">
                  <c:v>115552.5</c:v>
                </c:pt>
                <c:pt idx="355">
                  <c:v>20794.8</c:v>
                </c:pt>
                <c:pt idx="356">
                  <c:v>382788</c:v>
                </c:pt>
                <c:pt idx="357">
                  <c:v>3142.7200000000003</c:v>
                </c:pt>
                <c:pt idx="358">
                  <c:v>23588.799999999999</c:v>
                </c:pt>
                <c:pt idx="359">
                  <c:v>1655.08</c:v>
                </c:pt>
                <c:pt idx="360">
                  <c:v>23588.799999999999</c:v>
                </c:pt>
                <c:pt idx="361">
                  <c:v>177100</c:v>
                </c:pt>
                <c:pt idx="362">
                  <c:v>6762</c:v>
                </c:pt>
                <c:pt idx="363">
                  <c:v>438564</c:v>
                </c:pt>
                <c:pt idx="364">
                  <c:v>34513.800000000003</c:v>
                </c:pt>
                <c:pt idx="365">
                  <c:v>13027.2</c:v>
                </c:pt>
                <c:pt idx="366">
                  <c:v>11868</c:v>
                </c:pt>
                <c:pt idx="367">
                  <c:v>431112</c:v>
                </c:pt>
                <c:pt idx="368">
                  <c:v>354108</c:v>
                </c:pt>
                <c:pt idx="369">
                  <c:v>9811.7999999999993</c:v>
                </c:pt>
                <c:pt idx="370">
                  <c:v>128110</c:v>
                </c:pt>
                <c:pt idx="371">
                  <c:v>8107.96</c:v>
                </c:pt>
                <c:pt idx="372">
                  <c:v>7051.8</c:v>
                </c:pt>
                <c:pt idx="373">
                  <c:v>25134.400000000001</c:v>
                </c:pt>
                <c:pt idx="374">
                  <c:v>678960</c:v>
                </c:pt>
                <c:pt idx="375">
                  <c:v>4366.32</c:v>
                </c:pt>
                <c:pt idx="376">
                  <c:v>10291.120000000001</c:v>
                </c:pt>
                <c:pt idx="377">
                  <c:v>15513.96</c:v>
                </c:pt>
                <c:pt idx="378">
                  <c:v>35585.599999999999</c:v>
                </c:pt>
                <c:pt idx="379">
                  <c:v>55071.199999999997</c:v>
                </c:pt>
                <c:pt idx="380">
                  <c:v>691012</c:v>
                </c:pt>
                <c:pt idx="381">
                  <c:v>12532.24</c:v>
                </c:pt>
                <c:pt idx="382">
                  <c:v>438564</c:v>
                </c:pt>
                <c:pt idx="383">
                  <c:v>6601.92</c:v>
                </c:pt>
                <c:pt idx="384">
                  <c:v>18721.080000000002</c:v>
                </c:pt>
                <c:pt idx="385">
                  <c:v>15056.72</c:v>
                </c:pt>
                <c:pt idx="386">
                  <c:v>106536</c:v>
                </c:pt>
                <c:pt idx="387">
                  <c:v>175260</c:v>
                </c:pt>
                <c:pt idx="388">
                  <c:v>184989</c:v>
                </c:pt>
                <c:pt idx="389">
                  <c:v>15056.72</c:v>
                </c:pt>
                <c:pt idx="390">
                  <c:v>122682</c:v>
                </c:pt>
                <c:pt idx="391">
                  <c:v>135884</c:v>
                </c:pt>
                <c:pt idx="392">
                  <c:v>588984</c:v>
                </c:pt>
                <c:pt idx="393">
                  <c:v>223008</c:v>
                </c:pt>
                <c:pt idx="394">
                  <c:v>13027.2</c:v>
                </c:pt>
                <c:pt idx="395">
                  <c:v>18721.080000000002</c:v>
                </c:pt>
                <c:pt idx="396">
                  <c:v>25134.400000000001</c:v>
                </c:pt>
                <c:pt idx="397">
                  <c:v>678960</c:v>
                </c:pt>
                <c:pt idx="398">
                  <c:v>27968</c:v>
                </c:pt>
                <c:pt idx="399">
                  <c:v>9811.7999999999993</c:v>
                </c:pt>
                <c:pt idx="400">
                  <c:v>15180</c:v>
                </c:pt>
                <c:pt idx="401">
                  <c:v>175260</c:v>
                </c:pt>
                <c:pt idx="402">
                  <c:v>8031.5999999999995</c:v>
                </c:pt>
                <c:pt idx="403">
                  <c:v>298662</c:v>
                </c:pt>
                <c:pt idx="404">
                  <c:v>4007.64</c:v>
                </c:pt>
                <c:pt idx="405">
                  <c:v>1038082.5</c:v>
                </c:pt>
                <c:pt idx="406">
                  <c:v>530621</c:v>
                </c:pt>
                <c:pt idx="407">
                  <c:v>87906</c:v>
                </c:pt>
                <c:pt idx="408">
                  <c:v>25345.32</c:v>
                </c:pt>
                <c:pt idx="409">
                  <c:v>211233.75</c:v>
                </c:pt>
                <c:pt idx="410">
                  <c:v>10262.07</c:v>
                </c:pt>
                <c:pt idx="411">
                  <c:v>318158.75</c:v>
                </c:pt>
                <c:pt idx="412">
                  <c:v>91182</c:v>
                </c:pt>
                <c:pt idx="413">
                  <c:v>700245</c:v>
                </c:pt>
                <c:pt idx="414">
                  <c:v>769814.5</c:v>
                </c:pt>
                <c:pt idx="415">
                  <c:v>50163.75</c:v>
                </c:pt>
                <c:pt idx="416">
                  <c:v>298662</c:v>
                </c:pt>
                <c:pt idx="417">
                  <c:v>16748.55</c:v>
                </c:pt>
                <c:pt idx="418">
                  <c:v>4007.64</c:v>
                </c:pt>
                <c:pt idx="419">
                  <c:v>361452</c:v>
                </c:pt>
                <c:pt idx="420">
                  <c:v>19383</c:v>
                </c:pt>
                <c:pt idx="421">
                  <c:v>318158.75</c:v>
                </c:pt>
                <c:pt idx="422">
                  <c:v>3344.25</c:v>
                </c:pt>
                <c:pt idx="423">
                  <c:v>1035625.5</c:v>
                </c:pt>
                <c:pt idx="424">
                  <c:v>416279.5</c:v>
                </c:pt>
                <c:pt idx="425">
                  <c:v>64496.25</c:v>
                </c:pt>
                <c:pt idx="426">
                  <c:v>240012.5</c:v>
                </c:pt>
                <c:pt idx="427">
                  <c:v>404176.5</c:v>
                </c:pt>
                <c:pt idx="428">
                  <c:v>21359.52</c:v>
                </c:pt>
                <c:pt idx="429">
                  <c:v>725907</c:v>
                </c:pt>
                <c:pt idx="430">
                  <c:v>430452.75</c:v>
                </c:pt>
                <c:pt idx="431">
                  <c:v>9609.6</c:v>
                </c:pt>
                <c:pt idx="432">
                  <c:v>509691</c:v>
                </c:pt>
                <c:pt idx="433">
                  <c:v>24395.279999999999</c:v>
                </c:pt>
                <c:pt idx="434">
                  <c:v>16748.55</c:v>
                </c:pt>
                <c:pt idx="435">
                  <c:v>99758.75</c:v>
                </c:pt>
                <c:pt idx="436">
                  <c:v>659613.5</c:v>
                </c:pt>
                <c:pt idx="437">
                  <c:v>404176.5</c:v>
                </c:pt>
                <c:pt idx="438">
                  <c:v>13240.5</c:v>
                </c:pt>
                <c:pt idx="439">
                  <c:v>30830.799999999999</c:v>
                </c:pt>
                <c:pt idx="440">
                  <c:v>12066.6</c:v>
                </c:pt>
                <c:pt idx="441">
                  <c:v>5217.03</c:v>
                </c:pt>
                <c:pt idx="442">
                  <c:v>17253.599999999999</c:v>
                </c:pt>
                <c:pt idx="443">
                  <c:v>3318.77</c:v>
                </c:pt>
                <c:pt idx="444">
                  <c:v>17708.599999999999</c:v>
                </c:pt>
                <c:pt idx="445">
                  <c:v>18891.599999999999</c:v>
                </c:pt>
                <c:pt idx="446">
                  <c:v>2293.1999999999998</c:v>
                </c:pt>
                <c:pt idx="447">
                  <c:v>21479.64</c:v>
                </c:pt>
                <c:pt idx="448">
                  <c:v>35872.199999999997</c:v>
                </c:pt>
                <c:pt idx="449">
                  <c:v>2293.1999999999998</c:v>
                </c:pt>
                <c:pt idx="450">
                  <c:v>48812.4</c:v>
                </c:pt>
                <c:pt idx="451">
                  <c:v>3318.77</c:v>
                </c:pt>
                <c:pt idx="452">
                  <c:v>18891.599999999999</c:v>
                </c:pt>
                <c:pt idx="453">
                  <c:v>22256.324999999997</c:v>
                </c:pt>
                <c:pt idx="454">
                  <c:v>3341.52</c:v>
                </c:pt>
                <c:pt idx="455">
                  <c:v>4168.8</c:v>
                </c:pt>
                <c:pt idx="456">
                  <c:v>14666.4</c:v>
                </c:pt>
                <c:pt idx="457">
                  <c:v>4168.8</c:v>
                </c:pt>
                <c:pt idx="458">
                  <c:v>387618.75</c:v>
                </c:pt>
                <c:pt idx="459">
                  <c:v>166725</c:v>
                </c:pt>
                <c:pt idx="460">
                  <c:v>728595</c:v>
                </c:pt>
                <c:pt idx="461">
                  <c:v>202950</c:v>
                </c:pt>
                <c:pt idx="462">
                  <c:v>27972</c:v>
                </c:pt>
                <c:pt idx="463">
                  <c:v>35172</c:v>
                </c:pt>
                <c:pt idx="464">
                  <c:v>159570</c:v>
                </c:pt>
                <c:pt idx="465">
                  <c:v>29254.5</c:v>
                </c:pt>
                <c:pt idx="466">
                  <c:v>4338</c:v>
                </c:pt>
                <c:pt idx="467">
                  <c:v>9193.5</c:v>
                </c:pt>
                <c:pt idx="468">
                  <c:v>6885</c:v>
                </c:pt>
                <c:pt idx="469">
                  <c:v>10665</c:v>
                </c:pt>
                <c:pt idx="470">
                  <c:v>201285</c:v>
                </c:pt>
                <c:pt idx="471">
                  <c:v>179550</c:v>
                </c:pt>
                <c:pt idx="472">
                  <c:v>619380</c:v>
                </c:pt>
                <c:pt idx="473">
                  <c:v>4338</c:v>
                </c:pt>
                <c:pt idx="474">
                  <c:v>16789.5</c:v>
                </c:pt>
                <c:pt idx="475">
                  <c:v>215550</c:v>
                </c:pt>
                <c:pt idx="476">
                  <c:v>230310</c:v>
                </c:pt>
                <c:pt idx="477">
                  <c:v>38362.5</c:v>
                </c:pt>
                <c:pt idx="478">
                  <c:v>8653.5</c:v>
                </c:pt>
                <c:pt idx="479">
                  <c:v>884205</c:v>
                </c:pt>
                <c:pt idx="480">
                  <c:v>116640</c:v>
                </c:pt>
                <c:pt idx="481">
                  <c:v>619380</c:v>
                </c:pt>
                <c:pt idx="482">
                  <c:v>29254.5</c:v>
                </c:pt>
                <c:pt idx="483">
                  <c:v>284512.5</c:v>
                </c:pt>
                <c:pt idx="484">
                  <c:v>589050</c:v>
                </c:pt>
                <c:pt idx="485">
                  <c:v>65137.5</c:v>
                </c:pt>
                <c:pt idx="486">
                  <c:v>705600</c:v>
                </c:pt>
                <c:pt idx="487">
                  <c:v>808110</c:v>
                </c:pt>
                <c:pt idx="488">
                  <c:v>38021.399999999994</c:v>
                </c:pt>
                <c:pt idx="489">
                  <c:v>36702</c:v>
                </c:pt>
                <c:pt idx="490">
                  <c:v>27799.200000000001</c:v>
                </c:pt>
                <c:pt idx="491">
                  <c:v>222705</c:v>
                </c:pt>
                <c:pt idx="492">
                  <c:v>27972</c:v>
                </c:pt>
                <c:pt idx="493">
                  <c:v>230310</c:v>
                </c:pt>
                <c:pt idx="494">
                  <c:v>12794.64</c:v>
                </c:pt>
                <c:pt idx="495">
                  <c:v>15774.36</c:v>
                </c:pt>
                <c:pt idx="496">
                  <c:v>12794.64</c:v>
                </c:pt>
                <c:pt idx="497">
                  <c:v>5126.3999999999996</c:v>
                </c:pt>
                <c:pt idx="498">
                  <c:v>5040.96</c:v>
                </c:pt>
                <c:pt idx="499">
                  <c:v>9837.17</c:v>
                </c:pt>
                <c:pt idx="500">
                  <c:v>10733.4</c:v>
                </c:pt>
                <c:pt idx="501">
                  <c:v>42713.324999999997</c:v>
                </c:pt>
                <c:pt idx="502">
                  <c:v>5040.96</c:v>
                </c:pt>
                <c:pt idx="503">
                  <c:v>20687.16</c:v>
                </c:pt>
                <c:pt idx="504">
                  <c:v>246708</c:v>
                </c:pt>
                <c:pt idx="505">
                  <c:v>750537</c:v>
                </c:pt>
                <c:pt idx="506">
                  <c:v>271561.25</c:v>
                </c:pt>
                <c:pt idx="507">
                  <c:v>20826</c:v>
                </c:pt>
                <c:pt idx="508">
                  <c:v>16858.38</c:v>
                </c:pt>
                <c:pt idx="509">
                  <c:v>238609</c:v>
                </c:pt>
                <c:pt idx="510">
                  <c:v>53257.599999999999</c:v>
                </c:pt>
                <c:pt idx="511">
                  <c:v>28795.95</c:v>
                </c:pt>
                <c:pt idx="512">
                  <c:v>233091</c:v>
                </c:pt>
                <c:pt idx="513">
                  <c:v>19971.599999999999</c:v>
                </c:pt>
                <c:pt idx="514">
                  <c:v>655551.75</c:v>
                </c:pt>
                <c:pt idx="515">
                  <c:v>42997.68</c:v>
                </c:pt>
                <c:pt idx="516">
                  <c:v>25904.340000000004</c:v>
                </c:pt>
                <c:pt idx="517">
                  <c:v>42613.2</c:v>
                </c:pt>
                <c:pt idx="518">
                  <c:v>26486.400000000001</c:v>
                </c:pt>
                <c:pt idx="519">
                  <c:v>271561.25</c:v>
                </c:pt>
                <c:pt idx="520">
                  <c:v>53257.599999999999</c:v>
                </c:pt>
                <c:pt idx="521">
                  <c:v>364722</c:v>
                </c:pt>
                <c:pt idx="522">
                  <c:v>49929</c:v>
                </c:pt>
                <c:pt idx="523">
                  <c:v>8744.25</c:v>
                </c:pt>
                <c:pt idx="524">
                  <c:v>107156</c:v>
                </c:pt>
                <c:pt idx="525">
                  <c:v>11263.84</c:v>
                </c:pt>
                <c:pt idx="526">
                  <c:v>18519.12</c:v>
                </c:pt>
                <c:pt idx="527">
                  <c:v>61632.5</c:v>
                </c:pt>
                <c:pt idx="528">
                  <c:v>52243</c:v>
                </c:pt>
                <c:pt idx="529">
                  <c:v>352106.25</c:v>
                </c:pt>
                <c:pt idx="530">
                  <c:v>46796.2</c:v>
                </c:pt>
                <c:pt idx="531">
                  <c:v>159421.25</c:v>
                </c:pt>
                <c:pt idx="532">
                  <c:v>105353.75</c:v>
                </c:pt>
                <c:pt idx="533">
                  <c:v>107156</c:v>
                </c:pt>
                <c:pt idx="534">
                  <c:v>28795.95</c:v>
                </c:pt>
                <c:pt idx="535">
                  <c:v>2367.4</c:v>
                </c:pt>
                <c:pt idx="536">
                  <c:v>272888</c:v>
                </c:pt>
                <c:pt idx="537">
                  <c:v>265760</c:v>
                </c:pt>
                <c:pt idx="538">
                  <c:v>237160</c:v>
                </c:pt>
                <c:pt idx="539">
                  <c:v>35494.800000000003</c:v>
                </c:pt>
                <c:pt idx="540">
                  <c:v>8936.4</c:v>
                </c:pt>
                <c:pt idx="541">
                  <c:v>468072</c:v>
                </c:pt>
                <c:pt idx="542">
                  <c:v>14907.2</c:v>
                </c:pt>
                <c:pt idx="543">
                  <c:v>16841.439999999999</c:v>
                </c:pt>
                <c:pt idx="544">
                  <c:v>30184</c:v>
                </c:pt>
                <c:pt idx="545">
                  <c:v>313104</c:v>
                </c:pt>
                <c:pt idx="546">
                  <c:v>922680</c:v>
                </c:pt>
                <c:pt idx="547">
                  <c:v>272888</c:v>
                </c:pt>
                <c:pt idx="548">
                  <c:v>237160</c:v>
                </c:pt>
                <c:pt idx="549">
                  <c:v>15928</c:v>
                </c:pt>
                <c:pt idx="550">
                  <c:v>30184</c:v>
                </c:pt>
                <c:pt idx="551">
                  <c:v>490952</c:v>
                </c:pt>
                <c:pt idx="552">
                  <c:v>358776</c:v>
                </c:pt>
                <c:pt idx="553">
                  <c:v>567600</c:v>
                </c:pt>
                <c:pt idx="554">
                  <c:v>368676</c:v>
                </c:pt>
                <c:pt idx="555">
                  <c:v>5016</c:v>
                </c:pt>
                <c:pt idx="556">
                  <c:v>21700.799999999999</c:v>
                </c:pt>
                <c:pt idx="557">
                  <c:v>429660</c:v>
                </c:pt>
                <c:pt idx="558">
                  <c:v>303688</c:v>
                </c:pt>
                <c:pt idx="559">
                  <c:v>15928</c:v>
                </c:pt>
                <c:pt idx="560">
                  <c:v>22271.040000000001</c:v>
                </c:pt>
                <c:pt idx="561">
                  <c:v>51143.399999999994</c:v>
                </c:pt>
                <c:pt idx="562">
                  <c:v>191884</c:v>
                </c:pt>
                <c:pt idx="563">
                  <c:v>303688</c:v>
                </c:pt>
                <c:pt idx="564">
                  <c:v>262570</c:v>
                </c:pt>
                <c:pt idx="565">
                  <c:v>21700.799999999999</c:v>
                </c:pt>
                <c:pt idx="566">
                  <c:v>83160</c:v>
                </c:pt>
                <c:pt idx="567">
                  <c:v>21076.44</c:v>
                </c:pt>
                <c:pt idx="568">
                  <c:v>16841.439999999999</c:v>
                </c:pt>
                <c:pt idx="569">
                  <c:v>33633.599999999999</c:v>
                </c:pt>
                <c:pt idx="570">
                  <c:v>44378.399999999994</c:v>
                </c:pt>
                <c:pt idx="571">
                  <c:v>28100.16</c:v>
                </c:pt>
                <c:pt idx="572">
                  <c:v>26945.599999999999</c:v>
                </c:pt>
                <c:pt idx="573">
                  <c:v>9184.56</c:v>
                </c:pt>
                <c:pt idx="574">
                  <c:v>26945.599999999999</c:v>
                </c:pt>
                <c:pt idx="575">
                  <c:v>29156.16</c:v>
                </c:pt>
                <c:pt idx="576">
                  <c:v>33499.35</c:v>
                </c:pt>
                <c:pt idx="577">
                  <c:v>33499.35</c:v>
                </c:pt>
                <c:pt idx="578">
                  <c:v>281053.5</c:v>
                </c:pt>
                <c:pt idx="579">
                  <c:v>545055</c:v>
                </c:pt>
                <c:pt idx="580">
                  <c:v>7690.8</c:v>
                </c:pt>
                <c:pt idx="581">
                  <c:v>299171.25</c:v>
                </c:pt>
                <c:pt idx="582">
                  <c:v>7904.82</c:v>
                </c:pt>
                <c:pt idx="583">
                  <c:v>6305.76</c:v>
                </c:pt>
                <c:pt idx="584">
                  <c:v>39237</c:v>
                </c:pt>
                <c:pt idx="585">
                  <c:v>21732.6</c:v>
                </c:pt>
                <c:pt idx="586">
                  <c:v>8760.4650000000001</c:v>
                </c:pt>
                <c:pt idx="587">
                  <c:v>210627</c:v>
                </c:pt>
                <c:pt idx="588">
                  <c:v>45953.4</c:v>
                </c:pt>
                <c:pt idx="589">
                  <c:v>47119.199999999997</c:v>
                </c:pt>
                <c:pt idx="590">
                  <c:v>801444</c:v>
                </c:pt>
                <c:pt idx="591">
                  <c:v>172151.25</c:v>
                </c:pt>
                <c:pt idx="592">
                  <c:v>5961.24</c:v>
                </c:pt>
                <c:pt idx="593">
                  <c:v>16418.64</c:v>
                </c:pt>
                <c:pt idx="594">
                  <c:v>20423.25</c:v>
                </c:pt>
                <c:pt idx="595">
                  <c:v>21732.6</c:v>
                </c:pt>
                <c:pt idx="596">
                  <c:v>108706.5</c:v>
                </c:pt>
                <c:pt idx="597">
                  <c:v>10575.72</c:v>
                </c:pt>
                <c:pt idx="598">
                  <c:v>52167.375</c:v>
                </c:pt>
                <c:pt idx="599">
                  <c:v>801444</c:v>
                </c:pt>
                <c:pt idx="600">
                  <c:v>7247.1</c:v>
                </c:pt>
                <c:pt idx="601">
                  <c:v>6305.76</c:v>
                </c:pt>
                <c:pt idx="602">
                  <c:v>8613</c:v>
                </c:pt>
                <c:pt idx="603">
                  <c:v>4280.3999999999996</c:v>
                </c:pt>
                <c:pt idx="604">
                  <c:v>679905</c:v>
                </c:pt>
                <c:pt idx="605">
                  <c:v>10575.72</c:v>
                </c:pt>
                <c:pt idx="606">
                  <c:v>172151.25</c:v>
                </c:pt>
                <c:pt idx="607">
                  <c:v>20423.25</c:v>
                </c:pt>
                <c:pt idx="608">
                  <c:v>180416.25</c:v>
                </c:pt>
                <c:pt idx="609">
                  <c:v>7247.1</c:v>
                </c:pt>
                <c:pt idx="610">
                  <c:v>4280.3999999999996</c:v>
                </c:pt>
                <c:pt idx="611">
                  <c:v>18478.8</c:v>
                </c:pt>
                <c:pt idx="612">
                  <c:v>44358.8</c:v>
                </c:pt>
                <c:pt idx="613">
                  <c:v>29979.599999999999</c:v>
                </c:pt>
                <c:pt idx="614">
                  <c:v>18035.919999999998</c:v>
                </c:pt>
                <c:pt idx="615">
                  <c:v>1685.6</c:v>
                </c:pt>
                <c:pt idx="616">
                  <c:v>1763.8600000000001</c:v>
                </c:pt>
                <c:pt idx="617">
                  <c:v>18035.919999999998</c:v>
                </c:pt>
                <c:pt idx="618">
                  <c:v>3586.2</c:v>
                </c:pt>
                <c:pt idx="619">
                  <c:v>41761.599999999999</c:v>
                </c:pt>
                <c:pt idx="620">
                  <c:v>22794.3</c:v>
                </c:pt>
                <c:pt idx="621">
                  <c:v>14375.76</c:v>
                </c:pt>
                <c:pt idx="622">
                  <c:v>1685.6</c:v>
                </c:pt>
                <c:pt idx="623">
                  <c:v>14375.76</c:v>
                </c:pt>
                <c:pt idx="624">
                  <c:v>20794.8</c:v>
                </c:pt>
                <c:pt idx="625">
                  <c:v>206658</c:v>
                </c:pt>
                <c:pt idx="626">
                  <c:v>109972.5</c:v>
                </c:pt>
                <c:pt idx="627">
                  <c:v>385968</c:v>
                </c:pt>
                <c:pt idx="628">
                  <c:v>260580</c:v>
                </c:pt>
                <c:pt idx="629">
                  <c:v>19517.7</c:v>
                </c:pt>
                <c:pt idx="630">
                  <c:v>29670</c:v>
                </c:pt>
                <c:pt idx="631">
                  <c:v>303257.5</c:v>
                </c:pt>
                <c:pt idx="632">
                  <c:v>670477.5</c:v>
                </c:pt>
                <c:pt idx="633">
                  <c:v>360899</c:v>
                </c:pt>
                <c:pt idx="634">
                  <c:v>60200</c:v>
                </c:pt>
                <c:pt idx="635">
                  <c:v>2335.7600000000002</c:v>
                </c:pt>
                <c:pt idx="636">
                  <c:v>10396.540000000001</c:v>
                </c:pt>
                <c:pt idx="637">
                  <c:v>29670</c:v>
                </c:pt>
                <c:pt idx="638">
                  <c:v>4472</c:v>
                </c:pt>
                <c:pt idx="639">
                  <c:v>31863</c:v>
                </c:pt>
                <c:pt idx="640">
                  <c:v>22484.7</c:v>
                </c:pt>
                <c:pt idx="641">
                  <c:v>30072.48</c:v>
                </c:pt>
                <c:pt idx="642">
                  <c:v>10420.619999999999</c:v>
                </c:pt>
                <c:pt idx="643">
                  <c:v>210700</c:v>
                </c:pt>
                <c:pt idx="644">
                  <c:v>22931.040000000001</c:v>
                </c:pt>
                <c:pt idx="645">
                  <c:v>354277</c:v>
                </c:pt>
                <c:pt idx="646">
                  <c:v>578522</c:v>
                </c:pt>
                <c:pt idx="647">
                  <c:v>169312.5</c:v>
                </c:pt>
                <c:pt idx="648">
                  <c:v>10423.200000000001</c:v>
                </c:pt>
                <c:pt idx="649">
                  <c:v>634680</c:v>
                </c:pt>
                <c:pt idx="650">
                  <c:v>69402</c:v>
                </c:pt>
                <c:pt idx="651">
                  <c:v>654288</c:v>
                </c:pt>
                <c:pt idx="652">
                  <c:v>17476.060000000001</c:v>
                </c:pt>
                <c:pt idx="653">
                  <c:v>655578</c:v>
                </c:pt>
                <c:pt idx="654">
                  <c:v>69402</c:v>
                </c:pt>
                <c:pt idx="655">
                  <c:v>385968</c:v>
                </c:pt>
                <c:pt idx="656">
                  <c:v>260580</c:v>
                </c:pt>
                <c:pt idx="657">
                  <c:v>385581</c:v>
                </c:pt>
                <c:pt idx="658">
                  <c:v>229104</c:v>
                </c:pt>
                <c:pt idx="659">
                  <c:v>305730</c:v>
                </c:pt>
                <c:pt idx="660">
                  <c:v>25542</c:v>
                </c:pt>
                <c:pt idx="661">
                  <c:v>22484.7</c:v>
                </c:pt>
                <c:pt idx="662">
                  <c:v>30072.48</c:v>
                </c:pt>
                <c:pt idx="663">
                  <c:v>10420.619999999999</c:v>
                </c:pt>
                <c:pt idx="664">
                  <c:v>10396.540000000001</c:v>
                </c:pt>
                <c:pt idx="665">
                  <c:v>24123</c:v>
                </c:pt>
                <c:pt idx="666">
                  <c:v>124737.5</c:v>
                </c:pt>
                <c:pt idx="667">
                  <c:v>293993.75</c:v>
                </c:pt>
                <c:pt idx="668">
                  <c:v>115281.25</c:v>
                </c:pt>
                <c:pt idx="669">
                  <c:v>139230</c:v>
                </c:pt>
                <c:pt idx="670">
                  <c:v>19686</c:v>
                </c:pt>
                <c:pt idx="671">
                  <c:v>20578.5</c:v>
                </c:pt>
                <c:pt idx="672">
                  <c:v>15083.25</c:v>
                </c:pt>
                <c:pt idx="673">
                  <c:v>848172.5</c:v>
                </c:pt>
                <c:pt idx="674">
                  <c:v>32627.25</c:v>
                </c:pt>
                <c:pt idx="675">
                  <c:v>4539</c:v>
                </c:pt>
                <c:pt idx="676">
                  <c:v>115281.25</c:v>
                </c:pt>
                <c:pt idx="677">
                  <c:v>14981.25</c:v>
                </c:pt>
                <c:pt idx="678">
                  <c:v>597082.5</c:v>
                </c:pt>
                <c:pt idx="679">
                  <c:v>639922.5</c:v>
                </c:pt>
                <c:pt idx="680">
                  <c:v>9322.7999999999993</c:v>
                </c:pt>
                <c:pt idx="681">
                  <c:v>4981</c:v>
                </c:pt>
                <c:pt idx="682">
                  <c:v>5100</c:v>
                </c:pt>
                <c:pt idx="683">
                  <c:v>36031.5</c:v>
                </c:pt>
                <c:pt idx="684">
                  <c:v>70443.75</c:v>
                </c:pt>
                <c:pt idx="685">
                  <c:v>656370</c:v>
                </c:pt>
                <c:pt idx="686">
                  <c:v>259037.5</c:v>
                </c:pt>
                <c:pt idx="687">
                  <c:v>9322.7999999999993</c:v>
                </c:pt>
                <c:pt idx="688">
                  <c:v>14713.5</c:v>
                </c:pt>
                <c:pt idx="689">
                  <c:v>6273</c:v>
                </c:pt>
                <c:pt idx="690">
                  <c:v>4539</c:v>
                </c:pt>
                <c:pt idx="691">
                  <c:v>14981.25</c:v>
                </c:pt>
                <c:pt idx="692">
                  <c:v>313862.5</c:v>
                </c:pt>
                <c:pt idx="693">
                  <c:v>58650</c:v>
                </c:pt>
                <c:pt idx="694">
                  <c:v>4981</c:v>
                </c:pt>
                <c:pt idx="695">
                  <c:v>631125</c:v>
                </c:pt>
                <c:pt idx="696">
                  <c:v>139230</c:v>
                </c:pt>
                <c:pt idx="697">
                  <c:v>8139.6</c:v>
                </c:pt>
                <c:pt idx="698">
                  <c:v>4301.8500000000004</c:v>
                </c:pt>
                <c:pt idx="699">
                  <c:v>18421.2</c:v>
                </c:pt>
              </c:numCache>
            </c:numRef>
          </c:yVal>
          <c:smooth val="0"/>
          <c:extLst>
            <c:ext xmlns:c16="http://schemas.microsoft.com/office/drawing/2014/chart" uri="{C3380CC4-5D6E-409C-BE32-E72D297353CC}">
              <c16:uniqueId val="{00000000-2461-4795-955F-FFE9FA752F7D}"/>
            </c:ext>
          </c:extLst>
        </c:ser>
        <c:dLbls>
          <c:showLegendKey val="0"/>
          <c:showVal val="0"/>
          <c:showCatName val="0"/>
          <c:showSerName val="0"/>
          <c:showPercent val="0"/>
          <c:showBubbleSize val="0"/>
        </c:dLbls>
        <c:axId val="2068254463"/>
        <c:axId val="2067604847"/>
      </c:scatterChart>
      <c:valAx>
        <c:axId val="2068254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04847"/>
        <c:crosses val="autoZero"/>
        <c:crossBetween val="midCat"/>
      </c:valAx>
      <c:valAx>
        <c:axId val="206760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54463"/>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Sales  Residual Plot</a:t>
            </a:r>
          </a:p>
        </c:rich>
      </c:tx>
      <c:overlay val="0"/>
    </c:title>
    <c:autoTitleDeleted val="0"/>
    <c:plotArea>
      <c:layout/>
      <c:scatterChart>
        <c:scatterStyle val="lineMarker"/>
        <c:varyColors val="0"/>
        <c:ser>
          <c:idx val="0"/>
          <c:order val="0"/>
          <c:spPr>
            <a:ln w="19050">
              <a:noFill/>
            </a:ln>
          </c:spPr>
          <c:xVal>
            <c:numRef>
              <c:f>'Statistics &amp; Regression'!$D$2:$D$701</c:f>
              <c:numCache>
                <c:formatCode>General</c:formatCode>
                <c:ptCount val="700"/>
                <c:pt idx="0">
                  <c:v>32370</c:v>
                </c:pt>
                <c:pt idx="1">
                  <c:v>26420</c:v>
                </c:pt>
                <c:pt idx="2">
                  <c:v>32670</c:v>
                </c:pt>
                <c:pt idx="3">
                  <c:v>13320</c:v>
                </c:pt>
                <c:pt idx="4">
                  <c:v>37050</c:v>
                </c:pt>
                <c:pt idx="5">
                  <c:v>529550</c:v>
                </c:pt>
                <c:pt idx="6">
                  <c:v>13815</c:v>
                </c:pt>
                <c:pt idx="7">
                  <c:v>30216</c:v>
                </c:pt>
                <c:pt idx="8">
                  <c:v>37980</c:v>
                </c:pt>
                <c:pt idx="9">
                  <c:v>35585.599999999999</c:v>
                </c:pt>
                <c:pt idx="10">
                  <c:v>37050</c:v>
                </c:pt>
                <c:pt idx="11">
                  <c:v>333187.5</c:v>
                </c:pt>
                <c:pt idx="12">
                  <c:v>287400</c:v>
                </c:pt>
                <c:pt idx="13">
                  <c:v>15022</c:v>
                </c:pt>
                <c:pt idx="14">
                  <c:v>43125</c:v>
                </c:pt>
                <c:pt idx="15">
                  <c:v>9225</c:v>
                </c:pt>
                <c:pt idx="16">
                  <c:v>5840</c:v>
                </c:pt>
                <c:pt idx="17">
                  <c:v>14610</c:v>
                </c:pt>
                <c:pt idx="18">
                  <c:v>30216</c:v>
                </c:pt>
                <c:pt idx="19">
                  <c:v>352100</c:v>
                </c:pt>
                <c:pt idx="20">
                  <c:v>4404</c:v>
                </c:pt>
                <c:pt idx="21">
                  <c:v>6181</c:v>
                </c:pt>
                <c:pt idx="22">
                  <c:v>8235</c:v>
                </c:pt>
                <c:pt idx="23">
                  <c:v>236400</c:v>
                </c:pt>
                <c:pt idx="24">
                  <c:v>37080</c:v>
                </c:pt>
                <c:pt idx="25">
                  <c:v>8001</c:v>
                </c:pt>
                <c:pt idx="26">
                  <c:v>603750</c:v>
                </c:pt>
                <c:pt idx="27">
                  <c:v>10944</c:v>
                </c:pt>
                <c:pt idx="28">
                  <c:v>32280</c:v>
                </c:pt>
                <c:pt idx="29">
                  <c:v>36340</c:v>
                </c:pt>
                <c:pt idx="30">
                  <c:v>529550</c:v>
                </c:pt>
                <c:pt idx="31">
                  <c:v>10451</c:v>
                </c:pt>
                <c:pt idx="32">
                  <c:v>225500</c:v>
                </c:pt>
                <c:pt idx="33">
                  <c:v>25932</c:v>
                </c:pt>
                <c:pt idx="34">
                  <c:v>352100</c:v>
                </c:pt>
                <c:pt idx="35">
                  <c:v>18540</c:v>
                </c:pt>
                <c:pt idx="36">
                  <c:v>352625</c:v>
                </c:pt>
                <c:pt idx="37">
                  <c:v>43125</c:v>
                </c:pt>
                <c:pt idx="38">
                  <c:v>600300</c:v>
                </c:pt>
                <c:pt idx="39">
                  <c:v>34056</c:v>
                </c:pt>
                <c:pt idx="40">
                  <c:v>32670</c:v>
                </c:pt>
                <c:pt idx="41">
                  <c:v>13320</c:v>
                </c:pt>
                <c:pt idx="42">
                  <c:v>534450</c:v>
                </c:pt>
                <c:pt idx="43">
                  <c:v>645300</c:v>
                </c:pt>
                <c:pt idx="44">
                  <c:v>36340</c:v>
                </c:pt>
                <c:pt idx="45">
                  <c:v>35585.599999999999</c:v>
                </c:pt>
                <c:pt idx="46">
                  <c:v>23436</c:v>
                </c:pt>
                <c:pt idx="47">
                  <c:v>527437.5</c:v>
                </c:pt>
                <c:pt idx="48">
                  <c:v>37980</c:v>
                </c:pt>
                <c:pt idx="49">
                  <c:v>11802</c:v>
                </c:pt>
                <c:pt idx="50">
                  <c:v>25692</c:v>
                </c:pt>
                <c:pt idx="51">
                  <c:v>8001</c:v>
                </c:pt>
                <c:pt idx="52">
                  <c:v>9225</c:v>
                </c:pt>
                <c:pt idx="53">
                  <c:v>27338.850000000002</c:v>
                </c:pt>
                <c:pt idx="54">
                  <c:v>34095.599999999999</c:v>
                </c:pt>
                <c:pt idx="55">
                  <c:v>7137.9</c:v>
                </c:pt>
                <c:pt idx="56">
                  <c:v>4428.2700000000004</c:v>
                </c:pt>
                <c:pt idx="57">
                  <c:v>9189.18</c:v>
                </c:pt>
                <c:pt idx="58">
                  <c:v>22073.040000000001</c:v>
                </c:pt>
                <c:pt idx="59">
                  <c:v>419265</c:v>
                </c:pt>
                <c:pt idx="60">
                  <c:v>17525.97</c:v>
                </c:pt>
                <c:pt idx="61">
                  <c:v>17166.599999999999</c:v>
                </c:pt>
                <c:pt idx="62">
                  <c:v>40837.5</c:v>
                </c:pt>
                <c:pt idx="63">
                  <c:v>31731.48</c:v>
                </c:pt>
                <c:pt idx="64">
                  <c:v>9100.08</c:v>
                </c:pt>
                <c:pt idx="65">
                  <c:v>146718</c:v>
                </c:pt>
                <c:pt idx="66">
                  <c:v>484060.5</c:v>
                </c:pt>
                <c:pt idx="67">
                  <c:v>746707.5</c:v>
                </c:pt>
                <c:pt idx="68">
                  <c:v>32877.9</c:v>
                </c:pt>
                <c:pt idx="69">
                  <c:v>683397</c:v>
                </c:pt>
                <c:pt idx="70">
                  <c:v>27234.899999999998</c:v>
                </c:pt>
                <c:pt idx="71">
                  <c:v>12681.9</c:v>
                </c:pt>
                <c:pt idx="72">
                  <c:v>741906</c:v>
                </c:pt>
                <c:pt idx="73">
                  <c:v>82046.25</c:v>
                </c:pt>
                <c:pt idx="74">
                  <c:v>22482.9</c:v>
                </c:pt>
                <c:pt idx="75">
                  <c:v>31133.024999999998</c:v>
                </c:pt>
                <c:pt idx="76">
                  <c:v>89966.25</c:v>
                </c:pt>
                <c:pt idx="77">
                  <c:v>97391.25</c:v>
                </c:pt>
                <c:pt idx="78">
                  <c:v>225596.25</c:v>
                </c:pt>
                <c:pt idx="79">
                  <c:v>11092.95</c:v>
                </c:pt>
                <c:pt idx="80">
                  <c:v>9100.08</c:v>
                </c:pt>
                <c:pt idx="81">
                  <c:v>862785</c:v>
                </c:pt>
                <c:pt idx="82">
                  <c:v>746707.5</c:v>
                </c:pt>
                <c:pt idx="83">
                  <c:v>76507.200000000012</c:v>
                </c:pt>
                <c:pt idx="84">
                  <c:v>2508.66</c:v>
                </c:pt>
                <c:pt idx="85">
                  <c:v>114221.25</c:v>
                </c:pt>
                <c:pt idx="86">
                  <c:v>82046.25</c:v>
                </c:pt>
                <c:pt idx="87">
                  <c:v>14497.56</c:v>
                </c:pt>
                <c:pt idx="88">
                  <c:v>1822.59</c:v>
                </c:pt>
                <c:pt idx="89">
                  <c:v>326922.75</c:v>
                </c:pt>
                <c:pt idx="90">
                  <c:v>89966.25</c:v>
                </c:pt>
                <c:pt idx="91">
                  <c:v>97391.25</c:v>
                </c:pt>
                <c:pt idx="92">
                  <c:v>292842</c:v>
                </c:pt>
                <c:pt idx="93">
                  <c:v>146718</c:v>
                </c:pt>
                <c:pt idx="94">
                  <c:v>484060.5</c:v>
                </c:pt>
                <c:pt idx="95">
                  <c:v>215820</c:v>
                </c:pt>
                <c:pt idx="96">
                  <c:v>23629.32</c:v>
                </c:pt>
                <c:pt idx="97">
                  <c:v>4766.8500000000004</c:v>
                </c:pt>
                <c:pt idx="98">
                  <c:v>90956.25</c:v>
                </c:pt>
                <c:pt idx="99">
                  <c:v>15229.2</c:v>
                </c:pt>
                <c:pt idx="100">
                  <c:v>62916</c:v>
                </c:pt>
                <c:pt idx="101">
                  <c:v>14714.7</c:v>
                </c:pt>
                <c:pt idx="102">
                  <c:v>978236</c:v>
                </c:pt>
                <c:pt idx="103">
                  <c:v>13429.92</c:v>
                </c:pt>
                <c:pt idx="104">
                  <c:v>30693.599999999999</c:v>
                </c:pt>
                <c:pt idx="105">
                  <c:v>8114.4</c:v>
                </c:pt>
                <c:pt idx="106">
                  <c:v>203350</c:v>
                </c:pt>
                <c:pt idx="107">
                  <c:v>34736.1</c:v>
                </c:pt>
                <c:pt idx="108">
                  <c:v>269892</c:v>
                </c:pt>
                <c:pt idx="109">
                  <c:v>508032</c:v>
                </c:pt>
                <c:pt idx="110">
                  <c:v>13429.92</c:v>
                </c:pt>
                <c:pt idx="111">
                  <c:v>81095</c:v>
                </c:pt>
                <c:pt idx="112">
                  <c:v>15229.2</c:v>
                </c:pt>
                <c:pt idx="113">
                  <c:v>99102.5</c:v>
                </c:pt>
                <c:pt idx="114">
                  <c:v>262762.5</c:v>
                </c:pt>
                <c:pt idx="115">
                  <c:v>20991.599999999999</c:v>
                </c:pt>
                <c:pt idx="116">
                  <c:v>563304</c:v>
                </c:pt>
                <c:pt idx="117">
                  <c:v>978236</c:v>
                </c:pt>
                <c:pt idx="118">
                  <c:v>334302.5</c:v>
                </c:pt>
                <c:pt idx="119">
                  <c:v>28297.5</c:v>
                </c:pt>
                <c:pt idx="120">
                  <c:v>13809.18</c:v>
                </c:pt>
                <c:pt idx="121">
                  <c:v>12406.8</c:v>
                </c:pt>
                <c:pt idx="122">
                  <c:v>12747.84</c:v>
                </c:pt>
                <c:pt idx="123">
                  <c:v>30693.599999999999</c:v>
                </c:pt>
                <c:pt idx="124">
                  <c:v>1017338</c:v>
                </c:pt>
                <c:pt idx="125">
                  <c:v>986811</c:v>
                </c:pt>
                <c:pt idx="126">
                  <c:v>99102.5</c:v>
                </c:pt>
                <c:pt idx="127">
                  <c:v>262762.5</c:v>
                </c:pt>
                <c:pt idx="128">
                  <c:v>12406.8</c:v>
                </c:pt>
                <c:pt idx="129">
                  <c:v>10662.4</c:v>
                </c:pt>
                <c:pt idx="130">
                  <c:v>12747.84</c:v>
                </c:pt>
                <c:pt idx="131">
                  <c:v>81095</c:v>
                </c:pt>
                <c:pt idx="132">
                  <c:v>62916</c:v>
                </c:pt>
                <c:pt idx="133">
                  <c:v>986811</c:v>
                </c:pt>
                <c:pt idx="134">
                  <c:v>334302.5</c:v>
                </c:pt>
                <c:pt idx="135">
                  <c:v>91238</c:v>
                </c:pt>
                <c:pt idx="136">
                  <c:v>665420</c:v>
                </c:pt>
                <c:pt idx="137">
                  <c:v>76146</c:v>
                </c:pt>
                <c:pt idx="138">
                  <c:v>323694</c:v>
                </c:pt>
                <c:pt idx="139">
                  <c:v>278810</c:v>
                </c:pt>
                <c:pt idx="140">
                  <c:v>1017338</c:v>
                </c:pt>
                <c:pt idx="141">
                  <c:v>24225.599999999999</c:v>
                </c:pt>
                <c:pt idx="142">
                  <c:v>18443.599999999999</c:v>
                </c:pt>
                <c:pt idx="143">
                  <c:v>563304</c:v>
                </c:pt>
                <c:pt idx="144">
                  <c:v>514524.375</c:v>
                </c:pt>
                <c:pt idx="145">
                  <c:v>50052</c:v>
                </c:pt>
                <c:pt idx="146">
                  <c:v>200499</c:v>
                </c:pt>
                <c:pt idx="147">
                  <c:v>22663.08</c:v>
                </c:pt>
                <c:pt idx="148">
                  <c:v>10569.12</c:v>
                </c:pt>
                <c:pt idx="149">
                  <c:v>13294.82</c:v>
                </c:pt>
                <c:pt idx="150">
                  <c:v>22127.64</c:v>
                </c:pt>
                <c:pt idx="151">
                  <c:v>3693.76</c:v>
                </c:pt>
                <c:pt idx="152">
                  <c:v>610081.5</c:v>
                </c:pt>
                <c:pt idx="153">
                  <c:v>156048.75</c:v>
                </c:pt>
                <c:pt idx="154">
                  <c:v>206852.5</c:v>
                </c:pt>
                <c:pt idx="155">
                  <c:v>708439.5</c:v>
                </c:pt>
                <c:pt idx="156">
                  <c:v>215097.5</c:v>
                </c:pt>
                <c:pt idx="157">
                  <c:v>22127.64</c:v>
                </c:pt>
                <c:pt idx="158">
                  <c:v>200499</c:v>
                </c:pt>
                <c:pt idx="159">
                  <c:v>190362.5</c:v>
                </c:pt>
                <c:pt idx="160">
                  <c:v>15940.98</c:v>
                </c:pt>
                <c:pt idx="161">
                  <c:v>243591.25</c:v>
                </c:pt>
                <c:pt idx="162">
                  <c:v>28299.75</c:v>
                </c:pt>
                <c:pt idx="163">
                  <c:v>156048.75</c:v>
                </c:pt>
                <c:pt idx="164">
                  <c:v>206852.5</c:v>
                </c:pt>
                <c:pt idx="165">
                  <c:v>243591.25</c:v>
                </c:pt>
                <c:pt idx="166">
                  <c:v>827604</c:v>
                </c:pt>
                <c:pt idx="167">
                  <c:v>22302.240000000002</c:v>
                </c:pt>
                <c:pt idx="168">
                  <c:v>190362.5</c:v>
                </c:pt>
                <c:pt idx="169">
                  <c:v>545334</c:v>
                </c:pt>
                <c:pt idx="170">
                  <c:v>557459</c:v>
                </c:pt>
                <c:pt idx="171">
                  <c:v>28299.75</c:v>
                </c:pt>
                <c:pt idx="172">
                  <c:v>16121.4</c:v>
                </c:pt>
                <c:pt idx="173">
                  <c:v>11950.4</c:v>
                </c:pt>
                <c:pt idx="174">
                  <c:v>74699.700000000012</c:v>
                </c:pt>
                <c:pt idx="175">
                  <c:v>28855.56</c:v>
                </c:pt>
                <c:pt idx="176">
                  <c:v>29246.400000000001</c:v>
                </c:pt>
                <c:pt idx="177">
                  <c:v>29246.400000000001</c:v>
                </c:pt>
                <c:pt idx="178">
                  <c:v>32558.400000000001</c:v>
                </c:pt>
                <c:pt idx="179">
                  <c:v>14131.2</c:v>
                </c:pt>
                <c:pt idx="180">
                  <c:v>19158.72</c:v>
                </c:pt>
                <c:pt idx="181">
                  <c:v>582048</c:v>
                </c:pt>
                <c:pt idx="182">
                  <c:v>92064</c:v>
                </c:pt>
                <c:pt idx="183">
                  <c:v>28324.799999999999</c:v>
                </c:pt>
                <c:pt idx="184">
                  <c:v>535392</c:v>
                </c:pt>
                <c:pt idx="185">
                  <c:v>19158.72</c:v>
                </c:pt>
                <c:pt idx="186">
                  <c:v>582048</c:v>
                </c:pt>
                <c:pt idx="187">
                  <c:v>136560</c:v>
                </c:pt>
                <c:pt idx="188">
                  <c:v>28566.720000000001</c:v>
                </c:pt>
                <c:pt idx="189">
                  <c:v>95400</c:v>
                </c:pt>
                <c:pt idx="190">
                  <c:v>407376</c:v>
                </c:pt>
                <c:pt idx="191">
                  <c:v>840384</c:v>
                </c:pt>
                <c:pt idx="192">
                  <c:v>1159200</c:v>
                </c:pt>
                <c:pt idx="193">
                  <c:v>358560</c:v>
                </c:pt>
                <c:pt idx="194">
                  <c:v>3139.2</c:v>
                </c:pt>
                <c:pt idx="195">
                  <c:v>39820.800000000003</c:v>
                </c:pt>
                <c:pt idx="196">
                  <c:v>20275.2</c:v>
                </c:pt>
                <c:pt idx="197">
                  <c:v>9662.4</c:v>
                </c:pt>
                <c:pt idx="198">
                  <c:v>21801.599999999999</c:v>
                </c:pt>
                <c:pt idx="199">
                  <c:v>92064</c:v>
                </c:pt>
                <c:pt idx="200">
                  <c:v>136560</c:v>
                </c:pt>
                <c:pt idx="201">
                  <c:v>16876.8</c:v>
                </c:pt>
                <c:pt idx="202">
                  <c:v>50803.199999999997</c:v>
                </c:pt>
                <c:pt idx="203">
                  <c:v>731472</c:v>
                </c:pt>
                <c:pt idx="204">
                  <c:v>9976.32</c:v>
                </c:pt>
                <c:pt idx="205">
                  <c:v>117264</c:v>
                </c:pt>
                <c:pt idx="206">
                  <c:v>731472</c:v>
                </c:pt>
                <c:pt idx="207">
                  <c:v>21801.599999999999</c:v>
                </c:pt>
                <c:pt idx="208">
                  <c:v>626640</c:v>
                </c:pt>
                <c:pt idx="209">
                  <c:v>128880</c:v>
                </c:pt>
                <c:pt idx="210">
                  <c:v>640752</c:v>
                </c:pt>
                <c:pt idx="211">
                  <c:v>9662.4</c:v>
                </c:pt>
                <c:pt idx="212">
                  <c:v>597408</c:v>
                </c:pt>
                <c:pt idx="213">
                  <c:v>7707.35</c:v>
                </c:pt>
                <c:pt idx="214">
                  <c:v>9123.7999999999993</c:v>
                </c:pt>
                <c:pt idx="215">
                  <c:v>15620.85</c:v>
                </c:pt>
                <c:pt idx="216">
                  <c:v>17881.849999999999</c:v>
                </c:pt>
                <c:pt idx="217">
                  <c:v>27713.4</c:v>
                </c:pt>
                <c:pt idx="218">
                  <c:v>27713.4</c:v>
                </c:pt>
                <c:pt idx="219">
                  <c:v>17881.849999999999</c:v>
                </c:pt>
                <c:pt idx="220">
                  <c:v>11191.95</c:v>
                </c:pt>
                <c:pt idx="221">
                  <c:v>12802.2</c:v>
                </c:pt>
                <c:pt idx="222">
                  <c:v>7707.35</c:v>
                </c:pt>
                <c:pt idx="223">
                  <c:v>21261</c:v>
                </c:pt>
                <c:pt idx="224">
                  <c:v>12722.4</c:v>
                </c:pt>
                <c:pt idx="225">
                  <c:v>29697</c:v>
                </c:pt>
                <c:pt idx="226">
                  <c:v>282435</c:v>
                </c:pt>
                <c:pt idx="227">
                  <c:v>6756.4</c:v>
                </c:pt>
                <c:pt idx="228">
                  <c:v>39771.75</c:v>
                </c:pt>
                <c:pt idx="229">
                  <c:v>3790.5</c:v>
                </c:pt>
                <c:pt idx="230">
                  <c:v>16538.55</c:v>
                </c:pt>
                <c:pt idx="231">
                  <c:v>460346.25</c:v>
                </c:pt>
                <c:pt idx="232">
                  <c:v>430706.25</c:v>
                </c:pt>
                <c:pt idx="233">
                  <c:v>239400</c:v>
                </c:pt>
                <c:pt idx="234">
                  <c:v>26698.799999999999</c:v>
                </c:pt>
                <c:pt idx="235">
                  <c:v>313500</c:v>
                </c:pt>
                <c:pt idx="236">
                  <c:v>24757</c:v>
                </c:pt>
                <c:pt idx="237">
                  <c:v>355300</c:v>
                </c:pt>
                <c:pt idx="238">
                  <c:v>283218.75</c:v>
                </c:pt>
                <c:pt idx="239">
                  <c:v>457995</c:v>
                </c:pt>
                <c:pt idx="240">
                  <c:v>15474.55</c:v>
                </c:pt>
                <c:pt idx="241">
                  <c:v>282435</c:v>
                </c:pt>
                <c:pt idx="242">
                  <c:v>200165</c:v>
                </c:pt>
                <c:pt idx="243">
                  <c:v>37335</c:v>
                </c:pt>
                <c:pt idx="244">
                  <c:v>408310</c:v>
                </c:pt>
                <c:pt idx="245">
                  <c:v>26391</c:v>
                </c:pt>
                <c:pt idx="246">
                  <c:v>102243.75</c:v>
                </c:pt>
                <c:pt idx="247">
                  <c:v>83600</c:v>
                </c:pt>
                <c:pt idx="248">
                  <c:v>34238</c:v>
                </c:pt>
                <c:pt idx="249">
                  <c:v>50597</c:v>
                </c:pt>
                <c:pt idx="250">
                  <c:v>14204.4</c:v>
                </c:pt>
                <c:pt idx="251">
                  <c:v>30153</c:v>
                </c:pt>
                <c:pt idx="252">
                  <c:v>7908.75</c:v>
                </c:pt>
                <c:pt idx="253">
                  <c:v>40769.25</c:v>
                </c:pt>
                <c:pt idx="254">
                  <c:v>95831.25</c:v>
                </c:pt>
                <c:pt idx="255">
                  <c:v>200165</c:v>
                </c:pt>
                <c:pt idx="256">
                  <c:v>53808</c:v>
                </c:pt>
                <c:pt idx="257">
                  <c:v>30001</c:v>
                </c:pt>
                <c:pt idx="258">
                  <c:v>102243.75</c:v>
                </c:pt>
                <c:pt idx="259">
                  <c:v>83600</c:v>
                </c:pt>
                <c:pt idx="260">
                  <c:v>19627</c:v>
                </c:pt>
                <c:pt idx="261">
                  <c:v>356250</c:v>
                </c:pt>
                <c:pt idx="262">
                  <c:v>26391</c:v>
                </c:pt>
                <c:pt idx="263">
                  <c:v>24035</c:v>
                </c:pt>
                <c:pt idx="264">
                  <c:v>43643</c:v>
                </c:pt>
                <c:pt idx="265">
                  <c:v>50597</c:v>
                </c:pt>
                <c:pt idx="266">
                  <c:v>3790.5</c:v>
                </c:pt>
                <c:pt idx="267">
                  <c:v>16538.55</c:v>
                </c:pt>
                <c:pt idx="268">
                  <c:v>448875</c:v>
                </c:pt>
                <c:pt idx="269">
                  <c:v>183540</c:v>
                </c:pt>
                <c:pt idx="270">
                  <c:v>408310</c:v>
                </c:pt>
                <c:pt idx="271">
                  <c:v>356250</c:v>
                </c:pt>
                <c:pt idx="272">
                  <c:v>53594.100000000006</c:v>
                </c:pt>
                <c:pt idx="273">
                  <c:v>21009</c:v>
                </c:pt>
                <c:pt idx="274">
                  <c:v>40100.400000000001</c:v>
                </c:pt>
                <c:pt idx="275">
                  <c:v>6339.36</c:v>
                </c:pt>
                <c:pt idx="276">
                  <c:v>25932.720000000001</c:v>
                </c:pt>
                <c:pt idx="277">
                  <c:v>28623</c:v>
                </c:pt>
                <c:pt idx="278">
                  <c:v>1730.54</c:v>
                </c:pt>
                <c:pt idx="279">
                  <c:v>104222.5</c:v>
                </c:pt>
                <c:pt idx="280">
                  <c:v>322420</c:v>
                </c:pt>
                <c:pt idx="281">
                  <c:v>480340</c:v>
                </c:pt>
                <c:pt idx="282">
                  <c:v>9231.74</c:v>
                </c:pt>
                <c:pt idx="283">
                  <c:v>30715.439999999999</c:v>
                </c:pt>
                <c:pt idx="284">
                  <c:v>492184</c:v>
                </c:pt>
                <c:pt idx="285">
                  <c:v>25932.720000000001</c:v>
                </c:pt>
                <c:pt idx="286">
                  <c:v>239183</c:v>
                </c:pt>
                <c:pt idx="287">
                  <c:v>111860</c:v>
                </c:pt>
                <c:pt idx="288">
                  <c:v>323712.5</c:v>
                </c:pt>
                <c:pt idx="289">
                  <c:v>21573</c:v>
                </c:pt>
                <c:pt idx="290">
                  <c:v>492184</c:v>
                </c:pt>
                <c:pt idx="291">
                  <c:v>9856.84</c:v>
                </c:pt>
                <c:pt idx="292">
                  <c:v>344322</c:v>
                </c:pt>
                <c:pt idx="293">
                  <c:v>683004</c:v>
                </c:pt>
                <c:pt idx="294">
                  <c:v>40100.400000000001</c:v>
                </c:pt>
                <c:pt idx="295">
                  <c:v>9856.84</c:v>
                </c:pt>
                <c:pt idx="296">
                  <c:v>344322</c:v>
                </c:pt>
                <c:pt idx="297">
                  <c:v>21112.400000000001</c:v>
                </c:pt>
                <c:pt idx="298">
                  <c:v>686952</c:v>
                </c:pt>
                <c:pt idx="299">
                  <c:v>233531.25</c:v>
                </c:pt>
                <c:pt idx="300">
                  <c:v>552391</c:v>
                </c:pt>
                <c:pt idx="301">
                  <c:v>239183</c:v>
                </c:pt>
                <c:pt idx="302">
                  <c:v>9231.74</c:v>
                </c:pt>
                <c:pt idx="303">
                  <c:v>683004</c:v>
                </c:pt>
                <c:pt idx="304">
                  <c:v>33031.599999999999</c:v>
                </c:pt>
                <c:pt idx="305">
                  <c:v>30991.8</c:v>
                </c:pt>
                <c:pt idx="306">
                  <c:v>24576.3</c:v>
                </c:pt>
                <c:pt idx="307">
                  <c:v>16257.3</c:v>
                </c:pt>
                <c:pt idx="308">
                  <c:v>33031.599999999999</c:v>
                </c:pt>
                <c:pt idx="309">
                  <c:v>18818.8</c:v>
                </c:pt>
                <c:pt idx="310">
                  <c:v>8771.14</c:v>
                </c:pt>
                <c:pt idx="311">
                  <c:v>16257.3</c:v>
                </c:pt>
                <c:pt idx="312">
                  <c:v>8113.32</c:v>
                </c:pt>
                <c:pt idx="313">
                  <c:v>21025.439999999999</c:v>
                </c:pt>
                <c:pt idx="314">
                  <c:v>34112.400000000001</c:v>
                </c:pt>
                <c:pt idx="315">
                  <c:v>26114.400000000001</c:v>
                </c:pt>
                <c:pt idx="316">
                  <c:v>26136.720000000001</c:v>
                </c:pt>
                <c:pt idx="317">
                  <c:v>6711.81</c:v>
                </c:pt>
                <c:pt idx="318">
                  <c:v>17604.900000000001</c:v>
                </c:pt>
                <c:pt idx="319">
                  <c:v>7388.85</c:v>
                </c:pt>
                <c:pt idx="320">
                  <c:v>3560.9700000000003</c:v>
                </c:pt>
                <c:pt idx="321">
                  <c:v>10298.82</c:v>
                </c:pt>
                <c:pt idx="322">
                  <c:v>19401.66</c:v>
                </c:pt>
                <c:pt idx="323">
                  <c:v>24719.4</c:v>
                </c:pt>
                <c:pt idx="324">
                  <c:v>10298.82</c:v>
                </c:pt>
                <c:pt idx="325">
                  <c:v>7388.85</c:v>
                </c:pt>
                <c:pt idx="326">
                  <c:v>573205.5</c:v>
                </c:pt>
                <c:pt idx="327">
                  <c:v>124992</c:v>
                </c:pt>
                <c:pt idx="328">
                  <c:v>608499</c:v>
                </c:pt>
                <c:pt idx="329">
                  <c:v>36753.599999999999</c:v>
                </c:pt>
                <c:pt idx="330">
                  <c:v>608499</c:v>
                </c:pt>
                <c:pt idx="331">
                  <c:v>290625</c:v>
                </c:pt>
                <c:pt idx="332">
                  <c:v>474858</c:v>
                </c:pt>
                <c:pt idx="333">
                  <c:v>124992</c:v>
                </c:pt>
                <c:pt idx="334">
                  <c:v>408386.25</c:v>
                </c:pt>
                <c:pt idx="335">
                  <c:v>29308.95</c:v>
                </c:pt>
                <c:pt idx="336">
                  <c:v>40887.449999999997</c:v>
                </c:pt>
                <c:pt idx="337">
                  <c:v>28551</c:v>
                </c:pt>
                <c:pt idx="338">
                  <c:v>313317</c:v>
                </c:pt>
                <c:pt idx="339">
                  <c:v>391716</c:v>
                </c:pt>
                <c:pt idx="340">
                  <c:v>30835.08</c:v>
                </c:pt>
                <c:pt idx="341">
                  <c:v>13833.75</c:v>
                </c:pt>
                <c:pt idx="342">
                  <c:v>462861</c:v>
                </c:pt>
                <c:pt idx="343">
                  <c:v>11327.4</c:v>
                </c:pt>
                <c:pt idx="344">
                  <c:v>242613.75</c:v>
                </c:pt>
                <c:pt idx="345">
                  <c:v>36753.599999999999</c:v>
                </c:pt>
                <c:pt idx="346">
                  <c:v>26430.6</c:v>
                </c:pt>
                <c:pt idx="347">
                  <c:v>382788</c:v>
                </c:pt>
                <c:pt idx="348">
                  <c:v>10936.8</c:v>
                </c:pt>
                <c:pt idx="349">
                  <c:v>36208.620000000003</c:v>
                </c:pt>
                <c:pt idx="350">
                  <c:v>267561</c:v>
                </c:pt>
                <c:pt idx="351">
                  <c:v>766413</c:v>
                </c:pt>
                <c:pt idx="352">
                  <c:v>191231.25</c:v>
                </c:pt>
                <c:pt idx="353">
                  <c:v>936138</c:v>
                </c:pt>
                <c:pt idx="354">
                  <c:v>115552.5</c:v>
                </c:pt>
                <c:pt idx="355">
                  <c:v>20794.8</c:v>
                </c:pt>
                <c:pt idx="356">
                  <c:v>382788</c:v>
                </c:pt>
                <c:pt idx="357">
                  <c:v>3142.7200000000003</c:v>
                </c:pt>
                <c:pt idx="358">
                  <c:v>23588.799999999999</c:v>
                </c:pt>
                <c:pt idx="359">
                  <c:v>1655.08</c:v>
                </c:pt>
                <c:pt idx="360">
                  <c:v>23588.799999999999</c:v>
                </c:pt>
                <c:pt idx="361">
                  <c:v>177100</c:v>
                </c:pt>
                <c:pt idx="362">
                  <c:v>6762</c:v>
                </c:pt>
                <c:pt idx="363">
                  <c:v>438564</c:v>
                </c:pt>
                <c:pt idx="364">
                  <c:v>34513.800000000003</c:v>
                </c:pt>
                <c:pt idx="365">
                  <c:v>13027.2</c:v>
                </c:pt>
                <c:pt idx="366">
                  <c:v>11868</c:v>
                </c:pt>
                <c:pt idx="367">
                  <c:v>431112</c:v>
                </c:pt>
                <c:pt idx="368">
                  <c:v>354108</c:v>
                </c:pt>
                <c:pt idx="369">
                  <c:v>9811.7999999999993</c:v>
                </c:pt>
                <c:pt idx="370">
                  <c:v>128110</c:v>
                </c:pt>
                <c:pt idx="371">
                  <c:v>8107.96</c:v>
                </c:pt>
                <c:pt idx="372">
                  <c:v>7051.8</c:v>
                </c:pt>
                <c:pt idx="373">
                  <c:v>25134.400000000001</c:v>
                </c:pt>
                <c:pt idx="374">
                  <c:v>678960</c:v>
                </c:pt>
                <c:pt idx="375">
                  <c:v>4366.32</c:v>
                </c:pt>
                <c:pt idx="376">
                  <c:v>10291.120000000001</c:v>
                </c:pt>
                <c:pt idx="377">
                  <c:v>15513.96</c:v>
                </c:pt>
                <c:pt idx="378">
                  <c:v>35585.599999999999</c:v>
                </c:pt>
                <c:pt idx="379">
                  <c:v>55071.199999999997</c:v>
                </c:pt>
                <c:pt idx="380">
                  <c:v>691012</c:v>
                </c:pt>
                <c:pt idx="381">
                  <c:v>12532.24</c:v>
                </c:pt>
                <c:pt idx="382">
                  <c:v>438564</c:v>
                </c:pt>
                <c:pt idx="383">
                  <c:v>6601.92</c:v>
                </c:pt>
                <c:pt idx="384">
                  <c:v>18721.080000000002</c:v>
                </c:pt>
                <c:pt idx="385">
                  <c:v>15056.72</c:v>
                </c:pt>
                <c:pt idx="386">
                  <c:v>106536</c:v>
                </c:pt>
                <c:pt idx="387">
                  <c:v>175260</c:v>
                </c:pt>
                <c:pt idx="388">
                  <c:v>184989</c:v>
                </c:pt>
                <c:pt idx="389">
                  <c:v>15056.72</c:v>
                </c:pt>
                <c:pt idx="390">
                  <c:v>122682</c:v>
                </c:pt>
                <c:pt idx="391">
                  <c:v>135884</c:v>
                </c:pt>
                <c:pt idx="392">
                  <c:v>588984</c:v>
                </c:pt>
                <c:pt idx="393">
                  <c:v>223008</c:v>
                </c:pt>
                <c:pt idx="394">
                  <c:v>13027.2</c:v>
                </c:pt>
                <c:pt idx="395">
                  <c:v>18721.080000000002</c:v>
                </c:pt>
                <c:pt idx="396">
                  <c:v>25134.400000000001</c:v>
                </c:pt>
                <c:pt idx="397">
                  <c:v>678960</c:v>
                </c:pt>
                <c:pt idx="398">
                  <c:v>27968</c:v>
                </c:pt>
                <c:pt idx="399">
                  <c:v>9811.7999999999993</c:v>
                </c:pt>
                <c:pt idx="400">
                  <c:v>15180</c:v>
                </c:pt>
                <c:pt idx="401">
                  <c:v>175260</c:v>
                </c:pt>
                <c:pt idx="402">
                  <c:v>8031.5999999999995</c:v>
                </c:pt>
                <c:pt idx="403">
                  <c:v>298662</c:v>
                </c:pt>
                <c:pt idx="404">
                  <c:v>4007.64</c:v>
                </c:pt>
                <c:pt idx="405">
                  <c:v>1038082.5</c:v>
                </c:pt>
                <c:pt idx="406">
                  <c:v>530621</c:v>
                </c:pt>
                <c:pt idx="407">
                  <c:v>87906</c:v>
                </c:pt>
                <c:pt idx="408">
                  <c:v>25345.32</c:v>
                </c:pt>
                <c:pt idx="409">
                  <c:v>211233.75</c:v>
                </c:pt>
                <c:pt idx="410">
                  <c:v>10262.07</c:v>
                </c:pt>
                <c:pt idx="411">
                  <c:v>318158.75</c:v>
                </c:pt>
                <c:pt idx="412">
                  <c:v>91182</c:v>
                </c:pt>
                <c:pt idx="413">
                  <c:v>700245</c:v>
                </c:pt>
                <c:pt idx="414">
                  <c:v>769814.5</c:v>
                </c:pt>
                <c:pt idx="415">
                  <c:v>50163.75</c:v>
                </c:pt>
                <c:pt idx="416">
                  <c:v>298662</c:v>
                </c:pt>
                <c:pt idx="417">
                  <c:v>16748.55</c:v>
                </c:pt>
                <c:pt idx="418">
                  <c:v>4007.64</c:v>
                </c:pt>
                <c:pt idx="419">
                  <c:v>361452</c:v>
                </c:pt>
                <c:pt idx="420">
                  <c:v>19383</c:v>
                </c:pt>
                <c:pt idx="421">
                  <c:v>318158.75</c:v>
                </c:pt>
                <c:pt idx="422">
                  <c:v>3344.25</c:v>
                </c:pt>
                <c:pt idx="423">
                  <c:v>1035625.5</c:v>
                </c:pt>
                <c:pt idx="424">
                  <c:v>416279.5</c:v>
                </c:pt>
                <c:pt idx="425">
                  <c:v>64496.25</c:v>
                </c:pt>
                <c:pt idx="426">
                  <c:v>240012.5</c:v>
                </c:pt>
                <c:pt idx="427">
                  <c:v>404176.5</c:v>
                </c:pt>
                <c:pt idx="428">
                  <c:v>21359.52</c:v>
                </c:pt>
                <c:pt idx="429">
                  <c:v>725907</c:v>
                </c:pt>
                <c:pt idx="430">
                  <c:v>430452.75</c:v>
                </c:pt>
                <c:pt idx="431">
                  <c:v>9609.6</c:v>
                </c:pt>
                <c:pt idx="432">
                  <c:v>509691</c:v>
                </c:pt>
                <c:pt idx="433">
                  <c:v>24395.279999999999</c:v>
                </c:pt>
                <c:pt idx="434">
                  <c:v>16748.55</c:v>
                </c:pt>
                <c:pt idx="435">
                  <c:v>99758.75</c:v>
                </c:pt>
                <c:pt idx="436">
                  <c:v>659613.5</c:v>
                </c:pt>
                <c:pt idx="437">
                  <c:v>404176.5</c:v>
                </c:pt>
                <c:pt idx="438">
                  <c:v>13240.5</c:v>
                </c:pt>
                <c:pt idx="439">
                  <c:v>30830.799999999999</c:v>
                </c:pt>
                <c:pt idx="440">
                  <c:v>12066.6</c:v>
                </c:pt>
                <c:pt idx="441">
                  <c:v>5217.03</c:v>
                </c:pt>
                <c:pt idx="442">
                  <c:v>17253.599999999999</c:v>
                </c:pt>
                <c:pt idx="443">
                  <c:v>3318.77</c:v>
                </c:pt>
                <c:pt idx="444">
                  <c:v>17708.599999999999</c:v>
                </c:pt>
                <c:pt idx="445">
                  <c:v>18891.599999999999</c:v>
                </c:pt>
                <c:pt idx="446">
                  <c:v>2293.1999999999998</c:v>
                </c:pt>
                <c:pt idx="447">
                  <c:v>21479.64</c:v>
                </c:pt>
                <c:pt idx="448">
                  <c:v>35872.199999999997</c:v>
                </c:pt>
                <c:pt idx="449">
                  <c:v>2293.1999999999998</c:v>
                </c:pt>
                <c:pt idx="450">
                  <c:v>48812.4</c:v>
                </c:pt>
                <c:pt idx="451">
                  <c:v>3318.77</c:v>
                </c:pt>
                <c:pt idx="452">
                  <c:v>18891.599999999999</c:v>
                </c:pt>
                <c:pt idx="453">
                  <c:v>22256.324999999997</c:v>
                </c:pt>
                <c:pt idx="454">
                  <c:v>3341.52</c:v>
                </c:pt>
                <c:pt idx="455">
                  <c:v>4168.8</c:v>
                </c:pt>
                <c:pt idx="456">
                  <c:v>14666.4</c:v>
                </c:pt>
                <c:pt idx="457">
                  <c:v>4168.8</c:v>
                </c:pt>
                <c:pt idx="458">
                  <c:v>387618.75</c:v>
                </c:pt>
                <c:pt idx="459">
                  <c:v>166725</c:v>
                </c:pt>
                <c:pt idx="460">
                  <c:v>728595</c:v>
                </c:pt>
                <c:pt idx="461">
                  <c:v>202950</c:v>
                </c:pt>
                <c:pt idx="462">
                  <c:v>27972</c:v>
                </c:pt>
                <c:pt idx="463">
                  <c:v>35172</c:v>
                </c:pt>
                <c:pt idx="464">
                  <c:v>159570</c:v>
                </c:pt>
                <c:pt idx="465">
                  <c:v>29254.5</c:v>
                </c:pt>
                <c:pt idx="466">
                  <c:v>4338</c:v>
                </c:pt>
                <c:pt idx="467">
                  <c:v>9193.5</c:v>
                </c:pt>
                <c:pt idx="468">
                  <c:v>6885</c:v>
                </c:pt>
                <c:pt idx="469">
                  <c:v>10665</c:v>
                </c:pt>
                <c:pt idx="470">
                  <c:v>201285</c:v>
                </c:pt>
                <c:pt idx="471">
                  <c:v>179550</c:v>
                </c:pt>
                <c:pt idx="472">
                  <c:v>619380</c:v>
                </c:pt>
                <c:pt idx="473">
                  <c:v>4338</c:v>
                </c:pt>
                <c:pt idx="474">
                  <c:v>16789.5</c:v>
                </c:pt>
                <c:pt idx="475">
                  <c:v>215550</c:v>
                </c:pt>
                <c:pt idx="476">
                  <c:v>230310</c:v>
                </c:pt>
                <c:pt idx="477">
                  <c:v>38362.5</c:v>
                </c:pt>
                <c:pt idx="478">
                  <c:v>8653.5</c:v>
                </c:pt>
                <c:pt idx="479">
                  <c:v>884205</c:v>
                </c:pt>
                <c:pt idx="480">
                  <c:v>116640</c:v>
                </c:pt>
                <c:pt idx="481">
                  <c:v>619380</c:v>
                </c:pt>
                <c:pt idx="482">
                  <c:v>29254.5</c:v>
                </c:pt>
                <c:pt idx="483">
                  <c:v>284512.5</c:v>
                </c:pt>
                <c:pt idx="484">
                  <c:v>589050</c:v>
                </c:pt>
                <c:pt idx="485">
                  <c:v>65137.5</c:v>
                </c:pt>
                <c:pt idx="486">
                  <c:v>705600</c:v>
                </c:pt>
                <c:pt idx="487">
                  <c:v>808110</c:v>
                </c:pt>
                <c:pt idx="488">
                  <c:v>38021.399999999994</c:v>
                </c:pt>
                <c:pt idx="489">
                  <c:v>36702</c:v>
                </c:pt>
                <c:pt idx="490">
                  <c:v>27799.200000000001</c:v>
                </c:pt>
                <c:pt idx="491">
                  <c:v>222705</c:v>
                </c:pt>
                <c:pt idx="492">
                  <c:v>27972</c:v>
                </c:pt>
                <c:pt idx="493">
                  <c:v>230310</c:v>
                </c:pt>
                <c:pt idx="494">
                  <c:v>12794.64</c:v>
                </c:pt>
                <c:pt idx="495">
                  <c:v>15774.36</c:v>
                </c:pt>
                <c:pt idx="496">
                  <c:v>12794.64</c:v>
                </c:pt>
                <c:pt idx="497">
                  <c:v>5126.3999999999996</c:v>
                </c:pt>
                <c:pt idx="498">
                  <c:v>5040.96</c:v>
                </c:pt>
                <c:pt idx="499">
                  <c:v>9837.17</c:v>
                </c:pt>
                <c:pt idx="500">
                  <c:v>10733.4</c:v>
                </c:pt>
                <c:pt idx="501">
                  <c:v>42713.324999999997</c:v>
                </c:pt>
                <c:pt idx="502">
                  <c:v>5040.96</c:v>
                </c:pt>
                <c:pt idx="503">
                  <c:v>20687.16</c:v>
                </c:pt>
                <c:pt idx="504">
                  <c:v>246708</c:v>
                </c:pt>
                <c:pt idx="505">
                  <c:v>750537</c:v>
                </c:pt>
                <c:pt idx="506">
                  <c:v>271561.25</c:v>
                </c:pt>
                <c:pt idx="507">
                  <c:v>20826</c:v>
                </c:pt>
                <c:pt idx="508">
                  <c:v>16858.38</c:v>
                </c:pt>
                <c:pt idx="509">
                  <c:v>238609</c:v>
                </c:pt>
                <c:pt idx="510">
                  <c:v>53257.599999999999</c:v>
                </c:pt>
                <c:pt idx="511">
                  <c:v>28795.95</c:v>
                </c:pt>
                <c:pt idx="512">
                  <c:v>233091</c:v>
                </c:pt>
                <c:pt idx="513">
                  <c:v>19971.599999999999</c:v>
                </c:pt>
                <c:pt idx="514">
                  <c:v>655551.75</c:v>
                </c:pt>
                <c:pt idx="515">
                  <c:v>42997.68</c:v>
                </c:pt>
                <c:pt idx="516">
                  <c:v>25904.340000000004</c:v>
                </c:pt>
                <c:pt idx="517">
                  <c:v>42613.2</c:v>
                </c:pt>
                <c:pt idx="518">
                  <c:v>26486.400000000001</c:v>
                </c:pt>
                <c:pt idx="519">
                  <c:v>271561.25</c:v>
                </c:pt>
                <c:pt idx="520">
                  <c:v>53257.599999999999</c:v>
                </c:pt>
                <c:pt idx="521">
                  <c:v>364722</c:v>
                </c:pt>
                <c:pt idx="522">
                  <c:v>49929</c:v>
                </c:pt>
                <c:pt idx="523">
                  <c:v>8744.25</c:v>
                </c:pt>
                <c:pt idx="524">
                  <c:v>107156</c:v>
                </c:pt>
                <c:pt idx="525">
                  <c:v>11263.84</c:v>
                </c:pt>
                <c:pt idx="526">
                  <c:v>18519.12</c:v>
                </c:pt>
                <c:pt idx="527">
                  <c:v>61632.5</c:v>
                </c:pt>
                <c:pt idx="528">
                  <c:v>52243</c:v>
                </c:pt>
                <c:pt idx="529">
                  <c:v>352106.25</c:v>
                </c:pt>
                <c:pt idx="530">
                  <c:v>46796.2</c:v>
                </c:pt>
                <c:pt idx="531">
                  <c:v>159421.25</c:v>
                </c:pt>
                <c:pt idx="532">
                  <c:v>105353.75</c:v>
                </c:pt>
                <c:pt idx="533">
                  <c:v>107156</c:v>
                </c:pt>
                <c:pt idx="534">
                  <c:v>28795.95</c:v>
                </c:pt>
                <c:pt idx="535">
                  <c:v>2367.4</c:v>
                </c:pt>
                <c:pt idx="536">
                  <c:v>272888</c:v>
                </c:pt>
                <c:pt idx="537">
                  <c:v>265760</c:v>
                </c:pt>
                <c:pt idx="538">
                  <c:v>237160</c:v>
                </c:pt>
                <c:pt idx="539">
                  <c:v>35494.800000000003</c:v>
                </c:pt>
                <c:pt idx="540">
                  <c:v>8936.4</c:v>
                </c:pt>
                <c:pt idx="541">
                  <c:v>468072</c:v>
                </c:pt>
                <c:pt idx="542">
                  <c:v>14907.2</c:v>
                </c:pt>
                <c:pt idx="543">
                  <c:v>16841.439999999999</c:v>
                </c:pt>
                <c:pt idx="544">
                  <c:v>30184</c:v>
                </c:pt>
                <c:pt idx="545">
                  <c:v>313104</c:v>
                </c:pt>
                <c:pt idx="546">
                  <c:v>922680</c:v>
                </c:pt>
                <c:pt idx="547">
                  <c:v>272888</c:v>
                </c:pt>
                <c:pt idx="548">
                  <c:v>237160</c:v>
                </c:pt>
                <c:pt idx="549">
                  <c:v>15928</c:v>
                </c:pt>
                <c:pt idx="550">
                  <c:v>30184</c:v>
                </c:pt>
                <c:pt idx="551">
                  <c:v>490952</c:v>
                </c:pt>
                <c:pt idx="552">
                  <c:v>358776</c:v>
                </c:pt>
                <c:pt idx="553">
                  <c:v>567600</c:v>
                </c:pt>
                <c:pt idx="554">
                  <c:v>368676</c:v>
                </c:pt>
                <c:pt idx="555">
                  <c:v>5016</c:v>
                </c:pt>
                <c:pt idx="556">
                  <c:v>21700.799999999999</c:v>
                </c:pt>
                <c:pt idx="557">
                  <c:v>429660</c:v>
                </c:pt>
                <c:pt idx="558">
                  <c:v>303688</c:v>
                </c:pt>
                <c:pt idx="559">
                  <c:v>15928</c:v>
                </c:pt>
                <c:pt idx="560">
                  <c:v>22271.040000000001</c:v>
                </c:pt>
                <c:pt idx="561">
                  <c:v>51143.399999999994</c:v>
                </c:pt>
                <c:pt idx="562">
                  <c:v>191884</c:v>
                </c:pt>
                <c:pt idx="563">
                  <c:v>303688</c:v>
                </c:pt>
                <c:pt idx="564">
                  <c:v>262570</c:v>
                </c:pt>
                <c:pt idx="565">
                  <c:v>21700.799999999999</c:v>
                </c:pt>
                <c:pt idx="566">
                  <c:v>83160</c:v>
                </c:pt>
                <c:pt idx="567">
                  <c:v>21076.44</c:v>
                </c:pt>
                <c:pt idx="568">
                  <c:v>16841.439999999999</c:v>
                </c:pt>
                <c:pt idx="569">
                  <c:v>33633.599999999999</c:v>
                </c:pt>
                <c:pt idx="570">
                  <c:v>44378.399999999994</c:v>
                </c:pt>
                <c:pt idx="571">
                  <c:v>28100.16</c:v>
                </c:pt>
                <c:pt idx="572">
                  <c:v>26945.599999999999</c:v>
                </c:pt>
                <c:pt idx="573">
                  <c:v>9184.56</c:v>
                </c:pt>
                <c:pt idx="574">
                  <c:v>26945.599999999999</c:v>
                </c:pt>
                <c:pt idx="575">
                  <c:v>29156.16</c:v>
                </c:pt>
                <c:pt idx="576">
                  <c:v>33499.35</c:v>
                </c:pt>
                <c:pt idx="577">
                  <c:v>33499.35</c:v>
                </c:pt>
                <c:pt idx="578">
                  <c:v>281053.5</c:v>
                </c:pt>
                <c:pt idx="579">
                  <c:v>545055</c:v>
                </c:pt>
                <c:pt idx="580">
                  <c:v>7690.8</c:v>
                </c:pt>
                <c:pt idx="581">
                  <c:v>299171.25</c:v>
                </c:pt>
                <c:pt idx="582">
                  <c:v>7904.82</c:v>
                </c:pt>
                <c:pt idx="583">
                  <c:v>6305.76</c:v>
                </c:pt>
                <c:pt idx="584">
                  <c:v>39237</c:v>
                </c:pt>
                <c:pt idx="585">
                  <c:v>21732.6</c:v>
                </c:pt>
                <c:pt idx="586">
                  <c:v>8760.4650000000001</c:v>
                </c:pt>
                <c:pt idx="587">
                  <c:v>210627</c:v>
                </c:pt>
                <c:pt idx="588">
                  <c:v>45953.4</c:v>
                </c:pt>
                <c:pt idx="589">
                  <c:v>47119.199999999997</c:v>
                </c:pt>
                <c:pt idx="590">
                  <c:v>801444</c:v>
                </c:pt>
                <c:pt idx="591">
                  <c:v>172151.25</c:v>
                </c:pt>
                <c:pt idx="592">
                  <c:v>5961.24</c:v>
                </c:pt>
                <c:pt idx="593">
                  <c:v>16418.64</c:v>
                </c:pt>
                <c:pt idx="594">
                  <c:v>20423.25</c:v>
                </c:pt>
                <c:pt idx="595">
                  <c:v>21732.6</c:v>
                </c:pt>
                <c:pt idx="596">
                  <c:v>108706.5</c:v>
                </c:pt>
                <c:pt idx="597">
                  <c:v>10575.72</c:v>
                </c:pt>
                <c:pt idx="598">
                  <c:v>52167.375</c:v>
                </c:pt>
                <c:pt idx="599">
                  <c:v>801444</c:v>
                </c:pt>
                <c:pt idx="600">
                  <c:v>7247.1</c:v>
                </c:pt>
                <c:pt idx="601">
                  <c:v>6305.76</c:v>
                </c:pt>
                <c:pt idx="602">
                  <c:v>8613</c:v>
                </c:pt>
                <c:pt idx="603">
                  <c:v>4280.3999999999996</c:v>
                </c:pt>
                <c:pt idx="604">
                  <c:v>679905</c:v>
                </c:pt>
                <c:pt idx="605">
                  <c:v>10575.72</c:v>
                </c:pt>
                <c:pt idx="606">
                  <c:v>172151.25</c:v>
                </c:pt>
                <c:pt idx="607">
                  <c:v>20423.25</c:v>
                </c:pt>
                <c:pt idx="608">
                  <c:v>180416.25</c:v>
                </c:pt>
                <c:pt idx="609">
                  <c:v>7247.1</c:v>
                </c:pt>
                <c:pt idx="610">
                  <c:v>4280.3999999999996</c:v>
                </c:pt>
                <c:pt idx="611">
                  <c:v>18478.8</c:v>
                </c:pt>
                <c:pt idx="612">
                  <c:v>44358.8</c:v>
                </c:pt>
                <c:pt idx="613">
                  <c:v>29979.599999999999</c:v>
                </c:pt>
                <c:pt idx="614">
                  <c:v>18035.919999999998</c:v>
                </c:pt>
                <c:pt idx="615">
                  <c:v>1685.6</c:v>
                </c:pt>
                <c:pt idx="616">
                  <c:v>1763.8600000000001</c:v>
                </c:pt>
                <c:pt idx="617">
                  <c:v>18035.919999999998</c:v>
                </c:pt>
                <c:pt idx="618">
                  <c:v>3586.2</c:v>
                </c:pt>
                <c:pt idx="619">
                  <c:v>41761.599999999999</c:v>
                </c:pt>
                <c:pt idx="620">
                  <c:v>22794.3</c:v>
                </c:pt>
                <c:pt idx="621">
                  <c:v>14375.76</c:v>
                </c:pt>
                <c:pt idx="622">
                  <c:v>1685.6</c:v>
                </c:pt>
                <c:pt idx="623">
                  <c:v>14375.76</c:v>
                </c:pt>
                <c:pt idx="624">
                  <c:v>20794.8</c:v>
                </c:pt>
                <c:pt idx="625">
                  <c:v>206658</c:v>
                </c:pt>
                <c:pt idx="626">
                  <c:v>109972.5</c:v>
                </c:pt>
                <c:pt idx="627">
                  <c:v>385968</c:v>
                </c:pt>
                <c:pt idx="628">
                  <c:v>260580</c:v>
                </c:pt>
                <c:pt idx="629">
                  <c:v>19517.7</c:v>
                </c:pt>
                <c:pt idx="630">
                  <c:v>29670</c:v>
                </c:pt>
                <c:pt idx="631">
                  <c:v>303257.5</c:v>
                </c:pt>
                <c:pt idx="632">
                  <c:v>670477.5</c:v>
                </c:pt>
                <c:pt idx="633">
                  <c:v>360899</c:v>
                </c:pt>
                <c:pt idx="634">
                  <c:v>60200</c:v>
                </c:pt>
                <c:pt idx="635">
                  <c:v>2335.7600000000002</c:v>
                </c:pt>
                <c:pt idx="636">
                  <c:v>10396.540000000001</c:v>
                </c:pt>
                <c:pt idx="637">
                  <c:v>29670</c:v>
                </c:pt>
                <c:pt idx="638">
                  <c:v>4472</c:v>
                </c:pt>
                <c:pt idx="639">
                  <c:v>31863</c:v>
                </c:pt>
                <c:pt idx="640">
                  <c:v>22484.7</c:v>
                </c:pt>
                <c:pt idx="641">
                  <c:v>30072.48</c:v>
                </c:pt>
                <c:pt idx="642">
                  <c:v>10420.619999999999</c:v>
                </c:pt>
                <c:pt idx="643">
                  <c:v>210700</c:v>
                </c:pt>
                <c:pt idx="644">
                  <c:v>22931.040000000001</c:v>
                </c:pt>
                <c:pt idx="645">
                  <c:v>354277</c:v>
                </c:pt>
                <c:pt idx="646">
                  <c:v>578522</c:v>
                </c:pt>
                <c:pt idx="647">
                  <c:v>169312.5</c:v>
                </c:pt>
                <c:pt idx="648">
                  <c:v>10423.200000000001</c:v>
                </c:pt>
                <c:pt idx="649">
                  <c:v>634680</c:v>
                </c:pt>
                <c:pt idx="650">
                  <c:v>69402</c:v>
                </c:pt>
                <c:pt idx="651">
                  <c:v>654288</c:v>
                </c:pt>
                <c:pt idx="652">
                  <c:v>17476.060000000001</c:v>
                </c:pt>
                <c:pt idx="653">
                  <c:v>655578</c:v>
                </c:pt>
                <c:pt idx="654">
                  <c:v>69402</c:v>
                </c:pt>
                <c:pt idx="655">
                  <c:v>385968</c:v>
                </c:pt>
                <c:pt idx="656">
                  <c:v>260580</c:v>
                </c:pt>
                <c:pt idx="657">
                  <c:v>385581</c:v>
                </c:pt>
                <c:pt idx="658">
                  <c:v>229104</c:v>
                </c:pt>
                <c:pt idx="659">
                  <c:v>305730</c:v>
                </c:pt>
                <c:pt idx="660">
                  <c:v>25542</c:v>
                </c:pt>
                <c:pt idx="661">
                  <c:v>22484.7</c:v>
                </c:pt>
                <c:pt idx="662">
                  <c:v>30072.48</c:v>
                </c:pt>
                <c:pt idx="663">
                  <c:v>10420.619999999999</c:v>
                </c:pt>
                <c:pt idx="664">
                  <c:v>10396.540000000001</c:v>
                </c:pt>
                <c:pt idx="665">
                  <c:v>24123</c:v>
                </c:pt>
                <c:pt idx="666">
                  <c:v>124737.5</c:v>
                </c:pt>
                <c:pt idx="667">
                  <c:v>293993.75</c:v>
                </c:pt>
                <c:pt idx="668">
                  <c:v>115281.25</c:v>
                </c:pt>
                <c:pt idx="669">
                  <c:v>139230</c:v>
                </c:pt>
                <c:pt idx="670">
                  <c:v>19686</c:v>
                </c:pt>
                <c:pt idx="671">
                  <c:v>20578.5</c:v>
                </c:pt>
                <c:pt idx="672">
                  <c:v>15083.25</c:v>
                </c:pt>
                <c:pt idx="673">
                  <c:v>848172.5</c:v>
                </c:pt>
                <c:pt idx="674">
                  <c:v>32627.25</c:v>
                </c:pt>
                <c:pt idx="675">
                  <c:v>4539</c:v>
                </c:pt>
                <c:pt idx="676">
                  <c:v>115281.25</c:v>
                </c:pt>
                <c:pt idx="677">
                  <c:v>14981.25</c:v>
                </c:pt>
                <c:pt idx="678">
                  <c:v>597082.5</c:v>
                </c:pt>
                <c:pt idx="679">
                  <c:v>639922.5</c:v>
                </c:pt>
                <c:pt idx="680">
                  <c:v>9322.7999999999993</c:v>
                </c:pt>
                <c:pt idx="681">
                  <c:v>4981</c:v>
                </c:pt>
                <c:pt idx="682">
                  <c:v>5100</c:v>
                </c:pt>
                <c:pt idx="683">
                  <c:v>36031.5</c:v>
                </c:pt>
                <c:pt idx="684">
                  <c:v>70443.75</c:v>
                </c:pt>
                <c:pt idx="685">
                  <c:v>656370</c:v>
                </c:pt>
                <c:pt idx="686">
                  <c:v>259037.5</c:v>
                </c:pt>
                <c:pt idx="687">
                  <c:v>9322.7999999999993</c:v>
                </c:pt>
                <c:pt idx="688">
                  <c:v>14713.5</c:v>
                </c:pt>
                <c:pt idx="689">
                  <c:v>6273</c:v>
                </c:pt>
                <c:pt idx="690">
                  <c:v>4539</c:v>
                </c:pt>
                <c:pt idx="691">
                  <c:v>14981.25</c:v>
                </c:pt>
                <c:pt idx="692">
                  <c:v>313862.5</c:v>
                </c:pt>
                <c:pt idx="693">
                  <c:v>58650</c:v>
                </c:pt>
                <c:pt idx="694">
                  <c:v>4981</c:v>
                </c:pt>
                <c:pt idx="695">
                  <c:v>631125</c:v>
                </c:pt>
                <c:pt idx="696">
                  <c:v>139230</c:v>
                </c:pt>
                <c:pt idx="697">
                  <c:v>8139.6</c:v>
                </c:pt>
                <c:pt idx="698">
                  <c:v>4301.8500000000004</c:v>
                </c:pt>
                <c:pt idx="699">
                  <c:v>18421.2</c:v>
                </c:pt>
              </c:numCache>
            </c:numRef>
          </c:xVal>
          <c:yVal>
            <c:numRef>
              <c:f>'Statistics &amp; Regression'!$J$51:$J$750</c:f>
              <c:numCache>
                <c:formatCode>General</c:formatCode>
                <c:ptCount val="700"/>
                <c:pt idx="0">
                  <c:v>11423.991795840884</c:v>
                </c:pt>
                <c:pt idx="1">
                  <c:v>9296.6412081530761</c:v>
                </c:pt>
                <c:pt idx="2">
                  <c:v>6086.253170010018</c:v>
                </c:pt>
                <c:pt idx="3">
                  <c:v>2392.8945361009301</c:v>
                </c:pt>
                <c:pt idx="4">
                  <c:v>6922.2692328793619</c:v>
                </c:pt>
                <c:pt idx="5">
                  <c:v>60579.691827206261</c:v>
                </c:pt>
                <c:pt idx="6">
                  <c:v>2487.3758034799994</c:v>
                </c:pt>
                <c:pt idx="7">
                  <c:v>18207.85512930651</c:v>
                </c:pt>
                <c:pt idx="8">
                  <c:v>13429.779492803675</c:v>
                </c:pt>
                <c:pt idx="9">
                  <c:v>4022.6907117684323</c:v>
                </c:pt>
                <c:pt idx="10">
                  <c:v>6922.2692328793619</c:v>
                </c:pt>
                <c:pt idx="11">
                  <c:v>-34288.596790415082</c:v>
                </c:pt>
                <c:pt idx="12">
                  <c:v>6806.8859770209674</c:v>
                </c:pt>
                <c:pt idx="13">
                  <c:v>2002.4240655538119</c:v>
                </c:pt>
                <c:pt idx="14">
                  <c:v>-4568.1879401956921</c:v>
                </c:pt>
                <c:pt idx="15">
                  <c:v>1611.2767786922625</c:v>
                </c:pt>
                <c:pt idx="16">
                  <c:v>1938.5109401505433</c:v>
                </c:pt>
                <c:pt idx="17">
                  <c:v>2639.1184450282021</c:v>
                </c:pt>
                <c:pt idx="18">
                  <c:v>18207.85512930651</c:v>
                </c:pt>
                <c:pt idx="19">
                  <c:v>40229.589006164017</c:v>
                </c:pt>
                <c:pt idx="20">
                  <c:v>2526.0864957942927</c:v>
                </c:pt>
                <c:pt idx="21">
                  <c:v>735.93136878945825</c:v>
                </c:pt>
                <c:pt idx="22">
                  <c:v>1422.3142439341229</c:v>
                </c:pt>
                <c:pt idx="23">
                  <c:v>5572.4523682683357</c:v>
                </c:pt>
                <c:pt idx="24">
                  <c:v>6927.9953702962748</c:v>
                </c:pt>
                <c:pt idx="25">
                  <c:v>996.65037208219906</c:v>
                </c:pt>
                <c:pt idx="26">
                  <c:v>69089.005038371863</c:v>
                </c:pt>
                <c:pt idx="27">
                  <c:v>6499.3844526813955</c:v>
                </c:pt>
                <c:pt idx="28">
                  <c:v>6011.8133835901444</c:v>
                </c:pt>
                <c:pt idx="29">
                  <c:v>12843.417314012413</c:v>
                </c:pt>
                <c:pt idx="30">
                  <c:v>60579.691827206261</c:v>
                </c:pt>
                <c:pt idx="31">
                  <c:v>1347.6182611301199</c:v>
                </c:pt>
                <c:pt idx="32">
                  <c:v>-23254.710893210169</c:v>
                </c:pt>
                <c:pt idx="33">
                  <c:v>15605.162706171286</c:v>
                </c:pt>
                <c:pt idx="34">
                  <c:v>40229.589006164017</c:v>
                </c:pt>
                <c:pt idx="35">
                  <c:v>11114.242446643846</c:v>
                </c:pt>
                <c:pt idx="36">
                  <c:v>-36280.20358904</c:v>
                </c:pt>
                <c:pt idx="37">
                  <c:v>-4568.1879401956921</c:v>
                </c:pt>
                <c:pt idx="38">
                  <c:v>14380.499235426832</c:v>
                </c:pt>
                <c:pt idx="39">
                  <c:v>20540.800718671413</c:v>
                </c:pt>
                <c:pt idx="40">
                  <c:v>6086.253170010018</c:v>
                </c:pt>
                <c:pt idx="41">
                  <c:v>2392.8945361009301</c:v>
                </c:pt>
                <c:pt idx="42">
                  <c:v>61141.627605302114</c:v>
                </c:pt>
                <c:pt idx="43">
                  <c:v>15469.705360796826</c:v>
                </c:pt>
                <c:pt idx="44">
                  <c:v>12843.417314012413</c:v>
                </c:pt>
                <c:pt idx="45">
                  <c:v>242280.89071176844</c:v>
                </c:pt>
                <c:pt idx="46">
                  <c:v>14088.7480730841</c:v>
                </c:pt>
                <c:pt idx="47">
                  <c:v>-54191.857015901362</c:v>
                </c:pt>
                <c:pt idx="48">
                  <c:v>13429.779492803675</c:v>
                </c:pt>
                <c:pt idx="49">
                  <c:v>1541.1519828051162</c:v>
                </c:pt>
                <c:pt idx="50">
                  <c:v>15459.353606835981</c:v>
                </c:pt>
                <c:pt idx="51">
                  <c:v>996.65037208219906</c:v>
                </c:pt>
                <c:pt idx="52">
                  <c:v>1611.2767786922625</c:v>
                </c:pt>
                <c:pt idx="53">
                  <c:v>3569.5899203374388</c:v>
                </c:pt>
                <c:pt idx="54">
                  <c:v>6128.7592200617373</c:v>
                </c:pt>
                <c:pt idx="55">
                  <c:v>821.50939859760274</c:v>
                </c:pt>
                <c:pt idx="56">
                  <c:v>452.89894096457601</c:v>
                </c:pt>
                <c:pt idx="57">
                  <c:v>1100.5597706164681</c:v>
                </c:pt>
                <c:pt idx="58">
                  <c:v>13204.958197958895</c:v>
                </c:pt>
                <c:pt idx="59">
                  <c:v>44786.122993063444</c:v>
                </c:pt>
                <c:pt idx="60">
                  <c:v>2234.6732758147587</c:v>
                </c:pt>
                <c:pt idx="61">
                  <c:v>10236.499875697555</c:v>
                </c:pt>
                <c:pt idx="62">
                  <c:v>-4729.8059182353327</c:v>
                </c:pt>
                <c:pt idx="63">
                  <c:v>19048.4366870593</c:v>
                </c:pt>
                <c:pt idx="64">
                  <c:v>5356.1531424882351</c:v>
                </c:pt>
                <c:pt idx="65">
                  <c:v>2166.7371741476745</c:v>
                </c:pt>
                <c:pt idx="66">
                  <c:v>51730.720892983663</c:v>
                </c:pt>
                <c:pt idx="67">
                  <c:v>79880.481364318053</c:v>
                </c:pt>
                <c:pt idx="68">
                  <c:v>5904.5353023092284</c:v>
                </c:pt>
                <c:pt idx="69">
                  <c:v>10639.327266535023</c:v>
                </c:pt>
                <c:pt idx="70">
                  <c:v>9450.4488541878309</c:v>
                </c:pt>
                <c:pt idx="71">
                  <c:v>1575.6995932431832</c:v>
                </c:pt>
                <c:pt idx="72">
                  <c:v>11563.013070741057</c:v>
                </c:pt>
                <c:pt idx="73">
                  <c:v>-9351.7404089277807</c:v>
                </c:pt>
                <c:pt idx="74">
                  <c:v>3990.4286873487649</c:v>
                </c:pt>
                <c:pt idx="75">
                  <c:v>4085.7388347980041</c:v>
                </c:pt>
                <c:pt idx="76">
                  <c:v>-10240.040130862666</c:v>
                </c:pt>
                <c:pt idx="77">
                  <c:v>-11072.821120176621</c:v>
                </c:pt>
                <c:pt idx="78">
                  <c:v>-25452.172868997572</c:v>
                </c:pt>
                <c:pt idx="79">
                  <c:v>1893.1147249563705</c:v>
                </c:pt>
                <c:pt idx="80">
                  <c:v>5356.1531424882351</c:v>
                </c:pt>
                <c:pt idx="81">
                  <c:v>13471.338564709877</c:v>
                </c:pt>
                <c:pt idx="82">
                  <c:v>79880.481364318053</c:v>
                </c:pt>
                <c:pt idx="83">
                  <c:v>26818.314209100434</c:v>
                </c:pt>
                <c:pt idx="84">
                  <c:v>191.76058606854326</c:v>
                </c:pt>
                <c:pt idx="85">
                  <c:v>-12960.458029288253</c:v>
                </c:pt>
                <c:pt idx="86">
                  <c:v>-9351.7404089277807</c:v>
                </c:pt>
                <c:pt idx="87">
                  <c:v>1822.6968819896106</c:v>
                </c:pt>
                <c:pt idx="88">
                  <c:v>98.429549481152719</c:v>
                </c:pt>
                <c:pt idx="89">
                  <c:v>34889.142563497997</c:v>
                </c:pt>
                <c:pt idx="90">
                  <c:v>-10240.040130862666</c:v>
                </c:pt>
                <c:pt idx="91">
                  <c:v>-11072.821120176621</c:v>
                </c:pt>
                <c:pt idx="92">
                  <c:v>4473.6073044490477</c:v>
                </c:pt>
                <c:pt idx="93">
                  <c:v>2166.7371741476745</c:v>
                </c:pt>
                <c:pt idx="94">
                  <c:v>51730.720892983663</c:v>
                </c:pt>
                <c:pt idx="95">
                  <c:v>-24355.677899734197</c:v>
                </c:pt>
                <c:pt idx="96">
                  <c:v>14146.527302598688</c:v>
                </c:pt>
                <c:pt idx="97">
                  <c:v>728.24412785185962</c:v>
                </c:pt>
                <c:pt idx="98">
                  <c:v>-11251.077596104527</c:v>
                </c:pt>
                <c:pt idx="99">
                  <c:v>9025.1059213132939</c:v>
                </c:pt>
                <c:pt idx="100">
                  <c:v>303.34491374202116</c:v>
                </c:pt>
                <c:pt idx="101">
                  <c:v>1743.9026646132306</c:v>
                </c:pt>
                <c:pt idx="102">
                  <c:v>97204.948262045189</c:v>
                </c:pt>
                <c:pt idx="103">
                  <c:v>7941.1551035965003</c:v>
                </c:pt>
                <c:pt idx="104">
                  <c:v>10511.415236983768</c:v>
                </c:pt>
                <c:pt idx="105">
                  <c:v>4738.8951715181311</c:v>
                </c:pt>
                <c:pt idx="106">
                  <c:v>-24969.175686031165</c:v>
                </c:pt>
                <c:pt idx="107">
                  <c:v>6008.0122539128361</c:v>
                </c:pt>
                <c:pt idx="108">
                  <c:v>1793.1121805103612</c:v>
                </c:pt>
                <c:pt idx="109">
                  <c:v>3507.190995968238</c:v>
                </c:pt>
                <c:pt idx="110">
                  <c:v>7941.1551035965003</c:v>
                </c:pt>
                <c:pt idx="111">
                  <c:v>-10047.473349522408</c:v>
                </c:pt>
                <c:pt idx="112">
                  <c:v>9025.1059213132939</c:v>
                </c:pt>
                <c:pt idx="113">
                  <c:v>-12245.359365020191</c:v>
                </c:pt>
                <c:pt idx="114">
                  <c:v>-32220.704376619091</c:v>
                </c:pt>
                <c:pt idx="115">
                  <c:v>12496.582396354002</c:v>
                </c:pt>
                <c:pt idx="116">
                  <c:v>3905.0265728893282</c:v>
                </c:pt>
                <c:pt idx="117">
                  <c:v>97204.948262045189</c:v>
                </c:pt>
                <c:pt idx="118">
                  <c:v>-40952.442016419802</c:v>
                </c:pt>
                <c:pt idx="119">
                  <c:v>4866.6686414949017</c:v>
                </c:pt>
                <c:pt idx="120">
                  <c:v>1627.3849328211186</c:v>
                </c:pt>
                <c:pt idx="121">
                  <c:v>7324.7909131300876</c:v>
                </c:pt>
                <c:pt idx="122">
                  <c:v>7530.2456432855597</c:v>
                </c:pt>
                <c:pt idx="123">
                  <c:v>10511.415236983768</c:v>
                </c:pt>
                <c:pt idx="124">
                  <c:v>101096.39577124998</c:v>
                </c:pt>
                <c:pt idx="125">
                  <c:v>98058.335873712902</c:v>
                </c:pt>
                <c:pt idx="126">
                  <c:v>-12245.359365020191</c:v>
                </c:pt>
                <c:pt idx="127">
                  <c:v>-32220.704376619091</c:v>
                </c:pt>
                <c:pt idx="128">
                  <c:v>7324.7909131300876</c:v>
                </c:pt>
                <c:pt idx="129">
                  <c:v>3553.9017761279688</c:v>
                </c:pt>
                <c:pt idx="130">
                  <c:v>7530.2456432855597</c:v>
                </c:pt>
                <c:pt idx="131">
                  <c:v>-10047.473349522408</c:v>
                </c:pt>
                <c:pt idx="132">
                  <c:v>303.34491374202116</c:v>
                </c:pt>
                <c:pt idx="133">
                  <c:v>98058.335873712902</c:v>
                </c:pt>
                <c:pt idx="134">
                  <c:v>-40952.442016419802</c:v>
                </c:pt>
                <c:pt idx="135">
                  <c:v>8930.533711135984</c:v>
                </c:pt>
                <c:pt idx="136">
                  <c:v>66073.368188406661</c:v>
                </c:pt>
                <c:pt idx="137">
                  <c:v>398.57151460079331</c:v>
                </c:pt>
                <c:pt idx="138">
                  <c:v>2180.3670240026986</c:v>
                </c:pt>
                <c:pt idx="139">
                  <c:v>-34179.364703355212</c:v>
                </c:pt>
                <c:pt idx="140">
                  <c:v>101096.39577124998</c:v>
                </c:pt>
                <c:pt idx="141">
                  <c:v>8264.8600098972565</c:v>
                </c:pt>
                <c:pt idx="142">
                  <c:v>6256.5757917441642</c:v>
                </c:pt>
                <c:pt idx="143">
                  <c:v>3905.0265728893282</c:v>
                </c:pt>
                <c:pt idx="144">
                  <c:v>-68145.351290293998</c:v>
                </c:pt>
                <c:pt idx="145">
                  <c:v>16971.977189369594</c:v>
                </c:pt>
                <c:pt idx="146">
                  <c:v>-464.01627855182596</c:v>
                </c:pt>
                <c:pt idx="147">
                  <c:v>13443.939868674746</c:v>
                </c:pt>
                <c:pt idx="148">
                  <c:v>6189.9106395196468</c:v>
                </c:pt>
                <c:pt idx="149">
                  <c:v>1461.3017314290003</c:v>
                </c:pt>
                <c:pt idx="150">
                  <c:v>13122.779768057675</c:v>
                </c:pt>
                <c:pt idx="151">
                  <c:v>298.02876782800922</c:v>
                </c:pt>
                <c:pt idx="152">
                  <c:v>55798.506340211432</c:v>
                </c:pt>
                <c:pt idx="153">
                  <c:v>-20771.790935756864</c:v>
                </c:pt>
                <c:pt idx="154">
                  <c:v>-27485.649142606537</c:v>
                </c:pt>
                <c:pt idx="155">
                  <c:v>-1260.7795246965834</c:v>
                </c:pt>
                <c:pt idx="156">
                  <c:v>-28575.249042524862</c:v>
                </c:pt>
                <c:pt idx="157">
                  <c:v>13122.779768057675</c:v>
                </c:pt>
                <c:pt idx="158">
                  <c:v>-464.01627855182596</c:v>
                </c:pt>
                <c:pt idx="159">
                  <c:v>-25306.449342769887</c:v>
                </c:pt>
                <c:pt idx="160">
                  <c:v>9411.984257666978</c:v>
                </c:pt>
                <c:pt idx="161">
                  <c:v>-32340.778108419065</c:v>
                </c:pt>
                <c:pt idx="162">
                  <c:v>4668.5981018011707</c:v>
                </c:pt>
                <c:pt idx="163">
                  <c:v>-20771.790935756864</c:v>
                </c:pt>
                <c:pt idx="164">
                  <c:v>-27485.649142606537</c:v>
                </c:pt>
                <c:pt idx="165">
                  <c:v>-32340.778108419065</c:v>
                </c:pt>
                <c:pt idx="166">
                  <c:v>-1447.70278410436</c:v>
                </c:pt>
                <c:pt idx="167">
                  <c:v>13227.505887824113</c:v>
                </c:pt>
                <c:pt idx="168">
                  <c:v>-25306.449342769887</c:v>
                </c:pt>
                <c:pt idx="169">
                  <c:v>-1004.9297398417257</c:v>
                </c:pt>
                <c:pt idx="170">
                  <c:v>50972.717466160742</c:v>
                </c:pt>
                <c:pt idx="171">
                  <c:v>4668.5981018011707</c:v>
                </c:pt>
                <c:pt idx="172">
                  <c:v>5365.2012480922949</c:v>
                </c:pt>
                <c:pt idx="173">
                  <c:v>1298.4106092274469</c:v>
                </c:pt>
                <c:pt idx="174">
                  <c:v>25403.314429731407</c:v>
                </c:pt>
                <c:pt idx="175">
                  <c:v>17158.226249724325</c:v>
                </c:pt>
                <c:pt idx="176">
                  <c:v>4620.3863679918713</c:v>
                </c:pt>
                <c:pt idx="177">
                  <c:v>4620.3863679918713</c:v>
                </c:pt>
                <c:pt idx="178">
                  <c:v>5160.5519388191015</c:v>
                </c:pt>
                <c:pt idx="179">
                  <c:v>4608.5292918542664</c:v>
                </c:pt>
                <c:pt idx="180">
                  <c:v>2024.8183047302678</c:v>
                </c:pt>
                <c:pt idx="181">
                  <c:v>-6271.2827690232079</c:v>
                </c:pt>
                <c:pt idx="182">
                  <c:v>7558.8600280149967</c:v>
                </c:pt>
                <c:pt idx="183">
                  <c:v>4470.0794265442928</c:v>
                </c:pt>
                <c:pt idx="184">
                  <c:v>-5780.5716798068024</c:v>
                </c:pt>
                <c:pt idx="185">
                  <c:v>2024.8183047302678</c:v>
                </c:pt>
                <c:pt idx="186">
                  <c:v>-6271.2827690232079</c:v>
                </c:pt>
                <c:pt idx="187">
                  <c:v>-19604.132955219175</c:v>
                </c:pt>
                <c:pt idx="188">
                  <c:v>3092.5349986742813</c:v>
                </c:pt>
                <c:pt idx="189">
                  <c:v>-13740.393491224242</c:v>
                </c:pt>
                <c:pt idx="190">
                  <c:v>-4434.1452652592998</c:v>
                </c:pt>
                <c:pt idx="191">
                  <c:v>-8988.3682444992883</c:v>
                </c:pt>
                <c:pt idx="192">
                  <c:v>96908.439312521892</c:v>
                </c:pt>
                <c:pt idx="193">
                  <c:v>-51230.716070060647</c:v>
                </c:pt>
                <c:pt idx="194">
                  <c:v>362.47254229722728</c:v>
                </c:pt>
                <c:pt idx="195">
                  <c:v>13258.335284705478</c:v>
                </c:pt>
                <c:pt idx="196">
                  <c:v>6677.2422348381133</c:v>
                </c:pt>
                <c:pt idx="197">
                  <c:v>1426.3638622308581</c:v>
                </c:pt>
                <c:pt idx="198">
                  <c:v>3406.1881066106607</c:v>
                </c:pt>
                <c:pt idx="199">
                  <c:v>7558.8600280149967</c:v>
                </c:pt>
                <c:pt idx="200">
                  <c:v>-19604.132955219175</c:v>
                </c:pt>
                <c:pt idx="201">
                  <c:v>9927.985388250172</c:v>
                </c:pt>
                <c:pt idx="202">
                  <c:v>16956.1596702891</c:v>
                </c:pt>
                <c:pt idx="203">
                  <c:v>61095.462477138615</c:v>
                </c:pt>
                <c:pt idx="204">
                  <c:v>5807.5621641614389</c:v>
                </c:pt>
                <c:pt idx="205">
                  <c:v>9668.8154582221832</c:v>
                </c:pt>
                <c:pt idx="206">
                  <c:v>61095.462477138615</c:v>
                </c:pt>
                <c:pt idx="207">
                  <c:v>3406.1881066106607</c:v>
                </c:pt>
                <c:pt idx="208">
                  <c:v>52318.047887476743</c:v>
                </c:pt>
                <c:pt idx="209">
                  <c:v>-18510.024133948984</c:v>
                </c:pt>
                <c:pt idx="210">
                  <c:v>53499.622928392753</c:v>
                </c:pt>
                <c:pt idx="211">
                  <c:v>1426.3638622308581</c:v>
                </c:pt>
                <c:pt idx="212">
                  <c:v>49870.499588436389</c:v>
                </c:pt>
                <c:pt idx="213">
                  <c:v>664.83436366631304</c:v>
                </c:pt>
                <c:pt idx="214">
                  <c:v>814.4939418058741</c:v>
                </c:pt>
                <c:pt idx="215">
                  <c:v>1500.9606452910966</c:v>
                </c:pt>
                <c:pt idx="216">
                  <c:v>1739.8538686124621</c:v>
                </c:pt>
                <c:pt idx="217">
                  <c:v>16322.780745987602</c:v>
                </c:pt>
                <c:pt idx="218">
                  <c:v>16322.780745987602</c:v>
                </c:pt>
                <c:pt idx="219">
                  <c:v>1739.8538686124621</c:v>
                </c:pt>
                <c:pt idx="220">
                  <c:v>1033.0109784321844</c:v>
                </c:pt>
                <c:pt idx="221">
                  <c:v>7459.8614042850068</c:v>
                </c:pt>
                <c:pt idx="222">
                  <c:v>664.83436366631304</c:v>
                </c:pt>
                <c:pt idx="223">
                  <c:v>12487.603110357884</c:v>
                </c:pt>
                <c:pt idx="224">
                  <c:v>7412.4298787560165</c:v>
                </c:pt>
                <c:pt idx="225">
                  <c:v>9686.792951993908</c:v>
                </c:pt>
                <c:pt idx="226">
                  <c:v>-5700.7897654781846</c:v>
                </c:pt>
                <c:pt idx="227">
                  <c:v>564.35868444585503</c:v>
                </c:pt>
                <c:pt idx="228">
                  <c:v>6046.2730500288217</c:v>
                </c:pt>
                <c:pt idx="229">
                  <c:v>250.98698561841547</c:v>
                </c:pt>
                <c:pt idx="230">
                  <c:v>1597.9231888744744</c:v>
                </c:pt>
                <c:pt idx="231">
                  <c:v>34644.852418349124</c:v>
                </c:pt>
                <c:pt idx="232">
                  <c:v>-66042.571349561244</c:v>
                </c:pt>
                <c:pt idx="233">
                  <c:v>17945.066109959669</c:v>
                </c:pt>
                <c:pt idx="234">
                  <c:v>15719.722778547592</c:v>
                </c:pt>
                <c:pt idx="235">
                  <c:v>-6311.3744702644472</c:v>
                </c:pt>
                <c:pt idx="236">
                  <c:v>8050.5556573421818</c:v>
                </c:pt>
                <c:pt idx="237">
                  <c:v>-54506.289669365229</c:v>
                </c:pt>
                <c:pt idx="238">
                  <c:v>-43478.694425461319</c:v>
                </c:pt>
                <c:pt idx="239">
                  <c:v>-9151.4336017014648</c:v>
                </c:pt>
                <c:pt idx="240">
                  <c:v>1485.5028484879485</c:v>
                </c:pt>
                <c:pt idx="241">
                  <c:v>-5700.7897654781846</c:v>
                </c:pt>
                <c:pt idx="242">
                  <c:v>14979.566058206539</c:v>
                </c:pt>
                <c:pt idx="243">
                  <c:v>5666.6675383400379</c:v>
                </c:pt>
                <c:pt idx="244">
                  <c:v>30711.795146320597</c:v>
                </c:pt>
                <c:pt idx="245">
                  <c:v>8591.7726086500606</c:v>
                </c:pt>
                <c:pt idx="246">
                  <c:v>-15791.618392990891</c:v>
                </c:pt>
                <c:pt idx="247">
                  <c:v>-12939.340875210146</c:v>
                </c:pt>
                <c:pt idx="248">
                  <c:v>11190.872619000686</c:v>
                </c:pt>
                <c:pt idx="249">
                  <c:v>16609.335352443515</c:v>
                </c:pt>
                <c:pt idx="250">
                  <c:v>1351.301067151534</c:v>
                </c:pt>
                <c:pt idx="251">
                  <c:v>4547.8302407309902</c:v>
                </c:pt>
                <c:pt idx="252">
                  <c:v>1082.5424995251908</c:v>
                </c:pt>
                <c:pt idx="253">
                  <c:v>6201.6671191411897</c:v>
                </c:pt>
                <c:pt idx="254">
                  <c:v>-14810.580265856113</c:v>
                </c:pt>
                <c:pt idx="255">
                  <c:v>14979.566058206539</c:v>
                </c:pt>
                <c:pt idx="256">
                  <c:v>17672.889593967138</c:v>
                </c:pt>
                <c:pt idx="257">
                  <c:v>9787.4844778186307</c:v>
                </c:pt>
                <c:pt idx="258">
                  <c:v>-15791.618392990891</c:v>
                </c:pt>
                <c:pt idx="259">
                  <c:v>-12939.340875210146</c:v>
                </c:pt>
                <c:pt idx="260">
                  <c:v>6351.3861590500055</c:v>
                </c:pt>
                <c:pt idx="261">
                  <c:v>-7151.6286511629733</c:v>
                </c:pt>
                <c:pt idx="262">
                  <c:v>8591.7726086500606</c:v>
                </c:pt>
                <c:pt idx="263">
                  <c:v>7811.4132835084692</c:v>
                </c:pt>
                <c:pt idx="264">
                  <c:v>14306.01669920301</c:v>
                </c:pt>
                <c:pt idx="265">
                  <c:v>16609.335352443515</c:v>
                </c:pt>
                <c:pt idx="266">
                  <c:v>250.98698561841547</c:v>
                </c:pt>
                <c:pt idx="267">
                  <c:v>1597.9231888744744</c:v>
                </c:pt>
                <c:pt idx="268">
                  <c:v>33777.820623556887</c:v>
                </c:pt>
                <c:pt idx="269">
                  <c:v>13722.998239667075</c:v>
                </c:pt>
                <c:pt idx="270">
                  <c:v>30711.795146320597</c:v>
                </c:pt>
                <c:pt idx="271">
                  <c:v>-7151.6286511629733</c:v>
                </c:pt>
                <c:pt idx="272">
                  <c:v>7799.4622341845488</c:v>
                </c:pt>
                <c:pt idx="273">
                  <c:v>6691.5035560558117</c:v>
                </c:pt>
                <c:pt idx="274">
                  <c:v>5798.1028854311089</c:v>
                </c:pt>
                <c:pt idx="275">
                  <c:v>3600.7310728342045</c:v>
                </c:pt>
                <c:pt idx="276">
                  <c:v>15191.780133469294</c:v>
                </c:pt>
                <c:pt idx="277">
                  <c:v>4095.7972324684115</c:v>
                </c:pt>
                <c:pt idx="278">
                  <c:v>19.49318450692374</c:v>
                </c:pt>
                <c:pt idx="279">
                  <c:v>-17214.765245866984</c:v>
                </c:pt>
                <c:pt idx="280">
                  <c:v>21537.86372169778</c:v>
                </c:pt>
                <c:pt idx="281">
                  <c:v>32160.251084329473</c:v>
                </c:pt>
                <c:pt idx="282">
                  <c:v>752.05658423192881</c:v>
                </c:pt>
                <c:pt idx="283">
                  <c:v>18021.143865023281</c:v>
                </c:pt>
                <c:pt idx="284">
                  <c:v>32956.930136526847</c:v>
                </c:pt>
                <c:pt idx="285">
                  <c:v>15191.780133469294</c:v>
                </c:pt>
                <c:pt idx="286">
                  <c:v>15938.980382643997</c:v>
                </c:pt>
                <c:pt idx="287">
                  <c:v>-18465.319428477804</c:v>
                </c:pt>
                <c:pt idx="288">
                  <c:v>-53153.768524590203</c:v>
                </c:pt>
                <c:pt idx="289">
                  <c:v>3050.1549394937824</c:v>
                </c:pt>
                <c:pt idx="290">
                  <c:v>32956.930136526847</c:v>
                </c:pt>
                <c:pt idx="291">
                  <c:v>813.10353420901288</c:v>
                </c:pt>
                <c:pt idx="292">
                  <c:v>-10130.340888127706</c:v>
                </c:pt>
                <c:pt idx="293">
                  <c:v>45792.314866373461</c:v>
                </c:pt>
                <c:pt idx="294">
                  <c:v>5798.1028854311089</c:v>
                </c:pt>
                <c:pt idx="295">
                  <c:v>813.10353420901288</c:v>
                </c:pt>
                <c:pt idx="296">
                  <c:v>-10130.340888127706</c:v>
                </c:pt>
                <c:pt idx="297">
                  <c:v>6725.1729763527746</c:v>
                </c:pt>
                <c:pt idx="298">
                  <c:v>-20062.125449560728</c:v>
                </c:pt>
                <c:pt idx="299">
                  <c:v>-38387.609522223996</c:v>
                </c:pt>
                <c:pt idx="300">
                  <c:v>37006.715318530187</c:v>
                </c:pt>
                <c:pt idx="301">
                  <c:v>15938.980382643997</c:v>
                </c:pt>
                <c:pt idx="302">
                  <c:v>752.05658423192881</c:v>
                </c:pt>
                <c:pt idx="303">
                  <c:v>45792.314866373461</c:v>
                </c:pt>
                <c:pt idx="304">
                  <c:v>10606.338879675212</c:v>
                </c:pt>
                <c:pt idx="305">
                  <c:v>4447.1330429078862</c:v>
                </c:pt>
                <c:pt idx="306">
                  <c:v>3495.598556300974</c:v>
                </c:pt>
                <c:pt idx="307">
                  <c:v>2261.7406505909116</c:v>
                </c:pt>
                <c:pt idx="308">
                  <c:v>10606.338879675212</c:v>
                </c:pt>
                <c:pt idx="309">
                  <c:v>5978.3240170383597</c:v>
                </c:pt>
                <c:pt idx="310">
                  <c:v>707.07462109091944</c:v>
                </c:pt>
                <c:pt idx="311">
                  <c:v>2261.7406505909116</c:v>
                </c:pt>
                <c:pt idx="312">
                  <c:v>4626.9690305711229</c:v>
                </c:pt>
                <c:pt idx="313">
                  <c:v>12228.601479360281</c:v>
                </c:pt>
                <c:pt idx="314">
                  <c:v>10763.16585701521</c:v>
                </c:pt>
                <c:pt idx="315">
                  <c:v>15224.577621666122</c:v>
                </c:pt>
                <c:pt idx="316">
                  <c:v>15237.717867904305</c:v>
                </c:pt>
                <c:pt idx="317">
                  <c:v>451.12106886518359</c:v>
                </c:pt>
                <c:pt idx="318">
                  <c:v>2327.3587433586599</c:v>
                </c:pt>
                <c:pt idx="319">
                  <c:v>511.70853809008327</c:v>
                </c:pt>
                <c:pt idx="320">
                  <c:v>169.1563082416119</c:v>
                </c:pt>
                <c:pt idx="321">
                  <c:v>772.11814139325725</c:v>
                </c:pt>
                <c:pt idx="322">
                  <c:v>11272.64856553243</c:v>
                </c:pt>
                <c:pt idx="323">
                  <c:v>14403.312231779651</c:v>
                </c:pt>
                <c:pt idx="324">
                  <c:v>772.11814139325725</c:v>
                </c:pt>
                <c:pt idx="325">
                  <c:v>511.70853809008327</c:v>
                </c:pt>
                <c:pt idx="326">
                  <c:v>33535.938227341569</c:v>
                </c:pt>
                <c:pt idx="327">
                  <c:v>-4964.1315431809489</c:v>
                </c:pt>
                <c:pt idx="328">
                  <c:v>-23588.547408530751</c:v>
                </c:pt>
                <c:pt idx="329">
                  <c:v>11608.094995200256</c:v>
                </c:pt>
                <c:pt idx="330">
                  <c:v>-23588.547408530751</c:v>
                </c:pt>
                <c:pt idx="331">
                  <c:v>-50927.554250660847</c:v>
                </c:pt>
                <c:pt idx="332">
                  <c:v>-18440.771759654483</c:v>
                </c:pt>
                <c:pt idx="333">
                  <c:v>-4964.1315431809489</c:v>
                </c:pt>
                <c:pt idx="334">
                  <c:v>-71502.817587744736</c:v>
                </c:pt>
                <c:pt idx="335">
                  <c:v>3974.0253645061348</c:v>
                </c:pt>
                <c:pt idx="336">
                  <c:v>5603.0281005638253</c:v>
                </c:pt>
                <c:pt idx="337">
                  <c:v>8984.0545026678192</c:v>
                </c:pt>
                <c:pt idx="338">
                  <c:v>-12218.303908507616</c:v>
                </c:pt>
                <c:pt idx="339">
                  <c:v>-15238.18899688805</c:v>
                </c:pt>
                <c:pt idx="340">
                  <c:v>18003.739701041934</c:v>
                </c:pt>
                <c:pt idx="341">
                  <c:v>1088.4546393655701</c:v>
                </c:pt>
                <c:pt idx="342">
                  <c:v>-17978.654112678138</c:v>
                </c:pt>
                <c:pt idx="343">
                  <c:v>3474.1644888695473</c:v>
                </c:pt>
                <c:pt idx="344">
                  <c:v>-42539.021419253491</c:v>
                </c:pt>
                <c:pt idx="345">
                  <c:v>11608.094995200256</c:v>
                </c:pt>
                <c:pt idx="346">
                  <c:v>8305.7311100403858</c:v>
                </c:pt>
                <c:pt idx="347">
                  <c:v>-14894.287492161457</c:v>
                </c:pt>
                <c:pt idx="348">
                  <c:v>3349.2101797013356</c:v>
                </c:pt>
                <c:pt idx="349">
                  <c:v>21167.253982884613</c:v>
                </c:pt>
                <c:pt idx="350">
                  <c:v>-10455.808696783803</c:v>
                </c:pt>
                <c:pt idx="351">
                  <c:v>-29671.305273382459</c:v>
                </c:pt>
                <c:pt idx="352">
                  <c:v>-33561.463280071774</c:v>
                </c:pt>
                <c:pt idx="353">
                  <c:v>54864.317162804626</c:v>
                </c:pt>
                <c:pt idx="354">
                  <c:v>-20338.860681412723</c:v>
                </c:pt>
                <c:pt idx="355">
                  <c:v>6502.8189348990509</c:v>
                </c:pt>
                <c:pt idx="356">
                  <c:v>-14894.287492161457</c:v>
                </c:pt>
                <c:pt idx="357">
                  <c:v>105.49107575414541</c:v>
                </c:pt>
                <c:pt idx="358">
                  <c:v>7258.7798663275771</c:v>
                </c:pt>
                <c:pt idx="359">
                  <c:v>-15.216626475752264</c:v>
                </c:pt>
                <c:pt idx="360">
                  <c:v>7258.7798663275771</c:v>
                </c:pt>
                <c:pt idx="361">
                  <c:v>-33079.545925830316</c:v>
                </c:pt>
                <c:pt idx="362">
                  <c:v>749.16089676367937</c:v>
                </c:pt>
                <c:pt idx="363">
                  <c:v>21815.747193363779</c:v>
                </c:pt>
                <c:pt idx="364">
                  <c:v>4437.3815756535123</c:v>
                </c:pt>
                <c:pt idx="365">
                  <c:v>3941.8074349118565</c:v>
                </c:pt>
                <c:pt idx="366">
                  <c:v>3577.7494851223255</c:v>
                </c:pt>
                <c:pt idx="367">
                  <c:v>-20954.625340997489</c:v>
                </c:pt>
                <c:pt idx="368">
                  <c:v>-17238.474862730582</c:v>
                </c:pt>
                <c:pt idx="369">
                  <c:v>1154.4800265670863</c:v>
                </c:pt>
                <c:pt idx="370">
                  <c:v>-23970.328327649757</c:v>
                </c:pt>
                <c:pt idx="371">
                  <c:v>508.37262735263403</c:v>
                </c:pt>
                <c:pt idx="372">
                  <c:v>422.67538421106201</c:v>
                </c:pt>
                <c:pt idx="373">
                  <c:v>7744.1904660469536</c:v>
                </c:pt>
                <c:pt idx="374">
                  <c:v>-32915.568457426445</c:v>
                </c:pt>
                <c:pt idx="375">
                  <c:v>204.7744671986494</c:v>
                </c:pt>
                <c:pt idx="376">
                  <c:v>685.51509945625048</c:v>
                </c:pt>
                <c:pt idx="377">
                  <c:v>1109.2984176746336</c:v>
                </c:pt>
                <c:pt idx="378">
                  <c:v>11026.490711768431</c:v>
                </c:pt>
                <c:pt idx="379">
                  <c:v>17146.131486801965</c:v>
                </c:pt>
                <c:pt idx="380">
                  <c:v>34459.478480861522</c:v>
                </c:pt>
                <c:pt idx="381">
                  <c:v>867.36046904934187</c:v>
                </c:pt>
                <c:pt idx="382">
                  <c:v>21815.747193363779</c:v>
                </c:pt>
                <c:pt idx="383">
                  <c:v>3717.8862275070296</c:v>
                </c:pt>
                <c:pt idx="384">
                  <c:v>1369.5254120923369</c:v>
                </c:pt>
                <c:pt idx="385">
                  <c:v>1072.1977819243189</c:v>
                </c:pt>
                <c:pt idx="386">
                  <c:v>-5290.8512820660198</c:v>
                </c:pt>
                <c:pt idx="387">
                  <c:v>-8607.4156874010005</c:v>
                </c:pt>
                <c:pt idx="388">
                  <c:v>9115.5706769039898</c:v>
                </c:pt>
                <c:pt idx="389">
                  <c:v>1072.1977819243189</c:v>
                </c:pt>
                <c:pt idx="390">
                  <c:v>5994.9558757167251</c:v>
                </c:pt>
                <c:pt idx="391">
                  <c:v>6656.1714149863801</c:v>
                </c:pt>
                <c:pt idx="392">
                  <c:v>-28573.399798232858</c:v>
                </c:pt>
                <c:pt idx="393">
                  <c:v>-10911.695374641768</c:v>
                </c:pt>
                <c:pt idx="394">
                  <c:v>3941.8074349118565</c:v>
                </c:pt>
                <c:pt idx="395">
                  <c:v>1369.5254120923369</c:v>
                </c:pt>
                <c:pt idx="396">
                  <c:v>7744.1904660469536</c:v>
                </c:pt>
                <c:pt idx="397">
                  <c:v>-32915.568457426445</c:v>
                </c:pt>
                <c:pt idx="398">
                  <c:v>8634.109898865805</c:v>
                </c:pt>
                <c:pt idx="399">
                  <c:v>1154.4800265670863</c:v>
                </c:pt>
                <c:pt idx="400">
                  <c:v>8742.9150559495556</c:v>
                </c:pt>
                <c:pt idx="401">
                  <c:v>-8607.4156874010005</c:v>
                </c:pt>
                <c:pt idx="402">
                  <c:v>2372.8910322474503</c:v>
                </c:pt>
                <c:pt idx="403">
                  <c:v>-17535.522036669769</c:v>
                </c:pt>
                <c:pt idx="404">
                  <c:v>2186.1927682420337</c:v>
                </c:pt>
                <c:pt idx="405">
                  <c:v>-60579.408973911399</c:v>
                </c:pt>
                <c:pt idx="406">
                  <c:v>21718.11493299008</c:v>
                </c:pt>
                <c:pt idx="407">
                  <c:v>-5266.7826179691874</c:v>
                </c:pt>
                <c:pt idx="408">
                  <c:v>14622.062362846131</c:v>
                </c:pt>
                <c:pt idx="409">
                  <c:v>-41848.561157344826</c:v>
                </c:pt>
                <c:pt idx="410">
                  <c:v>595.60362305753847</c:v>
                </c:pt>
                <c:pt idx="411">
                  <c:v>-62956.319713896279</c:v>
                </c:pt>
                <c:pt idx="412">
                  <c:v>-5457.4884120422539</c:v>
                </c:pt>
                <c:pt idx="413">
                  <c:v>-40912.873960126453</c:v>
                </c:pt>
                <c:pt idx="414">
                  <c:v>31575.609940738563</c:v>
                </c:pt>
                <c:pt idx="415">
                  <c:v>6117.8070512475942</c:v>
                </c:pt>
                <c:pt idx="416">
                  <c:v>-17535.522036669769</c:v>
                </c:pt>
                <c:pt idx="417">
                  <c:v>1943.0061507928672</c:v>
                </c:pt>
                <c:pt idx="418">
                  <c:v>2186.1927682420337</c:v>
                </c:pt>
                <c:pt idx="419">
                  <c:v>-21190.716423070204</c:v>
                </c:pt>
                <c:pt idx="420">
                  <c:v>11147.146908059111</c:v>
                </c:pt>
                <c:pt idx="421">
                  <c:v>-62956.319713896279</c:v>
                </c:pt>
                <c:pt idx="422">
                  <c:v>268.31069154183001</c:v>
                </c:pt>
                <c:pt idx="423">
                  <c:v>-60436.379628356604</c:v>
                </c:pt>
                <c:pt idx="424">
                  <c:v>17005.943551123622</c:v>
                </c:pt>
                <c:pt idx="425">
                  <c:v>-12881.53079782207</c:v>
                </c:pt>
                <c:pt idx="426">
                  <c:v>-47529.691917778349</c:v>
                </c:pt>
                <c:pt idx="427">
                  <c:v>16507.162179226892</c:v>
                </c:pt>
                <c:pt idx="428">
                  <c:v>12299.087745635028</c:v>
                </c:pt>
                <c:pt idx="429">
                  <c:v>-42406.736013698799</c:v>
                </c:pt>
                <c:pt idx="430">
                  <c:v>17590.042789265841</c:v>
                </c:pt>
                <c:pt idx="431">
                  <c:v>5451.0858603770912</c:v>
                </c:pt>
                <c:pt idx="432">
                  <c:v>-29820.153604876454</c:v>
                </c:pt>
                <c:pt idx="433">
                  <c:v>14068.367043127319</c:v>
                </c:pt>
                <c:pt idx="434">
                  <c:v>1943.0061507928672</c:v>
                </c:pt>
                <c:pt idx="435">
                  <c:v>-19842.60010902521</c:v>
                </c:pt>
                <c:pt idx="436">
                  <c:v>27034.074291363097</c:v>
                </c:pt>
                <c:pt idx="437">
                  <c:v>16507.162179226892</c:v>
                </c:pt>
                <c:pt idx="438">
                  <c:v>1504.7202719461095</c:v>
                </c:pt>
                <c:pt idx="439">
                  <c:v>9349.0694387704516</c:v>
                </c:pt>
                <c:pt idx="440">
                  <c:v>3568.0565148222918</c:v>
                </c:pt>
                <c:pt idx="441">
                  <c:v>229.29054593006049</c:v>
                </c:pt>
                <c:pt idx="442">
                  <c:v>9906.105674206603</c:v>
                </c:pt>
                <c:pt idx="443">
                  <c:v>91.46062549573162</c:v>
                </c:pt>
                <c:pt idx="444">
                  <c:v>5306.2854250297878</c:v>
                </c:pt>
                <c:pt idx="445">
                  <c:v>5670.7527771700697</c:v>
                </c:pt>
                <c:pt idx="446">
                  <c:v>16.995467140271785</c:v>
                </c:pt>
                <c:pt idx="447">
                  <c:v>12369.095199852349</c:v>
                </c:pt>
                <c:pt idx="448">
                  <c:v>4332.2610778913422</c:v>
                </c:pt>
                <c:pt idx="449">
                  <c:v>16.995467140271785</c:v>
                </c:pt>
                <c:pt idx="450">
                  <c:v>14888.973191302735</c:v>
                </c:pt>
                <c:pt idx="451">
                  <c:v>91.46062549573162</c:v>
                </c:pt>
                <c:pt idx="452">
                  <c:v>5670.7527771700697</c:v>
                </c:pt>
                <c:pt idx="453">
                  <c:v>2631.1320345075251</c:v>
                </c:pt>
                <c:pt idx="454">
                  <c:v>1797.9696130368907</c:v>
                </c:pt>
                <c:pt idx="455">
                  <c:v>2267.3935784456926</c:v>
                </c:pt>
                <c:pt idx="456">
                  <c:v>787.48358337199898</c:v>
                </c:pt>
                <c:pt idx="457">
                  <c:v>2267.3935784456926</c:v>
                </c:pt>
                <c:pt idx="458">
                  <c:v>-81211.736214602977</c:v>
                </c:pt>
                <c:pt idx="459">
                  <c:v>-35016.501782512838</c:v>
                </c:pt>
                <c:pt idx="460">
                  <c:v>23268.325898856623</c:v>
                </c:pt>
                <c:pt idx="461">
                  <c:v>-42592.190851590014</c:v>
                </c:pt>
                <c:pt idx="462">
                  <c:v>3117.5400505213929</c:v>
                </c:pt>
                <c:pt idx="463">
                  <c:v>10471.813030580588</c:v>
                </c:pt>
                <c:pt idx="464">
                  <c:v>-11062.18555644666</c:v>
                </c:pt>
                <c:pt idx="465">
                  <c:v>3267.332425094437</c:v>
                </c:pt>
                <c:pt idx="466">
                  <c:v>1160.4889934770836</c:v>
                </c:pt>
                <c:pt idx="467">
                  <c:v>924.26433440450342</c:v>
                </c:pt>
                <c:pt idx="468">
                  <c:v>654.63806017302386</c:v>
                </c:pt>
                <c:pt idx="469">
                  <c:v>1096.1313747041015</c:v>
                </c:pt>
                <c:pt idx="470">
                  <c:v>6320.0085217713022</c:v>
                </c:pt>
                <c:pt idx="471">
                  <c:v>-37698.57803678239</c:v>
                </c:pt>
                <c:pt idx="472">
                  <c:v>-42507.677367416298</c:v>
                </c:pt>
                <c:pt idx="473">
                  <c:v>1160.4889934770836</c:v>
                </c:pt>
                <c:pt idx="474">
                  <c:v>923.12232836695466</c:v>
                </c:pt>
                <c:pt idx="475">
                  <c:v>-45227.213136486418</c:v>
                </c:pt>
                <c:pt idx="476">
                  <c:v>-15899.953527365069</c:v>
                </c:pt>
                <c:pt idx="477">
                  <c:v>-8172.2122551306811</c:v>
                </c:pt>
                <c:pt idx="478">
                  <c:v>861.19386090006378</c:v>
                </c:pt>
                <c:pt idx="479">
                  <c:v>28269.80068038599</c:v>
                </c:pt>
                <c:pt idx="480">
                  <c:v>-8126.2882000496138</c:v>
                </c:pt>
                <c:pt idx="481">
                  <c:v>-42507.677367416298</c:v>
                </c:pt>
                <c:pt idx="482">
                  <c:v>3267.332425094437</c:v>
                </c:pt>
                <c:pt idx="483">
                  <c:v>-59649.254749356936</c:v>
                </c:pt>
                <c:pt idx="484">
                  <c:v>18783.197704084334</c:v>
                </c:pt>
                <c:pt idx="485">
                  <c:v>-13771.634610535548</c:v>
                </c:pt>
                <c:pt idx="486">
                  <c:v>22529.241568792582</c:v>
                </c:pt>
                <c:pt idx="487">
                  <c:v>-55414.54687761463</c:v>
                </c:pt>
                <c:pt idx="488">
                  <c:v>21893.781562439013</c:v>
                </c:pt>
                <c:pt idx="489">
                  <c:v>10933.846038843167</c:v>
                </c:pt>
                <c:pt idx="490">
                  <c:v>15967.357498999972</c:v>
                </c:pt>
                <c:pt idx="491">
                  <c:v>7008.4706374474081</c:v>
                </c:pt>
                <c:pt idx="492">
                  <c:v>3117.5400505213929</c:v>
                </c:pt>
                <c:pt idx="493">
                  <c:v>-15899.953527365069</c:v>
                </c:pt>
                <c:pt idx="494">
                  <c:v>7228.3784176559438</c:v>
                </c:pt>
                <c:pt idx="495">
                  <c:v>717.60129045344138</c:v>
                </c:pt>
                <c:pt idx="496">
                  <c:v>7228.3784176559438</c:v>
                </c:pt>
                <c:pt idx="497">
                  <c:v>406.57188479356523</c:v>
                </c:pt>
                <c:pt idx="498">
                  <c:v>2757.3038454301964</c:v>
                </c:pt>
                <c:pt idx="499">
                  <c:v>391.23576344265666</c:v>
                </c:pt>
                <c:pt idx="500">
                  <c:v>6039.7869680146632</c:v>
                </c:pt>
                <c:pt idx="501">
                  <c:v>4483.7851391007143</c:v>
                </c:pt>
                <c:pt idx="502">
                  <c:v>2757.3038454301964</c:v>
                </c:pt>
                <c:pt idx="503">
                  <c:v>11779.513553847166</c:v>
                </c:pt>
                <c:pt idx="504">
                  <c:v>5491.9531847197504</c:v>
                </c:pt>
                <c:pt idx="505">
                  <c:v>-59285.577194412966</c:v>
                </c:pt>
                <c:pt idx="506">
                  <c:v>-60195.442656716885</c:v>
                </c:pt>
                <c:pt idx="507">
                  <c:v>2109.5741178126409</c:v>
                </c:pt>
                <c:pt idx="508">
                  <c:v>777.18953987618852</c:v>
                </c:pt>
                <c:pt idx="509">
                  <c:v>5306.7536200670511</c:v>
                </c:pt>
                <c:pt idx="510">
                  <c:v>15600.900726158168</c:v>
                </c:pt>
                <c:pt idx="511">
                  <c:v>2974.1084146769172</c:v>
                </c:pt>
                <c:pt idx="512">
                  <c:v>-18515.140588817201</c:v>
                </c:pt>
                <c:pt idx="513">
                  <c:v>5756.8937241789481</c:v>
                </c:pt>
                <c:pt idx="514">
                  <c:v>14840.969669591519</c:v>
                </c:pt>
                <c:pt idx="515">
                  <c:v>24644.630332606928</c:v>
                </c:pt>
                <c:pt idx="516">
                  <c:v>14787.943207472897</c:v>
                </c:pt>
                <c:pt idx="517">
                  <c:v>12452.924155471763</c:v>
                </c:pt>
                <c:pt idx="518">
                  <c:v>2723.5817256358464</c:v>
                </c:pt>
                <c:pt idx="519">
                  <c:v>-60195.442656716885</c:v>
                </c:pt>
                <c:pt idx="520">
                  <c:v>15600.900726158168</c:v>
                </c:pt>
                <c:pt idx="521">
                  <c:v>-28886.567444626649</c:v>
                </c:pt>
                <c:pt idx="522">
                  <c:v>14616.500025960248</c:v>
                </c:pt>
                <c:pt idx="523">
                  <c:v>799.01542658622657</c:v>
                </c:pt>
                <c:pt idx="524">
                  <c:v>2300.8222245501893</c:v>
                </c:pt>
                <c:pt idx="525">
                  <c:v>469.65937906224735</c:v>
                </c:pt>
                <c:pt idx="526">
                  <c:v>10529.337055001673</c:v>
                </c:pt>
                <c:pt idx="527">
                  <c:v>-13777.304998744919</c:v>
                </c:pt>
                <c:pt idx="528">
                  <c:v>15300.842758718161</c:v>
                </c:pt>
                <c:pt idx="529">
                  <c:v>-78005.051381874131</c:v>
                </c:pt>
                <c:pt idx="530">
                  <c:v>13690.005249303376</c:v>
                </c:pt>
                <c:pt idx="531">
                  <c:v>-35399.74432113886</c:v>
                </c:pt>
                <c:pt idx="532">
                  <c:v>-23444.675480770878</c:v>
                </c:pt>
                <c:pt idx="533">
                  <c:v>2300.8222245501893</c:v>
                </c:pt>
                <c:pt idx="534">
                  <c:v>2974.1084146769172</c:v>
                </c:pt>
                <c:pt idx="535">
                  <c:v>-19.375219648562393</c:v>
                </c:pt>
                <c:pt idx="536">
                  <c:v>3502.2957705461013</c:v>
                </c:pt>
                <c:pt idx="537">
                  <c:v>-62170.234479712497</c:v>
                </c:pt>
                <c:pt idx="538">
                  <c:v>-55495.818817169857</c:v>
                </c:pt>
                <c:pt idx="539">
                  <c:v>3398.6262691865777</c:v>
                </c:pt>
                <c:pt idx="540">
                  <c:v>743.79133674155605</c:v>
                </c:pt>
                <c:pt idx="541">
                  <c:v>-42010.024043360288</c:v>
                </c:pt>
                <c:pt idx="542">
                  <c:v>533.9787130384243</c:v>
                </c:pt>
                <c:pt idx="543">
                  <c:v>622.66284761476936</c:v>
                </c:pt>
                <c:pt idx="544">
                  <c:v>8584.4139160617997</c:v>
                </c:pt>
                <c:pt idx="545">
                  <c:v>-28150.959484167703</c:v>
                </c:pt>
                <c:pt idx="546">
                  <c:v>-82666.428082422703</c:v>
                </c:pt>
                <c:pt idx="547">
                  <c:v>3502.2957705461013</c:v>
                </c:pt>
                <c:pt idx="548">
                  <c:v>-55495.818817169857</c:v>
                </c:pt>
                <c:pt idx="549">
                  <c:v>4459.3534155445941</c:v>
                </c:pt>
                <c:pt idx="550">
                  <c:v>8584.4139160617997</c:v>
                </c:pt>
                <c:pt idx="551">
                  <c:v>6420.4434266056051</c:v>
                </c:pt>
                <c:pt idx="552">
                  <c:v>-32235.487880658875</c:v>
                </c:pt>
                <c:pt idx="553">
                  <c:v>-50910.990549008682</c:v>
                </c:pt>
                <c:pt idx="554">
                  <c:v>4784.1374669225188</c:v>
                </c:pt>
                <c:pt idx="555">
                  <c:v>351.89969909932438</c:v>
                </c:pt>
                <c:pt idx="556">
                  <c:v>6129.7482848898326</c:v>
                </c:pt>
                <c:pt idx="557">
                  <c:v>5600.2296080239103</c:v>
                </c:pt>
                <c:pt idx="558">
                  <c:v>3914.463518577104</c:v>
                </c:pt>
                <c:pt idx="559">
                  <c:v>4459.3534155445941</c:v>
                </c:pt>
                <c:pt idx="560">
                  <c:v>12621.750704910522</c:v>
                </c:pt>
                <c:pt idx="561">
                  <c:v>4962.8940685968973</c:v>
                </c:pt>
                <c:pt idx="562">
                  <c:v>2418.2945932245675</c:v>
                </c:pt>
                <c:pt idx="563">
                  <c:v>3914.463518577104</c:v>
                </c:pt>
                <c:pt idx="564">
                  <c:v>-61425.780425044286</c:v>
                </c:pt>
                <c:pt idx="565">
                  <c:v>6129.7482848898326</c:v>
                </c:pt>
                <c:pt idx="566">
                  <c:v>963.34244267512622</c:v>
                </c:pt>
                <c:pt idx="567">
                  <c:v>816.83591296903251</c:v>
                </c:pt>
                <c:pt idx="568">
                  <c:v>622.66284761476936</c:v>
                </c:pt>
                <c:pt idx="569">
                  <c:v>3212.5767038412723</c:v>
                </c:pt>
                <c:pt idx="570">
                  <c:v>12691.650081082946</c:v>
                </c:pt>
                <c:pt idx="571">
                  <c:v>15964.442109566446</c:v>
                </c:pt>
                <c:pt idx="572">
                  <c:v>7647.3631356973965</c:v>
                </c:pt>
                <c:pt idx="573">
                  <c:v>271.5979454542628</c:v>
                </c:pt>
                <c:pt idx="574">
                  <c:v>7647.3631356973965</c:v>
                </c:pt>
                <c:pt idx="575">
                  <c:v>16570.002146641797</c:v>
                </c:pt>
                <c:pt idx="576">
                  <c:v>2907.4522389005851</c:v>
                </c:pt>
                <c:pt idx="577">
                  <c:v>2907.4522389005851</c:v>
                </c:pt>
                <c:pt idx="578">
                  <c:v>884.52160647296114</c:v>
                </c:pt>
                <c:pt idx="579">
                  <c:v>1855.8171821809665</c:v>
                </c:pt>
                <c:pt idx="580">
                  <c:v>2025.6421111913157</c:v>
                </c:pt>
                <c:pt idx="581">
                  <c:v>951.17914598232892</c:v>
                </c:pt>
                <c:pt idx="582">
                  <c:v>139.17237552357483</c:v>
                </c:pt>
                <c:pt idx="583">
                  <c:v>3445.9177989272616</c:v>
                </c:pt>
                <c:pt idx="584">
                  <c:v>10947.704650572341</c:v>
                </c:pt>
                <c:pt idx="585">
                  <c:v>5997.0179905517598</c:v>
                </c:pt>
                <c:pt idx="586">
                  <c:v>170.42040386006738</c:v>
                </c:pt>
                <c:pt idx="587">
                  <c:v>-21278.872286601891</c:v>
                </c:pt>
                <c:pt idx="588">
                  <c:v>12847.272295470895</c:v>
                </c:pt>
                <c:pt idx="589">
                  <c:v>13176.989995492144</c:v>
                </c:pt>
                <c:pt idx="590">
                  <c:v>2799.1053883472341</c:v>
                </c:pt>
                <c:pt idx="591">
                  <c:v>-42483.286677228636</c:v>
                </c:pt>
                <c:pt idx="592">
                  <c:v>3249.4788368314289</c:v>
                </c:pt>
                <c:pt idx="593">
                  <c:v>450.09581761907157</c:v>
                </c:pt>
                <c:pt idx="594">
                  <c:v>1714.2007229905798</c:v>
                </c:pt>
                <c:pt idx="595">
                  <c:v>5997.0179905517598</c:v>
                </c:pt>
                <c:pt idx="596">
                  <c:v>250.43476004765944</c:v>
                </c:pt>
                <c:pt idx="597">
                  <c:v>5880.5703897513667</c:v>
                </c:pt>
                <c:pt idx="598">
                  <c:v>4610.9914539796919</c:v>
                </c:pt>
                <c:pt idx="599">
                  <c:v>2799.1053883472341</c:v>
                </c:pt>
                <c:pt idx="600">
                  <c:v>115.15253879516786</c:v>
                </c:pt>
                <c:pt idx="601">
                  <c:v>3445.9177989272616</c:v>
                </c:pt>
                <c:pt idx="602">
                  <c:v>636.46357538723078</c:v>
                </c:pt>
                <c:pt idx="603">
                  <c:v>2291.0948096366096</c:v>
                </c:pt>
                <c:pt idx="604">
                  <c:v>-68355.195128793683</c:v>
                </c:pt>
                <c:pt idx="605">
                  <c:v>5880.5703897513667</c:v>
                </c:pt>
                <c:pt idx="606">
                  <c:v>-42483.286677228636</c:v>
                </c:pt>
                <c:pt idx="607">
                  <c:v>1714.2007229905798</c:v>
                </c:pt>
                <c:pt idx="608">
                  <c:v>-44515.735818869027</c:v>
                </c:pt>
                <c:pt idx="609">
                  <c:v>115.15253879516786</c:v>
                </c:pt>
                <c:pt idx="610">
                  <c:v>2291.0948096366096</c:v>
                </c:pt>
                <c:pt idx="611">
                  <c:v>10386.761126313342</c:v>
                </c:pt>
                <c:pt idx="612">
                  <c:v>12099.842337970565</c:v>
                </c:pt>
                <c:pt idx="613">
                  <c:v>8129.1331664612308</c:v>
                </c:pt>
                <c:pt idx="614">
                  <c:v>336.97473500658953</c:v>
                </c:pt>
                <c:pt idx="615">
                  <c:v>-104.04456934361247</c:v>
                </c:pt>
                <c:pt idx="616">
                  <c:v>-101.9336522020244</c:v>
                </c:pt>
                <c:pt idx="617">
                  <c:v>336.97473500658953</c:v>
                </c:pt>
                <c:pt idx="618">
                  <c:v>145.7919898092357</c:v>
                </c:pt>
                <c:pt idx="619">
                  <c:v>11382.644867996987</c:v>
                </c:pt>
                <c:pt idx="620">
                  <c:v>1727.4659937363231</c:v>
                </c:pt>
                <c:pt idx="621">
                  <c:v>7999.2487640769432</c:v>
                </c:pt>
                <c:pt idx="622">
                  <c:v>-104.04456934361247</c:v>
                </c:pt>
                <c:pt idx="623">
                  <c:v>7999.2487640769432</c:v>
                </c:pt>
                <c:pt idx="624">
                  <c:v>11637.818934899051</c:v>
                </c:pt>
                <c:pt idx="625">
                  <c:v>-23182.440266859525</c:v>
                </c:pt>
                <c:pt idx="626">
                  <c:v>-28603.9222409586</c:v>
                </c:pt>
                <c:pt idx="627">
                  <c:v>-43167.31692596864</c:v>
                </c:pt>
                <c:pt idx="628">
                  <c:v>-29192.280873699536</c:v>
                </c:pt>
                <c:pt idx="629">
                  <c:v>1457.6572650610519</c:v>
                </c:pt>
                <c:pt idx="630">
                  <c:v>2293.6394283186864</c:v>
                </c:pt>
                <c:pt idx="631">
                  <c:v>-78614.706553355601</c:v>
                </c:pt>
                <c:pt idx="632">
                  <c:v>-4339.6338120586879</c:v>
                </c:pt>
                <c:pt idx="633">
                  <c:v>-2404.9348894553041</c:v>
                </c:pt>
                <c:pt idx="634">
                  <c:v>-525.7280604025309</c:v>
                </c:pt>
                <c:pt idx="635">
                  <c:v>-86.507719244266809</c:v>
                </c:pt>
                <c:pt idx="636">
                  <c:v>130.91674633928392</c:v>
                </c:pt>
                <c:pt idx="637">
                  <c:v>2293.6394283186864</c:v>
                </c:pt>
                <c:pt idx="638">
                  <c:v>1085.3990739392962</c:v>
                </c:pt>
                <c:pt idx="639">
                  <c:v>2474.2200734950493</c:v>
                </c:pt>
                <c:pt idx="640">
                  <c:v>1701.9722555937788</c:v>
                </c:pt>
                <c:pt idx="641">
                  <c:v>16896.781287903996</c:v>
                </c:pt>
                <c:pt idx="642">
                  <c:v>131.56625930592486</c:v>
                </c:pt>
                <c:pt idx="643">
                  <c:v>-1466.2720188874046</c:v>
                </c:pt>
                <c:pt idx="644">
                  <c:v>12848.725728082616</c:v>
                </c:pt>
                <c:pt idx="645">
                  <c:v>-2363.5509552819713</c:v>
                </c:pt>
                <c:pt idx="646">
                  <c:v>-3764.9614534244174</c:v>
                </c:pt>
                <c:pt idx="647">
                  <c:v>-43957.622430304065</c:v>
                </c:pt>
                <c:pt idx="648">
                  <c:v>2728.7787071237808</c:v>
                </c:pt>
                <c:pt idx="649">
                  <c:v>-70887.347284790507</c:v>
                </c:pt>
                <c:pt idx="650">
                  <c:v>-7884.6641767213205</c:v>
                </c:pt>
                <c:pt idx="651">
                  <c:v>-73072.743869095953</c:v>
                </c:pt>
                <c:pt idx="652">
                  <c:v>321.87355853215604</c:v>
                </c:pt>
                <c:pt idx="653">
                  <c:v>-73216.519960168691</c:v>
                </c:pt>
                <c:pt idx="654">
                  <c:v>-7884.6641767213205</c:v>
                </c:pt>
                <c:pt idx="655">
                  <c:v>-43167.31692596864</c:v>
                </c:pt>
                <c:pt idx="656">
                  <c:v>-29192.280873699536</c:v>
                </c:pt>
                <c:pt idx="657">
                  <c:v>-2559.1840986468233</c:v>
                </c:pt>
                <c:pt idx="658">
                  <c:v>-25684.14425152498</c:v>
                </c:pt>
                <c:pt idx="659">
                  <c:v>-79254.444061244983</c:v>
                </c:pt>
                <c:pt idx="660">
                  <c:v>14328.722919751413</c:v>
                </c:pt>
                <c:pt idx="661">
                  <c:v>1701.9722555937788</c:v>
                </c:pt>
                <c:pt idx="662">
                  <c:v>16896.781287903996</c:v>
                </c:pt>
                <c:pt idx="663">
                  <c:v>131.56625930592486</c:v>
                </c:pt>
                <c:pt idx="664">
                  <c:v>130.91674633928392</c:v>
                </c:pt>
                <c:pt idx="665">
                  <c:v>1836.8766199314146</c:v>
                </c:pt>
                <c:pt idx="666">
                  <c:v>-34062.374942267765</c:v>
                </c:pt>
                <c:pt idx="667">
                  <c:v>-80078.723403219949</c:v>
                </c:pt>
                <c:pt idx="668">
                  <c:v>-31491.467840557314</c:v>
                </c:pt>
                <c:pt idx="669">
                  <c:v>-17254.50672511389</c:v>
                </c:pt>
                <c:pt idx="670">
                  <c:v>5151.9808959699349</c:v>
                </c:pt>
                <c:pt idx="671">
                  <c:v>1357.3334841231062</c:v>
                </c:pt>
                <c:pt idx="672">
                  <c:v>109.94826278000983</c:v>
                </c:pt>
                <c:pt idx="673">
                  <c:v>-14069.434202111646</c:v>
                </c:pt>
                <c:pt idx="674">
                  <c:v>2239.5934241909163</c:v>
                </c:pt>
                <c:pt idx="675">
                  <c:v>1072.8541141704027</c:v>
                </c:pt>
                <c:pt idx="676">
                  <c:v>-31491.467840557314</c:v>
                </c:pt>
                <c:pt idx="677">
                  <c:v>947.47939556250458</c:v>
                </c:pt>
                <c:pt idx="678">
                  <c:v>-9948.6290025371127</c:v>
                </c:pt>
                <c:pt idx="679">
                  <c:v>-10651.704771184886</c:v>
                </c:pt>
                <c:pt idx="680">
                  <c:v>5103.143986671399</c:v>
                </c:pt>
                <c:pt idx="681">
                  <c:v>1191.8858721129254</c:v>
                </c:pt>
                <c:pt idx="682">
                  <c:v>2723.9328838666815</c:v>
                </c:pt>
                <c:pt idx="683">
                  <c:v>2488.8668675751542</c:v>
                </c:pt>
                <c:pt idx="684">
                  <c:v>-19301.324054919005</c:v>
                </c:pt>
                <c:pt idx="685">
                  <c:v>-80787.34993236218</c:v>
                </c:pt>
                <c:pt idx="686">
                  <c:v>-70575.033105885828</c:v>
                </c:pt>
                <c:pt idx="687">
                  <c:v>5103.143986671399</c:v>
                </c:pt>
                <c:pt idx="688">
                  <c:v>3812.8736191165531</c:v>
                </c:pt>
                <c:pt idx="689">
                  <c:v>309.82485686799237</c:v>
                </c:pt>
                <c:pt idx="690">
                  <c:v>1072.8541141704027</c:v>
                </c:pt>
                <c:pt idx="691">
                  <c:v>947.47939556250458</c:v>
                </c:pt>
                <c:pt idx="692">
                  <c:v>-85480.516976476734</c:v>
                </c:pt>
                <c:pt idx="693">
                  <c:v>-16094.911826943053</c:v>
                </c:pt>
                <c:pt idx="694">
                  <c:v>1191.8858721129254</c:v>
                </c:pt>
                <c:pt idx="695">
                  <c:v>-77685.894568694726</c:v>
                </c:pt>
                <c:pt idx="696">
                  <c:v>-17254.50672511389</c:v>
                </c:pt>
                <c:pt idx="697">
                  <c:v>-9.4948730516609885</c:v>
                </c:pt>
                <c:pt idx="698">
                  <c:v>-75.511002110296999</c:v>
                </c:pt>
                <c:pt idx="699">
                  <c:v>10229.366942472871</c:v>
                </c:pt>
              </c:numCache>
            </c:numRef>
          </c:yVal>
          <c:smooth val="0"/>
          <c:extLst>
            <c:ext xmlns:c16="http://schemas.microsoft.com/office/drawing/2014/chart" uri="{C3380CC4-5D6E-409C-BE32-E72D297353CC}">
              <c16:uniqueId val="{00000001-3B55-4212-B7DF-D9769AD1360F}"/>
            </c:ext>
          </c:extLst>
        </c:ser>
        <c:dLbls>
          <c:showLegendKey val="0"/>
          <c:showVal val="0"/>
          <c:showCatName val="0"/>
          <c:showSerName val="0"/>
          <c:showPercent val="0"/>
          <c:showBubbleSize val="0"/>
        </c:dLbls>
        <c:axId val="2009777743"/>
        <c:axId val="1650378639"/>
      </c:scatterChart>
      <c:valAx>
        <c:axId val="2009777743"/>
        <c:scaling>
          <c:orientation val="minMax"/>
        </c:scaling>
        <c:delete val="0"/>
        <c:axPos val="b"/>
        <c:title>
          <c:tx>
            <c:rich>
              <a:bodyPr/>
              <a:lstStyle/>
              <a:p>
                <a:pPr>
                  <a:defRPr/>
                </a:pPr>
                <a:r>
                  <a:rPr lang="en-US"/>
                  <a:t> Sales</a:t>
                </a:r>
              </a:p>
            </c:rich>
          </c:tx>
          <c:overlay val="0"/>
        </c:title>
        <c:numFmt formatCode="General" sourceLinked="1"/>
        <c:majorTickMark val="out"/>
        <c:minorTickMark val="none"/>
        <c:tickLblPos val="nextTo"/>
        <c:crossAx val="1650378639"/>
        <c:crosses val="autoZero"/>
        <c:crossBetween val="midCat"/>
      </c:valAx>
      <c:valAx>
        <c:axId val="165037863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00977774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Sales Line Fit  Plot</a:t>
            </a:r>
          </a:p>
        </c:rich>
      </c:tx>
      <c:overlay val="0"/>
    </c:title>
    <c:autoTitleDeleted val="0"/>
    <c:plotArea>
      <c:layout/>
      <c:scatterChart>
        <c:scatterStyle val="lineMarker"/>
        <c:varyColors val="0"/>
        <c:ser>
          <c:idx val="0"/>
          <c:order val="0"/>
          <c:tx>
            <c:v>Profit</c:v>
          </c:tx>
          <c:spPr>
            <a:ln w="19050">
              <a:noFill/>
            </a:ln>
          </c:spPr>
          <c:xVal>
            <c:numRef>
              <c:f>'Statistics &amp; Regression'!$D$2:$D$701</c:f>
              <c:numCache>
                <c:formatCode>General</c:formatCode>
                <c:ptCount val="700"/>
                <c:pt idx="0">
                  <c:v>32370</c:v>
                </c:pt>
                <c:pt idx="1">
                  <c:v>26420</c:v>
                </c:pt>
                <c:pt idx="2">
                  <c:v>32670</c:v>
                </c:pt>
                <c:pt idx="3">
                  <c:v>13320</c:v>
                </c:pt>
                <c:pt idx="4">
                  <c:v>37050</c:v>
                </c:pt>
                <c:pt idx="5">
                  <c:v>529550</c:v>
                </c:pt>
                <c:pt idx="6">
                  <c:v>13815</c:v>
                </c:pt>
                <c:pt idx="7">
                  <c:v>30216</c:v>
                </c:pt>
                <c:pt idx="8">
                  <c:v>37980</c:v>
                </c:pt>
                <c:pt idx="9">
                  <c:v>35585.599999999999</c:v>
                </c:pt>
                <c:pt idx="10">
                  <c:v>37050</c:v>
                </c:pt>
                <c:pt idx="11">
                  <c:v>333187.5</c:v>
                </c:pt>
                <c:pt idx="12">
                  <c:v>287400</c:v>
                </c:pt>
                <c:pt idx="13">
                  <c:v>15022</c:v>
                </c:pt>
                <c:pt idx="14">
                  <c:v>43125</c:v>
                </c:pt>
                <c:pt idx="15">
                  <c:v>9225</c:v>
                </c:pt>
                <c:pt idx="16">
                  <c:v>5840</c:v>
                </c:pt>
                <c:pt idx="17">
                  <c:v>14610</c:v>
                </c:pt>
                <c:pt idx="18">
                  <c:v>30216</c:v>
                </c:pt>
                <c:pt idx="19">
                  <c:v>352100</c:v>
                </c:pt>
                <c:pt idx="20">
                  <c:v>4404</c:v>
                </c:pt>
                <c:pt idx="21">
                  <c:v>6181</c:v>
                </c:pt>
                <c:pt idx="22">
                  <c:v>8235</c:v>
                </c:pt>
                <c:pt idx="23">
                  <c:v>236400</c:v>
                </c:pt>
                <c:pt idx="24">
                  <c:v>37080</c:v>
                </c:pt>
                <c:pt idx="25">
                  <c:v>8001</c:v>
                </c:pt>
                <c:pt idx="26">
                  <c:v>603750</c:v>
                </c:pt>
                <c:pt idx="27">
                  <c:v>10944</c:v>
                </c:pt>
                <c:pt idx="28">
                  <c:v>32280</c:v>
                </c:pt>
                <c:pt idx="29">
                  <c:v>36340</c:v>
                </c:pt>
                <c:pt idx="30">
                  <c:v>529550</c:v>
                </c:pt>
                <c:pt idx="31">
                  <c:v>10451</c:v>
                </c:pt>
                <c:pt idx="32">
                  <c:v>225500</c:v>
                </c:pt>
                <c:pt idx="33">
                  <c:v>25932</c:v>
                </c:pt>
                <c:pt idx="34">
                  <c:v>352100</c:v>
                </c:pt>
                <c:pt idx="35">
                  <c:v>18540</c:v>
                </c:pt>
                <c:pt idx="36">
                  <c:v>352625</c:v>
                </c:pt>
                <c:pt idx="37">
                  <c:v>43125</c:v>
                </c:pt>
                <c:pt idx="38">
                  <c:v>600300</c:v>
                </c:pt>
                <c:pt idx="39">
                  <c:v>34056</c:v>
                </c:pt>
                <c:pt idx="40">
                  <c:v>32670</c:v>
                </c:pt>
                <c:pt idx="41">
                  <c:v>13320</c:v>
                </c:pt>
                <c:pt idx="42">
                  <c:v>534450</c:v>
                </c:pt>
                <c:pt idx="43">
                  <c:v>645300</c:v>
                </c:pt>
                <c:pt idx="44">
                  <c:v>36340</c:v>
                </c:pt>
                <c:pt idx="45">
                  <c:v>35585.599999999999</c:v>
                </c:pt>
                <c:pt idx="46">
                  <c:v>23436</c:v>
                </c:pt>
                <c:pt idx="47">
                  <c:v>527437.5</c:v>
                </c:pt>
                <c:pt idx="48">
                  <c:v>37980</c:v>
                </c:pt>
                <c:pt idx="49">
                  <c:v>11802</c:v>
                </c:pt>
                <c:pt idx="50">
                  <c:v>25692</c:v>
                </c:pt>
                <c:pt idx="51">
                  <c:v>8001</c:v>
                </c:pt>
                <c:pt idx="52">
                  <c:v>9225</c:v>
                </c:pt>
                <c:pt idx="53">
                  <c:v>27338.850000000002</c:v>
                </c:pt>
                <c:pt idx="54">
                  <c:v>34095.599999999999</c:v>
                </c:pt>
                <c:pt idx="55">
                  <c:v>7137.9</c:v>
                </c:pt>
                <c:pt idx="56">
                  <c:v>4428.2700000000004</c:v>
                </c:pt>
                <c:pt idx="57">
                  <c:v>9189.18</c:v>
                </c:pt>
                <c:pt idx="58">
                  <c:v>22073.040000000001</c:v>
                </c:pt>
                <c:pt idx="59">
                  <c:v>419265</c:v>
                </c:pt>
                <c:pt idx="60">
                  <c:v>17525.97</c:v>
                </c:pt>
                <c:pt idx="61">
                  <c:v>17166.599999999999</c:v>
                </c:pt>
                <c:pt idx="62">
                  <c:v>40837.5</c:v>
                </c:pt>
                <c:pt idx="63">
                  <c:v>31731.48</c:v>
                </c:pt>
                <c:pt idx="64">
                  <c:v>9100.08</c:v>
                </c:pt>
                <c:pt idx="65">
                  <c:v>146718</c:v>
                </c:pt>
                <c:pt idx="66">
                  <c:v>484060.5</c:v>
                </c:pt>
                <c:pt idx="67">
                  <c:v>746707.5</c:v>
                </c:pt>
                <c:pt idx="68">
                  <c:v>32877.9</c:v>
                </c:pt>
                <c:pt idx="69">
                  <c:v>683397</c:v>
                </c:pt>
                <c:pt idx="70">
                  <c:v>27234.899999999998</c:v>
                </c:pt>
                <c:pt idx="71">
                  <c:v>12681.9</c:v>
                </c:pt>
                <c:pt idx="72">
                  <c:v>741906</c:v>
                </c:pt>
                <c:pt idx="73">
                  <c:v>82046.25</c:v>
                </c:pt>
                <c:pt idx="74">
                  <c:v>22482.9</c:v>
                </c:pt>
                <c:pt idx="75">
                  <c:v>31133.024999999998</c:v>
                </c:pt>
                <c:pt idx="76">
                  <c:v>89966.25</c:v>
                </c:pt>
                <c:pt idx="77">
                  <c:v>97391.25</c:v>
                </c:pt>
                <c:pt idx="78">
                  <c:v>225596.25</c:v>
                </c:pt>
                <c:pt idx="79">
                  <c:v>11092.95</c:v>
                </c:pt>
                <c:pt idx="80">
                  <c:v>9100.08</c:v>
                </c:pt>
                <c:pt idx="81">
                  <c:v>862785</c:v>
                </c:pt>
                <c:pt idx="82">
                  <c:v>746707.5</c:v>
                </c:pt>
                <c:pt idx="83">
                  <c:v>76507.200000000012</c:v>
                </c:pt>
                <c:pt idx="84">
                  <c:v>2508.66</c:v>
                </c:pt>
                <c:pt idx="85">
                  <c:v>114221.25</c:v>
                </c:pt>
                <c:pt idx="86">
                  <c:v>82046.25</c:v>
                </c:pt>
                <c:pt idx="87">
                  <c:v>14497.56</c:v>
                </c:pt>
                <c:pt idx="88">
                  <c:v>1822.59</c:v>
                </c:pt>
                <c:pt idx="89">
                  <c:v>326922.75</c:v>
                </c:pt>
                <c:pt idx="90">
                  <c:v>89966.25</c:v>
                </c:pt>
                <c:pt idx="91">
                  <c:v>97391.25</c:v>
                </c:pt>
                <c:pt idx="92">
                  <c:v>292842</c:v>
                </c:pt>
                <c:pt idx="93">
                  <c:v>146718</c:v>
                </c:pt>
                <c:pt idx="94">
                  <c:v>484060.5</c:v>
                </c:pt>
                <c:pt idx="95">
                  <c:v>215820</c:v>
                </c:pt>
                <c:pt idx="96">
                  <c:v>23629.32</c:v>
                </c:pt>
                <c:pt idx="97">
                  <c:v>4766.8500000000004</c:v>
                </c:pt>
                <c:pt idx="98">
                  <c:v>90956.25</c:v>
                </c:pt>
                <c:pt idx="99">
                  <c:v>15229.2</c:v>
                </c:pt>
                <c:pt idx="100">
                  <c:v>62916</c:v>
                </c:pt>
                <c:pt idx="101">
                  <c:v>14714.7</c:v>
                </c:pt>
                <c:pt idx="102">
                  <c:v>978236</c:v>
                </c:pt>
                <c:pt idx="103">
                  <c:v>13429.92</c:v>
                </c:pt>
                <c:pt idx="104">
                  <c:v>30693.599999999999</c:v>
                </c:pt>
                <c:pt idx="105">
                  <c:v>8114.4</c:v>
                </c:pt>
                <c:pt idx="106">
                  <c:v>203350</c:v>
                </c:pt>
                <c:pt idx="107">
                  <c:v>34736.1</c:v>
                </c:pt>
                <c:pt idx="108">
                  <c:v>269892</c:v>
                </c:pt>
                <c:pt idx="109">
                  <c:v>508032</c:v>
                </c:pt>
                <c:pt idx="110">
                  <c:v>13429.92</c:v>
                </c:pt>
                <c:pt idx="111">
                  <c:v>81095</c:v>
                </c:pt>
                <c:pt idx="112">
                  <c:v>15229.2</c:v>
                </c:pt>
                <c:pt idx="113">
                  <c:v>99102.5</c:v>
                </c:pt>
                <c:pt idx="114">
                  <c:v>262762.5</c:v>
                </c:pt>
                <c:pt idx="115">
                  <c:v>20991.599999999999</c:v>
                </c:pt>
                <c:pt idx="116">
                  <c:v>563304</c:v>
                </c:pt>
                <c:pt idx="117">
                  <c:v>978236</c:v>
                </c:pt>
                <c:pt idx="118">
                  <c:v>334302.5</c:v>
                </c:pt>
                <c:pt idx="119">
                  <c:v>28297.5</c:v>
                </c:pt>
                <c:pt idx="120">
                  <c:v>13809.18</c:v>
                </c:pt>
                <c:pt idx="121">
                  <c:v>12406.8</c:v>
                </c:pt>
                <c:pt idx="122">
                  <c:v>12747.84</c:v>
                </c:pt>
                <c:pt idx="123">
                  <c:v>30693.599999999999</c:v>
                </c:pt>
                <c:pt idx="124">
                  <c:v>1017338</c:v>
                </c:pt>
                <c:pt idx="125">
                  <c:v>986811</c:v>
                </c:pt>
                <c:pt idx="126">
                  <c:v>99102.5</c:v>
                </c:pt>
                <c:pt idx="127">
                  <c:v>262762.5</c:v>
                </c:pt>
                <c:pt idx="128">
                  <c:v>12406.8</c:v>
                </c:pt>
                <c:pt idx="129">
                  <c:v>10662.4</c:v>
                </c:pt>
                <c:pt idx="130">
                  <c:v>12747.84</c:v>
                </c:pt>
                <c:pt idx="131">
                  <c:v>81095</c:v>
                </c:pt>
                <c:pt idx="132">
                  <c:v>62916</c:v>
                </c:pt>
                <c:pt idx="133">
                  <c:v>986811</c:v>
                </c:pt>
                <c:pt idx="134">
                  <c:v>334302.5</c:v>
                </c:pt>
                <c:pt idx="135">
                  <c:v>91238</c:v>
                </c:pt>
                <c:pt idx="136">
                  <c:v>665420</c:v>
                </c:pt>
                <c:pt idx="137">
                  <c:v>76146</c:v>
                </c:pt>
                <c:pt idx="138">
                  <c:v>323694</c:v>
                </c:pt>
                <c:pt idx="139">
                  <c:v>278810</c:v>
                </c:pt>
                <c:pt idx="140">
                  <c:v>1017338</c:v>
                </c:pt>
                <c:pt idx="141">
                  <c:v>24225.599999999999</c:v>
                </c:pt>
                <c:pt idx="142">
                  <c:v>18443.599999999999</c:v>
                </c:pt>
                <c:pt idx="143">
                  <c:v>563304</c:v>
                </c:pt>
                <c:pt idx="144">
                  <c:v>514524.375</c:v>
                </c:pt>
                <c:pt idx="145">
                  <c:v>50052</c:v>
                </c:pt>
                <c:pt idx="146">
                  <c:v>200499</c:v>
                </c:pt>
                <c:pt idx="147">
                  <c:v>22663.08</c:v>
                </c:pt>
                <c:pt idx="148">
                  <c:v>10569.12</c:v>
                </c:pt>
                <c:pt idx="149">
                  <c:v>13294.82</c:v>
                </c:pt>
                <c:pt idx="150">
                  <c:v>22127.64</c:v>
                </c:pt>
                <c:pt idx="151">
                  <c:v>3693.76</c:v>
                </c:pt>
                <c:pt idx="152">
                  <c:v>610081.5</c:v>
                </c:pt>
                <c:pt idx="153">
                  <c:v>156048.75</c:v>
                </c:pt>
                <c:pt idx="154">
                  <c:v>206852.5</c:v>
                </c:pt>
                <c:pt idx="155">
                  <c:v>708439.5</c:v>
                </c:pt>
                <c:pt idx="156">
                  <c:v>215097.5</c:v>
                </c:pt>
                <c:pt idx="157">
                  <c:v>22127.64</c:v>
                </c:pt>
                <c:pt idx="158">
                  <c:v>200499</c:v>
                </c:pt>
                <c:pt idx="159">
                  <c:v>190362.5</c:v>
                </c:pt>
                <c:pt idx="160">
                  <c:v>15940.98</c:v>
                </c:pt>
                <c:pt idx="161">
                  <c:v>243591.25</c:v>
                </c:pt>
                <c:pt idx="162">
                  <c:v>28299.75</c:v>
                </c:pt>
                <c:pt idx="163">
                  <c:v>156048.75</c:v>
                </c:pt>
                <c:pt idx="164">
                  <c:v>206852.5</c:v>
                </c:pt>
                <c:pt idx="165">
                  <c:v>243591.25</c:v>
                </c:pt>
                <c:pt idx="166">
                  <c:v>827604</c:v>
                </c:pt>
                <c:pt idx="167">
                  <c:v>22302.240000000002</c:v>
                </c:pt>
                <c:pt idx="168">
                  <c:v>190362.5</c:v>
                </c:pt>
                <c:pt idx="169">
                  <c:v>545334</c:v>
                </c:pt>
                <c:pt idx="170">
                  <c:v>557459</c:v>
                </c:pt>
                <c:pt idx="171">
                  <c:v>28299.75</c:v>
                </c:pt>
                <c:pt idx="172">
                  <c:v>16121.4</c:v>
                </c:pt>
                <c:pt idx="173">
                  <c:v>11950.4</c:v>
                </c:pt>
                <c:pt idx="174">
                  <c:v>74699.700000000012</c:v>
                </c:pt>
                <c:pt idx="175">
                  <c:v>28855.56</c:v>
                </c:pt>
                <c:pt idx="176">
                  <c:v>29246.400000000001</c:v>
                </c:pt>
                <c:pt idx="177">
                  <c:v>29246.400000000001</c:v>
                </c:pt>
                <c:pt idx="178">
                  <c:v>32558.400000000001</c:v>
                </c:pt>
                <c:pt idx="179">
                  <c:v>14131.2</c:v>
                </c:pt>
                <c:pt idx="180">
                  <c:v>19158.72</c:v>
                </c:pt>
                <c:pt idx="181">
                  <c:v>582048</c:v>
                </c:pt>
                <c:pt idx="182">
                  <c:v>92064</c:v>
                </c:pt>
                <c:pt idx="183">
                  <c:v>28324.799999999999</c:v>
                </c:pt>
                <c:pt idx="184">
                  <c:v>535392</c:v>
                </c:pt>
                <c:pt idx="185">
                  <c:v>19158.72</c:v>
                </c:pt>
                <c:pt idx="186">
                  <c:v>582048</c:v>
                </c:pt>
                <c:pt idx="187">
                  <c:v>136560</c:v>
                </c:pt>
                <c:pt idx="188">
                  <c:v>28566.720000000001</c:v>
                </c:pt>
                <c:pt idx="189">
                  <c:v>95400</c:v>
                </c:pt>
                <c:pt idx="190">
                  <c:v>407376</c:v>
                </c:pt>
                <c:pt idx="191">
                  <c:v>840384</c:v>
                </c:pt>
                <c:pt idx="192">
                  <c:v>1159200</c:v>
                </c:pt>
                <c:pt idx="193">
                  <c:v>358560</c:v>
                </c:pt>
                <c:pt idx="194">
                  <c:v>3139.2</c:v>
                </c:pt>
                <c:pt idx="195">
                  <c:v>39820.800000000003</c:v>
                </c:pt>
                <c:pt idx="196">
                  <c:v>20275.2</c:v>
                </c:pt>
                <c:pt idx="197">
                  <c:v>9662.4</c:v>
                </c:pt>
                <c:pt idx="198">
                  <c:v>21801.599999999999</c:v>
                </c:pt>
                <c:pt idx="199">
                  <c:v>92064</c:v>
                </c:pt>
                <c:pt idx="200">
                  <c:v>136560</c:v>
                </c:pt>
                <c:pt idx="201">
                  <c:v>16876.8</c:v>
                </c:pt>
                <c:pt idx="202">
                  <c:v>50803.199999999997</c:v>
                </c:pt>
                <c:pt idx="203">
                  <c:v>731472</c:v>
                </c:pt>
                <c:pt idx="204">
                  <c:v>9976.32</c:v>
                </c:pt>
                <c:pt idx="205">
                  <c:v>117264</c:v>
                </c:pt>
                <c:pt idx="206">
                  <c:v>731472</c:v>
                </c:pt>
                <c:pt idx="207">
                  <c:v>21801.599999999999</c:v>
                </c:pt>
                <c:pt idx="208">
                  <c:v>626640</c:v>
                </c:pt>
                <c:pt idx="209">
                  <c:v>128880</c:v>
                </c:pt>
                <c:pt idx="210">
                  <c:v>640752</c:v>
                </c:pt>
                <c:pt idx="211">
                  <c:v>9662.4</c:v>
                </c:pt>
                <c:pt idx="212">
                  <c:v>597408</c:v>
                </c:pt>
                <c:pt idx="213">
                  <c:v>7707.35</c:v>
                </c:pt>
                <c:pt idx="214">
                  <c:v>9123.7999999999993</c:v>
                </c:pt>
                <c:pt idx="215">
                  <c:v>15620.85</c:v>
                </c:pt>
                <c:pt idx="216">
                  <c:v>17881.849999999999</c:v>
                </c:pt>
                <c:pt idx="217">
                  <c:v>27713.4</c:v>
                </c:pt>
                <c:pt idx="218">
                  <c:v>27713.4</c:v>
                </c:pt>
                <c:pt idx="219">
                  <c:v>17881.849999999999</c:v>
                </c:pt>
                <c:pt idx="220">
                  <c:v>11191.95</c:v>
                </c:pt>
                <c:pt idx="221">
                  <c:v>12802.2</c:v>
                </c:pt>
                <c:pt idx="222">
                  <c:v>7707.35</c:v>
                </c:pt>
                <c:pt idx="223">
                  <c:v>21261</c:v>
                </c:pt>
                <c:pt idx="224">
                  <c:v>12722.4</c:v>
                </c:pt>
                <c:pt idx="225">
                  <c:v>29697</c:v>
                </c:pt>
                <c:pt idx="226">
                  <c:v>282435</c:v>
                </c:pt>
                <c:pt idx="227">
                  <c:v>6756.4</c:v>
                </c:pt>
                <c:pt idx="228">
                  <c:v>39771.75</c:v>
                </c:pt>
                <c:pt idx="229">
                  <c:v>3790.5</c:v>
                </c:pt>
                <c:pt idx="230">
                  <c:v>16538.55</c:v>
                </c:pt>
                <c:pt idx="231">
                  <c:v>460346.25</c:v>
                </c:pt>
                <c:pt idx="232">
                  <c:v>430706.25</c:v>
                </c:pt>
                <c:pt idx="233">
                  <c:v>239400</c:v>
                </c:pt>
                <c:pt idx="234">
                  <c:v>26698.799999999999</c:v>
                </c:pt>
                <c:pt idx="235">
                  <c:v>313500</c:v>
                </c:pt>
                <c:pt idx="236">
                  <c:v>24757</c:v>
                </c:pt>
                <c:pt idx="237">
                  <c:v>355300</c:v>
                </c:pt>
                <c:pt idx="238">
                  <c:v>283218.75</c:v>
                </c:pt>
                <c:pt idx="239">
                  <c:v>457995</c:v>
                </c:pt>
                <c:pt idx="240">
                  <c:v>15474.55</c:v>
                </c:pt>
                <c:pt idx="241">
                  <c:v>282435</c:v>
                </c:pt>
                <c:pt idx="242">
                  <c:v>200165</c:v>
                </c:pt>
                <c:pt idx="243">
                  <c:v>37335</c:v>
                </c:pt>
                <c:pt idx="244">
                  <c:v>408310</c:v>
                </c:pt>
                <c:pt idx="245">
                  <c:v>26391</c:v>
                </c:pt>
                <c:pt idx="246">
                  <c:v>102243.75</c:v>
                </c:pt>
                <c:pt idx="247">
                  <c:v>83600</c:v>
                </c:pt>
                <c:pt idx="248">
                  <c:v>34238</c:v>
                </c:pt>
                <c:pt idx="249">
                  <c:v>50597</c:v>
                </c:pt>
                <c:pt idx="250">
                  <c:v>14204.4</c:v>
                </c:pt>
                <c:pt idx="251">
                  <c:v>30153</c:v>
                </c:pt>
                <c:pt idx="252">
                  <c:v>7908.75</c:v>
                </c:pt>
                <c:pt idx="253">
                  <c:v>40769.25</c:v>
                </c:pt>
                <c:pt idx="254">
                  <c:v>95831.25</c:v>
                </c:pt>
                <c:pt idx="255">
                  <c:v>200165</c:v>
                </c:pt>
                <c:pt idx="256">
                  <c:v>53808</c:v>
                </c:pt>
                <c:pt idx="257">
                  <c:v>30001</c:v>
                </c:pt>
                <c:pt idx="258">
                  <c:v>102243.75</c:v>
                </c:pt>
                <c:pt idx="259">
                  <c:v>83600</c:v>
                </c:pt>
                <c:pt idx="260">
                  <c:v>19627</c:v>
                </c:pt>
                <c:pt idx="261">
                  <c:v>356250</c:v>
                </c:pt>
                <c:pt idx="262">
                  <c:v>26391</c:v>
                </c:pt>
                <c:pt idx="263">
                  <c:v>24035</c:v>
                </c:pt>
                <c:pt idx="264">
                  <c:v>43643</c:v>
                </c:pt>
                <c:pt idx="265">
                  <c:v>50597</c:v>
                </c:pt>
                <c:pt idx="266">
                  <c:v>3790.5</c:v>
                </c:pt>
                <c:pt idx="267">
                  <c:v>16538.55</c:v>
                </c:pt>
                <c:pt idx="268">
                  <c:v>448875</c:v>
                </c:pt>
                <c:pt idx="269">
                  <c:v>183540</c:v>
                </c:pt>
                <c:pt idx="270">
                  <c:v>408310</c:v>
                </c:pt>
                <c:pt idx="271">
                  <c:v>356250</c:v>
                </c:pt>
                <c:pt idx="272">
                  <c:v>53594.100000000006</c:v>
                </c:pt>
                <c:pt idx="273">
                  <c:v>21009</c:v>
                </c:pt>
                <c:pt idx="274">
                  <c:v>40100.400000000001</c:v>
                </c:pt>
                <c:pt idx="275">
                  <c:v>6339.36</c:v>
                </c:pt>
                <c:pt idx="276">
                  <c:v>25932.720000000001</c:v>
                </c:pt>
                <c:pt idx="277">
                  <c:v>28623</c:v>
                </c:pt>
                <c:pt idx="278">
                  <c:v>1730.54</c:v>
                </c:pt>
                <c:pt idx="279">
                  <c:v>104222.5</c:v>
                </c:pt>
                <c:pt idx="280">
                  <c:v>322420</c:v>
                </c:pt>
                <c:pt idx="281">
                  <c:v>480340</c:v>
                </c:pt>
                <c:pt idx="282">
                  <c:v>9231.74</c:v>
                </c:pt>
                <c:pt idx="283">
                  <c:v>30715.439999999999</c:v>
                </c:pt>
                <c:pt idx="284">
                  <c:v>492184</c:v>
                </c:pt>
                <c:pt idx="285">
                  <c:v>25932.720000000001</c:v>
                </c:pt>
                <c:pt idx="286">
                  <c:v>239183</c:v>
                </c:pt>
                <c:pt idx="287">
                  <c:v>111860</c:v>
                </c:pt>
                <c:pt idx="288">
                  <c:v>323712.5</c:v>
                </c:pt>
                <c:pt idx="289">
                  <c:v>21573</c:v>
                </c:pt>
                <c:pt idx="290">
                  <c:v>492184</c:v>
                </c:pt>
                <c:pt idx="291">
                  <c:v>9856.84</c:v>
                </c:pt>
                <c:pt idx="292">
                  <c:v>344322</c:v>
                </c:pt>
                <c:pt idx="293">
                  <c:v>683004</c:v>
                </c:pt>
                <c:pt idx="294">
                  <c:v>40100.400000000001</c:v>
                </c:pt>
                <c:pt idx="295">
                  <c:v>9856.84</c:v>
                </c:pt>
                <c:pt idx="296">
                  <c:v>344322</c:v>
                </c:pt>
                <c:pt idx="297">
                  <c:v>21112.400000000001</c:v>
                </c:pt>
                <c:pt idx="298">
                  <c:v>686952</c:v>
                </c:pt>
                <c:pt idx="299">
                  <c:v>233531.25</c:v>
                </c:pt>
                <c:pt idx="300">
                  <c:v>552391</c:v>
                </c:pt>
                <c:pt idx="301">
                  <c:v>239183</c:v>
                </c:pt>
                <c:pt idx="302">
                  <c:v>9231.74</c:v>
                </c:pt>
                <c:pt idx="303">
                  <c:v>683004</c:v>
                </c:pt>
                <c:pt idx="304">
                  <c:v>33031.599999999999</c:v>
                </c:pt>
                <c:pt idx="305">
                  <c:v>30991.8</c:v>
                </c:pt>
                <c:pt idx="306">
                  <c:v>24576.3</c:v>
                </c:pt>
                <c:pt idx="307">
                  <c:v>16257.3</c:v>
                </c:pt>
                <c:pt idx="308">
                  <c:v>33031.599999999999</c:v>
                </c:pt>
                <c:pt idx="309">
                  <c:v>18818.8</c:v>
                </c:pt>
                <c:pt idx="310">
                  <c:v>8771.14</c:v>
                </c:pt>
                <c:pt idx="311">
                  <c:v>16257.3</c:v>
                </c:pt>
                <c:pt idx="312">
                  <c:v>8113.32</c:v>
                </c:pt>
                <c:pt idx="313">
                  <c:v>21025.439999999999</c:v>
                </c:pt>
                <c:pt idx="314">
                  <c:v>34112.400000000001</c:v>
                </c:pt>
                <c:pt idx="315">
                  <c:v>26114.400000000001</c:v>
                </c:pt>
                <c:pt idx="316">
                  <c:v>26136.720000000001</c:v>
                </c:pt>
                <c:pt idx="317">
                  <c:v>6711.81</c:v>
                </c:pt>
                <c:pt idx="318">
                  <c:v>17604.900000000001</c:v>
                </c:pt>
                <c:pt idx="319">
                  <c:v>7388.85</c:v>
                </c:pt>
                <c:pt idx="320">
                  <c:v>3560.9700000000003</c:v>
                </c:pt>
                <c:pt idx="321">
                  <c:v>10298.82</c:v>
                </c:pt>
                <c:pt idx="322">
                  <c:v>19401.66</c:v>
                </c:pt>
                <c:pt idx="323">
                  <c:v>24719.4</c:v>
                </c:pt>
                <c:pt idx="324">
                  <c:v>10298.82</c:v>
                </c:pt>
                <c:pt idx="325">
                  <c:v>7388.85</c:v>
                </c:pt>
                <c:pt idx="326">
                  <c:v>573205.5</c:v>
                </c:pt>
                <c:pt idx="327">
                  <c:v>124992</c:v>
                </c:pt>
                <c:pt idx="328">
                  <c:v>608499</c:v>
                </c:pt>
                <c:pt idx="329">
                  <c:v>36753.599999999999</c:v>
                </c:pt>
                <c:pt idx="330">
                  <c:v>608499</c:v>
                </c:pt>
                <c:pt idx="331">
                  <c:v>290625</c:v>
                </c:pt>
                <c:pt idx="332">
                  <c:v>474858</c:v>
                </c:pt>
                <c:pt idx="333">
                  <c:v>124992</c:v>
                </c:pt>
                <c:pt idx="334">
                  <c:v>408386.25</c:v>
                </c:pt>
                <c:pt idx="335">
                  <c:v>29308.95</c:v>
                </c:pt>
                <c:pt idx="336">
                  <c:v>40887.449999999997</c:v>
                </c:pt>
                <c:pt idx="337">
                  <c:v>28551</c:v>
                </c:pt>
                <c:pt idx="338">
                  <c:v>313317</c:v>
                </c:pt>
                <c:pt idx="339">
                  <c:v>391716</c:v>
                </c:pt>
                <c:pt idx="340">
                  <c:v>30835.08</c:v>
                </c:pt>
                <c:pt idx="341">
                  <c:v>13833.75</c:v>
                </c:pt>
                <c:pt idx="342">
                  <c:v>462861</c:v>
                </c:pt>
                <c:pt idx="343">
                  <c:v>11327.4</c:v>
                </c:pt>
                <c:pt idx="344">
                  <c:v>242613.75</c:v>
                </c:pt>
                <c:pt idx="345">
                  <c:v>36753.599999999999</c:v>
                </c:pt>
                <c:pt idx="346">
                  <c:v>26430.6</c:v>
                </c:pt>
                <c:pt idx="347">
                  <c:v>382788</c:v>
                </c:pt>
                <c:pt idx="348">
                  <c:v>10936.8</c:v>
                </c:pt>
                <c:pt idx="349">
                  <c:v>36208.620000000003</c:v>
                </c:pt>
                <c:pt idx="350">
                  <c:v>267561</c:v>
                </c:pt>
                <c:pt idx="351">
                  <c:v>766413</c:v>
                </c:pt>
                <c:pt idx="352">
                  <c:v>191231.25</c:v>
                </c:pt>
                <c:pt idx="353">
                  <c:v>936138</c:v>
                </c:pt>
                <c:pt idx="354">
                  <c:v>115552.5</c:v>
                </c:pt>
                <c:pt idx="355">
                  <c:v>20794.8</c:v>
                </c:pt>
                <c:pt idx="356">
                  <c:v>382788</c:v>
                </c:pt>
                <c:pt idx="357">
                  <c:v>3142.7200000000003</c:v>
                </c:pt>
                <c:pt idx="358">
                  <c:v>23588.799999999999</c:v>
                </c:pt>
                <c:pt idx="359">
                  <c:v>1655.08</c:v>
                </c:pt>
                <c:pt idx="360">
                  <c:v>23588.799999999999</c:v>
                </c:pt>
                <c:pt idx="361">
                  <c:v>177100</c:v>
                </c:pt>
                <c:pt idx="362">
                  <c:v>6762</c:v>
                </c:pt>
                <c:pt idx="363">
                  <c:v>438564</c:v>
                </c:pt>
                <c:pt idx="364">
                  <c:v>34513.800000000003</c:v>
                </c:pt>
                <c:pt idx="365">
                  <c:v>13027.2</c:v>
                </c:pt>
                <c:pt idx="366">
                  <c:v>11868</c:v>
                </c:pt>
                <c:pt idx="367">
                  <c:v>431112</c:v>
                </c:pt>
                <c:pt idx="368">
                  <c:v>354108</c:v>
                </c:pt>
                <c:pt idx="369">
                  <c:v>9811.7999999999993</c:v>
                </c:pt>
                <c:pt idx="370">
                  <c:v>128110</c:v>
                </c:pt>
                <c:pt idx="371">
                  <c:v>8107.96</c:v>
                </c:pt>
                <c:pt idx="372">
                  <c:v>7051.8</c:v>
                </c:pt>
                <c:pt idx="373">
                  <c:v>25134.400000000001</c:v>
                </c:pt>
                <c:pt idx="374">
                  <c:v>678960</c:v>
                </c:pt>
                <c:pt idx="375">
                  <c:v>4366.32</c:v>
                </c:pt>
                <c:pt idx="376">
                  <c:v>10291.120000000001</c:v>
                </c:pt>
                <c:pt idx="377">
                  <c:v>15513.96</c:v>
                </c:pt>
                <c:pt idx="378">
                  <c:v>35585.599999999999</c:v>
                </c:pt>
                <c:pt idx="379">
                  <c:v>55071.199999999997</c:v>
                </c:pt>
                <c:pt idx="380">
                  <c:v>691012</c:v>
                </c:pt>
                <c:pt idx="381">
                  <c:v>12532.24</c:v>
                </c:pt>
                <c:pt idx="382">
                  <c:v>438564</c:v>
                </c:pt>
                <c:pt idx="383">
                  <c:v>6601.92</c:v>
                </c:pt>
                <c:pt idx="384">
                  <c:v>18721.080000000002</c:v>
                </c:pt>
                <c:pt idx="385">
                  <c:v>15056.72</c:v>
                </c:pt>
                <c:pt idx="386">
                  <c:v>106536</c:v>
                </c:pt>
                <c:pt idx="387">
                  <c:v>175260</c:v>
                </c:pt>
                <c:pt idx="388">
                  <c:v>184989</c:v>
                </c:pt>
                <c:pt idx="389">
                  <c:v>15056.72</c:v>
                </c:pt>
                <c:pt idx="390">
                  <c:v>122682</c:v>
                </c:pt>
                <c:pt idx="391">
                  <c:v>135884</c:v>
                </c:pt>
                <c:pt idx="392">
                  <c:v>588984</c:v>
                </c:pt>
                <c:pt idx="393">
                  <c:v>223008</c:v>
                </c:pt>
                <c:pt idx="394">
                  <c:v>13027.2</c:v>
                </c:pt>
                <c:pt idx="395">
                  <c:v>18721.080000000002</c:v>
                </c:pt>
                <c:pt idx="396">
                  <c:v>25134.400000000001</c:v>
                </c:pt>
                <c:pt idx="397">
                  <c:v>678960</c:v>
                </c:pt>
                <c:pt idx="398">
                  <c:v>27968</c:v>
                </c:pt>
                <c:pt idx="399">
                  <c:v>9811.7999999999993</c:v>
                </c:pt>
                <c:pt idx="400">
                  <c:v>15180</c:v>
                </c:pt>
                <c:pt idx="401">
                  <c:v>175260</c:v>
                </c:pt>
                <c:pt idx="402">
                  <c:v>8031.5999999999995</c:v>
                </c:pt>
                <c:pt idx="403">
                  <c:v>298662</c:v>
                </c:pt>
                <c:pt idx="404">
                  <c:v>4007.64</c:v>
                </c:pt>
                <c:pt idx="405">
                  <c:v>1038082.5</c:v>
                </c:pt>
                <c:pt idx="406">
                  <c:v>530621</c:v>
                </c:pt>
                <c:pt idx="407">
                  <c:v>87906</c:v>
                </c:pt>
                <c:pt idx="408">
                  <c:v>25345.32</c:v>
                </c:pt>
                <c:pt idx="409">
                  <c:v>211233.75</c:v>
                </c:pt>
                <c:pt idx="410">
                  <c:v>10262.07</c:v>
                </c:pt>
                <c:pt idx="411">
                  <c:v>318158.75</c:v>
                </c:pt>
                <c:pt idx="412">
                  <c:v>91182</c:v>
                </c:pt>
                <c:pt idx="413">
                  <c:v>700245</c:v>
                </c:pt>
                <c:pt idx="414">
                  <c:v>769814.5</c:v>
                </c:pt>
                <c:pt idx="415">
                  <c:v>50163.75</c:v>
                </c:pt>
                <c:pt idx="416">
                  <c:v>298662</c:v>
                </c:pt>
                <c:pt idx="417">
                  <c:v>16748.55</c:v>
                </c:pt>
                <c:pt idx="418">
                  <c:v>4007.64</c:v>
                </c:pt>
                <c:pt idx="419">
                  <c:v>361452</c:v>
                </c:pt>
                <c:pt idx="420">
                  <c:v>19383</c:v>
                </c:pt>
                <c:pt idx="421">
                  <c:v>318158.75</c:v>
                </c:pt>
                <c:pt idx="422">
                  <c:v>3344.25</c:v>
                </c:pt>
                <c:pt idx="423">
                  <c:v>1035625.5</c:v>
                </c:pt>
                <c:pt idx="424">
                  <c:v>416279.5</c:v>
                </c:pt>
                <c:pt idx="425">
                  <c:v>64496.25</c:v>
                </c:pt>
                <c:pt idx="426">
                  <c:v>240012.5</c:v>
                </c:pt>
                <c:pt idx="427">
                  <c:v>404176.5</c:v>
                </c:pt>
                <c:pt idx="428">
                  <c:v>21359.52</c:v>
                </c:pt>
                <c:pt idx="429">
                  <c:v>725907</c:v>
                </c:pt>
                <c:pt idx="430">
                  <c:v>430452.75</c:v>
                </c:pt>
                <c:pt idx="431">
                  <c:v>9609.6</c:v>
                </c:pt>
                <c:pt idx="432">
                  <c:v>509691</c:v>
                </c:pt>
                <c:pt idx="433">
                  <c:v>24395.279999999999</c:v>
                </c:pt>
                <c:pt idx="434">
                  <c:v>16748.55</c:v>
                </c:pt>
                <c:pt idx="435">
                  <c:v>99758.75</c:v>
                </c:pt>
                <c:pt idx="436">
                  <c:v>659613.5</c:v>
                </c:pt>
                <c:pt idx="437">
                  <c:v>404176.5</c:v>
                </c:pt>
                <c:pt idx="438">
                  <c:v>13240.5</c:v>
                </c:pt>
                <c:pt idx="439">
                  <c:v>30830.799999999999</c:v>
                </c:pt>
                <c:pt idx="440">
                  <c:v>12066.6</c:v>
                </c:pt>
                <c:pt idx="441">
                  <c:v>5217.03</c:v>
                </c:pt>
                <c:pt idx="442">
                  <c:v>17253.599999999999</c:v>
                </c:pt>
                <c:pt idx="443">
                  <c:v>3318.77</c:v>
                </c:pt>
                <c:pt idx="444">
                  <c:v>17708.599999999999</c:v>
                </c:pt>
                <c:pt idx="445">
                  <c:v>18891.599999999999</c:v>
                </c:pt>
                <c:pt idx="446">
                  <c:v>2293.1999999999998</c:v>
                </c:pt>
                <c:pt idx="447">
                  <c:v>21479.64</c:v>
                </c:pt>
                <c:pt idx="448">
                  <c:v>35872.199999999997</c:v>
                </c:pt>
                <c:pt idx="449">
                  <c:v>2293.1999999999998</c:v>
                </c:pt>
                <c:pt idx="450">
                  <c:v>48812.4</c:v>
                </c:pt>
                <c:pt idx="451">
                  <c:v>3318.77</c:v>
                </c:pt>
                <c:pt idx="452">
                  <c:v>18891.599999999999</c:v>
                </c:pt>
                <c:pt idx="453">
                  <c:v>22256.324999999997</c:v>
                </c:pt>
                <c:pt idx="454">
                  <c:v>3341.52</c:v>
                </c:pt>
                <c:pt idx="455">
                  <c:v>4168.8</c:v>
                </c:pt>
                <c:pt idx="456">
                  <c:v>14666.4</c:v>
                </c:pt>
                <c:pt idx="457">
                  <c:v>4168.8</c:v>
                </c:pt>
                <c:pt idx="458">
                  <c:v>387618.75</c:v>
                </c:pt>
                <c:pt idx="459">
                  <c:v>166725</c:v>
                </c:pt>
                <c:pt idx="460">
                  <c:v>728595</c:v>
                </c:pt>
                <c:pt idx="461">
                  <c:v>202950</c:v>
                </c:pt>
                <c:pt idx="462">
                  <c:v>27972</c:v>
                </c:pt>
                <c:pt idx="463">
                  <c:v>35172</c:v>
                </c:pt>
                <c:pt idx="464">
                  <c:v>159570</c:v>
                </c:pt>
                <c:pt idx="465">
                  <c:v>29254.5</c:v>
                </c:pt>
                <c:pt idx="466">
                  <c:v>4338</c:v>
                </c:pt>
                <c:pt idx="467">
                  <c:v>9193.5</c:v>
                </c:pt>
                <c:pt idx="468">
                  <c:v>6885</c:v>
                </c:pt>
                <c:pt idx="469">
                  <c:v>10665</c:v>
                </c:pt>
                <c:pt idx="470">
                  <c:v>201285</c:v>
                </c:pt>
                <c:pt idx="471">
                  <c:v>179550</c:v>
                </c:pt>
                <c:pt idx="472">
                  <c:v>619380</c:v>
                </c:pt>
                <c:pt idx="473">
                  <c:v>4338</c:v>
                </c:pt>
                <c:pt idx="474">
                  <c:v>16789.5</c:v>
                </c:pt>
                <c:pt idx="475">
                  <c:v>215550</c:v>
                </c:pt>
                <c:pt idx="476">
                  <c:v>230310</c:v>
                </c:pt>
                <c:pt idx="477">
                  <c:v>38362.5</c:v>
                </c:pt>
                <c:pt idx="478">
                  <c:v>8653.5</c:v>
                </c:pt>
                <c:pt idx="479">
                  <c:v>884205</c:v>
                </c:pt>
                <c:pt idx="480">
                  <c:v>116640</c:v>
                </c:pt>
                <c:pt idx="481">
                  <c:v>619380</c:v>
                </c:pt>
                <c:pt idx="482">
                  <c:v>29254.5</c:v>
                </c:pt>
                <c:pt idx="483">
                  <c:v>284512.5</c:v>
                </c:pt>
                <c:pt idx="484">
                  <c:v>589050</c:v>
                </c:pt>
                <c:pt idx="485">
                  <c:v>65137.5</c:v>
                </c:pt>
                <c:pt idx="486">
                  <c:v>705600</c:v>
                </c:pt>
                <c:pt idx="487">
                  <c:v>808110</c:v>
                </c:pt>
                <c:pt idx="488">
                  <c:v>38021.399999999994</c:v>
                </c:pt>
                <c:pt idx="489">
                  <c:v>36702</c:v>
                </c:pt>
                <c:pt idx="490">
                  <c:v>27799.200000000001</c:v>
                </c:pt>
                <c:pt idx="491">
                  <c:v>222705</c:v>
                </c:pt>
                <c:pt idx="492">
                  <c:v>27972</c:v>
                </c:pt>
                <c:pt idx="493">
                  <c:v>230310</c:v>
                </c:pt>
                <c:pt idx="494">
                  <c:v>12794.64</c:v>
                </c:pt>
                <c:pt idx="495">
                  <c:v>15774.36</c:v>
                </c:pt>
                <c:pt idx="496">
                  <c:v>12794.64</c:v>
                </c:pt>
                <c:pt idx="497">
                  <c:v>5126.3999999999996</c:v>
                </c:pt>
                <c:pt idx="498">
                  <c:v>5040.96</c:v>
                </c:pt>
                <c:pt idx="499">
                  <c:v>9837.17</c:v>
                </c:pt>
                <c:pt idx="500">
                  <c:v>10733.4</c:v>
                </c:pt>
                <c:pt idx="501">
                  <c:v>42713.324999999997</c:v>
                </c:pt>
                <c:pt idx="502">
                  <c:v>5040.96</c:v>
                </c:pt>
                <c:pt idx="503">
                  <c:v>20687.16</c:v>
                </c:pt>
                <c:pt idx="504">
                  <c:v>246708</c:v>
                </c:pt>
                <c:pt idx="505">
                  <c:v>750537</c:v>
                </c:pt>
                <c:pt idx="506">
                  <c:v>271561.25</c:v>
                </c:pt>
                <c:pt idx="507">
                  <c:v>20826</c:v>
                </c:pt>
                <c:pt idx="508">
                  <c:v>16858.38</c:v>
                </c:pt>
                <c:pt idx="509">
                  <c:v>238609</c:v>
                </c:pt>
                <c:pt idx="510">
                  <c:v>53257.599999999999</c:v>
                </c:pt>
                <c:pt idx="511">
                  <c:v>28795.95</c:v>
                </c:pt>
                <c:pt idx="512">
                  <c:v>233091</c:v>
                </c:pt>
                <c:pt idx="513">
                  <c:v>19971.599999999999</c:v>
                </c:pt>
                <c:pt idx="514">
                  <c:v>655551.75</c:v>
                </c:pt>
                <c:pt idx="515">
                  <c:v>42997.68</c:v>
                </c:pt>
                <c:pt idx="516">
                  <c:v>25904.340000000004</c:v>
                </c:pt>
                <c:pt idx="517">
                  <c:v>42613.2</c:v>
                </c:pt>
                <c:pt idx="518">
                  <c:v>26486.400000000001</c:v>
                </c:pt>
                <c:pt idx="519">
                  <c:v>271561.25</c:v>
                </c:pt>
                <c:pt idx="520">
                  <c:v>53257.599999999999</c:v>
                </c:pt>
                <c:pt idx="521">
                  <c:v>364722</c:v>
                </c:pt>
                <c:pt idx="522">
                  <c:v>49929</c:v>
                </c:pt>
                <c:pt idx="523">
                  <c:v>8744.25</c:v>
                </c:pt>
                <c:pt idx="524">
                  <c:v>107156</c:v>
                </c:pt>
                <c:pt idx="525">
                  <c:v>11263.84</c:v>
                </c:pt>
                <c:pt idx="526">
                  <c:v>18519.12</c:v>
                </c:pt>
                <c:pt idx="527">
                  <c:v>61632.5</c:v>
                </c:pt>
                <c:pt idx="528">
                  <c:v>52243</c:v>
                </c:pt>
                <c:pt idx="529">
                  <c:v>352106.25</c:v>
                </c:pt>
                <c:pt idx="530">
                  <c:v>46796.2</c:v>
                </c:pt>
                <c:pt idx="531">
                  <c:v>159421.25</c:v>
                </c:pt>
                <c:pt idx="532">
                  <c:v>105353.75</c:v>
                </c:pt>
                <c:pt idx="533">
                  <c:v>107156</c:v>
                </c:pt>
                <c:pt idx="534">
                  <c:v>28795.95</c:v>
                </c:pt>
                <c:pt idx="535">
                  <c:v>2367.4</c:v>
                </c:pt>
                <c:pt idx="536">
                  <c:v>272888</c:v>
                </c:pt>
                <c:pt idx="537">
                  <c:v>265760</c:v>
                </c:pt>
                <c:pt idx="538">
                  <c:v>237160</c:v>
                </c:pt>
                <c:pt idx="539">
                  <c:v>35494.800000000003</c:v>
                </c:pt>
                <c:pt idx="540">
                  <c:v>8936.4</c:v>
                </c:pt>
                <c:pt idx="541">
                  <c:v>468072</c:v>
                </c:pt>
                <c:pt idx="542">
                  <c:v>14907.2</c:v>
                </c:pt>
                <c:pt idx="543">
                  <c:v>16841.439999999999</c:v>
                </c:pt>
                <c:pt idx="544">
                  <c:v>30184</c:v>
                </c:pt>
                <c:pt idx="545">
                  <c:v>313104</c:v>
                </c:pt>
                <c:pt idx="546">
                  <c:v>922680</c:v>
                </c:pt>
                <c:pt idx="547">
                  <c:v>272888</c:v>
                </c:pt>
                <c:pt idx="548">
                  <c:v>237160</c:v>
                </c:pt>
                <c:pt idx="549">
                  <c:v>15928</c:v>
                </c:pt>
                <c:pt idx="550">
                  <c:v>30184</c:v>
                </c:pt>
                <c:pt idx="551">
                  <c:v>490952</c:v>
                </c:pt>
                <c:pt idx="552">
                  <c:v>358776</c:v>
                </c:pt>
                <c:pt idx="553">
                  <c:v>567600</c:v>
                </c:pt>
                <c:pt idx="554">
                  <c:v>368676</c:v>
                </c:pt>
                <c:pt idx="555">
                  <c:v>5016</c:v>
                </c:pt>
                <c:pt idx="556">
                  <c:v>21700.799999999999</c:v>
                </c:pt>
                <c:pt idx="557">
                  <c:v>429660</c:v>
                </c:pt>
                <c:pt idx="558">
                  <c:v>303688</c:v>
                </c:pt>
                <c:pt idx="559">
                  <c:v>15928</c:v>
                </c:pt>
                <c:pt idx="560">
                  <c:v>22271.040000000001</c:v>
                </c:pt>
                <c:pt idx="561">
                  <c:v>51143.399999999994</c:v>
                </c:pt>
                <c:pt idx="562">
                  <c:v>191884</c:v>
                </c:pt>
                <c:pt idx="563">
                  <c:v>303688</c:v>
                </c:pt>
                <c:pt idx="564">
                  <c:v>262570</c:v>
                </c:pt>
                <c:pt idx="565">
                  <c:v>21700.799999999999</c:v>
                </c:pt>
                <c:pt idx="566">
                  <c:v>83160</c:v>
                </c:pt>
                <c:pt idx="567">
                  <c:v>21076.44</c:v>
                </c:pt>
                <c:pt idx="568">
                  <c:v>16841.439999999999</c:v>
                </c:pt>
                <c:pt idx="569">
                  <c:v>33633.599999999999</c:v>
                </c:pt>
                <c:pt idx="570">
                  <c:v>44378.399999999994</c:v>
                </c:pt>
                <c:pt idx="571">
                  <c:v>28100.16</c:v>
                </c:pt>
                <c:pt idx="572">
                  <c:v>26945.599999999999</c:v>
                </c:pt>
                <c:pt idx="573">
                  <c:v>9184.56</c:v>
                </c:pt>
                <c:pt idx="574">
                  <c:v>26945.599999999999</c:v>
                </c:pt>
                <c:pt idx="575">
                  <c:v>29156.16</c:v>
                </c:pt>
                <c:pt idx="576">
                  <c:v>33499.35</c:v>
                </c:pt>
                <c:pt idx="577">
                  <c:v>33499.35</c:v>
                </c:pt>
                <c:pt idx="578">
                  <c:v>281053.5</c:v>
                </c:pt>
                <c:pt idx="579">
                  <c:v>545055</c:v>
                </c:pt>
                <c:pt idx="580">
                  <c:v>7690.8</c:v>
                </c:pt>
                <c:pt idx="581">
                  <c:v>299171.25</c:v>
                </c:pt>
                <c:pt idx="582">
                  <c:v>7904.82</c:v>
                </c:pt>
                <c:pt idx="583">
                  <c:v>6305.76</c:v>
                </c:pt>
                <c:pt idx="584">
                  <c:v>39237</c:v>
                </c:pt>
                <c:pt idx="585">
                  <c:v>21732.6</c:v>
                </c:pt>
                <c:pt idx="586">
                  <c:v>8760.4650000000001</c:v>
                </c:pt>
                <c:pt idx="587">
                  <c:v>210627</c:v>
                </c:pt>
                <c:pt idx="588">
                  <c:v>45953.4</c:v>
                </c:pt>
                <c:pt idx="589">
                  <c:v>47119.199999999997</c:v>
                </c:pt>
                <c:pt idx="590">
                  <c:v>801444</c:v>
                </c:pt>
                <c:pt idx="591">
                  <c:v>172151.25</c:v>
                </c:pt>
                <c:pt idx="592">
                  <c:v>5961.24</c:v>
                </c:pt>
                <c:pt idx="593">
                  <c:v>16418.64</c:v>
                </c:pt>
                <c:pt idx="594">
                  <c:v>20423.25</c:v>
                </c:pt>
                <c:pt idx="595">
                  <c:v>21732.6</c:v>
                </c:pt>
                <c:pt idx="596">
                  <c:v>108706.5</c:v>
                </c:pt>
                <c:pt idx="597">
                  <c:v>10575.72</c:v>
                </c:pt>
                <c:pt idx="598">
                  <c:v>52167.375</c:v>
                </c:pt>
                <c:pt idx="599">
                  <c:v>801444</c:v>
                </c:pt>
                <c:pt idx="600">
                  <c:v>7247.1</c:v>
                </c:pt>
                <c:pt idx="601">
                  <c:v>6305.76</c:v>
                </c:pt>
                <c:pt idx="602">
                  <c:v>8613</c:v>
                </c:pt>
                <c:pt idx="603">
                  <c:v>4280.3999999999996</c:v>
                </c:pt>
                <c:pt idx="604">
                  <c:v>679905</c:v>
                </c:pt>
                <c:pt idx="605">
                  <c:v>10575.72</c:v>
                </c:pt>
                <c:pt idx="606">
                  <c:v>172151.25</c:v>
                </c:pt>
                <c:pt idx="607">
                  <c:v>20423.25</c:v>
                </c:pt>
                <c:pt idx="608">
                  <c:v>180416.25</c:v>
                </c:pt>
                <c:pt idx="609">
                  <c:v>7247.1</c:v>
                </c:pt>
                <c:pt idx="610">
                  <c:v>4280.3999999999996</c:v>
                </c:pt>
                <c:pt idx="611">
                  <c:v>18478.8</c:v>
                </c:pt>
                <c:pt idx="612">
                  <c:v>44358.8</c:v>
                </c:pt>
                <c:pt idx="613">
                  <c:v>29979.599999999999</c:v>
                </c:pt>
                <c:pt idx="614">
                  <c:v>18035.919999999998</c:v>
                </c:pt>
                <c:pt idx="615">
                  <c:v>1685.6</c:v>
                </c:pt>
                <c:pt idx="616">
                  <c:v>1763.8600000000001</c:v>
                </c:pt>
                <c:pt idx="617">
                  <c:v>18035.919999999998</c:v>
                </c:pt>
                <c:pt idx="618">
                  <c:v>3586.2</c:v>
                </c:pt>
                <c:pt idx="619">
                  <c:v>41761.599999999999</c:v>
                </c:pt>
                <c:pt idx="620">
                  <c:v>22794.3</c:v>
                </c:pt>
                <c:pt idx="621">
                  <c:v>14375.76</c:v>
                </c:pt>
                <c:pt idx="622">
                  <c:v>1685.6</c:v>
                </c:pt>
                <c:pt idx="623">
                  <c:v>14375.76</c:v>
                </c:pt>
                <c:pt idx="624">
                  <c:v>20794.8</c:v>
                </c:pt>
                <c:pt idx="625">
                  <c:v>206658</c:v>
                </c:pt>
                <c:pt idx="626">
                  <c:v>109972.5</c:v>
                </c:pt>
                <c:pt idx="627">
                  <c:v>385968</c:v>
                </c:pt>
                <c:pt idx="628">
                  <c:v>260580</c:v>
                </c:pt>
                <c:pt idx="629">
                  <c:v>19517.7</c:v>
                </c:pt>
                <c:pt idx="630">
                  <c:v>29670</c:v>
                </c:pt>
                <c:pt idx="631">
                  <c:v>303257.5</c:v>
                </c:pt>
                <c:pt idx="632">
                  <c:v>670477.5</c:v>
                </c:pt>
                <c:pt idx="633">
                  <c:v>360899</c:v>
                </c:pt>
                <c:pt idx="634">
                  <c:v>60200</c:v>
                </c:pt>
                <c:pt idx="635">
                  <c:v>2335.7600000000002</c:v>
                </c:pt>
                <c:pt idx="636">
                  <c:v>10396.540000000001</c:v>
                </c:pt>
                <c:pt idx="637">
                  <c:v>29670</c:v>
                </c:pt>
                <c:pt idx="638">
                  <c:v>4472</c:v>
                </c:pt>
                <c:pt idx="639">
                  <c:v>31863</c:v>
                </c:pt>
                <c:pt idx="640">
                  <c:v>22484.7</c:v>
                </c:pt>
                <c:pt idx="641">
                  <c:v>30072.48</c:v>
                </c:pt>
                <c:pt idx="642">
                  <c:v>10420.619999999999</c:v>
                </c:pt>
                <c:pt idx="643">
                  <c:v>210700</c:v>
                </c:pt>
                <c:pt idx="644">
                  <c:v>22931.040000000001</c:v>
                </c:pt>
                <c:pt idx="645">
                  <c:v>354277</c:v>
                </c:pt>
                <c:pt idx="646">
                  <c:v>578522</c:v>
                </c:pt>
                <c:pt idx="647">
                  <c:v>169312.5</c:v>
                </c:pt>
                <c:pt idx="648">
                  <c:v>10423.200000000001</c:v>
                </c:pt>
                <c:pt idx="649">
                  <c:v>634680</c:v>
                </c:pt>
                <c:pt idx="650">
                  <c:v>69402</c:v>
                </c:pt>
                <c:pt idx="651">
                  <c:v>654288</c:v>
                </c:pt>
                <c:pt idx="652">
                  <c:v>17476.060000000001</c:v>
                </c:pt>
                <c:pt idx="653">
                  <c:v>655578</c:v>
                </c:pt>
                <c:pt idx="654">
                  <c:v>69402</c:v>
                </c:pt>
                <c:pt idx="655">
                  <c:v>385968</c:v>
                </c:pt>
                <c:pt idx="656">
                  <c:v>260580</c:v>
                </c:pt>
                <c:pt idx="657">
                  <c:v>385581</c:v>
                </c:pt>
                <c:pt idx="658">
                  <c:v>229104</c:v>
                </c:pt>
                <c:pt idx="659">
                  <c:v>305730</c:v>
                </c:pt>
                <c:pt idx="660">
                  <c:v>25542</c:v>
                </c:pt>
                <c:pt idx="661">
                  <c:v>22484.7</c:v>
                </c:pt>
                <c:pt idx="662">
                  <c:v>30072.48</c:v>
                </c:pt>
                <c:pt idx="663">
                  <c:v>10420.619999999999</c:v>
                </c:pt>
                <c:pt idx="664">
                  <c:v>10396.540000000001</c:v>
                </c:pt>
                <c:pt idx="665">
                  <c:v>24123</c:v>
                </c:pt>
                <c:pt idx="666">
                  <c:v>124737.5</c:v>
                </c:pt>
                <c:pt idx="667">
                  <c:v>293993.75</c:v>
                </c:pt>
                <c:pt idx="668">
                  <c:v>115281.25</c:v>
                </c:pt>
                <c:pt idx="669">
                  <c:v>139230</c:v>
                </c:pt>
                <c:pt idx="670">
                  <c:v>19686</c:v>
                </c:pt>
                <c:pt idx="671">
                  <c:v>20578.5</c:v>
                </c:pt>
                <c:pt idx="672">
                  <c:v>15083.25</c:v>
                </c:pt>
                <c:pt idx="673">
                  <c:v>848172.5</c:v>
                </c:pt>
                <c:pt idx="674">
                  <c:v>32627.25</c:v>
                </c:pt>
                <c:pt idx="675">
                  <c:v>4539</c:v>
                </c:pt>
                <c:pt idx="676">
                  <c:v>115281.25</c:v>
                </c:pt>
                <c:pt idx="677">
                  <c:v>14981.25</c:v>
                </c:pt>
                <c:pt idx="678">
                  <c:v>597082.5</c:v>
                </c:pt>
                <c:pt idx="679">
                  <c:v>639922.5</c:v>
                </c:pt>
                <c:pt idx="680">
                  <c:v>9322.7999999999993</c:v>
                </c:pt>
                <c:pt idx="681">
                  <c:v>4981</c:v>
                </c:pt>
                <c:pt idx="682">
                  <c:v>5100</c:v>
                </c:pt>
                <c:pt idx="683">
                  <c:v>36031.5</c:v>
                </c:pt>
                <c:pt idx="684">
                  <c:v>70443.75</c:v>
                </c:pt>
                <c:pt idx="685">
                  <c:v>656370</c:v>
                </c:pt>
                <c:pt idx="686">
                  <c:v>259037.5</c:v>
                </c:pt>
                <c:pt idx="687">
                  <c:v>9322.7999999999993</c:v>
                </c:pt>
                <c:pt idx="688">
                  <c:v>14713.5</c:v>
                </c:pt>
                <c:pt idx="689">
                  <c:v>6273</c:v>
                </c:pt>
                <c:pt idx="690">
                  <c:v>4539</c:v>
                </c:pt>
                <c:pt idx="691">
                  <c:v>14981.25</c:v>
                </c:pt>
                <c:pt idx="692">
                  <c:v>313862.5</c:v>
                </c:pt>
                <c:pt idx="693">
                  <c:v>58650</c:v>
                </c:pt>
                <c:pt idx="694">
                  <c:v>4981</c:v>
                </c:pt>
                <c:pt idx="695">
                  <c:v>631125</c:v>
                </c:pt>
                <c:pt idx="696">
                  <c:v>139230</c:v>
                </c:pt>
                <c:pt idx="697">
                  <c:v>8139.6</c:v>
                </c:pt>
                <c:pt idx="698">
                  <c:v>4301.8500000000004</c:v>
                </c:pt>
                <c:pt idx="699">
                  <c:v>18421.2</c:v>
                </c:pt>
              </c:numCache>
            </c:numRef>
          </c:xVal>
          <c:yVal>
            <c:numRef>
              <c:f>'Statistics &amp; Regression'!$B$2:$B$701</c:f>
              <c:numCache>
                <c:formatCode>General</c:formatCode>
                <c:ptCount val="700"/>
                <c:pt idx="0">
                  <c:v>16185</c:v>
                </c:pt>
                <c:pt idx="1">
                  <c:v>13210</c:v>
                </c:pt>
                <c:pt idx="2">
                  <c:v>10890</c:v>
                </c:pt>
                <c:pt idx="3">
                  <c:v>4440</c:v>
                </c:pt>
                <c:pt idx="4">
                  <c:v>12350</c:v>
                </c:pt>
                <c:pt idx="5">
                  <c:v>136170</c:v>
                </c:pt>
                <c:pt idx="6">
                  <c:v>4605</c:v>
                </c:pt>
                <c:pt idx="7">
                  <c:v>22662</c:v>
                </c:pt>
                <c:pt idx="8">
                  <c:v>18990</c:v>
                </c:pt>
                <c:pt idx="9">
                  <c:v>9241.7999999999993</c:v>
                </c:pt>
                <c:pt idx="10">
                  <c:v>12350</c:v>
                </c:pt>
                <c:pt idx="11">
                  <c:v>13327.5</c:v>
                </c:pt>
                <c:pt idx="12">
                  <c:v>47900</c:v>
                </c:pt>
                <c:pt idx="13">
                  <c:v>4292</c:v>
                </c:pt>
                <c:pt idx="14">
                  <c:v>1725</c:v>
                </c:pt>
                <c:pt idx="15">
                  <c:v>3075</c:v>
                </c:pt>
                <c:pt idx="16">
                  <c:v>2920</c:v>
                </c:pt>
                <c:pt idx="17">
                  <c:v>4870</c:v>
                </c:pt>
                <c:pt idx="18">
                  <c:v>22662</c:v>
                </c:pt>
                <c:pt idx="19">
                  <c:v>90540</c:v>
                </c:pt>
                <c:pt idx="20">
                  <c:v>3303</c:v>
                </c:pt>
                <c:pt idx="21">
                  <c:v>1766</c:v>
                </c:pt>
                <c:pt idx="22">
                  <c:v>2745</c:v>
                </c:pt>
                <c:pt idx="23">
                  <c:v>39400</c:v>
                </c:pt>
                <c:pt idx="24">
                  <c:v>12360</c:v>
                </c:pt>
                <c:pt idx="25">
                  <c:v>2286</c:v>
                </c:pt>
                <c:pt idx="26">
                  <c:v>155250</c:v>
                </c:pt>
                <c:pt idx="27">
                  <c:v>8208</c:v>
                </c:pt>
                <c:pt idx="28">
                  <c:v>10760</c:v>
                </c:pt>
                <c:pt idx="29">
                  <c:v>18170</c:v>
                </c:pt>
                <c:pt idx="30">
                  <c:v>136170</c:v>
                </c:pt>
                <c:pt idx="31">
                  <c:v>2986</c:v>
                </c:pt>
                <c:pt idx="32">
                  <c:v>9020</c:v>
                </c:pt>
                <c:pt idx="33">
                  <c:v>19449</c:v>
                </c:pt>
                <c:pt idx="34">
                  <c:v>90540</c:v>
                </c:pt>
                <c:pt idx="35">
                  <c:v>13905</c:v>
                </c:pt>
                <c:pt idx="36">
                  <c:v>14105</c:v>
                </c:pt>
                <c:pt idx="37">
                  <c:v>1725</c:v>
                </c:pt>
                <c:pt idx="38">
                  <c:v>100050</c:v>
                </c:pt>
                <c:pt idx="39">
                  <c:v>25542</c:v>
                </c:pt>
                <c:pt idx="40">
                  <c:v>10890</c:v>
                </c:pt>
                <c:pt idx="41">
                  <c:v>4440</c:v>
                </c:pt>
                <c:pt idx="42">
                  <c:v>137430</c:v>
                </c:pt>
                <c:pt idx="43">
                  <c:v>107550</c:v>
                </c:pt>
                <c:pt idx="44">
                  <c:v>18170</c:v>
                </c:pt>
                <c:pt idx="45">
                  <c:v>247500</c:v>
                </c:pt>
                <c:pt idx="46">
                  <c:v>17577</c:v>
                </c:pt>
                <c:pt idx="47">
                  <c:v>21097.5</c:v>
                </c:pt>
                <c:pt idx="48">
                  <c:v>18990</c:v>
                </c:pt>
                <c:pt idx="49">
                  <c:v>3372</c:v>
                </c:pt>
                <c:pt idx="50">
                  <c:v>19269</c:v>
                </c:pt>
                <c:pt idx="51">
                  <c:v>2286</c:v>
                </c:pt>
                <c:pt idx="52">
                  <c:v>3075</c:v>
                </c:pt>
                <c:pt idx="53">
                  <c:v>7613.8500000000022</c:v>
                </c:pt>
                <c:pt idx="54">
                  <c:v>11135.599999999999</c:v>
                </c:pt>
                <c:pt idx="55">
                  <c:v>1987.8999999999996</c:v>
                </c:pt>
                <c:pt idx="56">
                  <c:v>1233.2700000000004</c:v>
                </c:pt>
                <c:pt idx="57">
                  <c:v>2559.1800000000003</c:v>
                </c:pt>
                <c:pt idx="58">
                  <c:v>16499.04</c:v>
                </c:pt>
                <c:pt idx="59">
                  <c:v>104665</c:v>
                </c:pt>
                <c:pt idx="60">
                  <c:v>4880.9699999999993</c:v>
                </c:pt>
                <c:pt idx="61">
                  <c:v>12831.599999999999</c:v>
                </c:pt>
                <c:pt idx="62">
                  <c:v>1237.5</c:v>
                </c:pt>
                <c:pt idx="63">
                  <c:v>23718.48</c:v>
                </c:pt>
                <c:pt idx="64">
                  <c:v>6802.08</c:v>
                </c:pt>
                <c:pt idx="65">
                  <c:v>23218</c:v>
                </c:pt>
                <c:pt idx="66">
                  <c:v>120840.5</c:v>
                </c:pt>
                <c:pt idx="67">
                  <c:v>186407.5</c:v>
                </c:pt>
                <c:pt idx="68">
                  <c:v>10737.900000000001</c:v>
                </c:pt>
                <c:pt idx="69">
                  <c:v>108147</c:v>
                </c:pt>
                <c:pt idx="70">
                  <c:v>13479.899999999998</c:v>
                </c:pt>
                <c:pt idx="71">
                  <c:v>3531.8999999999996</c:v>
                </c:pt>
                <c:pt idx="72">
                  <c:v>117406</c:v>
                </c:pt>
                <c:pt idx="73">
                  <c:v>2486.25</c:v>
                </c:pt>
                <c:pt idx="74">
                  <c:v>7342.9000000000015</c:v>
                </c:pt>
                <c:pt idx="75">
                  <c:v>8670.5249999999978</c:v>
                </c:pt>
                <c:pt idx="76">
                  <c:v>2726.25</c:v>
                </c:pt>
                <c:pt idx="77">
                  <c:v>2951.25</c:v>
                </c:pt>
                <c:pt idx="78">
                  <c:v>6836.25</c:v>
                </c:pt>
                <c:pt idx="79">
                  <c:v>3622.9500000000007</c:v>
                </c:pt>
                <c:pt idx="80">
                  <c:v>6802.08</c:v>
                </c:pt>
                <c:pt idx="81">
                  <c:v>136535</c:v>
                </c:pt>
                <c:pt idx="82">
                  <c:v>186407.5</c:v>
                </c:pt>
                <c:pt idx="83">
                  <c:v>37867.200000000004</c:v>
                </c:pt>
                <c:pt idx="84">
                  <c:v>698.65999999999985</c:v>
                </c:pt>
                <c:pt idx="85">
                  <c:v>3461.25</c:v>
                </c:pt>
                <c:pt idx="86">
                  <c:v>2486.25</c:v>
                </c:pt>
                <c:pt idx="87">
                  <c:v>4037.5599999999995</c:v>
                </c:pt>
                <c:pt idx="88">
                  <c:v>507.58999999999992</c:v>
                </c:pt>
                <c:pt idx="89">
                  <c:v>81612.75</c:v>
                </c:pt>
                <c:pt idx="90">
                  <c:v>2726.25</c:v>
                </c:pt>
                <c:pt idx="91">
                  <c:v>2951.25</c:v>
                </c:pt>
                <c:pt idx="92">
                  <c:v>46342</c:v>
                </c:pt>
                <c:pt idx="93">
                  <c:v>23218</c:v>
                </c:pt>
                <c:pt idx="94">
                  <c:v>120840.5</c:v>
                </c:pt>
                <c:pt idx="95">
                  <c:v>6540</c:v>
                </c:pt>
                <c:pt idx="96">
                  <c:v>17662.32</c:v>
                </c:pt>
                <c:pt idx="97">
                  <c:v>1556.8500000000004</c:v>
                </c:pt>
                <c:pt idx="98">
                  <c:v>1856.25</c:v>
                </c:pt>
                <c:pt idx="99">
                  <c:v>11344.2</c:v>
                </c:pt>
                <c:pt idx="100">
                  <c:v>9416</c:v>
                </c:pt>
                <c:pt idx="101">
                  <c:v>3989.7000000000007</c:v>
                </c:pt>
                <c:pt idx="102">
                  <c:v>236716</c:v>
                </c:pt>
                <c:pt idx="103">
                  <c:v>10003.92</c:v>
                </c:pt>
                <c:pt idx="104">
                  <c:v>15033.599999999999</c:v>
                </c:pt>
                <c:pt idx="105">
                  <c:v>6044.4</c:v>
                </c:pt>
                <c:pt idx="106">
                  <c:v>4150</c:v>
                </c:pt>
                <c:pt idx="107">
                  <c:v>11106.099999999999</c:v>
                </c:pt>
                <c:pt idx="108">
                  <c:v>40392</c:v>
                </c:pt>
                <c:pt idx="109">
                  <c:v>76032</c:v>
                </c:pt>
                <c:pt idx="110">
                  <c:v>10003.92</c:v>
                </c:pt>
                <c:pt idx="111">
                  <c:v>1655</c:v>
                </c:pt>
                <c:pt idx="112">
                  <c:v>11344.2</c:v>
                </c:pt>
                <c:pt idx="113">
                  <c:v>2022.5</c:v>
                </c:pt>
                <c:pt idx="114">
                  <c:v>5362.5</c:v>
                </c:pt>
                <c:pt idx="115">
                  <c:v>15636.599999999999</c:v>
                </c:pt>
                <c:pt idx="116">
                  <c:v>84304</c:v>
                </c:pt>
                <c:pt idx="117">
                  <c:v>236716</c:v>
                </c:pt>
                <c:pt idx="118">
                  <c:v>6822.5</c:v>
                </c:pt>
                <c:pt idx="119">
                  <c:v>9047.5</c:v>
                </c:pt>
                <c:pt idx="120">
                  <c:v>3744.1800000000003</c:v>
                </c:pt>
                <c:pt idx="121">
                  <c:v>9241.7999999999993</c:v>
                </c:pt>
                <c:pt idx="122">
                  <c:v>9495.84</c:v>
                </c:pt>
                <c:pt idx="123">
                  <c:v>15033.599999999999</c:v>
                </c:pt>
                <c:pt idx="124">
                  <c:v>246178</c:v>
                </c:pt>
                <c:pt idx="125">
                  <c:v>238791</c:v>
                </c:pt>
                <c:pt idx="126">
                  <c:v>2022.5</c:v>
                </c:pt>
                <c:pt idx="127">
                  <c:v>5362.5</c:v>
                </c:pt>
                <c:pt idx="128">
                  <c:v>9241.7999999999993</c:v>
                </c:pt>
                <c:pt idx="129">
                  <c:v>5222.3999999999996</c:v>
                </c:pt>
                <c:pt idx="130">
                  <c:v>9495.84</c:v>
                </c:pt>
                <c:pt idx="131">
                  <c:v>1655</c:v>
                </c:pt>
                <c:pt idx="132">
                  <c:v>9416</c:v>
                </c:pt>
                <c:pt idx="133">
                  <c:v>238791</c:v>
                </c:pt>
                <c:pt idx="134">
                  <c:v>6822.5</c:v>
                </c:pt>
                <c:pt idx="135">
                  <c:v>22078</c:v>
                </c:pt>
                <c:pt idx="136">
                  <c:v>161020</c:v>
                </c:pt>
                <c:pt idx="137">
                  <c:v>11396</c:v>
                </c:pt>
                <c:pt idx="138">
                  <c:v>48444</c:v>
                </c:pt>
                <c:pt idx="139">
                  <c:v>5690</c:v>
                </c:pt>
                <c:pt idx="140">
                  <c:v>246178</c:v>
                </c:pt>
                <c:pt idx="141">
                  <c:v>11865.599999999999</c:v>
                </c:pt>
                <c:pt idx="142">
                  <c:v>9033.5999999999985</c:v>
                </c:pt>
                <c:pt idx="143">
                  <c:v>84304</c:v>
                </c:pt>
                <c:pt idx="144">
                  <c:v>5304.375</c:v>
                </c:pt>
                <c:pt idx="145">
                  <c:v>24252</c:v>
                </c:pt>
                <c:pt idx="146">
                  <c:v>28249</c:v>
                </c:pt>
                <c:pt idx="147">
                  <c:v>16822.080000000002</c:v>
                </c:pt>
                <c:pt idx="148">
                  <c:v>7845.1200000000008</c:v>
                </c:pt>
                <c:pt idx="149">
                  <c:v>3504.8199999999997</c:v>
                </c:pt>
                <c:pt idx="150">
                  <c:v>16424.64</c:v>
                </c:pt>
                <c:pt idx="151">
                  <c:v>973.76000000000022</c:v>
                </c:pt>
                <c:pt idx="152">
                  <c:v>142861.5</c:v>
                </c:pt>
                <c:pt idx="153">
                  <c:v>1608.75</c:v>
                </c:pt>
                <c:pt idx="154">
                  <c:v>2132.5</c:v>
                </c:pt>
                <c:pt idx="155">
                  <c:v>99814.5</c:v>
                </c:pt>
                <c:pt idx="156">
                  <c:v>2217.5</c:v>
                </c:pt>
                <c:pt idx="157">
                  <c:v>16424.64</c:v>
                </c:pt>
                <c:pt idx="158">
                  <c:v>28249</c:v>
                </c:pt>
                <c:pt idx="159">
                  <c:v>1962.5</c:v>
                </c:pt>
                <c:pt idx="160">
                  <c:v>11832.48</c:v>
                </c:pt>
                <c:pt idx="161">
                  <c:v>2511.25</c:v>
                </c:pt>
                <c:pt idx="162">
                  <c:v>8849.75</c:v>
                </c:pt>
                <c:pt idx="163">
                  <c:v>1608.75</c:v>
                </c:pt>
                <c:pt idx="164">
                  <c:v>2132.5</c:v>
                </c:pt>
                <c:pt idx="165">
                  <c:v>2511.25</c:v>
                </c:pt>
                <c:pt idx="166">
                  <c:v>116604</c:v>
                </c:pt>
                <c:pt idx="167">
                  <c:v>16554.240000000002</c:v>
                </c:pt>
                <c:pt idx="168">
                  <c:v>1962.5</c:v>
                </c:pt>
                <c:pt idx="169">
                  <c:v>76834</c:v>
                </c:pt>
                <c:pt idx="170">
                  <c:v>130539</c:v>
                </c:pt>
                <c:pt idx="171">
                  <c:v>8849.75</c:v>
                </c:pt>
                <c:pt idx="172">
                  <c:v>7811.4</c:v>
                </c:pt>
                <c:pt idx="173">
                  <c:v>3150.3999999999996</c:v>
                </c:pt>
                <c:pt idx="174">
                  <c:v>36194.700000000004</c:v>
                </c:pt>
                <c:pt idx="175">
                  <c:v>21418.560000000001</c:v>
                </c:pt>
                <c:pt idx="176">
                  <c:v>8936.4000000000015</c:v>
                </c:pt>
                <c:pt idx="177">
                  <c:v>8936.4000000000015</c:v>
                </c:pt>
                <c:pt idx="178">
                  <c:v>9948.4000000000015</c:v>
                </c:pt>
                <c:pt idx="179">
                  <c:v>6771.2000000000007</c:v>
                </c:pt>
                <c:pt idx="180">
                  <c:v>4903.7200000000012</c:v>
                </c:pt>
                <c:pt idx="181">
                  <c:v>76798</c:v>
                </c:pt>
                <c:pt idx="182">
                  <c:v>20824</c:v>
                </c:pt>
                <c:pt idx="183">
                  <c:v>8654.7999999999993</c:v>
                </c:pt>
                <c:pt idx="184">
                  <c:v>70642</c:v>
                </c:pt>
                <c:pt idx="185">
                  <c:v>4903.7200000000012</c:v>
                </c:pt>
                <c:pt idx="186">
                  <c:v>76798</c:v>
                </c:pt>
                <c:pt idx="187">
                  <c:v>0</c:v>
                </c:pt>
                <c:pt idx="188">
                  <c:v>7311.7199999999993</c:v>
                </c:pt>
                <c:pt idx="189">
                  <c:v>0</c:v>
                </c:pt>
                <c:pt idx="190">
                  <c:v>53751</c:v>
                </c:pt>
                <c:pt idx="191">
                  <c:v>110884</c:v>
                </c:pt>
                <c:pt idx="192">
                  <c:v>262200</c:v>
                </c:pt>
                <c:pt idx="193">
                  <c:v>0</c:v>
                </c:pt>
                <c:pt idx="194">
                  <c:v>959.19999999999982</c:v>
                </c:pt>
                <c:pt idx="195">
                  <c:v>19080.800000000003</c:v>
                </c:pt>
                <c:pt idx="196">
                  <c:v>9715.2000000000007</c:v>
                </c:pt>
                <c:pt idx="197">
                  <c:v>2952.3999999999996</c:v>
                </c:pt>
                <c:pt idx="198">
                  <c:v>6661.5999999999985</c:v>
                </c:pt>
                <c:pt idx="199">
                  <c:v>20824</c:v>
                </c:pt>
                <c:pt idx="200">
                  <c:v>0</c:v>
                </c:pt>
                <c:pt idx="201">
                  <c:v>12481.8</c:v>
                </c:pt>
                <c:pt idx="202">
                  <c:v>24343.199999999997</c:v>
                </c:pt>
                <c:pt idx="203">
                  <c:v>165452</c:v>
                </c:pt>
                <c:pt idx="204">
                  <c:v>7378.32</c:v>
                </c:pt>
                <c:pt idx="205">
                  <c:v>26524</c:v>
                </c:pt>
                <c:pt idx="206">
                  <c:v>165452</c:v>
                </c:pt>
                <c:pt idx="207">
                  <c:v>6661.5999999999985</c:v>
                </c:pt>
                <c:pt idx="208">
                  <c:v>141740</c:v>
                </c:pt>
                <c:pt idx="209">
                  <c:v>0</c:v>
                </c:pt>
                <c:pt idx="210">
                  <c:v>144932</c:v>
                </c:pt>
                <c:pt idx="211">
                  <c:v>2952.3999999999996</c:v>
                </c:pt>
                <c:pt idx="212">
                  <c:v>135128</c:v>
                </c:pt>
                <c:pt idx="213">
                  <c:v>1912.3500000000004</c:v>
                </c:pt>
                <c:pt idx="214">
                  <c:v>2263.7999999999993</c:v>
                </c:pt>
                <c:pt idx="215">
                  <c:v>3875.8500000000004</c:v>
                </c:pt>
                <c:pt idx="216">
                  <c:v>4436.8499999999985</c:v>
                </c:pt>
                <c:pt idx="217">
                  <c:v>20420.400000000001</c:v>
                </c:pt>
                <c:pt idx="218">
                  <c:v>20420.400000000001</c:v>
                </c:pt>
                <c:pt idx="219">
                  <c:v>4436.8499999999985</c:v>
                </c:pt>
                <c:pt idx="220">
                  <c:v>2776.9500000000007</c:v>
                </c:pt>
                <c:pt idx="221">
                  <c:v>9433.2000000000007</c:v>
                </c:pt>
                <c:pt idx="222">
                  <c:v>1912.3500000000004</c:v>
                </c:pt>
                <c:pt idx="223">
                  <c:v>15666</c:v>
                </c:pt>
                <c:pt idx="224">
                  <c:v>9374.4</c:v>
                </c:pt>
                <c:pt idx="225">
                  <c:v>14067</c:v>
                </c:pt>
                <c:pt idx="226">
                  <c:v>34685</c:v>
                </c:pt>
                <c:pt idx="227">
                  <c:v>1676.3999999999996</c:v>
                </c:pt>
                <c:pt idx="228">
                  <c:v>11861.75</c:v>
                </c:pt>
                <c:pt idx="229">
                  <c:v>940.5</c:v>
                </c:pt>
                <c:pt idx="230">
                  <c:v>4103.5499999999993</c:v>
                </c:pt>
                <c:pt idx="231">
                  <c:v>100376.25</c:v>
                </c:pt>
                <c:pt idx="232">
                  <c:v>-4533.75</c:v>
                </c:pt>
                <c:pt idx="233">
                  <c:v>52200</c:v>
                </c:pt>
                <c:pt idx="234">
                  <c:v>19672.8</c:v>
                </c:pt>
                <c:pt idx="235">
                  <c:v>38500</c:v>
                </c:pt>
                <c:pt idx="236">
                  <c:v>11727</c:v>
                </c:pt>
                <c:pt idx="237">
                  <c:v>-3740</c:v>
                </c:pt>
                <c:pt idx="238">
                  <c:v>-2981.25</c:v>
                </c:pt>
                <c:pt idx="239">
                  <c:v>56245</c:v>
                </c:pt>
                <c:pt idx="240">
                  <c:v>3839.5499999999993</c:v>
                </c:pt>
                <c:pt idx="241">
                  <c:v>34685</c:v>
                </c:pt>
                <c:pt idx="242">
                  <c:v>43645</c:v>
                </c:pt>
                <c:pt idx="243">
                  <c:v>11135</c:v>
                </c:pt>
                <c:pt idx="244">
                  <c:v>89030</c:v>
                </c:pt>
                <c:pt idx="245">
                  <c:v>12501</c:v>
                </c:pt>
                <c:pt idx="246">
                  <c:v>-1076.25</c:v>
                </c:pt>
                <c:pt idx="247">
                  <c:v>-880</c:v>
                </c:pt>
                <c:pt idx="248">
                  <c:v>16218</c:v>
                </c:pt>
                <c:pt idx="249">
                  <c:v>23967</c:v>
                </c:pt>
                <c:pt idx="250">
                  <c:v>3524.3999999999996</c:v>
                </c:pt>
                <c:pt idx="251">
                  <c:v>8993</c:v>
                </c:pt>
                <c:pt idx="252">
                  <c:v>2358.75</c:v>
                </c:pt>
                <c:pt idx="253">
                  <c:v>12159.25</c:v>
                </c:pt>
                <c:pt idx="254">
                  <c:v>-1008.75</c:v>
                </c:pt>
                <c:pt idx="255">
                  <c:v>43645</c:v>
                </c:pt>
                <c:pt idx="256">
                  <c:v>25488</c:v>
                </c:pt>
                <c:pt idx="257">
                  <c:v>14211</c:v>
                </c:pt>
                <c:pt idx="258">
                  <c:v>-1076.25</c:v>
                </c:pt>
                <c:pt idx="259">
                  <c:v>-880</c:v>
                </c:pt>
                <c:pt idx="260">
                  <c:v>9297</c:v>
                </c:pt>
                <c:pt idx="261">
                  <c:v>43750</c:v>
                </c:pt>
                <c:pt idx="262">
                  <c:v>12501</c:v>
                </c:pt>
                <c:pt idx="263">
                  <c:v>11385</c:v>
                </c:pt>
                <c:pt idx="264">
                  <c:v>20673</c:v>
                </c:pt>
                <c:pt idx="265">
                  <c:v>23967</c:v>
                </c:pt>
                <c:pt idx="266">
                  <c:v>940.5</c:v>
                </c:pt>
                <c:pt idx="267">
                  <c:v>4103.5499999999993</c:v>
                </c:pt>
                <c:pt idx="268">
                  <c:v>97875</c:v>
                </c:pt>
                <c:pt idx="269">
                  <c:v>40020</c:v>
                </c:pt>
                <c:pt idx="270">
                  <c:v>89030</c:v>
                </c:pt>
                <c:pt idx="271">
                  <c:v>43750</c:v>
                </c:pt>
                <c:pt idx="272">
                  <c:v>15584.100000000002</c:v>
                </c:pt>
                <c:pt idx="273">
                  <c:v>9834</c:v>
                </c:pt>
                <c:pt idx="274">
                  <c:v>11660.400000000001</c:v>
                </c:pt>
                <c:pt idx="275">
                  <c:v>4653.3599999999997</c:v>
                </c:pt>
                <c:pt idx="276">
                  <c:v>19035.72</c:v>
                </c:pt>
                <c:pt idx="277">
                  <c:v>8323</c:v>
                </c:pt>
                <c:pt idx="278">
                  <c:v>415.53999999999996</c:v>
                </c:pt>
                <c:pt idx="279">
                  <c:v>-2217.5</c:v>
                </c:pt>
                <c:pt idx="280">
                  <c:v>67620</c:v>
                </c:pt>
                <c:pt idx="281">
                  <c:v>100740</c:v>
                </c:pt>
                <c:pt idx="282">
                  <c:v>2216.7399999999998</c:v>
                </c:pt>
                <c:pt idx="283">
                  <c:v>22546.44</c:v>
                </c:pt>
                <c:pt idx="284">
                  <c:v>103224</c:v>
                </c:pt>
                <c:pt idx="285">
                  <c:v>19035.72</c:v>
                </c:pt>
                <c:pt idx="286">
                  <c:v>50163</c:v>
                </c:pt>
                <c:pt idx="287">
                  <c:v>-2380</c:v>
                </c:pt>
                <c:pt idx="288">
                  <c:v>-6887.5</c:v>
                </c:pt>
                <c:pt idx="289">
                  <c:v>6273</c:v>
                </c:pt>
                <c:pt idx="290">
                  <c:v>103224</c:v>
                </c:pt>
                <c:pt idx="291">
                  <c:v>2366.84</c:v>
                </c:pt>
                <c:pt idx="292">
                  <c:v>39072</c:v>
                </c:pt>
                <c:pt idx="293">
                  <c:v>143244</c:v>
                </c:pt>
                <c:pt idx="294">
                  <c:v>11660.400000000001</c:v>
                </c:pt>
                <c:pt idx="295">
                  <c:v>2366.84</c:v>
                </c:pt>
                <c:pt idx="296">
                  <c:v>39072</c:v>
                </c:pt>
                <c:pt idx="297">
                  <c:v>9882.4000000000015</c:v>
                </c:pt>
                <c:pt idx="298">
                  <c:v>77952</c:v>
                </c:pt>
                <c:pt idx="299">
                  <c:v>-4968.75</c:v>
                </c:pt>
                <c:pt idx="300">
                  <c:v>115851</c:v>
                </c:pt>
                <c:pt idx="301">
                  <c:v>50163</c:v>
                </c:pt>
                <c:pt idx="302">
                  <c:v>2216.7399999999998</c:v>
                </c:pt>
                <c:pt idx="303">
                  <c:v>143244</c:v>
                </c:pt>
                <c:pt idx="304">
                  <c:v>15461.599999999999</c:v>
                </c:pt>
                <c:pt idx="305">
                  <c:v>9011.7999999999993</c:v>
                </c:pt>
                <c:pt idx="306">
                  <c:v>7146.2999999999993</c:v>
                </c:pt>
                <c:pt idx="307">
                  <c:v>4727.2999999999993</c:v>
                </c:pt>
                <c:pt idx="308">
                  <c:v>15461.599999999999</c:v>
                </c:pt>
                <c:pt idx="309">
                  <c:v>8808.7999999999993</c:v>
                </c:pt>
                <c:pt idx="310">
                  <c:v>2106.1399999999994</c:v>
                </c:pt>
                <c:pt idx="311">
                  <c:v>4727.2999999999993</c:v>
                </c:pt>
                <c:pt idx="312">
                  <c:v>5932.32</c:v>
                </c:pt>
                <c:pt idx="313">
                  <c:v>15373.439999999999</c:v>
                </c:pt>
                <c:pt idx="314">
                  <c:v>15772.400000000001</c:v>
                </c:pt>
                <c:pt idx="315">
                  <c:v>19094.400000000001</c:v>
                </c:pt>
                <c:pt idx="316">
                  <c:v>19110.72</c:v>
                </c:pt>
                <c:pt idx="317">
                  <c:v>1556.8100000000004</c:v>
                </c:pt>
                <c:pt idx="318">
                  <c:v>4984.9000000000015</c:v>
                </c:pt>
                <c:pt idx="319">
                  <c:v>1713.8500000000004</c:v>
                </c:pt>
                <c:pt idx="320">
                  <c:v>825.97000000000025</c:v>
                </c:pt>
                <c:pt idx="321">
                  <c:v>2388.8199999999997</c:v>
                </c:pt>
                <c:pt idx="322">
                  <c:v>14186.16</c:v>
                </c:pt>
                <c:pt idx="323">
                  <c:v>18074.400000000001</c:v>
                </c:pt>
                <c:pt idx="324">
                  <c:v>2388.8199999999997</c:v>
                </c:pt>
                <c:pt idx="325">
                  <c:v>1713.8500000000004</c:v>
                </c:pt>
                <c:pt idx="326">
                  <c:v>115345.5</c:v>
                </c:pt>
                <c:pt idx="327">
                  <c:v>12992</c:v>
                </c:pt>
                <c:pt idx="328">
                  <c:v>63249</c:v>
                </c:pt>
                <c:pt idx="329">
                  <c:v>16993.599999999999</c:v>
                </c:pt>
                <c:pt idx="330">
                  <c:v>63249</c:v>
                </c:pt>
                <c:pt idx="331">
                  <c:v>-9375</c:v>
                </c:pt>
                <c:pt idx="332">
                  <c:v>49358</c:v>
                </c:pt>
                <c:pt idx="333">
                  <c:v>12992</c:v>
                </c:pt>
                <c:pt idx="334">
                  <c:v>-13173.75</c:v>
                </c:pt>
                <c:pt idx="335">
                  <c:v>8298.9500000000007</c:v>
                </c:pt>
                <c:pt idx="336">
                  <c:v>11577.449999999997</c:v>
                </c:pt>
                <c:pt idx="337">
                  <c:v>13201</c:v>
                </c:pt>
                <c:pt idx="338">
                  <c:v>32567</c:v>
                </c:pt>
                <c:pt idx="339">
                  <c:v>40716</c:v>
                </c:pt>
                <c:pt idx="340">
                  <c:v>22546.080000000002</c:v>
                </c:pt>
                <c:pt idx="341">
                  <c:v>3208.75</c:v>
                </c:pt>
                <c:pt idx="342">
                  <c:v>48111</c:v>
                </c:pt>
                <c:pt idx="343">
                  <c:v>5237.3999999999996</c:v>
                </c:pt>
                <c:pt idx="344">
                  <c:v>-7826.25</c:v>
                </c:pt>
                <c:pt idx="345">
                  <c:v>16993.599999999999</c:v>
                </c:pt>
                <c:pt idx="346">
                  <c:v>12220.599999999999</c:v>
                </c:pt>
                <c:pt idx="347">
                  <c:v>39788</c:v>
                </c:pt>
                <c:pt idx="348">
                  <c:v>5056.7999999999993</c:v>
                </c:pt>
                <c:pt idx="349">
                  <c:v>26475.120000000003</c:v>
                </c:pt>
                <c:pt idx="350">
                  <c:v>27811</c:v>
                </c:pt>
                <c:pt idx="351">
                  <c:v>79663</c:v>
                </c:pt>
                <c:pt idx="352">
                  <c:v>-6168.75</c:v>
                </c:pt>
                <c:pt idx="353">
                  <c:v>188378</c:v>
                </c:pt>
                <c:pt idx="354">
                  <c:v>-3727.5</c:v>
                </c:pt>
                <c:pt idx="355">
                  <c:v>9614.7999999999993</c:v>
                </c:pt>
                <c:pt idx="356">
                  <c:v>39788</c:v>
                </c:pt>
                <c:pt idx="357">
                  <c:v>702.72000000000025</c:v>
                </c:pt>
                <c:pt idx="358">
                  <c:v>10768.8</c:v>
                </c:pt>
                <c:pt idx="359">
                  <c:v>370.07999999999993</c:v>
                </c:pt>
                <c:pt idx="360">
                  <c:v>10768.8</c:v>
                </c:pt>
                <c:pt idx="361">
                  <c:v>-7700</c:v>
                </c:pt>
                <c:pt idx="362">
                  <c:v>1862</c:v>
                </c:pt>
                <c:pt idx="363">
                  <c:v>84444</c:v>
                </c:pt>
                <c:pt idx="364">
                  <c:v>9503.8000000000029</c:v>
                </c:pt>
                <c:pt idx="365">
                  <c:v>5947.2000000000007</c:v>
                </c:pt>
                <c:pt idx="366">
                  <c:v>5418</c:v>
                </c:pt>
                <c:pt idx="367">
                  <c:v>40612</c:v>
                </c:pt>
                <c:pt idx="368">
                  <c:v>33358</c:v>
                </c:pt>
                <c:pt idx="369">
                  <c:v>2701.7999999999993</c:v>
                </c:pt>
                <c:pt idx="370">
                  <c:v>-5570</c:v>
                </c:pt>
                <c:pt idx="371">
                  <c:v>1812.96</c:v>
                </c:pt>
                <c:pt idx="372">
                  <c:v>1576.8000000000002</c:v>
                </c:pt>
                <c:pt idx="373">
                  <c:v>11474.400000000001</c:v>
                </c:pt>
                <c:pt idx="374">
                  <c:v>63960</c:v>
                </c:pt>
                <c:pt idx="375">
                  <c:v>976.31999999999971</c:v>
                </c:pt>
                <c:pt idx="376">
                  <c:v>2301.1200000000008</c:v>
                </c:pt>
                <c:pt idx="377">
                  <c:v>3468.9599999999991</c:v>
                </c:pt>
                <c:pt idx="378">
                  <c:v>16245.599999999999</c:v>
                </c:pt>
                <c:pt idx="379">
                  <c:v>25141.199999999997</c:v>
                </c:pt>
                <c:pt idx="380">
                  <c:v>133052</c:v>
                </c:pt>
                <c:pt idx="381">
                  <c:v>2802.24</c:v>
                </c:pt>
                <c:pt idx="382">
                  <c:v>84444</c:v>
                </c:pt>
                <c:pt idx="383">
                  <c:v>4807.92</c:v>
                </c:pt>
                <c:pt idx="384">
                  <c:v>4186.0800000000017</c:v>
                </c:pt>
                <c:pt idx="385">
                  <c:v>3366.7199999999993</c:v>
                </c:pt>
                <c:pt idx="386">
                  <c:v>10036</c:v>
                </c:pt>
                <c:pt idx="387">
                  <c:v>16510</c:v>
                </c:pt>
                <c:pt idx="388">
                  <c:v>35619</c:v>
                </c:pt>
                <c:pt idx="389">
                  <c:v>3366.7199999999993</c:v>
                </c:pt>
                <c:pt idx="390">
                  <c:v>23622</c:v>
                </c:pt>
                <c:pt idx="391">
                  <c:v>26164</c:v>
                </c:pt>
                <c:pt idx="392">
                  <c:v>55484</c:v>
                </c:pt>
                <c:pt idx="393">
                  <c:v>21008</c:v>
                </c:pt>
                <c:pt idx="394">
                  <c:v>5947.2000000000007</c:v>
                </c:pt>
                <c:pt idx="395">
                  <c:v>4186.0800000000017</c:v>
                </c:pt>
                <c:pt idx="396">
                  <c:v>11474.400000000001</c:v>
                </c:pt>
                <c:pt idx="397">
                  <c:v>63960</c:v>
                </c:pt>
                <c:pt idx="398">
                  <c:v>12768</c:v>
                </c:pt>
                <c:pt idx="399">
                  <c:v>2701.7999999999993</c:v>
                </c:pt>
                <c:pt idx="400">
                  <c:v>11055</c:v>
                </c:pt>
                <c:pt idx="401">
                  <c:v>16510</c:v>
                </c:pt>
                <c:pt idx="402">
                  <c:v>3666.5999999999995</c:v>
                </c:pt>
                <c:pt idx="403">
                  <c:v>25162</c:v>
                </c:pt>
                <c:pt idx="404">
                  <c:v>2906.64</c:v>
                </c:pt>
                <c:pt idx="405">
                  <c:v>87457.5</c:v>
                </c:pt>
                <c:pt idx="406">
                  <c:v>97461</c:v>
                </c:pt>
                <c:pt idx="407">
                  <c:v>7406</c:v>
                </c:pt>
                <c:pt idx="408">
                  <c:v>18382.32</c:v>
                </c:pt>
                <c:pt idx="409">
                  <c:v>-11606.25</c:v>
                </c:pt>
                <c:pt idx="410">
                  <c:v>2207.0699999999997</c:v>
                </c:pt>
                <c:pt idx="411">
                  <c:v>-17481.25</c:v>
                </c:pt>
                <c:pt idx="412">
                  <c:v>7682</c:v>
                </c:pt>
                <c:pt idx="413">
                  <c:v>58995</c:v>
                </c:pt>
                <c:pt idx="414">
                  <c:v>141394.5</c:v>
                </c:pt>
                <c:pt idx="415">
                  <c:v>13413.75</c:v>
                </c:pt>
                <c:pt idx="416">
                  <c:v>25162</c:v>
                </c:pt>
                <c:pt idx="417">
                  <c:v>4478.5499999999993</c:v>
                </c:pt>
                <c:pt idx="418">
                  <c:v>2906.64</c:v>
                </c:pt>
                <c:pt idx="419">
                  <c:v>30452</c:v>
                </c:pt>
                <c:pt idx="420">
                  <c:v>14058</c:v>
                </c:pt>
                <c:pt idx="421">
                  <c:v>-17481.25</c:v>
                </c:pt>
                <c:pt idx="422">
                  <c:v>894.25</c:v>
                </c:pt>
                <c:pt idx="423">
                  <c:v>87250.5</c:v>
                </c:pt>
                <c:pt idx="424">
                  <c:v>76459.5</c:v>
                </c:pt>
                <c:pt idx="425">
                  <c:v>-3543.75</c:v>
                </c:pt>
                <c:pt idx="426">
                  <c:v>-13187.5</c:v>
                </c:pt>
                <c:pt idx="427">
                  <c:v>74236.5</c:v>
                </c:pt>
                <c:pt idx="428">
                  <c:v>15491.52</c:v>
                </c:pt>
                <c:pt idx="429">
                  <c:v>61157</c:v>
                </c:pt>
                <c:pt idx="430">
                  <c:v>79062.75</c:v>
                </c:pt>
                <c:pt idx="431">
                  <c:v>6969.6</c:v>
                </c:pt>
                <c:pt idx="432">
                  <c:v>42941</c:v>
                </c:pt>
                <c:pt idx="433">
                  <c:v>17693.28</c:v>
                </c:pt>
                <c:pt idx="434">
                  <c:v>4478.5499999999993</c:v>
                </c:pt>
                <c:pt idx="435">
                  <c:v>-5481.25</c:v>
                </c:pt>
                <c:pt idx="436">
                  <c:v>121153.5</c:v>
                </c:pt>
                <c:pt idx="437">
                  <c:v>74236.5</c:v>
                </c:pt>
                <c:pt idx="438">
                  <c:v>3540.5</c:v>
                </c:pt>
                <c:pt idx="439">
                  <c:v>13890.8</c:v>
                </c:pt>
                <c:pt idx="440">
                  <c:v>5436.6</c:v>
                </c:pt>
                <c:pt idx="441">
                  <c:v>1122.03</c:v>
                </c:pt>
                <c:pt idx="442">
                  <c:v>12513.599999999999</c:v>
                </c:pt>
                <c:pt idx="443">
                  <c:v>713.77</c:v>
                </c:pt>
                <c:pt idx="444">
                  <c:v>7978.5999999999985</c:v>
                </c:pt>
                <c:pt idx="445">
                  <c:v>8511.5999999999985</c:v>
                </c:pt>
                <c:pt idx="446">
                  <c:v>493.19999999999982</c:v>
                </c:pt>
                <c:pt idx="447">
                  <c:v>15578.64</c:v>
                </c:pt>
                <c:pt idx="448">
                  <c:v>9592.1999999999971</c:v>
                </c:pt>
                <c:pt idx="449">
                  <c:v>493.19999999999982</c:v>
                </c:pt>
                <c:pt idx="450">
                  <c:v>21992.400000000001</c:v>
                </c:pt>
                <c:pt idx="451">
                  <c:v>713.77</c:v>
                </c:pt>
                <c:pt idx="452">
                  <c:v>8511.5999999999985</c:v>
                </c:pt>
                <c:pt idx="453">
                  <c:v>5951.3249999999989</c:v>
                </c:pt>
                <c:pt idx="454">
                  <c:v>2423.52</c:v>
                </c:pt>
                <c:pt idx="455">
                  <c:v>3010.8</c:v>
                </c:pt>
                <c:pt idx="456">
                  <c:v>3026.3999999999996</c:v>
                </c:pt>
                <c:pt idx="457">
                  <c:v>3010.8</c:v>
                </c:pt>
                <c:pt idx="458">
                  <c:v>-25841.25</c:v>
                </c:pt>
                <c:pt idx="459">
                  <c:v>-11115</c:v>
                </c:pt>
                <c:pt idx="460">
                  <c:v>127215</c:v>
                </c:pt>
                <c:pt idx="461">
                  <c:v>-13530</c:v>
                </c:pt>
                <c:pt idx="462">
                  <c:v>7252</c:v>
                </c:pt>
                <c:pt idx="463">
                  <c:v>15632</c:v>
                </c:pt>
                <c:pt idx="464">
                  <c:v>11820</c:v>
                </c:pt>
                <c:pt idx="465">
                  <c:v>7584.5</c:v>
                </c:pt>
                <c:pt idx="466">
                  <c:v>1928</c:v>
                </c:pt>
                <c:pt idx="467">
                  <c:v>2383.5</c:v>
                </c:pt>
                <c:pt idx="468">
                  <c:v>1785</c:v>
                </c:pt>
                <c:pt idx="469">
                  <c:v>2765</c:v>
                </c:pt>
                <c:pt idx="470">
                  <c:v>35145</c:v>
                </c:pt>
                <c:pt idx="471">
                  <c:v>-11970</c:v>
                </c:pt>
                <c:pt idx="472">
                  <c:v>45880</c:v>
                </c:pt>
                <c:pt idx="473">
                  <c:v>1928</c:v>
                </c:pt>
                <c:pt idx="474">
                  <c:v>3464.5</c:v>
                </c:pt>
                <c:pt idx="475">
                  <c:v>-14370</c:v>
                </c:pt>
                <c:pt idx="476">
                  <c:v>17060</c:v>
                </c:pt>
                <c:pt idx="477">
                  <c:v>-2557.5</c:v>
                </c:pt>
                <c:pt idx="478">
                  <c:v>2243.5</c:v>
                </c:pt>
                <c:pt idx="479">
                  <c:v>154385</c:v>
                </c:pt>
                <c:pt idx="480">
                  <c:v>8640</c:v>
                </c:pt>
                <c:pt idx="481">
                  <c:v>45880</c:v>
                </c:pt>
                <c:pt idx="482">
                  <c:v>7584.5</c:v>
                </c:pt>
                <c:pt idx="483">
                  <c:v>-18967.5</c:v>
                </c:pt>
                <c:pt idx="484">
                  <c:v>102850</c:v>
                </c:pt>
                <c:pt idx="485">
                  <c:v>-4342.5</c:v>
                </c:pt>
                <c:pt idx="486">
                  <c:v>123200</c:v>
                </c:pt>
                <c:pt idx="487">
                  <c:v>59860</c:v>
                </c:pt>
                <c:pt idx="488">
                  <c:v>27459.899999999998</c:v>
                </c:pt>
                <c:pt idx="489">
                  <c:v>16312</c:v>
                </c:pt>
                <c:pt idx="490">
                  <c:v>20077.2</c:v>
                </c:pt>
                <c:pt idx="491">
                  <c:v>38885</c:v>
                </c:pt>
                <c:pt idx="492">
                  <c:v>7252</c:v>
                </c:pt>
                <c:pt idx="493">
                  <c:v>17060</c:v>
                </c:pt>
                <c:pt idx="494">
                  <c:v>9200.64</c:v>
                </c:pt>
                <c:pt idx="495">
                  <c:v>3114.3599999999997</c:v>
                </c:pt>
                <c:pt idx="496">
                  <c:v>9200.64</c:v>
                </c:pt>
                <c:pt idx="497">
                  <c:v>1286.3999999999999</c:v>
                </c:pt>
                <c:pt idx="498">
                  <c:v>3624.96</c:v>
                </c:pt>
                <c:pt idx="499">
                  <c:v>1942.17</c:v>
                </c:pt>
                <c:pt idx="500">
                  <c:v>7718.4</c:v>
                </c:pt>
                <c:pt idx="501">
                  <c:v>10718.324999999999</c:v>
                </c:pt>
                <c:pt idx="502">
                  <c:v>3624.96</c:v>
                </c:pt>
                <c:pt idx="503">
                  <c:v>14876.16</c:v>
                </c:pt>
                <c:pt idx="504">
                  <c:v>40788</c:v>
                </c:pt>
                <c:pt idx="505">
                  <c:v>47787</c:v>
                </c:pt>
                <c:pt idx="506">
                  <c:v>-21358.75</c:v>
                </c:pt>
                <c:pt idx="507">
                  <c:v>5226</c:v>
                </c:pt>
                <c:pt idx="508">
                  <c:v>3328.380000000001</c:v>
                </c:pt>
                <c:pt idx="509">
                  <c:v>39449</c:v>
                </c:pt>
                <c:pt idx="510">
                  <c:v>23337.599999999999</c:v>
                </c:pt>
                <c:pt idx="511">
                  <c:v>7225.9500000000007</c:v>
                </c:pt>
                <c:pt idx="512">
                  <c:v>14841</c:v>
                </c:pt>
                <c:pt idx="513">
                  <c:v>8751.5999999999985</c:v>
                </c:pt>
                <c:pt idx="514">
                  <c:v>108381.75</c:v>
                </c:pt>
                <c:pt idx="515">
                  <c:v>30919.68</c:v>
                </c:pt>
                <c:pt idx="516">
                  <c:v>18627.840000000004</c:v>
                </c:pt>
                <c:pt idx="517">
                  <c:v>18673.199999999997</c:v>
                </c:pt>
                <c:pt idx="518">
                  <c:v>6646.4000000000015</c:v>
                </c:pt>
                <c:pt idx="519">
                  <c:v>-21358.75</c:v>
                </c:pt>
                <c:pt idx="520">
                  <c:v>23337.599999999999</c:v>
                </c:pt>
                <c:pt idx="521">
                  <c:v>23222</c:v>
                </c:pt>
                <c:pt idx="522">
                  <c:v>21879</c:v>
                </c:pt>
                <c:pt idx="523">
                  <c:v>2194.25</c:v>
                </c:pt>
                <c:pt idx="524">
                  <c:v>17716</c:v>
                </c:pt>
                <c:pt idx="525">
                  <c:v>2223.84</c:v>
                </c:pt>
                <c:pt idx="526">
                  <c:v>13317.119999999999</c:v>
                </c:pt>
                <c:pt idx="527">
                  <c:v>-4847.5</c:v>
                </c:pt>
                <c:pt idx="528">
                  <c:v>22893</c:v>
                </c:pt>
                <c:pt idx="529">
                  <c:v>-27693.75</c:v>
                </c:pt>
                <c:pt idx="530">
                  <c:v>20506.199999999997</c:v>
                </c:pt>
                <c:pt idx="531">
                  <c:v>-12538.75</c:v>
                </c:pt>
                <c:pt idx="532">
                  <c:v>-8286.25</c:v>
                </c:pt>
                <c:pt idx="533">
                  <c:v>17716</c:v>
                </c:pt>
                <c:pt idx="534">
                  <c:v>7225.9500000000007</c:v>
                </c:pt>
                <c:pt idx="535">
                  <c:v>467.40000000000009</c:v>
                </c:pt>
                <c:pt idx="536">
                  <c:v>42528</c:v>
                </c:pt>
                <c:pt idx="537">
                  <c:v>-24160</c:v>
                </c:pt>
                <c:pt idx="538">
                  <c:v>-21560</c:v>
                </c:pt>
                <c:pt idx="539">
                  <c:v>8604.8000000000029</c:v>
                </c:pt>
                <c:pt idx="540">
                  <c:v>2166.3999999999996</c:v>
                </c:pt>
                <c:pt idx="541">
                  <c:v>24822</c:v>
                </c:pt>
                <c:pt idx="542">
                  <c:v>2807.2000000000007</c:v>
                </c:pt>
                <c:pt idx="543">
                  <c:v>3171.4399999999987</c:v>
                </c:pt>
                <c:pt idx="544">
                  <c:v>13034</c:v>
                </c:pt>
                <c:pt idx="545">
                  <c:v>16604</c:v>
                </c:pt>
                <c:pt idx="546">
                  <c:v>48930</c:v>
                </c:pt>
                <c:pt idx="547">
                  <c:v>42528</c:v>
                </c:pt>
                <c:pt idx="548">
                  <c:v>-21560</c:v>
                </c:pt>
                <c:pt idx="549">
                  <c:v>6878</c:v>
                </c:pt>
                <c:pt idx="550">
                  <c:v>13034</c:v>
                </c:pt>
                <c:pt idx="551">
                  <c:v>76512</c:v>
                </c:pt>
                <c:pt idx="552">
                  <c:v>19026</c:v>
                </c:pt>
                <c:pt idx="553">
                  <c:v>30100</c:v>
                </c:pt>
                <c:pt idx="554">
                  <c:v>57456</c:v>
                </c:pt>
                <c:pt idx="555">
                  <c:v>1216</c:v>
                </c:pt>
                <c:pt idx="556">
                  <c:v>9370.7999999999993</c:v>
                </c:pt>
                <c:pt idx="557">
                  <c:v>66960</c:v>
                </c:pt>
                <c:pt idx="558">
                  <c:v>47328</c:v>
                </c:pt>
                <c:pt idx="559">
                  <c:v>6878</c:v>
                </c:pt>
                <c:pt idx="560">
                  <c:v>15944.04</c:v>
                </c:pt>
                <c:pt idx="561">
                  <c:v>12398.399999999998</c:v>
                </c:pt>
                <c:pt idx="562">
                  <c:v>29904</c:v>
                </c:pt>
                <c:pt idx="563">
                  <c:v>47328</c:v>
                </c:pt>
                <c:pt idx="564">
                  <c:v>-23870</c:v>
                </c:pt>
                <c:pt idx="565">
                  <c:v>9370.7999999999993</c:v>
                </c:pt>
                <c:pt idx="566">
                  <c:v>12960</c:v>
                </c:pt>
                <c:pt idx="567">
                  <c:v>3968.9399999999987</c:v>
                </c:pt>
                <c:pt idx="568">
                  <c:v>3171.4399999999987</c:v>
                </c:pt>
                <c:pt idx="569">
                  <c:v>8153.5999999999985</c:v>
                </c:pt>
                <c:pt idx="570">
                  <c:v>19163.399999999998</c:v>
                </c:pt>
                <c:pt idx="571">
                  <c:v>20117.16</c:v>
                </c:pt>
                <c:pt idx="572">
                  <c:v>11635.599999999999</c:v>
                </c:pt>
                <c:pt idx="573">
                  <c:v>1729.5599999999995</c:v>
                </c:pt>
                <c:pt idx="574">
                  <c:v>11635.599999999999</c:v>
                </c:pt>
                <c:pt idx="575">
                  <c:v>20873.16</c:v>
                </c:pt>
                <c:pt idx="576">
                  <c:v>7829.3499999999985</c:v>
                </c:pt>
                <c:pt idx="577">
                  <c:v>7829.3499999999985</c:v>
                </c:pt>
                <c:pt idx="578">
                  <c:v>41073.5</c:v>
                </c:pt>
                <c:pt idx="579">
                  <c:v>79655</c:v>
                </c:pt>
                <c:pt idx="580">
                  <c:v>3270.8</c:v>
                </c:pt>
                <c:pt idx="581">
                  <c:v>43721.25</c:v>
                </c:pt>
                <c:pt idx="582">
                  <c:v>1414.8199999999997</c:v>
                </c:pt>
                <c:pt idx="583">
                  <c:v>4493.76</c:v>
                </c:pt>
                <c:pt idx="584">
                  <c:v>16687</c:v>
                </c:pt>
                <c:pt idx="585">
                  <c:v>9242.5999999999985</c:v>
                </c:pt>
                <c:pt idx="586">
                  <c:v>1567.9649999999992</c:v>
                </c:pt>
                <c:pt idx="587">
                  <c:v>8877</c:v>
                </c:pt>
                <c:pt idx="588">
                  <c:v>19543.400000000001</c:v>
                </c:pt>
                <c:pt idx="589">
                  <c:v>20039.199999999997</c:v>
                </c:pt>
                <c:pt idx="590">
                  <c:v>117124</c:v>
                </c:pt>
                <c:pt idx="591">
                  <c:v>-17808.75</c:v>
                </c:pt>
                <c:pt idx="592">
                  <c:v>4248.24</c:v>
                </c:pt>
                <c:pt idx="593">
                  <c:v>2938.6399999999994</c:v>
                </c:pt>
                <c:pt idx="594">
                  <c:v>4773.25</c:v>
                </c:pt>
                <c:pt idx="595">
                  <c:v>9242.5999999999985</c:v>
                </c:pt>
                <c:pt idx="596">
                  <c:v>15886.5</c:v>
                </c:pt>
                <c:pt idx="597">
                  <c:v>7536.7199999999993</c:v>
                </c:pt>
                <c:pt idx="598">
                  <c:v>12192.375</c:v>
                </c:pt>
                <c:pt idx="599">
                  <c:v>117124</c:v>
                </c:pt>
                <c:pt idx="600">
                  <c:v>1297.1000000000004</c:v>
                </c:pt>
                <c:pt idx="601">
                  <c:v>4493.76</c:v>
                </c:pt>
                <c:pt idx="602">
                  <c:v>2013</c:v>
                </c:pt>
                <c:pt idx="603">
                  <c:v>3050.3999999999996</c:v>
                </c:pt>
                <c:pt idx="604">
                  <c:v>28655</c:v>
                </c:pt>
                <c:pt idx="605">
                  <c:v>7536.7199999999993</c:v>
                </c:pt>
                <c:pt idx="606">
                  <c:v>-17808.75</c:v>
                </c:pt>
                <c:pt idx="607">
                  <c:v>4773.25</c:v>
                </c:pt>
                <c:pt idx="608">
                  <c:v>-18663.75</c:v>
                </c:pt>
                <c:pt idx="609">
                  <c:v>1297.1000000000004</c:v>
                </c:pt>
                <c:pt idx="610">
                  <c:v>3050.3999999999996</c:v>
                </c:pt>
                <c:pt idx="611">
                  <c:v>13168.8</c:v>
                </c:pt>
                <c:pt idx="612">
                  <c:v>18568.800000000003</c:v>
                </c:pt>
                <c:pt idx="613">
                  <c:v>12549.599999999999</c:v>
                </c:pt>
                <c:pt idx="614">
                  <c:v>3055.9199999999983</c:v>
                </c:pt>
                <c:pt idx="615">
                  <c:v>285.59999999999991</c:v>
                </c:pt>
                <c:pt idx="616">
                  <c:v>298.86000000000013</c:v>
                </c:pt>
                <c:pt idx="617">
                  <c:v>3055.9199999999983</c:v>
                </c:pt>
                <c:pt idx="618">
                  <c:v>806.19999999999982</c:v>
                </c:pt>
                <c:pt idx="619">
                  <c:v>17481.599999999999</c:v>
                </c:pt>
                <c:pt idx="620">
                  <c:v>5124.2999999999993</c:v>
                </c:pt>
                <c:pt idx="621">
                  <c:v>10196.76</c:v>
                </c:pt>
                <c:pt idx="622">
                  <c:v>285.59999999999991</c:v>
                </c:pt>
                <c:pt idx="623">
                  <c:v>10196.76</c:v>
                </c:pt>
                <c:pt idx="624">
                  <c:v>14749.8</c:v>
                </c:pt>
                <c:pt idx="625">
                  <c:v>6408</c:v>
                </c:pt>
                <c:pt idx="626">
                  <c:v>-12787.5</c:v>
                </c:pt>
                <c:pt idx="627">
                  <c:v>11968</c:v>
                </c:pt>
                <c:pt idx="628">
                  <c:v>8080</c:v>
                </c:pt>
                <c:pt idx="629">
                  <c:v>4387.7000000000007</c:v>
                </c:pt>
                <c:pt idx="630">
                  <c:v>6670</c:v>
                </c:pt>
                <c:pt idx="631">
                  <c:v>-35262.5</c:v>
                </c:pt>
                <c:pt idx="632">
                  <c:v>91327.5</c:v>
                </c:pt>
                <c:pt idx="633">
                  <c:v>49159</c:v>
                </c:pt>
                <c:pt idx="634">
                  <c:v>8200</c:v>
                </c:pt>
                <c:pt idx="635">
                  <c:v>395.76000000000022</c:v>
                </c:pt>
                <c:pt idx="636">
                  <c:v>1761.5400000000009</c:v>
                </c:pt>
                <c:pt idx="637">
                  <c:v>6670</c:v>
                </c:pt>
                <c:pt idx="638">
                  <c:v>1872</c:v>
                </c:pt>
                <c:pt idx="639">
                  <c:v>7163</c:v>
                </c:pt>
                <c:pt idx="640">
                  <c:v>5054.7000000000007</c:v>
                </c:pt>
                <c:pt idx="641">
                  <c:v>21330.48</c:v>
                </c:pt>
                <c:pt idx="642">
                  <c:v>1765.619999999999</c:v>
                </c:pt>
                <c:pt idx="643">
                  <c:v>28700</c:v>
                </c:pt>
                <c:pt idx="644">
                  <c:v>16265.04</c:v>
                </c:pt>
                <c:pt idx="645">
                  <c:v>48257</c:v>
                </c:pt>
                <c:pt idx="646">
                  <c:v>78802</c:v>
                </c:pt>
                <c:pt idx="647">
                  <c:v>-19687.5</c:v>
                </c:pt>
                <c:pt idx="648">
                  <c:v>4363.2000000000007</c:v>
                </c:pt>
                <c:pt idx="649">
                  <c:v>19680</c:v>
                </c:pt>
                <c:pt idx="650">
                  <c:v>2152</c:v>
                </c:pt>
                <c:pt idx="651">
                  <c:v>20288</c:v>
                </c:pt>
                <c:pt idx="652">
                  <c:v>2961.0600000000013</c:v>
                </c:pt>
                <c:pt idx="653">
                  <c:v>20328</c:v>
                </c:pt>
                <c:pt idx="654">
                  <c:v>2152</c:v>
                </c:pt>
                <c:pt idx="655">
                  <c:v>11968</c:v>
                </c:pt>
                <c:pt idx="656">
                  <c:v>8080</c:v>
                </c:pt>
                <c:pt idx="657">
                  <c:v>52521</c:v>
                </c:pt>
                <c:pt idx="658">
                  <c:v>7104</c:v>
                </c:pt>
                <c:pt idx="659">
                  <c:v>-35550</c:v>
                </c:pt>
                <c:pt idx="660">
                  <c:v>18117</c:v>
                </c:pt>
                <c:pt idx="661">
                  <c:v>5054.7000000000007</c:v>
                </c:pt>
                <c:pt idx="662">
                  <c:v>21330.48</c:v>
                </c:pt>
                <c:pt idx="663">
                  <c:v>1765.619999999999</c:v>
                </c:pt>
                <c:pt idx="664">
                  <c:v>1761.5400000000009</c:v>
                </c:pt>
                <c:pt idx="665">
                  <c:v>5423</c:v>
                </c:pt>
                <c:pt idx="666">
                  <c:v>-16142.5</c:v>
                </c:pt>
                <c:pt idx="667">
                  <c:v>-38046.25</c:v>
                </c:pt>
                <c:pt idx="668">
                  <c:v>-14918.75</c:v>
                </c:pt>
                <c:pt idx="669">
                  <c:v>2730</c:v>
                </c:pt>
                <c:pt idx="670">
                  <c:v>8106</c:v>
                </c:pt>
                <c:pt idx="671">
                  <c:v>4438.5</c:v>
                </c:pt>
                <c:pt idx="672">
                  <c:v>2408.25</c:v>
                </c:pt>
                <c:pt idx="673">
                  <c:v>106912.5</c:v>
                </c:pt>
                <c:pt idx="674">
                  <c:v>7037.25</c:v>
                </c:pt>
                <c:pt idx="675">
                  <c:v>1869</c:v>
                </c:pt>
                <c:pt idx="676">
                  <c:v>-14918.75</c:v>
                </c:pt>
                <c:pt idx="677">
                  <c:v>3231.25</c:v>
                </c:pt>
                <c:pt idx="678">
                  <c:v>75262.5</c:v>
                </c:pt>
                <c:pt idx="679">
                  <c:v>80662.5</c:v>
                </c:pt>
                <c:pt idx="680">
                  <c:v>6580.7999999999993</c:v>
                </c:pt>
                <c:pt idx="681">
                  <c:v>2051</c:v>
                </c:pt>
                <c:pt idx="682">
                  <c:v>3600</c:v>
                </c:pt>
                <c:pt idx="683">
                  <c:v>7771.5</c:v>
                </c:pt>
                <c:pt idx="684">
                  <c:v>-9116.25</c:v>
                </c:pt>
                <c:pt idx="685">
                  <c:v>12870</c:v>
                </c:pt>
                <c:pt idx="686">
                  <c:v>-33522.5</c:v>
                </c:pt>
                <c:pt idx="687">
                  <c:v>6580.7999999999993</c:v>
                </c:pt>
                <c:pt idx="688">
                  <c:v>6058.5</c:v>
                </c:pt>
                <c:pt idx="689">
                  <c:v>1353</c:v>
                </c:pt>
                <c:pt idx="690">
                  <c:v>1869</c:v>
                </c:pt>
                <c:pt idx="691">
                  <c:v>3231.25</c:v>
                </c:pt>
                <c:pt idx="692">
                  <c:v>-40617.5</c:v>
                </c:pt>
                <c:pt idx="693">
                  <c:v>-7590</c:v>
                </c:pt>
                <c:pt idx="694">
                  <c:v>2051</c:v>
                </c:pt>
                <c:pt idx="695">
                  <c:v>12375</c:v>
                </c:pt>
                <c:pt idx="696">
                  <c:v>2730</c:v>
                </c:pt>
                <c:pt idx="697">
                  <c:v>1299.6000000000004</c:v>
                </c:pt>
                <c:pt idx="698">
                  <c:v>686.85000000000014</c:v>
                </c:pt>
                <c:pt idx="699">
                  <c:v>13003.2</c:v>
                </c:pt>
              </c:numCache>
            </c:numRef>
          </c:yVal>
          <c:smooth val="0"/>
          <c:extLst>
            <c:ext xmlns:c16="http://schemas.microsoft.com/office/drawing/2014/chart" uri="{C3380CC4-5D6E-409C-BE32-E72D297353CC}">
              <c16:uniqueId val="{00000001-8EEB-4B2A-A218-1CE61AED401D}"/>
            </c:ext>
          </c:extLst>
        </c:ser>
        <c:ser>
          <c:idx val="1"/>
          <c:order val="1"/>
          <c:tx>
            <c:v>Predicted Profit</c:v>
          </c:tx>
          <c:spPr>
            <a:ln w="19050">
              <a:noFill/>
            </a:ln>
          </c:spPr>
          <c:xVal>
            <c:numRef>
              <c:f>'Statistics &amp; Regression'!$D$2:$D$701</c:f>
              <c:numCache>
                <c:formatCode>General</c:formatCode>
                <c:ptCount val="700"/>
                <c:pt idx="0">
                  <c:v>32370</c:v>
                </c:pt>
                <c:pt idx="1">
                  <c:v>26420</c:v>
                </c:pt>
                <c:pt idx="2">
                  <c:v>32670</c:v>
                </c:pt>
                <c:pt idx="3">
                  <c:v>13320</c:v>
                </c:pt>
                <c:pt idx="4">
                  <c:v>37050</c:v>
                </c:pt>
                <c:pt idx="5">
                  <c:v>529550</c:v>
                </c:pt>
                <c:pt idx="6">
                  <c:v>13815</c:v>
                </c:pt>
                <c:pt idx="7">
                  <c:v>30216</c:v>
                </c:pt>
                <c:pt idx="8">
                  <c:v>37980</c:v>
                </c:pt>
                <c:pt idx="9">
                  <c:v>35585.599999999999</c:v>
                </c:pt>
                <c:pt idx="10">
                  <c:v>37050</c:v>
                </c:pt>
                <c:pt idx="11">
                  <c:v>333187.5</c:v>
                </c:pt>
                <c:pt idx="12">
                  <c:v>287400</c:v>
                </c:pt>
                <c:pt idx="13">
                  <c:v>15022</c:v>
                </c:pt>
                <c:pt idx="14">
                  <c:v>43125</c:v>
                </c:pt>
                <c:pt idx="15">
                  <c:v>9225</c:v>
                </c:pt>
                <c:pt idx="16">
                  <c:v>5840</c:v>
                </c:pt>
                <c:pt idx="17">
                  <c:v>14610</c:v>
                </c:pt>
                <c:pt idx="18">
                  <c:v>30216</c:v>
                </c:pt>
                <c:pt idx="19">
                  <c:v>352100</c:v>
                </c:pt>
                <c:pt idx="20">
                  <c:v>4404</c:v>
                </c:pt>
                <c:pt idx="21">
                  <c:v>6181</c:v>
                </c:pt>
                <c:pt idx="22">
                  <c:v>8235</c:v>
                </c:pt>
                <c:pt idx="23">
                  <c:v>236400</c:v>
                </c:pt>
                <c:pt idx="24">
                  <c:v>37080</c:v>
                </c:pt>
                <c:pt idx="25">
                  <c:v>8001</c:v>
                </c:pt>
                <c:pt idx="26">
                  <c:v>603750</c:v>
                </c:pt>
                <c:pt idx="27">
                  <c:v>10944</c:v>
                </c:pt>
                <c:pt idx="28">
                  <c:v>32280</c:v>
                </c:pt>
                <c:pt idx="29">
                  <c:v>36340</c:v>
                </c:pt>
                <c:pt idx="30">
                  <c:v>529550</c:v>
                </c:pt>
                <c:pt idx="31">
                  <c:v>10451</c:v>
                </c:pt>
                <c:pt idx="32">
                  <c:v>225500</c:v>
                </c:pt>
                <c:pt idx="33">
                  <c:v>25932</c:v>
                </c:pt>
                <c:pt idx="34">
                  <c:v>352100</c:v>
                </c:pt>
                <c:pt idx="35">
                  <c:v>18540</c:v>
                </c:pt>
                <c:pt idx="36">
                  <c:v>352625</c:v>
                </c:pt>
                <c:pt idx="37">
                  <c:v>43125</c:v>
                </c:pt>
                <c:pt idx="38">
                  <c:v>600300</c:v>
                </c:pt>
                <c:pt idx="39">
                  <c:v>34056</c:v>
                </c:pt>
                <c:pt idx="40">
                  <c:v>32670</c:v>
                </c:pt>
                <c:pt idx="41">
                  <c:v>13320</c:v>
                </c:pt>
                <c:pt idx="42">
                  <c:v>534450</c:v>
                </c:pt>
                <c:pt idx="43">
                  <c:v>645300</c:v>
                </c:pt>
                <c:pt idx="44">
                  <c:v>36340</c:v>
                </c:pt>
                <c:pt idx="45">
                  <c:v>35585.599999999999</c:v>
                </c:pt>
                <c:pt idx="46">
                  <c:v>23436</c:v>
                </c:pt>
                <c:pt idx="47">
                  <c:v>527437.5</c:v>
                </c:pt>
                <c:pt idx="48">
                  <c:v>37980</c:v>
                </c:pt>
                <c:pt idx="49">
                  <c:v>11802</c:v>
                </c:pt>
                <c:pt idx="50">
                  <c:v>25692</c:v>
                </c:pt>
                <c:pt idx="51">
                  <c:v>8001</c:v>
                </c:pt>
                <c:pt idx="52">
                  <c:v>9225</c:v>
                </c:pt>
                <c:pt idx="53">
                  <c:v>27338.850000000002</c:v>
                </c:pt>
                <c:pt idx="54">
                  <c:v>34095.599999999999</c:v>
                </c:pt>
                <c:pt idx="55">
                  <c:v>7137.9</c:v>
                </c:pt>
                <c:pt idx="56">
                  <c:v>4428.2700000000004</c:v>
                </c:pt>
                <c:pt idx="57">
                  <c:v>9189.18</c:v>
                </c:pt>
                <c:pt idx="58">
                  <c:v>22073.040000000001</c:v>
                </c:pt>
                <c:pt idx="59">
                  <c:v>419265</c:v>
                </c:pt>
                <c:pt idx="60">
                  <c:v>17525.97</c:v>
                </c:pt>
                <c:pt idx="61">
                  <c:v>17166.599999999999</c:v>
                </c:pt>
                <c:pt idx="62">
                  <c:v>40837.5</c:v>
                </c:pt>
                <c:pt idx="63">
                  <c:v>31731.48</c:v>
                </c:pt>
                <c:pt idx="64">
                  <c:v>9100.08</c:v>
                </c:pt>
                <c:pt idx="65">
                  <c:v>146718</c:v>
                </c:pt>
                <c:pt idx="66">
                  <c:v>484060.5</c:v>
                </c:pt>
                <c:pt idx="67">
                  <c:v>746707.5</c:v>
                </c:pt>
                <c:pt idx="68">
                  <c:v>32877.9</c:v>
                </c:pt>
                <c:pt idx="69">
                  <c:v>683397</c:v>
                </c:pt>
                <c:pt idx="70">
                  <c:v>27234.899999999998</c:v>
                </c:pt>
                <c:pt idx="71">
                  <c:v>12681.9</c:v>
                </c:pt>
                <c:pt idx="72">
                  <c:v>741906</c:v>
                </c:pt>
                <c:pt idx="73">
                  <c:v>82046.25</c:v>
                </c:pt>
                <c:pt idx="74">
                  <c:v>22482.9</c:v>
                </c:pt>
                <c:pt idx="75">
                  <c:v>31133.024999999998</c:v>
                </c:pt>
                <c:pt idx="76">
                  <c:v>89966.25</c:v>
                </c:pt>
                <c:pt idx="77">
                  <c:v>97391.25</c:v>
                </c:pt>
                <c:pt idx="78">
                  <c:v>225596.25</c:v>
                </c:pt>
                <c:pt idx="79">
                  <c:v>11092.95</c:v>
                </c:pt>
                <c:pt idx="80">
                  <c:v>9100.08</c:v>
                </c:pt>
                <c:pt idx="81">
                  <c:v>862785</c:v>
                </c:pt>
                <c:pt idx="82">
                  <c:v>746707.5</c:v>
                </c:pt>
                <c:pt idx="83">
                  <c:v>76507.200000000012</c:v>
                </c:pt>
                <c:pt idx="84">
                  <c:v>2508.66</c:v>
                </c:pt>
                <c:pt idx="85">
                  <c:v>114221.25</c:v>
                </c:pt>
                <c:pt idx="86">
                  <c:v>82046.25</c:v>
                </c:pt>
                <c:pt idx="87">
                  <c:v>14497.56</c:v>
                </c:pt>
                <c:pt idx="88">
                  <c:v>1822.59</c:v>
                </c:pt>
                <c:pt idx="89">
                  <c:v>326922.75</c:v>
                </c:pt>
                <c:pt idx="90">
                  <c:v>89966.25</c:v>
                </c:pt>
                <c:pt idx="91">
                  <c:v>97391.25</c:v>
                </c:pt>
                <c:pt idx="92">
                  <c:v>292842</c:v>
                </c:pt>
                <c:pt idx="93">
                  <c:v>146718</c:v>
                </c:pt>
                <c:pt idx="94">
                  <c:v>484060.5</c:v>
                </c:pt>
                <c:pt idx="95">
                  <c:v>215820</c:v>
                </c:pt>
                <c:pt idx="96">
                  <c:v>23629.32</c:v>
                </c:pt>
                <c:pt idx="97">
                  <c:v>4766.8500000000004</c:v>
                </c:pt>
                <c:pt idx="98">
                  <c:v>90956.25</c:v>
                </c:pt>
                <c:pt idx="99">
                  <c:v>15229.2</c:v>
                </c:pt>
                <c:pt idx="100">
                  <c:v>62916</c:v>
                </c:pt>
                <c:pt idx="101">
                  <c:v>14714.7</c:v>
                </c:pt>
                <c:pt idx="102">
                  <c:v>978236</c:v>
                </c:pt>
                <c:pt idx="103">
                  <c:v>13429.92</c:v>
                </c:pt>
                <c:pt idx="104">
                  <c:v>30693.599999999999</c:v>
                </c:pt>
                <c:pt idx="105">
                  <c:v>8114.4</c:v>
                </c:pt>
                <c:pt idx="106">
                  <c:v>203350</c:v>
                </c:pt>
                <c:pt idx="107">
                  <c:v>34736.1</c:v>
                </c:pt>
                <c:pt idx="108">
                  <c:v>269892</c:v>
                </c:pt>
                <c:pt idx="109">
                  <c:v>508032</c:v>
                </c:pt>
                <c:pt idx="110">
                  <c:v>13429.92</c:v>
                </c:pt>
                <c:pt idx="111">
                  <c:v>81095</c:v>
                </c:pt>
                <c:pt idx="112">
                  <c:v>15229.2</c:v>
                </c:pt>
                <c:pt idx="113">
                  <c:v>99102.5</c:v>
                </c:pt>
                <c:pt idx="114">
                  <c:v>262762.5</c:v>
                </c:pt>
                <c:pt idx="115">
                  <c:v>20991.599999999999</c:v>
                </c:pt>
                <c:pt idx="116">
                  <c:v>563304</c:v>
                </c:pt>
                <c:pt idx="117">
                  <c:v>978236</c:v>
                </c:pt>
                <c:pt idx="118">
                  <c:v>334302.5</c:v>
                </c:pt>
                <c:pt idx="119">
                  <c:v>28297.5</c:v>
                </c:pt>
                <c:pt idx="120">
                  <c:v>13809.18</c:v>
                </c:pt>
                <c:pt idx="121">
                  <c:v>12406.8</c:v>
                </c:pt>
                <c:pt idx="122">
                  <c:v>12747.84</c:v>
                </c:pt>
                <c:pt idx="123">
                  <c:v>30693.599999999999</c:v>
                </c:pt>
                <c:pt idx="124">
                  <c:v>1017338</c:v>
                </c:pt>
                <c:pt idx="125">
                  <c:v>986811</c:v>
                </c:pt>
                <c:pt idx="126">
                  <c:v>99102.5</c:v>
                </c:pt>
                <c:pt idx="127">
                  <c:v>262762.5</c:v>
                </c:pt>
                <c:pt idx="128">
                  <c:v>12406.8</c:v>
                </c:pt>
                <c:pt idx="129">
                  <c:v>10662.4</c:v>
                </c:pt>
                <c:pt idx="130">
                  <c:v>12747.84</c:v>
                </c:pt>
                <c:pt idx="131">
                  <c:v>81095</c:v>
                </c:pt>
                <c:pt idx="132">
                  <c:v>62916</c:v>
                </c:pt>
                <c:pt idx="133">
                  <c:v>986811</c:v>
                </c:pt>
                <c:pt idx="134">
                  <c:v>334302.5</c:v>
                </c:pt>
                <c:pt idx="135">
                  <c:v>91238</c:v>
                </c:pt>
                <c:pt idx="136">
                  <c:v>665420</c:v>
                </c:pt>
                <c:pt idx="137">
                  <c:v>76146</c:v>
                </c:pt>
                <c:pt idx="138">
                  <c:v>323694</c:v>
                </c:pt>
                <c:pt idx="139">
                  <c:v>278810</c:v>
                </c:pt>
                <c:pt idx="140">
                  <c:v>1017338</c:v>
                </c:pt>
                <c:pt idx="141">
                  <c:v>24225.599999999999</c:v>
                </c:pt>
                <c:pt idx="142">
                  <c:v>18443.599999999999</c:v>
                </c:pt>
                <c:pt idx="143">
                  <c:v>563304</c:v>
                </c:pt>
                <c:pt idx="144">
                  <c:v>514524.375</c:v>
                </c:pt>
                <c:pt idx="145">
                  <c:v>50052</c:v>
                </c:pt>
                <c:pt idx="146">
                  <c:v>200499</c:v>
                </c:pt>
                <c:pt idx="147">
                  <c:v>22663.08</c:v>
                </c:pt>
                <c:pt idx="148">
                  <c:v>10569.12</c:v>
                </c:pt>
                <c:pt idx="149">
                  <c:v>13294.82</c:v>
                </c:pt>
                <c:pt idx="150">
                  <c:v>22127.64</c:v>
                </c:pt>
                <c:pt idx="151">
                  <c:v>3693.76</c:v>
                </c:pt>
                <c:pt idx="152">
                  <c:v>610081.5</c:v>
                </c:pt>
                <c:pt idx="153">
                  <c:v>156048.75</c:v>
                </c:pt>
                <c:pt idx="154">
                  <c:v>206852.5</c:v>
                </c:pt>
                <c:pt idx="155">
                  <c:v>708439.5</c:v>
                </c:pt>
                <c:pt idx="156">
                  <c:v>215097.5</c:v>
                </c:pt>
                <c:pt idx="157">
                  <c:v>22127.64</c:v>
                </c:pt>
                <c:pt idx="158">
                  <c:v>200499</c:v>
                </c:pt>
                <c:pt idx="159">
                  <c:v>190362.5</c:v>
                </c:pt>
                <c:pt idx="160">
                  <c:v>15940.98</c:v>
                </c:pt>
                <c:pt idx="161">
                  <c:v>243591.25</c:v>
                </c:pt>
                <c:pt idx="162">
                  <c:v>28299.75</c:v>
                </c:pt>
                <c:pt idx="163">
                  <c:v>156048.75</c:v>
                </c:pt>
                <c:pt idx="164">
                  <c:v>206852.5</c:v>
                </c:pt>
                <c:pt idx="165">
                  <c:v>243591.25</c:v>
                </c:pt>
                <c:pt idx="166">
                  <c:v>827604</c:v>
                </c:pt>
                <c:pt idx="167">
                  <c:v>22302.240000000002</c:v>
                </c:pt>
                <c:pt idx="168">
                  <c:v>190362.5</c:v>
                </c:pt>
                <c:pt idx="169">
                  <c:v>545334</c:v>
                </c:pt>
                <c:pt idx="170">
                  <c:v>557459</c:v>
                </c:pt>
                <c:pt idx="171">
                  <c:v>28299.75</c:v>
                </c:pt>
                <c:pt idx="172">
                  <c:v>16121.4</c:v>
                </c:pt>
                <c:pt idx="173">
                  <c:v>11950.4</c:v>
                </c:pt>
                <c:pt idx="174">
                  <c:v>74699.700000000012</c:v>
                </c:pt>
                <c:pt idx="175">
                  <c:v>28855.56</c:v>
                </c:pt>
                <c:pt idx="176">
                  <c:v>29246.400000000001</c:v>
                </c:pt>
                <c:pt idx="177">
                  <c:v>29246.400000000001</c:v>
                </c:pt>
                <c:pt idx="178">
                  <c:v>32558.400000000001</c:v>
                </c:pt>
                <c:pt idx="179">
                  <c:v>14131.2</c:v>
                </c:pt>
                <c:pt idx="180">
                  <c:v>19158.72</c:v>
                </c:pt>
                <c:pt idx="181">
                  <c:v>582048</c:v>
                </c:pt>
                <c:pt idx="182">
                  <c:v>92064</c:v>
                </c:pt>
                <c:pt idx="183">
                  <c:v>28324.799999999999</c:v>
                </c:pt>
                <c:pt idx="184">
                  <c:v>535392</c:v>
                </c:pt>
                <c:pt idx="185">
                  <c:v>19158.72</c:v>
                </c:pt>
                <c:pt idx="186">
                  <c:v>582048</c:v>
                </c:pt>
                <c:pt idx="187">
                  <c:v>136560</c:v>
                </c:pt>
                <c:pt idx="188">
                  <c:v>28566.720000000001</c:v>
                </c:pt>
                <c:pt idx="189">
                  <c:v>95400</c:v>
                </c:pt>
                <c:pt idx="190">
                  <c:v>407376</c:v>
                </c:pt>
                <c:pt idx="191">
                  <c:v>840384</c:v>
                </c:pt>
                <c:pt idx="192">
                  <c:v>1159200</c:v>
                </c:pt>
                <c:pt idx="193">
                  <c:v>358560</c:v>
                </c:pt>
                <c:pt idx="194">
                  <c:v>3139.2</c:v>
                </c:pt>
                <c:pt idx="195">
                  <c:v>39820.800000000003</c:v>
                </c:pt>
                <c:pt idx="196">
                  <c:v>20275.2</c:v>
                </c:pt>
                <c:pt idx="197">
                  <c:v>9662.4</c:v>
                </c:pt>
                <c:pt idx="198">
                  <c:v>21801.599999999999</c:v>
                </c:pt>
                <c:pt idx="199">
                  <c:v>92064</c:v>
                </c:pt>
                <c:pt idx="200">
                  <c:v>136560</c:v>
                </c:pt>
                <c:pt idx="201">
                  <c:v>16876.8</c:v>
                </c:pt>
                <c:pt idx="202">
                  <c:v>50803.199999999997</c:v>
                </c:pt>
                <c:pt idx="203">
                  <c:v>731472</c:v>
                </c:pt>
                <c:pt idx="204">
                  <c:v>9976.32</c:v>
                </c:pt>
                <c:pt idx="205">
                  <c:v>117264</c:v>
                </c:pt>
                <c:pt idx="206">
                  <c:v>731472</c:v>
                </c:pt>
                <c:pt idx="207">
                  <c:v>21801.599999999999</c:v>
                </c:pt>
                <c:pt idx="208">
                  <c:v>626640</c:v>
                </c:pt>
                <c:pt idx="209">
                  <c:v>128880</c:v>
                </c:pt>
                <c:pt idx="210">
                  <c:v>640752</c:v>
                </c:pt>
                <c:pt idx="211">
                  <c:v>9662.4</c:v>
                </c:pt>
                <c:pt idx="212">
                  <c:v>597408</c:v>
                </c:pt>
                <c:pt idx="213">
                  <c:v>7707.35</c:v>
                </c:pt>
                <c:pt idx="214">
                  <c:v>9123.7999999999993</c:v>
                </c:pt>
                <c:pt idx="215">
                  <c:v>15620.85</c:v>
                </c:pt>
                <c:pt idx="216">
                  <c:v>17881.849999999999</c:v>
                </c:pt>
                <c:pt idx="217">
                  <c:v>27713.4</c:v>
                </c:pt>
                <c:pt idx="218">
                  <c:v>27713.4</c:v>
                </c:pt>
                <c:pt idx="219">
                  <c:v>17881.849999999999</c:v>
                </c:pt>
                <c:pt idx="220">
                  <c:v>11191.95</c:v>
                </c:pt>
                <c:pt idx="221">
                  <c:v>12802.2</c:v>
                </c:pt>
                <c:pt idx="222">
                  <c:v>7707.35</c:v>
                </c:pt>
                <c:pt idx="223">
                  <c:v>21261</c:v>
                </c:pt>
                <c:pt idx="224">
                  <c:v>12722.4</c:v>
                </c:pt>
                <c:pt idx="225">
                  <c:v>29697</c:v>
                </c:pt>
                <c:pt idx="226">
                  <c:v>282435</c:v>
                </c:pt>
                <c:pt idx="227">
                  <c:v>6756.4</c:v>
                </c:pt>
                <c:pt idx="228">
                  <c:v>39771.75</c:v>
                </c:pt>
                <c:pt idx="229">
                  <c:v>3790.5</c:v>
                </c:pt>
                <c:pt idx="230">
                  <c:v>16538.55</c:v>
                </c:pt>
                <c:pt idx="231">
                  <c:v>460346.25</c:v>
                </c:pt>
                <c:pt idx="232">
                  <c:v>430706.25</c:v>
                </c:pt>
                <c:pt idx="233">
                  <c:v>239400</c:v>
                </c:pt>
                <c:pt idx="234">
                  <c:v>26698.799999999999</c:v>
                </c:pt>
                <c:pt idx="235">
                  <c:v>313500</c:v>
                </c:pt>
                <c:pt idx="236">
                  <c:v>24757</c:v>
                </c:pt>
                <c:pt idx="237">
                  <c:v>355300</c:v>
                </c:pt>
                <c:pt idx="238">
                  <c:v>283218.75</c:v>
                </c:pt>
                <c:pt idx="239">
                  <c:v>457995</c:v>
                </c:pt>
                <c:pt idx="240">
                  <c:v>15474.55</c:v>
                </c:pt>
                <c:pt idx="241">
                  <c:v>282435</c:v>
                </c:pt>
                <c:pt idx="242">
                  <c:v>200165</c:v>
                </c:pt>
                <c:pt idx="243">
                  <c:v>37335</c:v>
                </c:pt>
                <c:pt idx="244">
                  <c:v>408310</c:v>
                </c:pt>
                <c:pt idx="245">
                  <c:v>26391</c:v>
                </c:pt>
                <c:pt idx="246">
                  <c:v>102243.75</c:v>
                </c:pt>
                <c:pt idx="247">
                  <c:v>83600</c:v>
                </c:pt>
                <c:pt idx="248">
                  <c:v>34238</c:v>
                </c:pt>
                <c:pt idx="249">
                  <c:v>50597</c:v>
                </c:pt>
                <c:pt idx="250">
                  <c:v>14204.4</c:v>
                </c:pt>
                <c:pt idx="251">
                  <c:v>30153</c:v>
                </c:pt>
                <c:pt idx="252">
                  <c:v>7908.75</c:v>
                </c:pt>
                <c:pt idx="253">
                  <c:v>40769.25</c:v>
                </c:pt>
                <c:pt idx="254">
                  <c:v>95831.25</c:v>
                </c:pt>
                <c:pt idx="255">
                  <c:v>200165</c:v>
                </c:pt>
                <c:pt idx="256">
                  <c:v>53808</c:v>
                </c:pt>
                <c:pt idx="257">
                  <c:v>30001</c:v>
                </c:pt>
                <c:pt idx="258">
                  <c:v>102243.75</c:v>
                </c:pt>
                <c:pt idx="259">
                  <c:v>83600</c:v>
                </c:pt>
                <c:pt idx="260">
                  <c:v>19627</c:v>
                </c:pt>
                <c:pt idx="261">
                  <c:v>356250</c:v>
                </c:pt>
                <c:pt idx="262">
                  <c:v>26391</c:v>
                </c:pt>
                <c:pt idx="263">
                  <c:v>24035</c:v>
                </c:pt>
                <c:pt idx="264">
                  <c:v>43643</c:v>
                </c:pt>
                <c:pt idx="265">
                  <c:v>50597</c:v>
                </c:pt>
                <c:pt idx="266">
                  <c:v>3790.5</c:v>
                </c:pt>
                <c:pt idx="267">
                  <c:v>16538.55</c:v>
                </c:pt>
                <c:pt idx="268">
                  <c:v>448875</c:v>
                </c:pt>
                <c:pt idx="269">
                  <c:v>183540</c:v>
                </c:pt>
                <c:pt idx="270">
                  <c:v>408310</c:v>
                </c:pt>
                <c:pt idx="271">
                  <c:v>356250</c:v>
                </c:pt>
                <c:pt idx="272">
                  <c:v>53594.100000000006</c:v>
                </c:pt>
                <c:pt idx="273">
                  <c:v>21009</c:v>
                </c:pt>
                <c:pt idx="274">
                  <c:v>40100.400000000001</c:v>
                </c:pt>
                <c:pt idx="275">
                  <c:v>6339.36</c:v>
                </c:pt>
                <c:pt idx="276">
                  <c:v>25932.720000000001</c:v>
                </c:pt>
                <c:pt idx="277">
                  <c:v>28623</c:v>
                </c:pt>
                <c:pt idx="278">
                  <c:v>1730.54</c:v>
                </c:pt>
                <c:pt idx="279">
                  <c:v>104222.5</c:v>
                </c:pt>
                <c:pt idx="280">
                  <c:v>322420</c:v>
                </c:pt>
                <c:pt idx="281">
                  <c:v>480340</c:v>
                </c:pt>
                <c:pt idx="282">
                  <c:v>9231.74</c:v>
                </c:pt>
                <c:pt idx="283">
                  <c:v>30715.439999999999</c:v>
                </c:pt>
                <c:pt idx="284">
                  <c:v>492184</c:v>
                </c:pt>
                <c:pt idx="285">
                  <c:v>25932.720000000001</c:v>
                </c:pt>
                <c:pt idx="286">
                  <c:v>239183</c:v>
                </c:pt>
                <c:pt idx="287">
                  <c:v>111860</c:v>
                </c:pt>
                <c:pt idx="288">
                  <c:v>323712.5</c:v>
                </c:pt>
                <c:pt idx="289">
                  <c:v>21573</c:v>
                </c:pt>
                <c:pt idx="290">
                  <c:v>492184</c:v>
                </c:pt>
                <c:pt idx="291">
                  <c:v>9856.84</c:v>
                </c:pt>
                <c:pt idx="292">
                  <c:v>344322</c:v>
                </c:pt>
                <c:pt idx="293">
                  <c:v>683004</c:v>
                </c:pt>
                <c:pt idx="294">
                  <c:v>40100.400000000001</c:v>
                </c:pt>
                <c:pt idx="295">
                  <c:v>9856.84</c:v>
                </c:pt>
                <c:pt idx="296">
                  <c:v>344322</c:v>
                </c:pt>
                <c:pt idx="297">
                  <c:v>21112.400000000001</c:v>
                </c:pt>
                <c:pt idx="298">
                  <c:v>686952</c:v>
                </c:pt>
                <c:pt idx="299">
                  <c:v>233531.25</c:v>
                </c:pt>
                <c:pt idx="300">
                  <c:v>552391</c:v>
                </c:pt>
                <c:pt idx="301">
                  <c:v>239183</c:v>
                </c:pt>
                <c:pt idx="302">
                  <c:v>9231.74</c:v>
                </c:pt>
                <c:pt idx="303">
                  <c:v>683004</c:v>
                </c:pt>
                <c:pt idx="304">
                  <c:v>33031.599999999999</c:v>
                </c:pt>
                <c:pt idx="305">
                  <c:v>30991.8</c:v>
                </c:pt>
                <c:pt idx="306">
                  <c:v>24576.3</c:v>
                </c:pt>
                <c:pt idx="307">
                  <c:v>16257.3</c:v>
                </c:pt>
                <c:pt idx="308">
                  <c:v>33031.599999999999</c:v>
                </c:pt>
                <c:pt idx="309">
                  <c:v>18818.8</c:v>
                </c:pt>
                <c:pt idx="310">
                  <c:v>8771.14</c:v>
                </c:pt>
                <c:pt idx="311">
                  <c:v>16257.3</c:v>
                </c:pt>
                <c:pt idx="312">
                  <c:v>8113.32</c:v>
                </c:pt>
                <c:pt idx="313">
                  <c:v>21025.439999999999</c:v>
                </c:pt>
                <c:pt idx="314">
                  <c:v>34112.400000000001</c:v>
                </c:pt>
                <c:pt idx="315">
                  <c:v>26114.400000000001</c:v>
                </c:pt>
                <c:pt idx="316">
                  <c:v>26136.720000000001</c:v>
                </c:pt>
                <c:pt idx="317">
                  <c:v>6711.81</c:v>
                </c:pt>
                <c:pt idx="318">
                  <c:v>17604.900000000001</c:v>
                </c:pt>
                <c:pt idx="319">
                  <c:v>7388.85</c:v>
                </c:pt>
                <c:pt idx="320">
                  <c:v>3560.9700000000003</c:v>
                </c:pt>
                <c:pt idx="321">
                  <c:v>10298.82</c:v>
                </c:pt>
                <c:pt idx="322">
                  <c:v>19401.66</c:v>
                </c:pt>
                <c:pt idx="323">
                  <c:v>24719.4</c:v>
                </c:pt>
                <c:pt idx="324">
                  <c:v>10298.82</c:v>
                </c:pt>
                <c:pt idx="325">
                  <c:v>7388.85</c:v>
                </c:pt>
                <c:pt idx="326">
                  <c:v>573205.5</c:v>
                </c:pt>
                <c:pt idx="327">
                  <c:v>124992</c:v>
                </c:pt>
                <c:pt idx="328">
                  <c:v>608499</c:v>
                </c:pt>
                <c:pt idx="329">
                  <c:v>36753.599999999999</c:v>
                </c:pt>
                <c:pt idx="330">
                  <c:v>608499</c:v>
                </c:pt>
                <c:pt idx="331">
                  <c:v>290625</c:v>
                </c:pt>
                <c:pt idx="332">
                  <c:v>474858</c:v>
                </c:pt>
                <c:pt idx="333">
                  <c:v>124992</c:v>
                </c:pt>
                <c:pt idx="334">
                  <c:v>408386.25</c:v>
                </c:pt>
                <c:pt idx="335">
                  <c:v>29308.95</c:v>
                </c:pt>
                <c:pt idx="336">
                  <c:v>40887.449999999997</c:v>
                </c:pt>
                <c:pt idx="337">
                  <c:v>28551</c:v>
                </c:pt>
                <c:pt idx="338">
                  <c:v>313317</c:v>
                </c:pt>
                <c:pt idx="339">
                  <c:v>391716</c:v>
                </c:pt>
                <c:pt idx="340">
                  <c:v>30835.08</c:v>
                </c:pt>
                <c:pt idx="341">
                  <c:v>13833.75</c:v>
                </c:pt>
                <c:pt idx="342">
                  <c:v>462861</c:v>
                </c:pt>
                <c:pt idx="343">
                  <c:v>11327.4</c:v>
                </c:pt>
                <c:pt idx="344">
                  <c:v>242613.75</c:v>
                </c:pt>
                <c:pt idx="345">
                  <c:v>36753.599999999999</c:v>
                </c:pt>
                <c:pt idx="346">
                  <c:v>26430.6</c:v>
                </c:pt>
                <c:pt idx="347">
                  <c:v>382788</c:v>
                </c:pt>
                <c:pt idx="348">
                  <c:v>10936.8</c:v>
                </c:pt>
                <c:pt idx="349">
                  <c:v>36208.620000000003</c:v>
                </c:pt>
                <c:pt idx="350">
                  <c:v>267561</c:v>
                </c:pt>
                <c:pt idx="351">
                  <c:v>766413</c:v>
                </c:pt>
                <c:pt idx="352">
                  <c:v>191231.25</c:v>
                </c:pt>
                <c:pt idx="353">
                  <c:v>936138</c:v>
                </c:pt>
                <c:pt idx="354">
                  <c:v>115552.5</c:v>
                </c:pt>
                <c:pt idx="355">
                  <c:v>20794.8</c:v>
                </c:pt>
                <c:pt idx="356">
                  <c:v>382788</c:v>
                </c:pt>
                <c:pt idx="357">
                  <c:v>3142.7200000000003</c:v>
                </c:pt>
                <c:pt idx="358">
                  <c:v>23588.799999999999</c:v>
                </c:pt>
                <c:pt idx="359">
                  <c:v>1655.08</c:v>
                </c:pt>
                <c:pt idx="360">
                  <c:v>23588.799999999999</c:v>
                </c:pt>
                <c:pt idx="361">
                  <c:v>177100</c:v>
                </c:pt>
                <c:pt idx="362">
                  <c:v>6762</c:v>
                </c:pt>
                <c:pt idx="363">
                  <c:v>438564</c:v>
                </c:pt>
                <c:pt idx="364">
                  <c:v>34513.800000000003</c:v>
                </c:pt>
                <c:pt idx="365">
                  <c:v>13027.2</c:v>
                </c:pt>
                <c:pt idx="366">
                  <c:v>11868</c:v>
                </c:pt>
                <c:pt idx="367">
                  <c:v>431112</c:v>
                </c:pt>
                <c:pt idx="368">
                  <c:v>354108</c:v>
                </c:pt>
                <c:pt idx="369">
                  <c:v>9811.7999999999993</c:v>
                </c:pt>
                <c:pt idx="370">
                  <c:v>128110</c:v>
                </c:pt>
                <c:pt idx="371">
                  <c:v>8107.96</c:v>
                </c:pt>
                <c:pt idx="372">
                  <c:v>7051.8</c:v>
                </c:pt>
                <c:pt idx="373">
                  <c:v>25134.400000000001</c:v>
                </c:pt>
                <c:pt idx="374">
                  <c:v>678960</c:v>
                </c:pt>
                <c:pt idx="375">
                  <c:v>4366.32</c:v>
                </c:pt>
                <c:pt idx="376">
                  <c:v>10291.120000000001</c:v>
                </c:pt>
                <c:pt idx="377">
                  <c:v>15513.96</c:v>
                </c:pt>
                <c:pt idx="378">
                  <c:v>35585.599999999999</c:v>
                </c:pt>
                <c:pt idx="379">
                  <c:v>55071.199999999997</c:v>
                </c:pt>
                <c:pt idx="380">
                  <c:v>691012</c:v>
                </c:pt>
                <c:pt idx="381">
                  <c:v>12532.24</c:v>
                </c:pt>
                <c:pt idx="382">
                  <c:v>438564</c:v>
                </c:pt>
                <c:pt idx="383">
                  <c:v>6601.92</c:v>
                </c:pt>
                <c:pt idx="384">
                  <c:v>18721.080000000002</c:v>
                </c:pt>
                <c:pt idx="385">
                  <c:v>15056.72</c:v>
                </c:pt>
                <c:pt idx="386">
                  <c:v>106536</c:v>
                </c:pt>
                <c:pt idx="387">
                  <c:v>175260</c:v>
                </c:pt>
                <c:pt idx="388">
                  <c:v>184989</c:v>
                </c:pt>
                <c:pt idx="389">
                  <c:v>15056.72</c:v>
                </c:pt>
                <c:pt idx="390">
                  <c:v>122682</c:v>
                </c:pt>
                <c:pt idx="391">
                  <c:v>135884</c:v>
                </c:pt>
                <c:pt idx="392">
                  <c:v>588984</c:v>
                </c:pt>
                <c:pt idx="393">
                  <c:v>223008</c:v>
                </c:pt>
                <c:pt idx="394">
                  <c:v>13027.2</c:v>
                </c:pt>
                <c:pt idx="395">
                  <c:v>18721.080000000002</c:v>
                </c:pt>
                <c:pt idx="396">
                  <c:v>25134.400000000001</c:v>
                </c:pt>
                <c:pt idx="397">
                  <c:v>678960</c:v>
                </c:pt>
                <c:pt idx="398">
                  <c:v>27968</c:v>
                </c:pt>
                <c:pt idx="399">
                  <c:v>9811.7999999999993</c:v>
                </c:pt>
                <c:pt idx="400">
                  <c:v>15180</c:v>
                </c:pt>
                <c:pt idx="401">
                  <c:v>175260</c:v>
                </c:pt>
                <c:pt idx="402">
                  <c:v>8031.5999999999995</c:v>
                </c:pt>
                <c:pt idx="403">
                  <c:v>298662</c:v>
                </c:pt>
                <c:pt idx="404">
                  <c:v>4007.64</c:v>
                </c:pt>
                <c:pt idx="405">
                  <c:v>1038082.5</c:v>
                </c:pt>
                <c:pt idx="406">
                  <c:v>530621</c:v>
                </c:pt>
                <c:pt idx="407">
                  <c:v>87906</c:v>
                </c:pt>
                <c:pt idx="408">
                  <c:v>25345.32</c:v>
                </c:pt>
                <c:pt idx="409">
                  <c:v>211233.75</c:v>
                </c:pt>
                <c:pt idx="410">
                  <c:v>10262.07</c:v>
                </c:pt>
                <c:pt idx="411">
                  <c:v>318158.75</c:v>
                </c:pt>
                <c:pt idx="412">
                  <c:v>91182</c:v>
                </c:pt>
                <c:pt idx="413">
                  <c:v>700245</c:v>
                </c:pt>
                <c:pt idx="414">
                  <c:v>769814.5</c:v>
                </c:pt>
                <c:pt idx="415">
                  <c:v>50163.75</c:v>
                </c:pt>
                <c:pt idx="416">
                  <c:v>298662</c:v>
                </c:pt>
                <c:pt idx="417">
                  <c:v>16748.55</c:v>
                </c:pt>
                <c:pt idx="418">
                  <c:v>4007.64</c:v>
                </c:pt>
                <c:pt idx="419">
                  <c:v>361452</c:v>
                </c:pt>
                <c:pt idx="420">
                  <c:v>19383</c:v>
                </c:pt>
                <c:pt idx="421">
                  <c:v>318158.75</c:v>
                </c:pt>
                <c:pt idx="422">
                  <c:v>3344.25</c:v>
                </c:pt>
                <c:pt idx="423">
                  <c:v>1035625.5</c:v>
                </c:pt>
                <c:pt idx="424">
                  <c:v>416279.5</c:v>
                </c:pt>
                <c:pt idx="425">
                  <c:v>64496.25</c:v>
                </c:pt>
                <c:pt idx="426">
                  <c:v>240012.5</c:v>
                </c:pt>
                <c:pt idx="427">
                  <c:v>404176.5</c:v>
                </c:pt>
                <c:pt idx="428">
                  <c:v>21359.52</c:v>
                </c:pt>
                <c:pt idx="429">
                  <c:v>725907</c:v>
                </c:pt>
                <c:pt idx="430">
                  <c:v>430452.75</c:v>
                </c:pt>
                <c:pt idx="431">
                  <c:v>9609.6</c:v>
                </c:pt>
                <c:pt idx="432">
                  <c:v>509691</c:v>
                </c:pt>
                <c:pt idx="433">
                  <c:v>24395.279999999999</c:v>
                </c:pt>
                <c:pt idx="434">
                  <c:v>16748.55</c:v>
                </c:pt>
                <c:pt idx="435">
                  <c:v>99758.75</c:v>
                </c:pt>
                <c:pt idx="436">
                  <c:v>659613.5</c:v>
                </c:pt>
                <c:pt idx="437">
                  <c:v>404176.5</c:v>
                </c:pt>
                <c:pt idx="438">
                  <c:v>13240.5</c:v>
                </c:pt>
                <c:pt idx="439">
                  <c:v>30830.799999999999</c:v>
                </c:pt>
                <c:pt idx="440">
                  <c:v>12066.6</c:v>
                </c:pt>
                <c:pt idx="441">
                  <c:v>5217.03</c:v>
                </c:pt>
                <c:pt idx="442">
                  <c:v>17253.599999999999</c:v>
                </c:pt>
                <c:pt idx="443">
                  <c:v>3318.77</c:v>
                </c:pt>
                <c:pt idx="444">
                  <c:v>17708.599999999999</c:v>
                </c:pt>
                <c:pt idx="445">
                  <c:v>18891.599999999999</c:v>
                </c:pt>
                <c:pt idx="446">
                  <c:v>2293.1999999999998</c:v>
                </c:pt>
                <c:pt idx="447">
                  <c:v>21479.64</c:v>
                </c:pt>
                <c:pt idx="448">
                  <c:v>35872.199999999997</c:v>
                </c:pt>
                <c:pt idx="449">
                  <c:v>2293.1999999999998</c:v>
                </c:pt>
                <c:pt idx="450">
                  <c:v>48812.4</c:v>
                </c:pt>
                <c:pt idx="451">
                  <c:v>3318.77</c:v>
                </c:pt>
                <c:pt idx="452">
                  <c:v>18891.599999999999</c:v>
                </c:pt>
                <c:pt idx="453">
                  <c:v>22256.324999999997</c:v>
                </c:pt>
                <c:pt idx="454">
                  <c:v>3341.52</c:v>
                </c:pt>
                <c:pt idx="455">
                  <c:v>4168.8</c:v>
                </c:pt>
                <c:pt idx="456">
                  <c:v>14666.4</c:v>
                </c:pt>
                <c:pt idx="457">
                  <c:v>4168.8</c:v>
                </c:pt>
                <c:pt idx="458">
                  <c:v>387618.75</c:v>
                </c:pt>
                <c:pt idx="459">
                  <c:v>166725</c:v>
                </c:pt>
                <c:pt idx="460">
                  <c:v>728595</c:v>
                </c:pt>
                <c:pt idx="461">
                  <c:v>202950</c:v>
                </c:pt>
                <c:pt idx="462">
                  <c:v>27972</c:v>
                </c:pt>
                <c:pt idx="463">
                  <c:v>35172</c:v>
                </c:pt>
                <c:pt idx="464">
                  <c:v>159570</c:v>
                </c:pt>
                <c:pt idx="465">
                  <c:v>29254.5</c:v>
                </c:pt>
                <c:pt idx="466">
                  <c:v>4338</c:v>
                </c:pt>
                <c:pt idx="467">
                  <c:v>9193.5</c:v>
                </c:pt>
                <c:pt idx="468">
                  <c:v>6885</c:v>
                </c:pt>
                <c:pt idx="469">
                  <c:v>10665</c:v>
                </c:pt>
                <c:pt idx="470">
                  <c:v>201285</c:v>
                </c:pt>
                <c:pt idx="471">
                  <c:v>179550</c:v>
                </c:pt>
                <c:pt idx="472">
                  <c:v>619380</c:v>
                </c:pt>
                <c:pt idx="473">
                  <c:v>4338</c:v>
                </c:pt>
                <c:pt idx="474">
                  <c:v>16789.5</c:v>
                </c:pt>
                <c:pt idx="475">
                  <c:v>215550</c:v>
                </c:pt>
                <c:pt idx="476">
                  <c:v>230310</c:v>
                </c:pt>
                <c:pt idx="477">
                  <c:v>38362.5</c:v>
                </c:pt>
                <c:pt idx="478">
                  <c:v>8653.5</c:v>
                </c:pt>
                <c:pt idx="479">
                  <c:v>884205</c:v>
                </c:pt>
                <c:pt idx="480">
                  <c:v>116640</c:v>
                </c:pt>
                <c:pt idx="481">
                  <c:v>619380</c:v>
                </c:pt>
                <c:pt idx="482">
                  <c:v>29254.5</c:v>
                </c:pt>
                <c:pt idx="483">
                  <c:v>284512.5</c:v>
                </c:pt>
                <c:pt idx="484">
                  <c:v>589050</c:v>
                </c:pt>
                <c:pt idx="485">
                  <c:v>65137.5</c:v>
                </c:pt>
                <c:pt idx="486">
                  <c:v>705600</c:v>
                </c:pt>
                <c:pt idx="487">
                  <c:v>808110</c:v>
                </c:pt>
                <c:pt idx="488">
                  <c:v>38021.399999999994</c:v>
                </c:pt>
                <c:pt idx="489">
                  <c:v>36702</c:v>
                </c:pt>
                <c:pt idx="490">
                  <c:v>27799.200000000001</c:v>
                </c:pt>
                <c:pt idx="491">
                  <c:v>222705</c:v>
                </c:pt>
                <c:pt idx="492">
                  <c:v>27972</c:v>
                </c:pt>
                <c:pt idx="493">
                  <c:v>230310</c:v>
                </c:pt>
                <c:pt idx="494">
                  <c:v>12794.64</c:v>
                </c:pt>
                <c:pt idx="495">
                  <c:v>15774.36</c:v>
                </c:pt>
                <c:pt idx="496">
                  <c:v>12794.64</c:v>
                </c:pt>
                <c:pt idx="497">
                  <c:v>5126.3999999999996</c:v>
                </c:pt>
                <c:pt idx="498">
                  <c:v>5040.96</c:v>
                </c:pt>
                <c:pt idx="499">
                  <c:v>9837.17</c:v>
                </c:pt>
                <c:pt idx="500">
                  <c:v>10733.4</c:v>
                </c:pt>
                <c:pt idx="501">
                  <c:v>42713.324999999997</c:v>
                </c:pt>
                <c:pt idx="502">
                  <c:v>5040.96</c:v>
                </c:pt>
                <c:pt idx="503">
                  <c:v>20687.16</c:v>
                </c:pt>
                <c:pt idx="504">
                  <c:v>246708</c:v>
                </c:pt>
                <c:pt idx="505">
                  <c:v>750537</c:v>
                </c:pt>
                <c:pt idx="506">
                  <c:v>271561.25</c:v>
                </c:pt>
                <c:pt idx="507">
                  <c:v>20826</c:v>
                </c:pt>
                <c:pt idx="508">
                  <c:v>16858.38</c:v>
                </c:pt>
                <c:pt idx="509">
                  <c:v>238609</c:v>
                </c:pt>
                <c:pt idx="510">
                  <c:v>53257.599999999999</c:v>
                </c:pt>
                <c:pt idx="511">
                  <c:v>28795.95</c:v>
                </c:pt>
                <c:pt idx="512">
                  <c:v>233091</c:v>
                </c:pt>
                <c:pt idx="513">
                  <c:v>19971.599999999999</c:v>
                </c:pt>
                <c:pt idx="514">
                  <c:v>655551.75</c:v>
                </c:pt>
                <c:pt idx="515">
                  <c:v>42997.68</c:v>
                </c:pt>
                <c:pt idx="516">
                  <c:v>25904.340000000004</c:v>
                </c:pt>
                <c:pt idx="517">
                  <c:v>42613.2</c:v>
                </c:pt>
                <c:pt idx="518">
                  <c:v>26486.400000000001</c:v>
                </c:pt>
                <c:pt idx="519">
                  <c:v>271561.25</c:v>
                </c:pt>
                <c:pt idx="520">
                  <c:v>53257.599999999999</c:v>
                </c:pt>
                <c:pt idx="521">
                  <c:v>364722</c:v>
                </c:pt>
                <c:pt idx="522">
                  <c:v>49929</c:v>
                </c:pt>
                <c:pt idx="523">
                  <c:v>8744.25</c:v>
                </c:pt>
                <c:pt idx="524">
                  <c:v>107156</c:v>
                </c:pt>
                <c:pt idx="525">
                  <c:v>11263.84</c:v>
                </c:pt>
                <c:pt idx="526">
                  <c:v>18519.12</c:v>
                </c:pt>
                <c:pt idx="527">
                  <c:v>61632.5</c:v>
                </c:pt>
                <c:pt idx="528">
                  <c:v>52243</c:v>
                </c:pt>
                <c:pt idx="529">
                  <c:v>352106.25</c:v>
                </c:pt>
                <c:pt idx="530">
                  <c:v>46796.2</c:v>
                </c:pt>
                <c:pt idx="531">
                  <c:v>159421.25</c:v>
                </c:pt>
                <c:pt idx="532">
                  <c:v>105353.75</c:v>
                </c:pt>
                <c:pt idx="533">
                  <c:v>107156</c:v>
                </c:pt>
                <c:pt idx="534">
                  <c:v>28795.95</c:v>
                </c:pt>
                <c:pt idx="535">
                  <c:v>2367.4</c:v>
                </c:pt>
                <c:pt idx="536">
                  <c:v>272888</c:v>
                </c:pt>
                <c:pt idx="537">
                  <c:v>265760</c:v>
                </c:pt>
                <c:pt idx="538">
                  <c:v>237160</c:v>
                </c:pt>
                <c:pt idx="539">
                  <c:v>35494.800000000003</c:v>
                </c:pt>
                <c:pt idx="540">
                  <c:v>8936.4</c:v>
                </c:pt>
                <c:pt idx="541">
                  <c:v>468072</c:v>
                </c:pt>
                <c:pt idx="542">
                  <c:v>14907.2</c:v>
                </c:pt>
                <c:pt idx="543">
                  <c:v>16841.439999999999</c:v>
                </c:pt>
                <c:pt idx="544">
                  <c:v>30184</c:v>
                </c:pt>
                <c:pt idx="545">
                  <c:v>313104</c:v>
                </c:pt>
                <c:pt idx="546">
                  <c:v>922680</c:v>
                </c:pt>
                <c:pt idx="547">
                  <c:v>272888</c:v>
                </c:pt>
                <c:pt idx="548">
                  <c:v>237160</c:v>
                </c:pt>
                <c:pt idx="549">
                  <c:v>15928</c:v>
                </c:pt>
                <c:pt idx="550">
                  <c:v>30184</c:v>
                </c:pt>
                <c:pt idx="551">
                  <c:v>490952</c:v>
                </c:pt>
                <c:pt idx="552">
                  <c:v>358776</c:v>
                </c:pt>
                <c:pt idx="553">
                  <c:v>567600</c:v>
                </c:pt>
                <c:pt idx="554">
                  <c:v>368676</c:v>
                </c:pt>
                <c:pt idx="555">
                  <c:v>5016</c:v>
                </c:pt>
                <c:pt idx="556">
                  <c:v>21700.799999999999</c:v>
                </c:pt>
                <c:pt idx="557">
                  <c:v>429660</c:v>
                </c:pt>
                <c:pt idx="558">
                  <c:v>303688</c:v>
                </c:pt>
                <c:pt idx="559">
                  <c:v>15928</c:v>
                </c:pt>
                <c:pt idx="560">
                  <c:v>22271.040000000001</c:v>
                </c:pt>
                <c:pt idx="561">
                  <c:v>51143.399999999994</c:v>
                </c:pt>
                <c:pt idx="562">
                  <c:v>191884</c:v>
                </c:pt>
                <c:pt idx="563">
                  <c:v>303688</c:v>
                </c:pt>
                <c:pt idx="564">
                  <c:v>262570</c:v>
                </c:pt>
                <c:pt idx="565">
                  <c:v>21700.799999999999</c:v>
                </c:pt>
                <c:pt idx="566">
                  <c:v>83160</c:v>
                </c:pt>
                <c:pt idx="567">
                  <c:v>21076.44</c:v>
                </c:pt>
                <c:pt idx="568">
                  <c:v>16841.439999999999</c:v>
                </c:pt>
                <c:pt idx="569">
                  <c:v>33633.599999999999</c:v>
                </c:pt>
                <c:pt idx="570">
                  <c:v>44378.399999999994</c:v>
                </c:pt>
                <c:pt idx="571">
                  <c:v>28100.16</c:v>
                </c:pt>
                <c:pt idx="572">
                  <c:v>26945.599999999999</c:v>
                </c:pt>
                <c:pt idx="573">
                  <c:v>9184.56</c:v>
                </c:pt>
                <c:pt idx="574">
                  <c:v>26945.599999999999</c:v>
                </c:pt>
                <c:pt idx="575">
                  <c:v>29156.16</c:v>
                </c:pt>
                <c:pt idx="576">
                  <c:v>33499.35</c:v>
                </c:pt>
                <c:pt idx="577">
                  <c:v>33499.35</c:v>
                </c:pt>
                <c:pt idx="578">
                  <c:v>281053.5</c:v>
                </c:pt>
                <c:pt idx="579">
                  <c:v>545055</c:v>
                </c:pt>
                <c:pt idx="580">
                  <c:v>7690.8</c:v>
                </c:pt>
                <c:pt idx="581">
                  <c:v>299171.25</c:v>
                </c:pt>
                <c:pt idx="582">
                  <c:v>7904.82</c:v>
                </c:pt>
                <c:pt idx="583">
                  <c:v>6305.76</c:v>
                </c:pt>
                <c:pt idx="584">
                  <c:v>39237</c:v>
                </c:pt>
                <c:pt idx="585">
                  <c:v>21732.6</c:v>
                </c:pt>
                <c:pt idx="586">
                  <c:v>8760.4650000000001</c:v>
                </c:pt>
                <c:pt idx="587">
                  <c:v>210627</c:v>
                </c:pt>
                <c:pt idx="588">
                  <c:v>45953.4</c:v>
                </c:pt>
                <c:pt idx="589">
                  <c:v>47119.199999999997</c:v>
                </c:pt>
                <c:pt idx="590">
                  <c:v>801444</c:v>
                </c:pt>
                <c:pt idx="591">
                  <c:v>172151.25</c:v>
                </c:pt>
                <c:pt idx="592">
                  <c:v>5961.24</c:v>
                </c:pt>
                <c:pt idx="593">
                  <c:v>16418.64</c:v>
                </c:pt>
                <c:pt idx="594">
                  <c:v>20423.25</c:v>
                </c:pt>
                <c:pt idx="595">
                  <c:v>21732.6</c:v>
                </c:pt>
                <c:pt idx="596">
                  <c:v>108706.5</c:v>
                </c:pt>
                <c:pt idx="597">
                  <c:v>10575.72</c:v>
                </c:pt>
                <c:pt idx="598">
                  <c:v>52167.375</c:v>
                </c:pt>
                <c:pt idx="599">
                  <c:v>801444</c:v>
                </c:pt>
                <c:pt idx="600">
                  <c:v>7247.1</c:v>
                </c:pt>
                <c:pt idx="601">
                  <c:v>6305.76</c:v>
                </c:pt>
                <c:pt idx="602">
                  <c:v>8613</c:v>
                </c:pt>
                <c:pt idx="603">
                  <c:v>4280.3999999999996</c:v>
                </c:pt>
                <c:pt idx="604">
                  <c:v>679905</c:v>
                </c:pt>
                <c:pt idx="605">
                  <c:v>10575.72</c:v>
                </c:pt>
                <c:pt idx="606">
                  <c:v>172151.25</c:v>
                </c:pt>
                <c:pt idx="607">
                  <c:v>20423.25</c:v>
                </c:pt>
                <c:pt idx="608">
                  <c:v>180416.25</c:v>
                </c:pt>
                <c:pt idx="609">
                  <c:v>7247.1</c:v>
                </c:pt>
                <c:pt idx="610">
                  <c:v>4280.3999999999996</c:v>
                </c:pt>
                <c:pt idx="611">
                  <c:v>18478.8</c:v>
                </c:pt>
                <c:pt idx="612">
                  <c:v>44358.8</c:v>
                </c:pt>
                <c:pt idx="613">
                  <c:v>29979.599999999999</c:v>
                </c:pt>
                <c:pt idx="614">
                  <c:v>18035.919999999998</c:v>
                </c:pt>
                <c:pt idx="615">
                  <c:v>1685.6</c:v>
                </c:pt>
                <c:pt idx="616">
                  <c:v>1763.8600000000001</c:v>
                </c:pt>
                <c:pt idx="617">
                  <c:v>18035.919999999998</c:v>
                </c:pt>
                <c:pt idx="618">
                  <c:v>3586.2</c:v>
                </c:pt>
                <c:pt idx="619">
                  <c:v>41761.599999999999</c:v>
                </c:pt>
                <c:pt idx="620">
                  <c:v>22794.3</c:v>
                </c:pt>
                <c:pt idx="621">
                  <c:v>14375.76</c:v>
                </c:pt>
                <c:pt idx="622">
                  <c:v>1685.6</c:v>
                </c:pt>
                <c:pt idx="623">
                  <c:v>14375.76</c:v>
                </c:pt>
                <c:pt idx="624">
                  <c:v>20794.8</c:v>
                </c:pt>
                <c:pt idx="625">
                  <c:v>206658</c:v>
                </c:pt>
                <c:pt idx="626">
                  <c:v>109972.5</c:v>
                </c:pt>
                <c:pt idx="627">
                  <c:v>385968</c:v>
                </c:pt>
                <c:pt idx="628">
                  <c:v>260580</c:v>
                </c:pt>
                <c:pt idx="629">
                  <c:v>19517.7</c:v>
                </c:pt>
                <c:pt idx="630">
                  <c:v>29670</c:v>
                </c:pt>
                <c:pt idx="631">
                  <c:v>303257.5</c:v>
                </c:pt>
                <c:pt idx="632">
                  <c:v>670477.5</c:v>
                </c:pt>
                <c:pt idx="633">
                  <c:v>360899</c:v>
                </c:pt>
                <c:pt idx="634">
                  <c:v>60200</c:v>
                </c:pt>
                <c:pt idx="635">
                  <c:v>2335.7600000000002</c:v>
                </c:pt>
                <c:pt idx="636">
                  <c:v>10396.540000000001</c:v>
                </c:pt>
                <c:pt idx="637">
                  <c:v>29670</c:v>
                </c:pt>
                <c:pt idx="638">
                  <c:v>4472</c:v>
                </c:pt>
                <c:pt idx="639">
                  <c:v>31863</c:v>
                </c:pt>
                <c:pt idx="640">
                  <c:v>22484.7</c:v>
                </c:pt>
                <c:pt idx="641">
                  <c:v>30072.48</c:v>
                </c:pt>
                <c:pt idx="642">
                  <c:v>10420.619999999999</c:v>
                </c:pt>
                <c:pt idx="643">
                  <c:v>210700</c:v>
                </c:pt>
                <c:pt idx="644">
                  <c:v>22931.040000000001</c:v>
                </c:pt>
                <c:pt idx="645">
                  <c:v>354277</c:v>
                </c:pt>
                <c:pt idx="646">
                  <c:v>578522</c:v>
                </c:pt>
                <c:pt idx="647">
                  <c:v>169312.5</c:v>
                </c:pt>
                <c:pt idx="648">
                  <c:v>10423.200000000001</c:v>
                </c:pt>
                <c:pt idx="649">
                  <c:v>634680</c:v>
                </c:pt>
                <c:pt idx="650">
                  <c:v>69402</c:v>
                </c:pt>
                <c:pt idx="651">
                  <c:v>654288</c:v>
                </c:pt>
                <c:pt idx="652">
                  <c:v>17476.060000000001</c:v>
                </c:pt>
                <c:pt idx="653">
                  <c:v>655578</c:v>
                </c:pt>
                <c:pt idx="654">
                  <c:v>69402</c:v>
                </c:pt>
                <c:pt idx="655">
                  <c:v>385968</c:v>
                </c:pt>
                <c:pt idx="656">
                  <c:v>260580</c:v>
                </c:pt>
                <c:pt idx="657">
                  <c:v>385581</c:v>
                </c:pt>
                <c:pt idx="658">
                  <c:v>229104</c:v>
                </c:pt>
                <c:pt idx="659">
                  <c:v>305730</c:v>
                </c:pt>
                <c:pt idx="660">
                  <c:v>25542</c:v>
                </c:pt>
                <c:pt idx="661">
                  <c:v>22484.7</c:v>
                </c:pt>
                <c:pt idx="662">
                  <c:v>30072.48</c:v>
                </c:pt>
                <c:pt idx="663">
                  <c:v>10420.619999999999</c:v>
                </c:pt>
                <c:pt idx="664">
                  <c:v>10396.540000000001</c:v>
                </c:pt>
                <c:pt idx="665">
                  <c:v>24123</c:v>
                </c:pt>
                <c:pt idx="666">
                  <c:v>124737.5</c:v>
                </c:pt>
                <c:pt idx="667">
                  <c:v>293993.75</c:v>
                </c:pt>
                <c:pt idx="668">
                  <c:v>115281.25</c:v>
                </c:pt>
                <c:pt idx="669">
                  <c:v>139230</c:v>
                </c:pt>
                <c:pt idx="670">
                  <c:v>19686</c:v>
                </c:pt>
                <c:pt idx="671">
                  <c:v>20578.5</c:v>
                </c:pt>
                <c:pt idx="672">
                  <c:v>15083.25</c:v>
                </c:pt>
                <c:pt idx="673">
                  <c:v>848172.5</c:v>
                </c:pt>
                <c:pt idx="674">
                  <c:v>32627.25</c:v>
                </c:pt>
                <c:pt idx="675">
                  <c:v>4539</c:v>
                </c:pt>
                <c:pt idx="676">
                  <c:v>115281.25</c:v>
                </c:pt>
                <c:pt idx="677">
                  <c:v>14981.25</c:v>
                </c:pt>
                <c:pt idx="678">
                  <c:v>597082.5</c:v>
                </c:pt>
                <c:pt idx="679">
                  <c:v>639922.5</c:v>
                </c:pt>
                <c:pt idx="680">
                  <c:v>9322.7999999999993</c:v>
                </c:pt>
                <c:pt idx="681">
                  <c:v>4981</c:v>
                </c:pt>
                <c:pt idx="682">
                  <c:v>5100</c:v>
                </c:pt>
                <c:pt idx="683">
                  <c:v>36031.5</c:v>
                </c:pt>
                <c:pt idx="684">
                  <c:v>70443.75</c:v>
                </c:pt>
                <c:pt idx="685">
                  <c:v>656370</c:v>
                </c:pt>
                <c:pt idx="686">
                  <c:v>259037.5</c:v>
                </c:pt>
                <c:pt idx="687">
                  <c:v>9322.7999999999993</c:v>
                </c:pt>
                <c:pt idx="688">
                  <c:v>14713.5</c:v>
                </c:pt>
                <c:pt idx="689">
                  <c:v>6273</c:v>
                </c:pt>
                <c:pt idx="690">
                  <c:v>4539</c:v>
                </c:pt>
                <c:pt idx="691">
                  <c:v>14981.25</c:v>
                </c:pt>
                <c:pt idx="692">
                  <c:v>313862.5</c:v>
                </c:pt>
                <c:pt idx="693">
                  <c:v>58650</c:v>
                </c:pt>
                <c:pt idx="694">
                  <c:v>4981</c:v>
                </c:pt>
                <c:pt idx="695">
                  <c:v>631125</c:v>
                </c:pt>
                <c:pt idx="696">
                  <c:v>139230</c:v>
                </c:pt>
                <c:pt idx="697">
                  <c:v>8139.6</c:v>
                </c:pt>
                <c:pt idx="698">
                  <c:v>4301.8500000000004</c:v>
                </c:pt>
                <c:pt idx="699">
                  <c:v>18421.2</c:v>
                </c:pt>
              </c:numCache>
            </c:numRef>
          </c:xVal>
          <c:yVal>
            <c:numRef>
              <c:f>'Statistics &amp; Regression'!$I$51:$I$750</c:f>
              <c:numCache>
                <c:formatCode>General</c:formatCode>
                <c:ptCount val="700"/>
                <c:pt idx="0">
                  <c:v>4761.0082041591158</c:v>
                </c:pt>
                <c:pt idx="1">
                  <c:v>3913.3587918469229</c:v>
                </c:pt>
                <c:pt idx="2">
                  <c:v>4803.746829989982</c:v>
                </c:pt>
                <c:pt idx="3">
                  <c:v>2047.1054638990702</c:v>
                </c:pt>
                <c:pt idx="4">
                  <c:v>5427.7307671206381</c:v>
                </c:pt>
                <c:pt idx="5">
                  <c:v>75590.308172793739</c:v>
                </c:pt>
                <c:pt idx="6">
                  <c:v>2117.6241965200006</c:v>
                </c:pt>
                <c:pt idx="7">
                  <c:v>4454.1448706934916</c:v>
                </c:pt>
                <c:pt idx="8">
                  <c:v>5560.2205071963253</c:v>
                </c:pt>
                <c:pt idx="9">
                  <c:v>5219.109288231567</c:v>
                </c:pt>
                <c:pt idx="10">
                  <c:v>5427.7307671206381</c:v>
                </c:pt>
                <c:pt idx="11">
                  <c:v>47616.096790415082</c:v>
                </c:pt>
                <c:pt idx="12">
                  <c:v>41093.114022979033</c:v>
                </c:pt>
                <c:pt idx="13">
                  <c:v>2289.5759344461881</c:v>
                </c:pt>
                <c:pt idx="14">
                  <c:v>6293.1879401956921</c:v>
                </c:pt>
                <c:pt idx="15">
                  <c:v>1463.7232213077375</c:v>
                </c:pt>
                <c:pt idx="16">
                  <c:v>981.48905984945657</c:v>
                </c:pt>
                <c:pt idx="17">
                  <c:v>2230.8815549717979</c:v>
                </c:pt>
                <c:pt idx="18">
                  <c:v>4454.1448706934916</c:v>
                </c:pt>
                <c:pt idx="19">
                  <c:v>50310.410993835983</c:v>
                </c:pt>
                <c:pt idx="20">
                  <c:v>776.91350420570723</c:v>
                </c:pt>
                <c:pt idx="21">
                  <c:v>1030.0686312105418</c:v>
                </c:pt>
                <c:pt idx="22">
                  <c:v>1322.6857560658771</c:v>
                </c:pt>
                <c:pt idx="23">
                  <c:v>33827.547631731664</c:v>
                </c:pt>
                <c:pt idx="24">
                  <c:v>5432.0046297037252</c:v>
                </c:pt>
                <c:pt idx="25">
                  <c:v>1289.3496279178009</c:v>
                </c:pt>
                <c:pt idx="26">
                  <c:v>86160.994961628137</c:v>
                </c:pt>
                <c:pt idx="27">
                  <c:v>1708.6155473186047</c:v>
                </c:pt>
                <c:pt idx="28">
                  <c:v>4748.1866164098556</c:v>
                </c:pt>
                <c:pt idx="29">
                  <c:v>5326.582685987587</c:v>
                </c:pt>
                <c:pt idx="30">
                  <c:v>75590.308172793739</c:v>
                </c:pt>
                <c:pt idx="31">
                  <c:v>1638.3817388698801</c:v>
                </c:pt>
                <c:pt idx="32">
                  <c:v>32274.710893210169</c:v>
                </c:pt>
                <c:pt idx="33">
                  <c:v>3843.837293828713</c:v>
                </c:pt>
                <c:pt idx="34">
                  <c:v>50310.410993835983</c:v>
                </c:pt>
                <c:pt idx="35">
                  <c:v>2790.7575533561535</c:v>
                </c:pt>
                <c:pt idx="36">
                  <c:v>50385.20358904</c:v>
                </c:pt>
                <c:pt idx="37">
                  <c:v>6293.1879401956921</c:v>
                </c:pt>
                <c:pt idx="38">
                  <c:v>85669.500764573168</c:v>
                </c:pt>
                <c:pt idx="39">
                  <c:v>5001.1992813285869</c:v>
                </c:pt>
                <c:pt idx="40">
                  <c:v>4803.746829989982</c:v>
                </c:pt>
                <c:pt idx="41">
                  <c:v>2047.1054638990702</c:v>
                </c:pt>
                <c:pt idx="42">
                  <c:v>76288.372394697886</c:v>
                </c:pt>
                <c:pt idx="43">
                  <c:v>92080.294639203174</c:v>
                </c:pt>
                <c:pt idx="44">
                  <c:v>5326.582685987587</c:v>
                </c:pt>
                <c:pt idx="45">
                  <c:v>5219.109288231567</c:v>
                </c:pt>
                <c:pt idx="46">
                  <c:v>3488.2519269159006</c:v>
                </c:pt>
                <c:pt idx="47">
                  <c:v>75289.357015901362</c:v>
                </c:pt>
                <c:pt idx="48">
                  <c:v>5560.2205071963253</c:v>
                </c:pt>
                <c:pt idx="49">
                  <c:v>1830.8480171948838</c:v>
                </c:pt>
                <c:pt idx="50">
                  <c:v>3809.6463931640192</c:v>
                </c:pt>
                <c:pt idx="51">
                  <c:v>1289.3496279178009</c:v>
                </c:pt>
                <c:pt idx="52">
                  <c:v>1463.7232213077375</c:v>
                </c:pt>
                <c:pt idx="53">
                  <c:v>4044.2600796625634</c:v>
                </c:pt>
                <c:pt idx="54">
                  <c:v>5006.8407799382612</c:v>
                </c:pt>
                <c:pt idx="55">
                  <c:v>1166.3906014023969</c:v>
                </c:pt>
                <c:pt idx="56">
                  <c:v>780.37105903542442</c:v>
                </c:pt>
                <c:pt idx="57">
                  <c:v>1458.6202293835322</c:v>
                </c:pt>
                <c:pt idx="58">
                  <c:v>3294.0818020411066</c:v>
                </c:pt>
                <c:pt idx="59">
                  <c:v>59878.877006936556</c:v>
                </c:pt>
                <c:pt idx="60">
                  <c:v>2646.2967241852407</c:v>
                </c:pt>
                <c:pt idx="61">
                  <c:v>2595.1001243024448</c:v>
                </c:pt>
                <c:pt idx="62">
                  <c:v>5967.3059182353327</c:v>
                </c:pt>
                <c:pt idx="63">
                  <c:v>4670.0433129406983</c:v>
                </c:pt>
                <c:pt idx="64">
                  <c:v>1445.9268575117646</c:v>
                </c:pt>
                <c:pt idx="65">
                  <c:v>21051.262825852325</c:v>
                </c:pt>
                <c:pt idx="66">
                  <c:v>69109.779107016337</c:v>
                </c:pt>
                <c:pt idx="67">
                  <c:v>106527.01863568195</c:v>
                </c:pt>
                <c:pt idx="68">
                  <c:v>4833.364697690773</c:v>
                </c:pt>
                <c:pt idx="69">
                  <c:v>97507.672733464977</c:v>
                </c:pt>
                <c:pt idx="70">
                  <c:v>4029.4511458121674</c:v>
                </c:pt>
                <c:pt idx="71">
                  <c:v>1956.2004067568164</c:v>
                </c:pt>
                <c:pt idx="72">
                  <c:v>105842.98692925894</c:v>
                </c:pt>
                <c:pt idx="73">
                  <c:v>11837.990408927781</c:v>
                </c:pt>
                <c:pt idx="74">
                  <c:v>3352.4713126512365</c:v>
                </c:pt>
                <c:pt idx="75">
                  <c:v>4584.7861652019938</c:v>
                </c:pt>
                <c:pt idx="76">
                  <c:v>12966.290130862666</c:v>
                </c:pt>
                <c:pt idx="77">
                  <c:v>14024.071120176621</c:v>
                </c:pt>
                <c:pt idx="78">
                  <c:v>32288.422868997572</c:v>
                </c:pt>
                <c:pt idx="79">
                  <c:v>1729.8352750436302</c:v>
                </c:pt>
                <c:pt idx="80">
                  <c:v>1445.9268575117646</c:v>
                </c:pt>
                <c:pt idx="81">
                  <c:v>123063.66143529012</c:v>
                </c:pt>
                <c:pt idx="82">
                  <c:v>106527.01863568195</c:v>
                </c:pt>
                <c:pt idx="83">
                  <c:v>11048.885790899572</c:v>
                </c:pt>
                <c:pt idx="84">
                  <c:v>506.89941393145659</c:v>
                </c:pt>
                <c:pt idx="85">
                  <c:v>16421.708029288253</c:v>
                </c:pt>
                <c:pt idx="86">
                  <c:v>11837.990408927781</c:v>
                </c:pt>
                <c:pt idx="87">
                  <c:v>2214.8631180103889</c:v>
                </c:pt>
                <c:pt idx="88">
                  <c:v>409.1604505188472</c:v>
                </c:pt>
                <c:pt idx="89">
                  <c:v>46723.607436502003</c:v>
                </c:pt>
                <c:pt idx="90">
                  <c:v>12966.290130862666</c:v>
                </c:pt>
                <c:pt idx="91">
                  <c:v>14024.071120176621</c:v>
                </c:pt>
                <c:pt idx="92">
                  <c:v>41868.392695550952</c:v>
                </c:pt>
                <c:pt idx="93">
                  <c:v>21051.262825852325</c:v>
                </c:pt>
                <c:pt idx="94">
                  <c:v>69109.779107016337</c:v>
                </c:pt>
                <c:pt idx="95">
                  <c:v>30895.677899734197</c:v>
                </c:pt>
                <c:pt idx="96">
                  <c:v>3515.7926974013112</c:v>
                </c:pt>
                <c:pt idx="97">
                  <c:v>828.60587214814075</c:v>
                </c:pt>
                <c:pt idx="98">
                  <c:v>13107.327596104527</c:v>
                </c:pt>
                <c:pt idx="99">
                  <c:v>2319.0940786867068</c:v>
                </c:pt>
                <c:pt idx="100">
                  <c:v>9112.6550862579788</c:v>
                </c:pt>
                <c:pt idx="101">
                  <c:v>2245.7973353867701</c:v>
                </c:pt>
                <c:pt idx="102">
                  <c:v>139511.05173795481</c:v>
                </c:pt>
                <c:pt idx="103">
                  <c:v>2062.7648964034997</c:v>
                </c:pt>
                <c:pt idx="104">
                  <c:v>4522.184763016231</c:v>
                </c:pt>
                <c:pt idx="105">
                  <c:v>1305.5048284818683</c:v>
                </c:pt>
                <c:pt idx="106">
                  <c:v>29119.175686031165</c:v>
                </c:pt>
                <c:pt idx="107">
                  <c:v>5098.0877460871625</c:v>
                </c:pt>
                <c:pt idx="108">
                  <c:v>38598.887819489639</c:v>
                </c:pt>
                <c:pt idx="109">
                  <c:v>72524.809004031762</c:v>
                </c:pt>
                <c:pt idx="110">
                  <c:v>2062.7648964034997</c:v>
                </c:pt>
                <c:pt idx="111">
                  <c:v>11702.473349522408</c:v>
                </c:pt>
                <c:pt idx="112">
                  <c:v>2319.0940786867068</c:v>
                </c:pt>
                <c:pt idx="113">
                  <c:v>14267.859365020191</c:v>
                </c:pt>
                <c:pt idx="114">
                  <c:v>37583.204376619091</c:v>
                </c:pt>
                <c:pt idx="115">
                  <c:v>3140.017603645997</c:v>
                </c:pt>
                <c:pt idx="116">
                  <c:v>80398.973427110672</c:v>
                </c:pt>
                <c:pt idx="117">
                  <c:v>139511.05173795481</c:v>
                </c:pt>
                <c:pt idx="118">
                  <c:v>47774.942016419802</c:v>
                </c:pt>
                <c:pt idx="119">
                  <c:v>4180.8313585050983</c:v>
                </c:pt>
                <c:pt idx="120">
                  <c:v>2116.7950671788817</c:v>
                </c:pt>
                <c:pt idx="121">
                  <c:v>1917.0090868699115</c:v>
                </c:pt>
                <c:pt idx="122">
                  <c:v>1965.5943567144409</c:v>
                </c:pt>
                <c:pt idx="123">
                  <c:v>4522.184763016231</c:v>
                </c:pt>
                <c:pt idx="124">
                  <c:v>145081.60422875002</c:v>
                </c:pt>
                <c:pt idx="125">
                  <c:v>140732.6641262871</c:v>
                </c:pt>
                <c:pt idx="126">
                  <c:v>14267.859365020191</c:v>
                </c:pt>
                <c:pt idx="127">
                  <c:v>37583.204376619091</c:v>
                </c:pt>
                <c:pt idx="128">
                  <c:v>1917.0090868699115</c:v>
                </c:pt>
                <c:pt idx="129">
                  <c:v>1668.4982238720308</c:v>
                </c:pt>
                <c:pt idx="130">
                  <c:v>1965.5943567144409</c:v>
                </c:pt>
                <c:pt idx="131">
                  <c:v>11702.473349522408</c:v>
                </c:pt>
                <c:pt idx="132">
                  <c:v>9112.6550862579788</c:v>
                </c:pt>
                <c:pt idx="133">
                  <c:v>140732.6641262871</c:v>
                </c:pt>
                <c:pt idx="134">
                  <c:v>47774.942016419802</c:v>
                </c:pt>
                <c:pt idx="135">
                  <c:v>13147.466288864016</c:v>
                </c:pt>
                <c:pt idx="136">
                  <c:v>94946.631811593339</c:v>
                </c:pt>
                <c:pt idx="137">
                  <c:v>10997.428485399207</c:v>
                </c:pt>
                <c:pt idx="138">
                  <c:v>46263.632975997301</c:v>
                </c:pt>
                <c:pt idx="139">
                  <c:v>39869.364703355212</c:v>
                </c:pt>
                <c:pt idx="140">
                  <c:v>145081.60422875002</c:v>
                </c:pt>
                <c:pt idx="141">
                  <c:v>3600.739990102742</c:v>
                </c:pt>
                <c:pt idx="142">
                  <c:v>2777.0242082558348</c:v>
                </c:pt>
                <c:pt idx="143">
                  <c:v>80398.973427110672</c:v>
                </c:pt>
                <c:pt idx="144">
                  <c:v>73449.726290293998</c:v>
                </c:pt>
                <c:pt idx="145">
                  <c:v>7280.0228106304075</c:v>
                </c:pt>
                <c:pt idx="146">
                  <c:v>28713.016278551826</c:v>
                </c:pt>
                <c:pt idx="147">
                  <c:v>3378.1401313252554</c:v>
                </c:pt>
                <c:pt idx="148">
                  <c:v>1655.2093604803536</c:v>
                </c:pt>
                <c:pt idx="149">
                  <c:v>2043.5182685709995</c:v>
                </c:pt>
                <c:pt idx="150">
                  <c:v>3301.8602319423239</c:v>
                </c:pt>
                <c:pt idx="151">
                  <c:v>675.731232171991</c:v>
                </c:pt>
                <c:pt idx="152">
                  <c:v>87062.993659788568</c:v>
                </c:pt>
                <c:pt idx="153">
                  <c:v>22380.540935756864</c:v>
                </c:pt>
                <c:pt idx="154">
                  <c:v>29618.149142606537</c:v>
                </c:pt>
                <c:pt idx="155">
                  <c:v>101075.27952469658</c:v>
                </c:pt>
                <c:pt idx="156">
                  <c:v>30792.749042524862</c:v>
                </c:pt>
                <c:pt idx="157">
                  <c:v>3301.8602319423239</c:v>
                </c:pt>
                <c:pt idx="158">
                  <c:v>28713.016278551826</c:v>
                </c:pt>
                <c:pt idx="159">
                  <c:v>27268.949342769887</c:v>
                </c:pt>
                <c:pt idx="160">
                  <c:v>2420.4957423330216</c:v>
                </c:pt>
                <c:pt idx="161">
                  <c:v>34852.028108419065</c:v>
                </c:pt>
                <c:pt idx="162">
                  <c:v>4181.1518981988293</c:v>
                </c:pt>
                <c:pt idx="163">
                  <c:v>22380.540935756864</c:v>
                </c:pt>
                <c:pt idx="164">
                  <c:v>29618.149142606537</c:v>
                </c:pt>
                <c:pt idx="165">
                  <c:v>34852.028108419065</c:v>
                </c:pt>
                <c:pt idx="166">
                  <c:v>118051.70278410436</c:v>
                </c:pt>
                <c:pt idx="167">
                  <c:v>3326.7341121758886</c:v>
                </c:pt>
                <c:pt idx="168">
                  <c:v>27268.949342769887</c:v>
                </c:pt>
                <c:pt idx="169">
                  <c:v>77838.929739841726</c:v>
                </c:pt>
                <c:pt idx="170">
                  <c:v>79566.282533839258</c:v>
                </c:pt>
                <c:pt idx="171">
                  <c:v>4181.1518981988293</c:v>
                </c:pt>
                <c:pt idx="172">
                  <c:v>2446.1987519077047</c:v>
                </c:pt>
                <c:pt idx="173">
                  <c:v>1851.9893907725527</c:v>
                </c:pt>
                <c:pt idx="174">
                  <c:v>10791.3855702686</c:v>
                </c:pt>
                <c:pt idx="175">
                  <c:v>4260.3337502756767</c:v>
                </c:pt>
                <c:pt idx="176">
                  <c:v>4316.0136320081301</c:v>
                </c:pt>
                <c:pt idx="177">
                  <c:v>4316.0136320081301</c:v>
                </c:pt>
                <c:pt idx="178">
                  <c:v>4787.8480611809</c:v>
                </c:pt>
                <c:pt idx="179">
                  <c:v>2162.6707081457344</c:v>
                </c:pt>
                <c:pt idx="180">
                  <c:v>2878.9016952697334</c:v>
                </c:pt>
                <c:pt idx="181">
                  <c:v>83069.282769023208</c:v>
                </c:pt>
                <c:pt idx="182">
                  <c:v>13265.139971985003</c:v>
                </c:pt>
                <c:pt idx="183">
                  <c:v>4184.7205734557065</c:v>
                </c:pt>
                <c:pt idx="184">
                  <c:v>76422.571679806802</c:v>
                </c:pt>
                <c:pt idx="185">
                  <c:v>2878.9016952697334</c:v>
                </c:pt>
                <c:pt idx="186">
                  <c:v>83069.282769023208</c:v>
                </c:pt>
                <c:pt idx="187">
                  <c:v>19604.132955219175</c:v>
                </c:pt>
                <c:pt idx="188">
                  <c:v>4219.1850013257181</c:v>
                </c:pt>
                <c:pt idx="189">
                  <c:v>13740.393491224242</c:v>
                </c:pt>
                <c:pt idx="190">
                  <c:v>58185.1452652593</c:v>
                </c:pt>
                <c:pt idx="191">
                  <c:v>119872.36824449929</c:v>
                </c:pt>
                <c:pt idx="192">
                  <c:v>165291.56068747811</c:v>
                </c:pt>
                <c:pt idx="193">
                  <c:v>51230.716070060647</c:v>
                </c:pt>
                <c:pt idx="194">
                  <c:v>596.72745770277254</c:v>
                </c:pt>
                <c:pt idx="195">
                  <c:v>5822.4647152945254</c:v>
                </c:pt>
                <c:pt idx="196">
                  <c:v>3037.9577651618874</c:v>
                </c:pt>
                <c:pt idx="197">
                  <c:v>1526.0361377691415</c:v>
                </c:pt>
                <c:pt idx="198">
                  <c:v>3255.4118933893378</c:v>
                </c:pt>
                <c:pt idx="199">
                  <c:v>13265.139971985003</c:v>
                </c:pt>
                <c:pt idx="200">
                  <c:v>19604.132955219175</c:v>
                </c:pt>
                <c:pt idx="201">
                  <c:v>2553.8146117498277</c:v>
                </c:pt>
                <c:pt idx="202">
                  <c:v>7387.0403297108978</c:v>
                </c:pt>
                <c:pt idx="203">
                  <c:v>104356.53752286138</c:v>
                </c:pt>
                <c:pt idx="204">
                  <c:v>1570.7578358385606</c:v>
                </c:pt>
                <c:pt idx="205">
                  <c:v>16855.184541777817</c:v>
                </c:pt>
                <c:pt idx="206">
                  <c:v>104356.53752286138</c:v>
                </c:pt>
                <c:pt idx="207">
                  <c:v>3255.4118933893378</c:v>
                </c:pt>
                <c:pt idx="208">
                  <c:v>89421.952112523257</c:v>
                </c:pt>
                <c:pt idx="209">
                  <c:v>18510.024133948984</c:v>
                </c:pt>
                <c:pt idx="210">
                  <c:v>91432.377071607247</c:v>
                </c:pt>
                <c:pt idx="211">
                  <c:v>1526.0361377691415</c:v>
                </c:pt>
                <c:pt idx="212">
                  <c:v>85257.500411563611</c:v>
                </c:pt>
                <c:pt idx="213">
                  <c:v>1247.5156363336873</c:v>
                </c:pt>
                <c:pt idx="214">
                  <c:v>1449.3060581941252</c:v>
                </c:pt>
                <c:pt idx="215">
                  <c:v>2374.8893547089037</c:v>
                </c:pt>
                <c:pt idx="216">
                  <c:v>2696.9961313875365</c:v>
                </c:pt>
                <c:pt idx="217">
                  <c:v>4097.6192540124002</c:v>
                </c:pt>
                <c:pt idx="218">
                  <c:v>4097.6192540124002</c:v>
                </c:pt>
                <c:pt idx="219">
                  <c:v>2696.9961313875365</c:v>
                </c:pt>
                <c:pt idx="220">
                  <c:v>1743.9390215678163</c:v>
                </c:pt>
                <c:pt idx="221">
                  <c:v>1973.3385957149942</c:v>
                </c:pt>
                <c:pt idx="222">
                  <c:v>1247.5156363336873</c:v>
                </c:pt>
                <c:pt idx="223">
                  <c:v>3178.3968896421156</c:v>
                </c:pt>
                <c:pt idx="224">
                  <c:v>1961.9701212439834</c:v>
                </c:pt>
                <c:pt idx="225">
                  <c:v>4380.207048006092</c:v>
                </c:pt>
                <c:pt idx="226">
                  <c:v>40385.789765478185</c:v>
                </c:pt>
                <c:pt idx="227">
                  <c:v>1112.0413155541446</c:v>
                </c:pt>
                <c:pt idx="228">
                  <c:v>5815.4769499711783</c:v>
                </c:pt>
                <c:pt idx="229">
                  <c:v>689.51301438158453</c:v>
                </c:pt>
                <c:pt idx="230">
                  <c:v>2505.6268111255249</c:v>
                </c:pt>
                <c:pt idx="231">
                  <c:v>65731.397581650876</c:v>
                </c:pt>
                <c:pt idx="232">
                  <c:v>61508.821349561244</c:v>
                </c:pt>
                <c:pt idx="233">
                  <c:v>34254.933890040331</c:v>
                </c:pt>
                <c:pt idx="234">
                  <c:v>3953.0772214524081</c:v>
                </c:pt>
                <c:pt idx="235">
                  <c:v>44811.374470264447</c:v>
                </c:pt>
                <c:pt idx="236">
                  <c:v>3676.4443426578177</c:v>
                </c:pt>
                <c:pt idx="237">
                  <c:v>50766.289669365229</c:v>
                </c:pt>
                <c:pt idx="238">
                  <c:v>40497.444425461319</c:v>
                </c:pt>
                <c:pt idx="239">
                  <c:v>65396.433601701465</c:v>
                </c:pt>
                <c:pt idx="240">
                  <c:v>2354.0471515120507</c:v>
                </c:pt>
                <c:pt idx="241">
                  <c:v>40385.789765478185</c:v>
                </c:pt>
                <c:pt idx="242">
                  <c:v>28665.433941793461</c:v>
                </c:pt>
                <c:pt idx="243">
                  <c:v>5468.3324616599621</c:v>
                </c:pt>
                <c:pt idx="244">
                  <c:v>58318.204853679403</c:v>
                </c:pt>
                <c:pt idx="245">
                  <c:v>3909.2273913499389</c:v>
                </c:pt>
                <c:pt idx="246">
                  <c:v>14715.368392990891</c:v>
                </c:pt>
                <c:pt idx="247">
                  <c:v>12059.340875210146</c:v>
                </c:pt>
                <c:pt idx="248">
                  <c:v>5027.1273809993136</c:v>
                </c:pt>
                <c:pt idx="249">
                  <c:v>7357.664647556483</c:v>
                </c:pt>
                <c:pt idx="250">
                  <c:v>2173.0989328484657</c:v>
                </c:pt>
                <c:pt idx="251">
                  <c:v>4445.1697592690098</c:v>
                </c:pt>
                <c:pt idx="252">
                  <c:v>1276.2075004748092</c:v>
                </c:pt>
                <c:pt idx="253">
                  <c:v>5957.5828808588103</c:v>
                </c:pt>
                <c:pt idx="254">
                  <c:v>13801.830265856113</c:v>
                </c:pt>
                <c:pt idx="255">
                  <c:v>28665.433941793461</c:v>
                </c:pt>
                <c:pt idx="256">
                  <c:v>7815.1104060328607</c:v>
                </c:pt>
                <c:pt idx="257">
                  <c:v>4423.5155221813702</c:v>
                </c:pt>
                <c:pt idx="258">
                  <c:v>14715.368392990891</c:v>
                </c:pt>
                <c:pt idx="259">
                  <c:v>12059.340875210146</c:v>
                </c:pt>
                <c:pt idx="260">
                  <c:v>2945.6138409499945</c:v>
                </c:pt>
                <c:pt idx="261">
                  <c:v>50901.628651162973</c:v>
                </c:pt>
                <c:pt idx="262">
                  <c:v>3909.2273913499389</c:v>
                </c:pt>
                <c:pt idx="263">
                  <c:v>3573.5867164915312</c:v>
                </c:pt>
                <c:pt idx="264">
                  <c:v>6366.9833007969892</c:v>
                </c:pt>
                <c:pt idx="265">
                  <c:v>7357.664647556483</c:v>
                </c:pt>
                <c:pt idx="266">
                  <c:v>689.51301438158453</c:v>
                </c:pt>
                <c:pt idx="267">
                  <c:v>2505.6268111255249</c:v>
                </c:pt>
                <c:pt idx="268">
                  <c:v>64097.179376443113</c:v>
                </c:pt>
                <c:pt idx="269">
                  <c:v>26297.001760332925</c:v>
                </c:pt>
                <c:pt idx="270">
                  <c:v>58318.204853679403</c:v>
                </c:pt>
                <c:pt idx="271">
                  <c:v>50901.628651162973</c:v>
                </c:pt>
                <c:pt idx="272">
                  <c:v>7784.6377658154533</c:v>
                </c:pt>
                <c:pt idx="273">
                  <c:v>3142.4964439441878</c:v>
                </c:pt>
                <c:pt idx="274">
                  <c:v>5862.2971145688925</c:v>
                </c:pt>
                <c:pt idx="275">
                  <c:v>1052.6289271657954</c:v>
                </c:pt>
                <c:pt idx="276">
                  <c:v>3843.9398665307071</c:v>
                </c:pt>
                <c:pt idx="277">
                  <c:v>4227.2027675315885</c:v>
                </c:pt>
                <c:pt idx="278">
                  <c:v>396.04681549307622</c:v>
                </c:pt>
                <c:pt idx="279">
                  <c:v>14997.265245866985</c:v>
                </c:pt>
                <c:pt idx="280">
                  <c:v>46082.13627830222</c:v>
                </c:pt>
                <c:pt idx="281">
                  <c:v>68579.748915670527</c:v>
                </c:pt>
                <c:pt idx="282">
                  <c:v>1464.683415768071</c:v>
                </c:pt>
                <c:pt idx="283">
                  <c:v>4525.2961349767183</c:v>
                </c:pt>
                <c:pt idx="284">
                  <c:v>70267.069863473153</c:v>
                </c:pt>
                <c:pt idx="285">
                  <c:v>3843.9398665307071</c:v>
                </c:pt>
                <c:pt idx="286">
                  <c:v>34224.019617356003</c:v>
                </c:pt>
                <c:pt idx="287">
                  <c:v>16085.319428477804</c:v>
                </c:pt>
                <c:pt idx="288">
                  <c:v>46266.268524590203</c:v>
                </c:pt>
                <c:pt idx="289">
                  <c:v>3222.8450605062176</c:v>
                </c:pt>
                <c:pt idx="290">
                  <c:v>70267.069863473153</c:v>
                </c:pt>
                <c:pt idx="291">
                  <c:v>1553.7364657909873</c:v>
                </c:pt>
                <c:pt idx="292">
                  <c:v>49202.340888127706</c:v>
                </c:pt>
                <c:pt idx="293">
                  <c:v>97451.685133626539</c:v>
                </c:pt>
                <c:pt idx="294">
                  <c:v>5862.2971145688925</c:v>
                </c:pt>
                <c:pt idx="295">
                  <c:v>1553.7364657909873</c:v>
                </c:pt>
                <c:pt idx="296">
                  <c:v>49202.340888127706</c:v>
                </c:pt>
                <c:pt idx="297">
                  <c:v>3157.2270236472268</c:v>
                </c:pt>
                <c:pt idx="298">
                  <c:v>98014.125449560728</c:v>
                </c:pt>
                <c:pt idx="299">
                  <c:v>33418.859522223996</c:v>
                </c:pt>
                <c:pt idx="300">
                  <c:v>78844.284681469813</c:v>
                </c:pt>
                <c:pt idx="301">
                  <c:v>34224.019617356003</c:v>
                </c:pt>
                <c:pt idx="302">
                  <c:v>1464.683415768071</c:v>
                </c:pt>
                <c:pt idx="303">
                  <c:v>97451.685133626539</c:v>
                </c:pt>
                <c:pt idx="304">
                  <c:v>4855.261120324787</c:v>
                </c:pt>
                <c:pt idx="305">
                  <c:v>4564.6669570921131</c:v>
                </c:pt>
                <c:pt idx="306">
                  <c:v>3650.7014436990253</c:v>
                </c:pt>
                <c:pt idx="307">
                  <c:v>2465.5593494090876</c:v>
                </c:pt>
                <c:pt idx="308">
                  <c:v>4855.261120324787</c:v>
                </c:pt>
                <c:pt idx="309">
                  <c:v>2830.4759829616391</c:v>
                </c:pt>
                <c:pt idx="310">
                  <c:v>1399.06537890908</c:v>
                </c:pt>
                <c:pt idx="311">
                  <c:v>2465.5593494090876</c:v>
                </c:pt>
                <c:pt idx="312">
                  <c:v>1305.3509694288773</c:v>
                </c:pt>
                <c:pt idx="313">
                  <c:v>3144.8385206397188</c:v>
                </c:pt>
                <c:pt idx="314">
                  <c:v>5009.2341429847902</c:v>
                </c:pt>
                <c:pt idx="315">
                  <c:v>3869.8223783338799</c:v>
                </c:pt>
                <c:pt idx="316">
                  <c:v>3873.0021320956967</c:v>
                </c:pt>
                <c:pt idx="317">
                  <c:v>1105.6889311348168</c:v>
                </c:pt>
                <c:pt idx="318">
                  <c:v>2657.5412566413415</c:v>
                </c:pt>
                <c:pt idx="319">
                  <c:v>1202.1414619099171</c:v>
                </c:pt>
                <c:pt idx="320">
                  <c:v>656.81369175838836</c:v>
                </c:pt>
                <c:pt idx="321">
                  <c:v>1616.7018586067425</c:v>
                </c:pt>
                <c:pt idx="322">
                  <c:v>2913.5114344675694</c:v>
                </c:pt>
                <c:pt idx="323">
                  <c:v>3671.0877682203491</c:v>
                </c:pt>
                <c:pt idx="324">
                  <c:v>1616.7018586067425</c:v>
                </c:pt>
                <c:pt idx="325">
                  <c:v>1202.1414619099171</c:v>
                </c:pt>
                <c:pt idx="326">
                  <c:v>81809.561772658431</c:v>
                </c:pt>
                <c:pt idx="327">
                  <c:v>17956.131543180949</c:v>
                </c:pt>
                <c:pt idx="328">
                  <c:v>86837.547408530751</c:v>
                </c:pt>
                <c:pt idx="329">
                  <c:v>5385.505004799742</c:v>
                </c:pt>
                <c:pt idx="330">
                  <c:v>86837.547408530751</c:v>
                </c:pt>
                <c:pt idx="331">
                  <c:v>41552.554250660847</c:v>
                </c:pt>
                <c:pt idx="332">
                  <c:v>67798.771759654483</c:v>
                </c:pt>
                <c:pt idx="333">
                  <c:v>17956.131543180949</c:v>
                </c:pt>
                <c:pt idx="334">
                  <c:v>58329.067587744743</c:v>
                </c:pt>
                <c:pt idx="335">
                  <c:v>4324.9246354938659</c:v>
                </c:pt>
                <c:pt idx="336">
                  <c:v>5974.4218994361718</c:v>
                </c:pt>
                <c:pt idx="337">
                  <c:v>4216.9454973321808</c:v>
                </c:pt>
                <c:pt idx="338">
                  <c:v>44785.303908507616</c:v>
                </c:pt>
                <c:pt idx="339">
                  <c:v>55954.18899688805</c:v>
                </c:pt>
                <c:pt idx="340">
                  <c:v>4542.3402989580682</c:v>
                </c:pt>
                <c:pt idx="341">
                  <c:v>2120.2953606344299</c:v>
                </c:pt>
                <c:pt idx="342">
                  <c:v>66089.654112678138</c:v>
                </c:pt>
                <c:pt idx="343">
                  <c:v>1763.2355111304526</c:v>
                </c:pt>
                <c:pt idx="344">
                  <c:v>34712.771419253491</c:v>
                </c:pt>
                <c:pt idx="345">
                  <c:v>5385.505004799742</c:v>
                </c:pt>
                <c:pt idx="346">
                  <c:v>3914.8688899596132</c:v>
                </c:pt>
                <c:pt idx="347">
                  <c:v>54682.287492161457</c:v>
                </c:pt>
                <c:pt idx="348">
                  <c:v>1707.5898202986639</c:v>
                </c:pt>
                <c:pt idx="349">
                  <c:v>5307.8660171153897</c:v>
                </c:pt>
                <c:pt idx="350">
                  <c:v>38266.808696783803</c:v>
                </c:pt>
                <c:pt idx="351">
                  <c:v>109334.30527338246</c:v>
                </c:pt>
                <c:pt idx="352">
                  <c:v>27392.713280071774</c:v>
                </c:pt>
                <c:pt idx="353">
                  <c:v>133513.68283719537</c:v>
                </c:pt>
                <c:pt idx="354">
                  <c:v>16611.360681412723</c:v>
                </c:pt>
                <c:pt idx="355">
                  <c:v>3111.9810651009489</c:v>
                </c:pt>
                <c:pt idx="356">
                  <c:v>54682.287492161457</c:v>
                </c:pt>
                <c:pt idx="357">
                  <c:v>597.22892424585484</c:v>
                </c:pt>
                <c:pt idx="358">
                  <c:v>3510.0201336724222</c:v>
                </c:pt>
                <c:pt idx="359">
                  <c:v>385.29662647575219</c:v>
                </c:pt>
                <c:pt idx="360">
                  <c:v>3510.0201336724222</c:v>
                </c:pt>
                <c:pt idx="361">
                  <c:v>25379.545925830316</c:v>
                </c:pt>
                <c:pt idx="362">
                  <c:v>1112.8391032363206</c:v>
                </c:pt>
                <c:pt idx="363">
                  <c:v>62628.252806636221</c:v>
                </c:pt>
                <c:pt idx="364">
                  <c:v>5066.4184243464906</c:v>
                </c:pt>
                <c:pt idx="365">
                  <c:v>2005.3925650881442</c:v>
                </c:pt>
                <c:pt idx="366">
                  <c:v>1840.2505148776745</c:v>
                </c:pt>
                <c:pt idx="367">
                  <c:v>61566.625340997489</c:v>
                </c:pt>
                <c:pt idx="368">
                  <c:v>50596.474862730582</c:v>
                </c:pt>
                <c:pt idx="369">
                  <c:v>1547.319973432913</c:v>
                </c:pt>
                <c:pt idx="370">
                  <c:v>18400.328327649757</c:v>
                </c:pt>
                <c:pt idx="371">
                  <c:v>1304.587372647366</c:v>
                </c:pt>
                <c:pt idx="372">
                  <c:v>1154.1246157889382</c:v>
                </c:pt>
                <c:pt idx="373">
                  <c:v>3730.2095339530483</c:v>
                </c:pt>
                <c:pt idx="374">
                  <c:v>96875.568457426445</c:v>
                </c:pt>
                <c:pt idx="375">
                  <c:v>771.5455328013503</c:v>
                </c:pt>
                <c:pt idx="376">
                  <c:v>1615.6049005437503</c:v>
                </c:pt>
                <c:pt idx="377">
                  <c:v>2359.6615823253655</c:v>
                </c:pt>
                <c:pt idx="378">
                  <c:v>5219.109288231567</c:v>
                </c:pt>
                <c:pt idx="379">
                  <c:v>7995.0685131980308</c:v>
                </c:pt>
                <c:pt idx="380">
                  <c:v>98592.521519138478</c:v>
                </c:pt>
                <c:pt idx="381">
                  <c:v>1934.8795309506579</c:v>
                </c:pt>
                <c:pt idx="382">
                  <c:v>62628.252806636221</c:v>
                </c:pt>
                <c:pt idx="383">
                  <c:v>1090.0337724929702</c:v>
                </c:pt>
                <c:pt idx="384">
                  <c:v>2816.5545879076649</c:v>
                </c:pt>
                <c:pt idx="385">
                  <c:v>2294.5222180756805</c:v>
                </c:pt>
                <c:pt idx="386">
                  <c:v>15326.85128206602</c:v>
                </c:pt>
                <c:pt idx="387">
                  <c:v>25117.415687401</c:v>
                </c:pt>
                <c:pt idx="388">
                  <c:v>26503.42932309601</c:v>
                </c:pt>
                <c:pt idx="389">
                  <c:v>2294.5222180756805</c:v>
                </c:pt>
                <c:pt idx="390">
                  <c:v>17627.044124283275</c:v>
                </c:pt>
                <c:pt idx="391">
                  <c:v>19507.82858501362</c:v>
                </c:pt>
                <c:pt idx="392">
                  <c:v>84057.399798232858</c:v>
                </c:pt>
                <c:pt idx="393">
                  <c:v>31919.695374641768</c:v>
                </c:pt>
                <c:pt idx="394">
                  <c:v>2005.3925650881442</c:v>
                </c:pt>
                <c:pt idx="395">
                  <c:v>2816.5545879076649</c:v>
                </c:pt>
                <c:pt idx="396">
                  <c:v>3730.2095339530483</c:v>
                </c:pt>
                <c:pt idx="397">
                  <c:v>96875.568457426445</c:v>
                </c:pt>
                <c:pt idx="398">
                  <c:v>4133.8901011341959</c:v>
                </c:pt>
                <c:pt idx="399">
                  <c:v>1547.319973432913</c:v>
                </c:pt>
                <c:pt idx="400">
                  <c:v>2312.0849440504448</c:v>
                </c:pt>
                <c:pt idx="401">
                  <c:v>25117.415687401</c:v>
                </c:pt>
                <c:pt idx="402">
                  <c:v>1293.7089677525491</c:v>
                </c:pt>
                <c:pt idx="403">
                  <c:v>42697.522036669769</c:v>
                </c:pt>
                <c:pt idx="404">
                  <c:v>720.44723175796594</c:v>
                </c:pt>
                <c:pt idx="405">
                  <c:v>148036.9089739114</c:v>
                </c:pt>
                <c:pt idx="406">
                  <c:v>75742.88506700992</c:v>
                </c:pt>
                <c:pt idx="407">
                  <c:v>12672.782617969187</c:v>
                </c:pt>
                <c:pt idx="408">
                  <c:v>3760.2576371538694</c:v>
                </c:pt>
                <c:pt idx="409">
                  <c:v>30242.311157344822</c:v>
                </c:pt>
                <c:pt idx="410">
                  <c:v>1611.4663769424612</c:v>
                </c:pt>
                <c:pt idx="411">
                  <c:v>45475.069713896279</c:v>
                </c:pt>
                <c:pt idx="412">
                  <c:v>13139.488412042254</c:v>
                </c:pt>
                <c:pt idx="413">
                  <c:v>99907.873960126453</c:v>
                </c:pt>
                <c:pt idx="414">
                  <c:v>109818.89005926144</c:v>
                </c:pt>
                <c:pt idx="415">
                  <c:v>7295.9429487524058</c:v>
                </c:pt>
                <c:pt idx="416">
                  <c:v>42697.522036669769</c:v>
                </c:pt>
                <c:pt idx="417">
                  <c:v>2535.5438492071321</c:v>
                </c:pt>
                <c:pt idx="418">
                  <c:v>720.44723175796594</c:v>
                </c:pt>
                <c:pt idx="419">
                  <c:v>51642.716423070204</c:v>
                </c:pt>
                <c:pt idx="420">
                  <c:v>2910.8530919408895</c:v>
                </c:pt>
                <c:pt idx="421">
                  <c:v>45475.069713896279</c:v>
                </c:pt>
                <c:pt idx="422">
                  <c:v>625.93930845816999</c:v>
                </c:pt>
                <c:pt idx="423">
                  <c:v>147686.8796283566</c:v>
                </c:pt>
                <c:pt idx="424">
                  <c:v>59453.556448876378</c:v>
                </c:pt>
                <c:pt idx="425">
                  <c:v>9337.7807978220699</c:v>
                </c:pt>
                <c:pt idx="426">
                  <c:v>34342.191917778349</c:v>
                </c:pt>
                <c:pt idx="427">
                  <c:v>57729.337820773108</c:v>
                </c:pt>
                <c:pt idx="428">
                  <c:v>3192.4322543649728</c:v>
                </c:pt>
                <c:pt idx="429">
                  <c:v>103563.7360136988</c:v>
                </c:pt>
                <c:pt idx="430">
                  <c:v>61472.707210734159</c:v>
                </c:pt>
                <c:pt idx="431">
                  <c:v>1518.5141396229089</c:v>
                </c:pt>
                <c:pt idx="432">
                  <c:v>72761.153604876454</c:v>
                </c:pt>
                <c:pt idx="433">
                  <c:v>3624.9129568726803</c:v>
                </c:pt>
                <c:pt idx="434">
                  <c:v>2535.5438492071321</c:v>
                </c:pt>
                <c:pt idx="435">
                  <c:v>14361.350109025212</c:v>
                </c:pt>
                <c:pt idx="436">
                  <c:v>94119.425708636903</c:v>
                </c:pt>
                <c:pt idx="437">
                  <c:v>57729.337820773108</c:v>
                </c:pt>
                <c:pt idx="438">
                  <c:v>2035.7797280538905</c:v>
                </c:pt>
                <c:pt idx="439">
                  <c:v>4541.7305612295477</c:v>
                </c:pt>
                <c:pt idx="440">
                  <c:v>1868.5434851777086</c:v>
                </c:pt>
                <c:pt idx="441">
                  <c:v>892.73945406993948</c:v>
                </c:pt>
                <c:pt idx="442">
                  <c:v>2607.494325793396</c:v>
                </c:pt>
                <c:pt idx="443">
                  <c:v>622.30937450426836</c:v>
                </c:pt>
                <c:pt idx="444">
                  <c:v>2672.3145749702107</c:v>
                </c:pt>
                <c:pt idx="445">
                  <c:v>2840.8472228299293</c:v>
                </c:pt>
                <c:pt idx="446">
                  <c:v>476.20453285972803</c:v>
                </c:pt>
                <c:pt idx="447">
                  <c:v>3209.5448001476516</c:v>
                </c:pt>
                <c:pt idx="448">
                  <c:v>5259.9389221086549</c:v>
                </c:pt>
                <c:pt idx="449">
                  <c:v>476.20453285972803</c:v>
                </c:pt>
                <c:pt idx="450">
                  <c:v>7103.4268086972661</c:v>
                </c:pt>
                <c:pt idx="451">
                  <c:v>622.30937450426836</c:v>
                </c:pt>
                <c:pt idx="452">
                  <c:v>2840.8472228299293</c:v>
                </c:pt>
                <c:pt idx="453">
                  <c:v>3320.1929654924738</c:v>
                </c:pt>
                <c:pt idx="454">
                  <c:v>625.55038696310919</c:v>
                </c:pt>
                <c:pt idx="455">
                  <c:v>743.4064215543076</c:v>
                </c:pt>
                <c:pt idx="456">
                  <c:v>2238.9164166280007</c:v>
                </c:pt>
                <c:pt idx="457">
                  <c:v>743.4064215543076</c:v>
                </c:pt>
                <c:pt idx="458">
                  <c:v>55370.486214602985</c:v>
                </c:pt>
                <c:pt idx="459">
                  <c:v>23901.501782512838</c:v>
                </c:pt>
                <c:pt idx="460">
                  <c:v>103946.67410114338</c:v>
                </c:pt>
                <c:pt idx="461">
                  <c:v>29062.19085159001</c:v>
                </c:pt>
                <c:pt idx="462">
                  <c:v>4134.4599494786071</c:v>
                </c:pt>
                <c:pt idx="463">
                  <c:v>5160.186969419412</c:v>
                </c:pt>
                <c:pt idx="464">
                  <c:v>22882.18555644666</c:v>
                </c:pt>
                <c:pt idx="465">
                  <c:v>4317.167574905563</c:v>
                </c:pt>
                <c:pt idx="466">
                  <c:v>767.51100652291655</c:v>
                </c:pt>
                <c:pt idx="467">
                  <c:v>1459.2356655954966</c:v>
                </c:pt>
                <c:pt idx="468">
                  <c:v>1130.3619398269761</c:v>
                </c:pt>
                <c:pt idx="469">
                  <c:v>1668.8686252958985</c:v>
                </c:pt>
                <c:pt idx="470">
                  <c:v>28824.991478228698</c:v>
                </c:pt>
                <c:pt idx="471">
                  <c:v>25728.578036782394</c:v>
                </c:pt>
                <c:pt idx="472">
                  <c:v>88387.677367416298</c:v>
                </c:pt>
                <c:pt idx="473">
                  <c:v>767.51100652291655</c:v>
                </c:pt>
                <c:pt idx="474">
                  <c:v>2541.3776716330453</c:v>
                </c:pt>
                <c:pt idx="475">
                  <c:v>30857.213136486418</c:v>
                </c:pt>
                <c:pt idx="476">
                  <c:v>32959.953527365069</c:v>
                </c:pt>
                <c:pt idx="477">
                  <c:v>5614.7122551306811</c:v>
                </c:pt>
                <c:pt idx="478">
                  <c:v>1382.3061390999362</c:v>
                </c:pt>
                <c:pt idx="479">
                  <c:v>126115.19931961401</c:v>
                </c:pt>
                <c:pt idx="480">
                  <c:v>16766.288200049614</c:v>
                </c:pt>
                <c:pt idx="481">
                  <c:v>88387.677367416298</c:v>
                </c:pt>
                <c:pt idx="482">
                  <c:v>4317.167574905563</c:v>
                </c:pt>
                <c:pt idx="483">
                  <c:v>40681.754749356936</c:v>
                </c:pt>
                <c:pt idx="484">
                  <c:v>84066.802295915666</c:v>
                </c:pt>
                <c:pt idx="485">
                  <c:v>9429.1346105355478</c:v>
                </c:pt>
                <c:pt idx="486">
                  <c:v>100670.75843120742</c:v>
                </c:pt>
                <c:pt idx="487">
                  <c:v>115274.54687761463</c:v>
                </c:pt>
                <c:pt idx="488">
                  <c:v>5566.1184375609846</c:v>
                </c:pt>
                <c:pt idx="489">
                  <c:v>5378.1539611568332</c:v>
                </c:pt>
                <c:pt idx="490">
                  <c:v>4109.8425010000283</c:v>
                </c:pt>
                <c:pt idx="491">
                  <c:v>31876.529362552592</c:v>
                </c:pt>
                <c:pt idx="492">
                  <c:v>4134.4599494786071</c:v>
                </c:pt>
                <c:pt idx="493">
                  <c:v>32959.953527365069</c:v>
                </c:pt>
                <c:pt idx="494">
                  <c:v>1972.261582344056</c:v>
                </c:pt>
                <c:pt idx="495">
                  <c:v>2396.7587095465583</c:v>
                </c:pt>
                <c:pt idx="496">
                  <c:v>1972.261582344056</c:v>
                </c:pt>
                <c:pt idx="497">
                  <c:v>879.82811520643463</c:v>
                </c:pt>
                <c:pt idx="498">
                  <c:v>867.65615456980379</c:v>
                </c:pt>
                <c:pt idx="499">
                  <c:v>1550.9342365573434</c:v>
                </c:pt>
                <c:pt idx="500">
                  <c:v>1678.6130319853362</c:v>
                </c:pt>
                <c:pt idx="501">
                  <c:v>6234.5398608992846</c:v>
                </c:pt>
                <c:pt idx="502">
                  <c:v>867.65615456980379</c:v>
                </c:pt>
                <c:pt idx="503">
                  <c:v>3096.6464461528335</c:v>
                </c:pt>
                <c:pt idx="504">
                  <c:v>35296.04681528025</c:v>
                </c:pt>
                <c:pt idx="505">
                  <c:v>107072.57719441297</c:v>
                </c:pt>
                <c:pt idx="506">
                  <c:v>38836.692656716885</c:v>
                </c:pt>
                <c:pt idx="507">
                  <c:v>3116.4258821873591</c:v>
                </c:pt>
                <c:pt idx="508">
                  <c:v>2551.1904601238125</c:v>
                </c:pt>
                <c:pt idx="509">
                  <c:v>34142.246379932949</c:v>
                </c:pt>
                <c:pt idx="510">
                  <c:v>7736.6992738418303</c:v>
                </c:pt>
                <c:pt idx="511">
                  <c:v>4251.8415853230836</c:v>
                </c:pt>
                <c:pt idx="512">
                  <c:v>33356.140588817201</c:v>
                </c:pt>
                <c:pt idx="513">
                  <c:v>2994.70627582105</c:v>
                </c:pt>
                <c:pt idx="514">
                  <c:v>93540.780330408481</c:v>
                </c:pt>
                <c:pt idx="515">
                  <c:v>6275.049667393072</c:v>
                </c:pt>
                <c:pt idx="516">
                  <c:v>3839.8967925271072</c:v>
                </c:pt>
                <c:pt idx="517">
                  <c:v>6220.2758445282334</c:v>
                </c:pt>
                <c:pt idx="518">
                  <c:v>3922.8182743641551</c:v>
                </c:pt>
                <c:pt idx="519">
                  <c:v>38836.692656716885</c:v>
                </c:pt>
                <c:pt idx="520">
                  <c:v>7736.6992738418303</c:v>
                </c:pt>
                <c:pt idx="521">
                  <c:v>52108.567444626649</c:v>
                </c:pt>
                <c:pt idx="522">
                  <c:v>7262.4999740397525</c:v>
                </c:pt>
                <c:pt idx="523">
                  <c:v>1395.2345734137734</c:v>
                </c:pt>
                <c:pt idx="524">
                  <c:v>15415.177775449811</c:v>
                </c:pt>
                <c:pt idx="525">
                  <c:v>1754.1806209377528</c:v>
                </c:pt>
                <c:pt idx="526">
                  <c:v>2787.7829449983251</c:v>
                </c:pt>
                <c:pt idx="527">
                  <c:v>8929.8049987449194</c:v>
                </c:pt>
                <c:pt idx="528">
                  <c:v>7592.1572412818387</c:v>
                </c:pt>
                <c:pt idx="529">
                  <c:v>50311.301381874124</c:v>
                </c:pt>
                <c:pt idx="530">
                  <c:v>6816.1947506966198</c:v>
                </c:pt>
                <c:pt idx="531">
                  <c:v>22860.994321138856</c:v>
                </c:pt>
                <c:pt idx="532">
                  <c:v>15158.425480770878</c:v>
                </c:pt>
                <c:pt idx="533">
                  <c:v>15415.177775449811</c:v>
                </c:pt>
                <c:pt idx="534">
                  <c:v>4251.8415853230836</c:v>
                </c:pt>
                <c:pt idx="535">
                  <c:v>486.77521964856248</c:v>
                </c:pt>
                <c:pt idx="536">
                  <c:v>39025.704229453899</c:v>
                </c:pt>
                <c:pt idx="537">
                  <c:v>38010.234479712497</c:v>
                </c:pt>
                <c:pt idx="538">
                  <c:v>33935.818817169857</c:v>
                </c:pt>
                <c:pt idx="539">
                  <c:v>5206.1737308134252</c:v>
                </c:pt>
                <c:pt idx="540">
                  <c:v>1422.6086632584436</c:v>
                </c:pt>
                <c:pt idx="541">
                  <c:v>66832.024043360288</c:v>
                </c:pt>
                <c:pt idx="542">
                  <c:v>2273.2212869615764</c:v>
                </c:pt>
                <c:pt idx="543">
                  <c:v>2548.7771523852293</c:v>
                </c:pt>
                <c:pt idx="544">
                  <c:v>4449.5860839381994</c:v>
                </c:pt>
                <c:pt idx="545">
                  <c:v>44754.959484167703</c:v>
                </c:pt>
                <c:pt idx="546">
                  <c:v>131596.4280824227</c:v>
                </c:pt>
                <c:pt idx="547">
                  <c:v>39025.704229453899</c:v>
                </c:pt>
                <c:pt idx="548">
                  <c:v>33935.818817169857</c:v>
                </c:pt>
                <c:pt idx="549">
                  <c:v>2418.6465844554059</c:v>
                </c:pt>
                <c:pt idx="550">
                  <c:v>4449.5860839381994</c:v>
                </c:pt>
                <c:pt idx="551">
                  <c:v>70091.556573394395</c:v>
                </c:pt>
                <c:pt idx="552">
                  <c:v>51261.487880658875</c:v>
                </c:pt>
                <c:pt idx="553">
                  <c:v>81010.990549008682</c:v>
                </c:pt>
                <c:pt idx="554">
                  <c:v>52671.862533077481</c:v>
                </c:pt>
                <c:pt idx="555">
                  <c:v>864.10030090067562</c:v>
                </c:pt>
                <c:pt idx="556">
                  <c:v>3241.0517151101667</c:v>
                </c:pt>
                <c:pt idx="557">
                  <c:v>61359.77039197609</c:v>
                </c:pt>
                <c:pt idx="558">
                  <c:v>43413.536481422896</c:v>
                </c:pt>
                <c:pt idx="559">
                  <c:v>2418.6465844554059</c:v>
                </c:pt>
                <c:pt idx="560">
                  <c:v>3322.2892950894784</c:v>
                </c:pt>
                <c:pt idx="561">
                  <c:v>7435.5059314031005</c:v>
                </c:pt>
                <c:pt idx="562">
                  <c:v>27485.705406775432</c:v>
                </c:pt>
                <c:pt idx="563">
                  <c:v>43413.536481422896</c:v>
                </c:pt>
                <c:pt idx="564">
                  <c:v>37555.780425044286</c:v>
                </c:pt>
                <c:pt idx="565">
                  <c:v>3241.0517151101667</c:v>
                </c:pt>
                <c:pt idx="566">
                  <c:v>11996.657557324874</c:v>
                </c:pt>
                <c:pt idx="567">
                  <c:v>3152.1040870309662</c:v>
                </c:pt>
                <c:pt idx="568">
                  <c:v>2548.7771523852293</c:v>
                </c:pt>
                <c:pt idx="569">
                  <c:v>4941.0232961587262</c:v>
                </c:pt>
                <c:pt idx="570">
                  <c:v>6471.749918917053</c:v>
                </c:pt>
                <c:pt idx="571">
                  <c:v>4152.7178904335542</c:v>
                </c:pt>
                <c:pt idx="572">
                  <c:v>3988.2368643026016</c:v>
                </c:pt>
                <c:pt idx="573">
                  <c:v>1457.9620545457367</c:v>
                </c:pt>
                <c:pt idx="574">
                  <c:v>3988.2368643026016</c:v>
                </c:pt>
                <c:pt idx="575">
                  <c:v>4303.1578533582051</c:v>
                </c:pt>
                <c:pt idx="576">
                  <c:v>4921.8977610994134</c:v>
                </c:pt>
                <c:pt idx="577">
                  <c:v>4921.8977610994134</c:v>
                </c:pt>
                <c:pt idx="578">
                  <c:v>40188.978393527039</c:v>
                </c:pt>
                <c:pt idx="579">
                  <c:v>77799.182817819034</c:v>
                </c:pt>
                <c:pt idx="580">
                  <c:v>1245.1578888086844</c:v>
                </c:pt>
                <c:pt idx="581">
                  <c:v>42770.070854017671</c:v>
                </c:pt>
                <c:pt idx="582">
                  <c:v>1275.6476244764249</c:v>
                </c:pt>
                <c:pt idx="583">
                  <c:v>1047.8422010727386</c:v>
                </c:pt>
                <c:pt idx="584">
                  <c:v>5739.295349427658</c:v>
                </c:pt>
                <c:pt idx="585">
                  <c:v>3245.5820094482383</c:v>
                </c:pt>
                <c:pt idx="586">
                  <c:v>1397.5445961399319</c:v>
                </c:pt>
                <c:pt idx="587">
                  <c:v>30155.872286601891</c:v>
                </c:pt>
                <c:pt idx="588">
                  <c:v>6696.1277045291054</c:v>
                </c:pt>
                <c:pt idx="589">
                  <c:v>6862.2100045078532</c:v>
                </c:pt>
                <c:pt idx="590">
                  <c:v>114324.89461165277</c:v>
                </c:pt>
                <c:pt idx="591">
                  <c:v>24674.53667722864</c:v>
                </c:pt>
                <c:pt idx="592">
                  <c:v>998.76116316857087</c:v>
                </c:pt>
                <c:pt idx="593">
                  <c:v>2488.5441823809279</c:v>
                </c:pt>
                <c:pt idx="594">
                  <c:v>3059.0492770094202</c:v>
                </c:pt>
                <c:pt idx="595">
                  <c:v>3245.5820094482383</c:v>
                </c:pt>
                <c:pt idx="596">
                  <c:v>15636.065239952341</c:v>
                </c:pt>
                <c:pt idx="597">
                  <c:v>1656.1496102486324</c:v>
                </c:pt>
                <c:pt idx="598">
                  <c:v>7581.3835460203081</c:v>
                </c:pt>
                <c:pt idx="599">
                  <c:v>114324.89461165277</c:v>
                </c:pt>
                <c:pt idx="600">
                  <c:v>1181.9474612048325</c:v>
                </c:pt>
                <c:pt idx="601">
                  <c:v>1047.8422010727386</c:v>
                </c:pt>
                <c:pt idx="602">
                  <c:v>1376.5364246127692</c:v>
                </c:pt>
                <c:pt idx="603">
                  <c:v>759.30519036339001</c:v>
                </c:pt>
                <c:pt idx="604">
                  <c:v>97010.195128793683</c:v>
                </c:pt>
                <c:pt idx="605">
                  <c:v>1656.1496102486324</c:v>
                </c:pt>
                <c:pt idx="606">
                  <c:v>24674.53667722864</c:v>
                </c:pt>
                <c:pt idx="607">
                  <c:v>3059.0492770094202</c:v>
                </c:pt>
                <c:pt idx="608">
                  <c:v>25851.985818869023</c:v>
                </c:pt>
                <c:pt idx="609">
                  <c:v>1181.9474612048325</c:v>
                </c:pt>
                <c:pt idx="610">
                  <c:v>759.30519036339001</c:v>
                </c:pt>
                <c:pt idx="611">
                  <c:v>2782.0388736866566</c:v>
                </c:pt>
                <c:pt idx="612">
                  <c:v>6468.9576620294374</c:v>
                </c:pt>
                <c:pt idx="613">
                  <c:v>4420.4668335387678</c:v>
                </c:pt>
                <c:pt idx="614">
                  <c:v>2718.9452649934087</c:v>
                </c:pt>
                <c:pt idx="615">
                  <c:v>389.64456934361237</c:v>
                </c:pt>
                <c:pt idx="616">
                  <c:v>400.79365220202453</c:v>
                </c:pt>
                <c:pt idx="617">
                  <c:v>2718.9452649934087</c:v>
                </c:pt>
                <c:pt idx="618">
                  <c:v>660.40801019076412</c:v>
                </c:pt>
                <c:pt idx="619">
                  <c:v>6098.9551320030123</c:v>
                </c:pt>
                <c:pt idx="620">
                  <c:v>3396.8340062636762</c:v>
                </c:pt>
                <c:pt idx="621">
                  <c:v>2197.511235923057</c:v>
                </c:pt>
                <c:pt idx="622">
                  <c:v>389.64456934361237</c:v>
                </c:pt>
                <c:pt idx="623">
                  <c:v>2197.511235923057</c:v>
                </c:pt>
                <c:pt idx="624">
                  <c:v>3111.9810651009489</c:v>
                </c:pt>
                <c:pt idx="625">
                  <c:v>29590.440266859525</c:v>
                </c:pt>
                <c:pt idx="626">
                  <c:v>15816.4222409586</c:v>
                </c:pt>
                <c:pt idx="627">
                  <c:v>55135.31692596864</c:v>
                </c:pt>
                <c:pt idx="628">
                  <c:v>37272.280873699536</c:v>
                </c:pt>
                <c:pt idx="629">
                  <c:v>2930.0427349389488</c:v>
                </c:pt>
                <c:pt idx="630">
                  <c:v>4376.3605716813136</c:v>
                </c:pt>
                <c:pt idx="631">
                  <c:v>43352.206553355601</c:v>
                </c:pt>
                <c:pt idx="632">
                  <c:v>95667.133812058688</c:v>
                </c:pt>
                <c:pt idx="633">
                  <c:v>51563.934889455304</c:v>
                </c:pt>
                <c:pt idx="634">
                  <c:v>8725.7280604025309</c:v>
                </c:pt>
                <c:pt idx="635">
                  <c:v>482.26771924426703</c:v>
                </c:pt>
                <c:pt idx="636">
                  <c:v>1630.623253660717</c:v>
                </c:pt>
                <c:pt idx="637">
                  <c:v>4376.3605716813136</c:v>
                </c:pt>
                <c:pt idx="638">
                  <c:v>786.60092606070373</c:v>
                </c:pt>
                <c:pt idx="639">
                  <c:v>4688.7799265049507</c:v>
                </c:pt>
                <c:pt idx="640">
                  <c:v>3352.727744406222</c:v>
                </c:pt>
                <c:pt idx="641">
                  <c:v>4433.6987120960048</c:v>
                </c:pt>
                <c:pt idx="642">
                  <c:v>1634.0537406940741</c:v>
                </c:pt>
                <c:pt idx="643">
                  <c:v>30166.272018887405</c:v>
                </c:pt>
                <c:pt idx="644">
                  <c:v>3416.3142719173857</c:v>
                </c:pt>
                <c:pt idx="645">
                  <c:v>50620.550955281971</c:v>
                </c:pt>
                <c:pt idx="646">
                  <c:v>82566.961453424417</c:v>
                </c:pt>
                <c:pt idx="647">
                  <c:v>24270.122430304062</c:v>
                </c:pt>
                <c:pt idx="648">
                  <c:v>1634.4212928762199</c:v>
                </c:pt>
                <c:pt idx="649">
                  <c:v>90567.347284790507</c:v>
                </c:pt>
                <c:pt idx="650">
                  <c:v>10036.66417672132</c:v>
                </c:pt>
                <c:pt idx="651">
                  <c:v>93360.743869095953</c:v>
                </c:pt>
                <c:pt idx="652">
                  <c:v>2639.1864414678453</c:v>
                </c:pt>
                <c:pt idx="653">
                  <c:v>93544.519960168691</c:v>
                </c:pt>
                <c:pt idx="654">
                  <c:v>10036.66417672132</c:v>
                </c:pt>
                <c:pt idx="655">
                  <c:v>55135.31692596864</c:v>
                </c:pt>
                <c:pt idx="656">
                  <c:v>37272.280873699536</c:v>
                </c:pt>
                <c:pt idx="657">
                  <c:v>55080.184098646823</c:v>
                </c:pt>
                <c:pt idx="658">
                  <c:v>32788.14425152498</c:v>
                </c:pt>
                <c:pt idx="659">
                  <c:v>43704.444061244991</c:v>
                </c:pt>
                <c:pt idx="660">
                  <c:v>3788.2770802485857</c:v>
                </c:pt>
                <c:pt idx="661">
                  <c:v>3352.727744406222</c:v>
                </c:pt>
                <c:pt idx="662">
                  <c:v>4433.6987120960048</c:v>
                </c:pt>
                <c:pt idx="663">
                  <c:v>1634.0537406940741</c:v>
                </c:pt>
                <c:pt idx="664">
                  <c:v>1630.623253660717</c:v>
                </c:pt>
                <c:pt idx="665">
                  <c:v>3586.1233800685854</c:v>
                </c:pt>
                <c:pt idx="666">
                  <c:v>17919.874942267765</c:v>
                </c:pt>
                <c:pt idx="667">
                  <c:v>42032.473403219956</c:v>
                </c:pt>
                <c:pt idx="668">
                  <c:v>16572.717840557314</c:v>
                </c:pt>
                <c:pt idx="669">
                  <c:v>19984.50672511389</c:v>
                </c:pt>
                <c:pt idx="670">
                  <c:v>2954.0191040300647</c:v>
                </c:pt>
                <c:pt idx="671">
                  <c:v>3081.1665158768938</c:v>
                </c:pt>
                <c:pt idx="672">
                  <c:v>2298.3017372199902</c:v>
                </c:pt>
                <c:pt idx="673">
                  <c:v>120981.93420211165</c:v>
                </c:pt>
                <c:pt idx="674">
                  <c:v>4797.6565758090837</c:v>
                </c:pt>
                <c:pt idx="675">
                  <c:v>796.14588582959732</c:v>
                </c:pt>
                <c:pt idx="676">
                  <c:v>16572.717840557314</c:v>
                </c:pt>
                <c:pt idx="677">
                  <c:v>2283.7706044374954</c:v>
                </c:pt>
                <c:pt idx="678">
                  <c:v>85211.129002537113</c:v>
                </c:pt>
                <c:pt idx="679">
                  <c:v>91314.204771184886</c:v>
                </c:pt>
                <c:pt idx="680">
                  <c:v>1477.6560133286</c:v>
                </c:pt>
                <c:pt idx="681">
                  <c:v>859.11412788707446</c:v>
                </c:pt>
                <c:pt idx="682">
                  <c:v>876.06711613331834</c:v>
                </c:pt>
                <c:pt idx="683">
                  <c:v>5282.6331324248458</c:v>
                </c:pt>
                <c:pt idx="684">
                  <c:v>10185.074054919005</c:v>
                </c:pt>
                <c:pt idx="685">
                  <c:v>93657.34993236218</c:v>
                </c:pt>
                <c:pt idx="686">
                  <c:v>37052.533105885828</c:v>
                </c:pt>
                <c:pt idx="687">
                  <c:v>1477.6560133286</c:v>
                </c:pt>
                <c:pt idx="688">
                  <c:v>2245.6263808834469</c:v>
                </c:pt>
                <c:pt idx="689">
                  <c:v>1043.1751431320076</c:v>
                </c:pt>
                <c:pt idx="690">
                  <c:v>796.14588582959732</c:v>
                </c:pt>
                <c:pt idx="691">
                  <c:v>2283.7706044374954</c:v>
                </c:pt>
                <c:pt idx="692">
                  <c:v>44863.016976476742</c:v>
                </c:pt>
                <c:pt idx="693">
                  <c:v>8504.9118269430528</c:v>
                </c:pt>
                <c:pt idx="694">
                  <c:v>859.11412788707446</c:v>
                </c:pt>
                <c:pt idx="695">
                  <c:v>90060.894568694726</c:v>
                </c:pt>
                <c:pt idx="696">
                  <c:v>19984.50672511389</c:v>
                </c:pt>
                <c:pt idx="697">
                  <c:v>1309.0948730516614</c:v>
                </c:pt>
                <c:pt idx="698">
                  <c:v>762.36100211029714</c:v>
                </c:pt>
                <c:pt idx="699">
                  <c:v>2773.8330575271302</c:v>
                </c:pt>
              </c:numCache>
            </c:numRef>
          </c:yVal>
          <c:smooth val="0"/>
          <c:extLst>
            <c:ext xmlns:c16="http://schemas.microsoft.com/office/drawing/2014/chart" uri="{C3380CC4-5D6E-409C-BE32-E72D297353CC}">
              <c16:uniqueId val="{00000002-8EEB-4B2A-A218-1CE61AED401D}"/>
            </c:ext>
          </c:extLst>
        </c:ser>
        <c:dLbls>
          <c:showLegendKey val="0"/>
          <c:showVal val="0"/>
          <c:showCatName val="0"/>
          <c:showSerName val="0"/>
          <c:showPercent val="0"/>
          <c:showBubbleSize val="0"/>
        </c:dLbls>
        <c:axId val="2009780543"/>
        <c:axId val="1650404015"/>
      </c:scatterChart>
      <c:valAx>
        <c:axId val="2009780543"/>
        <c:scaling>
          <c:orientation val="minMax"/>
        </c:scaling>
        <c:delete val="0"/>
        <c:axPos val="b"/>
        <c:title>
          <c:tx>
            <c:rich>
              <a:bodyPr/>
              <a:lstStyle/>
              <a:p>
                <a:pPr>
                  <a:defRPr/>
                </a:pPr>
                <a:r>
                  <a:rPr lang="en-US"/>
                  <a:t> Sales</a:t>
                </a:r>
              </a:p>
            </c:rich>
          </c:tx>
          <c:overlay val="0"/>
        </c:title>
        <c:numFmt formatCode="General" sourceLinked="1"/>
        <c:majorTickMark val="out"/>
        <c:minorTickMark val="none"/>
        <c:tickLblPos val="nextTo"/>
        <c:crossAx val="1650404015"/>
        <c:crosses val="autoZero"/>
        <c:crossBetween val="midCat"/>
      </c:valAx>
      <c:valAx>
        <c:axId val="1650404015"/>
        <c:scaling>
          <c:orientation val="minMax"/>
        </c:scaling>
        <c:delete val="0"/>
        <c:axPos val="l"/>
        <c:title>
          <c:tx>
            <c:rich>
              <a:bodyPr/>
              <a:lstStyle/>
              <a:p>
                <a:pPr>
                  <a:defRPr/>
                </a:pPr>
                <a:r>
                  <a:rPr lang="en-US"/>
                  <a:t>Profit</a:t>
                </a:r>
              </a:p>
            </c:rich>
          </c:tx>
          <c:overlay val="0"/>
        </c:title>
        <c:numFmt formatCode="General" sourceLinked="1"/>
        <c:majorTickMark val="out"/>
        <c:minorTickMark val="none"/>
        <c:tickLblPos val="nextTo"/>
        <c:crossAx val="200978054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Inputs!$C$194</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DE5-43B1-B0EC-68390215ADA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DE5-43B1-B0EC-68390215ADA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DE5-43B1-B0EC-68390215ADA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DE5-43B1-B0EC-68390215ADA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7DE5-43B1-B0EC-68390215ADA8}"/>
              </c:ext>
            </c:extLst>
          </c:dPt>
          <c:dLbls>
            <c:dLbl>
              <c:idx val="0"/>
              <c:tx>
                <c:rich>
                  <a:bodyPr/>
                  <a:lstStyle/>
                  <a:p>
                    <a:fld id="{EA951532-2F58-4BE7-A116-DAE68A7BE290}" type="CATEGORYNAME">
                      <a:rPr lang="en-US"/>
                      <a:pPr/>
                      <a:t>[CATEGORY NAME]</a:t>
                    </a:fld>
                    <a:r>
                      <a:rPr lang="en-US" baseline="0"/>
                      <a:t>
17.2%</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DE5-43B1-B0EC-68390215ADA8}"/>
                </c:ext>
              </c:extLst>
            </c:dLbl>
            <c:dLbl>
              <c:idx val="1"/>
              <c:tx>
                <c:rich>
                  <a:bodyPr/>
                  <a:lstStyle/>
                  <a:p>
                    <a:fld id="{803F0B91-2290-4C79-8948-DE0E25B035D4}" type="CATEGORYNAME">
                      <a:rPr lang="en-US"/>
                      <a:pPr/>
                      <a:t>[CATEGORY NAME]</a:t>
                    </a:fld>
                    <a:r>
                      <a:rPr lang="en-US" baseline="0"/>
                      <a:t>
22.3%</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DE5-43B1-B0EC-68390215ADA8}"/>
                </c:ext>
              </c:extLst>
            </c:dLbl>
            <c:dLbl>
              <c:idx val="2"/>
              <c:tx>
                <c:rich>
                  <a:bodyPr/>
                  <a:lstStyle/>
                  <a:p>
                    <a:fld id="{36ECA401-CED0-496D-AC6E-BD9BBED08FD5}" type="CATEGORYNAME">
                      <a:rPr lang="en-US"/>
                      <a:pPr/>
                      <a:t>[CATEGORY NAME]</a:t>
                    </a:fld>
                    <a:r>
                      <a:rPr lang="en-US" baseline="0"/>
                      <a:t>
21.7%</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DE5-43B1-B0EC-68390215ADA8}"/>
                </c:ext>
              </c:extLst>
            </c:dLbl>
            <c:dLbl>
              <c:idx val="3"/>
              <c:tx>
                <c:rich>
                  <a:bodyPr/>
                  <a:lstStyle/>
                  <a:p>
                    <a:fld id="{B41A2FDF-EF98-492E-8E43-EB810936B513}" type="CATEGORYNAME">
                      <a:rPr lang="en-US"/>
                      <a:pPr/>
                      <a:t>[CATEGORY NAME]</a:t>
                    </a:fld>
                    <a:r>
                      <a:rPr lang="en-US" baseline="0"/>
                      <a:t>
21.0%</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DE5-43B1-B0EC-68390215ADA8}"/>
                </c:ext>
              </c:extLst>
            </c:dLbl>
            <c:dLbl>
              <c:idx val="4"/>
              <c:tx>
                <c:rich>
                  <a:bodyPr/>
                  <a:lstStyle/>
                  <a:p>
                    <a:fld id="{91708D6D-8119-4617-955B-BF8EBD2FE201}" type="CATEGORYNAME">
                      <a:rPr lang="en-US"/>
                      <a:pPr/>
                      <a:t>[CATEGORY NAME]</a:t>
                    </a:fld>
                    <a:r>
                      <a:rPr lang="en-US" baseline="0"/>
                      <a:t>
17.8%</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DE5-43B1-B0EC-68390215ADA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Inputs!$A$195:$A$199</c:f>
              <c:strCache>
                <c:ptCount val="5"/>
                <c:pt idx="0">
                  <c:v>Mexico</c:v>
                </c:pt>
                <c:pt idx="1">
                  <c:v>France</c:v>
                </c:pt>
                <c:pt idx="2">
                  <c:v>Germany</c:v>
                </c:pt>
                <c:pt idx="3">
                  <c:v>Canada</c:v>
                </c:pt>
                <c:pt idx="4">
                  <c:v>USA</c:v>
                </c:pt>
              </c:strCache>
            </c:strRef>
          </c:cat>
          <c:val>
            <c:numRef>
              <c:f>Inputs!$C$195:$C$199</c:f>
              <c:numCache>
                <c:formatCode>0.0%</c:formatCode>
                <c:ptCount val="5"/>
                <c:pt idx="0">
                  <c:v>0.17215444287094922</c:v>
                </c:pt>
                <c:pt idx="1">
                  <c:v>0.22322944287157095</c:v>
                </c:pt>
                <c:pt idx="2">
                  <c:v>0.21709250638680211</c:v>
                </c:pt>
                <c:pt idx="3">
                  <c:v>0.20951284868424006</c:v>
                </c:pt>
                <c:pt idx="4">
                  <c:v>0.17801075918643761</c:v>
                </c:pt>
              </c:numCache>
            </c:numRef>
          </c:val>
          <c:extLst>
            <c:ext xmlns:c16="http://schemas.microsoft.com/office/drawing/2014/chart" uri="{C3380CC4-5D6E-409C-BE32-E72D297353CC}">
              <c16:uniqueId val="{00000000-7DE5-43B1-B0EC-68390215ADA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Inputs!$M$204</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E2-4D8C-ABAE-24E09AD490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E2-4D8C-ABAE-24E09AD490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E2-4D8C-ABAE-24E09AD490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E2-4D8C-ABAE-24E09AD49022}"/>
              </c:ext>
            </c:extLst>
          </c:dPt>
          <c:cat>
            <c:strRef>
              <c:f>Inputs!$K$205:$K$208</c:f>
              <c:strCache>
                <c:ptCount val="4"/>
                <c:pt idx="0">
                  <c:v>Q1</c:v>
                </c:pt>
                <c:pt idx="1">
                  <c:v>Q2</c:v>
                </c:pt>
                <c:pt idx="2">
                  <c:v>Q3</c:v>
                </c:pt>
                <c:pt idx="3">
                  <c:v>Q4</c:v>
                </c:pt>
              </c:strCache>
            </c:strRef>
          </c:cat>
          <c:val>
            <c:numRef>
              <c:f>Inputs!$M$205:$M$208</c:f>
              <c:numCache>
                <c:formatCode>General</c:formatCode>
                <c:ptCount val="4"/>
                <c:pt idx="2" formatCode="0%">
                  <c:v>0.1968828200003305</c:v>
                </c:pt>
                <c:pt idx="3" formatCode="0%">
                  <c:v>0.80311717999966947</c:v>
                </c:pt>
              </c:numCache>
            </c:numRef>
          </c:val>
          <c:extLst>
            <c:ext xmlns:c16="http://schemas.microsoft.com/office/drawing/2014/chart" uri="{C3380CC4-5D6E-409C-BE32-E72D297353CC}">
              <c16:uniqueId val="{00000000-5DDF-4910-8024-CA89E3E2668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Inputs!$P$204</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CF-470C-9E65-024803B31A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CF-470C-9E65-024803B31A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CF-470C-9E65-024803B31A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CF-470C-9E65-024803B31A33}"/>
              </c:ext>
            </c:extLst>
          </c:dPt>
          <c:cat>
            <c:strRef>
              <c:f>Inputs!$K$205:$K$208</c:f>
              <c:strCache>
                <c:ptCount val="4"/>
                <c:pt idx="0">
                  <c:v>Q1</c:v>
                </c:pt>
                <c:pt idx="1">
                  <c:v>Q2</c:v>
                </c:pt>
                <c:pt idx="2">
                  <c:v>Q3</c:v>
                </c:pt>
                <c:pt idx="3">
                  <c:v>Q4</c:v>
                </c:pt>
              </c:strCache>
            </c:strRef>
          </c:cat>
          <c:val>
            <c:numRef>
              <c:f>Inputs!$P$205:$P$208</c:f>
              <c:numCache>
                <c:formatCode>0%</c:formatCode>
                <c:ptCount val="4"/>
                <c:pt idx="0">
                  <c:v>0.20233102926265464</c:v>
                </c:pt>
                <c:pt idx="1">
                  <c:v>0.24808399026467287</c:v>
                </c:pt>
                <c:pt idx="2">
                  <c:v>0.21044914884254676</c:v>
                </c:pt>
                <c:pt idx="3">
                  <c:v>0.33913583163012567</c:v>
                </c:pt>
              </c:numCache>
            </c:numRef>
          </c:val>
          <c:extLst>
            <c:ext xmlns:c16="http://schemas.microsoft.com/office/drawing/2014/chart" uri="{C3380CC4-5D6E-409C-BE32-E72D297353CC}">
              <c16:uniqueId val="{00000000-A73B-4C7E-8D63-CD13748DB6B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Inputs!$R$204</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F8-4C49-91AF-B63FB39A85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F8-4C49-91AF-B63FB39A85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F8-4C49-91AF-B63FB39A85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F8-4C49-91AF-B63FB39A8511}"/>
              </c:ext>
            </c:extLst>
          </c:dPt>
          <c:cat>
            <c:strRef>
              <c:f>Inputs!$K$205:$K$208</c:f>
              <c:strCache>
                <c:ptCount val="4"/>
                <c:pt idx="0">
                  <c:v>Q1</c:v>
                </c:pt>
                <c:pt idx="1">
                  <c:v>Q2</c:v>
                </c:pt>
                <c:pt idx="2">
                  <c:v>Q3</c:v>
                </c:pt>
                <c:pt idx="3">
                  <c:v>Q4</c:v>
                </c:pt>
              </c:strCache>
            </c:strRef>
          </c:cat>
          <c:val>
            <c:numRef>
              <c:f>Inputs!$R$205:$R$208</c:f>
              <c:numCache>
                <c:formatCode>0%</c:formatCode>
                <c:ptCount val="4"/>
                <c:pt idx="0">
                  <c:v>0.1558669460499193</c:v>
                </c:pt>
                <c:pt idx="1">
                  <c:v>0.19111301942835346</c:v>
                </c:pt>
                <c:pt idx="2">
                  <c:v>0.20733372440906656</c:v>
                </c:pt>
                <c:pt idx="3">
                  <c:v>0.44568631011266063</c:v>
                </c:pt>
              </c:numCache>
            </c:numRef>
          </c:val>
          <c:extLst>
            <c:ext xmlns:c16="http://schemas.microsoft.com/office/drawing/2014/chart" uri="{C3380CC4-5D6E-409C-BE32-E72D297353CC}">
              <c16:uniqueId val="{00000000-F87B-4AEE-B043-3367ABB13D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Cumulative Project Data final.xlsx]Inputs!PivotTable33</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Inputs!$P$157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Inputs!$O$158:$O$164</c:f>
              <c:strCache>
                <c:ptCount val="6"/>
                <c:pt idx="0">
                  <c:v>Amarilla</c:v>
                </c:pt>
                <c:pt idx="1">
                  <c:v>Carretera</c:v>
                </c:pt>
                <c:pt idx="2">
                  <c:v>Montana</c:v>
                </c:pt>
                <c:pt idx="3">
                  <c:v>Paseo</c:v>
                </c:pt>
                <c:pt idx="4">
                  <c:v>Velo</c:v>
                </c:pt>
                <c:pt idx="5">
                  <c:v>VTT</c:v>
                </c:pt>
              </c:strCache>
            </c:strRef>
          </c:cat>
          <c:val>
            <c:numRef>
              <c:f>Inputs!$P$158:$P$164</c:f>
              <c:numCache>
                <c:formatCode>_("$"* #,##0.00_);_("$"* \(#,##0.00\);_("$"* "-"??_);_(@_)</c:formatCode>
                <c:ptCount val="6"/>
                <c:pt idx="0">
                  <c:v>14933012</c:v>
                </c:pt>
                <c:pt idx="1">
                  <c:v>11988503</c:v>
                </c:pt>
                <c:pt idx="2">
                  <c:v>13293992</c:v>
                </c:pt>
                <c:pt idx="3">
                  <c:v>28235486</c:v>
                </c:pt>
                <c:pt idx="4">
                  <c:v>15944067</c:v>
                </c:pt>
                <c:pt idx="5">
                  <c:v>17455533</c:v>
                </c:pt>
              </c:numCache>
            </c:numRef>
          </c:val>
          <c:extLst>
            <c:ext xmlns:c16="http://schemas.microsoft.com/office/drawing/2014/chart" uri="{C3380CC4-5D6E-409C-BE32-E72D297353CC}">
              <c16:uniqueId val="{00000000-A272-4C50-BF21-A67E045A9F88}"/>
            </c:ext>
          </c:extLst>
        </c:ser>
        <c:dLbls>
          <c:showLegendKey val="0"/>
          <c:showVal val="0"/>
          <c:showCatName val="0"/>
          <c:showSerName val="0"/>
          <c:showPercent val="0"/>
          <c:showBubbleSize val="0"/>
        </c:dLbls>
        <c:gapWidth val="219"/>
        <c:overlap val="-27"/>
        <c:axId val="1362086624"/>
        <c:axId val="1528670864"/>
      </c:barChart>
      <c:catAx>
        <c:axId val="13620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70864"/>
        <c:crosses val="autoZero"/>
        <c:auto val="1"/>
        <c:lblAlgn val="ctr"/>
        <c:lblOffset val="100"/>
        <c:noMultiLvlLbl val="0"/>
      </c:catAx>
      <c:valAx>
        <c:axId val="1528670864"/>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36208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5562B2F3-871D-4F15-A3DC-33243484281C}">
          <cx:tx>
            <cx:txData>
              <cx:f>_xlchart.v5.2</cx:f>
              <cx:v>Sales by Region</cx:v>
            </cx:txData>
          </cx:tx>
          <cx:dataId val="0"/>
          <cx:layoutPr>
            <cx:geography cultureLanguage="en-US" cultureRegion="US" attribution="Powered by Bing">
              <cx:geoCache provider="{E9337A44-BEBE-4D9F-B70C-5C5E7DAFC167}">
                <cx:binary>7HtZb91IsuZfKfh56MqFuTW6LjBczqLlWJIlby+ELMskk2RmkkySSf76CVV11S3LHmsauEC/jAzI
0KHICMb6xRepfz6Efzy0j/fDL6FrzfiPh/Dbq8p7949ffx0fqsfufnzd1Q+DHe1X//rBdr/ar1/r
h8dfvwz3S23KXwnC8a8P1f3gH8Or//onPK18tBf24d7X1lxPj8N68zhOrR9/cu2Hl355sJPxT7eX
8KTfXqX35v7L/atfHo2v/Xq7usffXn3zK69++fX5g74T+ksLevnpC9zLyWsmqJIcMfT7F3n1S2tN
+a/LkeKvOZIYSUb+uv6H7NN9B/e/rM/v2tx/+TI8juMv//r/v+/7Rvf//rgebfrHi6f2Sc30f//+
Xr9+a9j/+uezD+BNn33yN9s/N8tLl56bfjfcm4fH/znTx2BaEkukiPjG5uR1zCQVXAr1r68/Zf5h
8pf1+LHJ/7zvmcn//Pi5yXc3/3mT370Fv/9PhTpVrxmiTCDGv7F3pNRrhCWlNI7/iHG4/vcYvzO1
f/zyy1t/7x/HPy/9KPV+bPdntz8z/7Orz71w9/Y/74X949Ddm/Vnb/7vFR2GXyOFlRQc/RHh3yYA
Rq+pRBIJKf/wB/5T9B8J8P+gz4898deNz3zw1+fPrZ/l/3nrXz6G+sH+aYEfhd2/Z3xCXytKmaKC
fZsGGEEvQIo//ftT3B8Gf1mFH9v7z/uemfvPj59b+/LDf97az9Lx/9ee7zrqdx+80HT/7w35L1yS
3fv7/HdA87ee/POrvwccYKxnt/6sWfzhy+OX315hBSjnL5j09Ihv6v0VYKzuL4z11w2P96P/7VUk
xGssKJE8pkJJSSRUp+Xx90uSvkaxggbDEKMCIxW/+sXYwVe/vVKveSwY9BdFYi4Jx1DyRjs9XYLn
KUGkUjHliiEu478Q5JVt19Kav0zxr59/MVN3ZWvjx99eERDv/vi1J00Z4woLQHTwjStCOYNXdQ/3
N4BS4bfx/zJMqDFWIc57X1U7xWL8loh1OWwb7zMiAzlF3eyP87YSmhaGqBvlOL9kqNUXNEJNRqYx
TrVHc45EzPbel/2YdMFHmZpqtOcVPKfkTKZCBHP8m6F/oD2V32svMRFxTATUKND/W+1xGzGlCkXz
NuLyqquK+lypjui0K9c684Z9tHpEybrqqE5EY6qzVW99Qh1mLLFxzfZaVmY3o3q3aTBCiKcm6X3X
nI3GLcnCp09jZW8Y4f0HgWKU+NqoT0UrUIY11UtGglZpH9aw72k1n1cKrVmxeZ91auS5N5U9obmr
D9ZG406LaN41kyS7Plh9PnRdOPzcIN/bg1AIJI5iQINEPrcHG1Bnp7ahuRy6cNu6epySberL80JV
Q7LWtPnQo42EZBrmzz8Xjb+PJI454gRiinOh0JNuf4+k1nSlnEacTwt827RSd77d1szKOuycK3at
GNpMTN2QVPP8LgpNc7Zi9/BzNSAxnsUzhDNABUljsACm9FstbOV8Mwfp82WmOIkGZhO0tF8jId/F
pNuOYIc6+blIaITPRUoWKxQTzmAwesrVv7/47Kpi8r3wuVwQTwmXH7p+uBmleUnQ994VknEiJGcM
wxSmvhVk3FwatnGfx7pd22Rjm90Xlvmd6UmcBTE0yThIcqZnzc5//o4Y/eAlFRQDQhm8J0XPZBfg
2dK5yedN4e2+c73LJTdNJsdS5C0abp0piiS0Yzbi7Z0pdPuClX/08grenyoKRvjOymNU8qaYB59b
VnxAhb0PPf+gaYuSfvHp4vHOGH7787eGAvzcs0ohqNmcxkKw5yFdR8uCzFT73C0jO9Z1Oaa8ke7u
51K+jx+JFRRzTCRTGGrwt26dQjyORqghF01dZauKDRQsPyamiev056J+4EaQxZ8mFx4rCbXiW1mC
L0vTj2wAN8bnUy/uesweo8rotEbIJZse8h6t7WHDbUb8+P4F8d9npyQkVgzaoYBeyJ7ViDHepIAI
G3JPyZehsRcoDJ8E8p9oOR1w0e2sK4ukDjzTlXiLIvVp0WpN2UYcfMr2fanqdJJNnTbi4891+4EX
vlHtWYD7savmogTVBFNnxKgrFfvP4JrDz8X8oEyCCQQiiFAoT1Avv/UAjzoZNNmGXMfhrfDjXlr6
rqXDkMhpysdI7ypUXcqFVglpyjVZgpQvpNL3YQ0qQIHGENgxJeKpkv+tUtfae22nAEEge5uL2Kls
cbR/4U2feu+3yOJJCsAKhPETG/SsNyOr225BM0jR4q5cxa1v/TsD3XYIY/5zo/4orCCBZAy9hwBB
9azo67hVqGfTkNPNDYetFB9qu44Jmap4PzPPklqS9QUj/uj16BOyw4zyGKahb42oBox50OOQx266
LZVqEl4Nn30szuaKfvn5+/0obQlwPAILBpJi8Sxt+4hvpFiHIW9X3WZd1IeUSdul5WpDWjm97J2v
52Tx8oMtlxT1jrzgzR/GLczZ8LaxjJGkz/JjWooI9b4f8oHHlwpa/Hndz3rniy0L6/S4glsuMNZ1
Fmq7B9x6U89D9ILNf6hE/Hv9R9AHkHrm6EaVtieVGXIW7AdK0c2KyeWK/a3D7h1AuyvoXVvSs69x
pRIa7P0LfniqT89jOo4lFCnAWBKi+lunz53upnIsh3we5zXXc3ShGmT3TaGr3DOzG+Mxn5u62fFe
RUlQvoiSirIqi0iUe0/jxKw4bWKhk6KPmoNACmWDNSj7uaLfB6cCMoQCLn0iYjF9FpxIGlFtDGFo
XPFdPVF5ppXcC7kuyTZHywtd5fvSCa2EP40RIoYYjZ9ZZVwIn7xuca7YOH9pmvoto5Z+naOX4C35
3v6Q5CAMccEIw+RZTdG6wE1oYpTjnhyj1n3YaBOnqxmvQgm4si6WNimH1ez6zpyFkqiMKbQcXNdm
E2q6xAhqE10FmZlGfPJczge/xGXiTEcOngGYwFV1Pczgn7jtZMJIGDLn12ymU5wKFB5Kb87+PV8J
BK0Amj9gmifk/rwaL5OpuKv6LZ9ggMoZ6+R1KC1L5BYXWb2Yl+ry8+r/hzyJKUyeMEiip+t/q/5V
5/WM3LDlA6Dzc6sRux7Lgr8Qgc9L8pOUGGPg5BREIWDWb6W0cY27GnVbToqtzTZXfd5C/cnH7mLs
UK781r0g8HlogEBgZAkXAGooDCBPCv3ttYJbKslws+akFOUH1zckr6b+ngz4AbfNkHRzXSfaxuYF
ufh5rj0JBkxMn0BirKA6fiuYaem1lzLkbW+GxEEXIpbeFl40SbOM9IzMLtdM38nta8XlW4PqN1ya
iwIQ0Ga7DwQTncyqsi/UyudJCWrBoAA1SsSIxZw/a/LBlH40kAu56keZFaGMj64oVarc6o4/j2D8
FDJ/L4sgS8JC6GkAUhiIjmflplmjybdRHaAGlm06bKZMS+qyWJAtKWFKyDdBUMY3fM+WYreO65jC
5BelsY13EB4yaZf68891+kE4wBJKPKkjAWfhZ16Z+rgCWU3I9cj9bgQsktJ+dDkT2z2h6wc9lXVa
1m21+7nc71q1QBiaJEyCDErw09DwbTgAZwP1POglX8fma8u3pkyU6JouU8HUOZF6u1jMZM95S4F4
0M0gkr7r/Zefq8G/dwkABSxjTIGkhf3QM5dMbU/ncormPG4X+oW54mMz128WRKZ9Ifxjs0z8dgZs
UyYjVuXNoN16aNst64iqriM5HJtWyItpbuwhDKJMYlGWJjGRHc77OAy7ONrstYiG6o3bInZs4g0f
ldmW3KLWfGRdzw6WbuiTdxvZF7FV+6maJuAdTL/rRTemY0BJt7oua8e5O9nF7Pve0JSsfZfyxZBj
iPVnA/zaGQYqDMg2HG58Z0HJKc6UJnZnCHnXLzTcrO1mErk084HwkZ16y3RSz619041+21eqE3nV
Y50BGG2LrFyWcNk2fXzyUgMrwtEgz8OCm7tGWM32Tni6vZCMP4gK8ATAJ5h5gPL7rkhEa79qNqkl
Lw29ZWV8B0b9bIX7NI1Nk9RLCTPOeOgFzcs1enghFr7LTujKsYINIYUMVfEz5Lb1WsZNO8z50k3s
i2z74o7gwhy6Db1jgwovgHHyfeUBeRJxjDESBIr/txnQ1ZuRFW/n3ImyeDdhR5KuFizrBCoe6pnw
OmtDH6WkjcINX4rlfRtRfVu1gzgvheVfZz1DIOoQnftudCaJ2ppO6dDbegPYBNWsQWu4QasiqTJ9
nXoBD0JsRHtHLT7F41Tvf27C76tJDIlLYqSAV0OcP0vqlq2rGpYFsmkoTSrcUF8NqpZvpAsQO7wq
jnIOZe6JaMlLoQMu+t6BQHpA9wINFKwknxm0woUviwJoiKLSpt412jQJZrI7Eit9lTjH3UdbNyNP
5jKI4+Bq1iW8i7o3BevMlyDr+n1puIdZsq6PZmThaitYAQxSM8Xn2tn1g+QVPRI3f22ngE+6kuM5
aXB7kguGyakvDIuTuZLq4KcuzLuoXu1V6NlHg/EJiRYfCLHxuZN2yKqlu9tUd0+NKSHvvD3ScSTv
B9GJT6tVLnXWtpcm0HBsi0EcHCP9lW+JSAGxqJt5jd1picko06Kfui53XUyPkWqHQyU1ubVIWJvN
Ec036LcHwyb3sfII73XBTdqGSSTUuH5OamgzH6rOLnfA26i8iRsy5MVq69T1utSpssAv5I4iMETX
DfaiHtvxTYhW+Lmwsz0v9LLNiRjn7T5qpugecDa+HRfK7lnopz6NVANdG4+ky7XH7mNolc62fgnX
jZ7anaTFdkQ+qt+0hVyv8VzYdHZRkUQjEcCTa42zighxX5EJL0lEZ6TKRLKN5c54S7OxN/1pKIFN
3jW9KdJq1eGSuchmrEJlv9Ouauu0iCLC92vhwRZ8GW877wedLCVyH7e5dbux72ydYBqpE66xuxyn
UCTNUJtPkvbVOasqv2ttKTJVcpLIuaiTmQuv88E2jU4c0LofAcswkgBzuiSVYPrQbpXIjSynfKW2
P1sbrQ+k7psvqJynq3WVPF0b1SUbXqpT2wV9tsak3gtdL7BD2HQqkabpiDoItZXqvHL4sipQNCWR
barMz4rbhI4yOsNtxR6DX90IQAKVVbLBxFvm0gPNta/ZKuOUk6Hf+7no6XEdYCjeWT7DroLguAHs
TttSJ5WU/QGpoHLdVFFa6rneN7ygR9n19T6W9XRCK6/PKl3KQzuM2w2KSDWk9azmOimXdj3bxFpe
Cw6gZWNOXTR0LIDjrt9i3eCLnjmz925A7wZFzXnNHcvtsha7cUC4y1FtprMwNH3WG67eNVrNuzBI
8ameeH/YTBz6NN6aKg3N2r2vJ7NBezXrZRHNISUk8jJBnSJnCyv6tN5Ejlc5ZVvgESQZrm80Ce4s
tkK9W+dZ5UPBws0QAb5INiv7y2Fti52d29TNqwCLeHzypuzTDfiwy4KveejH5cw2WJysHWQaSokz
rny9H+tu8sngrORJTFl05telPzGuh7eQJh8nMdCMS9dmEcwUez8QcVS+UWdI1tFhY77ONhaJ27rx
Ig9loT4ErMNNqMj24Fpw5lwucuegaN40wC9fTsj5zLSNPK1dyy+FKObLYdrEZwJd4EGZCFxXdPqD
Yw3Z/+7TZWx43oYxPhV1sDDH+dWeY6eqcBC+abKxG2D0W+vZXxbxAtuqmsb4FsOG4GY10h8wJyqt
a9SfS1eub6KmyxUdw9XUkXBjA63Pi6DtbgZif0dEseYRkVHeLoqnATF53sM0fNZ0+n7hQU2JL3SU
osjTQ8vZNe9GaEZuUDmpub6qYUS9MmVTjAlwjWhOyBZtb7zd6OXihS4Tgy2ARd0wZROOm7pL2EQv
ec3mMeHtcmeiPud2297Wi8YnoSF+QcQAvOnsEq4bRLNhGChNf++C3htYd83TXMBAUhO75AX02o+t
gHvNKN1HMg36fKQV/7IEY1LfL/acClfvO7movDMdrpN6aFCZLmCIDxbFoCMOszkxOx0GX8xnfTse
XSXLN7OSw8441p/FQCee6qaV15E2U2bWqb+ZpNw+bcNYv+drvF4bVb01i40e+SZiqD01S4FDwye6
oi5t9WxSvW7TlSjGCh+jEk/rpTO1TiY3apwEo51447Qe8GGbjbwBMsWdbV1DdnyVcDPs6cTdLOZQ
5wGphWRmKudwMGYor+s2DmonvJoysPDCYETEBmfA0uqQSeqiZOlXPu8nXopd1YQStoGw3g1p08/b
0W3Y7QpnzLVr+Nynsuc2HfRw1wa0pNUw8Dd2KeyjxlF431YqAtHjvOxmHIr3NIqrPqkiW+2WcbYf
NLDjIuVzxG1eBbbuRjU0VbJUXp17gb5skxX5NPudb9iW0Lnvm7Qp2OWog36vkGn3dSE0T1oiZQpd
ZrkCcnz+JJqouW9QV99aF8pdZyhrUhUW4nckkLGGKh5tH6N4Nn0WN166FB7fHVi5Qb1B7XFRtL2G
/aj9uhnapJgJgxOw13LHA12vXDQDK1IuITUxs11CtKNnuNL9DhbT0/nMYSfTuP3WiSUPMJ7cL4r4
08xouCsK5bZdwFF1KmxMHxGqPzsxizelZ8OXyLWAE6d2ZndhgZoC29k1XDkcANU0Toq7bSOwPbQM
nZzTzVHpiQDx6MMtzEEiGV3TnkNLbT9OG1LpPA9V4s3YQTHr0sGWb1Ezn8O8M6Y0RDhVY3neDvqa
s9kkau7VRRQgWecS0SOwjpLmvIABZ499BGtutwAGZcHcrKgle4QXn1WwgfwU9NbV78S4fVzruEI7
aNKmhBHnCVzEMzhotJCdVaXO1kDOSoD9hy4MPYwcMPPsh41dtUtkikQwDwNMRXrocnSkUIJjOkBr
Fwb2CGATGa6Wpahc8jsKUlNZ7efKsaOdx2ZLQt31BxzqMwk6XgJcGa+gkLaJ8OJdx55wzNCqc055
myA9Xy+4rHfQuvV58Ns5mroy87yXtxrQNOvQuBcTQOqonfFurtrDtPgOCmhkExjzxmQi4r0punyp
YDc1RQJDQyZfC4ipA2NmSxzqWC6dyLto4jtXdXUiCyMTZZcPXE/RoR0DqLw4EMia6h1YqPnc9ZVJ
GoPErpGiPPWqB3Qt1bFhc8hlR8Y3Ppb8OD2RRkNfhfecd/XZ2JZQgYZifYdQ68+tgFSxnc2XtnYJ
XpDNpjGYpAxWpCLI5ogo3feTnlM6LjZ39lC7sGZxqW8hmdu0KbdT44xMFXJNPq70yvMFQebj+FoW
OACXGJA9hrWedr6uzJtmcesV2dzY7YbBVacVQwVlsDC8HnRl9xvH6LSt+g30tik8WQYQ7Ap4oxsA
ji5cjXkteJcqKHTXLEywS207dqHHur9ZaKkuJO4eitms520LBFbGJy4vwtMFNHhdpjGq2wTbEudV
FMdJVY8yH0MzHGAGmhIx9+GsWgIDPqyc7uA55zNk19kM27Yn1h77+7K7X0XNdsg3S2Yhas+mZgVE
Rotq38dtDDi50BdkYhwqlgMflkWf10V3CszgUxRDbGrAGNFEzKEYi7CrRmWSgqgYbl8eKI9MHli1
nqqCbhkDMHhES0PvosL2F60p15u5xvWR+gZdlVPR72eCYMixUxPxDKMldBksTAOUT7xeiI10+36I
1zu+OJ9oZfVNrDkc6+i7eEzFTKxOkDXskpamoUnVibhNbARRv8Hglggl+nPYkdRDotaVimSoY0ie
acN6TbFBzU5Vc5WXdCybdFGKZTqi2yPX3C1Zx1UDzymLGXB67/nVWlQUQkcO9pMWbfl2jhp39DoE
uyuLRZYZUBbz9ehgzk012pZT74vlNFsSdj2JXJOUawFlyg5bdzu1Orpoacyg3W8cAIDFEXBGwGHC
+ZpsijeXFAxcj7o43IxOs/swd18j3bN4B0wWBaejISM1ElELLIgb4VTK6tr9AueGL4CKis7Kjeod
boy+qVs+JbjH6mPVcfO+myOfwE643tunno8rA/ClrcGo27BC4fXCymwmgARj6ILHaHTlG8SNB4i9
1YfREgNMLnN5aKP+FDqVmpmpZPUoJEDEyL2OZJ3OsAta/bbm3dq7HVaRLNLRN0W+1FQc5qr0OV9b
97BCeGWoFGxXyEjsGKBG2O37VU8wf67RFevKcQ8zgrv4/TCNjwecN1u3zgkuLLq3wfKMDxKfFdo7
2IxVMnXAcycw4MjduBmX6BpOKvWtyMaFAaijocqQLpZ71JTDriXgHLvws16tJ1jt4Xebi74Io8t3
80Lrz7NHaLdNZfcwRR0c70CNbdLYm5ulncqzkdnqYo1mqO0xQ1nlVpqweCFlshiF36q4rEPqNpas
0ZNKIweiZ24vpB+wSxgdTDqpuUiHaO4vZkn2CwVMB39xEB161/S5IWI6Q8Be7wNTxRneaLsvI+8y
bAqUldJBsg6wcSKlWc4nKFZJcAPML9GoLoGg30habQOcEwHS9cC8CnMCiEHAPsQWHvprX/pbsm68
SrjFy5I0XdXnzdLuB6BELhUChnag7Azzxe83OgC8LekEVqQ2Pi5hGpKSrjyxNZ3fx6RZjs5FPUmL
sYX4NQPLgWEz51GnoN8NJJur243F1VmEsEVJqAAwFq2E9Y2DfprMcgB0ZygMAvq2XOriWGBUZgYo
CWAg1rflWPOzdS6HrJaqXJ845OlYUDzvDO3qtIsMnLFCUJJUa7sxQWhzKRjN7oEZsKkC7J5rvTQF
SqQo3AqEPfQoPWJxMTT+NAUYF6HtpLOi80MJm/oUEPRHRcZwWlsOZBQc2Lsq48KkwIzEieUtT+ei
uFACDpxxPy67rdAqp5E9btsALTuOPoRBH0dePRrctekSPw1xiyWZ1xvPw8bHBNCC2g/eHeNpqtKl
6Lfb2cDNtNJb6gNGxxLXuUawvIJZJR3nZs7sUvZAg6wbZKzSuatEtLNo2wG/X8LO8akj6Nrt+9As
F1IDwUhiy9JCFjprC/hTkYGaDImmyVHExSWmDUtZ7S6oaeq8qSEUWIXXXK4IVid1uDTal1AB25ui
kT5hdacgxDzg3bAnHN2BE+59qd+Bod6trDks8bBfAz9fpq6/7KEjx/k8lK7P6kKOBZyYowogyrYq
lkxiNamMo3BFWz2eYQIgaNt0IqBSLkkfs0gmNW3XK7kN4Tqu++ASN5voJmZNn/SlJicJE/1jrThL
ETbvN9hR2iRuxiUdSyBP1BiFfI19mRZ1Me11UPED5JNK9FPZXyFYzjmjxCcOyKK0hNnSGOXh3B6/
KlreJwOe6fsZ01u5kThdus6dGBzqS+CU1/u6I3Um1NrAeS+8nZuhb3MH3jzUluC0VhQmMzWPgITo
kra4hHm+puoTGbe7dixhlISpHbqoBqJl1V+AnGjSXtV3JEQTHMas5lS0/stU6B1UOwi5GIZroDfJ
FSMzyWut0GUlYnlN5SRPdYVtht2kD3A2rjuVET42MCWfnljvKjHL1EJ/aOt3xbpaaN8NO/nKk8vW
le0J9QOcl+zLHVroB1niMqUGsEOBCbvkYegguRZ+4EzHHwQO4YCnMZ1hUX6aARrA6T4fPqslcjdW
B9gacBhdig1vZ0Azw/6AU2DLWBBux6d+PMSEdKeo18Wlr1r1WdgBEzhYaRVKwADAprVwoGBIy95E
0CkqxOs7DyQPBxonFOSBbQIaVIu5K58GZHqaUQyAuCzLzKGpuhfAiZz3kBPXAnxwXi69OTeIrjKT
mxgfFV8rEFdpWEus3h+MXss3QrjlxKAnfwlaR2/dQJuvhevWi9CW7uPY0ebGezTjRCBgtEQPC/t1
YXjvCzHBwn8kWQNkTU7LCoLHliyjQy8hFcn/oebcliTFsS79KvMCtAGSONzMBfjZ45hxyMMNFpER
iUACgYRA4un/5dn1d1dGdXfOP2ZzMWZlaRWZEeHuIKS91/rW1l/q2PjHqG/03uVifjIrVfe4u1NY
Trbhh6pC4VO3YXuV6lpuYdUP5161ldyi33EFSp/kXKVNjf58oqVlbtEl4WrdxHjp66l3DRw0bY/t
6CR0xxbolqHZzuukBRY4Tze5SEhRz57f2SroHjo964NuGKqaTNSwS8c2rmFBoD9yn5qod9VuzCMI
7SLS7KVeGwgVICrz7dw53CaLkqE9xxO2lzhL5WuucU6t6TK0hWMsfxwTzsqRdEO5yo4+957UnwOU
Nqny+TYTo4oLiHPBJhtHNRTe4Zjo1iAvhyklz40hkNFSVz9gj/8ERa8MKVpiWP4oTR4E1EcUamw3
JuPeEd0COM6OiKYlRZbpIo14WEYRlonN5bepg/hglEthQgQ/iABVFvIBCndHinW1dAtZ+8BhNpSu
6ftNkNUQfTM8c6OYnptsPOLRtd+1hVij5WI2iie2DIECD2qEIlgFEAZ4w04CH71IPWNXOgrUnqe5
2q5OThs5i+nIoWJvGA7Z97DCET2xLt7RlbF376K8ZNaRjUWhl8wchcmSz+emV8PVBQA9Qq8PyqCO
2UavszIFnbuu5HkvS46fO5ERiAUuHZQ+SLDmwYZJWEC+mq+HGhtFHFbRo7A234aWJFs/s56jyq3R
GJlMVqjOwqAAtJpgMbnsfoSsdfWz4fa8X55q3kdXhNTzhpp2KkKv+CFrJcOxu2TnxiQnBNUkL0i8
89kEzWoE276PVWwfIhp1+5n6eQexWgYFAOh2T2aZH+hi3TYm0/C11Sp96dtGfNHRZJ6hqyWiWBpf
t5s25urczc68VXAJzj1MtaMLIBN7VDxX45oMd3kt2n3v6zuf9e2G9J4//2evJ76YOb+62ReEDB8h
SRN4+x8howVmlOBhPG4j2tIyMCPOuyh/6gU0aTnc9lU0PDC8qyd4Lu84nlC0xF2YAtUjkr0kl3J6
qbNkn45o9WUon6KlVSej1roQTc+hr7H8N+/5XzjwDPs8QBKSwPCF4f2r50ahMFULEaA3VUuffOPy
kjvC0QQMopQUoJa57DixVW+c4EEyMA3ObWfo9ZD1plhjQJ8ojvRvyIC/+mYsBYkdkSxHOxhFH6xH
EvZjvab1uI0heRuQJvCj7is0mEU/crqhlaiK0QTyd0DSxRH7cAsBuCAjcXEhE2AQv16OlK1Y0VMz
blcVyVOuqrHwiZvbTcXTx6ElL8DTnzx44jLT7YwWAYU6g2FQTGPW38l1kKAW2QukB3ENIzK7WRqq
junoyWYN4LZ1a6yAz4YXk0pHMBNc5DYwO35owLcFFO0UldqAbSCs4++VHm8qZDSKaIi2PV/yfbcC
22Ow56/yte++Bx6pgVSK+JTkncC5sCq03UnyCDmGH8N5nb9qEa0bXXV2H7SGbMATSVQz3dcM0YO6
mNso+b7i2Snw6KkzXWv//p8fir+QdykDdY00Sg62IfkruZt7BWJ0AS46BMxvFu33OdJ6N1DixV6q
BGrQmKT80WZBg+1GvDVREpakZYv4jR/6F7ABYEUc5zEgH1g4CP39emtn/MvQ2FBtJ0+S+6SqM3gV
ZLn7+Xn/SBfd/X2t/D0o810NXjc1/yNt/Y8v//f1f0e4f6aE//n3l7z2P7/av6tL7M38x296VB3+
+/gtl3fzj1+EN/PHu7skjH754i9hp38TZ/p7aPzf/OP/WdaJAZv691Gn8mV4/1/P7/oNq+ef+ajL
z/yRdorjvyXgDFLEBcFD4aEHG/BH2ilmfyMIcNJLgiGJgSX9I+wUpYg0AXzLY6SLkLnNgSr9EXaK
6N+yEJw0bHd2oaZZ9D8JO9EL8/SnbQE/fyE3M7wByD3YMD8Y6XWXxAujpi5c+JNZ6fC/lcmTr2xQ
9DSLlXwbvK/jUmoSo6UaJ5TwgpBdX2fdi4raE6IeybgNAmgNrpUGZAM2+NtkmOgLzVR8tlnYDUXW
LJkoqjUe1yLuffalyqPgtrViaTbCq+5zXi0WknO1cUqC/5mxoR80pJHPdlSZKlvl99xS9tqGNHih
nSdVMUTLloZiLVmykkLK2R/TMFs2Iombpz/d1D/W/i+hsA/bJ34uy2gWo01AyAwE1eUZ/BNLpwAZ
j6InPxgozCds4qI0cnTLHoh1VdJaoldHL8sPNQN+UaA0+s58ni+FpJfOK6hr9xA0bRQWbRrPz2Ei
Ol/o2emyDfi1kgrbaxuEM+JUWqMyi6xttkg7rFf/F58DqTsKyBO8e55c0L0/fQ4yI5zCFvVjHDj/
1FXVOyfC7+UASUkmASuBE7/pwYHs7Guyr2eefMo758vJm6Dw6dCWIC+i10rC66rYRIu8C6/mdomP
Wc31WfQzvSM9b9Geq+Z/hoVe7gHgtexniiuk7CPApkkoicnrH31XdVd9mNGrrK6n0k9zfBUJojb/
+Vp9JJTwenmURAwZn8tdTT8e1StkcwA16bsl8ksg2BOXa7RlQzsdJtXLc4UoTGGRMiyXQWHtu+43
4NxPJvmXhxNvAAUX8lE0TSgSk7/erK41Tk9OvTerDJHcalm3FNa045tC7PDHKqsxhKQ0H5NgYs12
nEP/2tGYo9MAB/CyRCOft7B7syvp4lsG6wQV7irHb3M1o5kSPuUbGk4wmdYuaOAFxUm/VVEaPDM1
7BYuU7lp4kupLQxPv+btmuJcnTO1S1uhXjo+jY9BlcERhCEz/CZe9RFsvnDeDIQPu+QxcwRCP3x4
ShZVQ6j8TmY9j4WKE3/yQbp80W5cAD2Ejdop0oQ/eOjiuaCVo5cdoTI3MpPJA08454WzBhdOLMrf
2Klvodn5wX5OgnC64Qld4b2x7D7JDHt23C03+Ctdcj7SApuROvYD19cRU82jy7L7NKXpb2rBy0f4
5f6CccY6hmWFXB4SEx8330ipetbsdRhTWoA+WrdSBOju0K9A+avob+oEgqPmL6+Hl4ywjcGlZB+5
6rEFnEb8+Gqhd35hiPZsPch8yIpT1x4teIoXInII0MF65hOUQLir5lM899Bn4xm7UpzW85UadNBB
4OmTg4l6UW80pcFednl6DMJsJGWUZpMtrUAuCU6YuUfvOD/GwOICaNf18hi5YaOYyD6BKJFgqPop
hspLZsjDuT7lpLE/kOaMblkykzJoUT/+5jp8KMGxsqIMWD4q4Qu5RjOcu3/eAzvaUOe69fuSV/MG
QjeUC1yswrWan9GBFwbHy29e8l9c+cuwBpzlWXbpoD40I7xpUrgC7nsodXbMxQSxQqb1hokq/92u
9ZcTHY8Ldknc4Ty+PDcfPh3O6i6Itfnu8/lLotV4QUCM/ApZvGzXHAp9Ui/rQSB/vCAElMpvjW7F
tafJ4n7zVuLLofjr+v651kIkLvCG0Dz+eqHBO6UZj/NXRV34Vfi1m6BEUH0Xt7pfCjcPYkZP5tMn
WA4hgTBcB194b5YvcZuIspfLeOuIVRLWl12xQF3/zrKKAY5m4Fdg6FX2MI+DNkWqdX+OqwbiooRE
3BRxVSV4yS7Vv7mT9K8PLYku1TYGbyDdgWX764cKmzUbka1+QXMCvCaRLnkLjV5Ljaf8doZ+poo+
61HmyCRD2gQPzjvIprwwDWI0m7RGFHvUkciLoRHLDdqeaRs1vLmoIlGPYUm1/wHeAhtCHCAfUPA1
fqDA8G6QfKNfVkfm51FV8W3fAy8ORbA+9hA1q7G5F3xSAZSXDEJsozJchHCqYUfrSvWH2Fv/VUgL
h4h6+RQOEzsnjK9nOih7Fcm0QzM2QwguctYCNavR6d+D75/MJu+glfzmKsZ/XaUEcQuAJ7gIgN4/
Ri7IDF/A1PGLjnn4lVoNUDHidIE7wTuoAqb3Ot1EuevOiUrcMeUuKMXaylPbwZbdMFD+Y7HIqpSd
/JzGE/s0Ntp8MgKZ/XIYiJkKVyf2nLva1kUwGXX/szr4f9AO3Q7v/cOk39+n65fh/4OGB+MT/kPD
89/Tjv7Z7Fy+/+/NDuYDIWIOrhrlJdoXUCH/6HXY33C7M4QfM0RssuRnCv2PyQ6XYTaIZqEiBc6L
sO8F5v2j2aHR3wgaFNQ/CZYLiqDkf9LsfHhywVlhr780ydj62V/7ZDGySoNVChFLhAd0AHm3PkPz
z0+97syVEDYMf6O6/OUVGcKkyBugUcORlecfNsCwC7D3KjMXsoefSTiDCALvPQpL5QBI7FjcrH9f
l3+f2/UvOpWPutdlSAbDM8VwKy7/pR+OGjWyRlWhsIVLVnQl7ey7qjCuaiHzxmsK/AcsCnS+qt3K
RtZfLFUBLXxNf0BBlq8LdiyFrApxn/OJAEb802L5F2/v8on/dCTg3eXQvMIQjS1SMeQy++PPZy9R
NkEDQXQhlF9hX/YmuYyHMMkti9TFZZcLkmhMefubw+in3vfLKydIX6HwoTFWGkK4l8PqT50PwNIU
2QZQO35mAYanIdC5ryVZ0bgFow0PJu6jpGhgq9zaetAwTBqbj1AKDegoXY9QZP1oG/kJkarptzHO
DwUCljbeFt4cypEYifeP8UTqqOqWRKliqJSLgT5HyZ2mxhWggbCT6xF5gUOgg6zfsET7ZB+nXP1Q
KAPA43SB+WbBlt53thfBNTdNHWx8EuTDb7Zt1BC/Fk/YqROCoHZ4Sd5i8gA09F8vY5c1Se4YLkbL
KgwAqMFS4tO0ZyFkiPCmflOyXaET5/qZ1wt9HYELaEQH0+kWlre88m3NviYTYClYF7O5D1xKQDfi
NC1spsfkOM41+0KaYOSbAf6d35iZRS9W536CIwBmNxdeAMepc8k3Lgum9W7xuYQPmjfR61pBeTsM
cWXBrCN51ou7tY3BoAW5IuS+zaFTbomeSNMXHQ7JuIgbrvKxmGoNil9G0drecQjWbl+nfY9Qai2o
2UzY3GpWzBM48IdUsyHCjXLZaxrYUG50MwbmaGUw7WYPPRfsNYA8dMpBygq0eMNSshZrLlgnpY8a
1GZ86+e+8kcYsyl8GDUFppCaubZM0jnQkL8W91KnPAEx3ud4GBIe0ebKN2xd4AXDo8aGg9+4Dj6c
ijmcKZCYoYvvtfH1RgKQ7Mo2Nc01BVCqr3twd2ERhw5/Bk7GdRkIlIFlDaAdRpemuJTAbuG7jbmD
q60g5v7MB7Zu74MwfMW4GlDwebziG2vW2VLKQduCwXE/IUMX0R14PS4fZzOZcwYMAtio4K2/tUgK
tmCyRvkcpRTeT17n2Zv0MMgKpgkvu8g6V3Y5mObQawNIb2gzRFapdHcJnbBPr1XIzsE8ua6QAY9Z
EWYGWxoQ7PB7prkQOwxWqa6zOqPgXS9ef1fPhG4D1mcwvPIV+ICPUPcYUR/oGtRYg7ENMSDDAc+r
Wsvv14xkb41aFmgcTVLo1fQJkOQoukeRPWnwM2KZiqgFe/Vo6Yy6TxPF813Hs6iskbi5Y7VD1HGM
p/4zuiAyHypgxA8DVDR3ZCBEu6Lt6uU+wwALXyAYI6IiQl6GbXs9qyNo+WEfiCk6EZm9dMipABcC
+P+yTjSIvw9JpeEViPYNkSk2FkEiLFw4As9sy2wPBA3e3hm0yhkg2PoWSQtMyGKQAkH7/p2puL0O
dRs+phPipyXJIcAV8+qgYyya3EyIxBxRK5nPTFsI6VNVFxJZ1Y1ylJfcTGrHphmfH8imx43P6m1t
+NgVIlDzDomPri0QhsHapQNmjrhugplhshb7ODLx39c6w3yZqaniz1HPKwbzsl9IqeYWritjSMBV
OCd2CE69J+AlHoOW5j/GYGQQnfDzeWmMhJQ8hBhegzE3zSnSqAU9uMgN7Qnii6sZHloaYPzLiB7/
s1AXqF1nc71dxjjFNoPbHQMmEHW4DWvgFZ0x2L/Wxa+n1Fv2QNeWvTbO97faxa5MxrEqatunx7GZ
MKNUJUkAVpGp88Bi7CpqTMhcqkm00y5pewZQytJh58coeFdZrq/H1CG6HA0DkGBV8dNCPSdFBorv
hzIruuKKiLb0PJhzaBOBuHO6zvK9A8q7MY1G1EIMTRkho3YWtWlLzFSASOinwOZniYx8Gc0ymmFW
uqQ0cagRaW8MSLMQJxfgnluRB2h7hmlaAMylWKxVUpPrGBrOzmDy0V2GhMS+FSIURVBNiOezKb4H
64kRTcaQQ2oQIaFWsecxH5ANanyTow9RAUgaHcPxb5Bs2llk6A4tr1NR2oU2J1Dtfh+Okk1Xqpb0
SPrQ7wF9YkxJH8ym5LK3Dzj55WuWNOS6jfS8w7SnqrqfonXh8G8yPRcjBOJPHQRxfQhWa+9haMDD
DpsqOTMQ9eI8Y4DUdvZuvQsQKS1YuMCYz0KJvYybscQqXjE5xVALkIsmuzVPL6dPrUCECKu64L7D
Sh+OzZKv+QEHclAdZzwK3WYxjgNXRlNSaEFvTBoDEl+SZQsEc9m0CUIyMUJMm8Awc3KS3c3ZcqQk
e1RVFl+J2fvdEkz7GKzMmEbfO7l+GsL83UTDp0jl20TEr76ub/W6wO9u7ppgokemzXgLsDnihTSZ
LYitsafy6EEOyfUUYQSXwQiLLHbs3CIOjV/cEyhdS7SN8CA/VQtQ0DEGjNoPeXuYvYk2OTTsIw65
dBPUTfteDRHf0qAeMVPFplsBXO11pqM7z/jtKQ4elWx1hktIEX16Vq0GOzeFAajc1ZkdIDXAooxM
fXPSDB1kCW56ONs2mkWhQzmAI4+tBFhkX9px3UUOUe7rpBN22QBqD3dps2iJ7jwWVf0CFtvaMgPK
+DA0db3D1szrY9MmBFUW6SQD+VGH2TWMApZhcAI3SLZhPwVQH+HiIoiyrKOtPvUj2Flak2rB3IJ6
KCH3VPWp62E9GDexq3ms1l06Nc7sUWUsZa6B3JaweN2NwOycpcjA7usr4ge3beYLDIfhTu28ycd5
NFvMKZ4PUaYRmk1GVO6e0CEtleoSXnqX+hBd9bp+aitcc+yAjEQl5R37OtqUI9bSof1cMVAsKlpZ
x/MuRQn1hMd1vGphaS5lH2Spg/LfY56P74Y7YF1s15LA9xigUcu3rJ7I5RqlWw8GKNuQwTNaIOfZ
PqYo6/NiWmBRl57AuNlnS0CROG7QBbe5+DFEdfA0WniBWyGb/mg4CKDtitBXKdLUQNsX8RPQo+wL
j2lnTyOih0iWTBcjd2oI+L9x9sueh2o80H7uN26u803fjPpWdV3PDzhI5G0W5O6rjbsBsDHTJ9+F
2T1IjP6asOjznIFXSwWNrxViZs+xX7rC8niKviEsz87wI/JDXcnoByxbjMCx2iBUV9nvuLLs6xRV
4Rk3DisGH6/Sm04j6VU2kunPyagizJNxK9kiWo8AU69fXawc0JKoLQWxAwp4oT2SEZ3b4LFHASBp
QJaDrWX0bRATsHsNViwaVQo7asb7FAsCmTtBISVh8FJfroo73G/nTggRIfEyLgJTgNS8rZah+dym
KPrWIclOYVePESKvDnfS5sQjmsaQ03OIz1zNCTk3YO9OXQXuploT/BEu6asPLTJ+Ax43W13gzLbe
02z1bItta7lRETkvXqpPVrJlLX1NZlCkSPWNwZDdLWwCusJZf+6maLyBC+PvEBOnE7qlPt9B3u6B
pUG0WUN3DGA1f0NXykuTI3eZ48DYY1ZsUG3Tjq63nPTAVzAepwAug2YI7eL41se0uuqiOTprHZgn
gjb90Ho6nrp84tcxhPi7MRTnujW36Vr1V4O3YbxB7X+q0+DYt1p8SSq1vLDKqifEJ5a9lMl9KJo9
6jcPSUeZPcWsHPClIHy1ZQYcMkhUjrDZDuy1vV6DLgUPH4PaXOSyU8D+d1LnEwjPAL3i2A2PZEF7
rjJgvr73Qxln0PebRkT7xQ9XqQRIkNeTBdyVwpBJOn5GiE6DEcOsqIg4c0uEqI5LYgHp2MWfvRmm
0zAvwSOqrWijWR+c54WvvIATOeC+j7rdjJynG69p/OzrUe4Rh1rPS98vSDGxV44sB0oQO24XSGTb
TjQzxt6Q95Fqle8sQGxEA2h1HgOgmxxJAKA/Pr4NOq8eI276664PE4fDqUEUkBMU0j5wxQpLdJel
fDr7IQWLFXh/EGnANkNg/bmjvXnkq/iRL5l565ZcbJDkQjoOuEZWpE0MTdcu1X6oW7mXiNqi0ud9
vkl6ddXx7s1Xqtqh7O7PNFkVNuYJgAcZyTdBKl/Ww1Bj3zHmJnUsKGBLgoMBbFhy0gLj7lF0VCua
9DnBeCXZiL1BYODeZlP8mFLeHtw49zuothghMPRjfm1bsxa9hTgK0wrrAITaDtjh8D1HUfiO2YdI
G8wRzpmqio+dqYJriMhi74HrPeW0Qts0TXI5Y6qN3fJZPmdrjT0X82CKSvbA6PNYf47UhKxl1Z4m
lWeY90QSdFURYOhCjsh8FflSXwV6ZpeCONwClV2vqiGJdstUP+CeOIDBDQEEU5kdhhE8Q17uS++d
RKolvDM0WgEu43yOVO93skv33Df9ljQTeD4oz+1mTpTfAPTB9gLwftcvDbYjgQ4mwtny2DQNOQSo
oo4ZSgv0cj35LpOw23V2+QTyi11c4Jx/DpvgTtbNugOk846JivEJdzvaZjhajnnT7PPB+q0eJxDX
bjljL0DXtoBdRKkGLZ9OYODiGGepay7pFO+LvqNZV1Y5YMx8lH4/Bwphp/yCxuPxPkD1wtSRNv7a
pQvf58BFPndtml+PfkZRBbSvQHTJ7tIF8LUR+avJswdMbYnKoWo19NXIAiyUapeAGQzwAIGlpeTK
iax966VcPi9dhkvgaueO2aIL4lcwRJg40pVLKtKHyg/Dbp7SzhZJF6KoYbw6sHX90kCSxsgoYtGH
MesLHGAdjM1BlivJEnvMXOJo0VkLlV1MM27huILxoSkaJjqiOyiQ41o2GLjxiqGMn6Vz2dvop/aM
H+xuU2N5ckSGnl3TGkQ9kn+afqktSIdkVvNNgKkGLyKI9N0SDc7ABfQISTP2Qocwmcok08M18nz0
RdJwuEuAqJ5GGtBrHffkjpqOlqFCZ7FETXiPXpKdqkz0+6G3w4lEdOiKOkB+s9fSnoI+W66nBvi2
wpSHm7HJ8WW3qMLagDxMnQugatDlm6Zz9NotSJwhRGv1nvWLSOHHCn/IxSXVYyB2HVmSGvyBJsCQ
cdmOKOuehnQN36qArtvcZv6NYIXvF5a5nU7VEhWGR/LcVb0pGQIkewfCGNGVCjxqAR01AqcFYoTj
VHMNeG/wvk/wDhe7xXRNFJ3rlH9Wq4yQyOtC9j4Hxk4lAkvjJeHTPpMVr7Rph9neV2ngkfROoYEK
ob9Xo8sPIorIF6UWdcL0zregkf2J+tyUQULSR1TsD8g8Nldji2a2SMh6v2D81WeeoJTlg7OHMAz5
q6CZeB+GAftbnKDM0tNeydCc5m7Nrybdo0aaxPCYzWN2H6a637ZYNIe8DcPN0gLQdANib72d4r3y
dfApXvp75wcY4szeW1DS3xHLA/IN/v1azMtXDKqSiFBFIRI4ygXDK4afzuEeO5IulVA18o8qYLwI
G1cdOhsMiDiwcbMoEZxrJJGnywUfChvW111k0k0ig34smrZNTsDKF1K4roOGgyoW838yifU+OVuX
l+FKh8lrX30apBfiMJN8CnbA/t1+iH3yni7Juh2BU4JyVQ8dqZz6zieHrCWoYjhK93WXzh6Cjulv
ZyEZMkZsXKLSIYZ/iqzGZOLUrnGG0VduodsaZDF/HiE8gSxOhvA1wmxjv6vkYr/lKLzEbtZjvq8m
BB0LgQTa+eLv3M9CQ1nKPGIRew87OI+LekAspC5S34rmQDAvByHfWaI67hAayc5snKuljLXw2SHv
q3w69iu0lqshRohnp4JqjpHKYnG7wVTBYINxUmiwokXWe5x8vinUkts7bKe9eBknRGIKxN4RiL4s
WvZl4WiFbriYZfID4puAf536efJoXdsJmyfGp1Bb7UiHkrsQiR6iW5rIimBjmU27a1G1vCHd0D3G
aAhylkv7CUayq84pXeTz1Gn5jO5pBB8ddhQxbpHYfdNjTgUSEgpTHcCSc4wtW+iNxVOGzryNMfBu
dLzpth4N63WtvDPHDjIiJolMlbnT8Cv7UxoDQC5UjwBFQHswLnIIfJFnGNVTpkq6fo8xMg1Kzbm+
56xKZYEtARMpDG/cUPb9IH/kFnLrJrqMY3oCQzbJvWo09nQexVJu6xizMlA6RdO4NQsStAg9UaJu
otD1EvdTJ1DgoUmKAxkTmAcapr0q+3XFfTVdDutkNaO7A36JxzupEzp/4k08xbfOYK5AgdmQvC8F
VLzHasDy3EVAUpCAXcyCmZfrFE3lWnOKCEeloeBxjEOEMoQQNL6lGulO1RdhpI0Dd520Jl3LOkrt
Z3gdy2EWXLJPiQryQlYsGEvCqkTj3MBj9cB6kl2jKufXdQ3voSTWdXyjGrhOpcGCCBH7Cse0bGux
iDK1tF2LKAPRjClbYLJQSHTIHK+RWC3m8EzNUE6owDa5apb0fiUNTTFMqWqSI5kvDnM/AK5EdjnA
lemBQncYadWXCSZ+G2wrUPoBb/TuseUwPjfNmlDYxLPHATJTzHE9rv1STZsq7rBnODW8cQRZutKi
4f666IrfGUL6tymV9hlsXg75ezC3FBwLpneqVDYFWzGupO070GeWVIweWFJF5shl4rKj0hoSLddU
LcW8MHNlRhkhJpKIuxjsByvt3Mtngvr9s4/depMjbdMh1jrkBAeqYk8sRKS7xAykFGez5ekLxrfk
mG7DFU5p12PsBbLMM2ZyTD0Q4qwzafMDM0Gg1kc8teJgkMjxBaTnHmNHKI6kqxrn7R4zwJDWbrLK
u13VjNm3XgIcLAj4Iax4D3zJuhSrj4h4OWm3Nl/iVenHrCbTTaRFvYfOgCUTAjLINhPqx/owTWwV
5xVppaXEkFw46IrUmG3R0A6PMoJzJN53wBrvZBBEyAdhxhY5e9lLXUwJi+UxiDGFpES+MMXBXdVg
D1MI8b7kUZefXW+g0mc+wMY2CSNL6Sd2wuRj0p3CBFXiFr0aFvfSot7fJMyG3zCWAmUnRvwtD3Ti
mNzFlcVTgek8FZ452wVHbxCchG2doqTwFS6lajCVE0RZk2wNTzCLIK8QLTqsuhM3Jpvy+JbAO40h
SEQorQafIC4XIMaLRxNP5Vxi+grawPjneg9B4L070cbJlqLNu7lMwiSbAfnTU2aQii4RS1TfDFuI
wYDoBFhiZSb5ACk3e2nGSXzzMZLke4wvkM8xik5gZLUgz2sILaCw/WU4WY2xbRAW3Xyb4fFr0RKk
7r+YO6/luJG0Td/KXMBiA0j4wy1HFo0okhLVPScIUdOCNwmbyKvfJ1k1OyI1QUbHnvx9whZNAUik
+cxrvjlrCcF2iCmuHG3UGUmswa+zG9QCKZKsrUZ/U6RJASfATe1PXt/4z8lMzbkeJQt0SkdeXeYo
O7sIFx8OXD4TdnPFuLZ2LrxCityr28GEb4leC2nVN7Qv1w5Gsed98mLJo02VbV8sY2/R2kysAB6M
m7q7XHZWxoxHLepoCzEsFwiKuOrC9sHOIQye0ViZQSxWSNNUKPDVcwcNvuJxlg0bV4XaRC3kXRPH
7HkcwtOOOoehA2V93dxMxbLcGP1m8kSUBfQfgVe3P9Yw9Icdx7hYr33yI3U/ZE1KeFovQm7XQa/L
ro9a+XUZw67dIkVEi2O1imh+eGlgrbVT10db5567aeh/PbfDEn+ai6hHD0OJqCF7FykN27hLH8ti
FgK8lhMgg4IE2cbKJtR0PEjs5KPR+BDn1E2OUb807T6P07+GWORbt02J6drci4/ZTLloo8dofPL9
RKtdP/VIvbUlMgnbFtl/uqMw128SKWJIbUMTX0A+pL4/UuBvLudBcDKgbJaCGGlQcHREk1yXUVwH
/5rCIVs/FzEUuk99MLJ4/VrpEX3rGRLISKFEXA9lWOjLdh7pIpI/u9XRRyBW72RvIfww9HX/s28t
MJ6WtsonBJnt9XpRpUj+FDrQMt4IlVSIaTn9+N3OgQI/CYSlSAKcJYz2PiStcB9Ro5CPXlKsGadg
ue8ctDu2QRvBtqAClO+aYKDuA7eKM4P+SZ4dkdHPSS+XbirHLRimMnv2dJZrI9PQ19NnCvLFcI9Q
kviqYSaE+0HGrjrY7ZD6SKD4k383WVDPa2zCdtFsA4t1xMMEC//QUxr8BrFB/0hzO7lFr94h/fX9
a/D4+hsCIjkR9jA8hKluL7s1ggKfBjRyxiC6LAmX7qTIobZ3jt3tmkSHNwRzXEnA89vRkA0fgS+P
P8o6TJk+cR5e2OAZP9PCrv5yun7+OehU5ayqNdnpapYPedEV8TWc1Og66CA/7axyWRC7AP60XdJk
/YbCK7z2otuPAv2jXZnp8J/Ki5M/B+DrXy1C3x3SWM1lWGYSgYDU/6vO6whcMAKMt/NajMdwbuy7
DLGk8DIDtiCuTDuu2oB5hrDcgqZlM/AvSasMN1gX7XOXdRD0immx1GG10VOAI5l9d7VXXFoVCKUS
Zj7qHZ668gFubAPHiq/WrKZpqMrwUwbHcB+Aw0K2qdZJufOU71n0QBLnoq4y/ZjlVmDTwmpsD2Vc
ClzIyqrLigrhdzEOkMLCuLxjBXXWLkRODNptNkw/FjeuqBvShaLfPRc3I8KCAt1ipiEdaTwwNimZ
7mGOZVzu27DO7jT11hTOy0BX1U/XZuM52BVshEzqR+1X2U/a2Gx2zkzGltW2XWwpKXfutq8zyOlz
Ni6b1Su9PXFtc7WMYJp2Ejn8jaymltfqlFtEu5LjGqPwW0TR9Cdqooj6yqm/EVqnR6et6Is5yTd4
LA1nj59YxRY0eusj07X039bF+RnlXvGpm+avoe+sHIVtuV+paN3QOl3vVIfez9by+vyhHRd/F/bR
1G6oehbbPhn8q1GBjwhca/qSrV70fa2W9sYBXfGZYioTX0MzPdg+8ErlS+ZGnOYCMBqQly23FqMI
0YrkiHGIh40KEswHtMSCFriZLbPn2h2sK3pu22juux4YKGzRTC/AuiwuiM7EUgSbhex4Wyr/0VZR
fQOIBKQ9uqwhkgKFdykYMxrVJPqfvWldl00H8P1WJ118JEGunug41LuxnARFNjhIWz+JcnfroXRx
jU5T+0+FYGa/Wdas/Yo4S/gp18X6Z9xJsQdfP20KCvTfGsdaqOiOHKl521OwcEs7zw7TQiFrg9DW
tW9xkq+NCNJDaot+ByP4pwUF4NJvurHaGXTQ9n9li7PyqpMCRZmYuujkjWLPsIfo/Oc9MVuatFdF
TlFqEMicVNHS7P8OLAdUR+RiqQOnxAkF4u1vXVJ69ksbuDN7biHZqSP8r651Ms0/Fl/QarPr8A6M
P5Hl+5d9jY96uSwAVWSeXdshcvPNz3/B5GAkoXy9jvSykTWNYI6sCDxX1LzZUmt4U5uwmaMPron2
MZ/6HyQQV0WGFhlg/H1cFIE942X061X7ASW3uqLxPM6eqWYWrU0fymbz2gAeGvsDWPDpi0pG+rcO
MTU6yVFxSb+fjG8uAz3uszWwn9dqiF9UI2yS13BQ3TcfHKIFGp+KOUz+aKn1d+W3bfaj873iZ10i
VU/fOwKggiYO8cFaOOMP+LG0gJCUiR1O5rhBeQp/yfuCsoa1lZWGzQ2D/WtElrtsawR/3Pu2DxwQ
QPbUjZcZ/ONpPxbLuqJPkYRy54w+7bmCxEg+x6tnwCPoq7CLsugolWFO8CXOJ5qnshito52spUVX
aZHdNgyQ9PLdJnhQblGxtMgVnhe1cNZlKqIGS2h1cC2Cy61MPdfbFamlCQutGlIwECc72AFxsetv
K/jNY1ChJrlRGLewb/ayu3LKQNIxIbP+hpeVbHadj+RZ3UQo0DRKheEFvar8z6BqhH+RQzTA1iVx
1h+oPeX21urVJDdwsgcbmXkFGkBmOtiNnRGtIW5TLH7qYsi1FO4kj1U9wvPs45KScRz2/XWsSw6Y
SC/YBaioB+WCsupa7rou7snErLy5SOsBlFwbuC76lcE4zZQZsoqCAHBdNm6wMqiVgKG98pzKjg+Y
HKGAFq+2unhZFn8LW/rf+XG/0uP+P9l4/wOpdiAlf9k/frMVQy8uH0asZP9xHKrvzb9+Zdy9/OkJ
herY/v8OjX8YVU9oti940hPjzvzEd12ApoZxEQeGKXkGoVp4JkLAcMHoA7/zfOFwK8PJX8z8zHwW
NBR0owHwg1D9N6XwDHl812Ds9a4XBUD9OHIxrwCFiomOudKv+0/skleVmecgZDO4VwIlK7pxNMAA
vHU+ZYsY8DiKYnl/cApXHryYZkJvl9/r2V1u6p7sYeMM9nOByt8xC1KE/t11G8/iIabjWWznsaCg
nIn4C5wN/WOWytmaSlO+aby1OXrJcNvOS/np78/Z/zMNY/+9yr83/0DT7a/v0z/an/8wrp+8tvzH
b3zQ/4Ez0IWO/R7Z81fvYOMWZ37/TPT0IXoaPWtY1kwTspf/gJ+h+P+/iYbFnYNZSOQZLjb/F3A6
necZaGcSVzw64BPzA+H/nVn2omb/n1MOeDNoV+YsWGw3DhxKb69nWQ3Dt2u8KP3mBEggUWXQw0zc
a6OlQIe0hIaOerlFs1A+W5zCUP7yTFSNOpSYWuVPcx6gyLNZfOg7426s0S2pd5TLkS/ZpzAfi/WI
VFYaU4lwtV97G0g/gJ+2ZZS4qbgEBDIMiGQFQlKm7PC9cVGgYsdFCKtKJynTfZHR6iVspttl4nFr
EVl8MaSFSxgXE4UImugq6cp2D4XVDu/dBTe1cIsg2xz+Cylep/1KdGvurqG6xwfCdoFcfqmydCYZ
oOBW8et0C9NRXFpDmYSPlluGw7ALZTLazrV2dTOF9Gyt1vMPEcu/q2/Tpiu6f/XE+RPCRSPnSrgr
qBaH4VYmgMrEpZS5Nc83kaoQSjmWI7Kf841XtAVXQ4Gs4bEl+Rm30EupDDdK5Q4Vy4DiP7+SQ+3k
sVFb8eXzL7Pxv4CrjXbA61ce0jHHDYQGDchztqlXGwtqTX5QEdo/oUil0vCISUOilysb2Gzg08xu
wd0ifgfzbzm2U6s7/WihdDcWl06NoFp5+f7tvIYKMwN9soaIIpMhyvvwNl/fDr08ckalkq8DRFSm
hirsFIExJ1hWCxHrgBJbfkHPve6ye6hgXTDfKKR+cSF4/z5e7OZejYvPsoS1G0AjYHReqIa/hJlE
YnkB6Db8GtKq8Wvkf4ZmLi76HlUn7z7mhVCLSyfmIx1pUWoJ+NWSs8PUytfIW2iAIJDClxmkMVi1
euqAZNyFYOtd665W1Rw9t+44peWtagH33UZ16QQfAPtfnxqMJoQKqIIsZyJm4MZvgNfobXgSDtn6
VQlZ0MMgVnMZRm9a2hhutDtId76KrQaJl4+MM96GzFwc9iuGNjDFOSShn78Bz9e9402ZdtOvQR1M
a/JlmusylIdxACOVXySu8Va4CnPKVCHyY32NSJhtDSTDt7R1hsb91AlAdhWSjKlZqfPsZACZp6F1
zLygLUoI1mdOWMR31EwF8V8wNWY7Weas5TODXq4hWG1Hh7iAtTQg4j+TuixU99A1CJ+GF17Wo8sN
e2myvPjgAoFmkaENmATysIrWNwsXJCm3ucI445Njt5vYd9a5BxO5rwcY6vHGynOzJyWWCnj5MFzA
sW/7WZXjsM0hs/UhtfLJrG1MxBDA3wIJMZ8yS8wr5iuEJHOeS3mD2VjIn2u+GaH6bh5PNeaZizxm
3at2kPyZ1zqOl/1I8spAUgZXAT0h/mxs+cwm2jDCDTJ93J5G9kJ0u6Qii9s5XW5n1BP6uC5c8Buw
Hbv8uKaLE4T3BbQyXkmD08Cc3HflhGrO9/a0QUI5lLw8JcdKdX/Ozljx0S7ZqfC/2ZQLC+emKgSY
8MsiQTxS9eSjrAY2WD1TxtsvXWXuOgKawXPFRTpbj6CnzK5Wn+5TorprPTbdwFyF5EnXr9iKVfS1
c6A8YA904KagQhGxsRO4uXukGV35TOvE4jWdP4p68LjCBzntqMDRW/VQo/tBXzsthzm98HOaNOLL
1ErzcnM/cIrqGwjlCIUB1IecIrkqs8bMs2WcYkhgwgbtk903CUY48vD+5uL/tulCJWHtcQRx1LI4
3iyNLEjsQWsKqO3k5RrUv9axbJByf9nzLNkrhixASYFJszQFgnd0+OTC3Z1/xc3zgfqIW9SjdQ/5
3RzWbguFE/jUEvbL4wwqsx52U9WXzKo4E2aVdS85oF8X6SA3qnR733ssHOXnKby/eOha/5F2jhhB
E1OuTB8WVfgquJGhXm2q677oZDhdu6cDVLiDX97iI5BygdM/SNnN/G5Ps92ZV6dHCJWiL7fle6js
gd/PiUjnq371EaxBmJj+exdsGqScx+zb+bRzwIzzxBZVmAlbWCu2F2wCupViwz3HIxJPmx4tr2Tc
pohpoyfZFNkkwpsUMsjww/athYXrjIi7zTeuoyeKclY1SgSX/NJDP31f145u1EXtO40bHEoHNQob
kr4Flmzz/pt+oweAlhBOIS5kbei7bsBO/OZNg7hz2ZP88jEMkCyzD3Uyw5/eiobJKbaFH5ohSjyv
LjDgUCDvCgrRReb412iSLuzKupU2gpsf3NZrShW3ZSh3keEyGxr5b4Gezjvhg9Huv/qjWHh4xLHM
l2qQCHncjjSAugc2X3oOh5EWpVp+xFUMhvCCbsKSWT9gkNhFfRs7CmGsC2oXQCa2TVLNnC5QbtFw
3aApXHjhrRUVgXeEf9kO+Qd0/7cP4QgKHKiTGQ9XEqO3q0j5CygUIcWjs/aSzmo+Kw2AeVMS20p0
25LCx80A+cNx6S761Rae+PL+OL6JViLsxjzCZVOLggZPgeh1tKL73gF7KZdHZLvL0P+22MpokFux
UzPly9AF442wRz/yrpHxNm83pKO4fmQW8/t9oPriUytBpMO4kr6ZZaUEmwsFoXs87Y3CH8yGzMrn
2Eel2EZmC0Fn1KNYEKx6wpGR6jGr5P3heBNukMXYYEvAaOAq53vi7WQvymnss8AdeCGD1dIH4qi2
wGWpdmpE9DMYkcoqr3HsDMP09v1L/zYCXJhIJ/QMTY9ReBM34mcBHLfU3SNFGfRFP7NZhBwncxKj
NLw7bz4uuMIVIxWMk9enJHEomn0wAoTOr+PpCPobjH1Iq9DYiWTfjsFSRe1Q1nH32GaTYm27pwWG
5Qxv77LCT6BwLqKScpy9Pwcxdb02y3yTtUmBOkiJOfGL0HBmtuzSsokN8ynnyMtoXrMveh1YBp7p
9MEugWQ2HOlFJgMeA2jg99Emo4mJpnuOws5U3I1JDcub/maJNNURfKBXBteimU2gsSReIJ/pz5nA
oQ/X1up3lQBf2j9AujKzuLP7qQCOlaUVLh44rxB0HorMFtxKfkrHxrgHVgrFaFnMSXXa/ouZ2fcM
y90EOeCKZTHczL5y8+SiRIqWQ8MReeoGYFXswI8PYh50+7VRuueMcRrtccafTsDW7lcanxsfVUF+
VjZgKjn5W59U61prkyYebCexEueb5ftV+alJ2tFRt0nlC44jVL55xgOUBHKam76rteEWrUkCVwIh
1wRGDfiDbkbJP4IfAnmimugFbTW62N1XxqXlpEUdhZd9IJ8suQXEBzNuoT3FLPT3BNDXXI9hhpKu
24DzOWgxsuNdLK1nzqtuRk8fJeFJe9xYBeyHNBBsIPCHa1+tqJltxClVtVhd/Ob5DxyWNROl4cwl
mSRmMwOcuCvyvRdE/zkxYp05hFTz6PVuhRDz7Kn6koPeRIDAR81V0eaJ+SIg1zGjhiYwgRZEoIrz
tOo44TGChObMHxAQmLPaURaOYVtPZaLvDzpnrDKQT8gFgiEFJVpW8x8KgsaaXk+I2aDcIaoiNLLm
E2CIe3tEK7k8DKh0LD8l5WU+mcBxZYysom0L2BQFysHuNm0gR3r3Fm5e5W3g5kWEBPlpaegx0OxP
oy7dDvhcktVzZN1A8+9z0JLpsEp73uW0wLOfNfkAai7U7tx4uPeqUavwqo9jE7cVDWTG9LKGRdrS
B8KHhr3jCdF1PcsrdEJSrDCqxi4IsvHTde3pkAx1qhEQSMu8+1QDPYnXR1aMbrXc1UCz4+zCrgJE
MLa18KQGdYW4BMAEiKlmPdnhODKeddrRDd8Vs9vynIRptFLQ/3dLLgS7yCQK5+zm/L4dyEKER6j3
m5Xh+aH5lPOpbE2W2bnjcEXJEjiiCaH/5u6J9IHAeInTFJY1+nSvzzFZgQb0mjZ7OJ0fVAwI7Vye
SN37i6Jjv0XqI+PePavMyCNbhOI/KkT8dnhEoTk2kMhArglCidnhf0m4ZY5tHOCu+d4GtqPuYZQE
SIw0JBNPVmPg9wccT8CDfrBje691Kjk1uBoBkU2HB1iX//bZo05Dig2X9DF0Y63X5yHLGtr8M+m+
HL+iMjkZSCLVK1oeVTs5HC5FSl8HcdIiZbwOM2hfMqtRzEUBHkTXwJmOyJKkoX3BLHaL7ySWZi/Q
+TJ27V08Y38mLl27c2I2blRkiaTcFEVoBJw18vPiPhA6yh/t1TEr1S+tlaoL2ofecEj6SZigeiH1
zuBTv8SPSG4pgsrzbWHYFXPse9Dl2BEAMsV9/wgoScBOM45bRhulGQobGHkTg1bHbICIvgj3hY60
45HPwgpMPjif3+i6MMy8U0dA5aeIyf+/yIX+8nqLoF78PB57wH9JHKUX4KVyBLcF8EJl7RdPLdlw
i/oU2GRg4pkM2z1bXrlCACoT2FNf48zqp/Ry6TSLal8jQB+hg48usRVD4/FdRirTdF1gQTY6GYst
+AU5P6Sr3/MC0THKICCIzkMD8pBmIQLPW0FG7WAwwgnRubvKhX9rf5DqGam+X+trxt0YhhKTi1PM
BQX9Zmk5gVyWNDBo0AYri/57obyecBrhkYll5bYOFwVYuExMkCZfhXmPLTaQ4BzY1qIvI5ajfI9i
mSkIODZeJU8dqS2/0HZqCfFjXBOQWJQaJlPbKU4f7FkZ3j5X4+Qob9nHFnjVeBPgsqzlNR1dnD/2
2ZgSJh6DJF6ZLuBaJYM9NpY59DE6K3PvLxlaAURCR+fcCUwPlfWwTalkLVeqW9ay2ttW2XuwZRYO
+2TbZQKlpnojYZ1N+b3qXOqjlxRS4tk6hAQ5aB/LIZ6cCKFQjvWJFqNaV/OWOzA8L88+5o59YIvE
WeGDZOxtvkCeTQsXQQ/Hjoy/+ZsYsRhUHifrFN+7Xj7P3R8UToBa6Qy9ad9QTkzumhWzz2go4ZkV
9f4u+3aHo+BsMwVI+U228luU3kqOtLXEmJjFVukn/7Slrm4VMgVEhtYxXqoFMlcfrL3/cl3kRByk
REKkJO23NVVEqoN88bR3jwwi1/XoIFEuX0RrjqFBuWwrYeUbMtj7z/tGPoNMwHQTjJs1foummvpm
S6+yvFH9ovX9jGYeVkJilLWbb89ZAedAJtqrtg7D0NqvFD06/7OsSI3RriiyFZhOK70i7I9w7CSo
ZzEQbv5BJSdaIBV8cK9mHf5S742EwOGI10JKZ3Ozb/enWNn1BH4uu1cIWJOMA+AyE8HrgyH6J6FW
Aa1RFDD0vhbzQGlsi/OKKn6QZk+kFOeMD/pRDDc0y8eqaHYuTlgS5F4XmoF+/37fVJC4XdJNo/KJ
XrERkn0zlwdpF5Fqav8zxB3FRhLkmZlFynNX/gXalvM5XyRWir6AeAnN2oDFlk0p4MD+PUgG7xl7
UlqcJOPmP/StXh/dJhobW1oa902AGDtiC4huspZcf4AptBsiTRwxwHLST+8Pwoua4uuXhkAPSSf4
SJbWb9WVOFUpObjHThNKC0QFqHWzlBslk3ILsMJUaTWSu7htEeJnbXl/Dm1TANO8kzEeEqIu2AEm
f/ERbOe2z4XPGmjbOlGNQWSc4Hle0yn/5KSZRogtVHVLfAZguvTzn+8/lP/bTMQYi4OSd+uYsOzt
co29FdN5NBPvz4VvCPVxcDc5co2yfR6i3t1dztSMdYP9eiARqMgbMWDWEmBhwUOlwwL8ejP29Kut
zUx6COnK66kKPujOCxNrS/EbCNbWHgcqBBtAcbEoDzJQNlLjoND8cjqGoxeU7oWHwUk/fp1dx7at
/SkmE4tvauF4dZkGTU/t7OULNYfhz0xHgU8JOByKVO1hPneVe4G9kOevm6QJ7LkBKpuJKL6aUNW3
HnU7Vt74fH4dekV4CBTMhDAApc6haV2yRA8cMg8HJbcCK3cq/1PIrJnN55J9pTKOwN1EL66NSFEx
pFrxAmrN/Un8LCAoO3g41BpzijLyALaltd21ECRKRdKB7RFqah+Jvv122pg+LU01IEqg5H+bmwil
pdoLy/F+bqCSCpjCFLifQbDHJnDrcjOGoVMBMx7y0v9w8/398mZRIJuEQBbnefQm7iDWygu6Kd39
uWLsCWw68m05RQHXz186iVh/oJoA3K3gpX+w+YvfbgAlKRzkUe7yCCh+e/5s9LBm1XL+nAapSV6L
iviNUrSLadq09ReQw/GO29GkwJLKDi9QaI85sreAZ5O7nVNgkFGmPDuxIfPNpLNMtwTrRdN6OWdN
+OEyl4AX9naIX106TwVOcy9XPc+sGmkYZlafTmPtX67AS+t5E9vjVIAGctbQQgonStg1sMRAXB4Q
+fuL+rftOqDk6rrUpUyb3nkbeqgKLYeBHvnn8xZF1ufxys+BOzBVcFcl6h7jMQgal9myBlmj7hfY
7B/lWW8DUuMqzXygMxeKCJOQN4cyrkYVyNJKfakbqL54Sijw6s9LOYHUg7LJfHz/0X8rgQNX4WmQ
GDPNyJhK6evTAU5jkMLXT79kHmKLaH3aNEFdJFYoEhIygpGbvy+wMSEWDSNcv03FXldhFmlTCsLl
CS4kX96/qd+yPtqTDIGJB2nB/H5kDZhLoMVeZ1/SODU7yeqWLsd9SauS8PcUoC304tR9Z4HVPEIK
eWHLv5wzHGteeYsn22JOXkpBDGOgfYoYQ26Zt3faKOvUrfVTWADAxMsx5F08yAUbphod6Np0tU8B
qCR2ZhUOwUo0em4f5u5gpnmArM94rJyYyAO7q3kF5VAH9EM3HS7gALnjZrThYFshIKDBgDSB+ob5
RHoJTrI23L9FvpSTIOew+h0PIqHYRpNlcnp1qpG+P7Jvg00WPb17cA8OEQE0qTfTaxohssa0Yx7P
CXzdh+N8aDFASaCo+ysePQgcmdX+/nVfn5q+6aZ5dO0g60HsZMq9iUFEt0IUClv1Ge2pWCGvmNDk
qp7oQdXl9/cvRVn7VbCINCnS66iZIahGjGvK7q+ntKdgP7YcqZ8zWLMChCEFZtfeZH7X9YitQVdT
7WUNyY0DuPRt5k+adkhBbRN/Ml+6Kmn5xYQ9jDfm2qgTPZ7qOgAd0WvaJi9FHj8BM4OhlAMoEicf
No3gn4GY8APYFuwyZHtUfU3+OI2g67Nrj2C0cK/GxVVoLUxzbD6KoxH74E1EF8J6dAb6Xz06QdM0
P8E5LrTaz4WGTYTlFxXEZJOfbhRSiHmwUAnzx2ishNUngO0JBeR66SmA7zqtabXhNaQXaD5KufBE
duf+KgZ2XZ8c/D6N4+prcxqIhaxIrd9qRSHG2wpnROfrjgb5nK9XyFYHAYaQyMR58jpQA73h+5Sq
Mg/QeFIOQNrxdWXM8qE2SJAsJmFqoHvO8AwvV/CbPNZM/B6AhVVD50Gm7CAEYvBI6FLle9dXM3ed
iUROJfyyRfLCtKmh2kcg67lOPldekDvFoYXck2AYRthKQS+rFmqv9wlN5+CfGKyZW8ndxqdNVlKN
4kg6v4NSlxQQUfvwZJM8nNdxbJcBteemXIas20vX1TgtTfYYofMU1yKlAOSWjgaMYfWpuT+kxhrg
Tk5cLXVCQDuaV24p88hURyGObQabWrK7y4Ct8ubZ6k0g0fotPfTTFLKIlHgxSBPGk7VPRuC86HLR
g+wz7Do9ySDCKhiYocOEho51WSZryjfPfSLD8rWTq9wm7FaX4CVonO0w2QiH9NaeBcAEAPkppfWL
EkfoKfzU2VKp7EsGO3Hon0SA2ALaV1TDGY0unPxlNZJ/zMxj3sF5Qbco8szPZneNcfPJEQC7OQcp
ACsImW7ViC3jpVUgxAr91BuC/K6QWck9TtBk+dMP1vPLEfSfPIL1HLJlsapdz+Gsogvyej1zddBA
qmo/z0QCUPM0ACXL3fS1n8pmI5sWEtIGPg1NjO0JjHFGbUQnfNaKAbJfUxJG7YYYR2CqJcMnC3RK
lP6xYCnDWY+KqRWTDZ4K04BDgGPDTYKhCOKYgly7I8OxmhD5/wxsx1F1g83ownMJTBtpkOZAOOPf
YjujOKr8hGMIiyUDntMnxJ7PR/B72TwAGcfSMVeO3MMWtdBbQKUTJESKehjNUho5MakPeYNLKwKO
ZcWf1bCEzYweB9M+ODfwZdFUNNtRlaSuR0k9b7oE83RupRuvET90MbE7/+EqkI7BzGVkxtZbKedw
lbto1B5ffNcbkbTTTrg0385hXOp2c90dlOvjVoTNKLMeIM0pxMsE8mLGq8p0gs7AGxElBlzj6z7p
73RXAlaDZFt2AFSaIpYZd+meuhwt/Oa2vobsoVpEmHAr47nOMSR8psTKIYjVk6mpsXfWbXoXwDdD
5WTTxfNIj+YcP55BIQW0PC0/F9hOOfKyXAfTpBJyNY04khy3T3b+TEULjTR6Bvz5GduSnIJX2SgU
uz6dG3hnhJHoCJc4921aJB1CrwngvM1oy6D4c3CoSDZ7MUA6RFO+JIDBfffUN4iZcthidtoCt/CB
WwK1sLcnG5UaNkQXZw9TuXwbrHnZGBB7jeldk7Z0EfecTFHTHjiVGIH9QDWCIaKpaDYdjY51hXT+
y2qO26yrow1kxXitjyKSJRqOMMym6QaxQKs5JNje8beMnKLS7M6YFbtZn+knNBM1oRcFWSpfU5Ub
3OGClLMZG7qH6j70AACBh0EanO8h8mI6EU5SmK5N1445GhqDRRS57mEmmnMgmnrzIYi2kaQaIwJH
PntiJBirvbrko9BkNU3wBl0t4qCCvJeqPqBCg94DGeUSKsmlMMULC7t7cqMz+IxEi3ssbFb7HSuF
Pjv46KBcMRuLAcReR5aF5uhFNVcvEDcDsp5wT1QJBPxS4RwMzUd0ps5n+wOQLmzwSPbvXZqx5WO3
AI49nsJAhRE7Y4KTnNk6mhqsjj5giV239f7cP0DKxIR062QNdI0Vr6G7PsWtnWebx8dcy8AgsAQN
8vZqXtj62l0/w0a9b60ywtV4Y0Ot19N1qmsT3A4FYPZ+G5QB2wpqJSvfg5BBGEHD+qUadq5V9nKG
13A5OFUahMcikCaYHZWwOaVCJZtsRwkbs7ImTpx4vSqc/qX0dLrhUDoRtzX2kYHhDmAluaZtl4MZ
ODEkqJjX6MH0hLBZuybe1s/KyRKbtnCxYL6DBQNWFxkzu6jEAfaxR/F4KT1T+84xveO+1tPgQQae
OblxK0DPG57KhP/2QeSQdqm0tyH2jcdx4mfiskD/JcbWfl66tD+Kog2yYwYymTO+09PEBZiUiiG1
La/gr9n8JaHBGlv0zueOJq3dbnM7tfr+qQ86U4E7H2iROzeyvF7DpOHGnJb9VVyeBxNgiqf7fURL
SY8HVnfEWu+1ZaKB858Lexp6/NL4IdZQNQ3X9i4Je1r7cSVMqwPCQMd9QWUz/UJ8P6gxbxWKs93D
mtcqCHanJCZsEoMBYb9kip3/0VZ64G9Jd81bHz2VK+BuLxCecyOldHD0sy/RlNMjJJwVecrsMEN3
sB87imkl4ZQvetObCoRBMLRWKxv32seLIhtxAn/pkp0Xo5034RxuOpk6Fl4Oq23WS3p6YQpRCB76
lInGHX2h8rKfKlO33AynuTbNGpPctYDidS08HczpumvL9OVgOh8Y1byYDoIzgh49zJXNhnSg0Jv7
WL1m2HE/0sDA0PxKUmFeg73VAVdoIcS+PLG/9B0qZ2pSoB8/tW1jtiSSwRKjiTaYpua5etlGFpYl
+wHHQKfUZ87kMETMkO1aJ9F11XGAqYswS2m3GVJ/Vl51wvJkt6uAmc/xp5F8hDk5Ip/J+yqiAE+d
++VUILJWaeBTsc9cJC2PaDkCJYIWpp+QD4QIlW3PvZp5tk3R+dz9E0jCsbFSSjRlZocNhTZTE0uz
U6/0lXjHZwxy2U9m74GAa7Y2TlaDLTiPnkZOmEfGXNaejrobos8gMfwURnNjbscpPFPZXV5Cjjqh
NkqdBqknh1gjbKSwMYGpwHiCz01mFzldq8+bcgOlPSq6xzDlldn7EjINikHlNKXhdPXvyjXVQe4b
iUezIsukR73w+tyckElmNia3qVBzzOtAxd9RJhTsTqKMPZy1g1WmM7y1IWRUHZXNwVzAFH1ZZou1
JJbrb/Kl15SbjFdH7lSfO36NlHTjnNbyjDg1/de8RWEWdBTVfj885ioyDwh81gb02guiePvf0MtQ
00MX5QY2bs93uznOzdQvbE4ixCtJd9N4QySQTUdY3aByo1KZCmm5ypqtIOVp2UJOmX2fz3FXXgeE
ZLL5nMTabFjSQTCrvlXkTvzsHJmdmzawkMu5hhCIqmL0hG5AhD0moRxv6Hw/9elMEy+NQoWWU+c+
nN/XVIGxAYg2FR4pEhmhZTbsjI6koU0UwNXHw4LiWzPensFiGFRLs02eEGRzl5kJujQ9Ec9DG0tp
+Ycc5Uz9V7rYFJGS3DSvstmlkKFeSldZjx8P0+ZUhRjARjOn2Z5fBpmtn39FRQq16KauJ90Xl50i
5QEbHQYUg7b+ADVhuQiQC+ZTujkXzIbUtMWfUWHhAF1j3Ubo656WyfkBx4h+E7PGrl+gllVjtoUB
2IN8Pm8xFLBZAG5suOeb83GJXpG5MpAhj9E/79j1tAQ88gmSgMKuCUD+L2fntWS3kazrJ0IEvLld
pn03rVoa3iBIiQPvPZ7+fIkq7hBbEdTe54ojDrsXFlCoyvzzN10byltk4w/D5c8+BNP6/ezWOYfg
3FTy2llq2FKWjnxOu9bSv03qgOzrRp4CZCepX/TkOutjmUckeyq0UN08dkUrPb5XzzKkSJAP8F8N
kfDymueVnP4TLh38oUeJhdoBSSDnjO8PPAkXYZlu7i6Rway6INhgaHeTA1B/YxvhyObgTYvwE/UA
lBxbvOCJYnTBvmxF/qhWfCqZSxMjz2ooS7T2wX3gE57m4S7oyU/7TPf3V4ysBhzeSdSwzfXBhuUD
b0V/b72I9M3Qb7bnNjLxHtSILFwDfHJ+9M56E44CXkMHtSkvYX5JFnB8yhgL0nKAgR1Esnt7Lrl/
N4sq/rBZ3Dm4N3ygquZxJfw9KJ8Q/RfLBNO/i5fvoLFsluR3Y2TsUmR3gf/F5S+pZRWcgs+U4wzX
AnFMHJzq0ROgI0EQzk95HB6AEiEQmGy6pFjxY/EkjwY7RTCCQcY73YkcBY8/5jBY+BBWdU/f6hLC
NUbPS9aRZsPJ6zj8xt4r5Y/IzSCxgYESS/XVmSGxfhFqKV/MCXGkqSBn4az7wqSKyx2diV7rAl2m
7OyTn9tF+1s5EUTQnZw+FMhm2FdZuQpBoIAY+A+NGSQKEWr7Vg7+KcsEphrdWNDDX3fWb7sJRqpM
AcCbTduxxXfs574al7q+rsfGIfiTY6Yhbw8jgPHiFNyab6hQZOUM9rLjGL3nMwHej2rd/foqfp5E
MPmGfG2HdE9wsQPRa/58Fb3g3Uh695ekbIQXq6ajZknxxyiek4kKW03/g9T897H/z9g/H29DNaAJ
DyzYDijI34AL82ysDc6K64tdYzzDmKpzA+60HgEAUlF3JVllchkEZKl6H4sT9ob/xcj0iBr6O9QB
zABnGcay67DIcQL6+WZAMAkozLycZpQFXT2XI633QqI8GIdpnKdqcPLlOpMbDAIQLSMPKiWDlb6c
8Y1Qj3QPDn8wDog9ACStyBTn56hs8QIUYiOphGDhSXDQQSeDZvvr1IRJNX8syENkzWneaAas6FfX
BDhq+7exwz/uulCOZDAN/sWr+Da6IzBTw3eNwX4OnYo9Qu+XRcoWQK95zMfzdZays1a7dKUm45C/
5K349Qr8GRRnCTCkZ9ZA8gVBZlQHb256Dh+1G7x4fk69VXj260xpzbFyNIH7kh37Ly6NbLy//uB/
vIBk4PmWQ2sHLI7h05u1Z49YW6aROz17qsoKeuC04lGPcCe3g8+gC8A5m6LU/Z6oZu3Xl/H2+wu3
giM9QE4HOv8PtsK0WLjmVUv5jPpIoZapz2MAws4oiXhBEBVc6upY9b/+5LeJu9A6hNVhu4ximQoE
bwGNbs4SOL2x8ZRWg+AGZRDT7F7DHCfW8TR2nLvf4HrKWGRVoMMUdnII89LKUe7GQRJ/tto8h8/+
62t7u0QRXnAvPF5p5ONY2bx5OP6wQwMIYvNJwyqeIleOU0STppboUidsUnoaVPm+VA7e/2aTOlbC
3/cFm1ExZBVJl8aXkmv6eV/oCcQO4fT32NITIQo3V90TKJez+XFLxs6dLpM1BiYhZr6UM5bT19bX
bkL5gOdkhxAGGDoJIj+/8zBtJPn113fr7VL2LZuQIgxyGFt6xGC/GSNyzMwQ9qPg+YcoTi3U1qB0
ApIiWX1/DTOP5gCRKpQma68wUvmXi/AcbsPfb5NvO9yoMOBVhhH1D0oTpQBubNj3PhO/XnI2Y//e
hP1zNEdl/Ip1reHjc2VsyPg+7EoJqMXNmQ93HL9EJoDuyxh4W1vctntnNv9tCTcqvqaGhZrJIVMe
A0QDVIASHS30ZshEvElCOL+LZSfsw0CbTHJcKFvccV29dzj7sV8jAxWiqUZLm2SdR3jzNRgvEKrv
QRD7wdfQe3qHKIlfOS0oNZeTEc4kTVPbYN3TXLqws7G4KUwE2dgqFmFIFao3C78Ed/pEAoWXEZ3m
zEE/X8GYnQGvMUYGIs2cidwBCzdn/MgTvkE6TdUtiatCdUjCQVZyaRO4aV4DTL6K9oI9wzCOD32X
wla7goKk5uuvl9CR9vrT00MqxDsHIRcky6L3/HmRByE73MKk8FmjxK36+pR+NMRwt30zDtGBLmXE
FK9nKIRgTVGx9cHVKUlqkU9yjJl7Icz93R2FOqg0cPprV4ylmt+IGU1Igui60I//bQj5dgaJ7B96
B7sHCiRIQm/fBwfJOQCw2T/RDLZe/SfafExWbhAC0R1pDaZWy+21ISIEpJy0o2rLS+dAGEz/cn/f
Vlp4PnMlyI3xBYq41W82ETM2AVNYU08LXs57+rvj9Tiq3MOrcI1PIXU2hWYAMbr6gwi/lQVLmHxE
8zkm62JEL2vgVstyxfpuxklSX/xSNtLwQPcNwy/00M5AAhJAbANfy44xfv31d/iZHkF9BlPFR9bl
IxIjO+4tXxfPTa8PGLU9Bbsx9hADhrhykouxgnthBvf/Ux1gPBI4eIwwqhO5tvXmrjEz6ejJvepJ
DxR1Bd+p+hwfgYxmofMhOtv/ws14+7zYxjweGaIlGGfOP+rzYu6EuLG0T1maB2yWFc23/+XH55cB
RNH3QTTI5C22ZkTid7++2f/4fCjhIRkPUo6S7fYPL6dyS8cttNJHLY1Y2NSkp/5JtVVZHsSH+44k
WTrZ/+MF8JghPKEMQcllcsT8vCH4wMc+lgbDA0y6Ywd0jyZbH37YCguyxvrDt+/Ww2km+P3Xny+P
9u8bUmhRmglzgXMt+uehVuCfjBQ12R5zNsj9M45sQ3iTDn4MyMNFk6xw49uIhf/lRX0bpWlTCXIW
RDCRqAxZc2++d+E5s7NXTf+IsijtppeASM/tNar6fL/Xw/Qaswzn99HqZarNeyPtLnx5aV3IZcoF
/+7yicZ1CCDq7WekMkB+N71dCdqlp/V0AnJKMZusWEMIsUwK7tnheCRl0BXBF1NVYUT8+ra+raxg
pLKwIZnCvaP6f9vkxF7crvhx549jNJMSw6lrZ0VAHhFxHt2VwLvZy39ov7yNMcm3CRHdbEqPDaHx
Xx7y2y2F+BzqfjeUq6IJfNuKLOUYJc645Y8EplLZZZJTBugrlZ2CAX/95f/5cexcTO8QQkKK/YdV
WZ55HjPM3cMoHQ3kN9T5gva65UwBO7qkWP4br917Y5bBPQZohHnDmxx6uLL9Y34+xGtHkkb3oAnA
+aFXXJOq3V+nYZFZm+jo5/Ix3UaUdOceA023fbGncW/LG0TSsdk/ui08iflJo5VaUOUlsNbBVqIe
QHUtY1AmzSxqyDJCbieJE++9fRqxZ/X5rXIwbPAyUMbFm4ywsJKWnoNKRdZu6VcyHBNbMv6J1jsd
fPxSUby8aZZxVkA+Gsf/mDJ19S6hYkw19SIIYA5jEGi2iUswskzVoTUu+Mwy50pkXNVsU40GVial
KQtK3oi0n7PdPBPAzojvjIwKVlCmBm9zbYhAbw9quVCULQJL9mjj+BDdFDS43gNLzu0kX0lcIn5I
pIbcF4BeI2mxhyU6hXgc7hRYfVwKdKg6ilJaQAKlKn+4CXuCk8fT0hs9uZBDhSInuieOCcG5AmdM
c1n43jkzkt258RIk9u/VzdLNit6Oc6Ux1sCZHhY0q1PvrxptAdeU7s4+MB+FDQOuCU58cFDN2jO3
/DZGHbhZZ0WZ051gaEdyM4NuFqmynoU27iIeH9kBMv+dZ6fbArcmqvtDGbKS0DiAcLpUZsCY7X+p
kMOcnD4cQL6O7kKQKzP+MhtJWMCY+w7km28JNpodyxX3VW6gMdkiiIQf0Nc3La9V5D9UdouXaIZX
7fQ5xyMCKSDzBW+PLqq0Qg5UU4iZcTVUzEOxB0hIqyTxHKCwQ+n/FeJTFpxHBi5+d53NVhDyJEOX
+jptY8rEmqmHkUCmh5g5n3zLA9i8NsS8w07lr0AwyZEzvds+qWWuShSAj90XfJLV+2NXU43SN0bn
XUJ2V7nh7H2A8BrqstXgXMPQ8QQt8VtVugSc4pzIIPWlNwkxSs8dqTL7b0u/cV1OZ1jL9woWJ3YZ
ab6n3uvK79lfma1P05+AGZb7ylB8nt5hj1O19o1hYEP/Grj7aozvUO+J34yHVR/wW4FkfoDOmO/W
UF4GNQfWEwLcBYR/iaTomDaFmXSaAXg1i5Ve2bcoC9u8YZoTMHckXE6RAdgN2Qtu9yry+/lDEBaj
wexJIezsvIK19GoX0AVctPlu9jues1b+QS3ryV95ZYvjxZ1NMPbkss+hPTTXmXAzlqEiK8QG8467
1rCNuTgTRyBwnWrVyRKQhak4naQH5h7ZWAG+Fvul7WKPGQGqOplfaEUXAQ9L0l/NrvImINwyTQgc
I0xtfgkKJ1kgemk+Z03QD84p6puqJRZuPjIws2SWjTRzdXa8XxSaql513JRD4/fZ62eHJI+D7Kln
f47n1bL9HerK8eCxmofeUt8m7RnQ56XIRAqOKj5bTU2Aejm9NHBfhoSav2rqqgt7mFMFO5vEfF0J
EnWYnWnXgyTpxk+kjAbptXG8uQLCV0MONaHyw1WgzmnZSx4gaI3cIfK5EuyVTe4Mlq9qirbbJpbv
j64STVXdJHyliAEG/15ogt03bfQzLkx2vUsPz4kNfjuWaQDUDtsitWTI0lmplz6TeIwr50VvlFkd
h2yi1dp4vIxFkxKcea4jA+uNU2S4sFQ69bIt6vcd047e2bbwNzzCeLonvKKJOTkhmbZMVoHiMKlH
82NtH7vewF1gkw/gxnPL1E6JUIPLI0BO6EgcsnIK5GMqMy81vtekAkWRceteup9klcnwPPnH4aag
Iz1rJwmNnV5vDwpkJH9PXkGXSojn6itqSA/2y7qsuyEuy+TcthnPNOqMIEcwWdPET2TP9aKJsSB8
cL/VJo4W2qVKx+lAWshU9fI/tJfH9P1/FtshACI0c+C9n+tC/r2jgAts4+QG1KqiTPD9xG9dPSDT
XAX0kODYPfuYD1sOV0gfc24wUtMs4S7nmsZ+imY84HKFq2+7I0tjdhMGQM8OZQbDKhzuBfkf1b7S
WiVMPvxT0U4ZVziJntnAchhl1kmdzkDvjzaeBKsvbRhslAnqvywF4K/q01XtBp9IGgcN4BeUSqyj
gg2VLxdPNXskmlQhFAVKnUPHWVnPuRFu5lPnH6O2dmzDLz3qqvT3hOFyfZqASYzvZe6HWmldEm7D
U9BDyZaZBQeihrQXN6GcFDsH6Bv5JM4Asz2zYrX8KmJCZyADQ4gHUBeTPFs4N6TBJqR0uIrCPrhY
gAE2tYucJ2DGbhmeJQM8qQkRLudpuE54TU/RdVTEdbVsI+VDoCsBfdxjmMQOcJ919gQTEJ84sojP
SdegLmdkWjkkgpZ9I8+XJ8SF6w1ZF456oQMGCGZfbEKC0vPZmtQSymbVIWLDvMnsWNGSIgNTA+RY
LTooGybLUeNOqqjSHC8kOkI3ItlLtkw0h7JimJjx3nlYx1Jo4eEn+6yTjxMLBmpMun4amT+PzSVT
op1e2TPFNt1cc8otBp/YY5AfkV409wQSmFSVrv6N1If8Rk50wUardBS6n+aGtd1M1xEqFo/JUcBV
DcyoefPVeYQXKUNcA04wAxi1O6niqVflIewQ2S305DdRRzzWTXBf1ORXL889OziO3SIWC6ogVUDV
oCpbeMc+7nkzARY2rDoYSdxJNnlwr/u84ntBvMC9n4mqWs1TAi0U7ol653IhOHcnRhsO3E5ckgvu
XTjWhE/e4FXvu98q9bAbHMn31zHHFQEngxSO4QfHN2Xg7sxJMsyf42Qmwh1Nggj+MWEUOhgtgBAO
FKMHO28B6T01kgahqUqIhNxTG5MRl2r6rGfw2+CVM9y5GP0XSQ6DKxMfLXbJFQfNorzg+XdD6XXN
e/Jgido6VRmjBBhvBYxaJrvHbq3fMWjzez9dwjDbS/9egxVGsowFUc4YU5B91uXzgWRxShLsMs5s
RssZJ3qhCmhSo1N6rFf5HIwgTsGWlCU53Io4oKvXYjVkLVocyawcfZO1BJETGj3sWehm6foyKAoR
gtR6DK80IWvTXtysTIb8P7/uJ99iFJgf4uWHiC30sCB13wKNu+evTZbU5UNVtpCzIWKren6XeTHJ
kVJdaZnJ/+mDUQrRwgPPAPt7DK/eQnFl4Yxd2OzpQ16SN/Jto1MIIPm3OLDgRNEZa1Vfa44Ktvlf
f/DbYQgQPw1t6DI3Y+qBu/WbWYNhhJhhSnppTVBk6N4DrI5+8hDhMQOFG4rDFIS3u00IDzyafUqH
sj4T0u3gZuNzpvaE+x5bC77WYV28gxE4Le37X1/k20ku49swBMTGszjifwIh/YxdbbBdgqCdnVtN
FlR0xFXbxfW5QL5muLalcYPtTJsGBNOvYRB+Wse5JTuccCjIjCe76oHy+yYzyESBNAfX+FSxDPCz
dpVPX0dOQonvUEb+WHmaPGK/sBiiUnXSa4WdCziuelu8Yyrw669pHfDn3zAyZueWj3LeMvEnRc74
Fj4xYcCxNmf7ZiTozyCxMk9qF8+8KLI6bOzIoOePxsqo/c878cZxcsVsN23e2cpHzneouOkfg94y
vlkTmwrGVMdARdviaT42+CYU3FMVwANPLyY+IATJpimRQs89s+zNJNYjTd0c3awpuo96KacATxDc
bujslmkklqemc9nYCLvDpQ76lAzO3bmdERhGKBhsDnc5I75pX6CmJPTSOMOxI3/ytsVSZyA5Mx+8
9rmhDCyqW0Dfwf6KwSjchevmVU7wWuyEf5CV4xrTUFzjeYcR/NjZMXX17T7hcfACG2uraGBg6pCN
U3sFmRm35UZo2rMlXTe8Wy8ylv4CQQcz8hfyO0OnRQ6dCWrgGUTUQaMl5oZhvjmgfVsvzhJnRnHV
tZY3DOFq/L5t2Ac1BAj2OLOeSCVsjM/uYpoetoVN1G/lDcnqQM+3WegRYXldNsQACK33cSsTgpSH
gbHAwTGo1EQlRukU/IndTprfJrQgHaBdUSPOu/TduLDsdmXEqadpCxznHKW3sfEOX+Z1CLrkPDob
nfyZnRHW5z3pO9vUf4Y3tCONMrsIM4sPdIZ51uGW1AQmYYY02MXXKV0X8xvVrx3eTy0JcgkxEXFJ
mGUL5YHJmXbvVE1TFqYTD6Qv4mkrnuawFfskpVXQlqa6FjB4pJQJqm+b90YEzoQMSjU9IwSaBqrY
xZsIOqLCm/9SL1KS18z70sBfkBn4G65npEA4zYyNXR4a+eu/vGLYQPyMQ4MBAwKztWND7UIZeDsY
Q7JXwyNovfu5STOH3MU2Spr8swWtEl9MdsL4LsAfx2O6SdBAGfUtvh12HNwtJVaol9VaM/CwEXXj
pcUe6WlZxhZsbrKSz2VJpCusfSJ+n+2AtPhzurr+A3n1iH9Jk/XcpHiA7AqOV5zLaBzMy9Tz/6W3
ZEEZzbu8wFbnwWhxvbolqK7NSE3M5q8xcZb5jeNlCyo42+o/YoOQNdeuHSWKbA+9DW0AYWj3PhzO
8qZxiIy7dHESEA49rhBSL9ZYrNZjFNXtixFshE2aqH2C01Sly2WhG8RQPQ3bC+hMEz0kHooaPHXq
4AnTgDq6LrCJQ74syaSk1FvPU+/O5IHsjv3F8qPsoVy9wT+BEuUvfRVNl37MrNe1WgkPxA/dJ2Hn
lYSx4qV0CYE+7aMLCeTEtDAmFrh2UoxJn4CrmIWThEL4e3TOHYJrzCc0OMZf0Zw4t/gbVpcNMcQV
XnNyJkIqvOO7WlfTSNmDGvCPzz6mKqcBAghGXdH+NO4xwXJRGWy/maW73zDVd5vzbJXDu5ngq/ex
0/bPJNDsNwXJZR/H0HBu48hsrk3eipMh4MEjw7z61qRzuFhgt2ItEzzjPJTctRiafjZbz/vPRtDy
b/Ew9h82pvNPCfZj9+XQkxsMC9HFrb4hiCFf9qu/5i6spz1f701nnB4buFDvGnuwrvvS59cid21s
y+aWkI3A2v5qw6X41E3u8r5yzfEBk7L0ZQlM8sWMPu+uZdXvjyiqok+4bpUPVhJ770PY0e4px831
BFs8fDQhv/5WelP/W4St3S2MG+MMThLfef3UcpoAup0paAwX0DR079zZrz+1I1FYZ+Hg3zjbbHxN
7Kx5ipoWxIOm8RPMbBuafe/cLkFjPxNYZlyWfd6/F33cfEv8DG+eLTYuDYmXgFKx9c3CQe1OgiTu
nMzb3u0klj/7ydDeWuk836dLjowp3jf45ISInLO+cd/jVByuV3yOaz7Fiq8Gvetj27qbxPj0wU1Y
FvF/YRq/Rn4zfbM43m7hKZJ7hNEDIi8CiqusMD+7bMBXg8zdd14SBHfOnjXYkw18AWBh73NIMY90
fkFne2nCpv46VblHwF6XN08sTYlPbok582zCPBhH8sqEhfWUYDDzdc1c46Gze9RftDv3HtvJh6Yh
M4wzs37FY4aEsH3Ov6Z1kZXnxa5hz3tLDVISW4iasYKDJTw76FAXgnjZUCvnZPNHfuLgKcCWkOSd
Ntvo/tiMYLrx0KzeFxNpW2dQguIDFoXjh4XDhmn8UN9O2FydQmDoTz5kS/sUV0TBF2cjm1M6ZPDz
db4pie74jxWM9UtKsXY1FqbOl3gOzOxE5mNyRf/5uuT4Aa5T83u62+M9jvZ/zoPz6oP74/1drDfG
FBTnPbK7Gxqf1ri3xq6InsDqqju+WOmcKY/aFyqKNLphtBnPcAFsjuTUAN9ButayvdZwYE8Mq8yv
MCjW8xJ5JFO4rfEfQsxs2sE+c+sTV1X+5e+1d5enhvvY7Fv3Bdma8VDQ0vByuesz6SrLw5SRu3UC
4qsuOFt0/1k4Ox6tzfN/w6au+1DFnele6rQYb/xt8V9tiwzOSxwb/UMwegFu/RTE3420SomDJioG
fw8bI7Fr6g3Zc7c6E6Y28dBe2sIj3zIKUB2HfzC0D8/20G+YA3KHH6a5si9ms0BN3/3hY4OJ23Wy
8zS7AcUwPyZMAuZTHVYxX6hhL4HM+xE5vvHBwgPue0Pw800RZc4TyoycoDl7NB8W/NCuoTNVn5Fn
grKte/g1JpPutwJKw3BqhKJy4i60n6yIZJx8tXBlz+K+vE2aMPvi+tNwR6gwmWwD/AE3HgMcURa6
Q3+3yZyO65hXE8ntDQZ/3UNGyOMFky1QMBKWLnnWZn+FbdqdKXzDDz1I2mUe3OSuDPeVhn4YEdbY
yWO1z+1jl20vXPif+eBXf3a7RchngktgUzjs3Z0zXqHnZvwUM7qHwh2jF0RL7pXk6v7G6ZakOnlL
1l5yz/Ce3Hb1T0FrfsFbx31cizU4R6R0kgNuAhIZvLuXrG/LP3bXTvH+9kher4oxumvduf/s40GE
k1pRZC9GYthnDuHmY92v850fGfu9yW52S/5PfOfy2fklINboYxrOhJ434J7lzZoTUHZbJGGaf1fs
elBCYRTvWYhTRLFb4hmS7Z0AcUoy1u4Uatk5w2GcKtImuwu9lm4XlbOEQj207YhmtQ2L8JM+aiZ7
wYZCP6dgz3AsUlA7dHkYpF5H3P8Ixl3LZNmz1wDhLHUsaUIL/8RTnlYUV9KUBsc8j2SzfpLowwnh
1AkQgfncmo1J93vsRdU6/wBadvKiiPFFcJPfR7VXu39q7JXRBVag56HC1fayTfO8P8OuSfq7Pma8
gTtV0m7tibfOr1/yahrn6ZRE3phfyd4q0qsx9A7ZeEYNoGHE9RZ+N7GIjB+wrLcqREwFJZ5BvsFy
0zF+rz/Y0Czq3x2n6M0O+5KhyT5i5hlbBKi3RWmbjwx9V8+/xf4g6bLThKUsZscLBvrbNfbr1H/a
MBhGgZPhPpnexEvOwXXCfEPkUMPKxE1POPOoRKI3WVQ6F4UYRYcTWrfv7RbBeMmq8TuGw8UEQRJB
gvfXDxM6uw3xhXSABh9m16fECoOmvY2LmCE7uFux+18XTALiCxHiZkHqhVXU77Urf7UzGm94HAmz
QTUliSDAhfQgKbcxSGdr+C89q9BszG2RdmH1KoFi0F2gPX5RpXFmGgKj6fECrH7mIgS4swt80BZy
WtEVxW7p+9fY4fAj2+bgBy40WsCzlhqcOJO9V/l5D41hS25x+Gr5TDVYNHYsBO8VPihDEPyrjlmJ
5gpDQxL+KutcKGJwx0VaqkYSqfo7PY7RwqtmscWTPDUXGQgr5rnqI7QcQgldZyUE67JaIDa6IIGu
zeWwWwqUBkbPkNTVFE7Is60VcVmjh3qyM1syOUMwGtelbD7hat2nwezNxj2zPifD/Sbg1jS3dN9b
b7+L56Zv/jtGftDnj/TFSNHIAvY9s33YEyI45rONELRFxYIPPS+5yqwg6sweYBiS9CV6qbBhLI7M
0XRldBEHMFAArWPLwA68t4m5tnA8L5CE3mrVSNOFosbs0gW4V49AFV7nmyE3XUsIR5sssfSSkCbJ
Xkv0V2F9x8A9aRhZxmHtBaweX+DFgzkrTISUBLYgxWqU4HVCeUk3WXaMV24tCdzDaF8hrZ1rryuk
j8CYbWzxDvR4VjETZKTusKGNhtCl9FQ71ETo9ZQARoPIjprD1E0rM6gfHF71mH7AsgyrAVCruNkZ
Sc3ETPJAYwqW0nvKC7cF/9OoY3Cw1LWUls5CYEN/Ta01v60W9NbUPnHRkwWXYQvJpRA6V3KPLTIX
+XBmmwzA0JbKcuyE/fBtUw6G087ApEFRtKRJJYYznfsbVoDiGznCnzHTc5bTOaA280hrw7jxENzp
ObQW/fndPNOjkOCZmu2pxFdtfV3xBRu+aRlnE2UohjWzYgCVyriKZeiIx9V8hCjbou2C8+O2fsnZ
FszPJg6+bU1wBdmMV8YwTvSFro2YKHEZXpiXR1bx0UzLCcvh1enB6Ye+y93XdE/y8inzMXe/6enH
/A9qLxl9JvsM1A5cfUwqNAeGh2g0PTG//R8kXb10esyohRizksWR2Cd31C5Hxmpa6Kw11vPBEieh
iSVZt5PM67FxQNMGWaLyMeVRvOOet9b7sgSrFf3ZpJTS3wpvlEa/V9Q1/dIe4giFAg2xKawOJPcy
CCKWzh4/VlsTV1/J663M6QSgtm4mmZ4YKmdntR9pKyLFscHCWC4HAfu8325VCCMmDmq3pR88fJ3a
aGEUqG5RXxRtJWB9uMWsBdrH9Q81GbWGJuFOucobfj9sItX8QJ3YBUQrNq56deW0t8NDIe8AqPCX
S2zK1EjxmdQerY/5LWBg00bF5nwfPHgbFTJvkgE+aO0yyiDhuagxkL0FEihQ4sxqr5cEcrX3WW1l
GBOLsk5Pw9XceVAAiok9IvSCRfH2q3GQfzgdo46Y0B5YXUpsD+4ll2itm7yp7Yy73PROm+/0FYIZ
Yq0VvxPgRzSDapkAm8nx03StfHllRUzigRw/WrPR1PbaMAyZ7Wol8URtxD50Ad52JMJC+4FvL8qY
bMaKg3h4WM08LrVeRjV2y7NFyAsO4Vv7qz9veNnfrxvjLtxACwDginq+KXI/uOqpV7fmiC3uZ7+U
nQBoUGoeNUHd2kh0RDVkgKbjnGsydnqtG1A+jD98VrdY5rozKloOskURLdRz0yIo/bCVsK/B7J7f
2/WJbDf+EsvxnClFRdAEx0DgmEDinjCx49WY/BnY0SNojSh+D2uH/jBzcPdinvq7OKsHR9Ih7aYs
H4A/w66/tQbSrphHR/664ljpVyz+W9y7ChPVagCaMz8UVSqqwxlrUSj2E4wE7IROhVOi4r3TMzFN
D3bcXuY58KKlKkWi76TtmSj3dvxzKK1msj85vVu52cUz5y1YbixrEwswE2tI7oyaoTdzJFqQHxw6
CniZnpeUjx/848gxykEOWuXakNCAiiTy4FlrTSMlsfxW3AjlBmKOIBVAe0zDYmiI3CtTuWWqw4sp
mY982hE9LYNEZdo3N3sdoBjDuKNp7+BzYCb30ODsy6WRSs6ycUdzF61zxeC5vMwGLeUF2gEZTC9k
YtCaXhInXYPionMRtJYrCvGtsH/L8ToqI2i3x5usl7F6oet0Hp34OcmMdYcThBdo030ZLLhU14Yw
mHm7MD53+Ra60nHU888qI3DGbySeHMvroKslSdOwtIsIqlF19YMh416Zbi+7rtYwayMApYnLFAMC
exQhZOkbWPS5UOU8ykx+rJl6eUPzOJXBWrYGcsy2/eECOjA94Rb2Ro5VDk6UQw4/EA8klkt6mOxO
brQgt9Y0CT2H1jQhBp8ycNeKPe3+oA3fjAHfUeRKyutU83JalAM8Zsc1aV0+FAWWVc5LQ9FHOF6d
o4xAFMwRzM8lTbVjt1Xk5QREv5JJIKWBGScM/EYIk9yi2seQiQCTkeoIt7YVqbFx3gtIXSDOsBIr
YqaOMlpTCxF5kiZ0PxtOFgyXH452hGHxXCwVL9VRtHBhSiajTsQ5QnjlPRrILrgCLZr2hkqG1RtZ
QMwh880t7P4rGaaH34AqbQFheh6gYmQ2/TawyPSa6VtbBvGQecTuhoR23PNvwyhmxnCbIc86xOE1
5RhVmbw2ikQWlqa8ZPq+Yv0tbwrkAnkN13iUt9dc2E68UzRg40E2dN8uVXVWZxtQunAtNsDI5Ro4
5l430BadHF9UvWZ054HZ/9GADLhA3uttP1N2mJpkSa6ECG11m7Rh4ztYlxpxMfMP1ZEmzSD8tDFP
R+6ZOuT1O00enPru9MT5TacM9zYrIH6GMy7G9eVGuQLoDdtQenO+vPgH6PSwSpEQNFuHfHSZXYeb
I7uunrG6G7E+PbJZfiMGIId1JBpbOXL0lg0TSfb2ycTDDQqnEoWXObYm3kX5SkJocNtbSFfOYt23
R/Wt2YFG65Cc9JhmFjvfdcKxjAtQN1otuQiGIvdI/ZWtaEHK88VWevsfT1MxJ5N+kIdvuit40wkC
OCXUPuAcgfx+EiEqJvQc1Rso3mT4p22PYG6eTHzc6vaUMNkCxgdyMjEdUzRa9RycMZSHrrhNfZiI
hlexqxNVcuuDPKJ34qMiZcGg/wv4QB6R5mjREMoBbQ1eGhK5ELqJh7WFeim6AeVUfvPDIlwxODDy
keVK+rCI4lNF/+1xU6eCgrdp8Hk/WHTqksd2BQLQhEtFI0wxxuERaa6XovCQciBLXZ0DvgI0wCiP
TK99F8LS4HRy781tFbsIuZlCWFHqcHiEstVGyBy434ndSCemQ+xmKxAcBb8v8dbYe0wVsFcF3sBC
eJ5WeRgbWzS/rAHB5rdoM3LtJaGbXvLnZTVqx4JJqe0ngkb4ndKuybUcNYyuFudogax3EVNfiHFj
vCQDlBtFsqb/gtdCoIxs/uNRsSnQJnFCEMyzBzoYELvAccOzoRmVW63tDSqDZYurwuHLuay2MHlU
sauPbrI5qTJdpd/qUvKjKMMUsRQuOdV9B6rBgvEPaETxELWJiqqihoMdXKlKP3FboULmaqco8mlu
wUYpb2LjwVIxXhjf0f9oZow+Fxi1HWiZWuv63hGDvcredsAt+o1TteYKJYTvoe0aNBsExoeQK1T5
FKOt7r5BM6flD9jI5PEquMvM2gMmUz4gOgfAbEnipsArBmMfMBxNp+IFqxpzX86duUYWVY+0M03e
C2FNldrMFIR2o5Vvzh62m9hymVgQQf2V0xRJt5SxFvR2OZkUPuc5udTERWyxzBVHkYN8E1/nhEym
V+2zoV0t4IXK/q5agVDt8vpWo6OQ4zztCnnqgX+Q+YM1Tu31OQRO9N2zrxIsLZta3rtokxzNiNQU
Ub0BEXUgdYnCv1QDZKwQB57JuLE8MOLJWZpQHyLVYIsS+Ycrxd/DFiCtHS+dIiXCM5JbNDgFAsya
+R601fqKjbhIuH/odBWRiF5Man3d4Isqmn/yg+ej+Ii8pnSJajloCJM4xw0bKWIC0LBWB+dNQy5t
ko+BfbPaq3mT+oach5q/pxayMpMmyG3k5mHAJM9EqQGpEz0o844xDNpkqUdxPTxXbN8NGpS52t6V
Hc7u4UkxVve+F/Kslvvo01HlweiABG3alnW0KdYVHuPezw9WW1Gr3KB262cScYxEaJ963wuWRjiG
2qmqUxZlP3itR42WoLfkLdd4SkNTJ2VlP8urqlslx1+kbGhUEIzerLSdldY61Kpya7xQHMFSyC0U
VLY5iv8FuVxOOHCQoi9rb6EsyBVhtCbyAssL03HFSSUuwJj01Q5Rhhb7nabLMlmWL5T422r2t3j7
h9Z2AaMTX+0SKhHvpWL1+tL8c/uUwRaxW6w6sDEetYNrH9+Kl1gyNxS5XsECmq2pXiJSumWfiDtX
yoze9MXgB429/NagqhnvXDTNuevYyjioh0Nko3Vr4KU7X9fbSayn9VSFyaysYnZVSUGjFBKx2IPI
7zTDiR8YVFmj5RcGyaEBE7Exx7P4rGQh8Y7zln23eGNA6ah7Sc0pV/WBdbT40wSdMLmmneWOxSe2
OynM8VyWGx6arjxSa2MwAhhKiGgYw/IIUMnqfTwtEefwD0eke6ASyrpAa7tdV4rotiCFrjlBd5PN
XdPQ9UsRJPj4fYvAdHn7NOE5VsYag6KG9nW6BbyZhTMU1FWKQKtctDS/PFqHZLpW4Yjmj7nTUYpq
yFmz7kWcyyNM1c0NlXPNosDDWpEutYPAgnrBNc/NUg/b/GqkgLx0lGFtWevDbhHrQtiEX5XT/txC
+1+9F+RiWM8JVrrHbZl+X3uTGuomKGo7/zgWsGv829T2Zy9E4mQlEzFDAZbKJw8UeZrOuT9u3ffE
bpt5vaBg3IsXWm2rvPgtEcPT7wN2JW54sRG8YCfr7bsTXNsYcOh2n4PWvwgaZT0PObZej3MHKSq9
jUo68fdbOk/Ofb3VTflas4z+6xmMdV9Lf4rmG7x2d+aaefX/2DuT3cixNEu/SiL2jOLlzEZlLjjZ
IJlMrskl3xCSS855vJyfvj9zeWdHRAJZVcsGGoiNhyQzk8x4+Q/nfGe1GMcjnTo2czc+q23XNze4
4uJqF0+8PlRUOoruhusO4pcZAkEwdsz80vF26flsRZUWr+qubdR5u9KgwgRFk2so6hvNpi5IOH6R
mxhus3oDLu8xUOcF/Zcu0/nYm5PVMKmhvxPX9VbXMwavNrci4DYu9B9tm5srJys3tY8M6Q5D440O
+WdZZJSzQhZT1ijjSbGLpVx9tLko+r2MFeCieGYdz4VOzpla6zbbWgVGoD9u/bwidXJyORFKhrDM
WPwmI+kn9zJypdBvp5wPVqByGegY6g3VvI6RGWuNp6TFZLtHSFHZYHn6JNRlCyZ2VvO5bKyqf23M
GlWLO6XmfIWLdGwiQL5aTRJdqe4zcBSQnXG7nFuidNtDx8TTOLmlbJQrs4GD+d3hUG6/t6pl5cxA
FTzq36oNvVMRpuMyGZMnkZm3TIahHbxZ5dx6CgDyr9hQWF955i/k1k91Mx+Ri6Te5MadDswarS3z
5tHWm2/mRnl1sbgtTNt+heZ8Dg5tkSTKNcoYzbpFJMNfxusNd2108ikKdlGg/llCZWtlGvvkQjtd
PfaaF3rD57GsIGLhXP0l/v5VKH+W+J8uhAzrxvTVYdJOc/BZIjXJxRK4+8TPaJ/RSp9c9k819YJ7
vTh9yok/HyT/3F9y+k3cnD8fRYjN5nciU4mtzq9dRl7ps8MVxnUQr8GnSPnXDedz5Pm5Io0hP/08
m+Fr8WG1UdKr/tgwykb/D/qEoBht28zHeOp61TkvxlYrTlgMguVFltmXFmkTKP0+JClRDTLin4Xo
P3u2S3G0iI7TTeK9aB6G1onrt2worPh9JiEeg6Q6qdWXoRwMuBLykpP8+duuv+ZOP//Xp7o+W+eM
CbNZqoPGMkiWTzZ3sjVsmC6ODphHJVn0ACztZT5RfDJysp9VScIvqaHhIJs6q6/NMW+d3boMSDNj
VSNx79yJMSnx+bKNJg1nNGknJPHEYpaUFLhvz5Zex9vzSOFBJpmFkHLycYYxLwj1ocAZ8qqVWi6U
XSPLDDrcnS15eLvbI/UR7nSV9iPHn4KXck0bFxh2liWEVkJmm6BTL5VqtuHYd33nIZrSFKxsxJHe
tIvbIX5a5ySnBDCdIgJ81UfmMKflzh1W5EnwAGwX4Xqq3Req0qk3EodVMJndwsqoLF8KzKtPwLuL
faM543duPkMb2JvKAtY1Y7w7a8qTlnY6XDFEhHjfT+38MWXM4Pb0dc1dyhTzpson/ejk0xSOs8uF
ODBfNt5b0ovrQBJM2e/SqVy+9waSMs/ZtDnzZzm2b13SwmdZ0QAFNsOU+x6z8hUcVOMaiIdee9uc
p2ukmVV3Y5lL/oZcvDtzupW8y7mRAlCs9Me07ZW9HXPO4xhdp71WihkvNk22+g1ZNKda2TbDV2r5
5Ch588vei5tRt4MEredBY/r9jvNiOQJjTVF99C5SBFYQ/PGKVmpvrCAK86TR5tX44uZc+KmZMIru
+4wJubAma5fYVHpexlrLOpjmlhWYXJwkRwymybetrlAgJZqlQ0tjf4eOogRCsmoYsbRc7U5EJ7At
ru1SK4KcBom9Xdcc7CrTg1zo83UeJ+LZURv7G9Sh7HuWFuMR5aN+nhfBp8y14shtNRX9UmkctVkW
jj8wt188TY37I6iN5oV7G3eGCdPSC77GOkoTrjtavccR5f1zTD9EGvWc39aqW0WDNrg701SXSIe6
/02rtPQpzkzLN90ii2Zli+/SHO2OPWslm9hRW3yQLt1NbegcqZmSTgEKu6rb6ZWdvS+NIu6lI9Ml
LCa1/472dbEDlI0MAI1UmVqvLRJOlhiKpd/1+CDJXoKdVSpFe+MMSy9DddSqKpjcWkdoqmbTDpv4
/Jq79GJBnUjV14x4QhiyGFc5YOaTyT3+aktGdIPpat6LuiujMY8JjofUfwB3l6CJHOY5PqDdHJOQ
c6m5d8Y1uQb2Kp2wpYL7MifZ/K61Q0L3Njls5PW8lX3AL6Lf65fU01t1IZaITXTuqH4LEfnE02Ja
TeIt6qah+l4qIKYfcmci8ZufiJzLfuBHxj3ztVbUOt6rymSNj+6KmMk8OfNi4yik/d5c68F0eIeW
wr98S5bsAKgj6EWwzgIVk5MyptrIvKaJhR5uK6NgfJZDtZzxQxXDSZuxkByQ57TiwBytEG/rSg5B
7jvu7JhPCT6LfPRswdXG2aIxMh6Chfjs6qyqWgUtCcUoyP4qKFbFcjcdCyARevk5IxAAJdFAR0M9
eAT+w/297Nc5qOp4tE+LmqtsohtVVa/nNWG1W0/4WHfamm23DegR21MLU95muYvHnRgDLXV7BIpI
0rxcZcG+X7HTNWRJsCsKyDoZMMyMSace+BiU+m0+lub2X8YZ/lknDFEFSofOeMFGpELk9UVH/IcU
RyAkqzBRcu31n5bFXw3iwB3uV0zNf3xf/lfy0dx+CvzlP/6Tf39vWuZCSTr85Z//eGgq/vvPy8/8
83v+/BP/OGXf+0aiTPi337X7aG5eqw/512/60yPz7L9eXfA6vP7pH2E9ZMP6Zfzo17sPUhGGn6+C
3+Pynf/dL/7t4+ejPKztx99/+07k9XB5tCRr6t9+fenw/vffLtLr//jjw//62uX1//0376PO/uXb
P17l8Pff9N/xgFD4uvSwrmX8tMsgFOQr6u82JBumwgA/XBM3jctz1E0/pH//TWi/6y6BB64NegMO
zSXPWjZ4Ff7+m/W7RlkFHeZCrhO4q53f/s/r+tPb93/fzr/VY3XbZPUgeTl/gS+RYXMhnQCExHyh
qgzd/vLZ0VbMBojXL5ZWc8GkaPZEcXlYckUdmcSnR5oDoAAn2tYR8StmgBohDuvmg0O0FB4WueW7
UdE+e+ksVztAq9wQJLXQsHvSQXbklwpRBcFcd/i+uq3TTMR26MngpxP7Fmi1I4jTNK2bVO+VNETj
uZVcPmCurvqlR9o+jwRSnpAUbYbHE7c2ewcecr+l8dpcdk6X/HazpIkgbyNbPAMiO1FpMtPS27y7
2PPbIS8qf7KSQvVtBfm4LyERftXSpEBIRnaPc5TzvBAITUwnuo0BxLLH7j5aRNuXNDa8eHbRxnq1
YIpDxK1hEyeuJct+kOuT37FIBV3NQxjSH7FYmn6CRCSNOt3oHphruS2SxT5+jNETtF5vMuiDJ2Ea
vYc+U97DoGkVH5obXYvREr90yeKZX5ni9ARzxgTGhgvaQiIvNlY4QWZI8YNmsR/DyRkTPSC2uux2
nG9GEy7Ac2nOx3FxzhVOEcMnRNpp0QOY+Rix/aQHLzR78epCamTNItcvuW+O7dPQ6VWzW0ahso81
psRgUjE13BE1sthQ0KUm+rFJgTk2O7Xm28Al1lDrpdR2mkNTEOmKIewIp4+NmGScT6SZjR+TWmvl
lYkQfDhnXYPnYNF65Hu2gi3p4HaTPexRpo5DxI23zwB/Y2n1sH+tmpePqY2efXR0a1c7Y/wDvfai
7Rb+os/YHAYTNnxafWtMxJkdKdJ57XjEntjL47xI7jQ0yzpbIY0gWX/L7KGIikzGuY+mpJcMr6bq
1lxgwIeUq/nLtmpy8uwCqxMqPkpRz5aD/q1ZW/sVd44wd8umd7dwvyaVzEwCprzcdagW4rFFINqR
Hl8FFUvJa2cyW0K/5QQegYLoUqs5ODg9lwkqSd8kwbBKplGLzwjB1glcfERBMTgeoFjnuxpT05j5
PN6PROq60eoU3OubqsCNUi6L855P0viaz828UejZcQb9DQmtKkblBux2rPrumCwFzevERMOdRP08
bZr+XIBIxyfSKY56IotP35MJFf+Yk5KEoqlM3tkYaHcDrL/XYdLjAulIHb8NrD9+ZGXbv2gj2dwy
643HmOHKi0qiZbfX8ykRXDVpskYoO7Q87PHHHlVLKmvC1I6i1zMIxnCCYbJLPpdcj7OPRCx7oeRe
Af/Hi6Cb77W0DZALVoy0J3YfiN0rFzOmmlutH0uchp6D/Wn1EqsbKZNExrS/cwnwspOy883L3RF1
LhxxoFz6hCtHR0XZCit9a5DPPrO+GB5njpb7dHSzKujSHiYvipvxw/r5Vg+ikzdJNWu3vLvY6aQY
DhVF+Vufm0MVaDR+b0re8Uv1WT4LPho6AfX9TIyz70jb/CD8Y6hhejRc4Ck9jfSKKRMQgZvhagBm
XARpYVDmpU4S27zghI6mEGhZfMxE40OmDiTOWIrU42vSWVPHk902uYHIc/xzHFnLZeI2DOuZcpL8
sggFal+Go0DTBw1e2ll2W5uGviPKvThL1SLawkYE0UVzKvs31XBsC/VqK42ANUxBfHySVCcgFIZ1
TRIGswKj7Q0fzazI77LObURkrgJnE5MbZTzoMGiIk2laarV87VhG4Z5tiiVE1T91wWAaDk0VZOmQ
Ot96rETbuLysnJzlR2frKjWwbCc9KFmWLqdOTsS1Y6JwMBPFay++Au4Q6/cVy+uLTgvehlrJ6bZ3
scHc4uioe69wKmn7xNgTAVUgPzunrcWYspAXC188KxbLH0XrdM8kJ+Y1SVStDjezo/2KZxhHHvdv
kIbJDJA5Y5/xLYnz+EkrrfiWjzoXS6yJ6sdsr+kNt1ycENsy2eJaSyfz5mdh8D8qoP571dG5/ajv
h/7jYzi9tv8PlEiXGNh/UyI1g5xfa3CKn/XWpai6/MRnlaS5v1O+Iv1wL8skE0DWb3/7rJKE+zu1
Ezgyy7Ypc2Ej/7NIUoRNCeVoMEYZTWNfdPBI/6qSFM363cWeCrlPg5WHVdn9n5RJQv9pa/6D35W8
UCo14JQXiiJrUP0vddLsDIkKmaP1zJ4PR4CIXBZvjAvtwjNo1lWfxJlEBlBHdOesrJBcXMDm0hlv
55ZCITA7SEpBI9BJovqh6juhxhkLz03mBGAp5meTvYhWjtfJiMDsyG6kdDDL4GN4tBfXUg/61idf
M6LD5d7a1iE+IR4pXxnIdhVNSkqSeKVMzitHX5V7qTve4is2Xm3ifcICX94zNg4zsmYqqg4B/4uB
sx+eZly9IZqE9L1kTuDYZY4xwc2eYw4YtgDqjz6bxd5AXRlZU23/yDBVhwai6tueSE7fFmIIDfos
/gprX3o6EdG3zoqszl95WzNvZSXG3tgqWk+1id8YOXIetKXtzn2loHcsuyb5Mi6Jc0XyvLnbrG25
sWHxQ+LPh5ISQBJqlU76jZgHOfk4Eq13VOUvrpYQFKsSDhLPvbiVCS4vz57jJiKmvQ7XOG8ayqBu
2W1MDCcfp6c4qiZ2AGRejXMmmiJ7E7UqEESXD3CA0kOdLsmDi4GQ4ILOSfastZxwJcDwMZtUfg6j
Xx6aTvyjd9oXdoAFKT/c/nl7xyOYJ07PFfuCDsv6oFgE2KP3Lx4tfb6kheCONGambVsiokYplQAl
hRmxvu2uhjardrxpSrDpUj4WQyfOCBEu2RePmY7OFhZjT8r1kiVP29rHV1UyGATvACN871HcBUpf
bnvyvhjfKIxlTuRWLKOnWT3uOCwXHtphA5GnsNqzlNNylDbvFlglyummddPDGPeK5xoaSXXWlPqu
FLgwDc7ytraanYvXOurSsfMB7ZtHtk8D5rZpjfRCC5EKuDyfvLGSZfNGPc28pcAjbNO1S51uwJn0
U016TmAV7nrtdtaNecmiURlheXm5Kj53J203lFpyIpSrJS/Mrm7gcufvGwT4AdfDWB3KgXnJoq9Z
GBsYNK26VO+2umv9DkP5dymrLpCbnu/qumEDV6v5TQdTw18VOgj+bLcZ68WDBHbkp8oGDe9SrPZV
db0VVbuvE0GNQri46iX0QJgS4bF0hdbyJlR25zmaJT3q+zG0+rXmukrlA82cuKOS0XZ5nnQ7LVsf
tczFDsnhAfa/wYXJJuk4Vqa42hRKm1oT32bdyPGq6cldnLu0S+hETB+VehHMZbucHYBSoZ7qOXFG
k4nlFtf4plbnQTFreMa5fjKZip+BzEw3wAfG05ap3AHbyjXekQnrUC3kfJDdkmF2Su1I2PJZ9ALG
b1c4HvOV+pSLZPCZIjwlmmMtV0nigheaXXSGEQWLOCYqUjWq1LU9rInxUMeskfHH42MkJ3Z5xqoT
e1u2htXa8W6nWVx+QwVXEovJjw098w5hLIPfYE1Aly6KAB312UmXyssg8gZ1r11IN0ynMIb2+SHu
rS5gh1p+na1RP3azMAgaUGisZKEjpIxD1e7fETO9ZaK1b7t1TKNKMS+5FCv9GXhLiXU339YdcsOt
d9HiVXsFgWRS4+VW5vGNFI50ulxbJriYnsW0A2+wTo1AJqbYu1R6r4VBTcdgnvlWblgnkjFKNchL
pE78gp1gxu3ipGj5q/XY7C9FwYZHs7mASAzpJcR2pV/YSuKBFz/L+lkwz5vKSG/G0zKleyZJ7V7r
W/I5irOykUp0CbLfa8Sl7ESlB0W2PrXJdOwEaR08xzWzwdCN7TfDaI+X8XBrG1E+ILXtjHWvlulN
olEpTk15P0BQwCS3+U2Jab4rcbCkOynUqJpj/t3sS9z/jr1+N7J79ZLG4pgvWN8ov9VI9NMOQvHJ
0XqEkBtrNWKoqow4L+eqzXGsGeUVtqireGl2Dd74eOt3W9odVkruVNY3Dp0pnhS/ndwQOmDE4uCM
Hi6s59F3L3yXdUI6aJDBNEi03UvLSkviFzdN9M96m3mFEt/p+cJJoO0L7jxjHV/DFKbFXG8HhYna
oBoPnGZ0yoqYYo/bFobhWQNsbdfFYvr2aK1f9GrWL/2XHuJF+dLRstAS12f0cddNkt8XVRH1Zb9D
bdoHVKHa3sRgfVOWZvqukFe1HbNiFl8Egu1DqhSS6LnYeuy0pHdJRSoebaaZ+7JHKkgnKRjlWys8
G07OqJ+zKjLdUgkv1AAfEoUZmoP7Q6u7ig2Lq/pbzbLTSL6zaJSeRbPmTcj74Ddt48Fd5reYyI1T
jI/LX8ZePxTEJKJoaEAK23rv13pzXBy39pd0GENU3mbk5gZKrixF5411NmOPFKh9G4gm3Sete27s
fvXHYUTmpjhgwvWkDZvY7kJM81y7w/Qeb81JZMsBEN/IRF/ninDPlb5pe/ZzfZQYzT2huPcmc1Kf
auV1yC0So/qJbTRB2b5r6T4HZpSWNBW5ciMWdTuVtr2SIT5/mbgJumatgwri+CiX5CubFIS0k30c
V3lMYvlFTfTrbtY4Eady74yk2jq9Wn2dqyYLKBnmPS7d+tTVq/06G655LN2u3sVDLOmc3YX5QsfK
ZB5G8QLug7s4J7bUMTOGduVS+0yt80OKVrtm04nKosuK53RUFby2GARBG+HNc2pyLBvX+Mh4SVat
aoehG+uQU2/2a1OgbLOMb/GkOWFCmGBozmqJjwxF0Y58mxeBG8dX7PgeEDnDiZzzjn2IUUDbmchO
62XizUZT3VoaMySViUaucxdi4/w1dqvZd/vyXGwbRgdT+TZsklNP73Gp6ddIQfMjTvzDNCsvIssi
R+1GOkUZpUtX+rnUv5hbpbGh0q+rkZVLxaabTm/jpGDfL9vZOOGkuMPcdzeaDJvmVvD5ba+G0sIL
3QRL6hY/cpWbhLIpVoDDjL14tu3yyW32xYTBOqUuZYKCSkDvBxftn7o+SuY1XlFSdbWrAoBM6C8O
XZIZ51rUVbmzX9v2ChG7689V95XAFMZeU8N8K4faMMZVH0FK1bNgMtSO3ynt21MbL+WR8EjBem5+
0DTqJasyXmNYSqz05XZgvbLgeu18ZRJ3qXTOeW7qfhd3Yr3uU1veStvuo2JIYRGsQwk6QrF2uFOb
90RDQUmKebo+CnVwZ1jHcfJqSprHCRUkvmOM5Tpd4nrdLMvwpbl4T3BIdaqvLOoTgwgIKM7MvmrT
oC0rE/8e525T9qLA0u0piVHsCbNXgmHEUBdmvKcq45RpVY8lA3i/q0CVonLoUMDkdaN/YVVSfjOU
hCfUNucc03af6JSZBc5LfJNYy3Y7tOWm76u6Q//XllZ9krDVvqnLzKSGAvdQ2OrI3WiZDgiK+KBp
MQY+oTjXQBbQ6Gobn21bKfRd5bRdRJVtHxc7f86rYQIhJDaxk5MhriQhBs8MA6huyhL8xWB20YJP
JHTS7HZLmcCYy/K2zKPYQ3Nb6ttkGNSWxOzemZ7Ewnh4h6jI5tBWrPmIDE0uJAjkzU2/juvVKARh
8hcfjzolrE5qW+7ypdnE+0Lm015xL02/GAgJD6rGuYsNlox7l8THKjDGpX9E4MsFYw7kVkxulz6V
UBYmXwHVcd3aqcLGBeLRvMO/kfTvulJYljcXCm/+yvKlDOuVgIajOlaZdWL9XtdXnNW9suMYz5RA
Ie9u8PqsoZlYHWOgtUdnP2SYWQkA3/WWkauRZktcY01mde7XeukceUeKHG9JuhC0erfIvG/3Blnn
jLSXWstGLnYLSCzDYMU+wvZptediaYWxby0HckVvxrYZjGktvy1Li7QNgUQG1WcCyHEAvrppBJNt
A4frtsp6pHOiIWO4a+VjuFkCusmC3kP1YzKb3wzYIw8d4v7pYFmcNPfdVMXaDZ0lt2mbmfx8DUrn
skK316KbuM3202tN/ocCsXY0si9p5VbtUU8Vszlsve70e/S9sE1WFuBHFmXteDXH1NaATPi9Lsi1
rcdJ6wF3TYK+Vuha8ib7WOspOeiDKN7KtHYDyAvTFzj/5sFZa+s2rVggNuOWRbw/ip/bEuLEBBHN
UxrXDZxFSW8XEsEessQhNCD1+VgeHFPZApLKLS9X4MsUtvJYl8pZr6ZIK4R1iHVp77uCnQIu+TO3
DWhNNe1rlfbPBO21oTV2GF4qPj2FO0a2FN0duVkDBMXGvSnmqXpuGogEUJH2hjU9EffbEahu98Fo
NOKWzPH0Plat+xIfq9e31SPMsCasYNYVcXeEfgHeZZxvh8zAZ9AKIiiUKwE+hJerP8iLbdZoKw9c
7tNstW20ZksRbm4n4HUZX9DUvICYOdISxCwtNZWFAr7eYvgYGitcmvUJf9kN2ZlfYRUZhteNy8DA
IH/irX4ZupQQe5PeTuleCcBuYDea9fCdOMM91sbrbavM/ZTLFyvnDVhcv4Jna6Q2Ow6Gk0nbQY1u
OYZS5Qmv0l0n0aZO4jy6vfCGqj7CS/tQsb16beI2N5oi741yq71SrW5R6t8haT6Jjp044zVcde10
IkHuKra122FRkPWoww9XYxLSFcciXtZrDIdUoeCuimYJM0WjMO4mcE7lMzO9b7Ti814v4oPV6atv
W7RDXIaW2u4uN8E621fdjzyuPItpHHm5p0TXw3IYIw7fyZ9V61s5bFfpWC5MfFnLb9KIlDjfkb0Z
wI55I/2Omnw9OJr+srrYIac5e1lTuQD9zQ7rFr+UTv7dwBR4JdT6GwOPw4ocJOGQDKo12UKtqZ5A
kSHXNKbdqNqvSpyWgbKpTEWtbI4mdTa8VW/2PXfBNhlu7NaYFn/SttfB4OOY1Tmvm2iAuR6Nw7hA
B+lU6wKx0BHW8JI1HkmT9YtQ9QbDYo0z1Snfe3JvGyTvns6B7l+w+EupXju2EuStAPeytZfUFjEl
+C7ucAY/1oX5RebTrgMzxuZDo713+Cs71sF2M8S02t7ZRn/j/xetYaPTLO9bRe6HDJiVXe+SXLtX
Kd3VJbnJQdIsZN6QToexJosDW9tudLd41NUpaAfnmE7qoWmVXbb1e+xb+77vyLWTo7fYJWNUWC6q
Nl9NQwx1YT06I0g2WTyCQ/AtpwyFkRxqt77XnFYynwH6w2ZHTEZ27ariOLRiB8H3oEvlERFL7bdj
9oFrzgiLbtMxpQzHGPU2vvI7fY3lPl25wC9gePzkRgi8wPS48P1y7W8dyHPnyerODE0wD8ln0Hnv
SEE8JHUsFIYivsl0Y7xWkYCCs2le+nTVr1Ca1HtVs4M+5cTIp1oESHTmIO8V9xYYQeuxSkpYJUkr
pI96wlKi+wYbN0JLlyLQ46H6AhhaYzbQXmF713f9UEIyUstzWan3luwIslK83JInJ4sfzMKMttl1
78YEfhokzclbW9VHMsZQw91Vkw7FaDCO5CMdhc3aZCpCA1b2nmmO6oHZC8l2uR82PrcGieQ4W4JO
6a6ANBgAoRgeMeP4EuvjkUkWfTcjyf2mMIiJlTDLpz1akXrXqSxy54ogw8Z8w379LBX3aBdtyHCJ
CyWzhQ8g80bPdb9XXXSLHFcortm32Ee73EKHNPm8bg+544aJU+4Nsg9PSn/TN911NXdsi1Z6uqFg
BiJgR7iuXxvxe81aTm0dT28Xh2oCLgjrrqc+aQM0X19hLvOJlTvJLRvtOKgs45bz2qs7sGoX+MlA
HV/ZunICenEXx7B6aitchzuAl4e+cx5V7aLNrO5Yr4TEVR9GjW6tpkYXlKRaEVlsVgjTVhkMNrrr
TbEJZGfaZjIm+ETNRffqgOlK1uShn2nFM9C+kUgUdFnodnypdvup0T7qStkj//vhoAgmnDDz8t4q
uabjyxM0ozcs00NmT6dE8NJlRwVdWncp2grPyZ1Q1iYDQHXovMzu3qeuPrKG+lbk6amc44hIe3yr
21d4MS/CLS4KIoqV1mIUA9tqVOZbNDRhbQ5Xa92dZmoOmy1g2xhPCyQMrxDZ17wqzpPAUzDKq7oz
brJcsU8mgEsc5Qwx+sICUwR80VohgPXGuTD7m3rVFk8gDeDELwe/H8SBQuKpbZxIxcDqjc0Lw7PD
YqEOHjOCOrBBHuJ4vlZdVlgwJSguYRXTuWqPSdwEQ8UC1OFhsHIuJyJrbc+ps3tHrV6cwnCDDG+E
RB3giUyt/EI3j9A/RCQ0eGl5V72WAqiPOUlvXMbROQjcDJyKxouxUFB26K+j0mCmXWe0guvU9seW
bIqwxhzqM8t7G3kLgsyd7d1syT314Av2Gig7aR9aZRcHlKQtOzL3S5WXj6h83PnZpY2ilM0MomqH
aCsJl+p4VNSrFroueIXC2TtVopTqPXbqqhSh4rTLOio+WcK67o8TxKxoc0gdCLS2IAZ+VkR8J1Nc
gVHmwFK7MnJyqHZlDNlsq9CB8H5Yph0aYLweKgTkCBK6tEtp4Zr2padWLyPW0pAHCz4Z740dz1OE
+tL8gbLDvoPSNd91gL0g/cMw5DqnerJRWLScEUlpjIwzWzxFISSc9mXWE1H4bb9ehFZMRLjTVXNx
s+WzctfNZvtMHgUg3L5Ei+hra7o+u7EEwOnKdM0iSHPklecp54SfweZ+1JYY7YeMpd56gz7blp8s
9Rbv8dPyNqLKqvlEtIbZdzvUp7Y85G5jCZy/qr6EYyFHpve1o+yWtam+abkBE8zpt7NYsBr6taDm
/Uya+f9btt8unN9/s2X76Kvx/U9LtssPfC7ZFMv4HaUsuYa6YxDqZWlk1Hxu2S5fchzCcAjPAzWp
i8uXfmmR9IsWiebMNtkSO2QUsYGTn1okvsR2zbAdwzHRnRnAcP8HWiTrL7lTJtlHKJpA0CHoEBZo
47/I2MZKsdpl6JHdFIfUJIkP9skcx75RU0DNIBfvNNu6RNjdJE6xr6Zhx4vyBspENxWn3C52DYjA
bn2atssUucMN6vppcSmPJb07+y1FObZJGbj6uzF8c1mOLN24d9LkK9fwI3nyUdxZEbfpvehVv55Z
oDTR0m7BYBHQHhM3nA+7dEi/JoYMFqsPNkS0uCu8mFNSsTjNFv26OOS6u++tmTPRYu6TrRxuVcKZ
WecPumo+x+50t6Xpbs6UsHCHK8vcgSOgMC+Cy2mL8jf4w4fgl+rrjyqvv7Ci/+UPyzv4R32goyLw
rZijQZZsji1AuNm6NcY8nDoz+vfPdNmC/mFL+i/P9Jctadu1RboAqItc7VbRXiZx9V88/r/+KmyJ
iQTDW2FYfCD/8gSdDRNfy+c+cpJTpqLlce43dD0C8YRBBfaAd8+/0BCdrrhp0yu9qaJCs4I8Pw+O
5E7HmLstPOgGR+A8gTV9HXWJEQRyjkEQFcLdIaZ/whNNF3l5rKFjbcW2waJdt/UvLHa5O+Z+PqAs
WEH/tg3+LG5cBhLci9hbKfZgQTy9Rj9tHrtG+TzZ/qS//ONbKf71L8wfgHsz14hLeLJ2+QP9QevJ
Gg+Z+Dz1/5u8M1mOG8m27a/cH0CZw9EPXyAQHbtgL3ECk0gJfd/717+FrLxVEpVF3Xyza88sLSci
ic7hcD9n77XhyUecMd691zRaNT/PQzUeMsh2fbExEXi1JC+V3JRchjv4osHHD+Ivn8MPp7G+yz+c
RiGIb1sinkPqAXCg/ooZa6NT+LMs+Zsx9S45izH18xW/i4es2G15MBqYFgy1Jcdjg5RtQ/jQb65o
nRjfjd31ODaFHJvJDkHBz5dEowvyU8ad7eRDjKo+FeGGPPuNVtR7LX5uvUtbV5g/Tq0Y7pR2XVUj
Pqln6dE8N7nXNYv1MAjDryErmY/v9rvktD9vwb9PTf/51MwOb1CXDu1OOBZVKYeqCeuEQbBWjoKo
a/ajrQXaGN19fNi/fsj/Puy7CZl1xgIhgYfcsOK1aKhXMqX7BqQz7H4zrv96WP/7UO+mqNJKkjoa
ONQykyrS4l4oXj6+mN8d4d3MEQ+tyLyWI0zLS+s8dMNvpqa/vlmeS3SwiT73fWqiLQywqA6T7KDf
9Mvr4DA6IuAY4evH1/GXrwPBxJ5H6Yhv7rvXAR2jN6P556GgivPGfT08CXX/8TFM8y9HnAuwyNIJ
qAa5//OI6wh4E6JgxCF0YIabdvXCly5xj1KJLW7HtVWGC4amfzHtEvuis9h0R4BBHYNiSsEc6nyX
VnKD/YmdAbxY0FqPY8/y1l7Fl3rCj7q0XVAfHzS4a8X8mGbiYOYYO1i6lnF8A8RnWwxZkNfWXtRv
UT/tBP1TiMkk9b6K5k0z+X2nhkItTnp8TZl/42I0tPrJp/MIyFgz3jrzUa981R57iza+mW0b5R3H
kvN3eLsb3hoUfIind5EKd1ORMoXXx3Ce/Vhgsk0g1agnYrZOxpgecjEcKETXNdG/XU5w/DdxSvTq
a9I63y1zfLItde+G813vIDq9xpJ/O+TOdwJatlSxfTZpAaWJ+5huppvGFz03roudC0j2lO4oIw0w
6QtwfbWztSfkNUiQp5eWaoeGrs+arH1V0z0qMj+LrmXjQTf1zkWfXSPkvcyaN3yDG3VwbvvmNVP7
kG/jegkTMpNQV5tFuxuqL6X9GqmXwXxuURg11RcrKVAJ5Rt7Gbbm7G2zSW1V3W6rKQ16z4MAZ++m
Lr1Ss3tBYYs22OPUNDt0rCfb28vCpc/VELibXqXLtMOfc7kOFy15a2iPYqXYO2Z8x+PZunwzB74U
xWKB2rEul1i+ucO8M13aaXOU+4lwqBrq2aUh5VVlmqgVo+naGKf7upkOpLrt5+aeuhxOsYtCdtu6
SaDXTr4U9kWBBcQkWsy1D4RTbagdbEaKXukMjb+yIMRbtKPaLSULxsZXjbCrJWYe1/ykeZv5ITIF
4Z0sW2qJnsYGaqK5w464N49OdFHxlllOfExTlFUpizOx456XEevQ/soU/1wR5LafasPBwQTUUjqQ
CbV9mtIFiuB+9B6K8aazpi3rEA/jGrahoB++yjhoU7Zc8rqi1inOwLs3itSBtIvvKkrgBMPiaCm2
mjF+AirC12/FJvKWZdTpB8grUbmTbJTZzzIfyysPz1KTy51V5detY37JRPqSmOoGEc91RXewm9xL
QEZbYb7qYXRCNLdCoPf98DqYtE/L9snQ8m3oPI6UcyqgXFFFbfXbxCZQ1CN5ZumhhS6MjdnXVtE6
KqtYKIQq7TY+Dwmk3vRND82NgbdG6XpA1XwG687Cac+el/sASNtmJe0l1zOaMB2Pt1x8Wy04xLQA
+uJlncMlkP1F0VR+LGvoh+VLzV8bpARiCYFc4wxI+EmxMvc3Ff36apgota3MkJE8HHgp6RNpLse4
KQ6DVjAgrV1Wv4QLDPXBIPzM3FXTQghZ7fd9euW695OsAlQqviac/TiHm8WSQYf8YF1Myg5IcH7b
FtZxQtZAkMgxi6hvkzkI88mnV/4EzOxgpzbt62lHNDYAEsQxCfq4+dJbnJscKX9ckdNaoxussR+P
RXf0HIWntzioymYDrvz1CjO3p2w470f5MsK4Tst7shqoHvT1dE314pwUyTEuixe31W6Tvj3NXXgp
CWZMo2k/a5eajTwEP3GnXpAvUaA0CdtsEI61ASwzn3esryuYU4mv06cADA1rOd+1nXkwQtypYOyF
GncmSVIjTeys8gJXnFlobtH9slegdwqqeCnSAwx1FU2XhkuF0zRBzDq4PqNnbxUeZ/1lIb8DMdl0
4oz88GJBTLZWbfGkWUl060iES80LSOY7jMnHcbyiNYY30ws0tPp4qJFqoGEpjyWtBXIV9wbT3ZTO
11qaPrVhSb5nfNHa443uFFcK4gMOVkCWSSC1/Jh09200Hj7+Cr7zxljsg4lV4T8bbSlBJ6u+9MdF
rkZCWpwMFW7UpDqlyIht5BeWrP3KJcRFEpFasiWU6XZezA1izi2RooHpxhe0sa9A4Pj0T89a/JRN
zm9O7ZfP87sze/d5djK3zFmQ0WIv3K3RhjciXHBiKmgDTznP0uvwQNIi/fiG/LL0eHfUd0sPY0gx
T3V1u4NVT3bEUw+r34TU/fFRvHWt99Mmcj2MbtpMzAjRvFUm/ONtp82vu3jOuTikV/ZgHyyN1fbQ
nwfRBpXmbKvZC/RpulkXAGncBVBViSsYLsbG/RTxKHIjqCWepSVDJnQh+5owEbqh7K3jCfgE48oc
AK42BptG6q3WsjX4q414W2MG+8U+wmDv7/rkAc3DZkbJnnU6BclgPMAI8Ed38kNgd3G2EVVGs4NY
usAwWZ1EJLLV5oZAhN0SW3vwg9et0Z9NR+1c41uSRedY61CcD0dbH5+sqPikdRn2neicd14AvxD9
WblDEfwU23qA0/G2q+XLVNA1i+/hchQbGtK7YlH31De3cB8odoZPy2R/yvvoTrE1EbLdaxKQBbux
2km/ox9BcuuSI9D4uCi3XcFCgw+JkfJCx4b/8ZNbS0EfPbk/tlg/7AqZAsN2Efk6LK+hRe/i9t7U
dmsZx1XuJTqTRj0Np6Gr9sy9off68eF/qR9BLfhnMcq2dBNN1M/jpmvc2WpNjl5V+w6zan2Mr5PC
uuzpsf9xpL9VX/z/0QbJvvM/Fx//Tzt8/an0yE//d+XR+4dr43Gk5ojdUEeu/6/KoyP+Qa0AmgXv
u+GstZ1/VR5xQdpy3enYfzod+YN/Vh75JxpJwqYM4mGqt4y/Je//o7L444yz1hwpfbK2ZABRIX03
cjQ37Rd0NM4W+edyLcnK6NDjzPd0X6PogLuxOJJYUTwM4BdO+tIMam8VDp1LTWUPCTvik0gKdP0t
IX1mnsMZmVFx10laD1uPhMNDASETJ5PMrTPEH7faIc8O/x8G5f/QWjJ+IyW0/fZfOEu6/9oN5duX
HsPr/wKTicOM859HYNDHCQEvPw3C9Tf+OQpN5x84iIw1VMkwiLHDOftn+Zs6tue5sP0IpFhH4A/V
b53COPVy2zPZ78p17P5rDBrUxRnN2EL4B/bizIZ/o/ptuT9PX45hMpZxuXiW1E1C7ox1cv1h8kQO
P4seczw5J3rlnMaitc6yRolJZRJJ6qlN+4iJNC8B0VDqNNbt3Zgp7XPXoshCdmfK9hPONqK1YfVG
ko7qOMj2IsHU8dmYYNac4hmJ/taZ2wT6Td66fL0wUrnIINM8ObVDFVJTLFLd3KfKCT87Vh2eu4od
B3k/CAq35NuQfa0wS731xMK/ILDVcTRmXRvt01xX9wnesGULmlN4flZm9bi12c/2RHRMya3R8DFE
7x2zDwPyh4bMaiPUCkXG11k18Ki2aV+3FwDlI+uULor6fI7rxto3pVXrCBKJbTk2qZYsILg9VM9j
htr72Fa9FyIzbKNoB2aE4CqDRDFxU5oEHe0Li3beLguxd1ChkFSBoemXHls5rS1GuZlmoCA3hDoq
o9hMBCjbfhc2y8TSI7VT/B19D78Bu5lYhfwogjGBVPRowRuWujlv4T5bxDsscDPVPf2CqHsYM6Fb
6pgQW9y5X6VI5nm4KCE7iuF2dLo4D33giXHqXQ8TXsnpTmrE2qNN6uIKv8M8zlZHaSUZzKJRd+jC
JD7lkYvCmpKhaBz9kbCAyfNxK+O/FGXrOWS6FR0mBb3KSApEalNf1FDMeyLR8+xF1/DeruoNIhvP
0xLr+UbNCCs2wLDL8T7KeV8CM4VnhBRQ6uUdjUGiSY2u77K9Q97o5Bt52uLjKF0FabAZsIFgSwnR
/UUK24WRSEceVe9WvY1wbcKlDWnKSw7sqIYjKre52w596KlVG5ngn0otOQVm1M4OmTeRyaiKRmGc
aEaK6qqCgoNIKknKB68sWHzREerP0Tjym7rBmGMX7CDj13IKA32k3HPcdahKuwmZxsbmT13yhKA9
WFlZH7zBpTWNFBWwupNOCCkrd1rHrR2Oyc4WM0FXY1eFoALtYd1dul0zBVM6LnI/g1eKuDPJCvnJ
XRxTEyBG+UI4FJ5OF142acDGiI/HQ9+WojEsJIV5dth1ewvrz7nz9HpKDvNIYgcavzBkoT62otUf
Scci+0DGyWTtEsZ6vctyrSJxIQeteAw9MmmHDfwuK72yFqejEp0koWl/EnpUlZFv2HEqiVplv/Fp
xJnQ3yy53edQcPvcRGAcCWT2wEE1bZdQ13BgmM5ZFd7gXpswk/Dyj9dslKPQr8reql71tCQ3p4li
+yyakXhgRF1hMIwZBQBpF+21Trv3WmtAAPj6qLu3ePmH/JDPNaEUZtVpFzFbWxRblYEnM8lYCfu4
Uai+WVYmbmVk0UUX8KMsnL4rvMsRWREFjgrd+8FdrIM3E/61GfSEyt2CRP82mo1sz1GJdepIYozp
ssRjScZogTLFRq0V7yhRJkgqm4r9euba5RbfdDXsbduuv1pRyuYyCSfMKkp4OPa1FNWLO+hGtC0Z
I7f2EjorBya2cd7w4m9GvYuRUlQgwDdI+jMzKKyKfgrOkegxrcblSycMWF0uKURsThOQ27vGDHkX
AC7mUCW8Aq+qtrhfZ6U3ZKqJRrzYvSb0baOH7tGMLY8sKUPPTmEo3MRv0H4ZG9jp9I76hWYkbufY
lbAUQ9KY8pWtipMrFsR9tFieeUOK77TA8ou2x4k9lnkTH4Uqwrh6zrxmuretdR5ZwDF9o8HqWCfg
lzpib8gxD0m8mNe1Lpo5sME3kjA26YOCbpAu1zYRSlkgh9WB7bp25+5jJrpug529vVWYpahZAldu
Ny2+R8Tchke9JmPOO4OIyKzAwO7g0DAbx3Jr5p7+2QYBzzxhDstta9URYRJLFJLSCSxpcG+QVycj
SKY8jJqNFPDl8VaAfoOb4onZQgKeGTwCFF12HYi8MPnS0Uv1nus0mjH89kxeG0dCDsVgQqjoJl3a
iDSUZvIwq5hxCxAN7ot9m6Re0hs7085R2MLoUy55VKl4bvHg9Sd7SROKR7KXZGJ7bkGSU2nqb1K0
WhlQ9OvKE6tACivYUvn65SUquMDsHS/3Y9vQ38pO4IuBtoTgBQEwS64NepQQlsFMCABS0zK8ALII
PGIq3AG4QZYZV40k6GvZdLVJ/0hr7NDYNGhKhkeoU8N9iDDDJvQqb868AlyrZ4sFYWirjcciCbls
z9CrZ/KxkJFh3K6Ya7q1Sk55gpqLPaiMNFMraazsexknjntkbLDhLSDDZBhxiA3nJJe1rIxPpywh
+NswxrJugcA5AJl70GJLq69F0pNQkXYgbajTVVVRkQhk4SEIetVCZwK8S5r0FnwO+ukazDJ1MxQy
hd+lNXvTLmWa9kF8pzY9NAc1nABm2AcVANTFVyJfzhk3L8NTrlEs1cKeDq5Fnw+TFeWgL/zc8uSM
vXe3pHj2NqCrlodJjM71hC1WwOptmk+WPpEvBvHZMU4ANN0K5fLkfde6VEXbLBvKa48Q6XsP5u1Z
gjtHnxV56tkjt+uFUx0/p1qrrtiWV3Af2qS+ze24fTDGWkWbyJizYVcgKyMblnAXLEBLS2MX+Tds
oQJihI0EJ8F+FEOFTHCiQM9E2lRN0EpJ6exgNRRmHEzFrC7DbsIXB6sKU2nX056A14l6LAEPuKco
2Z8wn0yd72RZe6dZ6PChwgrCDDPZVkHsWtVT507t9RiFSGsHMvbu3LTu3iYCc+6yLCzwawrCJoPF
TcNmY4cNa78+1kKYS5aHY6mcyr0qpsk5QkqwyC/BIIINYLaKcieMvHq0gBWfyBxv263spvqtV7Fl
bJBvt59Yoa2YJi82Xplg/wicWSsfhLn3y0a4YXsTO7hnfU+N8NgYJzmSaCKZIczFA56eMkxQxmLp
u1yMWrLgdGvxapM/RpJRMrVAFCwPTbG7LHA/isYuHxRGofJiLqKUYi/GBqJyy6o3NoPd2h1+VBcb
cdyO9mehZ5jLUOba5WXMC1pvFq+lBqa0oUUl3utmHeCJ0cvtYNZlETh6g5o9N7vx8yBNbBIGyRFr
suiaFaNsDL2CBQxtCG8ohi10a+ySg6O0t3ZwE0H3iLDGjYW0JsdQsACWK8ouMteKuPu4Hn8KOqjI
GI1yo+mFn4PA7Z1NTcQfBVWCqIzNFGmxxxxnNPqhiqYZcUKt7JsZpZ7c9nI2gEekM4GUcVVoV4ND
wNYeJ4qV7GFYsTavaYwQJYCv6TBjuVvBfYUbVHkburui0Ka7KTS7aL9YLBY1ZmyTO7bpJaBIv0wH
6xv2817QcOmGbZ03c/lUmYANMUWZZuLhW0vZRzgAOcWdLpHqPFAiJigEqnV3GVY5bL+i7+tbrde9
gsub2mevIbrD2CeeG3W7RWmAlBE6VprlbeypToA9TAQrIrYsQxaAS8YrT7jSkCgK827j3baQ5W+i
tmSMJAAw70K7Q7deGTUqxFK3afaTWNjoWw2RNuQ0U4DRYfpH/e41ZjFuzYL0ol0E/PvJjfKkvigz
TacIH09APOzCRnOYVnX0BQ3dwvBYcvxJiRvmaGanzN5mpT6k27poIbX8/QrR/3Az/r+M87ASov7z
FnyPAu1LubDn/gOrtWIe1l/45w5ct/4hDEew1zZcPItIWP57B26t9SFbsv9lo2HqSM3+VQWy+CX2
1jZQCBPhiy4oB/9ZBWJHzxrGccmDh4n1h6Dtb+zA3+2/xUpqdtl6owFxAEa8Jzyw4aVn16vEDxcC
iTEYg8CMwATRSoW5RGnxyvas+VWfy+74wy06/7PQ9KOoZ62b/7v8hOgNsbnwpCssKmS2Ycqfd/4O
vMMV24SzuVtXWkT9iK+NjeMqiIya1izIfq8/sovJvvGtZ4n28eH1n5Uv6/ENCl8W+1z0c5A53ylf
erOrO7ZLKKcch3YVOCmsgqwC8f52s/cI7z7/ZsqllFuNhEmSmmu92vedMPcfn8jaT/n5Phg2rzC8
K4qFhv1eAFhP9aRGPt+UBEJzfHBDwEFWFqbaVW9I7sNYWfP540P+3NL449IdSWdHirWEw7j8+daP
AvN0s2goulJF7o2RxZ9MUgJP5I6jof/4WL8OsFWwZZkeHBPdsBzG+I8Fnm5mFTAI9iG9yicEs2v6
I3CD0Ss2PUk++3ZOBLG0qhNfPz7wX12kads8ZwspFhXVdwcubWeRNbIKFqStzWI/DdOTMWuQqVYa
/N+/TN5j3p9VoodK5d0trYfegAdmIPSebeti5HsWRCPRxXmUvhF95B2z9VZ/fIXrrXs3cuDoSdRb
SFZWoN3PVzgrMdh8dUmfEZb4aumsKvFfyN8d5tcXlTKgZaC+oyKIX/bdpY24LQY+z7mf4SG/6Iru
LTXxXO8Unz1j1LMdLUOwrTlG9N9MEb8+QlM4zJ2s/jlt26EU/uPYKY1O4jaZ4fuyL1nNGQjAwnJQ
b6qM2XN+fDd1+cvt5MFxGMuiVI8c993tdAj2KBu59rpSM2UdTr6qX+hi2EPeGrpgrmHnb/s8ZiGY
Doa2rEWy3vUXZ9aCpirRAhVxOTW/Oa1f7wGVVmZJqTNhuVRJf74HmSsiMndh/g0xTrILjJGLX/Ze
Bmouib3fzEV/dTCKsBjz+CI4f9R9f7zhakGPgTDlDzWpddE3Itlb8ExpsptT/fnj+/3r6F0/brRF
gBkxqiy+cD8eC22umTKQKn9CBLQ3UOkn6EdqZAofH+fX4euwzUM4qrN04mvz7gb2oT4jdaLk2k7l
iGRHy/dqmqxtTiWHfTD7llehzcVDEWpj+ptj/zq3AyflkGAumWhpBf18jWQMRP1cc42xI/m6sQSk
Ya0Aw/q2pL55NdSST8/H1/sX9xUYqikd5iOQ4+9fmkZ3I7sMyY6PpZrP8CrzJ2Zed/vxUX6Z1lcd
MpPP2iKwYPSv//5D3X5wUpUqrnhD8qh2ds00vArxZp2yZAj92XRJv+blvfn4oO9arXy4mICgX9nG
+qJy1PV+/3DUioIAyqB5AN3hxd5FaETugQD0mgJxrFw0dYr03DFzid8qq4EBRXUwekswgx06MSKC
S0nwMw4ZoVbqN4/6nUaZc+NB21CpDTpqtPXer2eMClX7Mmps9AFZ7l0pcC2mpLfAa5YjcRKlk170
cxmfw9Vju6SqPGJsRNBN1Mi3xIEK6Vug66uAbPHkd+/1Ly8BsRmuYMUj1znONt/duJE8EzcFoefD
d3ef234sXtiE6DYOqTy5VSlc46skpyrhs05kGagr6r3BoqQDsbQ2njHOlAeJvNPZetEoTw5OHSrZ
7eBE2y5v52VbK3YUm8yS9ozEa6DQheUIZAWP0Z7JdCqzt6plMGEhzUaF4tVF2jiVeIloKJosAM16
6bqNiGaB52t2v42FXs4Hgr7TdDdXTY4aUxLFhH4KD1cgRZafogVL0y5a361WpMAcarg7qMuG/m5u
9eQsjBC5GBtYilnTnL8SS7PAUYV/TJId4AIfEz1/MWG3eSYdCBMcvSL3QkZmU27GemT1hQPRzT7T
E5mvE4w9ffDxiH7/XJjVWcd7Dg9H93T+//OAnvNsjosRvL52nY8oa2g4BFRQ7T979/9RQc+O4d28
sHbXcLI4LPcplsESfTcPphBXem+FLEozseMvmtRgOMMvqDr0hMm41pE60hlKPaF+kNb4FnvjHCZt
BEp/FXd3PdQOGxzItV2SkbCNbC8+q07tqDJeGrOkHi5tHFPTBH+Vb1p4RwtNNVvctSqG8qZ68DAF
m9CpAKMTAtfZTX3ygqVe04AChJgP1/5HVU95kMy1+IJ37lDNTfpJtFmEsZAGy31irlh9llpQ4rib
nR/XlIy7RVfp1m6a23VKTHZNFZqHMHTqc6OkO14mSQa1x63sdg9VCMA65VPm/mgIDfygUDTjkogu
oGhOibYvySYRhGQs3E51a11lOa2ATBP2bog10YJI1xq08VlN8km8oOZ0LEKp9EFXz0aUHGuzNtQX
Hjrm0o5yNNjNOe/2GspGE63ahBZby4vxgfmEEoQaCMSqaV4N/ZLewp6k49JzFkugN7ZmHwgj1U6C
sAxAn3l3G4qlvmtMJ7uXMi6+IZHvCmBVTecQsGp1OpXmdMa+GN0MXt1g0c2RIW+AEHnf21pvqTRr
GlacsZwXv9IVEtLEmB2/NwCcb1pnHs4iCZtb3Rrzo804uSxJvDxpFJPt1oN2aczGBTdfYKak4Vqb
MDISd+hArOhW3wYRXsz+QBvwG5TiFw1/MVtJggU+tYyoO2AMaNyGYVVaJlNFQQ64Si+oClGGpqSZ
h08WvPtzK3TKskq+6WlUBinITJwta1iRT0jAsgMp4+H+Mx15tRR2elEUlnVXe2t0gBoi8GljStGX
g7Xf54Uehl8R6ST3UIP17DoP61cntu+TlBbW0MqJaIi5UMbGVDmZMa6hP9UT/dV9GEm5q9OaHk5q
RptUUJ/XotpYETKv7TSyHrMg7HZjgjw5M4Y7Wll9kNOP2AO+UZiaYihSJmgp32Yg9ltmrc7ys4E7
SAanjeCSWrzuuZhzSlLrQ9K0W+cBIs1DDOU3OrFpyY9ZS8ebilvS7aVHZzNQ4JKfSaBQ3MnMWrV4
tIK7FOiUP+fVcC6UJvb0ncUWSqq6igYb3EVKmqFqk8+jEZNynbb3oUHadw/mh/LcDj3rE43Jp5Rd
Kh4adMM0Ao7LHM7BxHd8A5Ne38h4qreEyGW7vBl0K1CjZ73J1Fv7t1VPoE9nlPNNXXXovBVgXIh4
BpnBFl2tJJ8bOpczskwzMm/HWdduZBufqxyJGphSwx+t+LG0LP3oeBHK5765HZYmeYvxbx0J+LlM
++4BTmK0tQvJMLW+1LP6kjlkB8JDy8YXVjtvnsnHbdbGr+3cmJ/WNjrj2TSPsyLWYxyLOxRtECqr
8kIQXPicgu4Cg4yUPko+6+qNYtyjG3lv8USYgXKX0yKiKyYp/E/DGDh9t2/obW09uymDuTM/g5Eb
/dySN7rW0WO06h2NxEfDIbarEFDm7PmqjELQPHb1GGk6UvYl+z7QBazBvXpW/VXEyaOHvh0VL5LY
YmhcH6DaF+E5Q0p8xfLK+u4O78+DKzKx0zrqH/CPqMTWdUnvEsRw2kWXNWMsj0N6q/pdE0auH/Ph
vaRquGl1TNVynJHbVmkEeVG/yc2FJ6SgOMRpdMnyE8JZXlHmqW0SeqtFuy4IeVm9Ddjx0G1wBNiH
M424rYQRtCkKGo5xSYZJZIDI1lETOE0II8moHfZCxkGjDkk+ffoQTfaepY5igWBBjOE9weIHN6iO
7qXBO+SW1U1G9oHXE8Rty+SbG8fmkdUbMVJtI2HMpbr1BneL0nBaaPNbn1v9J6vXgXjwnpExomr8
kdlOrxNOfda8A+DyGwSLmj9qckZ/19J6KMpHsYwXymlbEM3rJiNKBl9CY8PdeGQ1caXWsCRaiN86
tba6aEYFuSwu6Ih+KrPw1GEn2yczEHLNHILepFhEqc+jt0scTdQmcVAjbLrOnfzRAa5f+CaNRs7Y
eQBarm3LbiDPWN9pVnSbs/6ii2XMm9yabomeeI0A2/jMsdGl1lh9UGtQHaH3bEfJjFiWzkJ7JgJy
qnXWlqyg6Cqt61cZtyfaCO7JA7JMb7787pIpseHYyXe2hzEekBA3xVLFb32oyouWnO6da3r5vWn1
+aMKGx6KjOECoOIKRA32AbYY+LQIY3cm9qya9/UEI50x8U0WKBckyGV/6JYEdGvpHmnI3sVAf/Rp
vC/K+rIf6ruym9NP89zcJhE4LC2GjiZr91VfckCMcW4c1dhKiksLwSoJkG29wRSS40GI++RaMTvf
tc14JyxsLN407w02SZqabwwC5Rjv5mOVsblwPfolTXROs/jUaNYlHf1bGTdMdMN4LU0cIU79AEOJ
FSf1kgMgnO+VIjuFwIfLONKZN8rycgRTTz+C7p6pie80X2kve4Y0LhIDQAniDGAunb2pCtSkMp8u
XfoKTVGRHyNH5xh2862B+czY6dzITb4+8KL/7EQjCNzZ3GtMOM1Go9N5LSKMsHTHNtIry0ePUBF2
NtCs227SENlXw7alCsdYVOZA0325brrl1LeeCozB+8wEbvl1osCyJXg6dNrgG8NOWado0aWeSHFl
znlNfxCWJviT26lgUFK6KOjEwuQAUkmc3ghttFU91NVqCf0yTHejlwSNyPaxG/uGSf+HavZdRniy
b5QRcJu+88ljcnyat28i0foN1QBvB+dkQzoCvSVazJtuNG5K1tE+KSwPBK5e2jkd83BNNy+8+ks0
6Rdj5M03WZgNBysyoYwYXbPVFu15rO3kisgcxx/qECNhEQY6BYa8yI4ifyBjFSTfsgV1gJVAvyD5
6GqVHQkXmVVYloM/hZqA4tuAXgiNYMybN0j4r7aTHKP13sa2erAEnctFmc4RwUrmd0XLbxTUqlqy
hfAP0g2FOLWv42SvTXm6s1p5dtFYWOK+scxwNzfd3ja0p5Bd25QOvi5N2EDOTtDoI7+v3lLReJP5
CBOeoBqh7VsB+AYRPPp/S9tFGSmRjnumqvwoivCNAKodUhp0VGZgDklQVc79RFqL6nA6qCL77LQK
aOH0WKGKIChmS/VZD8zRNHe9bLOd4eZn6qf5bh7GKpAEf/kNoA1qYEnIipPH4Vnglcu0u05TUC49
jS8UX35shMDGZkZBUhr72BoBr07tfdN0Qatp9c6lnsYrxkkUVfQsyDbcOLO4zDVxJyPn2iwoNxE0
eaHDpA1yka2iARpR5Yhbp8qjC81Myn1lAd7RYeUXmMC9l4RqTxBmEED4FBCw6C3nZUkvlFteZvY8
Xo9l9eosFiwJUmMuK5cVOavpZ1qEZ8edyptB2fHBkglvjcunu1CQ3jTCXYg/AEVc6g+R6321h5py
kXMcRXPn2tqDFWp+31EgJOT1O31/OD4KUcnoOC9oXzA5kTO4mZxGB9NL09uVpS/5CLDEHj9T6/4y
9K6zCVvIdki8HsBIScDBcleVudrPak5PbmE8ZJF7H8eaQ1mjuYUfcEtoVHUtJDmmqlIv5qSd2r6W
qCPgUOaGc4fegHVDF4ZQQuszWRw54joMZ6ntHFmk7ZeU3FxvblcvkpVvKZrfJOGINKuymx3tltuq
Sb9m7UAGtRbfVHXOequfQUEh0fpu6vkt4jAmf+pIG2HXTx3ZPz782rfKmG712jOPNUCOR01HwyOn
HqxuGEHJ1Lv5hLLmpnesntZiNO7QCgFFbpbCoWvafEmL4VLmNREWhXOCARhiEABfx/eKPjC1wOyK
cacu5mT83JeYv8piYZ5jOaKYQi/BMVXhttDt8oD44lXrs/nU9zTinTi5afrwhrzN0zQOA26+1CNU
seerg/44wM8At6DFfq67McF3GWI0IDdtQER6CJ4oA2KUFk8Epx0ckGrbmJllIxonWJCaXOYWvW/q
Hls1lI/0j78pC7EfpoT4SrjNcqqchhzHhMc8V6vjyp6iK2NsdgI0VzzJPY0h7fNIhrJv59r+/7J3
JktyG12WfpfaQ+ZwDA5f1CYQc+QcOZEbWCZJYZ5nPH19Qf2mJlMqsbVt6402FBkRGNz93nvOd3SO
IY+s+mAHk+0u8Yqt187P4dA9lzpmdZzDAyjGHavZGtwiAgjIBzDg71ELZCtZ1VcW6jHtAExN58Jh
8+KQk+bRQ6/VI0HQtu8szV0NDWEu9K3urX2fCxhOHpfJ8LxpnWHtSsL2yV6MJzOuxan2SrAh4UNt
lg95f8ENLfEnMRDRVfDeLY59NWQlCoRWkjipj8sybbwaE5loKEuoYNiqtxGiJIh0Cq9TsxunaUMf
45AtncnG0kK1dUppQrAq5ivZOMOmHvQhzoN74sZIM1CXLCsCt3SVbwHPPucZ3psQUdtkUtROqUel
bP7eVdPl3a1M0puVu1EZgMwVObQwg5tACmrWcrCgBRMMAqU1GUcQnWPT9H7qjPqJgrE7a4GKwK+F
gdPPIOiTVSVBwAVd3RTLDZK+OX3ARcs2PXdkS+6ddIhIVTDSe5I16t/bcmDxM5oLrYXQLutGZk1J
NwtFj3EMJno+WPsc+ZVOjvNsDPm0N0Q03nSWG3Y7c1LTcxUkFep1TwS+MGMDMI3TyzuS2QM2a3MI
3ENpZdmmc2QKzY/DNvzhduw3VW8+lkPUm1e906lHt+qiO0lXed2H8+0ig0ftzfcmHf73aZrsde29
sd5VfjK/W+BgRtVYUEBlcnTDmWhCMEBJtkWW3X2auEA8YfA7dVC6VLzRcO/IHOYf/SyjpVgAqBQY
4eNkQzYs+N7TlD0EFM/Z0t+hjLqnEVz4c4O0JtfO7YQEd1rNZXItJyMNfPC0wbsTJeltlIDNhSTi
JyUAxiXx1nNtv9eNpzZEoI6HjCExa3uJCJKQNMcXBs+u7zTsMs0YHsGQh5sCju9tWTSnoR9eiJwp
CfMQ/WOj5KfCq56VwkWGiSDCkYr+J2hpjMCM2CcTcNGRPDREz8lyinXHkV9FL1HqgHc0GzHscxYV
BGzOczZ72TmvwleZ8+bykJDlnvLjbIMoT5V1WIGHBPNegLbTo4MAiDYM68haR0ND1FlY7FU7HAyr
foh76xayd7yOJhmcmLO/kwZX7sJ4ns5RZeTDFVCm4o0CLXyvi8a7y6r0Qg/1soewwsC5xBPWSCjl
DBXGBzqV6zmEH4dr8A5mAfihJpx3ZQ8tykxMSqokSq5EETpn3vS3tpnuYo71twXCHUQ4Gj9VglD6
iYqY1mvAhOc8d81yYH9Ee8gO+1jlFHsgmJM7pfr5qBb9sojCOHqmugut5MXmhpxKu0A4pfTybLg5
TwSnt3YDBlI8ZSWlfR+lKLOiLn/SqGs5iefOmWBUfoJrRpjDLO8wdbUGOIMRu1p09AV4jvvFGZzh
mfw2awUw/Lk2hXeKsH3cJuFFwORMyXXmBQNnCsbpqzhBMVRPE1xO5spj3vtTheXWG9uNiEiX6cnN
AhdwzW1hlDY2b8ybQew51f1YE/5URbSheHW2xP2BaEKEe2JOUmyausrxr3f9wUNptY+HoNqXlTM8
WbAaMBxq91WandzUnKZ9zlTmFrQy50Q5JVtRlvqeRpLnCzxhpt8lQXquqCR22Zx+8XBW+IGB5IFE
VKyOKn2qImMNslht6qkCxJVzdosjy1pn5dwmO/5dtzyHjSC6ANFzc91VC/0pyxrEk+0AHJeyIg0n
JFuJlgjymxGpNTEZQPElaKjdxazhG8YM6rjr72aLc3PmuNlhQKtPpIzQ2apupmE7iKqFNeyQuJiP
ZsNinhmHcnaTmyZ3q2Mc2nAZYe4T/eBaoT97YXhGW+xcI3m6MnKZr13LyT6RIhB9KtrEAX3WjjMD
NiXeZITNUNMm/oYvhCtiWiCJ+zBu3jxghNMtA3P838iizC/VpaVMYVQna3IbOJHwboS2D+4x4YGb
yVdbzRz6OBdOc+Va22rpBzpFnuouiYqTbaj7UsQFCGqorAiY5qahJWHQnub9HZ3eD7tEvy0CCDP9
xCXSHK29sApAG8RNeRiCLiLTRtDEPZpEN9nfEBIOvJ2oTiGw5EvRfEai2IyvZG+z6COYt8J3LYt4
ukLW5sYHnsE23AjmB89t3n0fP7gsa33L67NKYDVCQh44pvkzx/uOQ7Uwd3UdWM6BTcEtqXXcMD6L
3Hbfwzx072oq+3Cvvs8NmjptkwPn0Nnm5FC0+x5FoXdPPkQwHG09KGsbYCUY96ipu5fSzUzAXynw
WoTxE7mPq3lCSEDHQxnJMZLT3Pi4E+CK+i3ZS9NxbOYsxz5sT3fZ3CfN1uqFtY+GwdV+40REKoF0
TWhcN/ks3vM6J9A6F175rQNuat/Og2vnm8TJbYeZmCMgKIajMW2bqezrPf13EkKmyBXGhiklqEO2
KCLx1FBpvCQIer1NQvt03RgS/uiwMxfjfrbx4rPzvedK7Sw57vRYPSAqG1/LhD6zNr8YI3iisr2F
CLAdmhZXAHbuO9qzcAXpJd9jRpGXLE7zxN3+FHF8xdH5zevEsknVuHwiZXcNkQvZGoYxTjs06Sit
aCxs5pESp5tw1c8JnZVLtR5tbZLxqCk/N9HYhL5wDeZDYWtuKdeBqw4WSCz4ySj19gNcCYSA7k2J
Dhx07oSALqxv+Sv2md54+mjp3nkWZpXgsZ7evQ7sJDQ4WLwcqzfDkkVISGupjiXfdZWkyuMW04/c
tCCQaMylg9bZzhZd6d6PWeYRzaVh94Lwceddaw9eBCxnnnhF3Dq3rnpiXN7Bzoa1nybxYB/rdswt
mgqXueoWjW8y7uF6UrnbTtp46yLqKABKwJDKp0Dse9o4md6Bjpztq7hOwDLVledA/mqquNhYY+2q
UxFD01wBgS3yLQ8MbPVLPpo4qRwO1G3QD8rdyzI21MZGokmVvZCGjf0PvMRYwW09cHtjYlYGCXQy
mDq+t1I1iyWyFMatyDagFJZ1J9N7jsYEyUAEzWCBTQjtt6Qi89+ZBQhghig1kcRVSz72QuhBY2sE
41MBem8bOTasDBK00cOXTVqCezeX2Tqn1tiYJw3CJNsLgtJH2IROWtUwBS7LxOAlff55cN06vrNb
K8mv05r5DRnsPTnrK6sK2wUdeQ6yU7uVjPf8ywGdiibKTsjnsTxbTX0b2g2llFTpfHTKnC0P3PUt
zzB8xGawOgNwFiTG514XoEeaCXOJNqJ2nxvUe1lGH+MuFVWzRzA2XoY7z3WHjZtsOpLhUWUjZeOA
ebOERXxg6PY7VpEXtkyqKU7ap7qxSDYLQ9xKtnsqILns80i7O3QJF4nHSNPGcrpdLstlEy1R6cNo
wIVSa84+hT0eohbadXOZss8TAyzfcXvraw+EdctwPHgNComHiP5Z9Jq3cQR3ZUSiQzlPDMmeXjOH
yKHp5quiqUivdWOeBae16lOmLDo+Uebqm3yap72MIRYsvU4c6o0C1lNJfOKaZ5kjet4W7eNlfrLt
NZvwBGGFx9zyii9EUM6bvnGuwiBN36fQnO8hlMr7oY3HeDd6aUMa4hIeFiHOvSwQ9zgCjvaUu3Rs
MhXT3GoDf651uzXCXh5jloj6OFF57WSffctCI4G4GtRn2UjKFzpvNr9kXkbqvOaz5qadI+Ykn9O4
IDIi0y0ZOXaBfhdDDvJag2s6A18CpE4fa2mEvV/IVTgWZjDdKUrSO8Vz5xOJ9WIXi4x9RrLyPaNd
wIRMdXLNKGN+SpmoPkfo3+9xZ71aIx2c0USbnE9DcB8Q0UF0sjffGSYwH0KiMObLorr2mkbRle+8
WwDexCbP9K0hs2ek5RVtOhwajaEJrL1+H4l/3cGiKq9ASbY3ViAIuKMVSZnt4PhC7L6SsONNEVgn
VfXvDYHlG/SDB4Vp4gpnjbtmx+hudIdZAB1RxSipqd5UjF8DO5ucN2lTXJqhiTWUl7wbGNROHZDb
hXHzvTeisPcNXdTmpk1znrB0dOe3WqXJuEoCQ1LfJ/GdZkL3Gtlz9zoChN6Zlrg3+JeuLRCXt73F
CIizRbEcBSNivZ6Zjd1glIONahTDV9up2/tiido7o+mPialoEJku5Ag6B8zjnMaiI0QpM0YMj3vv
U1RjZkF6Xm+sci5uWjsU4FEY+GMRZWv2UTanuzwR2cZFkQNFWizR5yhwva0BkwQSMANsZq1Vxbrq
9Si2qomGcISXyUgJ6YhoDkJKA3JMKtnoj5UjLmRq20YHEOlz3/TWekahuWPoqBncRYHcRRkxySsF
NZWQ0GLZLraor0NjaN7VnFhQp4dvvSh0TT1E1MPYh74qgy5eW7khDkVeTmBo6Zo5qXZORDyCVVyE
s7NrQIlQHgP7fpJq/FS1ldTrYKjna6mF81CEI4cO4G2bZSm8G5o0HgyTYD84y54aLd62gpy1Sky4
JizjcXaL7r5h8sWhNS63PPpIILRI4GnF1ktrOlRnghS3Q+jwEK6mqVQPQcyUH4ZRdtDNoPckfgX7
PlF04WK9JjubsJbcPaTATz+hmKNzHdJfJLyyuTfsoF1HnOipWtskPfeYrl5HICg3ZD8ObMsyolfj
yls56efUvfRQTfLbdr1jxmtRXvJbTTJvNBkUlG3tJSxnsXZBlPZ3S9VnnDCygEc/0t+sMWi/5mnx
LUsAVzZ1378NiVQ3eONqCOA9KlPV9nwOczsG2hOUepQ/3igjzjRJdsRiuPUycyBvx9natbGfgmI4
YNRd6Ig6RynH2rdUXPm6nD/BYEwgvQ9PeZ5+cUACsY7g+5gryDOFuCod5PmcFNAEBhI3oAAvjOFW
5t3WyC9HGwPUUDGD5aV3Ml2lVNztCk/XA+1urB8ieyDgaDV4ZDpgcaCIMHpGjhbS2iMIJJ5TZ6Ya
DnNjjk5tQ7qIJmzmhJaj40awHOpRs/fm9KmyYTkvggC2lPVzA1zH9LMRlr0FqSXs7UciRt9zNGFb
CDDhmqHfhmOX+UTOwZ52enLM9fy5as12A7Ld/GaUbEWxNca271rz0+JV4Par+BLXkbfLTNDV5EVH
Y8n1S5AHOU1JNZOAHJsJyyTwn2TtBdQE/cgmtqqdwjhlBhVzSfDL49RW3VH243wK2ZlXTdSne03H
jEb71N4Ct6BppLIGxH8enbwU+kCEGPPGywh7sWktz7YndvQNqT8otvzCs1D36UH4EJYx/wkDSRLr
6abIcpLn2AC39kJg62zkal3RXwFg7dLvFTltv9hsfbNV+tQVOJ8iJ3QeRKDg7JM08eQE1KdYRdJX
wzUO82wcy7kXck0gSHlFp9oXXfM57p38rieN5uQmeXyUpmPu68Zon4jCNU9NLTwSmmr4W9kgTrFR
hyfTLIBZETKPJjkRt6i4jGDDUsZkgVEYg52w8Al9z/fVjFAQwwnHxXKBc45LFL9oobdSGk7HbMLp
7nq3MG68mNFESE3/WBmVdxegKt2AmmYfD5dpAQ+TlQ9CVm+e1RZXbcZOuG3nodyrioQG0NAJjtm5
e9cdk/wM4TTYdpeVOZcnd6Lqup5pZT+EY8T0d8lDch8w0OijMdBOvJwWmfLg8AsA1hOEpqYd7RDz
qMYM91LALygaRFbJSPcS3y/ZWO40acJz5tk7likBJQyyy88zK80EPaLQZ9xnxLUlVT6tI9VibOl6
o9zP2Df9PM66zYwkbZ+rudugP+Bti52meQmwaAP4RgjVrAcxEGBCd06cpsawjyHtEulbfa2e7FCK
3zFW6X3XcBwb5sgWT5XjtvejbZPKEffyuilUc1y65SWpvfx6orq6txKnOeaBWz4Y+QxZhhxk6+Cq
um9olcsF3xcDsLVVYArtxDRf077PNg41oVgNtOrLA5E3rPIuIcL0qMNmIJ22CxuC0HDK+yWpjF9m
q4h6GNlL8BTVXfo7ORKauYnBXuB5TBO6TvDYkLIAXqOISwH2poyTR0lEnA0th2bjOi5rzI6u2Z66
Fjc7CxrHtewSbn1RgIzIepW5bbtF0UVYEGu6dJGxtpZ3OCEj7zEfWf0I/uLnBAbZnnUVqQSRjNmY
zza6Cc5NBGUdPeKSfYpx19rLgvaCgCbeQeMvGWvAMXfKVTRUeB9Nuw+/iQ5wWyoVUqwqSo/SKsx3
qx3rY6cX1gfHmphUWBDRNHO+MBuK63I0ghe5LO/RRP/GcZhvpw7r2BjHV2mqphtrEulWVQbcgsi9
FMh2+dX2xkOH8ZLgjOS6VP2nmIecRuEUY3UvowHxkePR3LFTapqqynMfZVVx66CKCjcIzVj1OGjv
zcAAX0/C4WV2lNTYfINyZ4IUilfunJf8JhcUeWR49mpw1Rc6dOQrkt3VOs64ifqivc6SoQF2Rvw6
RQGdQEAYK2GiYEkaR2+juckPknrBtybvi1YhQgYEk7u8NruXBBveQQOmaNdZVzf7XkpAlAFiB+pc
Y0UUYXjH9UYrhObulOLlR186lsN2wWyzTaOZBvHCTTKirlovTCqMk8Yx/TiUlJ1rNx89kz8srhec
cHeerrDKEfNsLEfWVeawigkxhydaXcxAbQY+q5yHz4NN0CWHNiw4nvNnYtOySDMkzomTynpkKNQi
4X5wLatZO2IcNiHiERJNSqP3i9F+GBklbvESMANSNkKryfk8YM002PwvT5901J7iqntdinjcm1aV
cXDwipGAAaN6tXqHeSUpAOq1cQz0gKqZ8+sOe+5pFBPfg/NewFyLUjnsCfQwBnHH1WZxbsuEe1iU
sCnorf5CbS0vHoQfTBjIKlHiuAKWj+VR9nofJN4liC57aMr/SOYXr5nxuoO+T1Y03xHu2BwRWLMu
BWengsNMpu4bA3nFsLdrG0wwmgJ4D/AbcjHmRESsrIbTnWbqyGksmWAqL53VS7yLuFu/5d3MACbt
y3z8QyP8//FOj3P17b//6wuhKoDaHuARlMWPTj15Qa39796+M2j5v/7/f1j7LO83TkgEGNjigk/W
Lv8SWqHuv/9Lmr95pqMdYWlMfBdr3Z/WPgk/XmKHElLhXgH5xh/9x9qnf6O1BY8Z8I404e+of4WW
d8QHRwvCFdtSOBhsdAokFeoP6mIbHnhHF/S1bZbefYzqoVaeH9ZJIporD2O2+haKkfBiauOlrZrP
djcaFIVhwGh3P1uxKfyG/NMtLWyN+KHOc8QSfmbDQdD0tJaM3nllWXBfranGKbcNUIPSOY6cBEFi
7riy3ad4gMlJisekWON4d9vkui9tSKKcIyx5k0wxMclrtPrFSNZbKUqVbmvmF9EunFqPrmsQJXO6
9Sj32m47eoQDq71KGwLv6zZToA1cC5SFEdba9otpiVm1NUAFJPilW46+SEiKCbe9gxqJgX1ItzKl
2EvUMXXpLDDQC2bZgMdEHRGT0sW9PCLwdRzUG44nrkuncfrtTCSyCYMhsot4q2QLcRX57EVd0k9s
wsy9kA6UhMWAdCGWgpQiXMzduuIJ6fzQq7prIp+x9HvOOKMt51CcVr9b3wkD1uLgrGeGHar6PekJ
HCVYOCwRsrCWM79bvnML6j8gBsV3okFee9ANlM1p4NC1iZf+PjP8AYEQUyr3J4FfEiDteOEkzPLC
TEDXWr4E5mUQ7F2gChGtPvbpUEwcvi7Yhb4GNQH1DxgDt8vpn1oFQuIEhikF25AUvcXh50JzqL+T
HWQ9BaekD1vXJ0vS6C7pGSOMBQmGUa3K74SIrCjkVyaicCMqWh7ZJuUBRmR3mUOtumHuimMu2pCR
lcn/GAZWocg8LC3Pp26GUFGkVtgfGUaJF08MiEJsJItI3RyUjcSNLDmjhSiAeUGjDf4FgKgUGAZi
Fi5mMU7EFtNC4Aeb9cyvVEPB0Mz8TtUw2g7Fh/edtpEthkTaSyAyinA/mGq6lVSXEDooITNcDFF1
YXcQ6hg7iS89w5rWKeGdX0fs6+NOuYVlicNgoghE/JTW1quoyrBUbJBGBRlXL/YgUbG2l6zmIR0D
Eh26ppSrno5mSSxthXaB2QuqKj3VwaZZvMvYOoEUtV5itB9+aTuMTyTBww04UhRrRD8atH+miNRx
tLjtV7u/cJMZ28LMCDVGbx/qAK2icXY5jZn0ue94YycGIA6XcRQtEvoYEQpaPW/sbpso5Z+WkeQP
k4HD8wbmS6u3zHirT5pOcrtB3xDsRgYl9jpMmu5zQZvurILF/kyZqZ6rusF2wUwDPQboBHNPpDrE
VPLTYYTQuIg9evhCj+sIPTJRe3bCw5ZVGWpTFFigP3TegbmnPtLxUXUwYhgZuuXBdhA3rDhFDw9k
MTWvmVPhAKTzOJp+pWa+NdJpHhUU3cOn2maJWSkaaeO+EsjbrojgXrZqdDLv8xTRmGciZVvBdNsx
T+qQKIbkX6GQyZEZZpMH94SBkdtvWapmEjFLiSqhND2ZIeXtSqKuxqXMNRL7wjEGADW4BHt6LnkC
xcKxTHq7XUp3+MGgdzWRnEHU2AQbSc7LhPoQ8dAl5Y3X1OSc1ARU9oGsY39YKidE3Q0V2+QpTQVn
F3sUZnOYuBz5Gqm5FW/i3KzdkxEadndIS5pm1wRDe8aJ9zZSRxJYC+QIo66nxjdwMzNik6LxsPt4
Q4GlIHOHMvwiLRENnycd4FdwRtqTfqsRxbwUHj2TGe1S1YC+WUGYmUdqJltVJrM011vSQ4FVW+a0
cyyMNns9cvh/WkTr3BIwCj6hC5X9dCGVZFchdAhrJ92haXZV1jMKyF8laKXC14NRWDO+NNr7kTi7
IfuEZ59kHxPnnPYpx942TY0r+G1V/1DErgnLMmpBR5HqLqNzHg2EBDdLVuTrCa5VvbJK/D/c/e5C
gw7pKm1kh6DngdBToehvBd29ZzI98ps+6BnN0iWZdnquguAiQiFzfagv50VbyDePHGm470GPqZXo
uvymdezLbNZdqCrRF/JIihilDG7xlvigdiSQ/dqpRyAvCS5k+oegw3D/Rll6M9D6ZDNtnY66Hj2X
vO3ajKZhjfFj3LVzFNwFZcx5OdHlOB9Ku0EKKtyu/ta6bvXqFssyb7VO1DXtvuo6ZG+6PBpCHImc
4hCMHksn+yVlhLeKxnYRh9ht2T1L9l1mdSaLylYZpRtuCRB0v9fPFLdbsmOHN6PMocrryUtJMpPk
viR9wUyFdHboj9hCTZNyZhx5ZMIWSI8MbHEc0Yw0VJRsAIzkckBxq9ZC7L2q65IBcKdzlGjhiPOG
wW+IdNOq6YgiARg/E6FDHvfU6CjbBkUF+YTtm1ywaIBx50deFac+Aa/p0VahjThlWQjhJHmZUI9O
t+M2TCrnM2og2v2rLFUVCGZl4huYSig2e9GSkvjg1m3k+mirrd3Qx2555IGa+nWtJwKdmA27ZHLV
VbxJJhF9dYMMqb2B3eYos6Dw6ALB0Nky5hmaG/K4m2NoBQ9ZfQFVE3ab3Wg9ePPKM+bijVFy9Tga
rUslNACcSaEoIbC8rmkVkXkcFub8NNOVj9ZVGwcG4TtS3tquTXHS1hC8b7MoXcpD0s2s/Bw+ontW
EuuTVRKwtrdtJ/7mcJe5oGQey9ehk3b/VHha9zsDRWnhk9QXyaM32ANCbfKC6z0hWQtrkM5ZFgGC
Oeamc/O6Mu4np7I6jI90twgF7hRY5hER63XQxPI9onw819TKMLkjU3wBsBSAIsn6nt2mrPOezlKq
HuRgkRoTjA0Vu/SABKGPFF8bZo8Ii6OQtBWirpYv2cTjvlUODVzfazNa6ZEq1Fs64WaGwBQhrwWN
YZ1E56Tc4XamdWHAZRo3EpfYwcm5ENRKyANWCfaua8TabcR9q8RTU3SoZ1TJKP0SQsQ5kYBIM16N
dTgzumGWxHLcoU4Ck70wlCaRvMOtFnVvGunq0W2s6MVAePpgRu4sN2TF2gmrXDlcQylUTIFVxzHL
1uikNnHX1R3t2VzjpxH57wP05KtWdcHvLRi7156jX4X6w3J2LpEIpJ/HC15vEGkNgdoUm9/GfiD+
Cwdn8Czisf09cijgX+oGNxI7Gx2sjR7SSH6aMon9q8QqRzcTqk2hdjJuQAUYGbXCr+jEHxzIlADU
pdhmXY9OgNTyUiL84JjVpB3FgNf1KqqhyXAnKjRspSna+1ilCETbmpbbL6ywf/lMLG9UHRJkgA0w
wLZ+/kxJxTR4baxWykzzk21V3m5JjWkzBxNT/mxof2GivDjFfyjBLcnnKdsxcbfyge7Hz3OMKWFT
QCRWzuG9y36LF4rBvJkstLuN7qIaMAkk7S8zXM6IvzAlf/BVXj5dgU/Fxelh/TW/c0Z+uMJLWs8k
c6ecnktaItrtOuQxxdcfak6sTjP0wh9hKZcuws8/USvLlBSagsEVRefPlxRCKLpuFvOVMdiuX81u
jZnQEnITpkMJGvbP+vb/+rNcGGjClhaO5p8/KzBxFpEd7a56Dl3rLjTyl3rU4qrH1vurjB/zr88K
nIGLl5yal1GG+NA+Mcx6JBq9cqFgsfq4swJbPeZi2Td13fk5JrUNRh1jDXC0Pqrc8t4NVGmbyKo5
cFYh68Lo2S+YT7q3Kivm42JUzfyLHs9f7zDfUcGggJRD0W598LqDQ8bcPXLxk9IrNz1J0nucj8H2
+2X/V/2X/zfhSeYF+vLnE7h+697+A0q6ecvpzDyTzP3W9T/2ZL7/jf/gk2Blc8lBFNuSvV1cwEp/
9FhM1/3NsRERQzlgd4Rb8WePBUfdb0KBSRJojhxHMq7+s8nCyfc36Vw6IvwNHjlaMf8GYfwdzP9/
Xk3PIz/wsuZ4ijcTvMSlB/TjCpuMqEeq3GvOgzO5L15gz35tQAliTFfsOw89axRb1hVdeHmImz45
NUUq3xTjT3+Ky5Isnra+dhK1IEbR1doKreVWOKbatZ5dblADde8/XN2/eb9/fuX++MKayyXYdeFi
2B+6QuGCSg2aXXsG+bSss2lZNkN5keBIij4zi5L1P3+evKz3H6+Q5tIwbpC84Zc7+NMVap3eWzLR
nodYi2e71rco97CIwm7b9JP3kmZ2ecRSQGGh4p7m5ggHzR4yOK/0dypjuE67sPUhzBB4x7D/iokm
TpYuI4Vn9tpVyVF5a8/EPyeg/w5g5eb9P/+En236l0smeZJoSrOp2aCqP6xSi9nDfpnz7oyajuNM
3o+rOQljDp1txmFJnQVqyYPR9ud//lzz5+7y9w8Gs00QpXlZ/c2PHTx2tgGR40QhGsz9kXzaeCfD
Kj7lDF3wANq4bZTRH8oQKXY1G4z3F9Q6ntdo/99/Ez6fI5kjhWID+nATM1NaFWfn/uwUTrtPMnRa
BAnjre8hvTN3au+AY5pbAFnNQTlJt7XbFKhDGfW/+iZ/czM8tgwHaDhUIu/7Nfthw63sKSXTvFrO
6Vz2/hzAdNBjPz7VPEE7ugLTY0OaLVNp4fkm4/Yb3qZ0k8fMxij4ggPTAe8ezWL2csGoXGdtPzx7
RpZhZtHWL8AbH/a3yw20WJ54aiRjD+cvN9DK8coRsCfPHoIODG119SWqcvKu8XRfR9a4MP5p3F1P
+Pc5qdzm6A4Fj9gMWhbpcjptAT0uW/443hUkl90aMSG//3xrfz5bfP+K2uO9ZEUUuDPcD0dExDq1
HRaJdbbjljDPap5XKJ4sP9Gp/MVO+neXA3Q8r9CFeAH258OLlOkk0mKy5XmobV2s0DoUy8otozFe
d3nGhA5vPGMq2MyCxpXAj+aMwLLjfk6yjWZiT+mIAbLdALQjSUuFtUNbhCHdywBo/es/X5ifz5WX
C3P5hg67i0R4BNLl53WrpfO7cLSzzlm+xLtmCJZtZJPoJLq59mt6Jqca4MwhNrxindvBr47RFzT/
z+smh2d6onCLcCA4bC8/f35vZ4hdbKXPljk4n7LZnYIjWuWWTjM9i3OHrcvCAT/R0GbbobiqSUCx
1yrJ8MAldGc+5zqbGUNX8MfMoKJ1MBlT8GTZmfqCZTJD49I6pzQ3FXz4dB4uJkpvKnxPROpL3Lh4
U/so9MINwM3+mo+3emijY9IemtANwPT2dQnmd0lNor8gbBN01TOuxchWMFaVwWQ/DrqG+oDNoKZR
S5L417o09VeFSBek5ZyHqe95afuonIhXgRCD5Vtq4SThWOfKel3ZM42X0O6wJs8J/Tf0jBWgFFwi
Wm5wj1e7cPDMzvdoo6Huk3lODhcevGljDhntkblu4nQ9Y3FuCbtrkpNgjI40J2jwM+K9MtPrpEwQ
I/aqpU6L4bY6+LarR2RMMYbtPkzXttlY5nZGZxjshq5JoN+nS2IcKmdMDiO6j3Jbyzy6rdqCtuIo
R4cUXcSW5vqfH8cPxEKeR0iQl6hFSo3vi8qHIiAsbHjoSa/OLv6IDepJ9Gu9G28Ho7I/Y27K77B9
QcEoHecspRV9xfFj/2Kx+MvhgRwJwdDKIqXIZnH78E6YZRkxrejU2cjrdCeXasKhrqB5h0WJEEOO
v/jRf1mc+DwOfbQmEZCizP+wOKkqoW0lI+9sGAyFM9prZHKGautpeMX/fH3/5qfZDvAm11JQcpTz
4aNYYxMDteJFdBKplYUAaAtXlXNKK3GkSJ39ceD/X5k8f/PT2MY4OHIu4th44YL+eCwqqqkPg8nT
Z1Tuob/UxP8lIv1WiEz++5vGaZdOAJfSFuyZP39SbWMDDHJB6iAMy4MYMaeF+Nr2AxvCemyC6Rdg
wr97UqGZKpMhpy1IBv1QMeVVKlSsC+NsZ7Lcp0jkN1RN6dn0eEsLlx0t7hgNMO9eNnVW22i+kuoX
T455uV8/HTs5+iP/YmPTNhzBj3jEQJtD2yD9OM+xwdJXGziUD2ldw/DJ4sAL1g6wapay/2HvzJrj
Ntos/Vc6+h4OrAkgYrovamWxuLNIS7pBaMWe2BKJ5dfPA9rdLZb0keO5nBhf2JYtEVVAIpf3Pec5
kTujC3eKcFgT/wj0D9GP8zQrDwmeXxeR994H+2VTB+mJxjCCBBZCjzLJ68fhOCClsiYKH720F2vq
8Yc6CuWBCr/1SIayf6w0xZPQifTGpJrP7nwabrRIxDsD8NeNOfs51Kwhw57DkP8SBffTTorZDzNT
GuSnQpXGV9Qm6QevCt1bPHPqW8/NmDYWAn66nFkxfrYrpjlcVGlsbcg0MqwPQMDzZ4wJcMIdL34m
o6SZVnh6I+s676jfId7txSZNfCqIHNUiH5lzyW2m84NnKa1rmnT/9B1mjMNV8EyP1rcdnr1TfVvD
2+v66NFIaHvUogJ1PQuUTonsd6PTvvcOLz/v9RjjtaIHZBK5CS/tHDLa48Y3y1lEj6HdXhRVF23S
PH+Y0/K2VUH/zsD5zfNyFjYjKFXP/g2h0raGziZcxXiUgVs8VoRO3tqgCiAjCIRgPe5kUFAgsE0a
2klL4csZORcgHvnaMTNfxwrDAJYSvS9sr7gIMwGTBJI7zPoo9uj44Lk5+G03kz7bzEe6h80HZ+ZF
+efPiOHGuIdZ6rPlfD38cVGhYwc1xzYvpmUtok86m791Gn29a27fvtavcyx3zKEBQ/mTQoDpvL5W
5ki7GUAzPDoDXHNZOp+SoSYjyHM+vn2hX09qTLC4tWDN2Q4XC85ealwnipzXMD5VSPY+NVM1f3a8
Ca9M5Y6DgZPBywx45BEig4rEiJncVyU+YReAsVJahqpv3vlAyzH+fGjyci+EaAvBySIz+Xl5camd
p2Ut41MhWhQTqHjv1IR5d6nnX5hZp7aqMYur3pX0wsMouOVYUl+9/SHcXz+D61gUZf1l78Jp7fVn
GDAz0xJIklMYF8Ohhp6+9eg8v7O8/eYqS72ZQwUVIiHMs5dedvjMclJXTnDWk03CBmyT9vn/xbBd
qswc5DjJMWmeDaWyrcBh2sgsVYeQA//uo0c4qqoa0nn66fvbN+4sl33Z63H2ZAldlEChDz/59Z2b
pLCNgAjpEys26gTMw1fDiMB3LdIJPn6bKO8GfYJNXjP9j+x+tm14zhjZpruhGYhkm6FRPhV2Hd7p
wKi+YDxxD4IIJh92AIh4h82yNFLExX578fZnX97f1wOPigX1JarxYQBd+mybSsqjEc7WkJ06s7vM
BAGUjd9hbnaPpld8tS2QdW9f8NeXfLlgSJIZDG12HWcj3ctoqyVYwE5DMKZsKox4FxW9ua0jHb4z
d/3uUtQcneX0Sj/lfPtbSPIrHUByp6Ge6KmMgcDxA8gDWPh73NrfXUrQuWEIUHlmZnk9Alo7g1Tc
sTiz/802M/qhvWhz45DY2BXevoEvTNjzR8Y1qAhazMfU/F9fa0ysLHdcVZ1yt+nvA9HaH8iX8r8I
aVofe2tyvpH2ZFxD98GBlpuye0oQUxMJQkAaeUt9ajzpitueZ60POQcNyNc8n13Ml0ZWjmg1shaV
y+Q17APnQV1FdQ75hiHpzNuhSzsCdbyKQI/exUYqC9USpVOLL20bCTDL2JPlGq/aHOMQCgi6Jlpo
uCWLyj+AGCzRHAiN37eLC7SSsQBfVk6tWJAAMypWomwGQllmW6xT4qpAKMcY29csnsF9O4ykOWs7
kvj9MhOUiCvq5qNRuiDNSERMPpn16ABUyCoETI1vE5qixmz4YQ2xw7LV9LvMoGK60kSjgJ/oa7rt
5TRVN61Rk3JqgU1kax9r3RJPlhvNhmye7spplEE6uRrHm9xqnpQRRXB2/Gk6wsQzP739cF8i9M4e
rs+YpfaKJNEWS5TAzwuB7RRukwNYOaEeSFL8KlYBSjGDUU630vNxgpFlbnIaDwSNXZQBXyLRkrPc
FG17X4FOYMZwGv/PmT272qCyNHd2sCQva+ItDgG7ooOc4vq5iDVoCARyN3mbVPUaO6K60Q0mtq0K
HH2fiiz8SigMpVybXBa9GgFZfm/w/aUQt4oljoignHGbaDF9LzMbIujbd+LlnHN2JzhOci8Qa1LC
PG82ZWgqlOvI9uRCvfrqScUy3HZ9holHIwDgU6TAvWcCgchmNuva3AtjUIrg2MEOgbuV1S4EAnJZ
h02LblsZzpch9hOcOlBEg00Fu46EGcf8qMbCoRveuPKa77UEidds5FfZDMWQqCxkYGtVxBbYydKT
N4qnsEJ9KMTh7S/860zsWTxzwllQ6dju+QkT8HTmR5BAT4v3bmeFMrpMLP2Vz11vMT74R58wsnfm
kl+nLerjzlK2Qopp0RU5G20esUEhDIyTRel609RtBIHX9bdmO0yPb3+9X9d9jnZLKdERJmT04Gxg
txpvS2VlzSm2QFsIiyTAcMTj8vZVltXj9aDhKkvN0lpuItd5/YWoInvKS5rmhGMg2XRmcJv0RoNI
Flo4gU0PsuGk4el83L593d+cX2lOcbrgwS3F7vNJeSLJJ8Vn353AmFWfTX82r5F2JdeTT3BgBRD1
rs4VRkdmwA1UgeCGgmn4PUsS/yJty+idVf23H4f3Bk7t0lD7ZVlXWrGFJGzvNNbWuEeucbJb9OuR
1w9fpjphjJuAboLKItMc/yj8rEnfl1FuXkLEkO/sbn/z6D26STadPUS4IKRfPxS0d62ERdCdhkbb
67IZcIxJHb4zlu3fvEBsJ4lYYCAHFIbOBnMTB1Y/pHo4pWlmYdbR01eVV+ycw8JV26xajJusew2A
Cbe7LPmsgHuJiSPjzuxRQhdmwWokzBz1DqDGNjg0+L3Lxcoxf+0xQPUbTxhg3QScGrGZJ7vDCIhe
A8scv9jY2GfyC8SV3tcoVdbaVgYKRBTBWfXOxuYs9p3WAfYKtugUJih7k/Rwtr3tLXRFC//mFNJm
29u6Y+nM8YMfmmTeKYo5e+IYuiueyNMsdfZUkli/r2zTQygI9o7gqom6RYMpFAflrkqwfQ1xhAVx
MMd3ThVnqPW/PivVLIuaGfEe4MxfP/1wshC21t54ik1/eibTSa+noi8KAhiLcNvCw92Qm3CBwRPb
DWPlAZykcSCqrbps/Di8xTmqPmZer3Zvv7Lnc99yD5d3g1fWdkRgnm1Ea7LkOk/I6dTIhNyqJtXH
3tZghXvkd//8UozHgNyel83o2eOKjcHB0mtPpz5tCNcyvWY9OFG57x2yHN++1PlLsHwrmh/4XHjj
0LmcfStTmUbklWIiGxxTriYh8IRpHiNB1uhrWeTBNVao5p3xuLzAP8+6y0WDJfpjEbyArD+7qBU2
SPl8zUXJll7FpIStWpegDbx108ZskvfqzL9Mb1yQUe9zdLfp9TrnR1UsFIXqemWeCNeadg47FDLt
4jS5Qhjobuw8avbm0lGYR4+iiLaeMP30T7VThteDjNt3hvhv7jmPljI/tSVu+3lqTo8HjnfLNbHq
EimoU1LCKgoPKzhm1q5p7XFLYt70zj3/3RyAzIJHjSqAv87fq6B1ndyug3nhKhrHOfTkKnfTZlON
QNJQGIdbLOYcSVsJogxc7Kmj/7ahoFQf+0Fdg9S0jl7rmvd9bSjwVfV8xXYf4pvAgPf2oPzNq0Z3
jFYEoguPosvZ2j/nNENyv5pPLTSq5wyB+rK7CqF2dPU7r9oy1M6GIrsMNtAOQ4Oasv16tqmskQnY
LayT6/fzgVbFdEDPZe+8AnRbPGmTg0Y1bscoV+/s35Z57PWVed1s8HcmvW7zl507ehKTAnQ4n4Se
TPCw9nRHLtTnt+/kr19POFiYKAH75AiJl1r+T0XgaSxKzrmFeZI16D3NL/+UePpWIYmwO6erx8u2
KfVNGSv9zg6HvPpfvt/LgX3ZLToe6rnXd3YCwINf3LFP9exOGxUY7kPpRUJSlEQDDnA2zdvNPM/m
Z4JU2Dmrqh9R84W+RWSsWYKtKagvrutAO+HipK+f7C7xLkb6/+0avw0/yc3CGwczjrmZ5TT/GG0P
6lFtBPNjINL+caiMj543F3dBi3xhxzDAK+/i9fvhzl51DBGUzJcqhfiJsiELPmi87ntJdk22dsrM
/VPUGW3UuKvIbwiJAFw56FbeiwB6qZi8GgcBLAY0chCYXHpF7tkWNCj00o4T+RNE7uaYS9vsyQOo
xiuM9jCWE1LB7VuD1kW5kr5b3pe+zMx1FZWFtXbSDtjYOJfA8tzGiQ2SBA1JPqbbfDbKPls6tzZJ
tJi5DEz0kjRhqccQMflQVkdDAQXYTmOcoeUtG/0w+1hVd6GtvMspjEgQtDxDpWuKPt0F7ZRA37iy
yT6+PUR/ObgxOFHAUC52FqVn6C2rxU9jFMzCUA2Oap58woiOmHb7C8vLqnSdId2NmYGqivCgpG9u
ONZkF/FQqAVuL7DpAnXAyFtZLs61dkqIBnDmAozCmIdb/D3waqAmWd6GyPvpOgA4gKEgzEGlBBio
vrg0p9Q2aHPoyTMFlHWEIfw2HywKjaWYXbWzTMt958T+y2vBq2jT50WQwcLH+//629LEqDX2z+pJ
66bdxawupOU6cXIZpaFLsgwixNILugszTlyFCz9v3pl3filme6EJOdjniyPQDxC3vf4Ebp/3HfGf
+in0oJXhcWm2la/yC2UqbzPHXn8whrzbV4HNYlw4ZDhVIrtP/HLav/3kzxJ/mNvRn/7VpUKHsWiw
Xn8SbY6guWU1Pk3lAGrbGgJkcyrx8jXR11mBG8ejiTTatf1hNvFaAdPOY6httq13wKjUfelA1jXz
qfjrIf1/uea/L02zf63W3Pefv32HUlx//1mwufyZv/SahrD+MDFWY2INfZPtyfJI/xJsLv8rMCmd
k3dJR4L1jAUPYLJK/uPfLbScJiONWY6ht/yx/xZsEqBJV56OIqVwcylnOP9Er7lMFf8zl3oM6aUQ
woZ2aaQtQorXA0rUxPdNVDPhKlqQIuyZBg00nmHsxlViG+9sU16m5vPLeZbF8k2ei++dy+ZaV0ZV
mdtqQ5sZyjYdJLXlvR8+xSWCvnnommGVBhnJrxAZkm9VT1LSRY3g5KCiETo/gXLWt9Tv7Y8gzIuL
VEbGA0ihHBhI6+xmC8RC26vhG6ZeciFCyrMZziRBPo1bHGhQtHs/9sxdQTiXDWc2vZynWF4WhW2f
Eq+scdKokLqoxrYB3QKwyTyiBfIi1W8mz292sZg4yiDXBOjLRg/QW5IEzKGwJ+5/GkZ3f92TnyXu
L7rT81vFoYnGAVMYD+hsn0URdLRgbXGrWM8+ybasn8QAOHMrDNNZ203A7RCjpo42SeMT/+bGO5u8
A7xXBOJ1qzxLTKp3mbOR/mhiBcwFnuOwq0ixR6ALTgiYPnW3FIH4LGeL7Ddo8jBLdQ8qkC391qqE
RSNSkzjV96G4HODqHYom85qVkuJiZPaDJySy4KgTszqyI6/20nNARg2eApHTVd/NuT1p1iQWWNgz
c5SiNnj7Pp0Jjl9GMJ4OP4CLRBPVOpejz3MLpUFANDNHYFhaAzTzgqWqYFDY1rQisvrKow+8t+Av
KYvEg7mPtyoBD2mnln2U1jg+qgHIlEE+/Up3FCrM3HyGvBzvS2jq72zzzlaTlw/M3hIFCiUUlpWX
beBPq3cR+0MNmQx3DSkEcMsDlCdj+CFFeIJricazZ2m479izNgDG1a7k5LEv8lZfv33nXm+n//4c
nKdo1PqLAONsgBEiMqe5F6vNrJSz9YzIWUur8997PsuPORvH/PyldbP0g61zfWqWNU1Q5JkiVIM6
MirCcRMAZSEK1CXsSTnjReh4YsvnDdiLxNElFFF77eHXW1tFVL1393+d8JwlW0xgHqJx6Z7vJryS
LQtZ9pBE3Km5squiPuBnwBaWeMOAo30o78lJ8+ytLFX9ObPny4kz0LEHDXfr22rv6GCWu4yfTmdH
y+gaozdZdW8/mtfn3eXRoAZgw7NI+dnivRTifhoigId9PLEmoEF0f5siTK9nwl4U5u9L3NdqBu77
csF/tHzfvhVCjYzra1VPbRon6j9v9fcWuNH3f7v+XHf/tuvlt88KjMT/Wi73P7/r9S+7/3z5dfy9
WhwPr36xfYmJvu+/t/AoOiB+/xXgvPzO/9P/+beH4h26xbIg/evFfJ18/vbzMr787r+Wcdv5g4Yq
ka/oX3G32oty4m/bhfPH0lBgW4omb3GE/vcazp9Br0qlmpXapMey8Cg6+Ccs7/4frouKHVAKG4Ol
biX+yRrOH331jr3sjmlr0CNnZLNJPT+0VrPooaaJy97I8dmvAisqh0MLxLQ+BFFirYMcsy+JQ4Eq
F7JrldxjMk5XcxCCCuuxbq6TMZ/DU2jF0FeEIAl6l5bOlB/JEYCQSqZG82D787yUZukbMf4bDyDW
PBsKzBGUtXrXtdJunxKrh94fG8ys4yrWWUoyUB17oF9VIaZ8og0GkMuDudR1B2/ITcyKztwaGw73
+oL4n8gFJQqoo1zV7pCukqCSd0lat3tZmvhtR9fcdxhIEvz3EB7Iy8KY5cppg+SBvlVZmfHNSGKX
eeNS4CWOiU9lXklh5B+APYXlRV4oS3wIZJF8joFVA9df2l5mI+07iHjdNpzasGpvat+bN+QdPfUy
mWogCBFKIG9JCcEh7vAjNrlvTM7D0Jdze9PAQDA+tK2IhLOOw/ghg38ctKyBTk1iAKjupriC5VF6
yTqiZX4rW5hCD5S2e2B/WWTJ+tsIUeF7g1cm89Dv5u640aZ048eY6qz34AE7lR/ruK2m3TQnzrp2
xuHbskGEFJC3FS5Wf/oBcNaF+F70HBy30BDFrTsVJqmRnMtXgoIoIETsJ9dBKefslskHL67RYcul
3YZDl8wR3LrQwXHuBpU5fM9sK6/vi0gkbb6K1eAHWzuO61OThtFla0z+BseJuDBdnYKtHPKLYaIb
DwtwGldd1o3bNLIT53EacKCjHuQwPu5SygcyhXewcF/WVtlSMgybJGQtlEMZdibHbnsxVSfFiOFt
FSe+6R4rB1ODXiNDJroWCUAzWWA8kIToVTjXYTKuTIPgdrXxJQyWW/niDO89KiLb0a3s4KiAtFkb
in3jdKDV6HfbGiAjyIBUkMI4wsS8I2gOths5J1lyiZ67gUDExk9vuqRX7S4K/L648Nu8Iam0Grxn
ge92nVJL31TV2KGFxhaJb6/29dasRX01lWVyY5Rlt1Mv5vk+bMub3omXA1o0G9cRISrtThcOfPt2
ytpt5U3txWhV+j5O6umWfBSPSus0QrHr0CEMlbRIXelsmW/KuIifLcOQFzZ0Me4V3I1k25EBsnd1
X7srl7y8R/sFCJCopDnUje0u6EwyiWQsPkYMrXYdwJzN1l0x1GwizRk1VCFjkpxn7Cz1wXNkmW8C
4kKp4zihhJLxAiTIFjaBiLzkNJKLcBMQvLdqtd1EnTpMCPJKWvj9kKXjtwTifDRjmlYuh2FjRZ+f
t2lY8142SsPSr8lZh9DaNIQ/jpmTOF28wRqM01IC5sjDgkSSVo6BtXfMRo0+cJQhnj+xEewG+5h0
rklSBrGxUNuB/ApqXygs7HkbjYB6ykMedrKvftTt4MCGA3MTEaG0AQeTDlfmKLM68kBoBbqVW0n4
WgdIsGCjVB6joG8sIKqiGYmWG6xRubtWtiYZDKMzuLs6HCQgl9Hn5q9mZeanKDb5mNcO6rpheC4j
Ci8OlbOWJhMi/aQw9yncLiKp4tqFWigQWWBW8KUG/RkXquJoY4sh+Yz7upPPoeql+DhjBMtPEDeG
cddbfdVeh0AB22sRdXO6DfOktcBZD73s71rssFBoaYS1K5UP5QYCz7Bk+Xjic994tLVNeNAXZZi6
e5jwWCaAPH5KeLgEDIzGauDub0jfqS8dXRiPwSQRsicF9EpRZvmO9KNkM9kekAObH3Q9e017GeQi
eEgIACOkahZbgPMtjoog6AmOAfF64Y9D99FxBhqSLalaK8OZ+40eihL/imazB3jF2o94Mp4Tzla3
sZqAm5ng+7Y2yJyNA0WDIpbvHqQqjNte1BBoWzu/oCIq9lMdBwezHtJ4BdAGchrowzUOCOpQPcYL
M+zKizbR1VXIdE4lr5mnUw70e1yHhOdty8xzwMdC/VzZ9mjvbdn57collXLngibep3ZiPXl5+TCb
iiNxXPaXdU9EmmtYJ7+mGbfKAij/sm2dQ5jUkjCOTJRH0JjePnL8L5QJm/ZTEjMTX/YZhatvUcF5
6LpOq9HaglvigQua2c+jrZMMiCWL7ce0FAEhHNR3JAwADw/N9dgWbvyN/JDss4dVyfggxj6Pr/BM
ymAXZRmpRLwg9sYZGDKrLrZ9vQ7jdAjWuJfk/ehP9T5tTVLQiN+QNyKfR3PjStdq4Nv7ctqlbgTP
zkIEdF2kcyc3aAdwzpST2md2h3ezhWQ5kt9AzmFYTneKiDbYtrI3icbo8iw8iKYoRL6dp8AB7Iqp
3rASbw11tNkXTh188vrZ3DSDa5NjxNtJWlPjX0VZLh4I9fC9dZeH4OsgwYxfCnq/V6mT158JMZxN
YhJVvouMYaq3M4E3jzAUYLnAHlCftTB59hcyYZlZWh35/JVad5LcRHk8+DvMiU2wj9J0OqJJtq9K
CFb+Co8iXjLfSH4QikYkSUdgAi89wJS+vPvnG+r/R+3L4s2C2PX3Mf1a/byLZuv7X9toIxB/+DQ3
ECAT7EFbeDnN/10NQ1TwB9sSCl4UMdhnuxyK/q6GOfYfvoUz1/fpy1D5WiStf++kLfcPj2McRVGq
bNgKff+f7KRfN3/YrAOIoIluCo6HbOmD5cj807kLippFOkfSXCdDmPqbprIn6xYRYG5/NUhugtJk
OL57BCBCvB0Eqmx+/um88Zuqz3lxAC8pVf3FXf9iQqAV9foTQIOHiqJqfVXB1UHxoFsRPrqxY/UH
5NRJfTlOju3dRS1NHVg72Sjcy6J0FOGLsdXG87ASXQmLa/XO51p6Tz+d4s2l+7zIIahFLt6c88/F
gcgDPlJYV/agCiy1lSAcvU2DQRPYkMd6lWRzK25IAHO7XY4hK9kETgn3puh0mt01U54Pa9dly3Pp
VV1vvXes984+H8UFOgQvKiva8gyW1/ctR9Vn145XX6UiZZlhGXF49els3RmjWdY/xrye1dHKHbLm
tN2mgPFdXwZfpjyBVBuHXvuAvzPQx9hWJSHeHumQd4PUqffXxPAvbU5nZzXMy5jWEEmxY8LJyN/P
nrBVoWQyRtsiMJEQuyXHp44OTRHMnJeakZN9Ikr5HWNZf5/nbT5tMpBj3gWxJyp9x5i0XOqnh4oe
jPoxff4AMoC//MvrmyaBLo2FsIajHflarRur7IrrYZgdNjV5n9UfU9GoJH7nWb3u53ADqNbxtWnW
ggdYGjpnV50rQ8hsUhQMSdbe9HPbwEESoL4AXLCzOM0e4lOqmG46Iqkp+e+TkQX64e0hfTZi+Bih
56LIXkz/iLjORwwAf4g51JOP5pjZxmXjaNEf3DIb51UDP7h6R8KwDMDX93rx/GM/wDXOMf1cnedM
NcJ/gpuONhBnzsE97NYGrF4IyeSdLtFZ9QixOW3RRQDIEs7J4rywR/KxCGLXfom6nvpN/dctBPrj
HAn0M0pAQqU7HyZVcdh/+6b+cml0EkjD4E8I/A384/WzNYSL53bqmkthWMDFAti6HGFqW9xW6cwX
NbIpardN3BvtO6Pq/HEiDhQ+KwD9FF5/dL1nVzanGF+drC8RYQDqbFTJm/7XdJSIgZH09helxnc2
JVqsYVQzFwWEwCpunbv6QNITKUrQ8p52N3kzsdFxAHeQ+V04MR6zLe81OreM+PN1i7lomxXaPZaF
H3lbDpfTreMroC25Gx6meio2/uJ4LNMqOC5Uqu0AQXrdqlGs6lbpy8ItnT+bUAwXjWmIhyEU6Xps
pbV1enUzelHyqCPqyu6qIAUkNHZNOqa5e2lyPFXGd10U1Frbpv8Rqqj9Uved3pHDXRwScJs3DIcv
JRqVvUe26bU11sGapId2HdqRdUFSM3RPGzLckexJtQ/mMDgZoxfcplUo12VMCjbRc4TCJnV5RZgS
om6DmAkomUXOTSFjlEX1yRFW+5D4NlBTTWx6RVz8pZCI+GVUPlEPn+/1gIxHzBWQcquP9rQwxAVK
guRz3asfvppJQhncvAFukJNpNxgzHWeV78OQHMnGa3W45zY4BL669Y0KuBOWkQHbqmvrQkGsXg2e
WT9H1lBubUFQ46qtZfu5zXt7H3H82EmQ9qe46QLytcgeY3m2vgQDHMDFND1tpyqerskeuuvopt3T
tupXSijrPiDemKACU//QpIqtg8wL5SUdP+InJm+Q9/jzXNIwMsoiVjyZoBGlIJ23DwLnkxdZFDPo
Cy516Ils8VrNa4KsFPHoItxz4nmkjuRcVokYt8wWC/uridZJwm+TGKwaWkGhYxxxj89XGXmlpyjI
k4+ZlgUq9iDMbnM1CVymkXMLVUw/l/CtUTLocNv0uXFsOM6sSPGbwvUENLdl289JG5BasgXNR1h0
myPA2IR6yr7mo3fEq1J0AqidSQ0QpB6doPKxiWFFdDejO3r9JViOrwBJPQJoOyIMswkKiIzHow7h
VBNwkNJUbMvsIjHALKwQkqiLymyf7dgsvjmTZxHV2g37zIEll4hC3xAFlq7qgdg6P0/Xvdlc99Oo
0BLWnnya3DndzCFPSLuzvytseAmlV+cw/HzOqXaniSOc5muXluOGOVlvUdBG1BW95NFvLSLfPdCg
fvVNNFW0Gur4YNVT+Wh5yZ+TldNAC8B2kEcJ3MQazY9WGuy1VzprFfcUd+Le5IzV30YEN+zJJBq3
Dl2OizEe9Ta1c5SWBoUNhmww7LRlkJaKre9mAAC7t+2svrDLuroDANk9ijkqb+hFxncpCIOrLHYa
Iv7G/ojnA1R452vPWc9D29N2Cy3ey9om6WLr+WUE9nsq0NNjzRi/O6S/k4C9pC+n1lhcW4nK8mOQ
EL/1IcmjwviY6qkk9CUMgIBCLvAJzKzDWmbfrCizfjQ8Oft5lk77QCyHh5VHNkrdBBkWsD9Dv02j
57ZmOSfhYk6z9JIjmJ3/CCqticWxp048UrCCiBcU0E8JxGvnO+0G8QjPLVjO83FnoZN72ZhJQ/QS
JXCgtHsYE5dP1ZEOsx0p+piwQsfBTaHn6TbdTQYyUvaYCbu6ru9Jfw5hkSaHAYZksK6mkp+gHYPw
Z2NK8+vEil1/rce6D65iiQRi3Y0yzS+B5RMpSJwueUhXo1W4+sZnJnbdbVMFsGdXVsu88gyNd8TH
EwF+WUmzD+GRFCAmCASbCeqrfDI/rzwiDPLrJqya+c41G1ZY2xjm6Ps88X5cY/Z2P9stG8fLeurm
JxkyxMhssKgO3wiBsXTnN2nkfRgbi3tDrJupibIq1OVsV7UTw0HFQ0tdanawDZQECc7FHO0ci5Dm
BzRHcU50vKjnO0VdTJyWkkGxiKyHsF8zOrW3aoaAgjUPNkLI1LDSy++SvDbcB/ScqqPdpW1yMElj
g8dbGkFK+uxs8oSSrS/TsG13ZF/Ja6EG29nJrnEeKC7wvK8aU07Q1gyShYgXs4quyOOj15e0F9fN
MGrmLmZ5c03lazB5uL1s5I7WCFrp1Kz0IijQgWNuZWACjdBNnsM5I2OIgiZVB9P/FpYZQUOIkyYf
Hdao1WRs/azTPvEMTbGDERr72Ya4t7zfwych4sdw6A9ckWGVx5fhSNP1GZTn0H4vSQPoN0Zg1mTR
s+/CdrcG0sougONnRlxSXKk0u7KlzPtPahhkyuRXmQWt/ElHlfvdLU1VO/QjI08Bv+VUFP9g99HW
91AzzPnAJOl2D3HEhLmWkm37RZXUcfpUK7sTN7qjviAguzZO9JEYLsmUFfVlGj00aDomWHUUTVwf
K5enXLkqpqTJfqRsW8AvJoWElYwF2W0qRfDNZLNLpBzXZycDedaffpxZWwOkJ92csNF7ijDNIaZT
0a37JnJvlOONnzzZRU/WpMNLQHmCjHALAVdhiWe25X82XZwe+HpyN0jOQDjraYxXRX4UbjQUu6Y3
p4hU6krdhf34udEK4X7rpvsoyIJrQ5XRenAnxplddwcgKMajWUVyP9swuKuRqjItTRRQ8Ibua+YV
FAchgd6+dtZhGgpMbYlHGFJjrVq6xt4qCv2epFICt3KDyObJNsgQDuPZWSNp6NdBNeabWZuqeKCr
XyBDm9G2GhxF4Y6ERBYlhPLgavea6tr3sLwdQEybB3vW0UVa5taFY+lkm5VDtCP07dmaSlgCgiLr
OpSiWZFkSdTJ2E6XLrKG42LEon3hFkctGdVEzVjbhCSYYCVl7X2BNVXsnYyqcTH284pCsjwohMD3
1YxiJSCD69DOabclYfS7O5ftQxOjGe4sv99Uc0Q8/FglDxU+c/5b7D95BTaDtXSD+qo1pXRWU1L7
t9kArcoj6y5mwZutNQYiS689o9dP5IK0JWjOCo631k4yrQlj0uYWb7v1I4yM4CqbXOfZjjgMrwpZ
EbReGw3aGDNLd33aKXDsJMI02ySJvOfcsidv54dxGXx0MeZlN5oMDZIjmHw5dXpdxhawS1AheIG0
V7UMiCSa7L6lccj2oFllJP49QrfNiZGBo+rEVXQkptA+2GNR6bUOY72nAmiFaAphkEEtIyi8BU9G
5ocm3wwZ9fBnBTCGqiL95hXfPnhQEHFY84mePckyq0aihLX9Z4rL/Cn1s/EyIcDiQaWRc0iWg/3G
nXDdmc1IqaGlmLedc03HLQVvtTNFXYvtpAdFKoubR99UP4XPhGqBvBV9rQgBRvJBiLjLKWzVGqRi
rZqFl170mbrgBwcUlzVhi5tOkaQ7jr6ydn3bxyRCobCtHYd1S2dTmKAkadN+7fZ1fzWlbftJU1l/
tIqRXC6k+/OfjhMLFpS6yHZ+NYbOTaAMk3hrE6/Ommju7NrLee0vg2DqnhQH/nsmdFJnLbPIbtsx
Ki5oqdSbkVisadcNeki3+A0cvJ+FLtbuZALqpjz7v5k7sx25mXPLvko/wKHBebjNqTKzsuZSTTdE
VanEmYxgBIPD0/dK2WhLOg2rz10Dhg3bkP7MJBn8hr3XnkBqhxk8siQfR35fgp1WyVSRKQLNpb50
CTXZkm48vTcmYjHWF86DGVSyJhmUKCnEIGxxp+CiTzNikNgWPlZt/e50lU/sYR8YgtV775mf9ixz
X4TakJbpsANcEgLM3Xy+yHLVEtJ+3teEAwGrDMoluOM6N9cJ9eGtLOzxG9mKY8txnI7fQKTrY1zK
6gTwurkSbXNlwQ/9ZD2UXoWgiW8Yj+sduUHB3u/SsFl5JIRfzAVZO0lMUkNcsS6GltKfFrvkFlOu
oqeytbUXYdPfBN1ivcc0KmTpWMvyycNKFLCNV+S1LmbxHvjteOEP8Xe3pcDk6wzxAEnI8wfKlZHm
qkhKltK0Y00fY+pwiuxLxmV4RAybb3oysi5KVS+AcJ2e/oqUG1fX/dYJxMfAGibeTXFQbazAOA/E
OhCPxUpwz9JXEBgUfAXnrYqjmsssGrIdfPTkziYe/hF/XXq0qWLXLrFX13okYhgOvrtKw0VvC1NG
L4FK1bVVGk4dS+cXHQ7OVYRL9xDYELnguARbpynsDRt/ubZ8eUI04FL9KEhdrGXWumM9zwKnPpJm
xjMiW+cVYLy9YztlH2p4WmtdkGcBuHafstSmGjMi8XYe439q0czfxUWTbha7+uy9KAdGaCVbY6wz
eljP+xau9GZGlMDAtMq2TZJpeTE53vg5j/434fcVKh8CkxAtkz+YAK0GUkVqQ9Y9GPrIa4LFbLWd
EQy02xHl8X2K7wKcthrEjUtWcXQ1NzxdK8vN4su8mc6e2aiPA3LDcCd6K4toaELFA+sRFW0SX8Qm
Lcp92UalWYlYp2/UPs4mJmmJSIiwubdRaL7MvUTDWwjo5XFW0ZQBhHmKsa5uNN6GTdWmJKBVwchs
LKkPRee+DqMR92M+UUfJ1NxCDh+P84LFOWHvd4lZW69T6oSH1I4NYfJNuykmh5IO7f+zDPt4rTw2
W0XpPpXacfdhjtxwBXk93LBdvBqAuuziXkeXMvf5EEY0nxxlio24NT0jSTXV2h+j+kBA0LyZNVXQ
GSZkbcmdnBBBkNXGs12vPOMnJ5IcwiNZ3x+0xuVdRRuynizp3rU+0kaPN9SerXu4y+yMooz7hGx0
V1YHkoiIh3Pr4qFMhLlGk2+LvbFnd00CUPOGmly8CCnlNW5Hb+2IRu7rQlrvDE45xMEQ77ijo2of
u2QPMLJe5jVAcedHP/p6vURRvSVNMsPsHfhbRWZ1uHIq5N0cOYQBCsHJuAXmb7gZ84ZNUfec6766
dUlouEdXg2zFM7SK1oy+kdThq6SgNrPbUe3RjH8v/KpHeChV2F2otvBWAjTp2xKV/soOChpUQpBA
tZHAJLdUw+8Bfy3gb6JNVqXt3Dqq647p+V1rS4yIni/jq8m4/jVjRe8OQAv5CsRuuHuTp5dNm/ly
3S11tKaryT3W2Y53oQtrxJtEAfiQl3FL/qdTvCc4q/hCC2lrDDSo7FPa1ZF09Q2DuvSBnbZ9TmV2
z0BU6Zxa38WNXwhS/IjHC4+CILmtWpLxgtDzg7GFQzqYZe8yoZBjKu0s/ooWXX8NOJLP3aTZtJPp
LurOX85ZE+GbqiD8L8xioKQTSrGh3ucHi1W06ylZt/wAX4TaPIusstZV4yf3BJ2JLfvkAs1rU+8d
RLhrh7TvixGe9yHze/LAsmmaV71y5pNVYyCljg6CZ9uV+g6NqmEkEiBi7KJLWtrgm0Us1HuoVLtj
Atz4W1BEC11UJF6bbJxvYzkHUNGtJphWiUKXsGHcCGtPV/VbvdSsleeZp5zqKDE7p634Ym3f+Z9J
k01fvCzNuuDCnpQhBpJQBDsm32H2H8hc98wKLWR3qq1o5MR0ByPWXpyN4PxNVVwyMkqzE1qQdKMq
Jkcf9piJaO9x2A0b2q7g2Q14g9WV16MmoXlJLMJISifU8kTIazro5wnvB2nTq4KgE49AC+3AvG28
zVSofJooDafxagYD/1waN1nZwn/uedNe2X3VfDEroeRAw2D820o7curSDfYG7Bfr0OOzHc3PHqbP
mQxct5Wkl8yNrv0LJjA6XIXLlPBqAC81XUq34P91hRDtlaxiQJHLnPK/zIqwG4u6MVjOiaB21GPI
7Fm6Xy9DVAChkMY3jxks1asatUZ4JaCnhG9D67nV1TKOM4nH4TnOOypsjQm2ji2ewEXG/KlZ1gwR
80JWySmRXPD72fUmNlOt3ZRcEz4YPUIhvNy/ED/bZw7udPpEp1aBFUhTYPHf+ipU3s5hEUAU6ZjF
zVeREMx3j9+7ZqgnFtRv6ypEqnixDE1PDOaSLeVl5hO1c+tZ2u3XjZcXTNg7xCj8h+9IBCbsnjHs
oU9o7Cg7xHMxlHugnBFRsR59/FIGafGGZsRjpInXmKs9ewp4R+cqos11abnTjespGv8KtT6oS1zf
FWdrnVuNC8a/YzwhJBGK55wNr7kdIW/buy7yFVMQUvrKA0DvubmMCS3pt4S/RP5+4KRht2HSbHoO
shKK1doxrTpHl9P+XQByRG9KacqwIKsm2znMBQZJnB4gBbKVH8zNkSRdPutZGljhu5y68odV9IIm
yFChH4RDWPFuGeyQvAhmzHr+sTgx0phVBM8k/AH3CdzjeiLIIbx2nPy8Mus6fnjP6vn3NDGhuQ/s
2qUv1dh71C5MfVWc6tyW5WXjePyzgcNl4QuHceneUguROjj0jrxDWOu8VzlWOwnPaax7enivRxCW
0Rrz5Ag2JOm5lrHDeSsLbc6DXaKlUrT0VvgDvbZjHscq8bh0tYlt/gMm6flmCWY/QMgdOB3FUxOl
dCMCTR0mckrMR+WkhNWm0xyjN1vG8ogFLkK8k5YcUg7QFO9uyJYORmUq3HZHmTyXWx9CPdq+LFza
27Is+Z65ItY7B/xa5tgDQLy9pGWkz6q2bAxy6ji2ZOuQW2PPK3BMTgulLunoLL78K8LDfCJEJNGq
d7l/TiUfi54FadpgwFNznOyqaiAFV9oL35phR3Lp9MNEolNtzpOzKuNiwl5w2m0KogrFnBfCgF83
ZZtuRrITIZxJQW3FwTfJY2t8/pQfGcR5/B52cFRjvMTHIEW6eKDiga61/edW1P95WXsQu86DW5MG
DLY1CuUBmZAt13NlmeVkKeJGQH8IbXbz0MTuNlnM2F6PSqp6U04D2YlIhJLrofe7w8I/sb/3S2SC
74lCkLaZo7C6YJBdiiOtJnwZdnBDtCv7OGz35BA09n1ekV624SBEYplYtimv5QLQirGCo9qryW+T
TaAake4Win1q2Bal4InGiKzJ2K6mZiuYH5fHQLsFw10/6Z9N0rTpCncsdy1jGjwc1bR06tMv8X1s
HN/Ij3kIzC3Syzjaz67Tq+8JoLSKohRUwW7I+mbeQCx2n6O64XnrhKCZcpdMfPe41O/MiCpvr5MJ
+WU4JXG3ITc6Jf2agyHdnp8wjmjSg6N93Z5vDV3W88c/H07dO9yjsd0ncm+TMApSpUe+tuxb49Tz
Jg9dBoPN0C3q6JZNMO5qCsVwpzF8VCyFROuiF1LlpQNTdACn4ul2k9vZNB8J8eizG89OO3lZWm1t
Q2AqB80sNe9K+kpdQDFwNu24MH8Mu4jMF27caBfppBrWWWeVl2ZOZHaIbEf8iJQ95oSwBc7C5NlN
w5IfzmeyIy3Xi44sRZrmxe8HnvkCsV9PWHpTMTjNuprV3Hrx+HK3+My4BCLy6zMNFQPF6PZutlG1
0TFgt6yS9QWMrW4+0rGzHiaEyGvLHyWznerIayCsrgjLKLt5E9jcpjvWv0zWrUCE7U6UyfxErt58
cmcy1yWLiJ7zE7Yep9dEPC7fEjpPtq6SKGyOARQfudM+eR/jSovOTZ+KKA/kRWIFseUwKKfS5pxu
0vGm9pmJ3SRTkXe7uEy4I1ytC6AdtWGflQfTMBAjrSowRY1ocIasyNmq6yMgYCvajHZM/pCbFMHe
yWsyQWk3km++36EQ4wkW8yaLbc3zijoPfdqi5IdtCtpurQpyth1GYi+9JBV641cltNN/viP+uSqd
mrwut8TZOuAxwy674kcKurvOn1NGFixT9RMBYDq8/ueJGUm3OnvxSQ3fTQ4RTWhlcc2QbON7Jr8A
yc6Fw67B4tfPfed8AtttvnfJQi4PLpfyIEzul+sZWJH6Dvgq1RvDG4/TJ6wBc8/UYd8qv499ACO1
ehVOZJutmfFEDIT8idHVSMmHkEqZi0zo2ky+orVvI81t4cwpNbGFklHcjj7rCyaferIu7LaYkhuL
yWe6KrpsiN/qIA7qK8jm4SdjBjmflKVJnS95LZpHKqLA3GdUvsttSiqPeYyyQfL4Tp05+KUVmhMy
Vnu577FYm8cQaRGOpoQ7qTikVp/7n2UbzrazK2xekpfesszyi/dJDc+Gn4wgZbSnBOFdK/b54mIs
a9veB746D4StwYWpv6GFTicsIzi2w8+UoB2Q036Wd6e4D5oOD61dOUjL7bhbcnABrpXaG3hD9jBe
trKbES0HMVlXTOe9xmxDw5v+rW9MMG7SkWxixCkSD93LVCToUKAxUcnDoory1jyovjbijmYCBDr7
2CA+RfUw4nMr3YZcbOB3rxW4KiBO1YA8mhn2xJZj3xKS6Fwzf8K7SqenvSOsAng1XV+y9vhXjRTY
g0fVNWehv1dFRV7uClVGpHmKm2a5zuzKfHeKmRMAb2NuwZmmqBRvfeBqn1nAaOqrrLTE9BALUWSb
IkOAvW/jlotml0nQHRhdCLG3LAJr13UwVQO57NQ0exvUpd6bJbKeWDSp/TjaxJf7umzLU2oCM3dr
oGbzhHTHyr7QTWr5Ts9qtS8ZMISPyHJL+WnP8ObRDU95GOnVKMHRiRU7y7MNTjdu9gGHacxfxoRg
wfdgTrk3UsabyQ8WLJPcE1uTmgNC7GLjLRbJVPC3WEVcgqD1qiuVUchvUxMq+2FmngXE+/zD7j1V
WPpEQKhsr7E0JmK3NNqtngP2/Bz0xPtgSXTyPFT17gzK9FkfUnR9z/MiNPGqS7s4XLezZKVYl4qO
Sjl5xu/a3HoSyRP7SZSUFzMfGTPE4FXlcidS1tKXXaFD9dG0Q4+g2s/GAs0OW6jhsheu6PY9Gjvn
vGQpltPSa9e9FkzKW9BctYFo3420Z+lqsTo9vxBPLQumI20wXjVSt/69gcXh75ve4WyWdOhgwZMx
XI6460C5bIWt42haW9WsikOh0i65LdPIj67jRacuqxYqlpChiCCOkVLes+ZLeoZh2GKTmfVzFICo
3zIGbga1hSVnK3c9jEHPrLDOGqIAB83opWdyigms3jZoKixx451D1ZMri/w/CHNFTaE7bBf+scXf
qLl/qADP7Tv8gBivHVBDTDV/aMkCauo+NP10Ybom9B60PyfquS19Ub1PYLDJzHPYuN8uNVfoJakT
Xj8/xSX/IzcW+Bj+9buH6qcv6t8Gq/83fenFV3cOllF//lW/mbX+/3BnwUj7RYVzdn/9loxz/TX+
r7ev9/q9/f6bvvT8p/7ltnai8B8OVG/fc86KnZ9W/X/5tEJ80zjqgFWeVaJok/6PvNRyk38gh2Cn
a3OqYrhFW/QveakVuP+AK4n8kfuBoT65Ov8TfenPZJRfVGCx7/hw9kiXOKeQ4fvGLfarwLSoWeqF
wuhXOxhBs2GGKPy1WCBdTxLt58r0NdYHlFX61Uh/DDc+bha5jtIoYNcfyfB72BYCp0wZiKdSzdN3
DNVJtfnlZ/2/qVD/8GzyMRGTA8L2wLzAmvjTU2uFgjTjafBffSAwZNcHQ/LsWklwmeqye0Igqs9E
+HaaYGgE3atjjT4JkcZ67Zh+gIj3yvrHf/5I4R/KMgykTnwG3p9p+z8ZsL//ciZ3ibSMoSLPEMby
XVZ1DIwBknSrAS8VmtN+WKI1vU1yS5azQy08O/YzBrTqPY/m9C1TmhlDVHri2gJcm+ETdwgLbNlB
Tnso49DNh3mJrlBEEiBhWDU/hkvQ7HPEupdUstl9X3nDvW4H631hKXpK6IFfF8Y20xap49hu5qTp
XmBZtIxJjXc9E98gNjRtOJ+QwGPLsjBM5Psae+8NOKXgZsKW9W125vzaGWGhWZF1RvXmQXdmdYbV
7Wz66DPvg/6QDcb/YANkfQHlk1ck/Qm5zlvU6ytrtFE5WYX22q3ubML/vIm6fENyCN6+LJz0M9sB
p6e0EYu7kjYhlQfIsea1Hb3q0iX0757lfLdQ31rSQsfPhovM6jB3d//5Ep4fo18lkFzCMzMOtyTs
ILxZPwM+flFX544micezbBojz76LK6/N13KenVuifqIZBYY0hB6OZj4thefcLkGVBmuPWhNPQd+Q
bMSgp79GGxDfzbPF8mvMC8vf2nBRb1leya/c9TrwlF7cMA5gcOeuhXH7ozc27n0UDsH1zDLwIJ18
+PrPX+0Mcfjlq3F2hJh0+W6ovwEqIGL//e7UE4Nhd1iaVytv4N/Cbc1jFDZW91bhu+lWRdtPD2M8
V59gvM4b+cpw1dgfs6vP/PSOyh5PiW8BlvrLJ/v9UT5rQHmF8bqmR4PQ6/+8KL/86LVtQQlaRPU2
SQgCXTk45HiEhf3CsIElfJrhRVl7yPjuEPZ59zbd3nTOBSdqiqEec8MsRxfxNzn57xrg86eKqHXC
OMQDy+f7U04ONAA6kBe3byP64+sOqxe297ZLnmjt2JCwbg3JhE6DWKIMtoo3w24LmA3hftrRYOVL
33Kf+O98vlik/lPdL5Kt/KLMJwjR+qYu7GxY2T55r3/76Ocj+t9H+M+PDhmKBBrOPhIdovNd/ssP
2ri8M4IpkW+xsFh0BEVwnwdh965MVtIGoNDh1FyCjyFgkIkVVzcDKk9I9Cucu5X/t49zLkb++DgJ
urXg/F7DWPGn9bdI2N8LlkxvcknEA2PVgRuvhZRJGKdcvjm4aTKcTvWZe+CEjbWd9PkW6Lt4+t4R
4UuELZnQp6Fyz8nkCDHsv3zCny+L3z/hmdMEsxuddcST7P7+g80e89h8Tsc3Io7oXCjtnpvesotd
4VKkr9jIimRnWwg6h9yQdaN7ER45hcInlM7pkboz+lwWUmxXI1qCdpX1kXrwiiy6GdxkfDXebLPF
M0l6GQ3wutY9KLofEXOlifGesr6x3jGvpYqicWPrcjrRYJod5IOKhLmQMzJk8f6c2pqrBfG/B6pH
wu6PpG2sGz816qnCx3CfmiVr//Zs/vdrhxPgzHc5sxG4huen5JdbifxYdrSVvbylU8ZYCPjP+JRA
srrpULihPu3Tx0xXzptLNEqMvkTVh8bGHL1ijOScHxiVPkjYi8SeTR9/OTf+22dDpMpphj/RCWLQ
3n9cNWLAXBq3LH1juIOvz4WSjDTE50FbRRgeiVeOy+aRgd50XZeavq1tR2j6pDRlq1YF+iZBEPRB
QHn4BcZ6Wv5Wovz+MuExTDADJawVQVdA/rDPn/+X305i0M1LRmLvaajmw9AoZ2DgS98kRJndu2oZ
Pjh5A6SJoyxuEMgUbymJZs+do8brKmjnK47yqFkNZW8Pa+/xP/98of/nGwFkIofEGQhA3eLgLPr9
80W0mZaKav998Vvy0S1IoekuiiY3Zz+R9S+o5FOKiKWxiG1XACF2LXEIeEqRLgaH+DyF3loCrdmF
SIXx0Zn4YbEPqRbEJSoK+nS7IfZtXaAb6NbE4amFJ0fpB9d1/C8RF+kaOVszHWXZi5emgZ1f56JI
j7Q+0ycriXPlhOqvOSzIZ4udl2RMprWI9JuosDGuTQDse8PEuP5Otld5HxMbpzcwYcbLpO2q+oQm
xzkKXotqJRMb2vDiADuk+Ku84q6chM2jLJLlw509BsXh2H3nKO/iF1zvZbulMGH32lV6+AwFvsT1
mBWZvYdi29qboo2by4FKlzN8bBDn5e5iHThVkVMFBT6dVccyAIFUmfTVZpJz+ER6dY2tNbc8vWYI
PnwLw1nZWxe5X3zJSwXVEt15Ka+YGkqm0hFit1Pf8Lq+cFU4+TchlVdz4VuVdtfKHYbvWVojyECQ
37DfGpN9ljU18+0imrP12I7c5zL05rsy0c6jZjCMhNAwdMBYFJMswHpc3CdR3t8jmuz1KQ/DDvmA
7p8kUVUvlFdLs1dj4Fw7zI98qh2Yt6tFOWWwG4I0sSkfankol86tNtnkeu+04F62JYy8/hoaV7JW
m6Y63waeaI+Wn6YPnAwBJc8SRC9z4oUIXfIh1DvtxsUhy8PliTsBEQsL0LPM227jWzCCzYsTWYg/
epC1eE6j9qMlhulzGBqGLkszWW/krVcPDJlD4s9gWbPOWGAsr+ocHdM6yosuYnXi2+FeNp0Tb4Ip
i/hpdDic96bsEbXO/JsWskS+rZiYsYMrZHsHB7357k46ZEpCxTi/luyqWH6OYuQItxnUbpAyO29U
ve1zz5FNkpk9pN99ivSTj/X7hGYJ9UhRhiMCs8jiFFy8pC9XbKWGH2AAMoLHm6bj7RsVLGQyiEkf
IxbDq75i4c0mh2HiGoJL9mD1sXNjaOSvprLAJ8oCP0/Xbqnzo9JDkm6aJEJYPwyzSo5D1KkzaanH
VNv7Wfyse4inIJSS6LkYlHWXA+xDI+2I9taCZHCNJGdxHoj+zniWQ57yhircMIgKp/k+97L2tkfn
84pAuzv1uYytlRqn2aBBoI9EDZv3GUuxCGWsnwfeG+JLUrE6i4C7CopWszYjZus+kjo7dorF7rGN
ivzNXeQQH8rEKpYb9EdDgYoqjkpqTiw6D+gPsxeBLsBfR+PMHZ4EZwmjwwQOE4qx5GVdFz5n61I/
oRL17g3ReT90q/MWuRX3R8Hpee1UgSm3iDXnBxwwI1eyK4qPmb0xuI8mjB7FVPbHgIIbPXIesqhk
E9qs3NlWr7Hj23d2kFnvg5/KV2ce2SNnc6puOAY1s236rjdLduK+DiNYJXgl8tuyiENiKz23J+DH
kQ6/bcxlRi3Qv3tOmX30HOmXfeMM1cppW3y/TUEoKOZu/vLITePLaMSzWfFM9SvMNQ0ZNJMr94oh
0ve5z6OQ2NDKH9d2IvigaZK6r1KzfdzkHWX8ph4KBEiannDt+lFu4BBqUPjcBn6FQMjED5nv17cS
OTSUo9YvkRJZyu7RytrmEq9d9tIPBhOMDfODNWtnOdOJYnzptmmHwX+NhCi+jkhdIJ3HzeV7E5ni
oyEZUG6CNMUNkMlZRescDAmCM98pky2CD/2cytIptmM/EhvvLKm569tFPrdeal1naVkTGqgYcpzb
DnXgbEXDH1UDkgF0FfFzgOP8yQ6lfYpZll4HHXOvFfu++r0sbNjui4cACSkiS2PgAnNwBbEFSWof
pXyITMX5VZaN2b3msubrpFy8eYUockpX1ZQwBszAh8TrxtfhLWI+9JaOBbd95WDrfuA1ufBn2B5Q
XAS6eWWqvLyTYYg8LR2i5pF3aPKa6WJ4csc8vBcl5EIYtwlR5gQnpTvyX+wYwC5wBi7laF4aVZCc
7dqhCjZhE04utxsja/Q4FW/RvhfRfYY17XWx8+RG8vaSaIwT79X0pLRuCojuJ0Qw6MXDXM0QXAbP
L1dOqPSTlyZqRsret9+yKRvHDb5BTqyYMJofAM/9x65XgDQQAQyPmlUe7/KRzpotjd0cZQK3cdv7
/r2skD7lTVbs3KVvjo6w/WyFvtz9TEob7E2MYu0mTK3px6jESzCpo1cmE2b4shq3yJXzK5xR/HOK
qG5P1dguHyUCkmfesv0EiaW2260HGP3dJ6j7oZvYna+SNogO7MsLtfKzPtwxc2bsNC/OwlCicIGD
Vu2S5CtNrvmXD+q1ZqjS9zeJAXywiuqpGLbZ2AqzZcdLj5a7zUM3L+qacFYTbqFBN7dUANF9MVYI
mDkrynWk04jNOmjEh95rKA17evF723ThI1+7BloDEINKtlvap7Z0lqsgkf5hmOVoX+MCCPIdTbX1
GJqiLTY1h0sBM1DS6AecbiD5zmdMUKb8doaecW8PeXFHEsDgbXlokwcSd3zNtrRUR6JXpmbdMxvn
lUmbCJhlRA+RnXk50sqi05yP8SPAjbKGJVPNTyk4exgtS28/hvhgXhZWRx/W2FViJQsRz6si9wa0
kU4bZ8/RgGPl7tzm+rfTyNJQrqxcWBUIRfwZPNA94v/YhJB/bJaqj2iaPVaBKHY5yOxxgclr5bK4
Q8+AyBcQSnNq/LY71rMoGWbYEwAMk+HyW00jgMKtijrGSmhy0ubRLxaGPetFSmNCnCLwh56BcHTm
imgXljfxyF+IltrFYpI7i3rHrEMiam97fbpi0i+Kg2h84/3Q7M8QhJeVYj8RCf2cAN2xL/shj5xd
xqoSH0zRtKyt/LMgecYxiKKhhDYKDDZ1r8GeGP8TlB2VeOCZq6Aee/c4kOc6Y4ZScMJ9iV5gGwpo
pIqz1T3Ap3C3zGPcJ8OqfgfliI2CGBxk7wVmH6JNKyd65birWBJzx5d77U5zt8naHGQcoI/sXrEo
vhnypCSUFKSGXAk5od7mt+3MQ3zenx67ZWYXRBBfF7HZ5FmGM4csgeIlQRsXZPysMcK59hIFkqgP
2kD83jBrsAhGi8WVDztyWncJiYPrMhn4Ady+bFkMtK4n0LaL1luzGerti4GcgENpYUO/qFQa3FZj
HyWbbKYlfSL6vGDyVkehtVPY7Ro2RU3A2zoi5oVlh7EeBtsNUGk0aq73FX6obNfbLFB3bhk45dYj
5kDuo5LC4yCpa/1tyismuCgZNKh1C/gV3aSY0xeUbPN7HbPCbjjqSjvbtsxUvesciXVxoSuSg1Bl
SFHcVZ2TiR12SJlfMniWN50uZyaSDlY5draoIsu4eJ2LXBerwk0rBI5J9xJ12tlyQM3Jds4igTEl
HbHq9ClASfTHy7Bnls1stbTTETl8UMXPkXLCB4Yi1k2ZNUWxkb4NTTrR1Wuae6W3gsQwoK/yGHcW
S0s/lsgC/URc60sA3Pm+s6YYA0pcVdFFM9v6KUGC86JU6McHP0eOQFk/OQF9wjAOq7pDXQnQWkwX
I0NG3qpjSkI5PMBnxci8WtUpjBJU8yjAiZucnPsyVKwtkyCP3Q13jvxc8qD/oLWUYodBfblPvRkN
7H+psgI2zorwjSkjDoPEkS2z1s6Fu/Nflew8lEydecMfkx0t0fxAMMfvq6z+9r+EqNocdSbDwDCP
7nAFeOlWjfgANgthyX+ZRbq/u/oT+k1Ga6iacdg7QYDL/ffOM/GMiCQSsTebvdneG5Li5CTTvMdH
4q9C4VpHWMco6YYFXRS7uI1RkfgGMErtHSZo+xp512aUqUtwiZgQeqfZVsJnuVIcYAQUKnXpWiLa
tpkzbzV2ko3ttP1OVUGKb1TGz3Md/Q0c+xMK8O8h0vlLsfKPSZ6heQpI/P1jccISlBEh7953gKb0
DQt5Tdzy0fKsc4w2JCrL4a3TWfaUMRx/qodevgTexIk+5rN6dxBO7jl3ho8QdNNtjy3g06TnOZhw
65L3TTx8npedfFv66G//eRbwMwrvj88OOtBnecECOor+/Oyl0QX0mqh9lwhW2g1CQIxNIvfAPiDI
+cafI8SrtW33AgFnyvSVSDssh1XS3FemEe8xbPc7mz0FchKJ9KFrouVKk2VElEY54ZCtDAhq447m
Wfg6oxvqhc0LLm3PAFjUB9tqaQpYA24yt2sGwu6RieJo45Ediif0M4SOF55I9Ioa13xLCoBXKx2H
yxvRKwFlgbTCy7wqxFNPCw4iFuPIgMZ97G4tV9DQgQRQT7AUVLtOzYhPpGkLoh6jPMnLu3CMQECF
ylLZKjBhdx2TuRluY9QCLxT6C0HYZdshdmZRcquJqX23TZojZVe4GZGDQ++JKB0eeZTbDnW8Kz/H
gvztwOTBzTK6sK/TZZmuADIhEIvcWV9hqOu/p1GtQfIVQJQQWtbrsooWtdFAieuLaInNl6VCei0m
J2G/G3EFbHFKArwayjY4RYEahlVqLP0tHwI0/10WQBhfiOwqMpXsPFGZZ9CExXXozi5fAb3te794
Y7k2FQ9SNDjNDboM9PyhQ2z6X1Ypf0S+8DgkYJtBg7Kgs0mq/bmP+GX6pckvBCpomnci4+X3BgT4
K9Co9sEbBveT/ptgs0DH+Y2qY1rPAVngjmGKueEoX+5rmnOiiCLnNBad5/1lMvczGufX291lz8A0
C74ivgGXhevv5w9Vs5WGVeq/x7rNOqh2i/6WuoRm7MY5dG5UpOB3SZ7LV0FC+x2TCne/2MivN50T
DPtRI2IQc6Zorxff5ZULUOXCQkZ4Iwc2BQCqMR4yBghfp74iga7OPc0gUppHK8mTi0CGbNzKrqZQ
42SzOhT9SelwEJDGQ1THfHueQrHDd/sIgUShYoxsxfTa1CR5ryp8EtezLQg0+9/snUlz3FgWnf9K
hddGBcYHYOGFc84kMzlTwwYhShTm+WH89f7AqnYrUWymZYcjvPCmQtHREhLAwxvuPec7AfjKVVX7
7FIDiT4K4zSxJ+h1rQz24GjgaWJdf9ZNJNjLyG6rRztQm2SFfYg+QNXUJ8Mpy5sKCli6qhz20osh
ZocBvCCMTwMbngEfjlnsR9XssakKKUHGVXQNKR5Y8q7gWAY7z2Xq2HW0u5/zLmwuDKS3hMazl/UW
8kKT18YToBnGDJthWKVaSNfTfqg4s19itdO2hZ53a9Q1xT7x63IHQDQ5IaQslkFuKs+IuyUysLQ6
aEGsb6PWzsAZ1GPCtGUqq6Buus2IUnatEnWIK6sCfIGZdAKmafkGYi6bNeYyDkQkefLxEVLm6cR2
ER1xlHVQrvomZDtV0OSx6lIemBWKNY0Bc9UVln4BV/KPtVLHME9bawqfFsQLzPtQoz1KlFGG9xJH
vmusvcb3b+uaNsEmyov+tWAb9xn5ABk3g21iEu/KLFllWqLdc/ZQCH90zfbopRyoV57T458i4Est
l3JAAq2WeMoWuVIXN57pBHcRw/dagan4U0kU7UUmqrzNwlo9TGsDsqs21C80GFCu8K2dvV44FfTZ
qEWDtoJeO1s2a91txsjsG7iCXfSV6nxwYJ3FbGFRJvzUlYNzajUUBMtIb2ILry5s1TU7k+RaayVy
ZV/rxaPBV9juxr7tykXVx/1tGmnOF4u//YgAzcMca7Ef22RDYz41oRs/CbiFYO8ktD3EQ81TblAh
WdgD8XCWnzc7ZOeINpQG/JxTNJui8fUlbePAR2GbNHKtikT9Ltno9SvLx0T9SGEjRctZFN0tm1gn
WkdV4z6ipOi1I47gvsLD6arp94bbfDX71PipdK0vlm1j2fgrIRHudIrY/XLwhrpYxK7edkt21YKM
Li28terQStaj3ge3RWAbx7IOtM/Io+VVIOvsvijdAdNPmFFpcimu5xHFSVX4MRNYz0qEL149YnFX
bquhMK9iG835IgV58WlSDXMgoepwHWZGxn7Z9ovXsPfaH9SNsi+YDDQBgZXG1mIoUF4vWs7cV12S
R69QcZ1x0xgTMHAM0M0BlhVqBYdSH+xtBl0UXnZfOsMjp4OO/My+qPwlBQDLu7Ziq7lpY68jKcPq
jUdErhblEDuU+o2HGKG9Q+9o6tfM4UhoNqjHMIUv41ra2baJaBT7C5IdOYt4ieW+6mnVTVmjOd9y
aNbq5w5CN4BCWyTXiXCVLYV6gRB47DOshKJMb7RxiB5rO20GeKVxdWdrbfwUok6+LWDRawvoYZmx
GntNQoSoXateAq6v8qXTd3qEU05qMdmfXnsaSfuazgwtR0Tml77cZhq8BgyPiuZsG2QG5oIn5nzp
kBd6Sw8dQ7TqFaAKCzTmJX7xKG1vmOLEla1QLj7o8N3MQ5BnevIJa1OZLFDfgqQsIk05ks2sYWwP
MbQNi6yP6hvkXkWyiHPsItRg8/Cl1h2KkWHXDETbJV1worDjftdBd173tbB3IwhTY4O6wwGtMbke
48gM4i3S/giqmO/au0b63q1wWuqSrSm9nMC4svb2VlG4KiiaAFQIWuCoXQ9SJMMaXgXaiMYvImR+
ng0VvbUEqSygcssXSlLxIzYCMW6AOoh7eC8UJnQvNPONToHliaE19jsAbciHCsNPrmQ7kOQVpDm7
NoXgnk1XYypfMP7pZ1RjPNYLyVp9XVmWE18VHUdIIW39gQYHXHxD6Wmq1qX7EGdFfhoRroqVMHzn
0Sl7xBso4PV7EaORWaBtbqkLxPLO78vqwdEC+6DV00kN+W+JgE8Kor5rx8qDpd9XWMupTwcnlVMh
VapET48e9hE2x5pxUNXOlpuWKWLF72wOvhy7DGRkr98xg01puKHZftbjicbqSH5Nj44QwkkBFwcs
Q4FRNIgTjJdGnp5GGkj+1hNtiv+76pJTgu70AaiOfgyjPjYe7DQvrqiBjeo6AMyrUmbvw26Fo6b4
5PaILNcJ+4CrkkSkYuEii/8Rqk3brfFNOP0SNHEsFxKkyI0GgulBRbZ0SBAphOijEzXceYTQA+Ht
7FOkS7HGFoygWOrYOXejmYcdUZrjJDD33aJjOkjkK6oTua8iF/GXUebfgr5IARlJ1t02qGuHuhLR
tCu9H113QZsmevQVlwYeOxvyVmUffG96kW56P+6iBefq7tggq0yWiZvR9gvAdNVOqrwKtlUhVl1M
mMtec6Kvatqmz3ZuWsWizhSf43FRxdldWGDTogvnpXcYGJrP+PflOkgM/x5TFalUlZD+M7aV/JiV
VGJWfeWB4XZKSmNrNVaGbK81dvlqM6qaFf4YLVpmVqC5n5jTQ+PUARdRt1D6J+wETf301lQqEE9S
0jEFwmw1/rFpA6Hg6MaZjKhK1/NlrLhDugnwXuhUepUi2RlIfSyWWwFVCk0TxuK46PUvnRb0km5Y
6XbgW0NII4R61d5JweluLuAANvelxHbMhk52d3UKqHsRJ7XxoCJj6Da6EZQKw1xL2oOBWfxY+p79
jR5CCLCR+u0i9FzDAP3lorkXlhSUCJJCLa9VVtJtkHt8y9IZgnGJFlKKvdHgmb3T7dLzXtHcUUAA
a1M1IL5DO9uzfIzhC61+YpqQv0VPlpGaMbN71sIBwxOmr8Aqml+bxu7DG6J+ksdCV5N8lZZ47lfK
WEc/RVSb7qnqFNNeNBpdqw0nOaQMYIOLEzmtuvm5iOL4uUSzGG2EjKxwGTRlkCwlTHN1IkgIxGPe
6O8SqSLFYj/WiSdKD2W0U3tu6NgRAKWfUrtS4r3PjnpYaXw4IbXdlGfqOTXOhtAILOyiUBxUte7Z
eTQCPTSt7TV1mRY8sYJaHLu818A+MSuMn5qZFxY+iyZ7VByjfEB4Pt7X6tBQpfXtUltTAfPiA9J6
BBGp0wOHT/ounoqIodIvUtkl3208W+2iLgb9lrgT64uRuaAxaS+oxVU36PR1cio6w8JuvbRYBKrl
3pOoRFPMqcfiwXGN/B73tOSckNnDs+jAQ4W2R1ughLcdrwoc9ET5IpU/8IrUawgyqnWVDh0Nal9v
M2PTTHvmpaMHo/jU2p5PuSLnFGviYt0FspOHApaSvm6tIAw+4ewl0KrNWaEXzOZF8ang6PyEjYUN
ml3yOa+9CMr6qkIEcEvxuPoRW5yhFh2EB7Ggoxp8blonfGL2EyGSjSDSjlqhBwcwU9qdlTe+x/xo
mj/9GMcd6nQlOURKGn5X1SDGYIcki1fATneBKQQz8dAi9Vg0nWTigGQ/UpQOWVnjQmK9xnjsblys
QN2i6O0ITbnml1+F7CMq92FKeVhpc8pCY9bqC3AqxI4xd/tPdtNHXwo10Z7KpBXPMsMjfEUItDga
iuJhD+qUgYhxuxDh2qJBI5emG5egvQnlOREIXpIoALj/5NKCf06skg4PCadypTIcirURQB/ehEha
lA07jfYQjMGUya7HvQTiMpKeqXVR9OQSGbYNadIoa9fpKce5gX9tUKl5ZmzQ0eZVQmsGDxKjlkst
7gCr5yOmjebBV4PhaPUYYBcdZLd+PdSVeTeCHHruh+xT5NMacp1BYw3MYKksDLUpMAl1bncP2Mq6
r7IC70hNvUiF2N3mR5lidFh4ZsVjpg3A/0ynOXxUEQVtw1og780Lb3jF3p2KTdolpvMQZWMVrhM/
blcwv+NTBmj6qlXjYFzrjSF515S0NqNR+D9gjLE5eytp/ZZA/X9Nff5hqMj/ixL0icf6nxNCtk2Y
vX5TIN3X35ozEfr09/4lQjf+BJBrCAK/EABNmvJ/Q47hH1MUESqUYf6ADv1/qtA1lOaUODV1SrGl
ojOl/v2tQtfUP5Ek2wiyXZ3oZet3JOgzHbVtkCmFMon2NMpQXKQz3RRGEmAlXnTjg5EkjYMAHgU/
YsbWk7+0LnqlelKTisH7y2O6/evI+Wuc1Rx7+3ZdYKsoZSngUrSaVaVpHuVlW4Q32EdMLT9iE1wE
6dTn72iAp6/s+Na1h/XKNeLPv39p3SBsaVLoqq4Qs0sPnl0mXVndtKFRXdFFpubQZ4YJSC7UmF1K
O/Cx5Hf1PoFDgI1UiK4jugPj4oVqy0wmTEFMOGg2puQnC+wsv+e8NNZpNdaqIbgJAbzTmNYE4voa
79OkqfERsLHsoNSmOaG9dHSTIZYDFsEj7CaUX3zDCa50pjq5EKKm+fL7jwllvcmARdxKLWSmRgzy
rtTwV53UooSmx+lx+AnFT+tYrZysgrtWpU/QF/thnQ3sg1auK/tJMtl4F1C550WLv54SDgSbl4Y3
0X7L5f2luGkNKL6D3L/hLKu/5FaTv/Q55DBP78NDopFT16aWfcsed1ItRP7y4+cwjYZ/l0z+vjqe
wOkJoFe1ZhWxVDVrbMTuKfKr4DlEpvaCOBLDgdT9C+WZ6VP7x5XejCWMzUnQeD4aMAOQV+crpxID
1icQjsGd3rm3v383dEuI3qIID6R79rm3OQUX3zNQgZgFkVd+/9T7qrqWpZRPH1/pvbtxpo4TdSZk
0eZcMNrqFlv8+KbBbvkIc6W8sd3oUhTney+H5EOmLw27v7Bnj4waVazXSYiczAWuWVpBulfN0ryn
ZDBcgGO/dz+ocm2DIcGUPP9W867zMG7HN2Y1NmsgeFgWUx8A5YXh9u5lbJK2bQtFkyVmX510OzrU
ccjDisfHiMrLdU2J4tK3fS5afxvUFrMJ9V3NmJLnWKx+VctG0qlaekA3WmM2nPaVJAd1ZpctgEYn
DR4zI5UPnT5aKqwYzIJsyh0iAqtC1+xt26r1JRX9O3eNHpzPCyHOpA6f3fWYiNxKE+dUy6zax/6o
7loEbeuPR+R0U7Pvi7kW1jYhd2Cpp2iuX2+6SBOmc0Riuo5dM2o89It59ilI4pferQ4fX+udG0Iq
hfXDFjDykSWfXwt/c4rGuz915E/s7cYjCNbwrUvrx/SvzO5osksQlGQSUUCb9vwqURaoLh2wk4tu
4pDWFGjTqggo7Dn5ksY6lSNPN4lPGXBI6l5kfbbEqKA6iozrsVG8vR4m3mNZyuhBj3yUnJVa9dRB
o+geh9clefv0Y+Y/ltalcB3dUKGQzx6/SWZ1SaOIDlml3HC0LV6gnxbIoUx3kQ5ofdVOte4/fg3v
LB2sG/++5mwSkoEKKFOalFb4TctCKvoybAN3bXSBsgiMQniLLJGEpGhWMlyLWih3H/+A98YBpXaA
oBqRCXDIz98QfQsol5Z+sj3Zr1ulqo89Vt8Lg+29fQSfDRZCTai6jbTo/Cp1jvYxAxPFRoNqQ9Oj
QliRWIOkW6dT/tlKa9SqQz18jRRAcehiM5IwK8EB0oxUxV+lhKIo0A9BGVyaad57AHx0DrOzmHay
sw9h1IAbo+QCdes6K2q6wb0GSe4lDyIdNmMVPpcGXjmtrimMs473n/uMTNMgbEP+5LowkHvtJ778
7sI8O7deTnsv4jan9D6+HxtS2fkza0fL7WpXPTWwFA52kFNoTuK2PdRtbe5yqw8fGtCSXwQUnasK
IeUng3I4+uKyJmosYVO/Fn6l7/siiw94Q4rH3x84dKIIRmCHjH919vNE0SCvEOoJwX0GrcytFlFM
fenji7wzIxL1jAXPoSfESWI2f/iD5lP8JL2+oCC/KqUZPKVqBKxqJKJrg/4h3X98wfe2/TbWFu6I
oerozrSg/7KXK8a2wxILH1xtiN+Qsb5UhlLrl12VkaquUNL/ihCzpxoNs3pnopV+8EZDMy4My3dG
JZ8jiS6aoxKdbs82dXGO6i5wqlPiK2I9hs1PFUbphQ3Du/dKTYidHKQYzZ2fM6hkGNSs6xNxVzhh
pjhuYKXV1vOCAuwt4brEtnkks0MhlQrtUhmsaQ2pFx75O2uEPW1XkMmwGCAQOH/ilaxAdSvVqQs4
M6S69qUYm9fOUV+mNp8Yx21tG5fWpfceL7OawbrnqhwiZteMCwe5bV5Q70csqxS48rzItJb4EiXt
em1vZtSym0G/7pPxkzJNj0ZzZw0S8XL+FcaXc+Fjf/f3TPMPIx3e2XSU/nXU0TUqW1dmJ/iO1Z5R
Te7xAOP/47H9z4vQ7DNZbt4WfsQY5xcB1lZ1VV6eUjw9T6Ea1o9akIvfvpM3RzqjCQGRY2I/P7sT
ABRJWlodgCCz+m50Ij5giy0u3Mk/d9VcxDGxK00CK+aF84tkChFploA0qnb6A+wmuUdRk4HTgXef
XvgS3/Yo59sCDiOG7VLnoDmNIfD8YoNQow7h3slOwmxYmHBT7oLeCp+Nuu/HddfTQ9GLyHjCytzs
e04s3waNEqapxteaPozlCreUAoEkC/K9jCR51x0F+3hdG3XRrT5+xf/4pHnmlrBVdyqWMDv/Y94A
kjEYCFzzCNEe+mg84yvVbcMry6KFSZnYCqnwu26KkBGvIf8l+3KKrSBa4OOfMh9t0y/hkEAkOjky
uqvORlts9IkTlAMRbva4ZAsKFVulAvnxReYDgYvQu1Cn3i/zGPc9ezeO4yvEG5y6rIqXlCO7o1Dx
+A9Z9Bfh4j+nIE3L2a+j4O1Kbya+aZ8g5nE4TUU3RTIKkC5Vd6MiptBTAsAOYQdlNqxDwuIGYW+r
LsDK0Aa3sEmUV+mWEM3tcnz8+Lb/sZ+a/Rp3tjyQSOoLPZcnutv1kUUkuy31rrml73gsFVMQWDME
TwmmgARGwKHwc9hoTq/taMfqyTLXIaFceN3zjez8F82+Eqj/YVR51WnsFJWsPk0jQLBO7roO55IX
4+NBzGmt4zhAlFKUvzu1TVfXJ0sxZUdNt+cJQjjvnCa06pMNum9J645dNNXnC7PO/HzwdhHmG8zg
CFdcVZwPNsR1dKlihgDQ/HuwGPSiy+Gow11heFerAZ7hhcLSe5+zg6KCOdueKgjO7D0nShaNrixP
0nPQSnjxSC/fcXNsZLpG5CaNd5SLiyE0/FerzSpYrgFpWAtDy4GY/2+MOUuz+J45A9PFnk26RpSh
wSA5JdJ992psU8p6YYvzZ4nM+DONT22BvtfeuxOLGR9NumpCR92gDLjPY725htBXfrvwk957I2xc
kAyzTUIIP5tjZJuS62bIEyIBSH56HtSkngA5xHln2tGyydzumGNAAiFFIQgZRC4zbWVrPnQ0kQbd
jVKELq5B+BfgFL2m2UbhYNB9T6ZOjJmW8euFXzx9BvNphPmZmZE5kS3PbMJiBVHznqY+KjSfWMoY
Q/fSUWGErsLOdu1FEkuFOoaPsAyWPYIrOtQ20pqOwy/vNBUXFox3ZmkoJZiSea8QkOcraZU0vS/a
4qQp5RjSiVS7raBJ3l4aPO9Nn67tOhqrE1sQMft2CHyWqoyJE8YCz6GPSZ0QUddI2GCRDMrITvM9
pDGa0KSajeVyDMAqrMAbWyeR2Khti0k6dOFXvbN6YMjm8If83JyOpecftCMrXydS/FiTKET4ipkg
EAiCr+FYdA8fv/d3HjOh6saUH+dyYJrP13bggfNPlGM+2D2ZbalY9wSfX5gtpp87G1tUGg2EgUyC
lM1mWy+bDbqHCf5YVI0JBL2HdUrFmFC+Ak2AS8jS7uOb+ueUD/MUKwJUAwpWKBLPH1+GbQ+hVXus
ccx8VqtCQlrPcF2BPSDhfGGofkV+GKi7jgmpG35krSfDC8sOU8/8rtmY0XzCPsAZ2aVhcv4rOD3B
72uKI5BenHlx15b+2qDp8JlIZRdNveyeOGbTmkBRI/vvpon9dKlQU6pvsSqZBlJ8bKpHUH0UHvDN
InobvcBt9kDgR6CQGtr7Tyq2vvEAL1g9KI1BkKXbSB5qUxEWC8Uj9dulTif5pAEueSBmCribmWCb
s1QtLZb16GDhscfMTFcmPqd2jW9ZeSEHOb5rw4pOdsCa+F3WZMHnWGm/W6L2zXVeJjUy4DCxd+QJ
DMbeT+O+PkrR9t2mbKz0+yCNRFlKCqHRKjfS5r42tcojMZhjBjox3Ws2mCARtY26Hv+w6Vz7i67V
lPspvwQVkl7jEEIOEO3jKO++4A4aYmCZCiw5Mv8SrNetYXzVyF8uFq1i0e3yx5EgtdDI0RVLEMvL
XFUzkjEwGzUkNxjNThJRWGnkKQVkZA+lSCny9Bpz2dYtkAqDxx9yQoMlWZzhdxmrBDfDskQuG1Qm
S4reDUO2MWJHAYjsVk66TduchCiwsEFsLfhb9gRs4NSsLPFQN86umlgeR88RAZpCkJj9Bk2G29+6
2Fu3hlfzf3fNSja7egK5Z1hEu5U0uh4j3oiNcCE9H50ocmJQHk7RET3NYjueUnJCsiWKpwlfkWu6
s6oEAe84txJUW57Gp/kkoy5pYLuY8aPeWlVD9FgNEh5IHqpbr+P0uZhIseWabOghQt3N2yEBzK/u
lNRg5dRFouM3gD9+MuveZvID2JcuSQLUkHei6K92Gi/3CzxV30GpRXgwyjDQschfJb1IJWkCmOhu
qKFOpY5LSnv/NW/0ZESGnA8KxHWv+p6LuB5PyFzw/2CYRvwd+zJ/kImf16vBdMDLEzinaUuBjPt2
gAZ4748lI0gdEigwTVnA4QNWDII/J5yamAzI/sXS9YpaXRq10+WLDi1Ov0HBiL80rQwEFAEuvopc
qwEvb9NpGLB8tFHVOkghe17rJJbAn84j/5spAwkM3sjsh1wM/aMx6Ii/TDx17YZmFx6SHpUb4oLa
YWFUY8yUHF3b29br2jvEBzphOqz8xMz0rv5DxH2hbarWJQFjDNsrHAn43pKcr7Rr613uk9m+98gN
DJelixqr60BaCXuA4ePB5XrE6a9dA2Obwub8IFvgBiMaMEX1K/a5kslH7PXhTU+qQYarEpYF1vhG
PkvVwVmHHtdN1s3Y4d4ffRSqq8Js++avVev/axn+y1sd5j9rGR6+hZn8Y/eavGbf/usf/73+/prV
YZ79AV7vj8eKNKBv2R8/vv3Bti5gI/mayVAO+x//7a9/9m+pg/knWxB2745FE4e20gT3+Vees/mn
xT5buJqA1cv2nvXs7zxnxf6TNGcE95xmLQhy+rRV+Bdxz1T/RJ1DMwy1Ouv7b4kdZht+QS/S0k13
YsfhwAI+NtsfYvxFipQHB5QxbbLBO4tWcsVKW0JMyDTMV6ZlFfmLH5t94S2Ah1Tti8FMn68j3Q6I
cfh4idd4HL/sKaaezTR7Tjdt6hb9/dkOm1LSEDtuJjGt2D3TLq5Yb9likKjIuzKGPPyutDX4iQ3t
sbYxFjVV63rX16OhJOQ0ELQFwEmMulh4lWtf2PC8len+veMB+cdZjOWfUpOOaoXyzPna77tp4rJE
NQvMoMhJl0XalPohlnaQbBHvtwq8PJYVAuvBbuomNk0rccpbkj57d0MTUrHv4Eo46qXfdV7SnPiL
JoNlKnzQYKZGNT3VX4rIulEaJAaGuHesJB/WcEDM/lqJ3UbUqAATxbFpbugcUhaNGmflc98ZZruP
NTK8HZD6EYEOSwNZ2ciuxQUzsjJhw0SPRMjYnyiEJ327iqsoDEzYUVZDLIKnDerfBZz/C/PM/wn6
8/9BSdUUnPufZ6HFt8xPvv14rYOzOYa/89cU4yKLopg99bmmAj6l/3/NMI7zJ0omOhm0W+lqCItJ
5O8JRhd/TooK0FqYYQ1dTEXIv+cXnenFptzAEe2tGaT/jpjqfLPMyYv9Ov88kxVpwCZ8w/OBmfr6
IALFDXdjlJubuh8iIrAMygZjlmx9jqObXx7N7V+f4q8qqvMDOjQuFdiVRZOZo+Vbdeb8eplBLmmb
Zf5uwG1Eeb32Hs0WDcQwttFxcAKVnUDiXZi0zo91f11UY9+PItlBe/FWPPv162NH0rS5iTmntJRr
Uh/BZGcCFjZ/vHB/50egt0uZqk4dmk4CBy8xq9tnbUWsmNDD3dCkEXCsyVCGJhZQQhxvKiZXbAN2
vX37U+Co3dPHj3d2+ak1RB3B4gDEgXmquJ8/XosgmQ70eEVUHdvvLkmNDXwK5ZaNogKsO4d9xtxM
dzl0ypfMcOrtx9ef9SgpYiDRoK2PVsG2Bf+dHb44bZHaILRyR3YDLxmB91NTgz+M2zBdBRjkO+b9
wLwq9HLlJ2WzLdPMkvgndGqTray1BzCXxG5rTfe5G4zEv1DemI33t99H/1Dj8M0ShlTx/AGFORIf
fGvljpg8zPaI+la11Yudk7T9WvqZcnvhgZzXd94eCFsL9hjUOtCJWLMPTKkkEbGyqXfKyGUXJksz
R7iBXu8aIpV5D5YnuictbBWrgbcmrYL0g7gh+arnwCXXH/8affb5UaY0VPokTDgafGEWy/PbT0E/
VUrjxTtOemQO4bei+NJi9zqUCGX6hVEF0XULg/Fz2BQ/aBDIbQ2+cF0nA32xxnOCexJF1a9mriOP
J98ATVFmhOazL3FbouruwYoXNmwd4GgOxwCHDy5nfrlOs1LZp4EDG0v3E33joRI/2lqqfv34Ft/8
nv/eArDn4hbxFrPKvn2H8y+wkHTkIK6kO6uYTGljVtZEj8mifwL/z/HULvrn3C1xOgyN5p7I5Ik3
JRG51xRJ6i3AVrnPU69+aTVLuR1lnzwkVqN+7d1B7IY2Sh6iWCu+OLnl7e26iX4YGryGfJT6t2ZU
SLXpM0k9odRb45laPOSkmjiVY5e2LUV4N3n4+HbP60h/3+0kJNNoh6tAns9fqNIi13EIHtiNwBAW
5NXFy3qwlOXHV5l/NTxTBK/49zU0wXQMZ5tQIgDRvLNN3Nlx5X9WOFcXnqz3bTVar05Mg+Xjy83m
6+kV0sJBOslERrF7rrux+7oMxorLGSl5EXjXDvywnpwMtjkfX+md74GFYVphGTLs/adf8svKQOMz
83HPJDvMlv4RP1H/FAk1eRiVsj40RphM1LPw/uOLzifp6fY0wYaQaYgpSJ89Tby8SKBw7e4krIMX
SgaOs7Zj4pgXkDM1A+qAMJ4pXBRfYpnwEVWWcumFvveELX4E2sDpcDFJv3+9b6UTdoTYvthVua2s
QkvNGTc0TYalbqXeb2k23sYobxJduEWlE7/y7GKtEQVSxn61K2D3P5ghgXKS4vY2Z7dBWrCU3z9+
vm8KndkUYFDDRXpLx40HPPsocou02BKW9U4ty3Fcmq1tYfAC/YIvT+YtvCHSEW412yeHZspLW5Fh
EF4PhERlGNJCJ9rnlu4eMy+sX2ArNC+pXrTmIug8jJGhUK49UxZfPv7R774ROokmoMxJQT9bufVU
wIkInGJHNCimIYWdCfwHsD6+WT5+fKn3Bv0kJULNAmLenWuvMgdFUMktsR2qvKOm19qxIcvooOil
czCNOLsKjFbsPr7oO/cHtpqi+nRAE7Y1/ahfvrSpBBLrmZLtSEw1N7aRecehq8Uus7xLZe93vi/D
5LSFXJ4cBIrA55fKA8qy40CEhCe7INukIoquiWBw1i0+1btGasNeN2A6LhFmW9edk/oXBvx79zoV
9tmkI1elBn3+Awg9tjvFltkuNWE4p5I71IbCvWnIcb3Qhp7uZT7UBSIOB/0DmrD51nbqF02TZboj
gb4+YAqoD7XAWQPUbTSefbLfohUZLvVBKS++0neeM6IxDXI4F2fkzoZs6cTJaHWi2IWl2m4N0wvv
6e+Do+vtxDtG48DcFXbIlBaACfn2Ep/d1sej6r2hDKTDstFhICadv+qxdry2dayCLCBV7HzKNHvo
GypxQ/Vd6it4dRM9ubSne+f1Ttooqj54McDhzDZRiCwMtSRdcedHGBM9pWVHZ4MzJYdSeNHm4zuc
HuLsBWvulOzA9hG1+HzyLDghOXHn5LuSvdopTKunFi/rhV3qOxfB5sNYZb+KxO2NXfTLx0kYdGWN
acCM4PfehCVSXOrKEzfk45t558npaDOYmlHTuWhSzj+MpB5bpVC6YteL0nyO8ShNGalqD3LGyIoL
Y+OdT0NnLeVMZSNcxhZyfrEK4l7bI87YTeqnbRrg9FsRryO3o4DNGxAVcOs1OVTWThEX+tDvPU/E
SHRQuVnsH7MVXonYAsg+q3ZJLAgMb80XJWLV+/hhvjP2p34xg18jDuwfazi5cyUoAjvdlcTOn7yR
TQPU+xpveRfCsioJ4whd/9Lm5Z2tIN+6a2KB0liq5geo0Qz6YEi8dKcQs/OcxYNy6xA+9Eh2PPnE
Ir30hU+1lvkHgKQUwglCKjrk8w/At4QGbFHku8gwUkHjq/UIbg+V4Ccfg/3ExOAiBHbd7mksHI8m
TweJH6Zv2y58Kyp/FqaWPHSRzimgyuBOKHg/HbQZwQtADPb+sSU7A4wN/XTpwELAgFm2u5zA3Ec2
LsWnj1/aO18A/ikVmxxrr6rNJyxMdbU0acXsdNj7RDkngqiM0lM+yYhQjd++1jQxsjBQR0fVOP2W
X75qFGGFM5A0vOsEimmpdeNmrJR66061iN+/FJpR5icEXuzcZyse1DmJpQrcxlvFo1YhIaqeoxD+
EkQXNhIz+d20naS4i/od/wyHHnYx57eVhj6JIb3Hx4URqFxIYXTUC0Sx1apE/ZpJTCArsyI4/UYm
A4tPMzjiB/bg5KFWuixeJoyzW6AL4zWgSOrnQDzaNa8E13iu5C8fPxh9mtLO5296C9NOW0W1jIR4
9hJKc6itAR7rLoWxDI7CKL4ldqJcF3VPp64LQ/+lUYPqUVqlD8VU8xR6avp459tBeRONpg/3UpV3
yCXiZQqr+j5HjEHmoqwPImydu86B5qiC8wAuKtKrToR/t5f+s9JtmijPb4EDJis8GxqO1v/YzmjF
qLBhdbKdBRlikTS5WywjswahAA3iOmX6OaFlpIIhA7jDvvYyJNG4//g5Urw/r6RQtGA/h36cWrpL
AwJ72/l7dzJi58gxzXe2rBx4VVXpBzegnSttWUXFOoyU5sZmdlqMsnu2gaVZC6siQR7qXPhTj/Pn
viJUckk5Tj40QOf4GODlEsPT75yhimjNB+LKlMkNuinIA8TpABffkmjzQkrLwgvaK4o3q6pu78vA
/5ahpxP2NLyMnj68uw1dLNClEtsL4WXZ0oivyBdcjrG9VF0CJ11Sx8tgbQbZTaFV176Itrj6n1To
p637Ve/VlZLUxPhEd3Ckr5D+jHuyuFdj0H2pinLVuuPNQBEjWolMANe3bYLtGkopw36symdHKRZA
DZYFaXo1+WW+W+1lSDMWz4KU5Sbyk31bp6+Np6xVgPEmcb4wK9aW3X4xCPN2QnbDFC+CJKd+E5P+
qawVRw2RHym7sSuveoKE1K7G+oq/tEY7slIjYF+1aX1tEESQauw+mqoHQvrW8BV4fuaC/CVQZ6jJ
Qzj5u2xUrgcruDcrN8TBkn3JQBtidWH+9V4MuyQQx1xS7/5MSWNV6OrGtq5j6f0IIVyPsf9YDu0+
MAmBs8eNVt74vn7VOtUXkLGLeuK6e0mHEzfeKgClhzRcagphd75H83W4qpQesWlborO1DkVWbMPy
viuuatX63Iof5miCaLOtGweaSDX8MAFekROhoQgr9IMo1Fen+TnqxqEB6MaEusJJt00q0kgci3Ta
/0HbmSzJjWRZ9ldaao8UjApApCoXBsBGN3f6SNI3EHfSiRmqmIev7wNmSleSUR3RuegNQ0gG3cxg
gOrT9+4914lE3V3A1RLhYXkvymBy7NPiXaf2apIXzuGyOON2eYALdUQyTFK7TJ7MRuy5ixneb/Z6
QCh6Qxymbq0Bjniu6zIC3xNgmmGIuPkzxg5oFioUMYn267rvhPGtT8q9o41eaMzxrUvA8dqJZ1V0
3820nXfQZIMSqv3BhX9oiTyaq+6rpptoMmZ9Izq/kvN4C2OE02+sHWx122EtTmjSan7gK6QEuXai
7UNAvXOzdtZhrdlma3FJejgHOB9qhCmBMPIzGkhzZ1H4jv4ztAXUf/ajN2vo58r66stOgviYezIj
8p2bZZFltV/tQn5jFnEdVXqpFUzDEnazMKtL5mZXR9pAuaspmg1ghiyTz/naPJKicI9o5NtqNIeV
mivo4w8w+IFqjcjoeba/ZSCXALaGasxfcv1L7RdBwWMCEuewZCPU1fqo+d27xbZBtnkTVE36o/O6
UywNsEAEGo7ixozbsGq5CHMW6mMbaSMojTL1LoTG3qTDeATZfZJF2wbMDtrLmKf70uqvjEyf/doN
Z+k8lQ6AvJE05i2Qq/MbfgaQuZKkbW18qNkVAdgn5EpMJ6l7oTlVuxoQrE5PFgL0w8oFVA3sKNaR
wcsgYeYN5J5xVF+tJe0rEuhTqwq6mbYjVbMaGpKh1bVMna9mLSBd51Ftz+TnqIfMLoBAidwLm6Uk
udaKOqEgZXeQk2LcVIo5BWDZYlf0QjyWLjrwZpF4P9T7qE/li4dKkhP9vtH9N7ceb0jOfWg6Upa6
q3Cxf1SjPR3zPlG8PXBeqCSLmiDJZa0CcOdBog3JXQ3cpQFt9r3SjCd/HW6dlDeskuPqHIemGbmj
ChmugDWplwlWT+/14rtBorenxi+o5I/dMN8vfb9XlfuFfMcg9pHaLPKbXCkAZLLGoeGubYCb2/ns
rC4J4yaBcwdPXlTbkqI0O/Xeb3o3KCrin3dWBeJVL7vuKRnbJmXBSUywvhygg6VDlg1km/btoZl6
+e6QW6uFMhZok1wfANACAg4YnXuGWeU+G3Y/7txhU3bY0o+0Zj7GJtTTuTHiPog1WT5mmHW+g4iB
qE2c8vjhdusDCqMfuiHNsCMYM0pnY5ctzIEDhRCbruqwvulzq52cnFlwT0TcbYn6KpLLqJ6ctf3u
xzwhlvL1I73ljkAFBlHPPKKA18B7iBOg6fFKAsM6HEpj9U4xy+wdsKDyaGoLILCpjrUnAlyzL4vZ
mIQz6Jk4ps6s/XDMTkWe37MYIoZZ+hvUXT7yFyu+Iye3pHQB6h2ZXuspbInKAWbXQXzWoPOF+aDA
9sfu2F8lYGqCSoZ4fPMbkDL7ETRMMKvptZOz8479QQIQcqrlazvb2anLG22IaEgVhyG2UniwrXAi
QKz5Aw2Usqc/P36ljK6+GRj3T8x3rJuyKtWLn4xk8zpDfxW1Hye7wixw6HhT+lbZ8SNxCS9oAaqJ
h2v1bcIu0AXDczHmu24iWSqfS/xp67IibLX9zrfCMivlPgXtE8xLVoTmStApEDYAsU3d3WQc5j5n
osAU28bZ2YN6dtKsWt/Xle1dyc2rIaLL3vsqYD2d1m5bezTBfjqNX+DAFDtyq9Jzbjnfcwb0e6yV
1pFkTnozjvdoz/LN7fvqWHMoeOzBrz45uWsdAc/Um5QJRoEkWxcHjQ6XM9GtNOoMwXYGs/Wd7lV3
n1pIBpfRhuJDZvspaUT+bGjGloVntjcQySJR5U/IM3M02DB7GN21dSC0CSlJbsJ5MtYpkuhPIrJQ
EU3KYga7ngs/S/ftkC9gthuxK7zcS0hTY7K5S/oRCEWvz6phtytppnmL3hMa43clHl7tYCBbficS
Ejt9Znt7UUOMKmbi8FSdGkS8eFVYrGVyM6yNHrokUVwRq1j9bs3KMUzQ5JzWlWR5BIO6d4HfSM5F
Zg8kCTve6zjl1O21h55VDSi3uceNU0URqO1YfLUX8FTXfo3Xz+28qMM8o4bLmrT+ESdO8qxBuX5f
m/tYc02OfBTRB8Mfkn2s7PxuXmN149ZZqrNg9BkhGYJwOUdA7yFkLAsdCPYHL5vULZBk/V21GdGL
aTKfJ2pkxJZlQjmkgUMqp/q0qHk926Nwd37rcCKa8Cw+NP1ofoih0gPq1Tjs9LnfO7X5udMtBqZa
3TCXbud+9elE6wsoRhvM15IoLpeUaqAmadzneNKGzwiIOezXwkE9ujg1BEClj0fM78s3z53rLlhR
kaB/1Zsygj9MjlyVs/PgBLHuFmgLFWE59nxfx/76echM4+hAAQtndxjVpwy5CqVtM2vvRk5Oc6mb
aZRn4NRUym44I1IJmpZ7LQRsOCMrjrHb6NNkdeTRFP0hrbM8iimyjzbn2rPjx92T5qQOCUNIixxu
YlN9cmor1YIlJdtlVxCMvU9QhLObd6tLSNLUjNmeo7F/M1d+tdeHlSo6UdaTo0DW7fieixNfntns
5aDGQ1JU1XdB3+pxRBL93tU/QGkxbYaX9MGYyorczL0U0w1QzjH08fbddxaL70wwKWEkMHbLUncf
G6PyL31PAp2biJpAswmJMiUQecti7Py7XuX1eZJjc+6VrcU79IjDFzFV89WoehFAdL44bVIeK0iq
5LtYxd5q2agXH4in0bTNgcd22JP2TNbUavNZHXzPczlqe6MS9qlZ+m0H4Tj5OiEoKYKGSc1j1g1+
8aXE5L6HzNkfDXuqIm58RQxPv3w4mhqu2lzap4XIha/o7Zmfp0N+byqnhYznqsfSdEjecLX0+2LX
64siETxqmvoAKKG8H1z7pWuRNuoa3KeV1AeiR815YfWSZLwEQ5HzSWM6rV+RMNvXwYP8X1mDIGSx
mNRuNpf0hBpZB6PFOC8PtNXqL8pus6e6qg0ydZCi3mzVwh0xV608Dz0Ijoh/4IRmMo98CWmZ3K92
npGVOYio0iQ7G64TLFRojJ/MCfhznFjzUys17xCTmhh52NZC1yQK1R5xtrgqYehZZ733uLqoRkPm
W7G2K4XynlJ3ru5lH6smAB2fZoepN2hUYCL9SPU22ZMm1EGNWIiwEIaThlCUG4O0Hzw18eKrk+NQ
onD1yxtb144Lk+d3CBX+aa7GnKa27YwHEU9+G6Zk396MpIp8T+MmTYNVOckKsqRRjMMnOnVh4oJK
m6mDAHGU9Y9SG4xbJVLneSTgxMQRNSY3Y5lZJaUQtiyMPeMQdoNQIpK1GO7HREGa9qQ8mRVRNrPM
zMviey6xQyK9VYu13drDSn4QH1PrJJ2yWQmDE5LRguey3jpaQoFHYR4s+OrZbS2dnA+BInppnOoB
FZsZEdCikOaQpHhhwfpILb9Gery4l65OmqPMx/ptnBNueBc5q9TGU9+DbbQxrN4k1JycOa3yjpIr
iRgJLhBRZY7s1XrPx6n9rG9gvHwdjC/AHbUjESsvhjLWwCsac8dAQe+B2LnWCe0uVaysoKjXfn4U
q0yjZJz6MK4d7ZhNix8aRm3dxJQI5jQR9zPSRaTwNGFmO+z7GkP8YGHZf0RRUR02Fs517eGI8tdA
QxpUgneYz6wHq5jWW02Rj6FPPgL9wfUfWhV3jy3SjD4ozHncyUpHTaMv3ol7X35OrVYLe8INX+a8
6e4JVsnJ2ZGu3FfbJercYqFXgp7ZzUR7dGHPYuz5wu7HKl6bifFkG8VKB2jh4MoskCaCkdTZNenE
yeAin/VuffNSs91h4Pf2ZlfoR6OWYxBPTUlSLsyLBwqcH4IgiNdxrTmHpO3nIZ7br27rv9NWGIPF
ZQ00WH8h62UcaQyyAx35yWJdIPagWh/con/RJvKHclPL7tNhRZZN7uBySJoK9qBZA3gcxBQOLYIU
PDowtvy+uuqi8yNb9A0BHlV78XwQIaks/X0ST0HV5e3J5pB3pR91WNhgoX9bi7GvmjX53Hpacloq
WgAWsYsAAMOx69WZcyWMXTuub3wMC9sz0IdNbL8PWbHVdrOIfJNfKDajulLZ16wW4swJ1w4N0mKO
ubfKsFlTL9LyDmIePNQdsFCfxWDuIrOqt0KzvS75QIpWS/iGPnJQsZzhjPdcLTvdiFFYGhnJp4bI
fPoOcRxmkGWf86Ui20ZpTZ7uXEPZPG6GH3RgTSPwsOKal32KfF6Oh7HStAOJv4oNoHLh+M/V3UxY
xzcA6OLg1vPjIGNnb+Srvk+HrPo8TMl4mGZ7jiCVPzX+bDLvV85LmWXFtSWLKuqKqbhCQfVDgKuZ
XS/nUlf6ySwJF2qHfoTECYbaaBJv11cbYFhT3RnbiUW0gKXve6CZJG2RKOMP3vxs2wsZXzSJAlcB
0EbvM0Sk0LxmHFbD2SoBwuIM3k1G3NIdlse2ytcAjia7olHSgui1rL71p15FResMkTk19p0nLSKZ
0vKb0WXo3ePGPrKij+e47Zkg5UYR2VjV3qeFaAjRbEHJplW80KsZ3lpNyHs/E9kXk7BWu4EXMVSe
demnuAuxdLY7iLLjWSOfyD/ikCuPEnVztCir47srV2iZ6Vj/QJ2dhRaMXBaUQzowccxAsphteusL
3HJ2wqara3S8NHCg53ahmk7xU+xdQ+ohXxl0A6W1lOC9sfMnrCFcU1pEhodaD6Bn0/WBlhVO5OQ/
URYmxee8hNpStjAMixyng68e5qJMjgr/bThVRRsphFKB77L24KbOw7ys5BULwhwVuseZ2c+Kem/0
TbPX0JrttTax4p1NYQ8OmXivK/6K7JMrRnGhXd/uF2Gt3KfiDEHZAwFgTfLOyBzjrqYCPGpUdSev
GIbNeRPvu4aI75Iz044XwNFCVPUOBReuJG/2jqXWMZjVFb2OrtF3XrzelNCg9UUXtyV46vtqzUnD
osAftfW7DWEncKvi6mW1jwXHNH/IdEyDoamX+9V1yr1Jt/SLlS3apZSSWO5lHvBT6mJ4jkezvmmY
woepU+PEHF8ZD6ud3emf66IY77RBlgTlmtrOVKIP8DhNx9IA0GSbfXGvRsm+zTx0p/fGm10qi75e
TMIOZLeMg3kTH3QzS3na5yJK7dh/Ad2aR2WefSucab1pOkZXgcyJUncz5uBkGywHZ02r7yO11R6T
Vn4ysOd/mnIpQ9NkzXV1ipUd7YK+D5qqsV/tsYCMuZE1Y8OsQFB38cXrhLcvYoiDMEgEOhJgTOac
LHeoB99JYFrCYc1IxCaC771olAw4NxlHPyVVbXA48taV2Bga0qfdUuXWLsPFyPaRr68ufrjQAFqw
S+wseZa+f2MUA01pd5KHqZthhnpr/VzVfc2GIuNwVFZxnpBF0dBZiJMoTfEkxvhAgGF38u1UHKRP
nGA/JIDo2/lWls0cwA4nkWrw1b1IKucbIbzkPkz1DVxYIliXuQ1WDzqdX8Vin7udGxaCdOP9LLrh
po1l97gUEG2GivNjMJUzrUsFHPpixUsRJEn6Y8VPuxsqLQEqLvRgXcbqrMeM2OiFkcHTW6Sx6xUp
unmVH6VRj5HyGGmYmuXvcN/SZcuH4mg69vpjpiK90Uj3iKY1vmqZ1T9aoqDTttK8qSxPDzvDld+t
OCH3u9E6qgOePD/1AL66zMo/5SjFEHeyOn52s3k6OLY6DwRY3/bJRNu4nF/9ov1Is9zduy0Dhclp
l72+Qi/3p6k6z0S82btSCRJWUNrWgYZd/jn3l/Rz6eXtd6f5kbcEBDmO1I9mzLSA1lsVuOShfk1k
k4WmJYZzO072uQAq/mk1F7aQSdR9ZJLAd4wJH6Dd2SfioFeGHczbWV6liaSVJ+KHhJyPIE7W8pj1
df7I7rrxJGoiw5MCy7cqsKWReyz3pex5kgptBfGKIGHz8RfqNa6mmd5aH9OJKtKoH7KUy2osZ4gW
7y3ok3M7+fEBMx9jA0SfdwscG9Lmc/3GIUL3ZpJk36Fdk/6+zRqYwMPaptM+5YRhYKuINfZRHCcb
VKEtxkg0Er2FYy92GRhJqye8oQaMRWcu9NtK1BhdKIH7Q5SZnmgZ1xhDXPrmRbEF4VmRTCjB05WB
DqmgW8bN2ux1uRYn5KM6G4enXtZKLjMeumZOAg54Bb6qMln2om9JEHWMwVhoVqdGNGTZAz0rhsMF
LSa1UA66LggZz59FaInVCBJGMnteZrrdmM4HI8+G2zku9QC8sR2VlRsYiHIDHH5Xd8jexnoddrad
9UdmT9ne8LUI916zM2Kd9kTjD5fJ8uNjOdmfiBJq6dK0lJ+pqZ710YZnpkP2JbQv0yJCvObPzMmz
ABJvGkldND9IVqjfJNvjfa6NCz13QJCSFujBEIl1HRhkfqmFW7AsUGlbu6oy8w+VJMbBje1XX6kq
mvyajHk8BCdDL8oTKbiXRDqfazjLJ7fqVJg1RFcQV34pbWs8+lXXhU5jr1Hle/1XfNXCO5B/1kdk
XLD+drUN4dqNnUfapkVYWkNDQlw5kCnbFmf478s+Ne30lV5/UuymNqWz3I2KKUfcRS7hVj/I6c1u
tbHxiGDRxlBQ8Z0H7tILlYE8SuX6BJUmWtD2wj5X1apTw/bWMy0FWsyeNC9AoztykWb3E6nwzO4n
n7uQGPg+GGhp70XHI8txytwn5dzfr3EmPs0LbPE1paPjJO2w1WLOpZtHm6KtsIa3gmkeMc4+mca7
mWv4qPdWpu30JRHfMwQ+hHl2WfupNmc2jJYhU0/dcCZGpbuyWTO882L3QtyQYmplaIQfmEV1gjdj
mju3ob/TOF38ZYXGdSJARz95MjFeDHpM+2ItRmj2JBiztI4rR2REj69tjNg8z1S/N3R/jjIXRvkW
n2HvZO3mn3XPah+N1m5uk6Gl5i5zsKrA7JtEkuyotQJyeMGsJMnr7C2RCz+7JQcgCRcvma9k2rih
xdztW5/mGg8Prqdi2QZSsYTmv2paey/jwrwQNa2eciMpqCbqhbMgk4SI3KDxUohJJ/A074cidFcS
zHdrAboDz3F7Axe6etcrAYUpFSRhjEtKR15fVSZuAOFSBHiNzG9wfyH8KgjvTUOo7uZnOxubH91Q
tH2wGGMNAdZjY55zl/Aq8oXjTzWxQGy9nLhv9AGh+LV1a7h3xuSIY9Po7vclw0yxsi7+SBaZeBfq
MHHE8M6+OmsGSceDb4x64BRtfVGidugUdVrzpCWp/eKDYvum10rRLYyTnODtHrnMxFL1CrBsDNdq
5O0OuZbdJAPS38J2rZcSYPcP27b1V75kd8dI1W+jydTwZ6W5UiFiFfy3vujLYddB/b6J0Zl7+44j
Hf37wjwSAmE+qrLtiEkCvM/OiNsWpLq0r2lXIVuYdPIldjoBHlaYDptDxAdtWgN+GINGVlg27J/v
y4pHJ+iIUc/3FJjN126ZHX+XFSO/qp4VD8gIn8Rw/TsQmPHVGdKW9oifxsdldudnSTaRfpiqxT/n
7bpCYhFD0VyT2tXxyXZz1j3mTI6PCdnyycGtUMxkOKu7Rzx9hbG3q9zeVznz/XCUVvnIrDIpTiWR
SlnQM4C1Qp1pGMnWVQ1JN/ZtOhsmT3085FYbdh3TVjaEFP18tSBt9r24urhTVz42Xt4f1FDNTtS7
AxekWzZLs4HyFJaJowx7z12aG3u0E1QWFQbox4LR1bBTCd0N/Htr+UhLI/lCG54TtK8pez8Yk/4q
yec60z/P936Vly/6nBOd7Dv2zDxU9oe4Xvpv3TT0t8YyL2fh5EN28VH+3NKQ5ccXHZrNdROveD1R
EjtO9ASwSW5MEg9sNNn+oGDsUZn4eZ5cXWwa+7gZc2KmBIoeMPvJu6El+Y2z5MjbRgyeY9QKGk9B
Dp9/jAqalmOgkCFIZoyLJK6DuT58mmKpQnKCuRuT2EGygr8Z8bcVZzcDrfEXOgJZFrSZalksym5+
k77TPOVT3X/Lx9h0adFZ2ptmotB3pNU80dXUONwtUoSZV1juDrPL9NzqVvu58WlYFKS/vnBmELDM
khk/dOFfCcihPgAzINjkcSxid2a9QkFDPR6bm4CuVKQc5GmOcLgjq12fNerKnoX0luegrwLy/9DY
5EOJnN0yCEELTRUzPBhIukkOgzvpX1RZZF4AxLJ8pIPFndWOuf3i0aHHVd5YfBEAExhKtHrJl1nk
6jJmODWspe3iB8R27Ls0g6u7DKMD1nPSm/3SLz+BS4vLPTkPtrHTZh76le+bBmhFlBditoXgKCLf
Xqym4iZgFPq1NPstkCTNt4gVkzbkMrE86D0C+J6wiWpXcjJnrL5k+cKMQefhKeUmWczVag8EuTj+
U5qSoVW5G/9PU7D+d/XA5Gjf2QPC2zF34JfUwMwJdfSN6kiPanrWvIzcCbRudxYDg8ckQ8dRTty4
bAvxNSWT6BHUW/NU+F7anYEYud857ExVKMeeZyPrcaNQEKwafgVNUpn1KKsP1NFJvpc2OXXBSh/x
S7msJnWWVGZ3ghGcPrAVNSL0WlJAT2IZ8mPruQlKFJ6PKpgYcbymJbc2ATr+LToUMtIcWeylKll1
iyX5wnSKy+mCMKvvJggpFB0EwhMeEa/5/qeGaUCL/EPpiTQjGY8s90JZ3MJNvj3fveKgc+ttjp96
6Yr9pmt0OGQTch4ZxcR6z4vwQ/1l+lxaPm3hyTfbx95aJkZRcd7v821lrtkA9v46zze6EyeBX5Ov
Xmcwf3erAbCUop4dqBD8NR1n/WDm9QICzGu5BlhAPnVuLJ3XomzLjCNkKmii0lffOlR8SXNV9gdZ
pxyGWpAsXrCYuSjv0n4eD03fyJOuKXkCNaef+zXlu2CTUyQkmx5NbrftrL0z82uYrgVr+6Rn8V3p
CNbILeWYPgIJ6VWgN5r1wpFSP5Q5wh7y49OHlvv7rpmL+DrhVIz61BmPWmIwLJupqYOKiGka5mZG
npc7ym4J3bqm01prXqydl0ovya6Q3HDmSN5iMC75eDBNZq5hXTQU2zpd0gO25xUFzrCSFmgVrCQ1
EEbidKYSpwvxyU9wEngW61b4d6Max5DrII5x42tBYVVkpE6tbJmIdM5ZMk9gYu+hMDUN5TzZ3N2E
BmuE/iawMN5KNhSqZGNtjiqZIKkgmrphFMqW1Qv8JrWNEJziIT/6c24dh3x2UCg53CojE9pAeUw+
EHaxXxBUMT3bek/2qd2yScHlQ+pOrtcjhRYR2JQ93Lx97jOjTBUpJcHklmyYVIfmhWP8cLc0I3w9
lSKKIGoIR1c+G5/oUUH5tilYarK8BIqJQNNm3DCkB5yHYerOtCb4NA4Rp11Aa1w7ziWhwzvS7Fnj
R5b/+4HD0UiLeu70C/HmRXy7xiS8BNpEjy2aZyPTrigPZMmZhYSkXU7c0j/E//8fDNmHD3n7Vn10
//mLu/rv/4kI8JtURNkkaf/3/9m1/cu/6P7+8yckHzJ8699++U30E69wP3y0y8NHN5T9z5/+z//z
//Uv/wlpeFrUx3/9xzfJIWf7aQlQh1+81ZvV4P9uyH5mzvPx/X899m/9R/eHf/dP7oMQf/NdHLo4
kfG0oQ5H6Dx9dP1//Qeehr85Bi4VlI4OtIPNU/dPV7Zr/A3DFGZusi1wp/0fS7bh/Q0XNeAxH9ac
ga7d/Xc82davkuftFY3NWgDEyBWgzn/3L5VGDtqBxv2Hh5Rk8CNT2Ypupa7GbH1xnEEVb8gMnG5P
PlW32GRvzU7KLcxJ/D2pW7tGQ2rOhXv2U2cZwsJnrHyc0EN019KpyITZMeB31LtT9PksQ02IMre2
w7JtfLgzp4qHMsXD8YYDXcXfiI1qxG0iskZxCgWnxluxGS1Wd5syFRRyUjptoXZygrV5Y7hLw1tO
qspYLmZl1fkPraOn91c0yV/V71gQN5MnHh/sa3x9aGt/VYPiHM2GVKTeRzzJOm+OfcVw8ljaY9eS
YUekOX0qNJxl9qPUY0Jj/0Lw/NMY/9+iWF6f5BMw2TZlC98Ub+bX1yfEmY6gLrLvdLpZThGQWw7J
TFg5GBjs25kDRh9ie4EltdNsbVX1p4mFq+NYY69iss69SGsMFlI2jIhvIY7SwQn+5bb/9I93869m
+1+1+njtYX+RNg1WDqvvdlv++h7RvWpoAS2NuXg76maYrC65U3sE0L2lb9MQIV4LR4/7vxDr/vbd
bK9rw3g3cf2B4UJ+/uvrqmFhFqZZ3vdk4Z4jElJXZfeFZi1uS/rc2UD8QYwnkFkfFGtQIH/+sTch
8L98Nbw8RiA0QeiVkdnzDP368okzZhqYIOs7dkO3sQJn0oVDO9TXsPYSS1beZho8xCuimWXgUKHr
EH26NCu5KH/+Tn5V+/MFOCYp7s5Gg8H5iOH813eCuETPiWKLv6GxqBnGy0ZV8RJpcdX5y2Hx2plv
5c9f8o8fHrKCoMftbexkaHa/vmQKWa7MF739bouJp3xPs3o1ir3TTjRZo8yLbfHaDlx1Tlz4jcSr
1Jex9aORXCw0iX/+Zn7q/n/5KqCVY67dHlTmNrRmf303ib/mjq967T3NWrdiF0U7ywNRzeiCZTBM
OeLbIKu6BZ4YtCaLd+VktEweKyW2olsz2vrRr9KqJXXcQRj/UI1Z3b3/+dv81Slkb+nTaPMxSGyW
Ap6W39aSYYLvpTfr/D63fctNoA+FzsXS0c842m4GX6U9KrNotoemn+T2n4xj0L97sTaXgC22pAHP
tmyWtl8vloflpF861El16Wis4TmrFwqWEWHV4tBpd1j3OZy2xVuVczgrgxbqjuEcPaS6HHGblNV2
W/kJ50P3lq0livW5ULL6i2XF+P0eM7aLhBbf9ZjD4D3/zYExw79Xfr0yYY5NhtBR3ne0CT81a5+p
OoCB2vDmNLca+Tu5NLRvQ69YF+1xUio+dX5b0upExoy+Ca1FzYC5xjOK0GZwdK18YHqbIMjE3DWz
JJpavhj1mfZ8yU8tMobgfxkc9Ku1gJUKbIYvMPMRHCSwbf22YnBn1iSJjOrVdaQDyFdh4OFWjGN8
Re2GSNNY2mOib7fVsxxs/m74uZwopsf81Tz1lmj2w2T99QNt/76Km1Qb0JLBKuJnZiH57bYo5qKr
4lSqV6iNWYsmtys8+0o2nrVcrG5YuBx+PJbrS5XOC4o5GkAT0lYW/Ek8JM0aa8xz7Xx9gfzQCcLr
xVYgzPYIK+lQQA3k65EdJ65ii8tzxgfV0oV/IeGEGfROL8tt08q4+nxBsvZT/pCjOJWIV81wz3aW
k8OZBPSkJ70XKqezur2AF8C/KuYko8Bofr68D5p5QaIp55wfISkeeOcZcym+VvSkVfE2kwfSqD3D
K2N8tC2gCjctx9WW2L2qNSvmMHE1HxObzfVr7dWx/TLqwAuryPUS6oyx4TD4V8Cr35dwrr6LxxN0
DOGsjvW7/Yz5Vp0YvipfV6PqWvAOpu4ycUbyIUvCL5uJheLfW41MIJOQFti3DcqMP7xi1+pdOgGX
/mqtw3YzToO9LX9YeQtuP2ZFjniNc2vlJpzMoe/oQbGwcJ/++dv4yT7417Xbgn9q4vwB86Wjj/1D
srg1Do0Gtvelsuuqhx0uB0f7kA0eX+eSFl1tRG3syuzT2HkJK45KyYKKEq83R7iJrjuVI42hpKHb
7InH2Wq3PPtuQrn60HuaDm/PIWP1wk1Eehhy5xi9vB1D8eFh3xplD1jyqC5OcQ4Clyd/tB3rDlOu
i2rDKlpgEIc//8S/r2seBnWdcoNPzae1/uAYLURM/mrTuc/jUOsUsc42z7mY47rdt/Zmwz6mxjRz
286gavkPKtjt7tWIft+eiiGfzPiRDv/2h2aTrVV7RMhFTHfE6a/TDUAjIxm1h9VZCp66mExwblhj
8SqeTtdgaPcXBchPVMa/fIkboJ4EFfJkHL5Bw/jdLAd2rFplXpvPXo+KUSHaTrY30APK3B7dn8+x
qaMCMPZxOm+POGvltqRgOmKj0VIaZxdjdrY/kk3RFW+ln7s2Cqxyuw7NMklxy2SO/ytLre0jLkkl
un2hua21V147IgkFhK34uH/+bf3GssENypKI8NfgUYEo9QcrZT8XhosZbXm2knFbqfq24dZayzWT
33rdgzawW3rZrC8u3AEWN2SFBl8I4iCmh9FaCaOnk2Rpw/RMlbrJnCY3t7j7LDRV+Y86gxk6Huyp
VNvqNrBsHjNTTSxrPRUJL5jhNOd3nLEMLkWV2FyKHtSchooMnCWPRIqGkd/94/psS2HxF0bj31Yn
THEW1RXcElKkfQBjv21cWDoBwYlGe0J3JFkd/lHewpGYR4R49EOS+q+Whd+2o+0lsTbjZmRbgoD4
+8FLzyUlJHmpT91gcIf0uDO4odj7uT52rmzpRIhTaIvsRGn9b+bOZDluJM3W79J7lGFwTIte3AhE
BIOzSJFJcQMTRSUGx+BwDA7g6e8HUW23pOrOtLLe3FoULalgRABwONz//5zvLJzwaqIijCpfbPO9
0XM13IcBxv0SGTyc7Qd2Ie70oAn04glA947foF6mKv1x2bLONJxKwgMa7hXuou1ykBy8XQiL/EN+
xEsZTw92W7d8E19Knk0yGLZ96l8POXLGWIL9cjsF20OASQJ4Equg33c2LAd7K7PnhbrvEsApo02G
6is1dlqSErUKvdBG04GKdjQIY7r+WndFd2kTbjr7O8Vqx7rSGcTTm7TOQ2/fmXbOvtlFZV+YdBRB
IsOmrd5FWa36oW5p6H01Kyntd6hcbcQTUdnEvtp3rB/78WiMH023+FjSucVhgJjg2rO1EydNo2Nn
X84DcMZdO0fdCmgFNhl1rmwmMkhCutUGVxA2rVLQKHGJVXsMqgGLCyV94FvjSZEv7aSs39JsOA95
yMpsT8/FrCvbWoaiOs9yQQTT0ZwKjlNMSTrxa2teP5ugdYvnETF8mnhicB3afiKmVxdkQx8n+PAN
mhEf3RSsVsR+rW3WqzRubPvkGAedSGb1kOAOSra1eFoIV5bWU9za8/wZDwh2K4vQNQuxahqO774O
Av20hlNGKrFqWyfvP5FxXslTWlDdOK4t5hGap7IlA5EO79p30ZtTl1HzTqO+nWaELsPSfYffTA1+
jzaAPG90qU3nRwn7AJw1p5SUqeA2dkJLytOEK7Cv8u85gNeBszyDudPiZvXaiSFN+mWPi8kLqFna
B6q0SoXnMU6LvLpu/FnCoi4nHPrTNWG/WVEcU1Gb0X9Iid7pzkEp8iw6MlYCmtpqWm0e61WP4QCR
jCWCbkjyVK/lcjZZT0fpZIqapw3gdEMvNCGddPRfWmsM/P7M4DBWujceyxbndqTFxJsMWBTn4A59
VciPzU/KL62iqPgBF13wcWvbi+5tHbvYnS7LALOWe+HMlhWG+6X0QZOdZtpyhNP7Ytqei7ZvFRxO
5vk8VL7OKfEoMdrBPPazu8Uoo8J7pNilqY704y1XnSXpQdF0F+CGwd/W0ehn4gr14OfyOcwwI65X
QlSo2Q4ELTFlozRmiPtXFiaDsLp2iq5wqvuypFmTHgydEVypbeF4fHemrO0rwfnEsHCwsxwBcGIr
WeooaQbE5M2Lm7kNn0dnMI6fxizqOjroYciZdUmM4AmydwAi8iZ8f5Ysu44eEJt0kfcc/V7liI4R
SOVmO2NeNUh+tH0+WI9NHW5TvpiGLAr3iCVbBgB1ezc40UeseZ36ONR88FdOX4eHl3OKHyHl06rc
YZPZOMV2eRCb5q7/B9LL7Tw3gm7dkFgjakEXh4iMcvG969jQYKUrwF+HexNhlen2RZT7pI8z5Mdu
fCaSmSxgzhe8rhZ9JH2x+Qbn8PaVC660Wh8DRhaf4PFP3VtqQeUYkkAjbsCysVj8rorr7dRME/TI
gkds1Bm+wwSGl2P8eTxae173RsEt53c+mLDgUfoI87y9MGTaIxQLc4dz8XP0pPSXeMsQMxb/lg74
BTkZI6MGG9/HGjf2V3/7L6/35Y1nF9p6/HmqrY+X/9dJ/ngdlQIXwY6rar6A04BTf5MFgg19KuCX
c9CdC0YXVLnr0WyjhR1kyPD8jwvVrtPAUGPnPers3NB+Sv2dA2x3Ce7iemw5S5NbV7zEhVbOt6LM
kSLskChIuNxo6Vx+WYWgCN7ijzPYKu4g5rWPY6Jryx5trxDwGwcsZLTtzu2PS/sxPDD1Ipk7BKLg
L7Bk01fUiMKWnHGaOXr7mBxVH79cWtQQ+dNqYYUaLjlSbzu9HwNpxaLKt+Qgt3dxCt3zd1s0KKOr
H/Ltq3+cUGs1K//RVl4rwoNl+zT7zvQKw1mdsq2iZR/QY7Tc0zERi1Q+esP1LSYQN29Ik+Br7Hqf
FSsHrycWu3c9teztDd1p+yGmDAXvvmrs7XaoVzwQVCNG4NnmaayyKiuOTRbxvnnnOZl3IfsldIYr
72OsFGUfDyR2fpzyuJw0X2cmlZU34QnQ8uGlKmivnSYHLZb9xMqtjKZEdfBIir3dZykf7pd5y5Zp
qMDUnUlO3io3XKZ8pB+abbfzyPOV38llxB97lCwWkQJ4eNfmFipba9f1vopFVU+7tCdQ6OzEzsjr
abX2/GDR6Fe3dTfy/0ttKKL5tgEXuOuo5Ve3E751igJGl3y6g65veg4azFD1IV3Wbewb8CoUiWev
c5lhIk3fNdrUZzYvmS0MWf3Zj3lUzV9sdDbMN3TVkBlc/Cwnl0OVa1quecV+99siegxPF6rMOR0n
78c907VRxQnrUyPT9ZncuNYMT8QW5gg9ho9Dn+Os5xR5eNQQu8YyMwjsA1SczHKDFtvpc+gIcjK3
ZEx+fNRPI4TpnAFndLfjRX/i8kMzwHl9V1AKJXkcWkvwGgtXIh2mZLEENY5VR/OKYHG2PezkwwR9
/FlkWQmy1OlxbICRYV1MaZNZu826xo+UbTlVw84Xknpp6ki2vnXN3qnZDxWFCf+qllD+zW4QpqAI
n0kiPAa0funCMw9FCZzHI3u97eSNhbeVCtwxktTiy6rJ+HO9VBzlF8PyjE4q8nO0LLexV25Fynbk
cXcTytQLhk+CMtaCpJJomyU/Bkb5VZ9QunBQioYUgYJXkYGk63iYmpiLv1pi5aiCpt4eG7iOt+Gm
Xe0w+D7OZDm0VKI9Yte8Cfsg2L3wk1xHYz1qFtNUFVbVxcEr8y3jC2bSyhkohb0dQ6qQZnRHtpdb
laoqWK+ysgZ4Z9RrgEy1c97EXAUVEZadWtKjcNt+sP40hUMIGMYvYlb8XV9R/7b2EcGQ+pmKpJHD
ZzvrygyNKW6ufH4wIWub7p2wsKlzv8ChojRx0nKccFdY7trLZ2QQLmkOI08HXDKD47SsKQHExCOk
DL5QGbv7iV9aIVZpQ2dqTn4eyce17FRJgRgXtrdsh/Vjuqno3zLcYgR6/GD1v928BSoOXtH8qN6n
pbv9jox2i1cgGthemHpUJ+oDO/ett0FKrOJWzlgt0pcdFmImSm7U7a6MUdvgcPgYsqwpmYliEvj4
p496+DadWtke66hGM+O42o7uxzzMtlADu6F6LpY1jd2z6ZrtLs+sdSsH9vSJ+CFYlg3nbrUZ37jF
uMDULbdvLgs6ja8/P8jXMY+0jqFiPX7s2LBLrqHclfhZxSf5MWHJj0Jjh4uK0WBV6Ab4jjrQQhDD
WKO73SHoGK1Hgq4UxzwYunjTZeFm2zKOhjefEU7V9rXGHzec1UqeI7vUH7ebXLlbmzFpzLyNyTBd
XVns/Lxv6vqQlxV34/HjhFAH3iY9CZ2e9xW4isqr3PWqMPqbwtdvbSNqOcwPjGDMHfCs/qWsnA/0
EKhXu0ie24BvTabZzN1giKK7JcRsu4OqicJLvpuKbvvuf7O7+3Vvt308EDtQ/yD9t1za3+qsepxb
y/QhpaqPqbGkBsy3YB/AnfTXH/VbAZ27yQaEzWdRsuL/f4cCGdxuKOic5r/GiI2mG72wSoUgRpue
FTNykG8XlaxXrjBEDMEl+zk5/vV3+bWEAGGV8QMkbYs+2ABO3m89qnTyXMq3ZfYY01ULXnGXbOvx
Ht+od1hbls5/d57/9QO3yCMa7lHsUlz8nT0qc207VW2nD92Mles1kzzxz+EimeZ+3tl/fYDOr/yi
7Qip3ZKw5cB5c2hH/VYkmatSZM1QBQ8/ZwyD3JxBhLlm8f3jLPpoOpYqXfWn0XhLmdRjs83nnmZq
sPpV8CD6m2/060jnG7GV2pKFkdxDs6JV92unZ4mx2oaQEh+qj5vKsK7jHp9HDCbdsYimgkuQi3Hh
zsT0sz0RO0gx/CiV143rHhcx96dfe61v72amlgXRuup4OfdH6twWi8d+cm8++lnqY5r964P4/TJy
4UCc27i1KcmC/frtrPLcJVVvtqbbvJfbzLT+WAip3m/GT4tF4NPfZCj8d5/nk9Jmb//bIhd/PWfh
zGrEjezx9udjb4ZqgUG4ZWZFJdkX2b9VWvNtSv4OxG5uDCB3gLt+mw48k1KJnory9uOxxCJ5uxqh
rLgvmr7bHhh/fUK3N/x/tSXqszHtJ8EdiB4FRtzvaDizYA/AqS4vED9r6e/Dug6910Bzw/zdLfiv
H8Wli2h7gTpjk/n7sdWpWy9jFmQXH0uRCYczc80Mw5Iff31Uv0Vy8O4oNJBDu5xF9gHMrL9et8Ye
8rScVfzNLilT/7yt3EBuS0XtoRa+mEw0kURk10IjoAx1xS6QDC0b7/ngNXP4VBqbSfBvvteHROSf
Tjg1TE7BFn/wQzAQ/d7GtG36RWGRQ+NfcbNhFvXnTSUxos0c2z+hb9Bo37d9Rs2XvHe4GPi+Bj8b
HDBreCnaEb+GVFSkrl1BTcS+r1M/y9qLhTWL396m+KOcedmnLq2wL32HtSw76NIVTXeoK2Siw97G
CNLXaDJ9SoDX3uy0XnAff/QZZcAmybtLm9rp5huZ5RMYMRZfZDJRqymRkFywAYLas3nTFUPk58Ip
tPizHKCC2YYoO4eIh1jwY3r92ALJH2fT5PhJ/D1b1m15YiaXKPWLlrSK6rZxR043S79gDG+9vtoW
mdbHmkvRtOW62SpyCJ6U/VA7CFx7HTdFEijoQySv/CzF4Jng838usH6s7Oj4Gc7v2kXb4iLsJipe
7HkknnMVtXwkaWbbCsamiwKPjGytnn0efYaqrJ48luOxdxssQyzUGUi3tRUp+klT/yXuctsfxmbp
vS7J5VhTDqYyBGW43gGfjtp0j+swMzbEBA9Vk3sfd7EKzSHrAoGI2l/iaW0/0wfZOm2sTW03uAUX
TXPjc6GogmcJ4xyZwzHX3ZZUWDsshv9c2BL30aUfzMZ9dfx5GaJbynmp+kQOfCndQ9n0ls0OnQkN
ApYecnr8B7xEXNvEzO6qFwgHVEyQ/DPcfQSnAj/OtYz7occyhfujYJcfR5p+LUyS/iQAh5u3wK7l
kicppCMk03XY1PqloSJEug0gxK0V+HOO7OjTZ8F1VPM8KY9NXgXuyOr+x/qPgvy2fl2aYXsYfgyN
6scqtQnBlrLSj1HqEPOm7aB2mGEzUOH72ZXS3RlpTfFnHi5t9Kia2KqOdeFn/i7HuvzoL4VfJkth
0lMhJu+igGoGnWWeLqiwtA+hDtz9HPv5bbglMVDLnvTnlEF9ITK/7bFEuPlbqVX1ktlFmzQjeXLQ
97TAf+VQ6nIb/ypSyPwlt2NjVHAdmEIlochzrq5taeyLsziUbTHerXi07QO7heEAngasguyD+luu
xkcItepKCyu7qnGhH/ye0jgCmexiasc4ybEDfwoVPjxZqOK96Ls0qRCJ78BnNImfxt1ltLr1cUkb
utON8gVvHS3NXpRNeDS85Zm4uvxNz+14Qo+RvnexxIszO9UWSVfimS/t9lGBW0B3T+mo31lemz2Z
eY2+kvHqU2IY688mcouD7Q422dExDMLWsrxrQfnwqIe++Y4ZKv20ETLQUQ1e/O7QgmKf5SjnYXLL
vDiqhbAlp6+Hh34SFEKYChL8I+Ol12s8g2ASCNoMY4AaL3gS4uWMMmL81rswWw5AVQa2X0WdA1Tw
/Oh7NPgQLLBT68s6RiaRCGcoP82TJ9m/1e2V3w8OvsUob7/aZa+u51DYV33gbCM09bfeLvyGy5ll
9o0dSozLdWtdFhJfaAJosHp3jPEQ22OAwW+O3vGLUZ353qHL3buFs37t+7KFV5YqZI3r2jNy8wqg
FUouYvbUauR8GYwZeYa2o4rbBYfoxcJWbz8Zr/IuRUTQw6WeO3101ehe+RWUAyrQz75Zvtljmt4K
h9tn6schoeSJHzuD7xEm/tJ6BwGK6hYJsf4C0oe1ok3bPSMHD66dlNiMM1/tSIEUX+mY43pwqwa2
vfF2rl0Pn2ankZ/6fMHsKoGOP3XgyV/0rGp3183jvE8drcpdyfejExxRC+TGm4EliTky97Hb59W+
IRzna1mrFSazXT83bYFfVE3Op5jmxlm5OtqP2k4vRdGIr32E+L2kDwHhjUIwH0rAeDpa5DNmY3aN
J68F6+jI+Ku2WGwlEevGcueXfXcfkM4OD6ILAozqa3hBkkZ+j34IzYnJ9ZPbgk6cxtk5lWoKvuJM
eTLs35/Wrl6jU6fEgsi5zr5vBPtTjqtnPLA8XR4HHfvpTouOTjJBg4i6p+kcxFKdOtbHzi4L+xh8
3hC/ebPyPpMa3b5NWOa+jwzwZCLs9UYgeDjZPCmSbu6GR9a92G8NUDpL9/J1tduGTD8nRTFGmfs2
X2zBs2xmRiIJAJfZ4MvgIqRhtFd9U56kP+onNGce339yLx278Y5l4PVfqBd29zEJYRek1sePda3X
qwxE2WEOmXLZntfFbYMc/VKPwtw3fao/a/KdvnlyYnJwYVTeiqXm5qHWdud4w3g169CcSTzwWupJ
UXOC0UqwZReg/KQcE59XS6fXKdPbp9WN8qeIks6Xbo2GzzzwswtutvBmdawBbVVQHKs49a/pvDvw
iuu4SqJ1wXVlo5E7rpnV3ktaA/fZ3EK6QbFiH7Upuy9qGOHWpf66XutYjFcIqICIgQ75jIdkM/5m
9XzwQhldOPQi9xPelrtoyjw6Btp6t1IXbRy+AbEW8X6pZ9bgSThSao+upe9NIRZzbAFAB6pYpdfG
Utk91Z8KLs/SPFeD/srfZBSgC+e5r1nBlBhjbue4RBaKyQvDOQaV15GoZQNn0dg3SJDGp8Kdpu6U
uxVuhjh3wiuRtjo6xnbdxJeEyKiE/jL5NRN9+CSK143otg7xtKu9tLmF32k7V4vVhZzrwDaDvu7i
iQaUM2vHnBvR1XfeLKxPYRMXah/MkF4Oeaz0Q0nuaH2gFb3kV3WBwz6xdOOj1ExTxzqFU9+vD4AY
9JiftqWHncTd3FZkZ0yqNZm8lNQKND5ozLf93q+B4N1QxQHF4Y1O9tmEa0uGqV0F18gIUycxzmah
HygQDM9+wa5UM49oNfgBCyf4EFl6geUnvPTBwzbw27wldbEczB1E2UuXyQ6/qaBTceqqBRd6PvX+
+BhbmSxRBmUb4U5baVbJvSXi+bHwUPPs3JxU43ZxrPVkAna7ezvsXPvaxOVMuKmmv3ATVkynCcK9
NWmpuF2WLjhHEsrk5WAtc1/eVYsVxCuUyxrrXZ1QP6rlph7D5lDfDYMooyFZAqwzLoX/vuV+iGi7
7jFqu/VBOGOVX8ucrjGONMrP+3WYO9KB64WGVDiW8gLSm98eMuObG5xiXpCUhLheeJlwIjzFdo4h
Myi1cyZTRNEmHf1wgVFBVz4Y3OEWGvoc7usyFSShCulRIqSWCGbI0u9TzNLE02pxTy1wKw+mUO6O
7p4lXA4DDM0AEjmzJbA8LJZoQxZmY7QUOOtpuPCC1raKufhGPcUpowPmkBc/65w5Psg6dML8oFwQ
oP6NY2GufqLHXAOo6SLxNZum13XNs6csV68ZqBesK52pHw2SkwNoLX2yeXbYzBGBpisXrlfV4la3
2ivGI3CfeK86tapdiHpU4QT360fdVEGidbBsmFDB9DoNNUjYdD2GLbDRDpD/DY3PyN47c2+6ZOVZ
I+7jPvceQ3RNOikmSlAMB8bLDpmeAbupwG9AO4wOfRhm133btI8jFJTsQCb4lJ4pZmfhzqrn+FxD
UoZ60FVH2eEXb6TtHOIhb6/IT7JuXDmLK1fRS20zEmFlzK4I1AZIyGYMx9M6gx3b2VBE6sSOp64/
KCdob5E1muGstEl3cQ/he9/JrNyTbwE8JHbqDYyNTnM89wEHd1iovT8CAS3eU9rx3amk7YeRUEMh
g4egb3nI8+wvAknqZMnygq+QPvDQKY4AngIiQ1X+XIKTfqUgOB/REsWn1oYzF6qwvLdKm6jaOshf
7KZ+qkoEahn7tmPopuWX1rgDKA2vbb94dqovR9dLZ1LN5jLaF9RsL1PlctCZTeG9mKc9e3DvrmRX
cjkZB0pJ7oWvMs2cF+l45hrGDboJhbnMo5L9TE/AlduURpCWV9rdTZCmHstW5sZtDIpvQm57dJJ7
t4f27PZv7RRZxaEKQAftqHG3AWDnBnJPD5twoAW2ttQwQ1M6e69iGtkFVlH6N5Xq3bc8zwe5cyu+
w66swjzaS953T1WOMZEvyj/XweiGAI/Rl2qWWhLwm2qHPxSbNqK1lefZrzx3jcZ+Gxk8a4MMEhh5
ELo6333a5AxHZ8WGBeTUUne+P5dv4xRt1DY2noD7UkRaoJG8azqK+kotaF12OmNFcz33o3qT7gAy
AesX69oCbse3YVi4V7gn2aaNiuLq+0QzbdrRKIThXk7eJbXzDCVXMa+s5VGzfhcoW9Mj6PThSixs
33YWq5EhqdLO8g9WVyNFttfJfx76qvoSqmney97rk8q2Ovt2NKHzSNMvihErsYSD2mEw1UO1GC6Z
/BogxZDeSlZyMStPxCUWTOXcONYemilyJ7x5vjpoNWF8QCjDINqLvM5LIadjNgV0eCCclQS9pfqw
7WJhfMGhI0XbJyBnfWnIZJJ3buuYPmFTkcot2zloV7XXzphVy8myMTiKu2D04ApLpyu8r2AMQ4so
byuay/RIH0/O9o3M2822z2Z7FgqIbV734z7keetD6aGtBs5lRGQulqSZlrSWV0uUUtEhE2qOHXVf
TRStvN2M+jweIYKqrnjJMimIfjbcKnR3MAl5jd5Nc9cGAyBHGTTnMR+t+k+wu/PkH3JkWXVz8Dta
gI+p7dISOin0W0Bt9CIsu7wvRyW5DgL6XzESNjfSmphQ33P432srDm3OY4+dM4lVPvsvvoak8fhR
Q7bU1geBIr1VbF0nndUVuZebogAZw9ae4T5cw3fCr+0ZIFdtQaE9d04fF19GZXIrJ8iW+pvFxjYt
DbAQzXQ8PJOl7XXR9cB6cr61y9iG7QQYYuwktC/b5WrxxCvb8s2LxmaqcQQPYCquvJHDW3eY2sAL
7dHieHX66A0+nIRDgH628C7tcYS1jDyqGFjisHXIuqNSUcl8bGELl4ijblw0ZqzcVcyMucCpgAUn
TsUQ1suiKA5PFHgxcbIYgT9yyBpoutVBGYRAMaWDpo2uV1Z+QNCtKkhpzk1prMDNiS4Wh3BZPXGi
HQnPMxqrJ/Lde5LWWzxxOzFy7xwQwdTvdkOeJM0j8gnkoQ36GAiARj4z71a3oye6BuPyQ/x/GRfZ
dO8j2r2gPF1ct3YKedQNYHI5ywKs0qvRkE0AdjxlkaAXzyY8Q2oizpbclwW0WmNkc9KDjbhyjpSB
72lP8l2tcLGZWgk32lAwmK4Hb10e+sIiTSUzVnVgAcoGMS2V7590IIY6SetofrPWFPQrWD0DeD2S
ULwSUzTNN23TV9/15cTOACI91lBblw5oU41u62LMfTm9Z9a8FVxYULsN6Pk8O2Ifm1LrWI9OhGbI
7WI41LZo24NY7P7C6dvwSzVVgnplmLpAiagnFlDXl3Dpb+sosMeEVJxxeEGRgZpjB12wzvdITeBf
N6ODUVVQ27rN2HgDdO5Yht/M9AHnnfFkSDJcUF2SxdOisB99PB9I/lSNosRdxj6JGj+mU2YN+Qk7
BRcmnMHve0j+Ljqc2+V+pF72tqKjYGyk8afRAu825issFUfN9wsXOxFxGsWHEsnHdwtNFbXDUmXX
FtNw/8re0uSfwrLW26LLI9iUFQw8MhH6wMOszltO3iTKh9Z4UBLAP71n2uHMR2adUdGlI4WRdS3m
nSps8xTN/nhvdJVzCLjraFqHNYwrxjQeCunHD0Q3OiEMy9ZAQpxEkRgkO38Yj9QZ6B69uGhEWaKa
1P5jB/7pOLiN/RLoHoBbiDwy19WKcaBfF3iU/nKL1dMFxzT2E16zCtL8Li6meDpnYEiZ5psVlSrg
wpmvG0NWNJrN8F6BcHCPNK5o/8IzLfokm7yJqdfChlHs8LGjevQyYrd2GU72G29U43XmOpD4bT9T
4RF9hvps5nBADD00HCUihfBVwMvJACvm4q6ztgVvH4mo2bGkXuBlyzRGJSO7IsfmH5UIwqiW3K81
BYDdGigAoHJC95d4dl0c1m7mbzIflR9qFmIBJk/9afq8gS/Vwxke/OVLyGwxXc1Do1VSdVP00Pt6
AK9o+X7HfqCgCFS77Y1Xpe5VlIObR72ULvVOO2l8ZVm5S4pHIS9nuIL3SAjLPdI09ytmnbGh/RHG
yx4yARSJ0IgC9plZNhaqjsBOjSToVcy/2quuSsddIIUHxn+2UrCitxSuJIBj0dYLhK3a+VLECDF2
NfqQ2xbhi30Ijb+wJ4jhWOw6oJX1oXbK/LPEWm/2PDdZ1bE8T3JPd9F23oI74xmq0J7bprcRibcv
HeIPMHZj9cXr6/ZFDxAq8qKh9IjQE/1WNjHkK/0lI0cGD38/W3uLlceNHnEd9ZRdXptstM4aZHuV
6EKGd8M4tJeD32FB0aG8piwQXlipHT1TMC6grzZZ8Kbc1TvMwu4fJr24Z1glg7svp8hsqzW7RtHT
UOEJaaxe9F7eBMkaWyycapIjTsBfp+oBE2+RwGjpE81QF/sOSuWB5YtzBfQgR7JonJc8XeaXOB0A
1PajjaPTl4TGVumfqJ3tRPhieIpY7p8ckTpvLcL4F2JlF7IYZk4cToQXrEDRzYz24KSmgbsuGr+i
mx7u1Wgv6S4aWtvhPljv48yClaodUZ94HpAuMUaQDUhhu6KIZl2bztV/QMh0kmhmo9LB8QClkDvt
sxVV4rHMPVHvBUX9s1KNQ4cOAaj0vG/LSPFfHyQQk06/8YCSJEbRmsdc9cKGtq3VgxZ9K/y7ocw7
ZnkgKJtkSnfYstEuEBlZd7Qa6IO2d2JB4bOciJjbNF1ea89DfiZFAXrlGX35Mjyl4N/8b34jWnlR
tlE9iH0qtD0Ad5l8YTSTl0RkQ6sN2UYZO0VgJ+gBnZVlY2Qv4FZkoO35PC4zRcxd4EIqEKIx0WvQ
NAOTSqcIXwerH/o5OGPWecgnEmsJsgydjUD6hUqaZTxiL8JPaAYVqOuFj0I1V+13u7OWsE/os6If
PPTKLDKnkVpkoJISlQFfdveMwY4uSFZmq919mjygecWx8OZA6+c2MhvSnf4wOMcjTqZiLm/Lsu3H
NiG2Nwqcg628se/eRrlOYNJ4FwWiwIDT5Am4qpyZ4SLFvVnGUIGX7UhEkNlxdYJpPoXdH6OVrbAL
CjLo+Dck+mEwX1lDz375qlwgCAcwJeMonI5/3Z37tdlL0zCkTY91lmBBenS0ZH5tGhb+gjMpK8J3
uUHDIGB86D5qCemFVW9LV+pv+pS/tuS3T8TFTa9ysw7T8f09zJDaXDTAM2m+1x+fOH2Iajy/0XTm
+zAXsLaGCd4Njo8CZFL/ccj/Fszhf4Fp+IXkcFN80wSr/Dn8znv4/xDmgDbmf0Y5/J8maysa999/
wCXO7//5H7z8g+Dgin/YqA62dh0JW4hp+JefAAfnH0GIKi5G9+Dzmi1+7yfAwRL/wFlLHuBmv9hi
eLc8bjq1Q/6f/2FBcaArTpt6iwTe/sn7dygOwa9jmCBFb9tjuNjoPHQSmEV+HcNtDmlOCBCT1M/o
plUUW0Hwq7EYq1PkVVu7ePIfl57tOAWudTjP7EytPcvLhTUolbB9k0f1VxI1WYiMvZxfNGlQd/gh
rNehQNOXuAg6/9Ak/Yh9T4zwrYApEF2RM6SZe+MJaSLSeevbJKx826Gz7IZD1jQsoCw0ejtdLpXa
V3KMH0t/ho8coq+YqVeQNnKYtnvzlJooi/+wcWkCgsMj8rn1pa2PQuYpUCA7I5WA8vEC83M0bC/7
qnhelrJrD4VV8AlE4JSfQ78xCOJZeLQJpakKoUE6jtCRmFjLBNJgRPATT28ezShYpn3ROMMzek5S
FRS7gvrQ9yG1DRB4fjzswtmY7MaSujqFdjO1c2KWSK31DoJQWRxq5ZXNn/805P4bjMKvagkupI8w
gUMnzxXzjx//pgTBtAzBMwjOhd2Ed9IOzR9pOpOB9tef8vtwIVgNPzWqIOH5jmfHDNp/TuuLK5ZW
k+vcGbIwvcRqqVKTzjz2+cWUrUVx/9efFohfPc+IvnzGJqOSD8TxjM/018/DFyjTtBjfAtSTVdJ5
siIyKay/FnHctxdrYbU5xfnG7Q5hH7ATcoOcnca8YBwitqZQVyipt4YdoW9f8FeIPMm5aF3/nU1w
5LTUB5a4OanKye5nObYsPbMhsk8RFRwCPRZnMLugpxu5c4OUsZfNLBh3XufBMir0PF96em6cXVpX
lFcoPKqb2GFvfO/RlPojEhRLdtE0eAQWCISI60pxeF8RwhPD4TWAYDPaK9Hn1HgqZF0qvPqwhqun
j3akdMIel/76TIdTXVTaM8slpPZJJZaqPefIln58t/FnvSyMLWoxOipROSxiyi/6wg4uRhr36qIr
fNIIfDBg3weMF5fGp5SQGMmzdldKi43GcKD2scKMdjs1q2ncvPllAwbO8e90uFgFFSPEITsl1/pN
ElUtdlk3kKTTzwH4TIE4O4THXfv3c9P08SXEbGjI3sopQNYg5duQYXvCEhzAU1vdUJKk4jtpt/dZ
X2Nftz33K/pz0PajBL9H4IsuBKQL+BPHCi6F+7CuOLPQAOchDjvVjkDc6t6/DgaqTXubcPnLHptS
TC7cKOMr7VaRy9L8/7J3JjuWG+mSfpWG1s0EnXSSzkUv+pBnjPHEHLkhIiMjOM8zn74/SrqqVKqr
dGt5gYIKVUBlhuIMJN3dfrPPZA8CH+WKXl+HwH+peJ0nWZkLJXrc/SupMcuPCXnzhyaz4pCxJXbw
HaEs83kZjFZxpO+hvgOCtCnmzls6VlKZR+u7UmmDzlSPHcMGxUdho+bfsxei1C6i/QNkYt9RjTSb
hZr2k5CxtRmHBEoTrpIx59KZwXeaRepcll2WU/BtmpN2ROdMInbLVVztkxprpecUERHkZKz1Yosf
QkfD4+z5lIZD/TGGc/oRSdUzYdJYO7gbF7s+VWGTHxtD4xSeqrayfR59y6HDeXipOFciPEOs81ow
T0ZiFMWJBApkMWUm6YkTm0RNmxfr2QQD+zhqqjrljKa21dSNH5Nj9M8xnyIGM9kkcOQJg5R+iABg
4ITKwYbhMZDtNjOG5tZW6ayAMFMPtB2LOQFM3qsh8jtiojedWOS7zWf8nOhOeWdFYbMceK5QcGg0
IsViMhOP2i/0ITBCrfvO8jDb8JVkBpkeaPMlQyhEnvEebSPvd5WpOJzLdI57Lw5xPwR6PxLvYCqS
7rrRUcfOXurPjKcMInJZjMKvO4tEntImsS1Mo3kQUTp9WHgrMY6YNtmGCT7iHi90Y9GMkmcffJUp
PXkzGQSSCFpED9U8lNKvZzs4Uyhl0iy7VBS0uvmitR4mc3CFAIm6xh+MUn1TRp9dcY6eBGDASn0S
uZE3MrPHD5JPFS1unKQoLGyyTOMGa2I69caMggPCteljtPTNlVMt0ye2IVQWchrBS5UP6OtcI7Hy
Q1HxrFrEaNy7sq3u5mrmr3EnmYx8e5fT7xxXzg2apxH6WTg2zg62oVbs1FyF70Uoq2czwq+z6ZwF
E0CjGZnr40AFp20NARchXUgxZ0J26DsKp9y7ACoZrXAOEiPX9tTzcmfCs+BL9foxYI1MN1oqgw97
sWzY+oYJQad0M7o2ZDYgVxpmqfr3YqKIx9PqOgH/yjXL3xnbXF1GBvB9vZ2gmUUM05sDgFS9Nzdh
SI/Z3iSFa5DGNJZOeRHH3nKzOr6GU92vp7iMjnjNtwx3bSvBH+FsZO7SqwNskNCGbKqzMaPeeSbP
ggFxyohvFscaGbKWWghHOA6dbYXL5CvjkVwdOHIUHzG4Y2tHPmh+bGotsHFBQIX1IiCxh65oW0aD
dpoUfhkmzKL3RWtW1+489I5vt0WMvaqZZ7HPUjqSvBH5uTpFJhsCP4jSVZ8O4oXatkjpTyMOlY8m
qNV3KweTShiSAlHTMrSXaUjogpKBFn9SgWEum8DO6v4Ut7GkU5MPciba09IqSUbQ6j0gpYgTBpsb
yTPAGsrtYpPbpNWIUTTlEpEebql9abFjxTFKz0AXFciIqZ5oRshsuHMDoG98Na7LGhDPS/GAuUh7
bxJXvrpL193w73Oey6bR34sgoMXFjdqKvQ8l9sgmBkWVftaKsfMEQjXHzlCvqabkg0eBbILkOXE0
sJS2G9L9IYdhhJOuJwEZqDK36m0saWOJ7ByEsWXM40p3RCKvNb27QZgkWxNmHTstyZhCv7Dy0noK
9S6+77jgyVnMVnpuUia+lBfrwY0hQ4YHIAGsAKRfzPdE0+74WoWDlXm9tkQlXct4J32ZV/nJmri9
NtBpcdSxFKZQ+NuepWd2S8uL06i7FZR95j7IrewdnE3VbFZ4z2dNruMlHcLgu0r1jGh5EqoXNcDr
3RD405GDghxnieGU9ne6EBk2q2nVlU2goMY2Syf7YWky+63DAvMKJhd/T9F2CBx62tYUcOnriM8I
F2TGWNN08PwKkL4/AIV5yYvAfukant07N0pdB2k/S+spo01qrEiFUOGLA8Aa9PIT5hnNlKlsjeuJ
2+wrR0nz3XJG2P6AQlHhHZshMAh8s079HNFtuKyUkzWs7BhsbhkzJS8DRwFqR+I0ORQFEzosLinG
FmeI4KpO9ZC1VJT0abZ1UzqMPYZCTrGNOKCTQ7dqALZGFS8Clvu0OHuny7Tuwl3aqnqe6ZoANq/F
9FBOUeEOXjiOxb1Frta4HrV2qg+NtlD1QeLUwLey6SlZxBaHUNIBJa7sxhLfiqAOB2zXFM9ahQe2
Rmd7ZtczzOV9WidA3zdMDLFo8jL0cHlOGWplp9pCsQ5Y11WYMmtZJ/sEvgYODWijzRJ/Qy6P5GEO
M3PyGMxjc8mYCRtIornhJNRlMn/ObzWbQDGERTYTBtNMy6K0KsvSNKF6hr2rZnp2FhvaLbV+S3qp
IPRACJ1o04m+G42VoeAjHzu3aROB1wU9yPtRQRHHoN9nHo1HXQ26W2xENK3dustYEF8CcFbipAsM
dNQS3ZXW41iBJMUZONAm3jp9HT+27hJZmc+oP+mfFowT5SN0utzYZXT3BA99klum4MGwxPaODYnR
HEIXW1GPBa9RxjmOTJgkG+hUjX0XLxxBQi+GxlEiSWNmFFsNsanxJ5DiEQ6RwC7bxxk11629NrKZ
6ZqkkJyt0EPZXmlRGRWXpOmG8ap1aodZdaWp1IEAMHH8PaJ/1fpNX1OVio3VMsczVrLAuDfaStlX
Oe1lGGrphX1ytUXn9kvBPRCUzNnkIOoDQabf1XweEbM+W4Ym+LbTZqAvLa6N7FCE5vjSiqoPttbk
Dhe1Pcdq06bByCbFbFgOC9VqDxo77GmzInVpHAzyBAanBSrmMiFqRPMGhwzdK9103OfCME2vUqPx
Ei0GuNSm7aU41JhYlq0qF6vCswhl4yRAHuEljeKm3Dq4JiKur8DmGdU5LUdXMlsxCQXsmDRTZRQo
kngZ0u3csDH3qRimICLBix5vE7cKP+n5Yekl4A8ftcTdfIcKHS8Hmrxz6rECnQ3+LMBYTESKRqO8
SCCwS9ZuJ+CNaEAa8aVKNsN1AJLLp2ovuyMe2r8bOJi/L5x+wxdNZ4SaVU14DsuCGRdKYdpt8KA1
k7cM0/jd0PFw3gYoofWWQSdNPlzi/cxbL/st7BKWb8DfLR24URVthDbFB4V2PGzSRlkcKXQMbBvK
1JvpOERYqiZpYjJiGcR5stQFFkDMEQ5u7XY8q7Jsk42cbN3YM/LMlKdx5l0JtoV1I0iMM9nAw/Gg
N3b+urBfAkPPCgFdGhk229UMULmFgAF/W5y1IrKi0K3elC3TVjBUUyyPjEnVex044Zk61Ykqi2ph
TSXbgHMrc02dRSnJnYBbRNCH+OtR998S1v6pIPYn2eym+ihwI358dFdv1f8A6cxYo0z/XDx76Ie3
rP9RPPv1B34HoEKE/+KS6ibpAkLGIOvyh37m2F90vmsLBQ05zFmb2P9LP7O+sD1Z81tAofhvNJEf
9DP9C2qCbZKo4McM4Cn/hYD9XWSBHvtPW+d/wk+RuEQ0U5KJMy8OI8ev+sX7211chC2M1v/dOrJi
ZG51hMaDzCOvYl9MGG3usdUB4ulbdSzaKd/bYVPeGgzAOIAGFcdae7ltYUNd4M7NsBQWe9ppIk8B
L7p03a5+EGIqqPjkkrPFFB5k0y4X+Iv1bEWXBZd1dMB1Ql7335N3MPmwZ0F6tBUDX6X0lSzzw9vR
ZWPZgTTlPQiNkF1jobaJUu/6SM32D1/y/0eu+jPNELvp+psUMUplIXO6qJh/+k09bMlkxBR3T4Ye
30U0qeMyDTFDpiq/qN3Ivqr6CmeBS0Hw34joP2lY66/mN9qWxWyBcJ/7k2yPMRPYDNG+e8ge+HHA
sAL/kvIytOx5+6/f5V9+FRcZCitcPHJ0XCo/vcuE64ZJbl4/0JDZ7aDxvGHX0j0OndbffHO/JiD/
kRPiA4W/JwBMcUMAJdcVN92PX51DSAem1QyRnR5K6naPSNI7BZyuqPVtPeU78qwbyzzSjOAN8pkM
wlmUzP6SizB4y50PKRWnvvYQIWrM+a3erBtLecxlvsuze04ij5OVe2buHHBlXSR5fNEM4W3HKZa9
lPg74Y8X++c3I3U+LgIs+J0lF+Kf34xigGZjrE0fVub6ztHBcE7AZzY5rCwvlhxb//X39Jer0fxV
1URiJFxqcGX8+fdVzMFJzjXyQVe6vceWsRywfmUXYx4Ux2oa3TOoMAtt4m+vkJ9kW742MG4WUDbo
idDc1E9XiJMkEyegWD70jk3SZ21Qao0g/5u7Tfz1QoQxa0oinaZkX+D8pA6TtigTQgrGQx9QJYUN
MT1IOpn2LG3eLFTmGxgXNohotN42Np1dQWQzAOeIgqkixqdYmFtt3ht9zRzkj4f9f+c5wPQDQpUh
BFFG5y8Cb0Vuqi+TIHyM16IsEPD9jSM4FgbVwLbOnGgpFtGd5mjO+V//YuMvnzyoRNYGEKY6kWFp
/nSNiW6xaYdDBOqgGDQFpUOcY1YAwLlu52dwqg9JNnOkCV1m45n5raM1aqQuBL82aK+qv40oEt5w
qn8ruwpEpfERYqbnMCe/lfbiS7XspwpTvv53Y8efosLc6hbMXCZGhg3xEIMY06Efb3WtIrodLsP8
iH3xKljsPfQ3v1SUW7jjBU47z+JsFmvyWfxOf/3PLuUX7N8/XD8rN/73cd5KpP8/v+zflrf/xa4r
rn7cqfz6Q7/tVEz5xSLvy/yFZzqGm3Wn8Nugjz9h30LqCygdsTaW1j82Kqb4wqBmnalAsUQiWBnq
v8/5+CPDYHlc47Y6T/R/b8z30+pAhpbf7xgEhFmGXNL8P81tkBFsJ4AG7LXY/3ZDrznF9YA06FJ7
G5jOdNICs8i8sHKPLW7XEKoG/etWsw53oI8JMDghraKGedUORnphUbgw7wQZMs5EJrJRP03JTUuN
y46O5pAWIkglpb+ODHwOUZoGfqdNj0GmTak3F0TvUMgAzwX0/pLvJSWAblSUAg1xacvfHu7/uWh/
4ZH2x7P2L5fs/83CjybmcfyPsTR//7erVYgv7losAJ1eUS5grNjK365WTX3hKsZiwHViEIQ2bf7o
93216TDMhpnOPywl62X+x+W6dgswjgbgriwuMVwR/862msDJnzYAzMVdJnqC9XjlzCoA6X9+xNEE
ETR5Gp/KUavD9AHarJRXnNKwPq4VOMY4xb6qSKXluN/A4CV7KN4p4MD17WorxWzUOvOauKD+ms9j
SMppQ7clXkTyMWaYv5RhN7nO1sUXRu2LnvD/NW9J1Av9TKxAJ96X96RDja8oBFCXXzHtoauhuxsT
TjyElEg+OhDpHD8TcT/dm21h5bSr9mtXLbM92q0oJsNRqIr6gl1SMG4SkQ3Rbi71hZpKDGa+6Ubh
tZ12VewJLEbGpuTOBZsAUvZ7aCryAmWC5HeUSaRVlxT/6jZbN2NVu9vE0kAfwdg6ODCGmQu5Yuiu
iFJqmeZh/rHq5FV2E4dcL4yahWCZ0dvJkyyNWmdCMzijuKdPelL7NkUyvar7fHwgHUXzo8Qg797W
IIL0bdQVU06wgePCbux6uzjkxFpXWalLd0YBEGSFwlnoeUWFgl13OXGJvjQtiTLL+JFIfYFxMfu1
pLgklrwXM61kPpJjAbbUbEnxaVOn2flOAZXrB7pPU1CAm7bu2QtsAZch0J1wgg1BtUm6SuonhnXT
UdnQrRgBieZbmgpyB3XutPm2Jgra65TBokoa4a6m/S0i5qMJRKATxvYkAw4TSsqO50p3wtu84c+o
bdcwsjpuOrHHtBaBck3Yv86vad6jYL2rGkpGcXfPhBxkqJHXbgN89YcltfAsQGxdOi83NLtgvq9U
dciJpYMGt/U63dHy4yxbnrOwTonounS5zUwOT+Fit9dgW1ptr/eTBNmIOXs6jB3Q/LPI3WXeYkMQ
gx8w7ENCG5QBZbnOLeG5xlw82vZsn8kiJ69V6q5jEFuRZVhoc8Sq71S3i5aplfdadrSUNs3VHGFS
QQDjaU9yRc541y0M6f5COYCL4J8WTx3zOXnUUfk/MS8mxX4WzqQotg2lfgn1JG3pP51AZcMhyOyD
reY5WzVt+p/b0tZubK2sGXSSBxdYEBO3OFlVFr2gv4zGlolxg2/StFXv4ayMxQbHRRusdavtewqA
TSApAf/hcqVXjsKeDonfCPHYA2lz290Eig/ftajsrwLkXbupbXZmnmuPZHdDzaThVSkqzgiJQngG
yxP3FAjntG/QsxviZhsjh1ZQIIL2W8vvRMLOtc9UJZ1NhkWEsa87RgbELh9HFsKuw/bY0P7ORQS2
+84t8x6ygYpL87Kcpug1a2oHQ2+9MCFDPYppT696902bHKf2U3qraU9ueGKSHCmbvaUXAZofds8n
+qpW+b1gLESfT7ZcFHZbvyWE7kMwigLvN6NNPl/6tfVokcMJUixHuJSqoZCsBixd+NrGlGC4790p
gIhZdeotUgCvToBg8iGDQVcK/kdyr41bnMytjQpTJvpNgCMsOyuIMh0anAO2wXddMlnltlFZH7yN
A6O8AIRPp/Wgg01Eie9TzVOCG2upF48BT2GFDD40d7FuVBST1CBQ0OjmgZmFkT4TAVIFZyejlthe
2UCjFA8i35HNCeILZ+nL9GtE4Muc0d+qrr5fg0b4V4ckWx+5ciCae+T+5OlNMJjoqNpOLgMhf2rx
6I8nSBxpVvrUWKGeekRyZbwNCqk5p8q1g+oJwdSW2DdE5F7HosBpP6CToOLFWBnnl3wksnJWARmM
jejQbnuEagWqYTJE59DDa3TGYX305jiESSwh6icD3Pbvucat1WxG+gGQJvOB0jncx5MJaqGoChor
JC2cSUUFqW+OOVq0zpCvOnYoyW9dEhuvw2ho2v0wQBPncdrLMxDxfrzFsSne6MBDvCymZCZszBzA
8sxUGNGLyIXe7hhMkf0bDUbpm0jDOEoTozVm16oCALrvbRPDk6v6Rm1ladv48eUY3oNQEA+ZTnng
pgPt6HiRVhD/r9LYoTJb1VOzYTOHp5kEdHCZBRMtWVlCNxaB+SpnOamMcSB9QOaLG7KsNB8rLME7
sAf53myW8XEoefbtaCyt4yNfdORulnHgBsM6GwcA7KKp9aHrDQ7D5MYhlC+soIaTnpWu5EJq9Iq4
R1CJVyt2JnAFFsW5fNiape3DmnvIy2LwXvt2DhmfTV0a4OxELV82uA6WZTNWeVDu+gAMKNBguqeZ
XZXZXZStRjVLxnho5DiFHI1YQLy6oK/+UESyBuaRluKBE7mQvqg106YiUPaY0IZKmXuTmvnPXPV0
AaKuia9czXG7US28Mh9/TxTe9AM8601MeXpycse6uhpFNj9qMBnTXcanmV7Pg9LBS+P4i0huxJFo
0bcAnW10CALuaWGasgvrmjS4ESfANawCaoPXpTiYHKywbmqOW+bbFoM/uhibm8LusGUQycbXn+nD
cJ/YCSXgYy3FZ68ob+esl410XEq7nbdFX01ykzShc5th7E42Ve5a6Y5Pd3iY8xb+saSJjuLMxv4K
gw/0Mqh+JopdMk/pJoInAyxgojJiG0obMwSXox1tUzaEd1XRIP9nRp7zsFPN9G2hV1rtDM4OZ0EY
xDz1VaHKrWCLZW+x0DjtBZusqYFRStkcDdQ8C+SpJo8cQ2iv2zbddrRHqWCTJHY+PgL6bQi+izJ4
X0rNKj09bsOHTrgzncHOEq9F7VXdv5eTM37iHeebJRlro6BmGDL8rLetYdPLuqsYmeJJh/BbW4e4
QaKlYbHpbL9KCIDh0clFdg7octYOqRXHzk4NJdvAhVBheQPvMx92bYYohPmrqHcwg+vWD+IcKiJR
Jpjla50p1LMZW31eroAHQDZ97ZXKDt9EzpCVTrumYYDWlJpzJNySvuK8n7sbkVVOdWegYzX3WqS1
zV6YZfPpZu1SbyU1s8EmHvtZP9EQHmc7+AsF927cjPaW/jEAWjP4z+QUq2R23ygUJBrfYVMraYzD
hYOhUWusl8IkinmL/J3091bCVjpmSpI3QzprWy2v2BdEe4wLyKD93i55Gy03smb2seCWZFQaM3Qb
ltBsLwOK6D9DDT4CrmygrntjFknGQt2ABNHqsruuGp2MdQ0ylYZgoIQBxgighHQZl/yVMWN9xOnQ
GLjyKxKuh6a1JXmrEHYE2yDg5BougmdMV+mZrRYQCCc0exx1YaD0o8mVZRNJJEvmDYghrypVCuqs
VRqBl+o2uerJZStNArBSbxV1th3NHaBRPRGWWsJOK6cIj9VuvHKGobnpC+ApFKaI4Y0tzDzt4ijK
LG+ZZf3VqebmwanhjHoBiNoz/gBj8ks7IDJgi3zNOyTl8srjse7wREQ6dQnYGHbBoLEs5yaf686M
seOBPtB7nk9SJmtEWKNwHl/DpznJoSLOkLf5pkxk8zRNJtaXKS6nCOdanho7FTbxJ1Fnng99TSB0
g3at1AG5twr9xTH0b8IC6rlRPflLryHXc08qImW8nPTmdzK5Dqch+EH4xuyKutusDGtQNRBsBlS9
jIqdiC7JQ5gPWCTsQg7AXnRNxCwoafMykySjKNkgQke+v0AN6KNavnXxpH8kQUBPRhk7fbNNsoQ9
q9SGnvb6ElvfxuXU8Ttn7D+H9l9MRJ5/fmrf9E1ffI9/PLWvP/C7yKR/4fzNf0CeuDDRTA70vx3b
DfcLlnDmGUzK4FJCXv/j1K4ZXzDq8hOoSQZER1P849iO0xwtCIMth3nJPxy3/51zO7ONP53bmag4
vDCGEFAT+W1CrKLrDwOkpOlpNTOrJ1K6+rmtrW1OfmiDz1Q/4as4RHMmT5HdgX7AHVrTHqP25Ho8
05h2fZdubet+MO8ndoeJSv2O6TBYnRkzJz8wGKQ/7rrlnlPrTm/yU8mgqAsuEaj6jT2F4tkMT6Zx
J7S3jCpOg5CX2did3/eD9lSK79Ug/G65qI1DQaeB1X7T6gYnXp4eQb5mviMaHuCJ3u2Y924i0dHX
k3g4oHyOLB8B2SLaDrn12hhfpYls1kPZ9RpqzuvwJqELdkvZwTFbb/rc8mzwIaq5s5a7eC1yr+zw
ntjGhrjcqR40QD/07Wkufpway0EKJybvVhZ3u4JSMNg2CRjneNgHTU1cvScEm/tOS+DF0i9qqCzB
8HVwhgbvZbvgNNF8el6/l/nKj0+uRnlVElEtmqNJTLIJcQnQPBx6i9mf2oHX3/bbhE2mKEI/GqnE
SdbtobYbsRH2LQ2Oxrwdu0+MHb7KP2l13krQ7GXzqNzveEBI+tVwYRb3bpDiuhMAIeARRfuWWpYk
7a/AHz8uk20fTAoMNpOu6C+BJOHCi2JftjF7WglaEPTC9nOLQxamjyccrruajRa2/4PCKb8hnYl/
0HDqKz2GysRG/KTlEOzeqIR8sW1mFVQYvmJIJi7ga87V6JbHYUxNDmEdEABhfAv6pdhnetxfEGZq
r/sF5lFhPfWscYENUs7mS7YaNj88FUNLf6hJVAP2fxJF5ovYMraR9WzHy75sx+u8X/u+pdOeZovQ
GbW6+1hdoFdygnOPWYjZMAuti0nSp8paaF6Zg9zOw7iTo/QnQeHvUl+UomcR7T/qIOOKLpvTZBdg
aaqjyUVKH8enSGgAV/leujlLULwTeH03lRSNp+FI24QLgc5AXVGDeRpXr18VAMRNJaVDjbbXSGLk
ks29q4d7MeA/mmt2K+rg9Kg44+glWkUAYvSnho7ZXvNHxfqYnns3t2mAoaIe14xSxJYqtTVkfBPA
/ICAtcshOBnS9HR1L2OY8M1oeGHj+lp7xXDrqOOjxMtxoEKpJuF7igfpJSa0PwDq7XtbPrTONtKf
qO3ZwB88zkG2pf7ZvRVuWxyRH6ntZScwaxfA+ui3d2EjfV1dn3ZxRp84GhH2wQIs/2hXVMcj9xXR
fJj08a6frL1YiNdVwrM4mpns+TeQN4gH6ndj+RzE2onQM8gIIGBQN9w4b3ck5JOu4W9gauJWapOJ
JOentjzH+osxIj+DVjrTYO9X5bp370c2t5fFdOysOxrXIy/PZb/r+rMAIajr+c7oTpMc7/saNn17
Lrn544FUHNrJZTLlhxgsWeDcGEO4je3A6w1OIovgAIkpnp0SoHNQChx7MGlum4jbPbGPJm7CKtVu
y/SVEegn9RteBg+5Hx6mIH75lVGmloKr6lvhjARbuUTM0m+6CeTOtw53KUadbR5xpyHU4jViqmc8
5iMhQG7zitwkSBdvWj4C7bNI6TJm/1NZd+yu9oDSkgQv/XA9MBm/WEzxYsUZlzacBkFd/Jyy4LeP
pU1EpgZ0YGmETC0qrZMTLjJcf6DtGgrMlRxvaUTDsY1xjiZCTsoEc5woOQxS4n0Y8dya4EyigAfg
EjA7oLNh4KNJz93y7Ko3F8YZFdMguIpdKfQt1x1drTr11uCkefEc3bAMp4Hn5MMnBPoTNu7LZbpH
Ko061DSpzqQSHsA5+RjLXyvpkBRkpy/wNpZ5YcOYq3nGh0jGl0o00jdkdN1AqLuGWldjOI6zb60V
3WoGbnHHrW+d3P06cNfGRXfWBVtImlNeW9aalVvxtRnjxNMKV1xCCd7WA65xMHkbLCr0iZfRDSSc
M5Njuuot4GPjyOQ8Sa+bIJ+/uonu6bU4UrV5NS4cT/DW7aouHq7LkvOxKMfklBr9jl20fuC8B6ss
LtLNErZ3dR5RWdNA++h0JzvWIzNDL2kH69KEPPFsN3GLJp41j2YBVCVmkdVtrf2ARGI8IyvA6Z/Y
6A12y7iwNNKXppgLfNLVKQA144fMobsgk9uhbYN9i65N+6HYyXI4yFq9k4QOLzi9hEcmYhUBBTfm
DNf3J4Tl/jGwQCvh8yIPpXgSlTGaeNxRiBQNikwGs8loJI/sxk/tCIFKsPi7zni2Mpc7Mrqip+sx
0IKta+kh1rbQKQBGPrkzn10jwSrY4R475u2wqPGYLYaf6PKZnERQbGpjqnZTdxGG1afUkS5xRRTf
RA2NL8TntWyU3QvMqG6yeFxYyyYt9ZD9dCQeDSs4pUN/McvoMLnLcwd8KFim97hDmuEdyJ0RT95s
2Uf0uaPoVOy3xI42Tp/7GNW2zP44F1r0aNldFu/CCApEHT0DX3kpLeO5MqotgVnoiMVwjPL6Nq+a
HQyRZ8hr+6jBbIGkxwFZ6GgD9CCX4c2EeIUEjnlzWZcXzHII7LZVj5EnNe2Qx9kmStZBb6x1B2oN
MXD3F91kK/QLt7nIKkbaetkVT1Wgqd08B5NfW625Fb0GVmWNqLKudrHZ7dENujO9OJWfy1beZJzi
ll0aR/iy9S7oHwgmR1uJLf6rLem44SnbNIKWGTmDe7AJHJfsGiojBF1ZzTy0q9gZoQXNjmf3lXFL
BSIbojhpr+BnOPtGzvKsGkArqwWvf2IGKKMjGkd1hrFDAVNrJiz+82DG1G7EnZeOxT5daiI3RhY6
GY9QUABUhwYJyE2tdE+OVrGjdAj3AYhp0/yU1txHmzzSnAvu6vYmZZr+KmGtcSDLu0uZi6nnEdZa
Xws9KhnhKNy9LgTTnV1r/UvJxbAFrdLpQPACEe56txooRmB9PRHnyi7Rixz2iml35JlobeUQzrt0
oecEsc1hFU3nPWVMy0VnhuHZGFk4OjEXV1q34mjle+M+pM54YbG9eAKdMx87OVa7OYUHUEa2CWI3
GGF6R9Or5NVfAzlJIdgEJsgJRlaqbe1ziTJ65bZTeealBMc4me6cLBh8Old5SiXNUzrD7UvcTOHe
7WGM8QKW9340QNUK51gFGIHdXAW3LMb6Dt5WS7rTDNgP6hcQk7TrXpTFN4ILxVPklOWlxVyCW48U
Tw9050iOfg7p46zI/OBTNZlQPZJ/HC/jqt7D4vGxS25TLct3ielA+rAU9WJIJ75mpY9h1jyDdgv2
bhDa3JL0GCTNtrUSwSF8KU94e+PtSrR70Ja0fMvJcTzFsqXlq0zHQ6uzU0YsRpDpaY0wZmU/gsiL
dtpYGgdEYOHV9ailfF3srWalRTt6Q85uIsiSc3K+wlncX5TmkNwRvnmPy+DUFN3zOBBYV+elbl+j
8KEuF9T3YEhhElVHyqBB7y3COQTWeESaiG66wE23chwe6Cpm7IXhl3vUjS7lJB80ZgceOfgrLRg5
AAWK8R5oSTDd8UeNk84rmDlSDulcGvV035STB/fz173hARNrcIQy0V7GNFwsWfwO669ih26/iN55
SgYdtgre0yGxbgM5tid7kJdJ+kkDkvJBYdwFSdvd6gkrcZDEQItiLd0Syn+2NOOZZi+2tkmYMI9E
1YWXx3nEhe4OIVoPL2banzeZOZ6JKz8XQ3fbmW176tpVPK7pJRKFsUeze5wH+Vqu5xaDQ0oIb49C
kWZFZ3m2PaZXgz1xDHELDkyunCafUgpUFPekWie752HKprgRy67UYGvkU2/tiBo9hfHUXOXEhY9d
F7nJreO2lb9w3X7Q0VX7ZhQEx4Z2ry3QKsAQ1J3GO/RBusjwwxFQhEsC481qV5Bhf53GcbLvhzwp
N3ldptwZuevH0Ez8sHEYAZe02GwoS8p5nkL59BjKiW3exQvnKJUbl/PS4Ywr9RYU3zhpMB+rUge4
Go/+2JTRt7ar+bTN6FTNWttedkOGbbuQIVjpsTlA8AtIpFHKFl/Y7bSRy8Ei6oOZekm3tTbs6Zf5
SPRq3/S148O8YtIh7FcOxQli2PRG1nzwRsKIv3nA/qOo/IK5Utprfv6fyyoXgAaG8kdV5Y8f+k1a
McQXBHkXXxU+TYcp2z+kFf0LezrUUmQSQ6wNFH9IK9L8YuCiwKCDKet31eV3/44UXxQ+WmzGYrUw
CJzBP/mK/5XPGDfcnx18joETGt+XBcbbMvBGWD85eLIkSPLFTlHoija6nfDanMBAhseaAqcNya2U
y/r/sXcmy5EjWbL9lZK3RwpghnHr8JF05zxvIByCmGcYAMPX90FWt3RuWp70vmsRIpVDBJOEG67p
VT26TSBZbmIsBnvU9+LFc5ofHqePUUtInMNnZlb0xepy2TV6TWrVo9zUjkt7+OJJKMkzuRj2gdtC
9J98JKe99rpNzeINfkpAQLadbuNsWPZg314mb9zGa6yj6st7w+JlnficASBXQhKFxOxj61ao+a5c
ASXjWBMJNqwLcTnx2E1XtW9dzSwprjoDY2k6/BFZ83ctkQLsrtGWqzHigCcV4VoOSkDaofEk0ZcV
TMfEbW+q2YHdnL8Jz7qiIzq+ju1WbodSnVhfxbsxyM+RIASnXNR2U5SHKisUSNi5OE5LcbP0rTjB
HLv2vPpMSPTaQx27pKlzr7T9WC1w6kxNZSGJr3rf5tkthUpgvCSJEZAWd6UhVw0HGHenj+vO6mBb
sjoEWbnz8/5AyakFIaGHbRzDoxMu2D5zswDI7CRxu8xjYgYutpmlfKQ95qZtxjCw6wczoJhTNWAJ
5123dKd0nkPqRE++GZ9HU+78VJ3Ze3HTIpvMKgd8aEmLWPNU5BH/ZOs9M95UISv+F+0FiOAr1l24
1iEou2cxi72jqdkeFlFdNOWFu8xkHwCBcRcR2J6n+Dsn15F4ywHjNScTDopT0jb+NuuXU5VEj/S4
E3VyFoK2i2QtmG+JOXKTthGFE9SC0itDrQrGqfxkqPgIevPIcumSFv6epNiBSkPiwnaebrkoXTdt
fD01INiMTFLv2BHg5afxZlkNsSWwNRtjROS23D17pD+8ZvsN3vnd35xGyMUl6xePC7MCHGGdM17x
G4vyQ7aa3HLL/MAthePYKg6QyfONtyQgTkc4slLDHuTiNcUH7bdsV1V1XoryxejzOziSty2yVN6P
T1FpbyJkQSwhO0sQjRPDsOsz60CekvVfRiJnsv2vtigPs5/bdGgJIzThiHMZYt0Cp+xq8sxjZA0P
8yhOpnTPsp5PrpFPm5HpZ5MrAnyNLbM9z89LVHmUMBXt1lfug+VX/IdM9dlIKWOo0ADzeS1wJQSu
CR6Gqah06ECAL8lFLxm42saOH5sq38cNJgMdvYIJhBklhq82ZdG+JN+2MF50VbVX8Gm3vMG/F8/7
7HquSiL5xl+d4MJxngTVld/KTR+dLjrNnnWWjj7LkqFVtyg8TAIaVWly0kPmWrdsvg9ePt8DzWDt
ooNzXczP1J3cx/QH4JN4xNFw31gGaQmeFji/oKdzhLfqSWQEzaKc2Dl0SNckhGQXwaus2y1q4w2j
3idz2CpYtvedj40wGi5D0xyXrLaxaqEaGObRAqbJndQ5Rk39Q4LwlPk/3A/YvPf1I2PCFZlD6qZi
Mpxdh6/IrzgkcjVgjnWHYzF11bpS/fa9bjx5tlfum/lFMgZhQ9721LcBVOCZEpV4Wrvcwlx5O829
aVrEO49oBJFE3JSevZZmY3qxOHCgwF9ZrtpHsNVv28yqTm5HZLhWT9RqP4upvEVGAYo59wdW0G04
mCsIEATGgTK2eAUdPfvGtIWRihQSvKbIaL6oL/gP4FeN6ZFCjxzrxUtQPSf+MwBBhDNZ7xsr0Vtj
kvcjlwVUwvHC4MpoJV5YQdLqiaHc19+1BgxE8dcm0K29T0lfHPsBdzVJ33AAxufMKfBIltSRXSn0
AvcaZ+ClrCGf0twVSj660LGWLe1Fz45X3XkwFEB0ZnxKBNEuHWGjEb08OUq9p57DbL2ElSiPGAzv
hK1elcOIHEmHbC7q4absONbKFYIus7BZxp++ls0BEx50jTq7V/P4UdYxzuY+WH9+/nOHLztokIt1
RAjXdcrPCUQlgkV3Ty3Rnsg9YU6HI9fT4+uk+H+s+mocDDX5bCP4mtiyozTJK+JidxwFmNKM6dXN
reVxnJOX3q6+XEoogqqlq1DcxWXxxnF+6iLzVIywKkFLYOBTL2anjkLBCwYHQk9jxac55dudAeMr
Go1KsuD0c9zKpMNjZIGtAf636ZfhsiFj2LQ2C3fjpsCqJ/zvYsT5ME4q2YEVeanc0kPILwY65prb
ebJ5M2FXs+Lgd8KAt4dLDW2nRUaeK+xGmeeO57qNP+bJfMMGcLVAQevqlOLLVpDVC7xvEjXXVCTc
pqCkmFCNZt+MM5xiTgb2rNVrZWV4ieL0LpX6pTSNP3jtaS8AcGxr62HQLqO1y60n8O4nL7/YENgo
Gf0E7foguA5tfCiPNlGWgSzjdujna8KX6YYY57GeLBwy6dTvADEfB8/dJarBs5BauPik+PEycceP
85mDqzvneXOkdTcJx8iHbNioB29C/fKZmPm4c2RoF66wmv+w5HkkEwkC2xivhwBCL1tvRNvB57GA
vAp1sRx6Nsai3qeGvi+6DD9M77cIV/md5duAgX32zDk72YUtczACoV5wsITpFH8B1SvY7Bq30s6/
e+FfJVxQweIt2YWJJl8FMH6Ggfc62U4WDguL3HbSuzpB1mnS+iFtyjeMf2xBguJIKBtRMMgbUvfd
zrfGm3IduwZ1FkXxXNT9rxHIY71ws0oq+VvW84697/VI8eqJDDqfrck82MTitzJmVabw81zS5n1l
HgPGhdDWbjX9FINj3uRDQJEB9GwWE7gYrYXjod9PpUZrpXY3obiMluA8tPLlI3X9L22VA7EG5a/Q
1FvtZYegWd7hGh4Hl9aY1K2xrU4ZP5L8s0cahYMzXycZ7whBY40UzbIZMlxAjS947nse50qe6T6E
GmxQfh4o1YRzXY6HiqRryDbsE9BCsR3S6QLPwtyNq0sjl/0B6mgf2uPEBZqCBscvT7qtvtvRtdir
pRcA2lZoIV3TSZMeXVlNe2tI7G3m5E8sFM+oNNmBg0ztotGGazCn7S6uaxAsZkfXalxk+w6EIu5T
YiyDY5/bEhlTs2OjOuRKj10UJlH8CvFA7YlDY/4h3rttBcnxkrDHnrA052JMKLheO1bgEfDf7Yd9
Vd9UHsyapsKox7tg3+vhhnPuGgDnmZMczV+kF2y5n17Bj4sgBmlhfJ4hd+SdMbA5NIE/oxIQ9c7T
CpDp7Ozavrh1tSSh6vjPg9APrkrfsZtdRJmeaRX59JQ3bDpv4KvBBL0TCUs4Z4B2CHW3XXvVGAXW
zRL4p2xHO96fRip3x7mYbrNcg5+0NnabHXHHXNgcsbMbp1tDSMB8rbwfZg5m9iw3E9shEArDtT8P
3k5hWSun+aDRVEshr+IaxS/Ca9B4tnUN5OoRkMlzD7+3M/zfaYHS486Ow315P9TRPsGgsaUztN5b
lHlCqfHoj+UVLv1ahhPSOVZnzH+9uVam6OldD3G4ylnso6azpitkw2GKlaRBPnZ1dMqK6GHSY8GQ
nPUcmRnbQHW2rJ7UjeUDWRLTjYu1PeyzzEaX6heCcNUxN23e36265+mDJRmJn6GtnyOSXZmm6qGU
u2aUQ0j6+gm7BTp20T5VFGrtci2ve6HfDByAVN9QWEDf5pOI4H5n8qkE6unny0NfqWueYWzP5vRk
0WMVIjV99cF4GUwy/4B6r2RWHLUzXduJhOpqQ9aAGxmSKNvpjIHKrtXdCNkcycr4A2LsUlYMw0sD
ZGrMgtvYGRAWi/F6qrDHioUHUvfF1lSLszUKB4E0j46OEdwJ0htDH//SmKQODg1wUKNesM0ik/a1
c9WW02vux9mhiMsPhTDkdMHJsCv/bPpDeSgH4O954t7Q5F3s+O6hiy97ahouDSYqxi52q8lb7c2c
OmajTmZRDkd7pSq6uBIB+QbsSM3EOWEYm8KAZiN6pAemcY7VK51QccRCYbqSXXW1OPNz1NrXWvb2
pk2Dz1ExuPbFwIAbYNH3nKtGgeCoit7YpwqCssXQDtMAE8oQ8Kj2Q3A1SzPf+7aJSD3pt75owCCY
zh0IRDTKPtthVOAWmvevcmBzXKcvflvRK+LLXVRLAC9u/smyOOO77/ns0eL93AWIfkHHGAh3ssMo
ts8MF94WbBqqgws2DmkP8iCqQmtq03u8UV/YNCmCV84V7ATMaFQrc6vDHVPHlCVkKsJAwHWUQAHA
9fIuSZxPsEOAO6gXGQwMmW1XI2S1m3r9EyeH7EELiti/gdDKvDXwm7D764x2Z/r1m7DQukCIUK4A
bWiTAWtletYf7ijZTKbPfFy/he/dJul6v+gIFPi6+wnASYUgTh7d6lvL4tWVXbnvZIkO59fcYFs4
AXM+7YZVrs3zBdMj2m/ok9gnfCw0DyLMCp03xZkEKqiuhhmOWmugsK6J7pI8DgsKN71hy2Yp6L7I
Yby62uACEexaC6R/CSKZBiy02LcsuQfqDvDfunYgrm76tHpahhI1EnOjC85DxmudLVmjdPzBSrjQ
/RGNjCA4R234rxR4lLj7LCzpx2TMH1x5G1RZG7boN4BVum2pe2Cu+squ2yvXnFk+EoNNo37ZAqG4
Dqi05LeniAxXHMe0w6GoyHS6BuSuYbHvB/NtntroJBp7X3HJXUpJo4SCM+O3r+BI05Dq55fWc5li
9CXi9I4mfVP3MNsiT94KrB914B2CqjzN9XRf0TQRIrTeLHV9nfbmhSbHC6mMTeJWz33dPZWN8xjk
9YtF63qfsHN2LAjfi41jVD8hI9ibJujvvAa7/BgIpiBswPC13qMauK7ql47LrnrLspuyb5+70gG2
S9PlUbj6p1uwWvZcTW0msGhar/HIwnmDbct02B0SHKRSpJnDggUmF+PqaiSSvVl64CIxn2PMBunV
AN3EiL6leJ04EMelvQcokhzGuHi7Lt3gUjflZRytK5P+0tAco9ukG4sTpNerij+nKzVOGzf503vt
uTH90DVLDAbcpk2nPbM6C222A4yZbwsISXXnNJ94n0LcvtXWM8iCNMwkUG9CXDe8SK3oVA43facI
Mkf1w6xAn1UpKFtnTh41i4Zrc6IZC7A0ftdxrVnwzBvtwYPM/We55tqAmTEBsL065ss6Uu6ol/9x
FkFeoFpuutQDUKcwVUPcI5R30/QBJJHxCLv7KU3qbl/pT+IFnx4G5VM+/2bFfMpQEihZuG0btdw4
sOJVbfxQs5e82lAs8GxRerdAMx/ynxqG2boRHW+0dvCTgG0SLt1AHjGQzcByZVcEEH6aILL2Xl5u
Y52g1mX+xiBvBQ9XGQcLnU/CoYc/wweFQkPx2yUT/JiBQcfG83Sg6jq7jI5vXDm9l127g7R22FJY
nlKKt4UeBY1HOY9/i6n/py3/PxuH2/8sKz/8adQXW5h/1b//GpI//wprULD/VJnXf/3fAjMJOULG
4Hv5H79C7Pov7x5hPMv2PGYgXwoZeDZhuP9K3P21JvlhE1uBjZ9Orn66/xSYDecvDHsCNiYFvT47
sOB/IzB73hp3/kfk3iTv55ke13d+S4KsctWf/+HcE4ZruRQa7skVzdw5ah1fyBlJeZ5bSCznsTMg
utGQBNNpAiQ0X80srN942/JOxCcOGDVQBpDUBRwlQ2W0wlMBfwNShX/q1luVaR3QslOXj7p0wK6S
8QfBmvc6fRF/g1kZS4C0csIl5Vau7Nbqb4yrJi2Bi8is+WjBiLkMkkQN+zW5yKP6m//q/c2CtZlY
uZB4S4zJKYjnlzb1gvKkRpIjr8g8rb6y9GBA4zNQFrZtatlHYdUY40ZndtOQQhiLnpmliz5sdkHN
dkoUa/esKWENLktX0waERZmyD6fkIE0qJ72QgsUiQtgC087ChtXYEK3Nv0oCjh+mO9KwMyOhceXt
/OBloeLnrcX+qffxHAw3uV81uJUgXPzWuCNw5nhdzeREjOM0zdPANjiti7uktngRygaGYCgpZ4Gs
T/uIplnCGuiQr1O0X2fxmyeWwFjOBZ91CsVka9CSMeTLI3Kka1LB4UR7con0QQBO7+qtZRWGu5Nz
qvwD41x3QKUbPnjtkidAo/Pu3Mjtbirl0k1AKIVpbFZd0OAAAh4a2mZjG5sUL9onNfHdQ42KwOY+
HRDNu2Ia9dZjpXCuJKaEg7mMMf0hVloJksQ+dYKyCjpr39HqVR5E61qA3Xw3yx7mjiqxh6Vsp/SY
jubYnzRR5ebUq4xLekmeJNnFirL6bWppKrvKgHAaEK8Rj0vf9Dm25s5gPhxHnCAHFuy23tGFu+CP
c1JzOOdFoIZz6pJ04XbiIuJabmf66GwSbZR8s/HWFp6RffkAK4lt8HWgSRoB3YfCcluLeSaHrxpn
sqWBe4YqhyAjl3pXDK1FBpBVkTrrDNYTA4xsgw0ENt3s2qabu6NB75Hee2OW8zJvxtTy4dK2sfFU
15Pr7CE4woLBCtdnVx3Yi9e0bAdcUqhpGEJhyaVs16XlPaQKaN+zU9CeuSVDxcWphEvUhEkxDulT
YSRTdsmrqL+iv2Qsr9N0EONNPBfBdNsBRJrwCuHF3TdLBV5wVLmM3gYR5PYvX7dRHwKdIjjSKWM4
3Gw19nCvFnVz70xw48PY1CLdJ2TC0t2sJ4dWyyQe0pOV+Q32rzpRy3bFkBQ3Tld6/m1RwXviwzIb
8koucY1xEIORdcBy6PwCXR6mLQuBKt9Br4JLauYZFpUuLQv2LqObWLvcmUosOZI5AF9VkdShDyKr
u8TRaFZhEammvKFEkZOLtqpB/NRZxXwF3kUNd6DyHYaHea6SvdOaWcwVRDO7tSaQeMJshTmcagMe
9a6p1r8rJEXdR2lDNb6QBeyz42R2fX0jLE6e48xhkZz6HtrCkasKqqjgOcI+wA7ZP1RLM1kYsBw4
154iV7PNU6vEGSqTxMIqYaOtFnWR2o92pvDsN6k9O9t+1v6LzQRYhfz0+Zcqj67eaK5GKoJ9wp3s
M7rfVkfOr6aYtWHjoutXTJf86WUv+Qs0ipEhmk04unzEys4OfRp3I843k7+Lr4/jJsHFxE+CVp1d
G/lFsbfJ3N4KZ8AMGyyNd5OMi/nT0GfXHhG7YQ9PUZaw+pu89A/rfe8m13xfif6o+jVxCawMJqU3
x962u189G85vJqwq2ORtnTn4pHubD2tSgEC2eli8FObWP9Hf8YLCafiQVjTywQyImi4DFOxAx20W
/R4gzY4bOqBMHfL5XVNMc5zRjOYsDRXEUvn+SXDJtjc0AHfpqfMB2e2XKppfJq5J7dmiDfGpwXKX
Hyanm4zTSLsYYqGsjWYLVlC+sWBFaDzGogYEAx3VMlAMK1Wflc6xSQ/VTG29nfGwISKV43MJsOVP
Otkwi124Zg+j1+N1iGZSFoQklfnEjc45uVwk2j2JEyQ0+nWiy4hh9metPCpAsLkI5Z01QAhFugSz
HNmK1HQti4FbqQuf0Ap0We2T3q9v1ARLZ+M4Wj7V2GRYnEoxBJtKwI8JbRqUz2UTUZumZKnvO+Hb
9mFIAwVDrY2g5lZ6lh6xcCmr6zZa8+qUqYmnlj+eUrCycpL9orRgxzEDAq7cADO4inPsC6ZRLk80
Xfb3fjG7r5mRrqhR2lSuowDjyiayGvPDW2aTw6yb4w/BWc7Pe6b9Ga2wdeGkEIUFhCyH4omkZH4m
/OxnRGCz7n2QfoxDe7KqPU0u+U2LzPfaDMgRVWEIjBEzV47IFuWdcte9DyVgFq+bVkXeblzjzzuR
duWzNbQZ6wErl7xjfOLe2zwyEhpQsrrlyq0N00CCHLN16emBT+aQFTreQVl1rG3uZsLlmii9H0Jr
LMjnyR3vR6/qn5rMQcljAGLfA3SZ237mT/4tQ8DQHVmNETzAkrcu0nzQhkTwrIi+QqG8GzXXXM/L
Oe0eBkEfbK58CVoUBwwvZgk+M6Q4EFtHU9YROy4oiahrVmq92lPVfRfV+qO0Ozu9c20Wg4d4qCEV
jnU6P3jk7b7AV6bPRRqk6bby0xbEIERzwALBIhArA6u+qQui+1OPy3fbiLzE64vz7cNPzeBrUU7x
RM+Tc20ls3wBvasY/+eC+44nSnNTFimZTTJgVP8IfmMWAUFBEKHonJUOlVOdyMps/SFDLjnWndlR
F+cLiuDF+uJA5Br779TzVll4rgNukNR4z0SRYO0gC9mt3g2uTSrMM4f50UhXfUYWJcBdw87GO2RW
295ZDDR/HEfF+qqgbeQd6KYqN4ZnClCeTFIMglpjtXQGt4czZfrJdz+W2OKTzrDvhmk2efRhE1Kr
jiE43y9yJvFo0fWE3TUuUIHAUeL8X3gZXZFiNSr23M3iby2zzncYQyP7SBg4u6sbbrr7ouUjG1Je
xDOwZl+hHLrV9J46hXutMsGWvIOFO1Odxa3s0JHARFnx6mzeUxBDFFtGRFf3Tre2I0qy7xcjRrLb
W3Y9PdgBjeU7jVbHDgVS7i6owMETVyP9zRSS4h3nXQtz0Yjlb2cmVJaaLORKHsyML2emDPeZwW+6
rRgLRmiVg74EZNbszaAlXkoBwCWlbprVeNiOS1Xs+yalDSYpNeu9hv3ZZ1qotjzZSrIrgNDqT1Aj
fO+jiWb7hYI4QgGE/1iTZXxH1XaGG7kLkgpbSUk964To1gfQAKxZ/8kGRSoCwy97UDfVD7VT9N+y
CKpho+t5fPOQhboNGBF84ejTHjk9p2ROTXG5gudvVEaGu3fLu643KCq1S+fd8jMsET0zg83S3Vzn
7NjMmt0cOasUmba2uK6ZNe/jsgRtOZUt1AtFU4YdFrIFhdAn3rvQ48jQZbrJj5nYXrBts3F5tjB5
PoN5I4wRdQ7YGcJ/Jt1qUdf8EIhWxY4hipdQMNY5WeMi9iWLDSWpc8TK+QHzsag2JIHtmncbRv6d
41TlQ6x4raGUmCO0es/M6QuWkK5bM2mR7NyEuLavSwb6KI7t74bQIh4/px7fhraX0UZnVvM9DR3V
7FObI512g6iXXccLjiWhoXDs963vJ6GeG0wdUac50XzHNF5re4gwYzp98tUF5fihlym+o7EgX+4d
twfJUy3TRKgjQjBAlGYfE9rQFO51MET1tkgrEhOsSIAnOKYdnTsqAGkBV6551Tv+mB+iau4MvrUL
leW0TsT3uN0d+Ak4iSjYmqbsGwi8+ScRGsZxEMwuQPElns8wAzhX+hwy6ibScroMviuKvUsalciy
Tr/pzOBSQgRkeiGfqF5n1o9fYgQPtKEHlzNKdajnJlLJY18X0RKyjQXVK9sxf82WiguRkfHohIpB
9d6Ge4u4I/13istmyosxbzkHAcPi3QMGgaGlJpW6XYw4bTdjy+DStgv0Ia+RyRfhVBaMRqocnAl6
jSet/ODPsk9Z1aKtfvV9MLxh2MawWxgW9QrKc7KzBXc23vCXq4cSlPEH1xu8erQyqlsHWBob44y4
Oe5HPhpvakzjgdcA1zeKrcuOdIpd5s/5HLjPrKWNLzMACBmSLXfeFuHHRljAu1ibk/0l28d2oh46
DK8QVBl3Lnoqy99lmmdUSBCm3twXOORxbvyhD7Cd9jxY5ZVXVTNBj2LMMGRkhHc3cb9mgqbeHN+K
Nqg/QO45Xugx+RFVsRLl733yyuMG8HDB1Dzzut0teeWygpLddBOwZMas1BSBf6VwSPYrJtv5nYw5
iXcUrlg/3MMaAsHYSrL7hD4OLxRo2esBRoY6YXfqrDoxf4E6qpirpyisG7jOumRgGOpX21FM66TN
A6qlTBl/9wB+uoPdJ/ktQ7EQN4qtASkZlWKAivKhXh5tllQ0xcRDS/DbHTqeEKF7sSVNzwelA03M
FOk2GIYaFFS8vn3p7pBtydylqvYayuQZFHelWOrogumVhWCbD7aP74ZxlX9oTsz3WQxYl0k5KQOs
dDwU+Blo3qsJFVLjIV5TDBN3ceNriqc6J2fF8H+K2qDXbqS1tOp/VtS2VFd9d58Dmtr/X1zjd/q3
uAYtTZoOdDUpLAESb42//jsYa4m/LFBXwUp2dOFMBf+NiXX+QjhDN3MdjJoW+MH/pq/hV/yLwhki
Mzg7rX+rdf8b+6b4uxjnH/KaJVx/xa5Z6/8EF1y+9H/Ka6NfjfAXSYumep6ibUB5BxQhsvdN/YvT
mJt4zwcJt43EYbHRDMvR1uyEeG9I7eQby51iehkZVVgRmDLHHMkr5jQOQdVvSuopSKuUVFgeAtf0
7mzOvE9XKUKnOaD4ncz5YO6miNsNUlTBqgVfi0U1umzMk+PkJMNSn9EbhwvXL8KJpi8xd07p2cbv
yfEZqBHfgZ7FK/tC9leIYcVzz+QV72rKvqH4s5DpQgkW3thrY+mSk5pGPHwrX3wJY3dxv5MkItBA
O5J/XedujumU0eInoqoQP3tdJxdlEjHZUM5MyWWweN1VLbOFFTuw3IKBH/FkR5OlORIDaqNncrXV
t2M7izqidqdMTynXBtxfXED6eooMjlu0Lc4+o/pQ9qLdlSEjDuawuvnoXa32HYohB4kzkLbIIfFv
hiFg/0aurn0lf981O+K0xFstpgV+HWS1CgjWpMOgdbQ+1CVAXtY7zDM4QYLpbaqot8EdmVEJTKSk
+KClivLBEV8dvVXFaP9qsNy3paDWhpCfHT/MhbHYR+5wza9nYHiBNJ+O84kedaNayxvTZY9hK6bi
1VQ+WyjbxpzBXtAReLiMgu+IAPJgzhWN6+S7TC4zufOReiOnOfkU/8UZk348iDrj9Rr1kJYAwpFs
9Gbzmq6B7I/s4vFllMgQPBlrAYRvueI+qW37x1Nja63FAYQT5oCIBwfdaBGobqTOMGLW3N6FUj5d
GKNluffJELU9Ux84HhY1k89VH1DYlA4XcBQED22K2fEsYtfyudb55t4tzUYextIxPlC6NP4z11ui
A8aKpGLn0uCkKKIBNUzGgUuy0tTmcOFFmRI7UgtxahtmkbfJeGtS6kwUsis2DC+9fx+xcAKrYOdV
Z2L7oGB0bSUonYhqT9ES7jFtfvWDFvG5YqiU+2J08umE2Jnj1mgi1KkPLaBkQYjrrHRX5zyM10uG
O/psJmm0nKIu4BbZCAJDfMWtyneUY9Ue4ZNc1FeNb9BNlI00w0F2Mdb+xKjIzYtRaUe8ycrGsLkw
sNNr4yriUX3nLxOR8qQwnzElrRS4SiTRRyHIrb6Ao8HaYMIPbiBGGxmID3xexTXd0/kiNo1i+f61
xPCHHgqvAjI3g5W0H8ySaTtMMNm2B3OmkuwGb5U3XjeUKrWA+pXH0igKDIOTQPmT3E29nsxHnNQj
j3WWYXStmCJuM36I/DGWpzKUgEE674UxLfFOlbRTo0il7heY4CbZoslX7nvMzRIhni7NF+rO8AIY
QTeTNVmF2YWVoH/Wbj+h1GNeCsupsIaTBaDyjz3mpX/BaKZZQJaocASb69m4DQyTbHDEMUM2H8aH
+tSJvTwScPEGFmh+lm4RN5v0YrWgWXcuDKn+waxcrixF7dv33lT7+R4z13jvzkIU/NwTDiWQm1PG
f45DailyJxpGqJPZU6LMpzktMu6UqeRHCkSezRsTnCEeWf5kJUiVNH1I805Qws4d7jhp0wcqAw4Z
+9yGCClQM2bRe1Yb/feS+uqNJrqGu3Jmqv3kzNNXHoMmzzYgxsoGT1FK0gtlAhtLPPdldpS5K3rA
XExgG9y4fCXMH56xY09b9Pcs/VhIqIr6B1yJ1RCFg075ZhncHFChcBzTz8zgfMsz0NPFreyYsuTW
Li8JOMR0a7jJ4oVc7b1qG6iivh1AdOf03TZtoH8xc+KeztDauK3F0eyHIzQsLpN16jeHcTSLq7zJ
qIvh+2lHNxi182em/Krbza7g0A0i070rqBLmrlTMEisrZBkTs3iacvEZ5XtBbzF/z7Wad9vNXGc3
6aph1eHi0nrg8tScnYUIZWhZpctuGtVw3SktSbAt+Di/WC06HIQhBABMcemEZJB5j2i4Xb9lcLf0
xcKrd4MXL/qlot3xKE2PF9S0oZ8OrcWDh5NsLBHx/CQ2N46lyqeIiKkiIKQYKzveOQGbGGv2Qtsa
G2QyfJwH2aq11i9bv9S8oEEwJHuZ6r3txB4PRxXwKDmOoIEuiZpi3OWRLAgMlL6+T8pCv7eERTPq
5bM1dzfUKAlQrM34ik7ZFbRc9g2JLDk7fZgkynuecfA0odAe0ps05JDgqxLYBY0+4PU8c55tIqmm
cpfQH8uvRm2iDJoDTUdg9wjRi7TH18syyz1yH6OSIm3MsdqWy2RYaGQ9tha0O+8wOyZ9WkPW+E+i
Rk7DdqiJhNnkPpFy0uyr4M1c4XrOOM7KaKnveprro5Dbq3wem0X6GNULEpZNZn5kJLB6OD90BW16
vhtfTDQOXAlvmN+Laiq/IEB7CW9kMfEtZj2yPsbSeEp6O3lb8jb4QTihVZ0RIHdZpsR8EQ4N9LgV
g9LktZn4p8zt+Hpyioucs9m1/AiVpXJsv6aLZyrwp4Xnfi7nTQ90vtqVSLzOo89nZtqalYVFhcZw
0rb0yPTlmXt9XIZdaRl/8rh38VIPU2bv48FoTkvsr84/oHtu6E9W8IY7or4lqw4wgpAHW88sqLtb
oH0Irxmv63S3QvnuIi9qB8jPEiPiPDBccbeNid2IlAarkNqg/oGu56jFYVVTaJUbFlXBaqxMMsSN
5B+nCsrnUlkrcBBp2zCn5PAGI5xYSXGeyC81x34VGrcTystCR9oSVTfcvPT7iKtnPDjjuPzKzkPg
tvv0P9g7kx3XkXNbv8rFndNgEwySU4nqMlPZ753NhMhmb/ZNMNg//fmoKuO6Cvf4wPMzsQEbVUpJ
FBn/v9b6lj/tGA+j8kZPvpzWa2+5ka3TfDO/GC85TfDP8Rw35DC7MfhsWFeJDffI+VdJUQh0SC7M
t4jOz3I/LoZzQ7QNj3U3s7Xc8D+mx2HSy4fT9r5LOtcQeDUjx+AaBT5FefhsNhA3wEhsZlIctwU+
LwraJm4mNMMhHrHHa7NrZ1KdDWFQRVemOyiHFfPQPVQcZ7/x1TWsQ3CXPum2UO/BMGXfK7o1D82B
+P9mIib8rsaYVXuZttWPntnyV0286Z4cRtQhFpnBcwva80qNY//B8TXi+7PG9ounMt7xRk7IhbXl
4eFum+xn6qbWb5sepaegVstxNMqav1gZ9vvAjvyRabACL1IXJPlnYHNfQncE+ISOA7IgQ/wyewX+
kJ5w+3bqdfXZLG0LSSknHtE5kvNVlFD5xbaiZXHBlXKeEIvEtk7AKuEpGvFCVV2xUC9oooqv6ox/
M3pEtjZznE14fGtjpM2m9JpPSc61XY1ZHsbUtm+esRqOxzKZ4ClU8eTft6gGkBRsgoakEJfgaa5g
p0JNXOaTxS0fcdvPWcLTzEXl3FSgI1XcuGPcYg4UuMnRlIZlonDbHQti4wWaH+OxkmmRE/YBE7/R
fktJUkuY7Fdj6/ZdGJkmVzGy7t6NCWrQ6kkxXqKpHL8kws5zxh0DpRLvK5ViHPJ/zBk10hu9EJjZ
B5T0HZcloj8RnBj1QvTXG1joCLUj44Ks9LAvJWkDwcts62PjYjjd2ONMVDa12pzKdwMv9LHL8O5t
F8QCTJQe5+ktvAXJvb4WDW4y+LMl2IvGeI5A1oykpAS9Oq0TYRjIDLQDzlk0b1fUmYPm8WNnx6Zh
FuepAJd5bIOFxLsCuMfxEvjVi7SEtkg4D0BL/EtTHjzNxt6g7vNwX0Oov6ZpkMEuGjnvkp9oBUfW
GfM7th4n++i4SkjCOxMPn4bq5ncCp0yAVG9jZM+NUrsbP/IAvDYmL7pLx8l55Xtu7q08dd9a38B3
2PfsauAJFa8RLG2buFPQ+TtWGsnPpIyVv/cWA58isyUkTSYwAIw408ZfC31r0C98yySEoVUXUxiB
lTOqA1LtEQoo5j/W4DWlY6ateTaaTU0UcAURkiCfq21ZkFUiSlvIBJsZlvNwiBSDpbbXeJrRFXZz
9M2yhcHqdibVQXmF4Uv03Gv2kMgzpAcadPlq4HPA73OtElDfPJEzs6zO32PjBWDpym5i6mBPhwFF
GCSPC3vp21tiR1odCjJvZ2/KBntP3ZpVb9VkRAR/XW5lYdfPMJiJWVgpVUvkK2koswq9y8G6QVRg
dy2fCty59LIbMSOpNy5pfKydmsfUFEmchmMth+yw1tCmbBTrVVJ1SlmdOr/wUcNJ72e7jHwlZBzM
LpzFlyggC86TxaFtg0bUA4cZ/Yy4VOdXkTSJGDhFA0ZR5KBsw6JpuMsOseve0srnkJyOR+NxKjna
HjC6kWCeZZ8H536u54koiM9by8cg+M5ag9Sg8tZ52DLtJto3TBvFFvOtnq9yDJrpsRDd8ENRnWwc
GtnAk6sDbdtXdkJP0g+TwnpzR4PbqDZyLgiatImbka+BZ42yRjdCgBeQjFwIwBEDdRDzGGIlnQb1
QRVcWvtWDqCtKHMkRAL7getXXLRuXWAtCRkJVRQObsR2gPzVYIFqLPCalBabS5CAGgKVpl0OLV15
WXKyvST2jjEP5vo2GkluHBc/xl1ol+ALjzz/ibxUF62edpe5OzUXDV9f9PxOrf9vd9H5/Yvmb7sG
QXiO2eDybBko+ztyvIb8C4nV8paF/EKQ1ogLxTLS4UlpQajODtnFa9BcfAf8gXm9z9u4dXZ42Bn0
u97tWgxLOmrCeLUvZOa4WAdvfbyHXU2e4wrjB2efbqnpOO2Z1YtbA/reAhFc4Y7o5hnZOnBn0Yfx
xUFhLKubAo4AzorB5up/0JiG0jAn0enuGz/zrNAIzKg+CDOKvD4MMOmwQyJx7++Jo+rxNE61N95R
92kOt0VX9+W1xT2ieAjoFE2fI0/Rnt0RURrfBjfmemTtuyzeI76cKCGtUGAumcdcT/th5hY/N0N7
wUtBeRztxnX3DmgXyuH+8KtUfk8N2tIrTAWKEbdlTGdzgms6xuwysZe3t+VMWelN3l0MMX+YYy5G
GWb4JgtVKbvkaGdgm3Z20WGsCYqFiL/GtKx3UtJm9pk3tfHqe2VJm22tV7XO9qnQnvmIwYQD4elu
CNLOHU9UIhUHGjKdebeofmwO0imZMn16zdhGXWxBa7CagEk2VhYME8un53jBObNDzYK7LtUkm1Oa
l70+8YDvudLctpWPyqFY8rH3KqxJDv6DkqSjo6y9OwJ73w5/WJkutiZIElicnGBybgx/6mdyLqsJ
CuIbivHAFv0xW11SYxW7yHC6KXoysquRikonAxTkxWAlm0Lf+qvrypzQt4CfFP07FOP2sEyQvw/2
xaw1XYxbFX9xvatXPxdkXm5pYyXmp9QyCS1HSwaQebYh5x7l6gmTVLWS6R0trGKsH6t5Rw0MR82W
PkZ/m16sZSJdinvWA+grLuL/idUbqhWGDxnD6MzKNx/mN4GVEc9autTkigwG3de0xdMWDNWMO+5i
dYtYrr9bqchJGK1WOJX5NXPWxSJHj9twRUgeRldu8zlzt1wNdfnFXAcFBllFtFilQhua+Dt1kFjx
FktyWrEuFj0jQyYl/lLrb378mPgCbzX0DRdzX3sx+s2r56/vywErn2zxwXCCnziK5gTsarZhcd5n
Z35MK5liHqZuvC2aS809ZcKag1RtMjnjoakS3IHSgK8zbYyGXG92iHoL/5ZjS3qMHwcxtKo7mfQW
lIQq+1LkzT4Pyqbbm7J3WdAabqybJzMPlmLjskWSO5JK+fjV+4ttAdD1+tb5RfepAOCmVGVcQ0OG
C+FGKXiQTdVPZvVsXUpQfQcmfqhkjoMeVbJKmz1BTpNWVpjFai42OsGpbuwF7eQg4IcEigmmF4Mg
RxSAaC88JyrC4dI3yyw4LDuRM8AlG7JBLql1LPiU1WZ0/lofQzET7ypik8pbkUSu4MuWsfdY5YQY
f+lBRJxQ26JnqrweMaXVBxYDJiNMqWKXJw8DcsLtIm9Gen2TIKHZ0WxaJrvW8UyCjx7EJdwSnNpj
2wGDZdsEahCkZ/UZZe0cvXe2zPvnPCo7lpepGTElYKaWLMY2Va3hE2PSDlzxyoE60c9uvMBnXGzb
pzczNUYM6xjFJvkEm6Ts6XcNBGQ10QWpzQ4TW8hdzKVRP/JAighclBRYN6RvVQfdsFAUK8bzjzax
puwwgHeEJ+Rj8DDXrmw7g86wEQYgD0Z/hXX00q5NxKM8RTU0xKv+0r/dJdOAME2t4C9zjtSvZq3q
Rmhj05OOivC2o0irMExgMuHmChYfx8fa+B1Y1WKcVhscxBaj8268pmutqwI/Rb0ZG6Lv2/HSIT45
a5+472BdhV7WcE4mXsGORdLk8KQvTeSYQSjwcpYeCiLaOG3llsrJeXCdWWUIASO3GcssbW+bgG0S
6yFTvULsSb4NSHkBu6TceGqSOiB+AkrB3s1smFBic37YJ/oekvvB5t+0jUajO7Mmikfk65FUxVh3
6Y6F5uTeV3aNo571P7Gplj7XaZMnY/Fd+9X0Uy80c4QQARqfQFgyAWAfNYnC1ovS3xZb0HIzegn4
nrLFlbtlg4myh3pBcrmr/eFLOaSYCXg6IKL8qLOsXTaP7SsSNhZcvxjsx2zspiG0utn6YkyL96lX
5I95NSXjdvQTCqA7qX5grYOdQIIKikXX2ZrZwV61FWsYM3okG6CVo+7AZ3I1M41PjqUwgzSL915P
o9tgOrHbX4PXr+hGc8gfZlwuMZUfHpfZYC7kWbn+H0n1+5r+znh4BOOY1yFDXvKr44j4yDqET2fo
2vGpC2ZaDrip0bA5GNq9N1J6wPjjJmjQRsYvecvpIUv3Tev39FFW6WrsMurxpQQXwozRiOUceKnC
fzktHDCNJuIkugwAQ2g9YPUH1ys1812aY7He5piRP4w0GCmxNZvyN0az7tfgUIAQsSQKZ8WNgsoI
Fz8rrquIGZ1FNI+ylHKRTYnu/SY4Dc+hqmO2/SMQ+md8TEFyCkg7jshQKQAg2+KJSx7UG89TYMia
LafIfjFHpS6fbu3flPThGjvKwt0wG/AJbKEJGNOJTnQf9HtQpL/dysSVDeEMucZt3JWx5mSck7MR
chvdnKbHPaXIRRbSf63EzmBLYu1a7n7JVdvHNUfklTlX50HBgEnvOaMr90ZAHMqwnuO4GExAzLiC
98CTdISgbDvEbYyYkz5aGJZUNjTIQRJmCRI13Xik6lspn6LRMX/6EKCIFy5O8uC0puIqyhacXlhg
0u+c+zzrkNHvGvY4A+M4awxhXrVNo76CSU0/LH5Jgn5tS9+C0ML04FE9/oCLYkVHeDU58lh3qF59
YUfPrbAigt+xY81bpzUY5lWACEJGLPIfGtpiYYxiLF1X8zpQBL9NyzsuspRm2BcqeQW3jrmgHBx5
pCoZ0phPL6MG86oUqxw5l/m2G7K+PDH72fQxau8Ky0osdlpk7hSaUQMuqZ3Q5TZkY61lm8lqkVtH
OW32ppe6+02enqZtsyyGb09A1H2Une6C0DbXBTBrGIQg36/7x65ZAuNaepVzS4wPvLoSXfYqy8J8
AHiUQ6JrREvclb/vBvdg4G3GPlp+CmSnhhJh2zHZ91Sw/Zp66bfmaHPK0IZJZhWkT/IIW7v+INlA
bfVsKv0Tw0M8bcymqL/+V5z/U5z/txSlLV1obV1Xf0m48E/8mXCR/0BDR0f3ApdCM/gQ/xTh/X9A
rQZaJPG92r60HOT5PxMuCO2IyQ7LWNOEkyRt/nV/JlysfyDY00NlWqRfSM3Y/1mn1F/yLZ5jOrbt
MspRKkVHG1SCvwrwda6tyGk4DJk94iKBwGvljAPH4WX+o2/svy2F/Vt31Z+vxAvxaaydnHwM/yr1
dxaPkAiKcFH5drJNlIt9jwd/vi8981NS2pxv/sUh8T92KP7x1tZskVwDPGv3519fkEluTAjthkmS
pwdIsNy5M/TU3/NKYyj0KotyQKcpnoSr8fPfv/bfsFSXNyvdNbWEHsXH+7ePNRqttE4kBlUzpZxW
8/udD3iguwr2ZB4X/8NH+/97NV9iTXCE7bjwuP76TlmDdxU//rBh7YQXASo35+JxPUvQJauG+3//
3tbP7f95Nv74XLkX8tYgbgEs56r91y8Sa1My1rTNtB64A8HNJuxyDzEvczn3eayRm8y5z23+49+/
7nqB/O11wYV6wnUloSv+jr++LnyEvOHMhnnfAoJD+RP+Isld1/mK2kJv8VfE//kVBL/MtFmFoMtI
92+fq03feeu3dLRwwIRuxMh8zFXUnHOP3oPCza0bnrnAX7Dnnv/9e5Xir8Ez3h19wjyRiL7xnyTg
/nYFeQ572Yn2g6Ez8Miz/FsIBQhyruh72OhHz47OycVb71189jAg5ClZzffGxYc/eqsnX1He+zgb
NtnjajXtU+85/HAvTv4mbYdlPdiuIPTV7A/XMMaaYPXV59h6MqAF0Rb3RiDb6TDZ2ip/iAKT+can
oApfjp7iegfBEqu+nAgjhzMRrjsxZsNjwvJ/CskhQKvmskCMagvYoUXcNFcGmXMnpBqHZJeZemwI
C7G4825qdWSD3vZo9cHK0Ghi4xbxYD9Oc4x/U4uit7dRjhKSN2UAyHNbz1k2HOZGSNzlTmlyIGXh
ibLUVxLpaxjLb6jn0ytLwVQeUivNIc8LLR+GoHH3o2hBHzYJUyR8z8XeFqoKVIiqO5CmQnhgGQkD
fmQWCKAhUjFfKeArYM/2RuEt7zT9pHQtCe7rlHs1DvRHndX7BH4au2k8iu8x5Ec8RYIrLAwYNH6M
jSXgoWkt0QfpRSv2GXV2zk7bLKHwssTdrYubCOuu9sXJRPCFCT90WMb9IPvGMontU0U6W3Y2nPgr
6WZDdIT+NIifDhx95sYpzqtTCSaSHT8TxPyW1SkLe/AQrvUaQC9gZMNO75W39OjomXC9QWJsl026
Sn7ilId4ic7lRlE4dU3cPHBqMY3rWTEEsS/pWXvQ8z6IXL0aeTx6e2bbJLkdaspumhUzrvIRCF0n
1F1uI0ZTXQX9e590JQfcImWNvrXqSY7cDCssuJxHOj9/BAmZJleEkJETkmSokUkdn0TkhsYVwwOF
YGZlTIylcY1X/JMdRghzMrpVbS+lX9NKN1vu/GbHaTHfEGm0EQSVg7DdAcNS3/DiCaxtE5wBMROV
7AZYyz6rEHlrCbLHX2ZPV90T4LrIAb3FVEymQYGhCEk0TuPrYhJI2TQBumpoY2iN3viB4VsFVUb9
0exRzUf6vvZ+94UAfZx1eR5sZ2sZ+T3SQBVvEaBzzJISLmrpqTXmTYkMCzSMsFgQpJhfkyEYn+dp
AqCjkegBmEMn8zdpVBlPCK7jK0OteuwFj+qttejEwnE/NLiSWIieC6+Vb2hCEft4i44as69ZPtHI
xUQ4lYG4NRvdY4qgUQXhaWGUpvOxlskNiyD4g0U2W0+JhI9TOsX8ZViT9RG0efEG9mv8UnbAMKr4
m7odNRDFfQxT+rPVlB7kc9R8jHbkDluzaPtuP/kKLaqAP0u6tZTGg1RJBErRc52vGHoFbFRKyZ6I
STQKs3nA51kySjynFmoPcslCr1Kk8/y3YyduA9/dRzNE9Yu3LAnrlYljzuW7Sh2CQJh1kQ2q0yCq
7M3qx4V/o+eJb6I+cYMYly20M5EsD4NEwIbLAfS9LYGqk63qc3b4pZtFBp4BlNjGdBkhZMd/bRIN
xyIc8Un8zOOa6gVqrAxiAcrG4ZBUsgKoEy+w8g0RLewOHSBsG9/O+eKC0mZVO0cOiDsc/6tlzEqf
DbdiUxsJlr94cAf3tfFzy9wE8F9l2MLz5mJXgffYIfjgkvBVxPUuRPmuh0wHO5MFA0iKrIaiKlkA
dDvXWYg1lKhj9XUEJqU8E3yJWA8YCZD/1orhL+DsJRlme/EjkjipgJK3dfJZ9Cd3GBrTcUcezogy
JAxbRBsd47y7x3nOFt6xyOxeTWVPS9Ei6JOCGFFa8rB6E+QeinYdhfVAGRf0jXUutFWRnh1qyJjH
IAAtAP8sp+T2jj3kCXItGapKyRZKNKRIrrtRO3SpZWNLE4OSU7EDpy263VgYPj4fzWYm/gVVOg5+
xI0Xxzcw8v3oSD7HbvditWRdd1mB+5FoTpF8ozEO7U2rCBRQ4egL9FuF5yukKWVU93nTNQKWouWl
/BBriI2w+oLymOeGbr7gfOc363LH2EUcCEccj4ZpVpDOm1KceV/L8qp7HxWui6N45nkigGY/5hm1
c3eDxy5zV9ijzD7bqUQnjtrUZ9HMK3sQ74K019t4dFT8yaYUjC43AqGBr/XwbmjkGOgmIIFdAgDB
RPZU+yap7YZbH/Ciwf4Rkx7/DWgkeQSLn15jx6QzAICC8U3/pz5aPo50YjGo44dsItCxtWa5/vJE
quEJ0XE2YwDjpfa567KDCvy4va591Br0w5U0pGnoHMGKKZh7hB/qNmSN5X0NvsJvM8WBPlhpZ7i7
qXS7N4Kd4mcqqwg0D1bvLz3T8EFIUKvPMeFZvssDrYBHxVZcHmPT78R+nCChymKOBg2oPvLxd2XR
9OpIBx++Rabr2mFHtn7fUEeRrBB17+aloLEg99IGE4+M/Ckkd9/fBMRJlvOYVZb15EyJ/1PHq13Y
bzx/2ZFt8fWWXMdgs67M2DoBYRzrp4EEh39aKJf3QoCt+CxUbnnl1eCJoTzXJDEhnSn4QS9pGy/y
lZs3HLvcgOm3AWJIl9ZIQdt3TKvvq1q64IOglXFLshyxJOmkdYtTEVGZfMp8dM20IXePtg7MzZW1
s+/impTKJCcswgvevTasIgN6Yc2Dadk6RpfAGzEttzkK7vIgpPn5ABgpSG7zM/GnYaulsrNtXA/x
u3C9+YwAz858GDj9ILskxrvdSPuMoMhqTrkJJa0dTsyKoJVcvtk06Js6x2F8VlWfjiC6Es/YS7eb
yi1Vhn77MrKYNfaYdRz5OYGorA6eQf7kiEgtEY56TBGo8CjfV9rPp/xqMnxunBwwFPSqfNbx3uhW
tRuZUbnXqsUj9Jy6RNhvkL2G5Npk14UNgvV74+zKHjmYyj6OEluwk/wwEAWZjdgEYXIIUWTFq+Be
FZGz6KBYOrkA4zSbZBBxXhZRwklNx1fElugn6oKk+YTlNnvb2LNnTqTBfF6oFmx3bcSjiJNOmQd7
zMhzEoJu4jac0UJqYRzpHfwLDeB++Y1FiBYZag5Ea2/pk4qj35lTD+3BlmjMIeWEafZSBixT8U7x
8flfAeF4CDNcYj9pUq4/DcIxvB17xmJrmx4AKoI25kdNDny5wrXpgRdL6CkZpiK97UZretOKcBSt
gYEzPqZ4curQRrcDylWlDFDd2Ll78tjzYfFAvx89qDS3FXTYdwnh7cW1vBYzukCfCPt0pQb7Q5y+
o9fABILHmrD4Np2GciXf/y2XGp3TIDe/x4rV4qGc4X6RmeE2JUUnyhuUvnlF0nAA5P5LDm6e8zgP
82bi564FOoNtDSQVU/K/3WFoa9z0nI1BG0Dosz8gNiwvBcW6FXU6XvrtEycjtFgpm+/QdMdzopT2
eEXlf/RJoJ4CQWp+w1dvHjurzupdR4zpPoUPI3ngt+ZxMXGQ4nyJodrpyDI+k9FVp6GpUOngOEpo
uAz46G5zXnz0ug/uxYiWDc2snAdSrjzLk5Ojc1+zYl2DsOYlFIuuRjoQk5va4X7D6y+ZLhCcL3Ha
YE3WRuYass0i7bzWa/K2WTO4Yk3jciIjmMtBND5HLWnd2euDbI/GkN+4a5oX9ZylvCVGd95CmEAE
shvQWmgaBoUQ68Fih35gvlNivLoV18xweokPazuSLzTl6Ac9LstzdwkaAybpgAJeAsjzmkV2L7Hk
pl0jykmWOM+Yr9lvNxj8qussmYQXyku4WV+CzuoSeo6qGbrjJQotkONuShur07b/Iyx9CU6LNUPd
jWucmjBxcwtbmZC1dQlcV5fstfQrfOSXSPZlpP1fGM7/tQXD+X+f3WG6RaP6+D/7D/0XCM7lH/tj
R2j/Q5h+QG+hF1jkVEjq/HNHCM/GtRz7wrohx+OZFkuIfy4JYd34ThAEkg3Tn/GeP5eEwT8EsqHH
etAn/AjD5j8qsGPtsHLU/7J8YRFikRUCx0N41HH/FtQpeJ5YPRBzXOOYkLtBLbcOd8hfnQGgj9Ts
wGRRwQGtAnkoh9xeDch7BRSE/YG5tcuJQlo18/iMOvJ5WRSu51VOJmjeVhN410tEKRSm0V1rz2Cj
Sccem4IfGMAdorxRa4Yd0/W2Ej/atrvieMd8ABxtV/ieOvb4f8mzZU+JsRygeAxImHF0l9aYGDvO
rdAqNkip8bkxbAV1tBnv/EH0MMnIWFqEsCu+w45cIaUMzRw9zPP8ElVDmJHb64gul0k07iV0tRdc
H5AJvOpmthKK2vLFDMdF2q80ZyeHZgE3YitE6UU7ExEGhITI1D9Keinuxs52ToVjclKV5e+ygAIX
qVHfm4wqv10jfbfB2mLCsFgX1nmG5ONAieVF77KgF9ekKfMHkEjWCcgdqIhADz9o2+VJ0EeTdeVG
sbnsLNd1H0VcGlu05weOluFML3gwFNb3lBUeBy6S0yOboMZ8mIFpxCBsiLr6UGFAm9ToZUynDqIZ
QczdGGdyH9PT8Vsllgt5zSHM4Xaez0kZmPxb7WvkTIfN0H0MjuOlUBG25z5d5nsipuWtw6+CbExJ
gAg3uHMiRcuhXC9TdU5b73dAHxCUZD5CqJ3dOJ9mF0LcNFdy5mDBcz49ILNzht5mlS+3+GupkwJ2
isKC2WYI0Y6CVwwz/vTJ3ioikqjMu6Z0tEC2KWzrWZmxeTu03kMlDQHx01p5oDTiYkTIVuUtnrB1
c4a7qdOlZbZ1SGm3xVRCcCrk3RCsJe45DWRgXJY7MtG3wjbxUiunmm4Ldvdw/8v5aom9nx4Bp/wq
tdnt1NCThnr1PC4RPKPKfi+LhKIP09x205K+pDiLw6UGCoKyvmHyPKjFdcLI9k5+EC13M/G1q3mx
d5ingP49NCbLiLKv8H6JG3gbtJp4aI64crv51VPZOV7KXeyn11Vv+yFHBzZXawKFfQMD5capDMol
rTDJkOp8MG5J65IJctXZ8/I7Z/AORTng22bdU+pnL4u3Lv7aAyZb1hvDdDtRs9bJU+c8DvUTDIVD
Q3FVbH/RTgfmhqG5MF9NN9OPfd7f0WW+mQSZGrLV+xaXqRnZ1wWOaGT/cwwBAjkOhO6MoROmW1eV
wy5Y/COtJNGRRkLO0EDUYyO49pkBTnxV+6GYKGyatpRP2Ichdy2gNez9RumcSIfoq4Gc272b8LpJ
lmNLIUm1U17RPPGzubGy+zmG9Wi+p3DuEqg4MFWg25O96IOTgwhMyPU0d9kdNiowM1DcW6CVgm1g
+ltwV/EmC66Nk04/xtYhzVUyv2YKiKUHyiZqd1Hi/aBdiOJLXbrc5/R7RMDlhuwBi8g8/U0YkK5p
tjRL5vnb1VDQqPEbGkq0Y5/mnWzRX0/wDGhfuK2U/mDzdLCMaTl2jvU5w4GNzwWuX7YRuj/MWRUV
D3VuAtAxamrszKXejoE6eBRJOKwgmlvsoLQv1Wl80hXzyD6j4QoVOU+udYl3l5gkzRI/YuLVG88I
6NpG4KSswDDnHeDUJ4z0v2gp/axmPip4VPkDsYgtxQK7JsIhU0mOf5nXG49ijvS3s7SPpmFGj2jh
WEli27jNmF8JI1Mij0/XDIazG815aDdGexyJHMsNSIET/gzrZ2Bhm63ZNr4aFH9tbdFGO6NakP+z
TIPVt5aPvNXBWThUhkU2QQfcNbu2wVEMGAKShSvO0jafEpSOrZv6r6wPCOMV2XQaA2pP0bDJ72cp
fsqGip3YJ+pPkwbdF+T5kiLYEexYF23PND/eF6jUSYcW2y50WKmoyu6iquPen/zwZn4Ztdm9KGC9
Iv+A3r/Fk/vkpTNu4tr85afyGEuojro+Dml+sLqUp4ojp2vwLM3OyNWXZdlnP++/wKHobaQpYcby
+tBa1pcysMCPIltLhBgj+ry5qrOOx8KUYyZcBEyZPDB3K5Fkyx5EAANm/VQ4knKpHuglmypcRkvz
FVkgX0EvXcH9yL6HsfAPbl19By2bqLw19x5r/dIV26YcEMzNZJdF5e1cpneKYBH+foapoWJdxtog
Uk3YMC9X4qc1/VyWNw0KQOWQRfiUWyJX68WmvfolGMabouVp1ols1/XT0TXeUqM60N8ELsZeXjyf
vJTxRgDp2Kvx7IkJIz5bFnobEMFw3S79tKld79Cb1UNbDLDIJ9Ilkp8BRBrhDfdx19w5cX+dNviH
0qz6JCVTwJ7QZ3sxT71uT1j8Qsz7Z0YTwLnJayQMvG+4vLh4azw+cZddg/PBvEZY3YnNd7L/t7Js
TkCNt6V3Xrz+BavklW04zwaowY3XGrdeUP1ahicmmGRvDZhPxob87TCL3zJyd3gtDpH9IaDG+JmB
hIHLPprcJ+G4r7P+DRPjSO/KWbLlDdqKO7CZgaOxjg3B5I3tp/dZz9asT+4DzubQZNcmstnk5w39
2NMdJoTknDjXo0NUoCy+cPCe4sbd2RQ/4cza9uyV+cjHfTC9s3ACHUPmKZlcZzfb1pks30GVhkE1
ij5RNwKjlPSExS6QiyzRL8kUQy1/mcfk4JeQfSe2cHgoNzh2mysTXs0mjYfHQQXHYZkesM2RFwiq
XR8F3/xYw0Q7h6jQ4Iy9aD65igAb0863bBr2azjXcYdzaWxncGDYIXkEgv9qsVYOEFTks2u0H21i
HpzMCBduF7EJRC7p2tuIIK1ZdY92C/3AKbaVoU4zpSSoPMy2UGAUdglsiDjO8jN9WRW7kvIt17/8
Qt5OlQYAPO+x/R1F7u7dZgkXbFVbUqehWRzGLjvF3uDD4jDhqiZtcGgLdpPAUMIgx5LuJtyixI0n
KLgymQVNK37oaWusR8cIy5Ey3R5yW1Eficd515M2Mt5oMF915Tdf5SmHORQRH5j68sxPazPpLBxy
cSU1y4hgoNBSmeT6Ru9BEq8DgTZmO6d3z40HqHxJPXZY9mMMa4ZvQj/SXon5abg3IMQvkxW6yXhq
l4R9sclkO7KXA44mR9Irjn6aEA3DuiMZlvplE+pK9aEQ03BctHglkVs9D5XAXufq4Jr2dInabeLt
gUv2DBrn1aqfg2W67RrnqcZGzN5x3xvdAyvoa2nbN16HeQ0/XBWIIBStvsI5tpGxemBn8uinw3Gy
0/fR9O+7vtwbwY2Nfy1ZzINN5WXPZ18IfUPa+RmZc9gvZve93sj3BGJ5DtTDAVMdEbPuh6pogVlI
5nAm3ZPZCTYmT+sgoVHIF5tRUvA8dHtvflmD1p4pij1mOtof/StYdRsfO//QJ8nO9FJrN0MIw9fi
h1gLdkZgf8XtJyuV9MARPeFSEiyj7P5n5ZRv1uy/28UUXRFJIPiK+9+gTiC2sxenqnZpIE8W3qNN
lfOs4L4AOAjkrWvzxEhpSXC8CGD1sO2H4tZBp+JUsvWqlG2EXkuD9jqXKC/n0oluRXwbpe8VKHef
CklakIbKOLlaveFo54kstigLW4M9gYMrIF/Tr7jrxnjZ5Sbqau2TnMBfpsx2v/ZYdxEuCe4xH0o6
rH7nHQCgB+EazyQ0TthgsfimB+ZOwIB46e2Ai2dstuRuDlVFs2CKgTnJxE4VrkQd8aJDJxBLRPTo
KXg+/gy0pfL2i3h0fPjv7grLHHN/ZThT5w1+LnWtU2bi/PO8Gwa7fQSvN0Vi2CJE/VRDF6azdwx0
/TPJRr0xis8AR5WwPrQn7uf/Yu88mhvn0iz9Vyp6PajBhUfE9CzoSZGURMpvEHIJ7z1+/TxQZtUn
MbPE7p7oiFlMRC3qcwkQuLjmfc95jma+CPc1ko1uaXhY6PNgUwvibZRnnR4Flscbvwg9xGNYTBVw
94FEo6/T6JSl0CSfPEc4j5abs4AmeCukSatQLUP4he4fclxeFMeiM507D5fV+PdohJQdfd7Kz9g7
GFW6rmqXBRMJ24S2hwrNVR+YJoh0QZst6epDy/xMe4fGtEvE4oQm8rwkBQTc60vcUdHr/PyIAXYB
mHLY2G15r+RU6HWtuA/k8C0Y11KHngLydUW0SyA513qPmUTJ/D19eWr30qbw0VIbiTHRQ3OGifwt
10ZNOWzRztophrKPwH+VUShNeYrmRJbTJSv/vHGlrctSehXYHPMUIYU7UIjBPrMLe9WXusKuNCIc
Yt5EQQ3uARVnseeEKy2axFaBToT6MaqUcmFbifdQGWb4BPEYaFuCms7XlHJLtb6fVpk0PEn4uqZt
00hzwxLWrhkke2VbEFKBu2UU9EscWwu6ctIWURPJ2SoOawGczI+hp8aD9qPJvIx2CVbxfRioNaD+
QgpHFqvFB5XmxoCKr3ZR5ImCXr5ApgPk3lcysSXJErP2MgmlOrVpbHc1rbMqdPW7WI4NDAx6A0Ae
Va+0czASLP3OJq84GfA7+gH7joGt91XWYpgnn6Ql46N2/L3tqy2Hbqla4wb0J02JqwSzsic2llLQ
W6wi18snxRD6JA5ibJ3xsAQUpAaOx7yh7EFpg43Ffc08Snp0SNOHXCYJ1aBq4f7tXQfJaDSU+FKB
AoJXEK5GNJwXacaiDdlsIMwsseIH1coI/Ezbm3mGDrULDH89lBJt3hKr6aovzOIC47l9k8asBJTm
pYQtWUr+uJwTkD4JYw3vKApJc4+ikdgMw5Z4g/zDVc2ul76Pl+xql47DpIbCdE3pKOotSuhSG1xa
QtKNRRGWVBx1zfeRAnZ0vlyUz6QUAQRdxznHtBltwf4uT1JPXRga31JBojrbTpATBtmM5YU7yCxg
JOGauTsFMCOJV4tlWV5X8N7QK9PrLUJ1FQyhTE9IF7nIdlIDIUTMyCpru7VDBma0DUDUdURViIHe
cTDgW5/kZmcW+6iv8jG+2DS6YwCqT7xzcPMIOktspp+2TLSNR+O3e4j9od1WWPZWsjAIAHJwaky7
wvJX8IsMcci1miATZgJx4QjVZmYi6bJfQi6JnKVeIV6dtHQnuS6zCfNZlli7AOpNNjHwCuqzBilJ
ixCWcugEGw+ZmIFm8C6MgcBeo2xwZtghRJdpE4b6S6qrmotD1a7qkVKqJwt5IJmj0FXPQRHaNfoy
dh32en2l4xRKa9m8JABCz2awcaSDUUbqO5zA+kVRVOW6F135nlbsUCI71GdVkXnLDsbLJpOb9DET
AqIdhmtlWLewPyjw2o7ps5j0yhxbYlItE2XID/Qwsk2Dy/o6cBzHA+800HQxOpc4X79T1kmPaEon
i+YBrEN5Qaeiv6ZCX8w1GWftBHwt5StjcDg/hK54rwzHXutNaB+zSrcOuW+lO6Wq9etRVMiZLWnF
piD5tpgbsW7f4xjXr/OkJUCAWJKROaGXOFqpvPcUNPqg3xhxjFWPLJCAQoiv21ecm/RpB9ZvXdJK
nOQk7GoQ7UNTW3So++473at+yIXFWG8dYKi+6iXHxFTVS9APEnmElM1jzeW8ILa+7FHtMkP2EDF6
/bUBKyFifMgERJAarRyhytoPNsfmTSBS9+hUMOOmWjui/OqGKpvOZnwf+4pNE7hn9Y7JVUavQiz9
c5JEoP5jzsRBWYrX0IxIrKgaEd+RKKNTXnQhhwSYBfZkxRfvwk0uGUcYHLF1/ZACXNb0NODEQGUr
WWJ4zsbCsMgZi2SKo8nYVMaWk9WHII8F+ZClqz2qaQkRj56LYW2rzKKBgJV+Tr2jnPSZSoO5jgXH
N1qemDPT2qRekesd7JSk8tpbaq14VpVWblbCLkA1pBqbZO1SNWhwiUjVlpmsgoxR6zpa1F1Zrii/
EVrWufpVISyCvAY1XavDk1cc2sLFLWyp8paKZ2+a3dHEa76hcxhvcHKrGAuqlPaqm7J9lgSgXFgs
JB8Jp98oUeFeua6lHVs14YCgYfxWEr+86TAXswaqarlwa73bRbWrcWzNDkOo9Xuh5w4fl2pd6A3n
K553da0yw7DtKJJ5292A0hOYcV1Mk3gacbekEmgNvZwYBaVI3oXcXYSqoO5iFc0CZ6szzWECTIw2
kad4MamkVkBmvZ0csZzqwZLPiiSZInzIe/1YyKONYyl19kUXu2+0fpdlhM+frY1ZRqit+lVta2wq
MAX4g0NAMkY/ko0Q2fvEfGRaqjA4YalaIzBRpEVDZFjrbNCE6hx+QvXNiHGDBy5ZKAsZ6PXdiJ4l
mWjeKFd44f0HowwusJwWL90Qe7sYjcuPlo0DcCdNbi5yGKcPUdr375GmRo+CFt/GGb3anUdXNHGA
/lGJMYtV41ljFE4ESps9Id6PJeMzBpdl2MoDhBwkZpXuXRJ2or5qGHigNpqSPzdDLbqlByceIdBm
e7UESDdtg1J6dosc86WJQQGNbX0jBoEGzZLs5rJX3OEawgVAB0uujJcAr+xG8dnG8i8ta72VV3Kn
GW+ZiMytxw5JzFt89M8FfeU5VpX8Uk2ieGXlurz0B8nkzEUAZwIJSlKT666jLlQ7F32vEUFXeQom
2s576EFWLMHkK1MbNfM0Ti/x30IWznxjatiAwhzXt9cyKi8QNJt8DI5nIYdra4+fZOdXC2/Id8gG
gVgkhIm6DbmHsMWmluoacy0SmHVdartDTdxgO3TzLkG1oUjeWwUGcaKl5UXVgdAD8l+tUseA2Dno
uBAkrEs2lXpXt4+xVHKYrcpmVeJ6Za+AAoxCqKkTfxSlzi1a8WAJ9zbYpgK9BiBzY26k/XBllulj
5xfvQdMRzkSioQJrPdKSZFNTgp8qTZfOiErfNBWpnZE0V51cfTb7WplnXkD7H4BsnddL10qcdWbh
aKaUfisMBn7ROOZlnQRUWqSYMI8ynfd1xZYOsSOIhrq4NDL9SJYT3iI8PHQHTedFsZILmhAILqph
KafSY55RuUzxQmvEACzQ8BTT0RpS1YQKWc0bHmIOF7ayygjGnfZVc+24BvyFhOcCW59QLau5R71I
O93V9xRtgju2n+Ey1ZtmzvS+dHx4b51bhvwx/cEioWtUW7qQzxdNY6dzTaQ9FvVGXxMdIdY2Rd5V
nxTNI7ZP7NJokFgwXOkq0h90K12WdbFxKeki2OJwoxr9tQhtiGvEgNe96hIH26mQSsHkTuSCuKYu
Dl38xxb7X025VAHImJ2PHz/kW0oRjER6MjNMHybKK8483DyGvOB4na2FoqHVoV4IwUkcIq+aV7IZ
zxW3IdpO5HO6ME+9lfZU2TJ2THV1r8EakXM7XzitQg9N09srySoYHuzDphWW+ansmHyBoluXHZmd
8NymgecX123LiAmjbk8roWKuM4JFFNfRNi7C7AiBaGfbpVjXUnxTin6ruN1b15kbND8XOLS2YLLu
7I9SX1sd2cEDXUvjiKRSs3tzKdzhDi72uG6lp8APzUtDBss/dEW9Yt6t54AyowsrToizVfgxeEuH
a0MJX6oar5DDl+bRVQTeBEbMKhHk1aW7B4Bwq1G8l4M0pm6vsLOv1ybAduI0rmkNrmLLXHkocaeN
hSuGbfwUI/MqLIt5KdWXiV4B4AgeqmYwr/uceM6iT66DMtefge1aB91Gb0OHiWGL9DO6sCuXbQWS
t5uOk8A0ihoEJsMYIpBC4FapY8Z0V5ZNBYK8NYmGpog3beR2XzplfYdF0Lt0pHKhK5V/wJpIya2C
BlVnnTYRDf52NF7PeU47cZqnvbJrYRV207Jx1nKqURATxDvJT/2Qi1UiCLzxbfSQdbtsSTJcwLzB
TK5Is87tik2dxNVLF/TEPFdhxqBIDohFQUkPWzh0B6kUL4rqLlEhLxF8THmjGxX4sWIfYZSuKxe1
WNUqa2KNyXbV1krC/hzKada3Uz8hME2KKzbiRTXDNBDOy4FyYgaW2eAPndoRNNgyk19VwEhZxK8J
gvwN68EhK0JYGf5l5BWzPvA7BA8SUaSh3q8MT/YWjRLd9RQfG09Rb+vYxv+ZrxM4SJM6/igL8iF0
nlLeEXFS3nexNMeDp80sryT9tSUpFA6RfmEW+WPgehfk9dAkoLM9TKHg1QuzI/SXdRmittw+mKV5
X8bpkeNsdMvPARqpt/k0s9Zthn9ao2LcuRnpKi5hvZvWyy4w2nlXbS1DvOh12G2k4rZw2wKU1pd5
3yyAxE47DoSPfqN0L0XR6ZeN31ZvvtsSGFgGajfrOqjw09jPbWcq8Qlqk1SiSDrRsUpcx4lTsQ0m
EfwOYloqXdAZJzOzt5LHFI7FszzW3CLuEnwJ9lBcmZk8ssNjUZRzfED5LIuJGpsRTFCxhSHjraaL
Ipa60lJ1dsrmEqabBUbKk3fCMMIB/wWNKC2Sh1fTY4tBPSZ+ZzPq0j8MmmllRmAtrUi4BPyqNC0p
BmPAdScYfuZ+lbZLhY0ZzBkjeISZ1bc7WMM9xc0SuTyNQ0Imo7Tqp/9fBFJ98FuFqRk4Yf61DOSy
rIq0+dtFnTxDbSj+9j//+X/9v63L6Dl5++wf+/XH/bKQacbf8WehEDFkQ9N0FVrrL46rBq7Vhsiq
MJuhVBspsr/UIZqGcoTTjwnlVTbxsKAp+aUO0VQ8ZKoA3Kui5MDHo/xnQpJUbXT8fBKHIGuCCCvb
GFYglSlC5vY+O4LyFKeqJILiVm+CQ1hJ2m4UEs7xJ7ykVZ3NPc1HjVfn2UtFg2sB7Qb5a6gZzDhZ
9hzKJQ6HPBkWvhXp+15y4fBImC0SbP47qrb4tHLsjkgN5uCM6gVajXoleYU1i2O3XzbYKSnGqNJc
lx3SE20iwgVBLMuI8u1yUDjsuKV23ZcDBRlBvKGZ9GuY1lxl4E9DnUGJ1IDTmOJbYDdLKiWWNKj5
Zcv+pqCWFcJFokgbjim8Dqes1LtIsV3PiIyiNI0003aTp7xMx9gQ399boU4IshW9iF69hne09Yvg
LR78F98EEjv+DRbjO6I5qDKVoDtS2mwcj2GE58fajraAHcsJwD0UEB0ic4KZnjyLyIYmZZIfdHgt
LZWX+aAZ4czMKoXjWPhDIVxOS6hom5U0rHBOvHh9jbzQS4/0P3YdICM00khS/YY8gqRAT4+d48XU
CrDQJCosLY/7zwo5uMnZla/RKHqXVjXQXwKO1l84etUvjZ7UB1lLrxIVgz7l8hFKb0KvgZiC0cUR
2y4z9nVIpaU3uqssf5IrrlZGyVOEQ5UDNiJpmXb6x98CbvjU9sUx6dlnD1U2V9D7wQsE/NTmAena
jfRKLARsJYG3JxHVzoNgPuPIYnL05dBtecZNjbNYMgi3AIT2lEOAWpgR6dIlMSG8+w6gfQ81Y5bW
XTUnratHX5jD2ucosmNKvlZst3jg+InBo2jsaREGP8YuYtiP91hHT+OyD5aYJlksp1f5wPvwA69e
REmZPWUBQespOuwJ3gVi4dHkrwC8anvifyn5qSU7LvAmdtrU245TwdY0XC2fSMO4AcCEo8CViLIX
IWQCBIf6IWtBtfsUPYcxBDn3XzKBU0jvUvwZVbfPuuSJMsDR0TDpq0FyLLnbIC8fEjm+wlxIARTM
wqKk3DoPlPgFUfNbH9QpXSFEKKhHITmpZbcBMEz8YcJ20/ZwvseetPEKdog9Q0Hx+L1wYd+UVL+B
Dn3N0TFZElYbLrBDBBO8LTzCPvT3qRyXs1TRo6kRh/pdTYd2GwDj6Yiwl9Jp0EdXSqGvqk5yKbUn
x6LnO+tt74fei+smsoigriOGnZ/80DMDaaknRRT+OZZnGDuWvqT1Cydm/4FoiYD3uN2h+XgaDMz4
Y37EKgp4tF1m0qT0NKGuRiDpDKyKuzUGnZ28Q4+jctGOQ7CdEeSrftjNFhFgIp5FJbZZ53eXPpCD
5VACaLRDJ5pmegm72UYWzHFcZ49t6YQv8Qfoat7OMF8Pi2EAMJJ4+UPVMSHUPZz/DCrHEuM/B8HU
flV9Ld+g+P7hWNpSpw40ImJnsAYMTpS5fsVZ8QXFn0qCZqzNonLAEubyAGorosnncsXcprEtS8Md
T5KDpy3vokDWVvBa5VlDcXniUfybkMHyxhZlx9Hkh9VFzR1iE1SoGsdXML64h3xurbS9mMN6lSxr
V+nWJqQFuPDFA3uQlwLFsiU30UxSc3+JuaXb5E5NMAcfNyAuTm8htYspAnHONXrDTJsgtId4ihDE
SmWkcjqQDzmoycROskvLUocVJqr8oU49umpWlmzjJilestRgL+NTEHaaevcxbvQK2AcfmzfBWUl7
s2ArIoVFTzWXQdYxH60kq5cnlKrtpa79slf+N2hRd/4rU2H6o/pf4x/+CiKx8F2v+t9f/7L8+dfu
ezp7rp6//MU8gWxE5fS96A/vzBj8pz8t0+O/+R/9h397//hTbvrs/d//7TWtk2r801wiKD7vGXQ8
pP96/zFN45Sfcvof/NxhjJsFFdMpWwgbrzQbg3/sMNgrKHDbFUihChRNqHf/3GFIAr786MXlH9tY
KlQbHeyvLYYEYR5BnE0DAes2WwYs0P/45Vc/9w48tH9pHte+mo65H4PqLw4s+vDcH3bwr1uMIi8B
gIUGOF63ppUtS5w6KmENh3rw5YNauTrH5VoHZiXy5lVOSGV0wCgdlaTkmBgU8rBOk+QxipIO27lb
UHextdrD956QnebRIA4mLRk6V+jRY29q6565S0C6Yu2ADM6qVLr1Tavrzl0kWtoGDRrwp6xgLU9Z
S+sZdO8JQR/FMHORuuwA8tgjjQOzMHzr4aH3TO1Yg+UwaX6lMz/2boG0pvdSq6YF9rkM6KfMpmkp
o7x2p2lrzUOrdchTSJPXzi4Mafrp3f96wH9L6vgqBfxV/vu/KV/9xeMD1fEWW7w/Vk9bVU7s+J4d
iz6Kex2TZSRuTL3BMJNKYhTFOvku7UvxVnF2mxsDVdppW9GxmeI9zQ8DwHaHhYSPHMcRVL9KDKzF
sQP/DxGwfyxQ+7azNNGaTeBFugpqlzbb97fP3vXTjvPj7jWdMpiumAIMgnLijgYP70Z5n9CKJ9Zu
3tq6Q92h7+aG5Fuo63x59v31xFfz+e8XHG/o9fngJy4PV/wP1ZE9z2xx9uI4RUAKdhcnrCDpRq3Z
WmrhojDh32idtYH9tECutY2GaB9FyqZw+nvw2XOgoMgC29X3Nzbqrv/aev+8L3JmLIuvz7SRnX69
L6Uou5Yhr2NzAYuDETDdAO13ztjR/3gVoZi6ofLYddTkX359hriWAmzGYJF0KHOFKOa5WjdnXqr6
h4eMwX/kUGDzl/VTh7+qhgOBTzYKkcCiLuunmsRuAN31BYd1upG1J6BWKXl/L1PPuyt0eqSgwGUS
74XbkqmlraHzaxH7DTipaGQH9m7kIhHWF5VY1AZHzJGdEWzYYX2dOaEGNdikSkO5i0KuXV8KtYsh
V+JUPyJqTx5y/OGbnpgaWmVONHeRGmCqT2rUDQM7B8xnbJU7mdIHzKluWKuJSh7Rxyv+b1isLrP3
5FgV7+/V7jn7ukL9v7lgMct/t2Cl4a+Tcfll1eK/+rlqSUI3/64qWCaofei6RgHkH8uWJAz979bI
V+FIqmlCGy0Vv07GkvV3zFjkn6jMHArJHxqein+sW4r4O+EnrFxYY4Q6Kov/M+vWV9sECyndZ/wb
grFsKxZwjq8fjgn3qzZgPx9KSemQyrgFGrTUXFY6jtGpi5AOzGQ3gT15/PSo/jC/f/1iPy5MdjKV
J9VWdeZIHszn+SruDY0lq0DJk5BuBbgVbKk5eOvvrzL+KX/NPuM+wVaFoihoCVj+Vf1k9tGTEZBU
V/I1EOydZObveLe8qS91m7B9I/so2ZhCnn9/za9T/+/XHH/5p5k45WRH1VeWr7FqT2LoqEtRAl/M
ZPfKyoozF/s6I/28mCZMU1ZkXVNl4+QxplLsNJXNxbyklUfB4CieCsnZ5SB+hFjgLb7/cWIslZw8
UV2hMKOzZ9J4vie/rqlLtXBIbL4u3PCgOIjoCmesooZr1LM3BXGOa1+pNzkBffWe3suvyeZfbrQ+
gD8nN2DquoA5olM4oqF88nhVdsB2lSrXXErd1pqyB22bLXOpNVckPuAjMIh/R4igzAwvqY4hdd+a
2JYsCe59P1lLa5pb1Zn157d3zqZP03kqlmwhXzvd/bkKcURZ5JtXg1ajOBs1BOCDCTnMzPHIkZ8b
Y78/BS7Iogo3CAOVop++96IxYHQgmLhKdIDbmAaOhZAucMzlAIUpo0sI0m/YS3YTL5emeotaFas2
NaI+o9yuFzOZ4rRbm+aZJfK3+eRj98smnTRKE2TCyXhEoxu2MYDwq1TOEXvpa61ynohVy2HNWsQH
G/K2hhSzAldcXJwZmuNc9WVkcG0bWAmOU2ZFNhxfR0YRoTao6bVcQR3cxmbww+4b9Va43YK77e5N
lk9EF5ymYWQApdPctS2aZWqCjFGbvt/aHYCX7+/pT+MC2y9TP1MdTKyTW5IU5lc3V3hNNCeuKKDm
08qt30NJe0yI2D0zCk8fPnVSRgN7ZpmTzfj4vz4AiG1w4pgFD5ZdPyM0WBcZAjspv+k65ckbqtvO
B3iXIAH4/ld+fPSfnzygJYsI67FSq5ocxk7eOucN6o7VIA6affSJEOHwPtNideJu6JU20hZaZ1OT
gBXPIvAR5LDM1ObxzD2cTvUf9zCCylhLNPyE4+j4PO26haoNrSIO+CusHVZsT33RkAwbJFpPGQs/
TPgQ/oqDCrFMOOK9NWiLQPu5F/qPT0+nt3EyPVHV6yMX0frB/WFoi+JV1CvhzYqGwNGNQR5kPQkA
JT4bxcwUG006M95OjgGMsfFNfHoKJ0OgSjHEEfUtDi0BzILEZGwfM9IQE/OyJUD5Fq2wBzJ8uI2S
mf+QRFeQkrz3M6/i69Ht95s4GQ41eX6WBjzqUGMF0fPHBlFwjS2v6V4T+TpjgBQfRTrtzOTzcSb8
bRzSN2DRh+qrmaeLk0xtpPcj5aDF89CbavJ0QOxNMnG3bIYDlIwJpz2WhklIsa7soAs9DekezV7f
LtroBh/KRFNXjXr0qIdlG9CpIxPA2CnK6vtH9LGv+u1O+V4wzCosY9rpMNGlGgKTKg5hsehoAjST
S2I+aNdyVCd/jf5Dh0c0nCdHJJz5a/OjXOvJXCL4ZeJEiyxZ5vUeiTJ+bnRKZKQs9DuO7eT71sSH
iKldIzM8M7SV06V/HFu4dplk2C2SwHcymWWeRblTBdUaJnRVV/1zoWwJvpSSR1ObRzGGvom5wjNp
ppxw54aYDe710N520pxObbfzzsx2JwSyn8Ps8/2cvG1y3T3yOGvuB4c7mg13au6tZueG88FfGOYc
jjCGjNLFeD/zukWc3wbqSvQAaNH8PsVMRNF1LF/oSH184M+o2+9pTBfpXMk3JhHWhXaRozyjy5HM
IgqS15EDN30iH+LhzGf7p7nr8y85mbtsuaqwNvBk/eGpQs1sootYOsAJ+jtVvfp+6P22g8MnZMGp
k6mKqQK5zslj0yQYD9RvxcGupsa1uohX6dJZ2Tv7Ca3F5fcX+7BdfxnnJxc7+WVtmmmmZzLO63aW
qfxvAosfZTAmgbmZbnREdckm9JZaeAHDTKVvzf6pGw5+u0r7jRpcNvW+EnNi8sJt7s3jdIKgczuE
8zF0mJRAevecbI/+EUMpxIzyQVtAKQmNHYIT1NI0itubUl0Nzc7j2AxRt98C+OE/9gk2mXnSQUk2
3//k37ZmP58v9Ua2gRz5Ttd8dpsacTW9OPRLaMxyPo31hXhFvW9MS2Xh+MsxLNyc+d4Wg2ORn/lK
x5rql13Qx+VZhHnwrAZskL+ug6SQwJTMeOK2uyR3nURtCn3jDKzDrWHRmffBPtGXaTsHWqevPFSn
b5oxaTFvCOTvO8LISC1qSWZUgjuJtiJZcw4qlWv85hrfWrQdyjuU8tpRWflgRXDEv2PKU+IHOz0A
rBUg5lDUWDeDuJCzFTK/dJa052b63+aicVyxo+IEDPzQFCfzZ5mVCC9cHjJS13KYht1MeZaZPe9I
ZKZyX4td7i4UWknONNvXIy93og7TrlwExkwGKnRu3Tf//Nj/uqGThdcZ9bVl14kDJhWM3JJyF2jb
Npx5l1IwbSKM68g1LhtjUwcXoPGSYVZLE+WI25lwK4HmAn0e8ycNEWcGT9yA+slLIVHvkixpKsD1
S3lnvmaz/uBd688GBU6SjhAurRcGLvpoghOnOOCEeTCUiXoHht81JtoPlhYL5sxdTNLUxL60r8gG
zMmEwtMq4c2bcEiCePj2/RfwQUr97aMHHMsJDdEBdYqvQ1BBWyZkqRUH6Whf6q/Bm40t9SVWLiqg
gWJhSIua6XpbbPT3ArMFMs5Lfnv8zEbcfqDOnT5LYhbvq4M6z+7im3xNDvGeIYebM3kAmE+XWXr1
D8nWuUhIBrsut+U6PXeaON26f3xHNjgL9rWWZsnjZvvTflIxUZd0MFYOPFz6jo1Klvck3kvZrMBm
rqOsW/HazHf4J4D+kiV6gO8f44jQ/e1LHg95GhUMztwfQ+7THaD1lmIDSM/Be0O2Wt56eCqWWAJt
bemg+O0mUbuI7AWTJnQ3+QEH10V5kxx4ofUavx2GXFTAarOrbgk9sgaUA8vv71CML/L0RY/lVgpI
HLg4RX19RnZsFplh8YyKhYyzjRD2G9Z//Xoe0BW9qm7tM+vk2QueTG4FckHJGEdWUnCUmBiYEmhu
TvpiRgjWsCOnAB0Rnuv/y995MhaSMHGseBwLzu3wivqp3dfv1o24Dp6bZ/suOrN//uN7/+upGuNU
8+m9SwZMi4+ruXd4NCV1aj0rb7o3hYbq1/+lQfbpYuNE++lisAINr9Q5uuE4lru1WhOsfpmm8JRg
eXbpg2ciSaR9wn4qjRa+vNAkVGwLVMQd8TLmKlWu7AH38F7GaqcXd1qy0xhuo1lTv3TyYwpG/czb
+NPc/2nUGeOo/HTLqIWlGuoBHhpzpnqz/pZmO4g4UKYqvKhXlM5JcG7gjfuUb0b6qKT6fM2krSLD
9bgmlLlGoJfFv4kS+cgeUyJb/FYyZ8kBowg/Xb9ysnMf2h9/8kj6pRXGyeljqvj0kwH0J1o9oMdw
fsjPbr9xHm0xJ6XuQqDzry79+Mze+vcTPesrbcx/XPC004H6NylJ0lMOJKAB7kByqduLuL9J+O36
iE/gSY8+nguTfVYoGwslPfPIx7njtyf+6Q5OBmZT2CVNW35yc0PyC8ciD6OTP+nDm++H029773H7
wGFCBmJMRfNjP/Xp0Xpu0XY9yXTHtuPMiIel3vT5oqF7lnk0c+zH7y/3Udj+8rtOrnf6u8I6AZfI
9cIeONCqjucVbuN81pO+KE8RWFZoLPPryJyFHJ5vm2voygYZEGfe8LmfffIRtZamOy25d0cLn6FF
Lsg0LjfCffTxJcCq+P5H/76Unfzok89HD9LBIkFRPmLYHQEn3SwtFyhTUT+5qNMwkBqXgEJblGJz
t1vLjwl2JCgFKt2IWQjS14EftxhTcNNpYUxzQUmTMv40Uxbf3+mJVJBxcHKn2tcPXQ+dxspS7pTA
p6iautnWI0isWQJyTvdeuXbTi8xd9vm0HCZqgW1ZkG2gwEh4zbW9NrIhyaEwMdyPSSdasWutzZDv
w4IC2AzO9RSkaBptoa1OYhe0hDfFEj4Y2MqQKSERJ4gqkkbJ1lTmoJqbx7h5+/4XjkqJrx/W+Ath
ZWlwsigV2idbZ13ygtpX+IVNcvmU2cR9kHlprAsTDdGjGq5tjvbDVdQB1jm3jv62ST659Ol+AU25
7Mlc2tPmpr3EwBijtK9g4E5LPgVlqjjnLvnbzHlyyZMdQwJc79f7jLapvJanXbNp7IVsvEGDGOSd
as/N8sx0bfzponDR8Rwp0M3AnH0dRB5RXTR9wRZThavytSYvczRRhFSZCx1dRz0eWvs7sjRD0jb8
TRAuTG9JvJPXLhTyRSpWzXUckV81VoHQIAXS1DHnSjDTsEod2kd7J1trR3uVnvpHl7Ho8kdXOHpx
REzw6TQH6DqaswQoYe+wjFNmxH/GmYCNqg+Ow9rahGVX2r2VLyvCjMGJAjKzznxKH2vi6UynqAb9
PQX5Bg3Nr08BY1KtuJUkH/2BrPMJLWp32/wwULUuTOfS1vALzBgFGuaolzpdDsBmk0lx32063FAT
60Y6hOkksngAOzZ4+K5ka4UBrwbJ9OjehLuY73LS6XMfeEaz9PqLugTxPDEySI7QtG9taV5rP2pp
E8lTkIttvQBR71sTZUmpaOBh3nuELbvvTrImkgqZHuq077+133ZyDL7PT+Bkkq3s0i7rgPFeKtcV
0XENqsGVsX7OYwus2/r7i31oSr573ieTrIcgTYIlJh8psqyLV5NXbcVzXAcW3E9mMmguE+k9iiZY
ENHbKWyaN5wxOVe9Fk+4w1lonJfwXAXoD7MN9WjiGATtD8BJXweBDBZz5OOLYwHQoJw0uJDPnb1/
36yMj5nMJOCEChc6rbgkeRiJuOjE0YTnphBwjKJ1Ur1FL+C1sFJW7WwoJmlGuu7KvT/z0Mf7/+2h
f7r2yXqhdioA75hrw+LW7sx7mEtYtPHE3Df3GCBjgBkEoHEcf6TaU4qpe+9QU1mFPGs4Nfvv7+ZP
i/rnB3FSbSNCKG39rhVH4ojxgqfXMerQcla403Otpt9PYifP/GQVSeyhx4w3iCO45ZVFsHDK1ziT
a0KatyarOmozZEbyrq/PTCtnr3yyiIQEVUIC4EeCY6PAlXcTt523LWifOT5oLUMFO9GrmXn2FDi+
yu9e9clSQvQVBhSdCxtP9V3xyBgzngdrAvRAupPgAExz0hlQ4p0rdv1xxf78Wsdp5tMWVS/jwDJD
nrWuHlQx0xpiSJfyng2ketk/a+91tySCfCoPZ4aT8ufxNLbbZVOnqXsyg9sgGdWmlQX9kGlQzFQw
t/2igE8Ar6B/MqxmUns3RfqQmAMJ9q++e+xvh2xTqI+5EBjbr9qQDgy9WFqBgPYxvhpKT64AIZ9K
SYdl/l8Z/n/d7slc4zmZaMgvFUei6wiSzFhnyrUj7mg/1vm5Mu8f1/ixuKWO8lHqkF9fCi7lqM20
TBwTrIyGgMJF0K9GrwCpwdbLIK6T/OZtzpY+T0RoP3eoNLf+eeGT0ZBLqZXVOoEQDtv2iLy4CW0j
srMiZQ6HUtbgA8ziZjbc0wghn6WSpmRRhuEMMZiNKFud17A067lHJkm47rsLhWY4EV6wg42tYV43
2tH1F0EDBX6j17uhWzrl5Pv39Mdl8a9f8NHY+TSercQX+EpyhtX/Ye9MdiNHsrT7Ko3eW4GjkVz0
4vd5kLtrliI2hIYQ58GMM5/+P55Z3ciMADLQ+wYKuahMST6QNLN773cOLEwq05rrg2rolH5rx90c
s9/JVv/8F38tSV4fV5KZEeZ9PYuJ9L9/WzkjoEDP2ZHFHpwAd6HTm8ZkpJVUrJPvrW4FM9zrtspY
agdgTbEZOQOaoHCKTa4JUzy7xSnPTxTdrHblJpdxPvmkusUKJYSu91eAHKcmuHPa+JZ0p6Zfz/lr
7ux1ubf8Xe6rRTbf1EW+qHO1LlPq5UzkgQGJw5ukefjNm/3ltqU0bjOKwuQsY8mAcf/+ZpH1JbEc
2QgE9alia+f43aoD+GYShHnWwd5r79L6wt1aFMeo2HvpZiZH6925zaIGeE2CGdElZoofLbTzL3Na
xxgTrFXHXo1NGJsHpOVrMA1xybnt2G7rfKk2+YQihxj8fni1jgbxb9psDMFgZL/757f3Rxf3b8/h
n97eTwuAcGfi2fjjHhwQLZATOTyoZfXmL8Uh2PcZ4MgltMBY31FF9jC6z+vIOzouBamNo0FCQfOg
hkpiYGVa65BE6fAF8k1b646Pyd5WOJvMZYN8u97y3otiOe6cEsoCYfzl0OxaDyzw0ohX7rnAbJAu
+WiIeiHIKdBLZG9Ft25J10LJT1adRbJjoYm22wvqaWRS8Xi230e1qL9zfNXWJgdKI8Ol42+0+1IH
N//8Wf26Nbp+VtIhtmz41I1+NkRp4klM2kRsjRwIfBsDRPfc3pYoSFpGgpxt5Syb7jZSh/m69x4P
GH3++RVcv4xfvqy/vICfNqW6twZw5uz//BRawlPdnj259KzjEP7mFv91lfzprf68E6tdm5koNttG
uG45Wk7TqynvANeqGjfFIQh3mT5CyaoqUMK7f36X5i+PtJ/++E87L6Ow1Rher0k1LWlHy3yFZlKO
B0Nsh/Km6fduvHHHdRgeEr010zOYKHhRAfwwlsXflc7MX87ZP72anx4As3aIBqSx+VCUyDl2Pt2J
bu08VJ/M7SnGB5rf7cmu3+I/fcs/3ZJM9DgkZHj7DDiW06fq91dNqrRfjOK+xDna3HXFK586W5dw
bPb//OH/evBhMoE8kg2AWTIx+8vgVwMpr5yd7KFwa6ApNUgkB6PTug3mb6FX5SvUHQ6Hy+57pIL4
mF2PX3BDh1XjcRoqXZTKkw7Pgy7KJemlLx9CwMI0xQ/dyu/s+aatXUwfcbTp58E7sWI9zo3Wv9ls
/bK75E0QeJAmQHRbQpr4+0P72qr3rvT+B11ehyownK9Hlq3tP39Wv3b/OY6bksop8xu05/74939Z
e1tvtEUaefED+IVvY1XMazshPmJe1clNxvw5o8o3AU81xtPonHY01e3+d+/118fSH6+C8VHXpQBl
+D8tx3CwKjh2U/wgR1qZWRNBf5LpsuwauXf0qvIZmwoce1hzQiezKMRNk1oPnjKfuiGZf3P1Xu+G
v1y8vsFICzIIBiKYGiKq/NNOTo2jauMwjB5gY1orleQP8djAtmujr0GTNf/nb8D66V65/jnCNRTg
6Oi5DIv+9Ocyv3SNOah47719I63EJM/Won1qracQaldeO8mutWy9rsviTWWcpGz4JceGlE7Vs4rX
vSdQl9RqHeXFBw3QqOvcneohRxWjY8Nd06Agh2wfSzf/za735xmg64u/NgV8rh22veSd/n6VThNw
aZPJh3trpPUxK8qH2iydTRBm+7DNT67wzH0ZjXhfRAHTC9b7JtL0kGqVke+V1fNUARZNDGtv1X60
hZkkYT+vUm9Ml27XrXv8Ub/5fq1fv+A/xqyYDqWf63ruTzvmYQo7AOaR8TBK8xzDIAFOlK4GP2mO
cxo+iiQTd1YxR3TdR2+XxzVaaeJc29Qfzm5at1CwKRYyXnozJcW072ygSaF7SpjrXkyGEd+GvM9l
1yHSom/Vn2OjG86gqiGvFOm8/M31c11K/n65kqchz85MMWEU/vf3r6CVXRokrtE89Cl47RT84iYC
2sPmovTWLgDHZZK+etLsNlbD3iiMGKTxoMMsZcWeTeOpPwgxUI2is1xmTXhOE0pwEeHzhCZ3pVt1
11rwMODyFpu2R9JZ4bheQd+1fnMr/NwLYVSaYVFkEleBpXedZv77WzGwGPVBUQf3aa2ro0iGJ4ut
ZiG9M14oBC0Sy2KedDt3plZqj+5wLmIGWmzTzw65ma27QaQHG7UJB9VqxbhTurJslvs/PvH/y7f8
J8fIv1x818Dnv4OcZ4zB//Wf35Pi/e19YMf3Z7xz/0lO7/ojf6ZbbBzATJsyhkMXgbn3a93tT+qD
5f6LQWDHIKgCoYnhCa7h/862mO6/QDFcI5lXPytlBZ5//5NtuWYyeX5QNOfJeM1l/m+yLf7PR2XJ
+oYLIiArwCJDMvSnR63yQTEBAkcrhkCm201Vh4j2IarLvglP4zynYhvDYTdPCHbkRpl2dWSR0I9j
WQVwRAGMXY0jm0Rh9gAjP1T7YDQ0AD8AjGVbj90yYcp18vwXN4AM01jjtsFqsVUM3QRe2BULH/fQ
shCA+8s46uHMXx/XgfvhlE4FGwGnAVHKTdeNz1BjvKUmxifu/DSiAQ+YaCRd5kzlh21App+YqN1p
2UEpiBEDpLz8Xc1/8lA7ftStCWr6R6uCeEMqg0mukGR0GbkUqSL4cLnBFHLl1K+O2b53bny0ZXHH
Vwq94TqZC4sbGlxXQzRzwv7IH71FYrGBrHnnaf+s7BS3RRJ3R2+KUm+F5qhU2zm2wuTLHo2ppI8T
MzzbVKEJ6XU09pUxN+1BG5m8STrTfVM9ibR0RGQwGhgWoRDtB1gJ5IwiCxGdH6zLAt1onBu7xEtN
DkwuzRJtTuVGDx6YC7tnU2QlyWac+4/Cb4e72ppqyDiIB40iDc7SGeQKHlZHmwDRCw+2J2LKbMXr
GrkEyD+5EBW0yzxubuegrfetsMe9acTNBcVXAxi75xEEhRSHQ6aWrMnRPhVtt1LAQR971NAVS2/Z
fujBnJmPa8zXuejBecjY/g6sUWyLVBe7mM9v78Oc5gtMgOvKxMI0UbcMqrROKBdB6Fgrqm03Xcsz
OM6KGc5AqDeZGScK9MQw7TB5okdt09rRSwD77ZJd7fw4JOC5/bZqDlPquXeFH2PhqjXUX7tzYajV
2dGfGoNti+tso7zjM5TWSCywyb2Pijjhq58WwKlwES7nGr6mM9rpY9p7TMbOFfUJ2aeLqMiqQxxZ
kF5DIGV2QENJ8a7P/tUemGDsDCl0tUGxHs2MMa6YzeJQYWCVMOqo6EXNIOGAueYW5XH1Ng0D/ltX
0P/qZl0tLJyjO1uR6QcPwTl6CCjT5UEIBEm3896KYaumsw/GqcG2AtMfPJYDe9UG0foR9wJgSbCF
jsJAYtoM4jnIzRIqSkCNCiDvGxow9SSc2CEMM81cKV62atxsvIO9hr0Meewi9trmI5ohaBgpKHmd
zaRjdPIC6cDbuiUp5wq4Caf7MV/AwIxvBmUCyQoLe1OL2VwzU6s3bmSI9UgJrgWA3FxteXbsfalB
qe11svbopdMdRFZMtbQf70qX6fNRXDSqsa1mN9sItziPWh7qttA3HN137aDKB2+26i2XwZmU60Ma
lG8V4dlForBTyDZd6bK+fmD998kKxGmuonund95nN4JlmTp6G6spr5aBnT2YImDEnrPE2dfmqwfG
EDiYSX2vNBgLp77Ve8VbFlrGxsKUeB7zHIeNmD9sLfr3oc8vWQjkt6q29WQWKx9MoB9Gl3ienxD3
Ug3M7opuehus6HXqvaew0KDdBZiYlrizV8E+k82aFO3WlfoLWFB0rAz31cz7D8+i51GqIeRkE72H
lrrglYy/JwyiLKo594isjvGPUNb36EfPTVWoYz6Kl4ot8twYyJWghDQyOaKq2MtYvIp+8G4tRyCC
S9RLH/lLyfhZbTfxsqrj29hTB7tGLViWBjNxZb0hUXnD1OIWxnKzaO16I5IoXavJ5nFBFEo1tfMg
wVBvcc7yaMTjlzyOynW/0JrlG+FFD7YTYiuW09HP+fziIaTcWwbnqCVeP5UYUr3ZnReTBxPLMZng
LO1gXM+dv/aLT8fO6g0kC73kmXHyp475TRHkh0lW1qEgyBZEsbeohR8uMJjOO5zUN7Ar8SnM+Uca
jD8ATW5dQQVdOvEpSNUhSWk+jI6oF54bf2CTYNYgevT7cicNeCKIF2mOhie7UhqFNGtKq70fYShb
wNryLh6GxyIHGsqdsfB6y3rtBPcToJRL0XvNboxNfFqxdTdYNvEtTCSQFr6yCLvv1Wy+iVs0qxVG
ijRh9UwlW0x4y+VmVgUdXLvaerT7F0yYmWs4yITPXVKJqi8NLFLeMR0Z+Nbx/GQUHpvRtO5YbUta
BOACHmIFAG8C6No1Zr8OsVAjU2jy+wCh7cbW/OzSqhj1a9K23ZpWoT58DZon0bDuwjzTn3PTzysQ
l+02sIQi5CV8VJv9EKfHAcVxcNdxFkGINbfGMnbagMa7F4RnQJYAssMrR36p8iF/79o+eagV/1xp
o2QmxI+7ftiB3IV86Mm7Lg6rtegCes6oppddQNIdy0AJSrYJYaSrfg2/aZk4VnZTtAnhjBnpTRYw
cyFdVW74st1zSh/eEtxwQKXmpWmpDMGY9tZmO45vCrI4ssbWNtaGhlEDn0FRq5NTzXgzHipPrPqk
6cfHQrIMHpIqytTaKmSLWkOOnahvxzRhJoAyKOlACruDWWzQ33brJEx2ETrypKve3C5eKx2trACa
EYOmXp19MxSniri/ag0z52VMu3bPB3NrNO7SQ+UQVHT7Ylethz+QongEHDA4OHx4brMCLOuxN5gt
YQo8n97rfrqR17ZROJIASifyV7W8RUA8YM5gZW3D6OryISaoVbKowqz48g1USl6VZNTJSwaGPAEz
Y5iDcdURSV6pPH9L5US7I5T+Erw8R8wRUTjQ0q60mBm73pvSFjxVGFx0B/E+VWN6kVWjrzio16oq
eHI2pCctF26lgN64mCr5lKjpFOdhuwsU88gY16JlLnSAKI1+VZhzleJrDtAOTPMqdKd+n/mJvSsS
o/eWBjCiVeZEwykTIAJNnGgQf3W2JV7Iv23Kb3jDw5ksJm36RVglyboe2vCmcnxMDDqnWu6K9HlQ
xUwcImgfes/97mGr3KjSFzdT336pItsoxUsxuCRFMfR7tmHye9qY3jpIHXyisx6abRUjGdVgRD2s
a62/cuT4gg+bMv2QRdTuFSnoqUW7IV9dgDxrI5rSx6LghtcVCidYWzRRJXOfgwvmqVNhcpgKNWVL
6UFDVJnu3xQdQYLAgKnalhBAUdXltJaxVYIR7xOrDuAO8qWKFrHqtq+qTu6yiO9jzfymADA6jFnG
chBNQt2Zit10sbDzgtXGQTuLD7gdbbmyYY0zfZ1MKqew2k6JYuwqq0Z/A0mKVLUVda9EvqZuLWJh
61URA2Y4+aLEEdQbthntcSEZd0ZqCmNZOLLRm8KYk/xWRJNtfm9sZl4VzlOMrrrwPP9pNETmLO22
yOIzyg8GeXjATt6PuowGkIN2bIf1gcbo0G5V1gyfVRt5tIGKGT/uGZ8IzijJl/s5mpENVRQirqDr
E/epgr02t/GBTKgfrGw+lfZRALU5llQQ1Hvd+kRkcJ/Y5m5O5jglziLm5KlmW3uoZTcuM8GTjHox
RPRdmNoN00uNc8gRiS4IQ4TmsQGU61J+bYbwO3oXeUwMf6QMmyNL0OfBKbLmiMAifmySulk5EH3W
jTOUHZjiPhkPXZIz3KltX++sWLjVPio4mx+Q+yUs+FUJzJ+yZ//mY51S/bKYOkWJV8lsuDHnOqV3
xNCkdXZhsHEmsYTu97YRFo8g4t33IC0ig3XP9BnYnmXare1JAffO56kpmYdyZuhg0pln6zbtwWvu
+z7l+hrGGtRcG5fN93ISEp0MIHKBz7TGYzd1SW29DlFDtLLUUvIkKqGTrWyALBlmdECR9S4a9cgg
UaxxhRWj8pv7MpEqeDE9OKwc7yZGmqFqi3bL3YXjdCE7sF9LlVQtYG4WNaQLVoQCt+w1IteygtLD
4t+SCvTMIrEPo2kBk4oQUmNHFJlk/8szQ3/afTuw7sTk0lmSRvcms8OZFS8MomenLc231ufBizok
1E9+kk8FPamkGHahDu+N1gSuj0Q4GcGDzc0uGavZ/PTt3m+2xjgZjNG0FKg50yhsrMe5T6uzaFn+
UFoJORyqFlq6MfoipWWn/f5ZNK3BKFk6juWtoYaaZbaYOBjbKVaJvK3R4TqioWnSoFLs+vAVm4u8
T4ys2Cc5UyTtdbXRTVJwju2Tpe5BnskyxT6TTuOusa8HO8vq9v5sG7eeMrJbyyD0mg9AbWmQhoW3
aA1LfQuG0LwNRsf5FsbxEycmrk+zM2DOxVeBt8VtR3gnKF6HXqYXM0GegyuXDBKo5LYHtCfx2cfT
aLwFuXSmFaVlOHi1R2pOsQt/4azX0stTo9ccatybBs6fqTuqEaVJZDWKQuUIkFAqE3JSFuo2YBrQ
L/NVLfvsEfnAW5tZ8pSAWNuo0ETN5Tvn2eq7dc4XUEbdyUq9AVt0egf2fhn7IM0OhYcij1OsmV+A
z39NKm1WyDnwPE91DAiZov9aKWdc9L2VVgsS3N2bcPB7/l+d6k92qUv96B84LFSn9Fv+H//vSycf
b+V/3P+ou/c8+fhr2er6G/6sWlnev0g/WszRm7RUrvP0/121Mh2ktGR9AKFQnDeNa2j331UrQGIG
pW+P7hJZCcczKLr+u2hlgR8Dfwso0XEpyQLv/t/UrKiA/r15dwUXXGlXQCSYKnN994/h0r90aIBe
skHVOTIk6KEk1wa3scWuhUu+5t52do42eLzb9dZAyPHdYRVYKU6Il9oPKh5r/chFWKccSoVXYic0
g+fMSd5tVVHEneu+Wck+kVtPemSswoF570Qb7g/PRnnhFqZc/fEbR5WMK9Hl71NmmaupaZmM155f
vcQj21hqUWW9N7p6fI7cur1Rrp3dO4N2byT5WhD7Vc1PpyTfZqXTS8UT/4n7fXoe+xRjbdd8Ovhp
NU04C4Olm3q7uu3t00ApZZmY/KyB/XUdhHl5gmNJJC5vL3FSZBfUWp8plYOzlxfjSua2tU9ZpHd2
3nwiMBEvCWTqC6Zsj/I10xhi7LwzBnHogrGgKTkl3rnjafeF6vq9L65Sbn5SDPxGPAfuo+iGTwUQ
68gBLL+JfF7yMPDHRxbmLyUS8s2wxXf+DJg04gOcPTu7aH+e7eUfbyMuPbkjKF29/PEq/WnILjz2
vPMw1Z9kKt8Z42pWEfHMVdJ04ClHV+5KKpirSLTul5OCXGPB1fMypm9+oYhj7Nwmzi5uEMZ7y4xH
tlz8htFzv/hWmSMwNW/CEDzfFw2jT9sc1tcTUj8+gCI2NrLthw2oVO8cXV84faXsMrHErDs2c5fB
kaW1QEzsnWdg6BctePmuVxvHDtNKxnqdYxPT16pcH+fjujT5gYWpvGFlh7H1WXT8zoGFzV5INq7g
t65fnkIqRYzay7bXDzeNfVREI8nxRT2F7lfq5e+qzPmL9vBZ6PRdgx7CSsyG4/qxljYN68DhLZcT
H7Ctivc5QvjZC/6oV0fyy/cn/eU6UbK3K76QHHTdju3Qpz2G8uy42QShVzvfrcriU/T7c9a6wy3S
0GHZN+SF+U+fGUG/NfOw6pe9qixQuImIFt2gcmYKWzao8eBdRKKyo9mS1/X6AQmR35n+s5GZmjyC
Ni7QZv11zcJ3UwSGsY4kEFUEIUO1MT0pVoLb9qwKg2pkPYZH0IH2KSsDbHFWp78lGTIg6VDGoF5D
BMC1UXx68Drh7XrR51zAJS09YLkr16rCndf59idNQOJt7VTVTBx1bbUuQu2u7GpuTm2EedGv/PZH
OoA79fqATGU0BvPS0SyddF4a6A/Ju195KDmC0awXxWy7W8/J5J0yBvul7vzhPnUY4tQRVTgknlP8
FvXcCPMsNfsdF5aEMQ33U+SlZ6767kXHgggSPt1+mXUoSit8xudGmvXBmwdjw95oWMimAmsWmWzN
KmuwzmJS4X3ApohLqw1ugZ1nK5Vm7lIayjplUzCfo3rUFEQte+VkfbvUCWbiicdGvNS6r5ZRG/S7
mFo5EeMy8reJPaN7GlJ5pi9mX4wyHB6MKow3yu+gP3ACOeSMXaXIImA1D12GKu3KWJ9G2DRdUX1Q
B2juTR6V7H360T2w2XHXASUdmeBXLKPQWJqqeTTRlDFlmpV6zabWBnheK15hqTd2zy1Bg8Rlkt9y
9sKixgwffzj0wnmuVFDdxp1pnlE6J0/YcfXBKoWDErom8ppZBrZnaVBRKVSbHYrGkvU6iHx7b9bm
U2PI5IWzhvvS1fLA2JrD8M4QPzLZXa2laH0uOKFWs1lMO3RT1AaGMm6hLDfhs4v2Y5lwYtqFbdXe
djLudrrwOdKGBRWqwc5asKsUjVszFSepPXad2Qw4Kax7tdQGFlBXDqaixCLmTQ3FMiH3l+SfkF6Y
i0BoF4txZ8cm3QAJVLFrkmBHtWEylj73fsvyk4YbY+RAasVavjQpIkWzLYG96jHb6RFGctMZmnGg
5rr/b/KA8FN6QYdYbnzFqFA0cNaTo+ke4gp2VoQPG6UsZ1ntOuO30faSYzyHLnd1F6xRNhiAiBVG
kszK17GlEI9rihsGVVSYll70NndkK1xNuTaxVLsyZvGazeFsL0bNSWvpjFV2mP25OM0ImFaWtqx9
V45ypRPo/bos0XsMZh+sqW4Fa+olu8jBK4ESqf/AZHfSKcTgquX9+sKlbjk6q6DJ+72BK558ZI78
2K/c6pgXmAt1N+lTpiq+DhMPtsHZyTaPMSDN40QLlIaVxp0JWA5NFs2AHZsSji/s/AEUhyg3jV6+
6N7AIjkg9IAp7LMHqB+bvkz2uqqLp4YC4jPz+P5xGml8c0vYZ4/CPg9hZ7IOrVly+pGRvB54BuHe
JTCrrm1Wdz+aCcHqqZp3zACgPrfCfAWFi7ogSoH11f9+Dkt0Y2gR1LbghZCEJLjVGxU3BGyave69
QzMr+yD7MLjQlG/XqBHEor6uVKx3qONjJ70TUXSfd910jtwhOCbtnH12A47LiqIKppnyMSxyns8m
IuHatoofEb2gkyyutO4Jx0uYOtVGd3N1W+TNA5j1JFhUMvQ2RRYOP2zN4ZW52ClFlWM3+KJC4uc+
6Yg7ymkpUBhRw+PhD1JO69UlqDPjMwW2d2wcP3625PhNTI1zNKbeBdTqdCUMqaS4yxtZ3UwRDzVZ
QelWIQYr7SbVPUPCCNa0CWQBWVB4aSt1N9Kw21o11ibpwM/28IEqBB0kYVpr5/L7N64objsxguKB
XPxQDg1zlqkYtmFcXOrYfc4mb7xFYt2vOPzAYVBRv4wDiogsuM5sFyfuVXznwL2BYTiHwSNjU9R1
cUFScdvYLABJYT3GKTyBYn5nB4tsaEziTRW434PQ5DJtfTL22hDctAmZ9nwKlrWXP9iJZ260DmBN
u6NxKCbhLtimiaURtM1zOMQe58C2XJuDfXWDoPsu66x/n5H8fM/SoUoAQCT6Mrs4YEDUOZemJMcM
eDa4T+og2DYVjljUfvOXDvRBD0b/YLpNeFFWIs4uwru1oyzmrSJ7WhWKdU4OPkJR5eMcvXZE6HOS
qBO5vY4He9qkk6Q/M3TOh5345TqPvUmtJwYGONo2T5LF7VSkI4MB4UTj0bG6iTBIJSyI2YPlLv1C
kr+cSuPJHwv5QckJiysb36XrNfG6CSTYhbBrth3yPxwAdMzsakSF3GOsNzqyfn02HuLApWLQcUsf
bBcS/DzYy77LUXMwznGgUF9sKTmeoHOQw9LXwnTflAzS8pxgEEU+UXJ6SbU1rGcKwOvWc8Qe7Va9
dd2RGCr6sTU6YWeZ5rZeFjjBFuTg70ZFHdoOEpxPPBSXZkTHSygecVHlYjsqGdefnQIt1NQy8Fpq
bjSO78de0ZNUztDtfIqD9HnSZCscZXxOcSa3aRMQ5m9s5n7h1q6ipJuPLqqa25FNQZkp9RFJpmKN
RH9vApt4mTOldzP7lS3NDuemmhhCanr/XOPqEtTCl+YYc2RuSuNhMsxLC9NgUVpM6Vbd5G9ZGFpN
x8Tq130gmo9gnJ1vOavbRxhPwb6se64u2smMFZWDb26McKp5jmcAHdsMivmCGTPfWtl9NxwDv9J7
z8ntW+5Y1Eaz455gLtrDQmE+fzW8JrtxDcR3YR+24XKa3PGxb4V6Q8EqVrVVxTuKdNUtXQcTkEmf
nop8mI++X8CR0nUiV3XSzBUT9qa6dx1d3hWBEN9MO8beZLgyRJZDG3nNquJlsOLL6baPlLjHJjoX
i7iyw3e3ysIde8Lm2Q0N6p+ymae9SBrnCZi2e8Hs227C1FV0zzyk2Oggmc5DB+/fDkFt7CiC5zCK
SoZ0+jgokQ7JcKQAWPbdfqaR8k5f3/tkoZj3dFt6a9USW7+VvTVvQb9ni9j0O9LGg/c84I9cuzFt
oQVELPMUBXmxL8MgvU2ApaOI7RuAKgkiq1OcuSdT6BiBVDMf4kLFjFyTFwGDa8Ep4ah0L8x2ZbZs
rGTnoLCvaTCmdbQqmqY/+mOJpC1uwQvLAMtYj4F5itzXsUkQMQnzqZC2vyy9/lPzf62jgpJOVE08
pFmnbzoouOtRcDpBJd+gYfLf8BTOdCt61E467m+cyMhv+qh9y5DV8E1jlR17duORYLMectF+9q0D
x6vo77253voZMUhe6zM1eb20huwQdXIgn4vO24eWuAmodhLqdU9j2iQnh6b1eyZ1ds5jHOtmUJt3
QxQlN4GVMuBdemzKpiRaj7ZR7Nj+3NGf/j4hG6ED20enkft1NafdsJ6GUB6IokeHUrW4hWwGAZJO
3YxF49K1pySrI4eelIjnc607Urheb0KAEHohPdLhqcAL61rtTZ9Nnzw7meQuYx8VCMgjHWd06Mgq
iOA51MVjNk4PResyvyURkqUJwf0Kq71mPqDsQXIVns94eup8q4d4PjKl5t3aU1g+iVGFC+ZQn+eu
/xYWc3nbuYy+UbcNlxa3wolhClbz7jOp3WqdFeb7WNB5GbugX3U+4mKDARXSpGm+Se1ZPxmiKm5S
3tseEFS0UXP6QIlh78Ud4ehsQAuYkLwETHyhgmCvqJa/U5B9L697qUTYj3pklWS2cJWxsz2kBYMZ
o5t9F1mZUgB1H8JBfI0l1+BcXSpj/FYNVc/Y9XBbuNW8KL1muqHdKRhr98PNLO1Vbpv1ag5j3n4Z
TovOFC9mDzmCHeDN0Pn4I/rM43EDwCxoMutkp3W/VoRHDtm1VUYR1YVf7VOwcOp860dMco8Cn7Hh
lFSLx3BNvnla1zKq97OVJ+iLOgRPffWBFnfKFlln9IvUNedVwCK3YnJhfBSR5yM46wNcHgjret/F
pIIlSRkWp/3A/jBYuQ4DXRUyYhs/r06ZW7iXQJWk0tkLLykDfU2t1zFRY6tFK9KJ1tIMaiokojZ2
5TGVwffK6R9m7WA4DawT0oJjn/Rfg9t92JHckKA8ANfuFyZ7iqR1A6Dx4TGpWDep5JzjINzmlIGE
nR5TBQvCMQomQBq/2qAWeC5zcRRB+kRbYTg5yI/vazq29DGrL5mlm05DLxHzPgp8svwmJ7nWzZgs
rodV3NU0w5u4X1PNflFG8JKwvyUTpHZ96R7rjGXO7yBlV35zyGEnYp5m+z4I+dCzSGZcEHi/xTes
VrSQg4zBl3F4HcgVY/akC8WxMJKorJh45mhNxjh0vEslIJVYfkz1Py26Vd7CXPDpRi2VnyBsa+Yv
LnCwQulUswYY27AYn+vILe6gNXdbAa+MmnNNAQDppBlti1wgZkscwiTqWbTBTd3l48Eyuh/U5xhE
r6dveek0YhE39qMlwpfCFjMtUOMbnUgeV0PzatIBq1zzB/L5FxUE78MUfaWOf9NTNY/sjtN48BXl
5t6v2XdbuWUxp9PC7XLi+7lr3+JKDcdhnrnaarvbyBxKQSv1ay0EJEHTzC4tw/PsFY3wxiuq/8/e
mSXJjVxreivaAMowOCaztn6ICMQcGTkzky8wkkk6Bsc8Yzv91A+9Cm2sP7AkXVZeirT7rjIrK1Wl
koEAHO7n/OcfksDWLHdDqnRKocngK1UOotm68veceOXKx614twSy+BZZOBUu6srWdn2ZHcfG2tWF
OGaYzq9MEqYrOb/l8ziuuZxmlVbzKQmrV27mQ5tHe/IebnIvGoNI9dvOUhyr3SGW+DeQ6AIikNZq
r+aImWReONe80xaKLZ59g/EAc5C5QNVv9ZhZ96zrJeku/lq65X1KbS4xhgDzpG1S7m1LYHLhZ0ev
x8Qghu9GV7HyhwyhvVMfxyh+VpAPtClqVlknPzmJxSFCiJ+XDTvApvDJbQeCXewloMHMwOjdck8d
f6fN2oX3Ycefck+q8tWMCUKbZ/tGhMmhHesB211FKmpz3yP9i8MCJ0EKaYIdN0UyP5XYk62miMmR
TEEzoOLeZZxbeGxPz9BcjroKrwQ8wM+19J1Ko37tp/4BFl24ZjC0d5xSPlo5Hn260706IdHW8ItW
PUQliLxGtC/ZynajCSGL4Q2rN4qAhAuSXlaMIt1PdW3Sg6eJT9CaBqNJS83yvin7J0BCg3xYzYDn
hTC+9XSxSyFOqSDMk+Z51nKYI11UAGD4uUbz4yX+qnTZFSNGuZeCBI5DV+gE2MR4TQ45JjwmKPKI
X4fLpmnaxpGhmf9VmSQ2hK5NERA14+e2yP1VSwb7UfhNf6FSzd+gFagPMwFHhwamzbF1QYbBCEay
iOsxgxFVR9GXsMmMVyA2sVd5Z97C5G+e6ibBR7WecVBrE+jcwHRH5abTUZKl1fnN90sqnqlMXBgE
tD9GRbvXUKhupqL9OhuaOvHa2tvezbnBkyTJxyMPyutcxLxd0WCHHi2gEaHS1zYy6i1EpT4w3Hq+
pnMZXiZsFQNT+ZCMKjplZKD+S9p1DnxQp/dXfVQ9u32UPzaRSvHrSasd1EfiWxWnkjW05lGvB+2u
jwlq4LZ28c40OgOKM2PU16SOwg2RHh7CSJO5WtObausL2jAdzuBO1W6PZnACcGjqko6yes39CtSh
ZFaGvUMbo0+0wweXCfzGh762dpl77hsbBlMfuSgFkkzcedP8FSpneOErhYekaPptWGRUGrqk4TWk
Hh9wzmiPnCjNiYn+QqHpkGq6tWW8OMnQX2g68iDi8N1OAohg0ExgEgtT8MifpoeoKBi9u5V667rW
vY/s5gWXZES/bqddMprBTU7UPBr4aj6WuXmHB32E/GMqNg6D83VVgWjUXNCnMPamh9Ju9C1suWwF
1DXuKGO61xnc4OQU2O3lZlbvRbWEFbYehatrMOeWmnqqqoZ+2GDHLnMnOkeFwn2a8+/cOBo0A4yb
jzKdDomfgNx0dnPwcgI+07r2cDsS2jXSk4+DqKlWnfhhtmhbYNBcW6XLc6mXDDK8HL+z1rzv/YSk
Qo9Y+lXXQoVdKRqGra4jQw/NAV8snOYPKvNxuEjn9Fw7Rco21xIVjQp2gxUPZM0syvsDf2zxZU77
7hQWaJCiosPDQi4Pts4TAmFrtL0aNM5lZQYSiuZlaMp57YvhQWYWMudErzjNR/iRU2YfcjdLNrGf
FIFsJrXpJAIALAxxv8w6hK9jL6GQKePTaNAjtmadIClhVzFbp7wQJomXlQCoNjzpBjk3YxvmXbuL
fbM+EqUUr+Vo21c19Y9dOU33LQThVSEhVBRT3lMtFygMVXjXTra3taeaZMopnY9VA1U/8UlUTWLc
sogipSRfwNUEtG1dRoTbzJh33rNy27dcGeaKyT4khoSZCQMbjDPN2iBDrXsIu7J/aAsHv1eGNxB7
h/xDiulI4DjExnYJTwPImtRhXOoIo4zUprfMagfWwtjE0ewbowJhqsOkutPIsbqEox1uuZ5L0aRL
JKtjXeBJZWfTSz+KGiv9dkIr3IV9tSt1FwCFniuzVcru6Isj76952xtDd+3JD1ybZVsRgwUBqDUi
+Eeye+0WOcOQkpAe5iLHPLNLd/E0fu5rGDfFpLC5is1Znlpt1G/aPu3fZNIIVD3ZbBynfsh3kdDr
YwFF6sIoiihM5N1gXEHfVy3GMZ1BvY2xpKlyY0N0sLfVpAYhZMDt2sHhajeCQpwALfXAIPFwm9jp
1z7OrFObRDi/jeUQSIgyn/Ux94LaJlA0ko1Y57aBY7QDPlvqkbf15mo89mUOFWhA8NKyN2zHckY9
qlXs61HnXcBg3KfeEuoiw9LcDFHTBCWzoLUEa69Lla4rAkseU2K/Ar/Fnz5H7bYqEq8+TpPlI+cg
FfiQ2OoTw0a1q5Q+XHr+32tLJzg60Vxz36S6/RjPiFNapcJt4djnKMP7gfO5m9dQ4FKsRpi4hw4R
ZsLVSL5OekcQ5EVMEOcTwlCihyC+l8sYv4RY9NCnCt5UZkOWd/0Yq/rMgEwFq+nOTQWTKMtynsjR
Ta9GAzlTg0P+RW+78qay5+ErNsTRwdB611+NiqFYyMTwMpVztWtGRRsGpnI7xzlohetqIL8x74CR
E7FWzNaLMS/waqOyZ1LMMnBXoZ4dOp+N0sGfuUz/doqZco1WryAbMC2c/b5/6qv+LY4zeZM11DLg
+s7wXPYaOXwxqiMI+G9+9H2Kyx/SObm2MTvMWKDQ9OIF27/yVp/ckO3OqF+Eiv1bSxPQL0Pd7kKI
qQl088nCE7kaJCrmyulfM1JYybAtBhumoxgkCyJBKGF2XJuMvG8jRRF4a8yVk7Q8YjpUtsc+z8fn
pG6bDSnKxccR+74PZd+2+9yT7bHDROJVH/3szmiXjHIphHNjld63IbehcGnM4l8zz2gurt+Lq1sa
+tFIO4m3b83NRM3H/gZ1dVMzhbzUsi0+9Dp3j+HcNx8686GeppB2kwGnGLkDkDTxAJo0pjozdK43
gYEvo5kRjyVbJp8rzx/uKisfDvmExV+kLc5N5sRE2dIJ4EPXcpvWQ3iQcYRiIIvr7htZbE2CrXDv
bCrUTE/ERONdpsgH3agZRCNi6ZgeU3fb7RRmtAaNdT3xH9ZTzy0aoynZEFTIbyfY06RRW91GxL9c
e1+EB8MFT+3Ykw+WXouXyqxTVIGY3TazVY60Pnxfv2fOPRtd/ZKHDEWxllqurVANWc0e0kb4+iUz
DTOjTZ7sGTJaX6vPkJOSDTOhcIU/c7YuVf9mFywWP1NcftoX5YExe3ksBnhziehwznEz68qm6hM5
wbWQDJNBwq3r4vNkl1b7htd7VWrEDEftybRr9nIJ/+zZsFh9BUPrbmVZs9vulruS810JMmPv2pQZ
P0d4BrLbKnzHxOAxk7M+V/Nixldg59DtpnThnA5GLPZgfQim0XhFm3n0jKBYZuW6pT6TjGBY86ay
xuEtBNpFW63yCSzHNwg4Jl7Rhs1UyvFSq9wtKdfFtynrCSBlWh1V57Rt42ETqogPDY1pqG/8sUy+
znmbjVs7aUp1VXatIRosXOOUTPEsgplOMro3lWtey1C3GnK3dMPYQFQoSNPKSUzlNJmXuGr2BbEE
M3bjcwiKEj7UQ4IfnObJ+yT2TGyLmJ7iR50NGieSOdVvpmGUTGR5g0Za+Gyub7okSjF8b5r6Rc8k
3S/It3qe6Xo4TZtZ+5DJeXA/5A7hm9sUXgK2wEWfnlRhUm1MWYkhu+m3TsJxlfgvpE6a9YUxzVNn
LlbtgxaWn9Bv5PON6A3b242F1x09aHCcb22oG89w0DQDKnCuVwfTN+S0GSD7rm0ey9NcsO1C5Jrt
wIXI/aLbjf2pt3ucIoZeW+ix0iwZxxKovUIEANU/7osIHKLK7zwJM5BZk4Gp7STZSPcuK+okoels
DPpTtMEeY8/NgultfdXum0o7zTq64YFs6XobdfRFjCCThJzYIt5NKvNuAbfZI2ycPOhlhpZ5M3WG
d4RaOqoPQxOO6U4M6WKQ1kRJEgyMP1S3A/pAMI8WujqbVVUDViaOqmLspc2mZnJnEN0FlTO2Nh6s
hWFVZFEWU5p12ItzGS31r8jDM1iJh2oncpyvISldwPdDQSOnwH7lWnd99VnZuZjWhWlWb5HtOtbV
TAtiKRwzKr/ZszSuWqUvIXZ82L2PWqDaWu4Mg5EQm+pep1DST0lmTemJ6WnpgPSU8bUUQopFEun3
x5yrpt0K8ZzK9XZxVAkxgBaoju9Eb7obKO/xsLJgN3vrDFKuChqTjVlfNbWvr3t3dqH3yEENh6zy
M/QFOcKqxRdE8/1tMzLq+DYWPoLtmnm1a2MWwvu39kPoz1poZFisTO3W13TnCiLS7LSizc9G0SVb
SPJQF/MI8VjZPlIlW9y0NvlKe5IvGqywC3x3CijtcMDmaH+mRrvM4Aa1lQIbx850QFdRbzRItOti
dvp1AbfvjrsZM8mbXrRi8jZuON25BezzWAGhU4K0axxjvzCPpPwt2g8VJ/FZMBCPpkggXNA+dgWe
MAgV7loAjLe6Y7Mo2TpbX2Q7Y2ggLiR0JqDXi1jC2vSDE55Lx3rI6hq5rfAOCKPMTWp/t1nPwSXQ
yqbuRG4jqEdEmEPheitK401UtWviOTZ1SpMtCd+gVNnOZee/Ti6uK8rQ/fUs6K55ftbjbHPIEuj3
OEtRwVUBUS8kOiyNbYz5VOCOfQt1O/c+ELxHPnxl0BEmo26sE2z0y2Iyg6aGqM5CZUfMY1Cgupjz
mzhG8kRiC/fDLBt1Lqu8erR7PG6iST5lFcWhO5XPPgjtgIrBHhDjwnpvphXUfcRLXkh6dAQeidGZ
Dk0yWebVWPQvbPo5LdC+FMZ4C2jQH+eCUSTlT7xrWzuIJNZMtqFObjfc2Vm2KRP7VszlHsT4oOk6
yREiwZJE124Bx/AlLKgvsqy+C0Ns+73UxQLcb8cCI2RCjlDd3eeKaW7jDdvWImuKgemZ6AqCjiLj
2unguX7ulNtUEPCYzyZwm0g/z0njbolGyh/0HlF6iRhuPYSTuWPcp69Bgk/dqKe7PIFEh68KBktO
S+lYNdJhQDBTkdMC6Rs5RSbPUCa3lQ/kGdXtTuplcpcp5yQrI1pLczoQzBxooIOHIk4+CJFthraS
e2BAEK2wVOroJx4In9EVz8xKh09mXACitWUNQhl/0MooPeVW+hEX/Oh+VCaODXm9bhtbC0gRZ2w2
YGbv1DKw/H5bVrN5mDxIwUSK0xOF97WBqa1epcO+Ef28KxOr+wpV/M1IIxApGMCbKmMwqKzyOWWA
fBga27uBlQgIN0fqTD45XGt+inOfPCj0kluhM7UwbSaMePHNb+xMMUAw7AqnKoxzZtf6VgG/1IA8
K1nFDoKA8SXkoOrGqDgLTYF0yE/0US9hgwNNZ0BDscXwZNtGBViO/8E89dqqwa33KmIGzq2YPnkj
TbOVYxBhJeKrZWamZO/Kr56Bes9Dq7DlsTpB2EAs6fHgX81e8snN9GQZxzLzWvK/LHtquaf4Fbge
+sCof0PVQVExIiXQ4wS/uGm+tBX5YfMIwa6cXJSE7sipD5cQIg7zCJwjXovUdHfCYpQx2XsgEG1d
jOJj0jfRDqY/PcS3NDfPde5/8Tr4Ko45zzBoMmoWmdePScdkCdHL3je0AFuebae3QN8a2grnFunN
fGpMD6VvYZk3UxTeZWb/OUkeCqjQqUaFVPliA9Z20vXkRljwoadEuzVlqe2zdoJFY5GpXavNVErI
Zsn4oY1pxO3Kznaai8GjHN3PZt9uPNfdW2gBk6J46gtrT0jeNlOt8SXU2xdq2/ZJQT9nRpQwZ/W/
2E4/Bhk7Ud06rzXc7oDU0a1us26jcNyWRXmcFP5zbMnRnnzOqywddc0SbMSY8M7H1hw0qAXjVUbw
bMI+q1adPwSNazC/MNp1bKVCrPREZCtdjOex1ilt8Wh1BjgzjWvKbNWa9sWmRcm6cbiaTnzF2uLJ
k94hSgQymDI7zMBTNCU9nVeP2gABrZ9FflBoyY2tECeYbv1UIL9o65RcnfKTRSmYVhrigib/0iBY
7aWCCS+RXCNIiq4hLHFlJs/SrXaWLOEUtnfYK54aI7+68bCfEXGAnexxT7lJitI5NXqTihWEE+qg
Pu9o79RG5vFRZND2ihwyANTZjVsDaCAieIq8dmflIryr1ZAFxaQhcRTHtku/Jr15kxbViYaHJBMP
L/NEc7BKznkHVMQ0wNNhySTjZ2PEaagA3A5Cq7A/Wik8oj6K4jUSY0gmiObWSVIga8xMZ5nemdta
I/kE6HW49ztpHfoBCzTfaCE/GnjibCrkRvmmMsXZ6VrjphGcYmZkzuFa2mE3TGujte0o3gz11GZb
F0bpzHinMoriZGKBSVq7gBmjT/g5k5p+MKLwWkO5uQ4qpf+BLuKnXBiaAN4vDpy5t++VnT7Dh0cO
BnN379GPaLngYKe5c9hLxVyd6wp7CjqQ5YxR5ItECRTHPARRjboD08z+KmoLyQ6N9W2Hsa7V5ANz
PrLP3c6uznnmeWeVVM06Soe7GFvcmcE4nUVKCB55iTsAHe/YNXm6G5rx1Fr1TWzYzxx0Jz233ZVZ
UznFShdQWg0kTEXLIhhEdtdag3Vb9YgjuP39GgX9OZEQ/bt4T6vCoBKcKMUKHi3jQA78Z6BqJg9J
a6z1AsHa7Gmb2K4PrTuctbYGE5IXfbYO6E6eOZdgr40bKyueSjXA9+0GMJyCqnuF+Nl7E15l5+sO
rWoXQJyxvw7Cii+IhpMzs0r/IhmOHhGU4wnTUyFuwt4Wb45FVRdX2bfU5/CEh4LVRk5g1sZtvDuD
Wnk9TGnI1hf66A1L72ZggHbOvCL7j1CBOed3dwwXNv+/Vypcirz9mn+VdfGjNoHo8n+JE/Q/cEv2
LR1jjcWJ3ERn8KelhuH9IUCYsG1afP08sYT7/UOcQAL60vbiqMEUhCGkjQ/HP8QJwvgDLw0fAwwc
v7+rHf5H4oR3xmLuYvxjwoJzDVMQGUuI1F8NWzTUxzaTvJSSoceMvylq7Ak66BXNKooWsGFEx/eR
5qLFTa+fTACdpFdI6HIUU3vA3MQJymlsgj4rTT2Aweucm6ZtZsDgickFIjr9EcYFnW4GJ/UttbzB
XzdZBhsf6sNAy7lUjZWpqrVoRf0VSpk57gSKd9IJWpujLayrdRdGiqAbuewNuWCmicN/xizWSKYn
pFhIL9ERwi+pqjnaeTBWtkU/EyMkhtJ6yjKtr1Z53I2LpepMWzmNNYwO27lw8Hts5o3bPFmioswU
3AHEsqEIDSa9HDZrkH+10gH0uxXpwGVJHrymw0/XrLvCEuKrU6mCTUzUDMIQFCRUqkWcbWYMFl7b
kSkZnF4Iu/AbybMmOAlMDg2mXZ7x0UmZPJdld6Om1vR2bgVdyaoRQqAstE19D7FTPqrZAtTXO2wl
GsVMbO2mVnaTOtC41xG3+1VTrf2haSzGg0jHipM7jz11fVcUOL5zcFZB6RcQ+8xyWlfMwFtQvswp
uDdmf6t7ZWWvCkjfT5XmKJOOe5rkiuNhxBUxbEjA6FCJIIoXE6VQZ4vLaI/pVfbC+mznndXtssyz
WxQinQ8uBOemvkwyM45mjDaKx9sZe5Lf1QZLl/EO0oLXBUyYs4MJ8z5aIeB2NPqfurnNi3Fb+Z1P
Tc8k++xpIv5QGaX/7JitjoYNROboMpITK7BNje+iWm1aZVhXuammnlngdDBdD30q8LS0p0wPc5gG
TWgzN6NKwOAtHfP6dm4xbzHL2QMciwtQG8Hi8w4aWORzZiqD5W8bMlDD4MhA2hXMERk2uG1LTX4C
peiSDcI640k4Wv8pRo40b5oR9G2rKjmSRNgLfPYnW7r4Uk6+BohRuvUrbQfhPXPbjeTZaRgayNwi
Kykt0vY+lW14GXAo4DPQDOZrhuzZgCA+Vocsd1S9ZjiAg3rUzbDONK9LbxuoYkgE3JEmmzWE66M3
R4gBmPlAGxwkdErmkA2fYGtsJTj1Os6Nl1M1BkYl2qtI+kILynHoa2BOPf5KVRAVh1kvGQRqjTza
7EB719Totx2a/WxTpFOdHQthlYemYMy1tTMjyUHlpAUhUO8Ri8yddcHImU7Kr8Y7F+0srjlDBWlh
igXHKnNj/Q5htZ4fSksbz5mVDCziXLdj9CK+IR7R+cAdZBftnf94Pv3ziLI4Hv79EfXw9/9T/O2x
yP7+f//2KX/722399/+Xf4nLr385sJY/4k813SKmMw1SMxxwK7gki0X0nweWw0+wn4WzZCzkZ1/H
3Oufaro/sGlEhetjTsvQF2Hdvw4sTf8DjBQnR/7CEMxBUyfs/9GZ9U5OZ0FyZ2YABRT7p8Vv7N2R
1ZearKuqI6FDuC3GeKE6jJ0dnzBA0eL10CaQQ5gmMiVgYyIva46sY49YTDGhTkB+OAwCvwDyY0oH
ub8rU1etpwrNN4Sm4tG0vPFA5gcYWat+Fx/8PSmtUJMs8qWacC0dkaJnYJDGP3WHI+av520qlrGg
+9rbJb6xYW8YtxEFG9y3tEnupIXUDoVTfiesELwhq7FpUZ5TYWBpWhdLWeJo4Un1rOmI8NTo8P27
Ci/FwcF8Cqu//AWTuprAiazM+SJcTYA4fgrgcTpnrPYNjbAWpX2pQ3v4qsd9eT8Am2ypAGhLRR9f
NIkkwNYtKLEtHnvP5qQC1XdpvAKY1RYzlJR2yJNz841gFW9dxoVNE6MxPiobolx+WKi3f96Wv+Vd
dlvAYmi4PdyM/7pZns57brEG0WE6VEn4uPz1ZrWm7yl3uVluu0GQcwMiC3QLYSkwXUz4DfqH/+wS
/9wlFqfgf79LPD387TmuZZz/7dAo9onmL9vD8rt/bg/oUf/AJsLGfxHtB3KTJW30z/0Btf4fGL3h
HudaDlWlsdi6/nODoNg1sJvnzcUN1cTt8F8bhOH+gaMc8l0YGJhL2KSO/O//9Zd45ubdv/+4ZPj0
H5YMVTPrRMeLlDGfR6atvSypH7S2Gi/KIHMz3PhpvzXjaTd5vwvHXlbdf63K//4R7zzoHAhRsBv4
iDESF7Mcd3GpBZCEHn64/z9Z/O88Lv/xTdhugeegsHw37vzhm7RaT1mgQyRgwLQtRHaGPwIg7T9r
Rfcbv13jZ5+F1Q9iT0N3hS/e+Wn6Npgu+wQ2IX1/ioz2VOC4mxr6pgqnXQUzILb6UzFJvAfSI46Z
NxAn9pO09svd9Ydpp0Pg/PXXX+7i+7uMsFI38Bq0uTbrrw/SSCjnihnBZBGBxVpqHw0ySI3uJJcH
W3tPUo2/Mez93Ucua+uHOy5MOTkIEcNNpssPuFPcly1BSnkHjYmqnkrYHn9n5/2z5frjt3y/w3mp
Y+NtQI+uknWiR8dIpPtf38j3BsHfF5Ljc1xyokOBeL+QEnfqCybzPNywuEW98ZEs773GZ5Hyg/5K
XHqnOy3Yrd8Wt7oQv/t89or/9iQxxmXEqJsOGvx3r2QtbHhmKVp1p/+IA951bjP054rEFP/sLTY0
Mj4mVPGDr/aAVk9R0/4msua9Q+/3W0BwKV48NLq6+96W1A8nT1qYmWymTG6hfr6adXYuoabiXPmU
lxhLEXWNx2tgSesoDJOamhQnD4JRZ4RBXpGhSCJnwovHUjgrvzulMIF7HXS6JMCpK25//cyW9+39
4uc99Ji3eDhuinemvFUNvU1EBY9sci7QEdZKkwEY4Noa/AetaU5gBpdcbz7/+mN/trN5OjXegljg
qfCusspCWsdwyFmN+fDZr7Pbkrl37UT3v/4Y62erHl8F03KXMogj/q8vGj23EdYM5jap/lik5W0u
8IRBwByUbbHVE8RVvThWEkg6xSOJLQbmV+BP2tmc/POQq7syn3cQg1ZaPKOcl3dY1gSoI6DKQ3Fb
7L2xG9hhurnVCrX3y+paynnjzAy4WXv6aB11TMj48MmOdr/+blQoP3l22JDoC6Kjm/r7122OPC/V
Wtff5Ib/GLnZrTn2J2n7Fxx8iDh1Nq7upCvT6rdz3B5GWMGrNv3UNTLws+SYWOQ/FvHrCK6rRBiU
Nqre8Vqx/EYNXtPUkwOGRBb2M4jCELg4VCK0IdPCYodElz8n9zDz9j3mjHOqBW7arRtj2pF+ux9R
ZI1QKmQjdzleWTaqvOVOMi1ZhyY7a8ML0Qyf3WZAEmLva+6o5L9H/sDMobqG2cfKRTxgNYdkzM6T
iV/kGN1PA2CRTSY1fNOO9pf8BJmdfaSmISQPv0pe8SzCDdReiaxA9KTO3ZLs3giUFqSpOeoVxsaJ
4cTbYGnbphl3jJnWU4T33WgeaeIJRZ43umXuc7KHbL3+ZIoYmmN+28e4NGtRfbUN8+LJadc70c4e
Mtwm1c6V4cPsV5+0kpSbsh5vzIHXVnjPmRGDGJCxWSkb66L0sV/kp3WubhNf4FQgA6y+IGm2V8/T
DtS+b9jJIGCdd4WMA4V8JHbND3HCE3W852Q5F2gz/MkPWneNl3Ng72y8AWrkCmwey0ZSON8i7u2y
7y73upywvMsRRH70IIWvY6QvpWW/jVLs8yokuG0e9y6eiUaSnWuYuNnsPmjDcFKxtq1z7bz8WcBb
O6rwq59GRzcKg6ZV54X9mQ0t1n/2tOs08RjzPXoZHRu002kYY1s7P4WWfXFsFh4CDvRMWA10a00w
MfbHXW765yRHBaD5d8uuo8X6ThrWhdHwDv4+WLe9l0jcYLnTOPRYUiKIWBO3+XnCFTzx+uXvVanl
HJtM+BPlP9i289SoKBjbemTDZIEMBgKiSt+VnU1mPO+t0RyaipybkLllgp1WO2zzNDkytAwGtz8t
ULzRwCsK24PqMa8YwFtabqzroD3o7kORrL2qvno8uAI+uAUvVlYZSBu/I1mE7tCuodh9YTyKuyHW
ufBNDx2zmeVRR4jv4CBsUo/Ip749DGIAIEn3OsJc8Bx0rdpWyHEhWhMxgHx20eW1g7ynOD4ujnH+
HH5fA63DSSbkNxixMMxCJKvkM5vyAW1kIJiCLgerYz56RrcujORoG3Azua318mhkujbq+LWBqy7g
/WWskx5nV9sInzLA0F/vUD/b5BevcdshzRD0+d3mO9eVozxaq43l1VcXWovMx11nm7859t+53vxZ
JvueJVyDChaI6V1pk4RCldDv/M3gp98i3uIaBYhUxa2yJ4iE4hhP2b7LHRJgiy6otPw2zeXLcqZi
uvch6llJzZjdO177wR3VGRbjOoFe9uub8T5j5Htl4HvOEhYLDG8vOMiPNV9rYbdOOrO/0YwJvM4g
8hrTii+DLfaJiRcY/9R842g43efZMi8C61c3QRYn4UL/5lJ+VictWUbfCyUSHZaf/1B+mjb2lJZy
/M00RPdx6z2KfP7cpdMOmvyGVj8wrfaUD2hbafsrl81CaMGvr+Gna+OHS3h3N0YMdLKGSI4NXOEb
t8J0JCrKT7ArHn/9OT9bHK5uMNtA9GqwRt4twh42E/ICy4empl5LXVwcFwKEZe/b2f/+juR9GLju
BIkW3zwrepnqq/C1rcUu5Ic1zJJ+W/uo2ur4mGFjOeBk/etL/FnZzPltmDjys4LN7yvnh8fhyKlW
DHf9TVcQCT315A+x8ZCTlKT4oCCAMhbTHc1/0iTa64zj7dcX8JOeDNGSYbucHozejXe3SEtcKwKZ
9TeZ8XFEte6F5peYOgjRzG/av5/0Pa7uYZBlY5bF/3j/SSU2MamqSC5NDllnBQ6hGUnoIZ8mJ6UU
7Mgff/3VzKXdf1/g8pEggpi58w2/F1E/3FzlIAdqYz6yFBRiHBwdDGQP/sRS6DJRj1ZuBTzND5eu
M54hVlgean/Y98uKmGjKRGUjZkGFK3r8rvFfmNTecdR59u1jM6NAauXLHC9sBn3XZWg+hz5InGwz
8jvZ2AcuVVAt5cVzsnMWa89lpj2MaRQwWL4aIHK955/jlMMvsuEY9OtY2se0iY9NpgWihhVEIpHb
23tiTj5OdFXT6D7riuk2F738fjv22ymJgra09i2nDV4hK3zigkFwxo3Ry1KNdXxe3nQnu4qCUuHG
ysgYTv/a6EDopzDoqQKnWRwNfd55tNnLW9L5/LyprygDbn0l9kuxNAwEDafyRRIMqxV0LBgHM0P5
1nspAyXvSXTjfeXPtwvPcJUmKGpLSsQYbRZ18FJpoeoK2r7ndFP7MNKCSNfuvVTuGITsOO2OYhq/
CLM9zXK8WfbvqRbH0PwY4/4zlyqg4j01fsoZDbt1KUWYwJ+tBIrReHGi/KPRyR3Kfhwww2cdTwwO
jDMwBIxpe71Uo+EML6RkFfjxHY7jQUXV6xaSqsY/T+ixVR0dB+u738qqb6srfFlYlNgjmDhP8Hvx
TGHIiaqPNnwh66L5/D1oD0MVf8N94Fgk3SnzHut+otOzmZR3WyDRdcyBb6YT8uH0LiVViAHu/ez6
Qd1SP+HdOujTbilkROI/e1DpyfWyLo3G3Ehik00/EvrtFXX4DdLbk0g58BOeKWtN+tA70uxsO+ON
nV1nN7lPaoru5iOQMELH7HbBjAjQ3pn2sDNK6zhkaIWm6Ege5QpvZTjH6R0q9LUshhMj/VXx/9k7
r906li3L/ku/50FGpAf6aXtD70TpJUFSUnofab++R0rqOuSWiiw1UA8NVKFwgXuPjmKnC7PWnGNa
yXU+eym92l3NOqeAfxkxKZvkMrydayHzO4LHYBswTaGh2Mzv4LzEgvjej05yNjbT1sTRXmGN90y1
x4K+Uj7vp4uCt562NbTj+dnUGn6bjEivULt1Cm6QxrEzSnd0/XZ07NZDf8cnff/+jHCaATpX7aj8
GZ5BG1B69txAf734eUKPW64dg1ug3c7nAdwvx4ld5fwa5LGJuSa4dZxpG5njlpbeoja8D46lv024
/ASKljZVQ0MyEc6n1ldzEhZxvdaNwVuhUF6TC4BaCD+ble7GTH2w1nPSPZ0A52KM7RioaClsMw2+
HQz6FOZ/DU+cacUHrCdYw0Y6X1ET3jj6tDImtvGNmVwjSF9jWICUIh6qcPhSVeFNOdL9oAJ78Evt
rCNimoPMAiHQsw2E2h0QNZoFR07mBhGzNI0dO3XN1s7iJDp0U0qInztvc+abyyGtJP28jaydGDkU
4LbF7Lvt8fzPxa4JM8diIDHSLsdt3yNgLrJk5/vt0WP7WzjGeZEYB8ugfuREN5w/bho+nazuLzyb
NwpAwiJUPeo93EDdaJ4XaQAaJ7QXTeZMyzYMPsW0LfGDTRe5GC96NZ9AU+YomtnI5HNmwSk7M2tA
Xyp8zI0IX1dxpWpa/+7gY2niUFEyX7YZJLyGdzXn4ChnmaR/S1LFgm77mnn4x9WrkRN1rt1qLLZL
mYU3rSTScNTTnWmqZ2AY38bBhhvvGjs7L69cu913fL4apYgmADgbJ/ZK63y0exZZEjyBoNLOSOH5
pAxOhJwc8y5HuAUfnJngEETZFjzgwXfzK2VxqEO0dwg5rEHov5qZBkHVEUMAMqlSOuGcGyNhrVPu
mSa9W1rIB0pm18JXG9rGZxWdb/pg5/RTqQR56/m7ACG5Rm62GwRyH96FkcO+YfOJcs5orW6jyvBQ
xv0mqYObeZp1Sude9PkCS+6yq+sadYMGMou/3Iuh0WJ6S9to6QB3xVe6U5JFcap3Nv58mNr4u1x1
K0trXoKJdTK8r46tAggRFqIwrPA4LoydCQgZKRxgDvd7m8KAb0oerumHh1RLdkkzXBjuiGzMQn6Z
PyWJe4vf5sJI02ubucVRxdl88I6ZlCcOUqWunsMaSIKW0ctOtGk8lGN6rZQDCi28QVd5UzE5ExhJ
PqPtZlcBASHzERs5WbIcHCTDdbsh0YmgI2jgmApLP1jjJV+2Be2qvl+7JWdruuDkMOx1zsnkuH+x
I47x7LdT4SFYY86k8eUfC2EcKPljSbbvGoT1i2oaLhIHHFHhEEscVwYqNTf+7OVduAFCsMLwYh/n
lZ7stw/2zn+YOeiMsWf22BOiLjip1SvKWxmxIM4K6Su7I24mC689f4JmfpZQnXh/Zv59OElXgD2/
QSYuNeST4WgchoOhcg5IaXuc9ychp2Y3z5/mNx39wAfD/WEhoENMp1hwKqMCap+UPkeX/43kFwfL
PQZxDtg1djAiP/UtNRtYoskXfQxvezc5i8JsB3NzOXjx9Y9r/m/Ih6Kvzv//7/lvfinKsaaion50
q/79b+fRS100xXd1+qfe/Ev0uH79vDm06c1/YbdGD++6/VaPN9+aNv05QPCtmP/kf/Uf/gp8uhtL
YqBeihYEE39bAILodaPP5sz5n/cIV3H0XLQqOv03fnYGEa2ZAsEAhYz5KCHnqu/PxiCaNQRmdON4
duACEI782xeU/zgCVgWkMpu4KfQF//YF9X88Tj+ICiiBcwQjcvCkD/hf7ws6BmmLiOakY/E3sbP8
cSB9tbh7hRa0+N8kNKE+2IG/UyTUZd721f24+lmh/8+7j79Goe9oU9a22ULMH9OrUao4muiGMYqb
mONZgB3kgbDWD1PW5LwV+bc/wMfP9cAoRrLn0Bh0vfkc/2qctAsjQ/b2CH5GmeTPhvUoVnAcXYAH
LUTxMXHMVZW4Na5nUzrLoMQsu/LMTl2Vnt2Ihera/C4fe/T8Ga2b4hwnDeWOKtHNDs9TPeCnwHLW
IwwvIrA2yidpGlvUgHLVggpuxoKsiWka2q1wJpNGCQLVEa29jzGGn9I1JXSi1sd2A2u2wvtVGv6S
oEqktyW2pmsfNla+09uO1j70S3ja6LaMF9ObGndnDkpsHd+oZ210Xo8LrU3iS79AFgwSsB9I/DCs
G8uJ3OhSJ5zqYQRqmCxcO07uuw586zog8OvChLibblRQAfvD/To020r5cG76VscCghEeG12N8GAu
jnaWu4onHXH1rNcs13VNEtKc76ub9m7wQ/8h71UHRkD6WOnKxC3KdUTQUczZ0q5TihIo84+aFYGz
UWCn0XDlY7CvZT+ps97KTPPJLCxwsTZu+fwhr83yWMeTWe1ga45XfqRnNXpoUrEWqYdwEg0Uqc+L
Osirp7j0vaeGAi3LW11+7zKQYPwTlX4JIEl8QRtovXACMb6bpmflnzXHnzD1pkMn1iInRW3nhZwY
wP3BpdiJSbD0KbcvCRuTWo0dzUbiyYWlc1wUPP3qqBO64ZL2PpTJyqT0Jb+oWjMJZpIDa5+SiiWA
9uwgt7pXYTIfaWLHi4kcNAh7+hAP+9omcmUDBkF3lkYQK4I+kkD0j27rKoGLPsnLXVXigsAb1/2M
SP5vmL0vy2/5raq/fVPnT+X/B9OzmDty//n8fP7Ugi6N2ub1BP3j3/k5Q9vIiulLOY4Bz4hp919Q
umX/QyVUMgOj7xImheH/mKE1gYIZqb0z67f4Tzl3636JkTWp/4OYY16vbWFaumAi+os5+qTkhjQD
Qvq8PKDqYiBxGus5xRUGJbZVS+YecdBoNt2TNA2mjomHjDPVt7SHKuyxlVJ8ZsUUP/WE7H3nUDTu
X925P8zkb2tiP34K5bD5qmiHmuxc386wuTc2BAyBs5NF0OwsaXO416D4OACKcPCZobpO3MB/qQZz
+qvCH5I21DMO0Znzg3BYRngWryd32Bha36DAWnla+MDnQmRaPnyLsTXVQWV8MNjbleTHYHDpeXBA
8k0DUP3bwdjSwPlOyPBItZmlE7ZPRqklf7Us/t9BXBeUj8M75p4MEnZ5HYCcKlcyi8ReK1iLJhbT
2/cf2Sylf7UqMgzyIZdHxQKPPJHdxttrsUMMxhlIHRhrOJagr2IOra4xhE7BQ2ULji6YyFuxsop2
O1nWLub8x+K1wt+4wJW0LzlKtUBJJheWVOsduS30YOk+DZzrpucCubaaLn1IM+//8BNR4I8f7iJa
wqwGQHbW+rz94YUN2SAAd73CUKyRUFFFGN2T3q0++WwkwEfKCchFVOhPJI5M54NW0Fk2fRynVVf4
nDZiqDDwHKcB6Cm1r2UJVfcTmh3CKQHVuI8mOYnXXpZjVpN+jWkRFGS0isDL0edz+cvqMFr0bTcV
yzqxE38fikZddIKHtJfthCxcykZiUqo16Sy6NnC9vdfUDuyj2mxp8s4F1Dw2HuohwA3Jwk2LW6jW
EWsrZoqnUdhAixppPA5/+wLPuy7SZqkQOSivfswpr7ZChYVIP+mCFudLk5yD1m3XdQRR9/1H9LY2
ND8hFKxITokkR6+A1vXtE1LRALRKgcTsdVWtPMWeDjvmAGO60wkRl/ny/fF+f5XZCxPozQaPCZtY
77fj2VpWAqSuQXA6+BOIujMWvV2ZBA3E+qLihV2JsXL//iLR77J75ZxusFE/qUlBoATOQRzLCtHA
FSgqSDdocRa9ASFijNIPLvG3mWdehizkZvS72Mzq8y1/9eD0ciTyECTByucnLUkRo2xqDtbm/Rt5
0uDjyc0QD54dczgZ6WJe2V4Po0Qpo56JD6pIPD5MYqZTyMigtFoVkXvnduWZ1tKaXE2BTDJ0wE62
ySOTrafkOHFnUzu5jEgFcH9e/v/sUv4X7+yrZzQfUn8dPn9mEJ8/pW9OkD/++K8j5D+4EKhpUHu1
eCRi1s780pYKUllM9qrEfbMgO8Jlwf6lLSWbWOf/OLOhS+WFmo+XvzYo7F2E6TC3IqWS/AexxX+x
P/lZ7Pj33EVvzOaXzYpMlNM0rcyTdxb9NHKJpNmYzaBbuyIGgbyiXBmpR6Pnl1G/1Wpw1VHmTe4y
IpehX2lJUGH99LTW21o20as3cJmkA75aOTFIBmjz38NKFs3R6f0ODRC4DSS6Mmn2kpI4gS/064c9
icA4YMWkh/6mtOgBPmB6afAkGlMvdhVZrBCiAHx5j5UTEZcAGDvK+1u3Elby1e2HmbhlEHpur/Q8
y+YQjyS6zAy+8hUUtT76OjTYGZe1XdfePh7N3iSfpY7WE4wSfIl4eZ3rKJyGkKrslMaksIbCv9Md
Al+3bdEOq2jU7lTvvRQeaCdQMiujTq59UzurjejH0S+NywXqYejUNGzp8JECpcrm3C08Ujj0+guR
i4S7DZDQ9aW0SRKbdOfejMJPZkWmE8H0TY4aaoDPzinSzXB5tqDiptLgmJMHTrPQQgSAD2bR+BBf
sJeYm7QsVXBEf1AdSAQJmweTCBu6JE1I1lo0dP3DlNQT4gyuoM73yVAYwEQd/6xlJ9xsikQb9pi7
gmKRCxzJjYTEucT9KSgCmt5MaOzQxuJxdf097BivWPqVKW6MDMfmUoBXcWnVFeHwHLsDncjCZ5bb
DiOms6tJq3wIZ4HXPMtG+BeGH0/ONdqWEElTQHDgIktG+VlWBLPi5K+vOaqbizgNz3vfsldNYmhg
I9zKJkGzu4dqAyggEsa3tBHhRIb8RFjaohxQnwBGoFbzYuKRCAiabpJ4a9HOa8/LeICHAM6je4xo
UQB+AK6yTcK0Tr/EJNGMW59QLeokqi7N9ah6mn1hFruXnM712FiJLkicb1FrpeJbMjn2cJuAU+/3
Y9149UU6ZDpRNB1USwkjBSxAhj+abR9b2AI6ZGLsGkiO7FAcGSf6vtSHSL7Yjo/sYKkR7hKv2cpl
BIApa3I+O/qoR1dZjW35W6RpsbIXLpDuadERIgI3l10MgD17oSoXK4RMjeC8naTv1Bu95qNcj2ib
4nVSNE3xTOBCG+ytbqic2xJhUnRvBE0zC4PiKK0IhpkKgtNg1qrmqtG9KL1Q+BDSakVMSSp2vqjh
FLG6WcbCilrhdaQIOnHgajjCjYyNpA21+JjEtrtNrK7eyh4uvAt2hTxa4zy0OthqSRuPt2oKnC9l
UgVHPxZyg2Os+5LkdrNEJpI8A+eCUUAVB4EgyUxLMfNi+GXeBpJSvtOSJNvGnp+nS12HGrMYEzL9
gEoTBef3Axa3zk2HhTPmyR3b8sKBINjOnum2fRjbtj4yx8U7W032IY8LPPRe/z0mD/piKP27tBbu
TZFMAVRTh/teBAApExx+PFHMZWh5PPsyKwfjzk2lA8GXgsZWZyY89C6HeyI8aT2MWjduAkJz73Wr
nq69coT5qyl1Vo/008emtmfHjbZVqREOS5CB3Se89VSwuwr6BUwOJtNNP9Uzsgv4j2IVPuoUuHAN
VmO+jdEN7KZyLD5LsgqWnYxwqXdmuXFClyqWGUkiKgx0DILWz1JhelzostH2UJy187ZrrgQxhHBV
IFEGOW7sqZoQVvpz4N9Qk0AqpTncOVZJMGqs2iOxgx6mQMQfbCJAznXj+Thow7PVaT0Uq6q+Uc0Q
IayO8IKbQocRJQcgfuBfNVMTRzNyoW+GffgYUJ5bagU1bl+3640z4FWKsuoWrKG/sSliLXrXDjii
EJwTkE96EQG/Pou1ur7BlRSR2WqPn7PZvTTHoWp3VYgX3SLfLhr69jFwnfa6muV2bVAYcADGlDvS
b2VihhjgY0lyMUwaX6PjbMfpUzB1dP3o0GP5kZU4D6aMP+JKnIN2Qxj50MpNVjbjEodrsuZ04e1C
aff7dnDk+QBR7VHG0j6a7KT2XR2VB+Wnx07WzWqylZqXLGtd1G2+MxswAZXV9eetjcwaHrt/HnAw
2Roa6rOhLOqn0e/qtWiMag8rwF81Mmvh96tnh0dIToSUN6g4NlmWhmdJEOc7YY/GkQBe9zN8ixJY
eYZt2Ey0KFuaviI8G2XPVQlR5q7HkfWZtHlSwOEbImqIrHxPqo1xJUKya/E9ufoekXhLYmbQ5w9m
al3j/mVF1HR5o+GFwfQJtclm37rSZJZed45+29UW4I0str/UmOCWJCQZmwhsBFAtwz30Zm588kbH
WsWSImZgDS80UZhaIqMGIKwR6OsvbRKQ54R1zplAto25bamDNRnGmv/U2xvFlwsZjIYdU5e7rHOB
WA7KKi9QqaHedNtFVYMZWOBRVxehmFdx9ER5iGPBT+tNTnLBdRXYALCSIf7eT4HRnLV6GEdWwktg
tJHoCPluYfzVm7EvBYDzLanKQGLMhe2y7ASPrRvUIriKao6IAGobokiRiAQa9RpMwtQ8oZ8tuxSt
Kkc9N3QcH3YY/bDQwEHCDBjqt7PSqoEk2rcYaJddoofthWtrTfaNpoLtP0m7BQqHs8xSX1Qjin01
VYTmVLm3GdJCLZNMfUmrbETJ2ce7uLGiK7chEMm2w/QusQDabhGDG0R/0nlL1l6Hloh4iThbtm5W
3CiNp5AnvgCpYCuqu1ZJzG02jBsLr/oOFhZqD4MQzt7BJY1cIl2YXQPMWblGvRdR2+01bYzOptDK
HuZqFO3S0ilesAGxsbIK8hPonRcrP88dEsHT+xxPzyIyNedgROAWaiuJz4kbj5/KKjPutbacO9PK
ajd1ApQXhFwCjRNPMp++N35qGq/YZUWSbYZ+sr7F4wgjWkYakl/nqfdLdnGBI67dLvUOLsnQN05b
MG3wF/LaxC3keC+OQm1hug5BeQU6hiaxb8vGdVdWHMMztkbNfZEDXEFP9c49QJlHUF/qNmdfExBO
EjvXjewMoFVMWromUamWrZ9uUlLQ1LEEdO6thqCWt2gCsopFJ83j7WTkxnmLA//LMHi3guTeq5Ld
7wYqobcQyIyuqljrrcXQNX5JVGGZVgSEY6e2azv7MnQmqPrYljvYc+W5MSJMdqwq2hL+ku6KkDhz
YMVue+dG9nAWBYggoc9IMm40q9u7cQttz6psFozpWfNCZDREDS3AsuWPilBYPP0dod5z1DBGZVmg
rMrBgozoBiKO2FXqGdf25OqPrVF1IH5E2XbMoMQyUYcxX6ZMb+5ZGbscYRdAAGtsk4swh15L20Ls
YzsWd+HoynNL64OHrPDj56Qeg2EVtMVw30m92jlDNi/lWY/ma9QkLvm0OQ/tQT/PROYfEv4Kb2lq
pX42ZZN9lwtVHc0R6Q0Ad3g6K9hINTvgMbxHzRycm000gCA0NHXbYe7fKqsG85RM8I+W7DX85ktA
LmS1SmBH9d+gb7s3/NJPtUbefVygpDOWBKAI+exWlbLO66qpR5IE9SH4VCWakJdxKzrXXQy2C3rA
042+vRNZEZXnGhIzuTCp8zUAZQGtMKNxgjE9RPKIyw4eeSLDsiWml5SRTp8aEkAMwgeztBzEgTBt
YiydzksQyEPiDXauhVkfIDqIfpFCwW8if1fDnHONigWZc8EybqpPXFe5BgDR8LP5omhpQEZnv1bu
M6OvzpB7jce+tZ4TPxnOx8nyrpvKjI9kJM/qTKgCqu/LhU38BbJzPPKpSNlTCC1YWWV8DC3kIRCF
S2oeUYY4KrD3lpV9hiF73cquWqUmiz5Wqs8++CL0+vBehyTVtpqF60Ljur/zgRq3AVM3IIteflbk
Wd+LyksOXi/8beRUpNAS0MWWm7iIjWbo0VNjV+lx8DvjSUeEqS56ulkvQ2M7EMhrLB4clYZe7OFu
wNsRqCbjC3bx9hfqYPp06DuRaUuTQJnqkmJbnH7KoA+Tq2Wy9NG5ctMd2RxdtSf9nF+GzEHuqq53
AJBGWb42TN/zN2YWtfoe4OYATRRb0b4vKTIdNbBl7nLKRFmv9X7E1JESZKXP2exFtaPGWxoo8IsI
mEMQ8goD53LbfRuzyzjIweqby9Edq+EJgqEv12Hb+i+RXcMGJOCoHxeNwdID4RyL9llLLmT45KjM
1M7J8XCyaw3U+j2Q6kCB0G8NpnMLFcJh8mjjLrAwDuGyIJPLAXhdEpCB/ihwrlPfF/CRwGcH18JK
Hf/c7OrSWjWdH07LbIp6a61xUd8626I56HL0g/6GrsTaUPhs/F0Sp665mmZ/+EpzQhO8OLdvQfGR
wBQ1gfnYTRhiE0IHxnanxe2DFTXpwafrtjbG1t9gCdFJ+SoiYlF8cyf9uH7RSQj/0nbIsJwptT9p
uNPX5SRy5JCQhOI8Z8F0QIQtKloi+SLMBhJaacbGi9zA9GjqKSlnQ05InW4/prXV8ebrTnYIwVUe
gl4OayvJwEhoibOCwUoHL6+K505mMLmAaRovWdTZFeXb1FtnY5bCpyjSeqdZtfo6plNx0HvLfy6p
oDAHgn318GRN5mYUZY6L3tVJI8vVFE7U5jgExjqRBBpO0Y1NHURb6EEBXDyQ6jrzhX8cRdBtHc2T
Vwhip3VPxDVQKfXgFOMI4Jsmr+4n9bErGr68CayaC/MQHEbsEHhU1u6jF5FcP0mUP0ahtcdUr8PN
IGGeZIkrv2qlqo+Ej+o3AcRFAGMVlEB/RI+PFZx0iNZqcVEOIaRaaoGc3/ngoVQASA0m3eUO+9cG
ou5FNhg+4pzRXHG8ToAJG41aE0rknSkFvNe3fOsW2XFyr4Ig2ecNNwR2mt/uLb8a4cpLsR+JhF6l
LUGgxC31K5r0MxY8nqHDqlyXXaTO9dR1fbRyVfmZSG6CGzgQ5K13qTdprg5K0yyLjaQVDAci4kvn
sqxCz9oCRaEHDr8AvuhPF+T/VBz/l/1uwXEdwLR53RKd//jPgqNh/4MiBR6DS7fRQIxJdfhnwVGa
IC3wsrsmmlRD6HPc9K96oyEwrM8ZZNSv+fip0v9HvVGKf2gOCMN12LT+KFT+Vb2R0vS/1Ua8kfwd
qEhMLDRQmn5rArjaWPA22GxKkei6A9DdIj3wmiziqlyYKTDi6O5VJfYPXc+3NflfI6IrwweAiIcW
xNtiecmWjZoKDc6EBCNDL7YZrrH3hxBzF+63q/JsKrWYgvCanHbp5KSIkXRhja/i/dSisl3Z3/1D
tIsWl8PiG1e6aO2XenEol97+g7HnDsbJ2O7cw/B4ehyCTj0dYypKoPx+sPTrl7C5ZFlchHZ5LKGe
BoG2MvWLTBakGnz/23Hpp/CWkf/N4I552pmM2pYcPp1xc2WQNlxstVpcAH492sbaMogai8trmVpb
1/7AaTH3id5csIuNVxhzqZpzD3L4tw9UuVoBz0kmy8IsfDbeJBLAjAPp0d0VhkH+ssBM+v7Fvu2c
8w4xJM1XZAF8VPRfTt6hCCVNFuD4RtA/PjfD0B2c2FWwi7SrjopuTff2psk4rfz1sLSsKM67+GXE
j9bB6z6PPnQV2xGyqIopiAUuQ8lOsG3WgKH3FG1WhndAVai9vD/qbx/MHC5PwxnsDevzbw+2Eq5W
JcSuIMuFlLhshUo/jakLYvz9cebGwslz5AWStrRpCfIo5+f8qllmB+z9mgqjqN+wVSgEq+LsZcyP
JEt9cCNnZcPboRByGLgDHSyCzIknr4wddAbHLgkK2lGLaLoY4AB/qHH4/b7Ng3jQ7VDLzdPA2+sp
pzQtBGXcJT0GIsccf9n0eHLev2l/vBLLBo1De9gAWfJ2kGzI4pqtFzUcrPQbrRvAxk2AQuEsrP5+
JMgmrCSmY5nuqVcrIHBG8o3zGoSkJcMmU0VK6eAje96f7hotLpYqU/IezAvP67eAcjnyhxLnIZHe
VCbr2yotP7hnqCp/f/zm3C9jUQS1dHrTtF60lOJ5Ml0DrjnxDXmV+lUxG8pvJz2DgEo/ZTWSerAy
NI/cZ28kczFv9RtZc+BeDsoiHpi44Q9+2B9+Fx8ZtxfCCzKP01s8ROS46ZCPlwnBpPMx2u83WeH6
N3/9JKUN89iQsDIM8CNvbzEpc/QCAvo2k0UaBZrwhrx1k+rb+8P8vgrSHWCfwPKOJpZi+ck4Si8F
hQcw9sQbPNceCbSBiu90D0u6ngCDlnoB2LmwP1tZQOxMYUfUA6u2OUSWnpxVQRXtzHiw9pVZLqn3
GN9VaxCzTiV9Nemt/vX9n/v7MoIlBiQ10hQ4S8wKb+8Kp2Ezhd7DXRlv0+Gr41+kS3k9GvfvD3PS
rJ/Xjtl6g+6Kop9r89m+HUd4E2WBwUiWVmcf2rLrN32VDRcu5RQyZepmDjJvCFxZjHLo7YUx1LsW
Au0a+UywHfGG2GsseB/Mvb8vaGwNKanMmz6iG+am9Ouvjtq31OmcsIZqAR7FMbgiFuQpUdgs9lRz
NEz7QvtgEf3D1IUo2uMd1NljIrp7Oyb6D9SjscB3YTrroud8CE734Bfq8P4dP/2qsDyxRjNFsnIi
CDzdEMVCkwLzzMwkCLRLLzT8VdvL5oNRTlev01HmX/Fq9QIg7xvEiPDtFpVcheTKLcEp2HSojGqd
Ztg03r+q07t3Ot78z1+NF9KzC7qOq7Lqc1Mcp+pB/O088WMIAGqeY7Hbx6nwdgi70NtaeQwBzsLO
Jzz7RI5C9nz/Qn6ol14vxgxjIsfke0CzbrG+vB0GExDK55zamWUF/RmeH3ub4rH83BEkcUHXvHlq
6FzifwTUmg1XjWDWmop2aj74IacTwI/fIegjzt8BgsiTyx3SUeQNp3XcmuG2Iy9m4fot8xK9HSVR
7hD/9cE782NC/+3S2YgwS2K/1k8nfNfqDUvPO7JJnRYgbJlBT28HYCA2ZhuIz/Gt33jWCsAxUnej
wwKjyQ0G3qtEwOqEpz7l1Y7eB0r96k5V/gewqD+8YyaMMeZvjmeWh7LkzTtmTSZnIxJHaDT1zYvm
GsmmQBK3lDT5f7Er30DOXtsKPhpr/r5evc+VCw1cxkyLI/y7UTe+2iNtkaj44JLmh/jbHX91SSf7
Jd2mNN1P7Nx72rJn1AsPJHQsYQtejl50MwIOR3PbPjk1Vtn33/M/TENUyeaTM3s19u4nI09Roogw
JVDOsrV27r4mx1rSeXh/lN+/JpYVfHJgzpz5Mp2T+8jiqKsA+gfdpJDWOoiNkWMf7Rt9ST9oU8fB
fYE7hJ76gYS+LWmQH0xM4vQAOjs+4W7oqKg9B+TEyUwYaFk9TK5JcHYQfHWUeQHx4VYvIC+3WXgp
anWnt3LVRAaWXH///uX/9hadjH3yxqqiAzjcdES/GS99l5L3Gi0GCvzvj3Ji4EKCezLMyU0WZU96
LWUEbM4jCAck01r0pCixLGxZHuwMils37qu03RuOBqoyJ8ZKNN32/Z/x24Q1/wqkYKja6c1apweM
xKlQuDY8apXQdgq7A6KRtSbiWyP114CK/nqCZLx5HkBrxlyJEO3tJwqlmpbvYEGzRfnKlLEljYR8
mQ3y6g05R/8vNxnrD1fnzRytUwYqNNOuaQKeZdXTji+jQ2h1140XHXKzuhagiUq7Lum9O2fUyeWi
pDO1GCFUv3+TT3dG86N2TB30Ev4AkyLn24tOIqdve0XOxxTmZnunGskcNWmNc6kllVk/5Ebbl7ep
aRQkCqZdad28P/5v0wYHYbzTTBiUc7ipJ9vSvAFipBSbwmTqoR/B6QAA9eX9Mf7wImFJp/4Hh8Ol
HHhyjUVM+Jcc9HpJztRny4IEV4ZXrvJubL14VP74wcbvj5f0ajj59pb25LggASOFK8ZtAMGrQifR
3r5/SfMX+Gaen2/bqzFObtvgmiHFhqmeV1ZrYff1qs+ddYewfZ4TPrggiMG/rSscjIHgM99Sh2JD
c/JtEHgPSS+jHV3blU57j+L9ymrRq39vJ3tMcXxrRCcQ4ZoAk1R+cYs+DL8SgngUVuXkoxRepE1s
0a5x4/IS20UbfgJ9bqUXEZmLDr5gQAjIV0jDu5UTiLK0F9rjmOvO0Zj0KfmCa8QPieA1i8u+4DSx
iEqfMNExjsFbi8Ztd0ld1VeuQ6rat9yN5KWvd3Vy7wmiu5g2WrLkBzjjceyuG0dz7umMZNe9DHv3
LJJN7+7G3tM+4xluim3TN8V1rRfGUoiGUDN76oYHHdg6W5LJHS+BMGRw3wxrrdOS+B6xsD4GaVCe
y0I4FzGKo4WWqHJnJsl3y2omc98kA8llJbTgcRmEU1ARP2XTk6pNolvGNAjs7Sg5Ii5z9vPV1s8N
Tkikpz+lWAA3EULbQ061uV93lh5S/CSf/ZEsc4DxjZ9jAEcssBS6RIbUqci4ShQsc6nCI60h/1AJ
gJtpAuNNVrX9SdcSfOHWKPQzXeTmtTdkBqk1061NkMYFzgVgPFPYkJ2FeAsFxcYnB5Hgw4bkZl/C
r+l7AgXpmPpF/9xY6ZgtVVv0m6411SozIuey7pS8UkS6tOvMyoxNyxNF7q5N7W3g5/IeDwEaGnOK
aO4NeEezfefm01EkJWyTSmbcuGyt6B9FCzLQibFu9PCqz0b0OLFaTjmCGVevthnc50ebWMXvta6M
9djV56IJJEZ56Bv6WF1lQznD1jn/D+nwHUwMO/wwQfmhh7nmL6psSzOeXHiycEC721/LDInD0qaj
l8RTutKi3l7PuWsN3ajAuCC0JbkSjqZf87zU5RBFujj3qunZIpNgofPQEF4AbWgWZm7TpmNHbXj5
d6MbRnaz7lUx15UKDV5XTFhTX5jkf1W6+Qkg87NjRPZnJDtksjU9ZhXQErzjCYKswiYhpHAmsbQD
pG+l/F4aJviQpA8rJKbRmgRFCP/eQkuT+3gIoL2Xxd6FL0jF1rzxw284oYDB6sGoPQ5WcTkWPGMm
Jij9I3lmRl0s+2ksD05JeiR/iOQiZ+wP9bzgayizjiV/1PLLVl5GHnljExjb5USE2hoWjdjEoru0
WemWjT2KXZ9xtk8h3Q3Vekr1uxQtRrPgqwuWpHlS9uq6RWUM0Ze8YfPSWBnub796McBhr6soLc89
IaYDW6dkpmMbX/sBq+fSsENoNfUXdMtHCnOih3SaB96jM4yL3s8uUzXdZ9Zj6eMMFf19weuRX0ty
7ou12+MdzVOMX2HjSaLEkzy57TUaNgtdVPK21b+bk0xXNL8J3/RWkPI+T1I+BRqv2SB0WPZao694
9AqVkmsdm7hJ7xufjCNREZ1BjRyirmJqqzrCllut2rSaLV+aSLM3UdV4+4wWq4OfFfFiIs5nJe4c
a4SOMF0EnvXN6aJjk1qHPAw2/ViuJ9XwASX/h70z2ZEbWbP0qxRqzwRJo3FYdAFNpw8xh0IhhaQN
oZGzcR6fvj+GKqvCXZFy6PamGyjcxF2klMEgabTh/8/5jrWlTzoV2yGXEB10cxk2wkA14Xbl+2jI
qwBMrIkmB33emDYI1luCE3MEFssIJSaODxA5iWkgvr6wfEv3PsFwhWYErpEFIl+S3WCpDSlTT5OT
BXqacDn6oUZOaiiRkyWHlENr2NvOqrb21B8qoqnE5Buy9DHs+bTkAxYCfyjLsQOhaounejSmQKn2
A/MYHJ5cHy5Jcb/ksEuOgb78AAO3sZI1fSN33uNXHQh5ZVqIbCJmSRadqp1Bke2LoY8jmwDzTmNc
XFqNtdyQJG3X9ObFiC174eCEWaj92qb1V8RmbxY9zw9uaq+RVCiZyFwELThoqdFsbeW+FRFvupVW
jBpm0YCjoC7a9U1YP0wZqLLAFVXuk8qn35urdIWeMml0CyG8wxx+c1ty9BKEWY8W3M+LRcQ3a5hk
F+OVktaHFLAh3/tWb6OPkeve20JNW6cVh2he6nvCcuuHWnOE73kTM6zSRmhA9VQzpDDaGheyNshj
aObJelN41AiNKSRPI/ZqMqscloglD586VSIGdpGGbAtVj9Mlig+19waISxNfeLho/Q+rWPOj0zmZ
40fVqfkeqc6016BuXEc2v/d+AdZy1aks1oLZRRSStDCDc2uNvE+ja9cttaBpaOe1lLzjdPLHNbN9
MQAu9tOTPkx2dUlPgSDLYQy/es481bjEgRUtUt7noqg4tBdZMNrljT5mxoGdbaBNU8CRgXzA+dK1
JPynatsptTGTguioOV5p89MhwWzY+R4weyqAPZFTuJv0pzRXpYVsGUXyQxsJ8b0xSDixq7GHGu9s
dWAyQo9vqJLAEUJt4IwbVIthfZsMt0lLVQ+HPBl5hGHkudUQoUTpxSQ2tH5Attxf5nGDhE0XCdH1
o5t+cKN4zi/beJoJjJGIAZFwpH4ze1PON81XimgA3mQjL9JINO+9KZNka+iERSKPrzeQNHLvaork
sqkpUviMZx12WIthWs0UcyiV2iTxLCv+enn0Yh7IjL0j/UBeD1QX160h9LgqTnYwqZZDGPVOwO7n
a6QLUtDKBblUaVQfmKw+U4cm0oB4QIKPJ29+E5kIlxdCfm9zbUidoEX7lWzacBa3msgLNMHRqkKN
CI3MgzWd0p9St6z82QjJA8CEeDM5sx6UUqTvNKj8gCuHdDpAR3Y2JbUE2APovpODWTvozpvIi27T
pXY/QTce9ySOLh6ripyiwCTtsaVjh7Q1GBIP0Rc+yCcPGUea2h9aB7mjyDVn9M1huu5M7UJW9Vuy
gstPiSPJHyZTbFfZmuHw9FZvezKOt4VdzPexWqXpuvck0q6+qRztABZgjAG3E6DnkMCw4W9Fd8ZU
lugDmaw1CAWEvYUoasxyqXZ4Zd61MqXhUY+VHsywcm66Arl0GkXQ1sySPUqYuEyjRX2oSEFNfVMu
H615vlVT6yKvh5Eeu9VGExE6Ppczyn03ut01GrX0azELIAnKG9GahxNmmXDvDOWVIbv6oYyjJJg5
rwddDBK86OP4WrnjRRfrgiglgLpEwXxs0v4CHjJUrjpDguM+qkrBhA2dp0IDGkbEzG6RVUtxkOij
1fjpa1Y2FB+ihadylbdDtq9YIjZMa+EtIkPnYC3DHTl7b91Moqece7aI5NaTf6rs4kEYw5D4Gd+S
X7IL1nz4cw8p2U0rYEkHElc2V64Ztx/yeXqIcuONCKcnbRb70XlOi8qZcvJuKwVQCX5iZH/OxgV6
UtgIUfiZbqT3ImG96cKLZrGG+6TDzOOnUgu9NTev+TLGqn7qQrd5qNj73tUtlK6xXarHfqmusBsU
TVCO1UOSeENgdvhNsg6QTFllP5YYCmDYTB8qNGe5v6Ij0Hxa72OZToHUzc9On3wvimW6jsEFVVsv
keFl4/QoUuFhGRM3USpT32Gbei8ESt8m68n+nLSMFI/VQTTmQJ5LohLz1NzzumOiB9H6tT1fadeY
W28xWNhAK79FIFuDWpmmzNcqVFtl8tluUDIPlfOjcWyKBV0V3RW9e2knQItce8fhdGPTy7b6ErdE
yn4gr0V5PRpCHYaSoFDbjduDbWA9i123wTiOHcUfmQMCrVrWj3FTxvb9PHn+kJn1DVKsnFZOVhMH
CYdx72Wcb8cqZ+E2af3C3JWEOW+mJtzbk01sokE6cFpS8NVndKJ+OekYhUS3Ypw5lHxFfkd2s8Re
bdXx+KkJ2QnJJPpim7C3+jACXxe3D6j3Pql6Bkms4zG4rhtS9JhA5o7RH2cXTW/0N3XFJivuuunO
g5wUuLKayh2S7QnhJhl6QZLpEQ0y6oWEU8UAiAybqFDaQLg96o0zNWSFTUuofpgi1i6aqfK2Q1qn
FmumE3fbVDClklBFYapOyq2ZFTot4Y5MpKT9omYanl2YPGVeOPjpyI5qTmpm8CweKgDbPZI+J8oC
GhkJcYPZ9F4RuedbpQbIOvtRmn3zJrU7le+gtOd3ScIaeeiYQ2PCbUf2oQYh9ohdxrqMQBiY6vMy
el59yak5jK4wEVfqelImtlg29oLwxIyAzAcPYR2Mp9FFS9wbKL5JOu+AsHkjAlt8RwT9osFnwexu
0Mg7tKnCyesCr8r43WbDy+yHhuqN2NFxGQxserp3gWQQGSFoEihmAvBeHYx0z709CmwX5kjaaUEM
FXXb57OYn5IGay0A/JFfINWIgaV/QxZx5zp+Bhiq8COo/+GTWRZDshec7qZ94Yrph+id6nNthw3U
wizDpgRBIn83t4OTb8dpnt9R3s/Evq5m7zveW2JMB8uprgeYdfdOm3dvPUSGH3tThmobUjecrxGY
D/3HMXIjnE9x476Pi2VArl/mk/iSJJV3z4GjZDImF1fcsQ9xxvdxb/KfRwT8khGnze77QYtUeBdX
A/HuUQUn7BoLkB3dlmLW4YGriNhjvah8VqLuuipj4zA1I7jrcrnQVC25jeZ702W4/yShNpgIOGKR
kicbcVlkqvaesKP1/RWF6FxtgI97+yyT3j5hG9YdJpjvpH9yggKmFmVb1uzQZhx6tzOiYZiVxufR
SK+UhtU8VDVBBIYGygkv1JB9HZuoeZcYY3xdNXPOYQtn5tj2pJHKsrOmdyBg5DjssW9p3tskaS4T
u+QITigYk0Blh8SKYcqK7qohvsWx4BO9m0T12ybdifDSxkF7zaE8Arw9DgEk0WTU94b+RmYciKdI
z6dt0QinOAC2BtYaJSNHNa01gjA2G1beXsevk7jX4Qzub6c6Yzu4YlErC+g2T8Irkchtpc9Xonmy
nE/zQix2YyS7UMzlbZQ0In/TNKYdHrBsQDNdFkbcLeHiJbB/GTjLPRcsP4ymUe1IsfyUpWz0o8Xg
kHWzhE8rFBOUujVdzW0fBnEqqc2lTb0jTvYLpQ5tM8IfTHzVqOuqTa7jWu9uOs5ztguvnKdkjx2h
zWEDNW6CWJhBPh+mRf/e0i/o/UQuISAb4TaPOacAmfHJzbSihuZKh9P2IEyjfj+a9bvqigSO5ho7
Rs4iWfHTG3IjOGlrnXUNv7nKyaNWbRAV+jYzjVvwJpFiIscFtKvCMTZ2uZ6Fd4kN28lM+jjgrE7o
8ZSid/9i2qAS1YTrq1s2OtOrWno/JWR8xnHXGcZ2HOAfLnMOU35INvpIPitPyBG5QXS4VVwA6a/z
bYLbQqOhlnhMbVFSNxtlx29mvYC+j8cr7m4KqV3GpvnJW8C+OlGeQf7RsFdFo3DxFUGXRUKv7M+k
SVNuUatbsqESr67dLOmanTYBfDf55oLBW6ERej63t8Sih5RyRIjUJ9b5hdmv5du+dqzHbp6usj6K
XZ/E9I8TZlCMcCM7N7C1IO4iRjx57cbs1338WCMvq7ajY31vLbEvnPapqzl/HYqiix2KVTicHRqV
t4aCmaBYkrcZ38kjW9HoofPQA+c29CKATvLCNCg+LaMu7ty5xf0Ee7h2fVEXw/Ro2aXlU/SqQc65
4RiQEEkue/c42aqyv/SGTjZs5jrUPuDJCtbkjblIfLZ+0TLVqV1MoC3hAVK7ybLW2JVxcwn18XbA
B0bNzbvstaq67cnnUqVuBDPQrgwy4jIQCN/jD4hQd40i7hk4MrsGgbFANYELQzlUyZuqbnoaDUP1
2QDHOOFXQhjiqMKkkpChtaOMQFR1PJDQjEGZWdFNFo5fTvkjz+M8faPcRX/rYZBbyfoLYmw9156w
MMTXk+bo6i5T+szmrpvCi96tGzP0G7OvNZ8ozn65HGSrXwvEVe42DMtWsU+IGWU5ERvZwL52l1G3
KImwzNRjnHnjxRLb8VMZi1Rdt7FJWKYLbdrcRraZjThOhgjrkDk786VRRY/WYM+gwDW4Wb41TdYP
PZsLsqUzjoWDRqJkT6n0wlNm9zW07PGxZbn/hlA80/Z5CQRMejV1PwseGrNed5enqbpQekWms9YZ
u4zf8jqsNVffekYaHcIFANkmzLpyNeGhfrlwQRNuZ9eg5bADfD7Vake9uiokaUAELUxslBYvHmt0
4ASedh/HBKSG+qpZU0uKhNE6zO5EyUQof4xdHC78CHq1mabBnMH6Nu3jqoqg6aokvmffZL2jDn4v
2kUdskKIq1lv5d1UcBIyeqEFLJwjKOcuzx9TIggUtQijbDeFPrgWB7IilVuznqm8H6Zcr0buP2vM
pdY+jyOKGU23wrzwoUhLMJ58+/PhzzoJDLxnFZMtwaDRoj8hhgByWuK4JMOx7ZogoeQ1M3vb3mM4
nen0nHaa1gvRyFsjb+GheKfgBXOCAUDgfbOhkwAaOjWrDemTT1lsP3FKHQMaUMTOD9a5BLrTdszz
dSUacVrTuoAPfNyOiRGBR1qOwo08hnyvN1F2W8xldaaPdtpjWq9C0g+4KceR/N/JY4w6rYsJoqB5
aNkboYxNVJj1bnHcnSrs4aIbdHWmgXjaC36+4tqvdNa4LwSzx/fVxcMsSrI/N6q4wzfltfgLscz9
+eigGQoNml77KgY+vgi7SYWKbpUHJheUmjlm4csUvsNq9ucX8miF0gsFHEI85PGFqtwEzr2KLyzq
xpEW4qvJCHvtVf2QhOmZNvpp94xHR1CyQd/TMJBbnmrUUmJ48Ot0XAz0D+rxDXtrQoM3fL1nnt8v
eoX1UvSSQWPyCBEMnDxAHWJNhKyc0ffBu1N4w5t3YbGtWBZUQ4082YHftY1zY/6VG2SS4xaRN+EE
OL3BpPGiSA85C+VtrIK4rfWnKTRHoGw5Btcy1c480Fe+MUSQGBxsyUECuc/x24spzDb5zDDx8HRT
otXJ5LSM7e+HyOsXsYFroS4EbbT2KF9IaKTOTmFM+MQcg9pDV2cyELE1n3ljrzw6kkSQdyDcs1e1
1PFVerqq7Sh4dMq9K4YHNX6z4ocmf//7e3n+cF42cBkXXIZZEAfKmsB40lAlg7jIoHfUGzgXuz7N
3rfJ+DlnIRvt/FKk6T1Cnp3QMXsRg+o7jYu3zb42nX5DremdudrEtNaaN17p3Ttj++dfIx8iItE1
2AF54cncEndFW/fsFyg4GcWhUpTpSVhSFw3KnI1AW3T4/eM4bS+vTWUTdSbs2efItJPZ0wAGWpoV
X4nbpnsvmjcYr27TxvNFPx/GudvNcfOly/IPv7/sr+/aQiENvJ0xyxd/CitMWP3rzGn48Ktiz8oR
TF28ka39EHbumcH76qUsibGBr9LDbnA8rCZVZ+awVicK6sAARtcAMaPhbH1mHVq/tONxxYKAGpSF
DiYgb+/4OooWl9dWzKMCdxut2aADO6IMnHwwGGfAneyNz3wxv0h+ieXThfWs04EDxkRwfE13tEWj
OazsPXEx/jwZ+y42yEfDWQqQ/11rZB/bsj1ENDJqnZNqRplOdA9pSv/y9y/0l7snVNhB+I3onQSC
X1aRQSNlKluVHjLhbkl3H/UN7UFfNBzQ8oM6Z5T5Zdyu1wPI6WAdcdhGnYxbSW9Lb0qTNsE2vyda
w8ervZmfuv3vb+uXzQWXWWfXVWwOnMM5+RyVTenA5sSwof4N/l3WDlb4+aGS2iObUAIDzCH4v7ui
efxKPSXcwqRxt7Hzbw2OzCHHKYpX3NO6XVqcXSXX5/Ri1CIZBOzGgoWzC2IX7LrjyyFPqsFgsAJX
ZX9p2LCUYL5XnE4pjJTRwVy8XVRpuxiexfN9/pGhcv+9XLFm7Sk99ggI/jolfL3Of2HC/x/hfzNG
/5kvu637zx2JSp/zfyMRQn3/fGSq5D/9aao0DEDgCHfZr2AEI/Ka5emnqVL+RQ16ZTXyjT3j3RiL
f5sq/3r+2/wRhTGDPAz+6G/KLD/PJpwLxCMKZMyJpvsnrkqxro4vx4uObhgjlUlFE24t0+nxeAGb
RNtGzahR4jrcajRzBaEpzvQduBrn1hwIQRgIYzYeK4oijj/1NQlpBTyG5iavImcMChuLFJ2ecaF8
7MjY2YaDneFerkFsTfpYAUAC+EZck659ljVlzytLj9vKB1BSwsUxJRkrEJXdR13NIXEdLseXXTK7
9odO9Ig/cOvNnLap72w1PIuIaKwYBlwlTHXdOxqe96qmmXHx4m3e/3wEL2XGJxMgvCf2fGQ3QGqn
UwqS8fjBRNYyyYoIhzRKEMuAG3lvYA64mPIlvs5TzYA2lUrIctCgnn5/5ZPd2fOVPfDvIPzWqfA5
n/jF7iw2eotqsQZ6h/CS3ua0zkJQ3fz+Is9x4S9fvKGvg04yMhHSu7gxj+9vHmsauDbGxD41orV0
TgkxWTL5Rif8LRMXEpzfcOV0kmaaNujDm1SjsQquWuv7bNuOi93AQyIvviyQV6Fz9dslaq4trU3o
T6UzolItj+hk9blJx6CgpOv46NN6y4/H1kLAwOT7Dl5YSQRL09XI2KnbW5xaAGAEfTd2Elq56AOH
WuXbjJLdtxlGShnosSRx+gHIWv7QI5T42NROfJvFsfmjKSc7IedQn5dLrIoQYnXCvCjuo2fyKXCF
QU2Ws/IxrFdfgKvn3ysFFhZkmCfqy0JEVhpocKzSbZMvenqDaoYkT6ssAGK1DXkP29rS64+UWy0k
OYDovruQr7rNlC2uuc2WMKn9kjoJLbUoD7tNOfe2frDqvJ3fhIz2e4+UQ7ZkZjmkW6syjQ8m6o8Q
8lBvxOidhvJ70YO3PQxjPb2FY6dbKLM8mjktZk4NXI2ReEGkV2F2lYV2MlF+yYeSGl9DQbCySnrz
ix75UyjrL5aMcojNXty2Z3ZgJ9sUSP4wrpnVbBIEPMJd7XWL9mKEakuZZHn7rXTj8lLWjfZmoORf
+bGLbGXMB4orVe333PDHMc4mGFPitlC5Hox1BkTYiKPD82D+o7XnH5MlXi4s//H/HeScz/Kf16D/
XXxvkq+f1b+9/VyURwvQqrX/uQBphu3C/YSnrCO0Zy+3wkL/5og6BiH1LEuc3NnguuuL/s8lSGPh
0p9poRzdVuPVet7+rzXI+kuyveA7Iw5lZYDaf7IGHW/ocfKzZWENNHDZwqNiJToeTTiH6sGSg4Na
1TADGjm2LzmpbLNc6Rdh2rVnZvZng95/T33cp82h1GJzj6cRIu4p5tvUhFcXSzk8Ot6Mx4vgM+A3
jRG7QFXaPnBHy7xm2iNxubbEoSQZdd/ST1eBYZEfm4YD4BZColKoXoNFbqyYv6uq/0i7MKKJy8Hs
obFm8gg0ke2j0NDuiC8cCCRqi+RiTof082RlkQ4MU+lBbHfjBtuTuoSbtTPC907vTo6v14u5raa6
+PhifLyyqh0v9z9vnV02gHNOUFjc2Fi8/HINMyzCuRjQ36Fl3yToE4J+Fh9oPsk/2veuVyLlxCWy
BDasTgzKyVv1Op0U5s4uHpWTdLdJHhkXTh3TIHNAvfpWVJVX/RiZu9/f34mn5OdlMcaa5FZZgHec
k/2MoAI70XQtHptaGDsOTiiAOq8JLEFGNPB+ujcRPiW7Q0HiTF9nu50ef/8rPAPKj4eXgy0MSScb
NZvT08mOX0cdSpO4KB5FrczbqG6S/YRG3m9kcVs63HIkSOiuNDfaIeZ7w14IQtnIQNSzLNtmrTS3
XaaNeztvso+ZVTb+bDmADkn8uDSHH1aDSmxeGvZfzXwuqPZ0fLDjXM0DLpEIuOz4KI/HR7T0gHa8
RHub6k82qNJSI3vr3NA4/eDXi+Db5gKrU+GXD36I2hpBTqYRB1zs7eR7V1R7ZoH9lL5/fhX/sy78
O0ySF6PyF6z0dfJlPl4P1r//c0GAEE0dE94A4WeuR8WBd/xzPfD+4l9SSsNhuFqxnw+Pf59IxF+G
zbljNdgwKtYEiP9cDAzvL8xqMC6oyPz80399LWBGZjPKpEyxFXDG6q08Hn/tLIoW6ApquQFmkwdE
tCdfS0vuHSNq3jqNPd2/eC5nJ0TqOziKKfBw9KHqSklp/SBebGVkq2RmD7HlE7+eBo1BZmhral8I
aQjPTE04VPlZ/z0xsJXHSk8pSTiCmyPd4HRisNwc+AdxNks1m1gpcmQI0CArT2iC5ivyblSdMfpv
uteRN+npEgfgSbMmN3ZFYy8Dy1QSd1libMK1X9cnJCxhcEAJ7pe1TapBbovq1tFCdK6Q95KgJSnz
bd+5UtvlMHO6QOvtXFx7E6g4QGjemG9io+q9bakVRvl1Mho17SQw1mgPds3mPZj6BOJMJa0EIZka
LSFxWQYHObfcud+0hVtYt6HTF+19adsJM5dWzdlNipD+a18l7VWTLJXzuUin0rpxIfzeRzIJb6rZ
Sb7muKBwaUiDlG9pIv6eWBy8ha5PlkZtB5jQo8hO01IPb0iBzwQMSQf88yqJ4gkGiGkk54vRmEv3
WhZOIzZaK/IxMGLNjiHTrpxv0q1072sUDUb+UWlxB+dv1Iq0vprmHojxpDODg0ZlUTSuXCKGqxkV
WOm2um9lxmKjKzftloxXnQjvRWwXZGXWRHO1yCB4dwk9/jSo+6ocP9RxOtY3ErG7enTHcsaSr0op
4UumtT7o751xygDHVqaYEAc7SYjlHUk95+Zuhz+pJNfPnjTVoGcHBxevfRT8bGKb6S36v8u00GLA
WF1X20X7JtGK2smDikW+ByhNZc7VfXKVgD+hbpMoRJyuNhQasS5FpnK39E6vP4StqounFdABhnCu
YjMKqoV8lc9EQZa1x/fmzvMbboCqRFClbS8V7lCrRUcmQbmRFris7FDvQMKFdRdiU213rZEM5Ahb
S/NUR2it9/XQzsWuauhtB7w7WwUi6T3pp0kTY0xOcpEFS2enxWEACuluJsMJkes7RfN1SeFabLuq
T4f9olciet83RYn7iZ+m43aYh66PULPrSbQZ2Mqgm+D5QrhWqYLY5rh9FvSl59QoQ0YyQy0yRflA
gLIeBMpIonbraIh8hSLrzqGHzhukD4+IzU56/BGGHKvLsYUvfGvYHFquc6jY+VUyQ7IefOQ6mrPR
afJOb1PRte0hrOv1r6K3QunKl2De4trSERtO8WjLLXyHEOePnWX6IZ0rpIxwOu3qu17miFhl2c/R
FXTDaNy0ptF8aXvg4T4yt+ki6SpLv6y0ZAg5L0kTieBlUxOG12/bJmsbA8O5t/TDLpw6zS52pZww
TXSIWYf96tCP1izbyti3rY4wh7q1wvgTz9XBnFvA6bNdZUUQJhJcTmzGsvf7SlOlr8u6zXbF0FPq
bVKpDhQObHjQncJwUSUjUWIANpFQZF7ltfgYivERf7kZ3eBKm9w9asneeBuxu9VbSjW5lb4vy3Cy
D6KbKjCFwlKyTj9OStNybVN5xtDd2K4KU1+fFi05zNjatKC3zJLfxU502r+ceqtrlQKpudBoNNb7
ZgzjbwrC07KJF7mmEOcZPnCOudHtDCpe4AbTl7eJQSzcTtoVKpHaVfVVtkwuavxllMN2KHqJJJap
vwgycLbTW0YlAOo5lrH1btTAaWDP6PIoQdA4cTpRH9nRVEW2byrPSpeP89oixw5kLG6gNPDE5adY
DbNpfkSgFhEt44/o9kQbBUUFDBw8KIYycBxlt7j9+C2q8XbU7mawVsnIl6GWYSKowcyDZo3fJjTD
Rf3uf3ZC3Xzx7X/9+1rC/+cTMvE2RJodbYXW/+DnToiQRihSknStdbPhcBL8eycECo89yFqCw63J
Xoki698HY8P9i2gvVg3dFAY0vLVi+vdWyPyLHQs6Ara1RGKgI/iDfI3TKiAbIcPgFGWZHKNWa/Hx
xiSR2uoShXUHOcncjREGomzSzvVDjrfi/Fgg9fzDdSgAsyM5qQISgFCaUIzhzKFC+tB5+XRwVDlc
xmjsIWF3Y3HmWHh8wHi+IM0kTmhsMGlAy5MN3rQ4NWnHGdzjmunXm5zqAotCdwnpPz1zqV+e4Nq3
olRFeZsH+AteYJ473C8acVZ9nalPrZqrTaRV8eOL8fTKBvLU4r8+QnqeoOzY2HGYMRleL3eQUNej
2JjwDgumxXvlhLTUzVFr3pqaVm/ivCy/o1EeyP7tTbFjtet3udGqD62wwbMbS37Go/3KE173z/yP
B4yG4GTgtAJpqMdagqJVsjE0nVAjKKFrP8OhO6c1efVa666ZgzcP4rRHGim00yrFAtRCNQPaOfaP
lcN5MXFoHPxsMFGeI731tQf9yljlpEH9imgwYsmd9c9fbNXHpJlnDA04gNpUXBqNFz7aMnK3TYn7
RpLrfZ8tsr4Ea0FdlNBrdgS6QUouziIfE5u9CsXC3i/NdLhKu3zeWVXYXf1+NLwy5kB2MNhoG3OA
OpVvzLzoxcgKG0OshtJaYEWrzLL/85Ft2zwFhxIDJbhT/YauKGvELpHeYJSnaI1te8wc4gvOPHEm
uaPzCiObEcRsRsIPMhH3ZHJIPLLLyfS2YVWwR7UXckJSuHxfyzltLkQBNd0nF9TbokYy3/7+Ob72
VRF85CIeYYJ2KQ4ev2zTqsa0iziXQb3FZpV2tnPwIjpQO/J0jDuZRkQBkvhJeDV+D/IEvKY9KGpS
6GXssfyOLrP886fOqKO24/DsHab/418pYhthl1nGXFnI8E1WZVNQtW5xZj55ZZQDdUPhxHkaJYe1
jrAXo1yLMQ1YHiYNaNwFHmBqor6O6wBQty2XHWGR4dffP+v1J748lvKaGa8rJZKbM1gGjq8Y1mTS
lkkkCU1An81zZHNN9TD486t4VBwoR1MSo/d0fBU6aIazRJ7lY8LQoT7nlLVKzd39C1ehym3yZaz3
dVL+W4rBNKYCi2PSVsO9UebJ1iU84Sc8+B+nolemPZeZCJkiGhTSKdcP5+U7olCdY3Wg64keaW/E
I36yWSuDUdOcP78hyjFAr1fqEyKik0nPIWvJ1rpCojGnfeVOWRiocDmHUFkfy8kQoNjH1oUB59FW
PrkhfWpQjOscuYvW7pknR2cNF9+K0A7Kxnwbz0gjcuHeD7F3ZsJ85VGurDWkJpI+gHk6lbmyyWti
XKRvjQCjK9kW6OIHe2M26hxGbl34Tm8SsRtd91VnsjbOj96aU2RON7GU+0Na7vLeJgNaUG/Ro97X
lHlZt/05BdwrX5bHWkCMKzseVoWTCVR6JeWevLN8gXXIJ1CqDVqBOv73Y/61RwgPbWUoMl1TODu+
LxPT6mLiASDeYaBdQXd813dFczv2vTjzEb82TmCVWqjsWIJ/LQ9bxTjYI2gU6ibRhRe55kWh9+Oe
TrNxnQoA/KaW5Y8NOcY7IP76mcu/dqegU2g7CeCi7LuO77TE2KPsjgAPr7BZ9jQrvyEttLvJV8jZ
7x/qa4OFgibUV4qlbOZPvjuFRY3y9cCra8a7KVQPcxI2YDww34fptQvw/cwF19/9eHQ6qDrWzgGd
NRomJ/Njr5ghXWr8K4RB7NIsNK8SJBTb39/Wa1eh9o4AedU1YKY7foITJo4+DJXlJ0ZVBE7bmbsy
D52fodN/MD86/HS6KQjUISKdRtxKpLJLFCExaihL0kqIva89cINvOYGt+9/f0DPm9fS5MXex7wbG
Z9K1Or4jM4sbbpUTDHtDR8fW5pJRRU9uEQFhPvLOG4cee5o7Un8p5CDaLY4umG1GPerUQ60h+bSE
/BTf9kqMOGM7WNpGelP3I9GHfNlNY+20mxTth+ljzC0+AguJMDXYeTfsSq9JbmZMT1lgdsMoCE3T
6m9erHKxSWKdfCCHT3aCFGfKRyJlLCwJqs+I0EusgjT2JJFfQhtDqWBRvJNSpU8lIkDL1/Shr/xm
tHvyDxuJiT5Wkj19l3uq3UX8xh/Je+mLrakSee05WsQ9Uu68DB03zgLGNSKE0Ws10hAilACbXsgp
CfS8sNwzOslXhhQtTeI/Ube7bBPXj/bFYphPqZPEuGv9gc7VTdFXn1xM8RdnXvOvXwd6A6Yd5Co0
j06XiYzqY4uCX/jpkM1XKdKfg1t58aYu8vbciHrlUkiKbWqu3votngyotE4QIkqc18uEy4HyHYkR
4Syp5Qxzfs4V8Mo+lw6pwFTBEZwTw6nuUeUmlpGcE5RyKufr2EsDT3mOeRO7Lq4vNmdACxwSbDZG
o5MDl7rm/E3EbbLHZpu+qaXXnXnUz1vrky+KJwnyWLJGCvSYxy+0rwSRKexxcbWa+WVX2W27CTEs
kvLhKVrTxEvd1JLR5guZOu5mbKPpth3os/slLiPTjxLpTP4kFAexHJvQm3py9XNssF8naN433UM6
iCt2VJxM0KVLSij2P8kjKswvbY30JKs0+YNTv/l9RERwG8Vp//3PhyG7f44jaNoscHPHj4ZInESP
y5lHA+jhukh7sjD0xDgsNGzP8Cdfuz+XioJOYcrDbrouxS8+q8xIUw5YSvoy5iSru4vtA0Z+0yTl
91mmtw55ImdWoF9XV0g9IE3pTnECgcx/fEURAphKo7Ve0o/1oa2k+T7nX8InmqbkzNHytWtRb6Lv
xm6CntjJg1SEb7MLa9mn0366MEbN3shRkD5c4+L883fGFUzkvlTn+NaOb8tluVuGkj3L0hnjgWge
RkfO0a07a3h49aYYiyge+H7g4B9faVyKOZ0HDlLWrItdycIKUchw013J6fQc4v+1aZe+KxUu9BXr
1Hh8sdgRnlQhE9IIu4PwRWvZcWK2v/z+4b1yFdqNHKgAc7NBPz3pGFFhDFC0pB/XRnGXNRmxP3oL
9utfuAz3QXQR/WdEZcc383/YO6/eupE073+XveeCOVy+5EmSlWXJtm4I2W4zh2IxFOvT74+edxbt
Y6EFz/UO0JjBdLvrkKx66gn/EGFwKplD0RWkr3HR5rZzBbrNPP35KqQlZCUwvSzznIJFIKMFBiA2
9kY536vIXneZiOx3Du4WeM7Cp009jcU2XWWat2fP4mFb5Y214WHB63Apus2P1JrurCK4QjL7D8Vw
2WU0OH9y8ah1QVKcnaNST2uqsIyMuWCcz1YHSy4y8bcccvvPW1ssRfVuUmq4sBPOApJyjdAvmWvF
gZmFV5J5ygGhjfnwz9/ojbfnQCejQiOZ207SrzvBk1bWYf5Lk6U2g1NoDNMFWs7uo0BHKclgR73T
LT0DDG0Naf6i/b/tPJ7v3HldRTJYeVs0mvoWf5egrexPnuWOlwYd6XvdW/p7UWnrEVAsjrrIZc2n
hd93/PPHBhdALwHYUEi5/+tja8dXaUqKF4ui1ycBpXMPd9Z+HhGRStZ0XN45Cm+9ZiIHaA6Ow+90
i4Yzgj8lT50NJmQkcOqHaMnzp1GnOiZgG/f//HxvhEZGIoCaQd5F8JPOgvAwK7rhPxvFhpwO4cR8
Gcdkf0+v7fN/sBLtM1iCYBrpSv/6JovSNdOgVqTKZm4nCzikJCrn9kM9zcsf9y4ATsIZxevC/hmH
f10qw4DNylzONMqDd9Jpg2c485qRpnpvTLN9/rOYwsW1Yf69TVH3PNh7OX7NaAj4UM/n6o5b4TEM
jBUQBiP1OA/8Zjcj5XVC8iD488hMj4sm1waOgb5wduqHUS0w+4mZc67CJ+6iNLbrXL+zPd7Yjpif
cGXRLqEoDc9OPT0NrI8dYksY4EkbGvozeHS0VKz8L5kufx6gaWAQLOkggDY6x7gJNGXN2SZm+hkY
Dm+MELzOqyxZSxNYHu2Ud7bJG3cohQtDKK4FehbnA6Jaa2Or6TzY6EI91FlQH5cpf+9Ev7VKsLE5
iPS0084vN5KtGrkg9j0EhSfA4dN+Kd+tDd5cxDbpF5MjEizPMpxmm1eLlDq0A8d+7feTdzNAm93/
+RGm7U97lacBlXy259rOEZYhQg8gTBAe3cJ3LxXulbvOKo3/YHvTDIHDTOzd7pxfj3Dujj65GQm9
xm+YUllFCOAY3jv94u0Hnx9fsniaO4zjaLKe3dLDEFbktewAZOqLUzZ42T7E7/0wO1pfoICEpAsw
h8Fc2ISd/26L5I3Vyd5ID7i3iB9nz5gVFu6x5swRbirzue5l9gogx75tIyf94xICEviGFt9CPUC1
sy+HehJsGemRLs7hmiBLOj/m3VQfFW7C79yYv4dElmL+jsQyRiQ8269fbhF2jtqIpmWNRWWe4I/Q
JpMQ3mthqGCMkZzchUi1bjPDd1KUN1be8IKcMy5C3ulZp24QWvtGKHHsBOCD8pdXPladFz5Rg+Kd
m3dOgYJWUOz0ajPG+dOjQUFIAsachjE6Q6JfnzrCvXttqC6AntlFshVmJzTds4sVVdt3lvr9rEOr
JhkBE+pgErdxA/5egKYIy3mY5SJRYEzBXQWg6iId5z+/XygumDkxKv3pEri97L+VuXRZ4W7XPJC7
ZlHirZ6BZIb1HurgjWeBssKslKRg0ys4OwJhl68EZtJxuzbGkw/6P3ZGVIf++OOw9YkizE0p28+n
KJ7fNY7Vhw6kMA1UagT6F62IgUrp6ot/Xmq7EH+NKBDTABkxrwm2hsRZRFnRK2swx3Zg03jtaz21
tCHxKn9102K9Xaq+Psy5bf3xRcaiTCW5zJjUEJx//VZpFkR1Nii6nFmavahVIyGFgNjXf360N77V
ZqtEP3FjppGU/7oK2tZuEdh4uINmNA9S40zKVGjd/SerEJIpn6j5zlfpO78yypFVhrZM93w2MAxN
rd9ZZTuO55+JviWl2TZaZTjz67PAoDPyarSdmLmJRnDPRn85ChG/C53lndD7RtuOaEgLFtoFzTvw
zL+utTA2W1caZeAgO9EitWu2eyOoJlzNSSwvFDfAl2JxkVlGZGe3LHbznVI1imKh3OFYGzm204O3
PMD7s3eLt7p/3CfeojW6w6ABiJznSgiD362uIl+OnWVClrwLTH5J8V7U+j2TZBXOAw0f5qW8zF/f
QjakaYGZthMjy+d/coKgvUQTHF3u2sybhAuyeOcTv7FdcWuhU7otyrVw9olXmB1ZL/jEfeab13iO
6QMymus7E5W3ViEZ2hoKVG34BP76WLYxjpMufCeugsZ54md8ntLpvZP3RjN6C8RIKjDcpod17jwD
chKZ3XEbY3S9e42mlX/h67Z/lAOKx8iEZu0n0N99MjRtd434ZP1dVzmYWzTo5LUX5M07Ue6N40On
YYOK0XuixXt2065D6FW42PAxKS4f3CYojp0vxkd31O8Rh95YCnUOendbOMAf8ewzunWQmQN+3XGJ
dNptgzD5FW4M8oAW7PDOQXhrKdpQYFGACVJSnS3ldEH7rxkcZFTxNfRbeVzLVOxm8P3lO5f4G8fB
2/J0moEbCeucqTktxpqChKG7gZzfSWhV3uRGEMF5842DXIv3JrRv7FOGpjRaiXlbWXj2xSKXCiS0
GpeufOrtUXMtTj4yqe/EuvM3yDuDmc28FFsb0iBne+q/JQ1Qg8UYDKyyomd5EiMyd2aYFR/L2vhT
ECGqP7B/NzgOjirwYs4eyF+Z+8mqZuLN2C7Z4N17Jcf+nc9knb+3bRlawTDymC2gp3QWvNHO1CgL
s0xYZbHXYH2NUqVT1DutMFIdgr2OcJNE5yaGA3yI3PRp4/lCuN5tHr3/fDX+/nb5LVzxdOU9ztV5
B8Wu11mbAdNbr627BFK0zTU/hscugkDyz0v9/tg0g9iYNt+SplB4/iH9dqyaAkgGMoblZeTn8oO0
UWz881WYNTBp/Tlid88yCqeuRVNw9GMhffVieav8JNz28x8vwpZEgDwkIcMr9myRFTnGfpImmodR
gFBUZUsY7sWfpi206iziMqIQEV1SFvt15/v9Ahh/4YVVTij2PnntB69FkfudZ3HP48a2DigEXC6B
W1DibB/ubycMWnoD96RyYkjA3rcOSOPL3AT1i/Y7VMS1HfQ/xj5ST1WfRq/OgqC6g7Y/c7GlxGkk
B782x6nVtAP+vMF6R8DzxMlc6uASToUZfKyatYeF2fbBgBhsY1xkuuuzU1D0491kzYFCWJ950AU5
cHvVtiWG9r6anW9rXRl6X2CtcWrnDlF8Q6/OlLQcFUlzzLTlXjVDMO0GexFXubdgDg4zavziDCl5
XlOrKTv1y4weC3dIeKoHabzKKUIRcJ6b0k2U7RfeoTXrahOthg6TncLUgIrQkZRmtyqaqpt6Ddbn
2bW6KRk3lWu0JV2JK0xb2gcMHDVeUygQDBemWyNir7qm+dSNEzLia9GjM+Xr4rqBnvrRDEfrtV9s
XE6CWiisIGqraY6K1CXdhx4ixiQE1QsS6QJH1Fy51mGIlBVdizIl7uWF3ZUXZZXXdjKQ2eFjEJZu
f3BCFRnIddo4qRhW3za7EaHOEEKPl89HG7xV9pSLRY3J4PdIemTRXH9osHUpd+2IwROxe+pKlGCN
oU98Xyyvvdlbzw6SEXNS5WkkYt220UfXU768yNHV/5bjKkECHanJTghvw72X19WdOw8YQshUNZ9J
WyBT4K7Rpck6eMj4j1UfQCsqhsWMM5gd19Cy3WcbPdguhs1SPcOYAKdSjbN/kkaFqm6kQjEdEKie
h90cpYT/ElgzLhyNrkgMNDhsGFfLIlG57xHoLITtf03L1n6e02LoTtnU8k8g/InTiQg88b3Nhjy9
BlqlKwTrDOdjZlam2ttNmX4KxDqnpwC5kYdgnsI7JBeci3Kdoosih4droiiROODm4gUw9stqpP4z
LXwJ58sPEKUynBF5tVQ7JSMgdLMFVJYZsVxwaY06Sjob303cQhCraBbFZg/DwiAIDsbXTXDjM/bo
UZ+gRQ3lKgTyoZIImc2HwZt1vxM9GWcsAyGaS7pn2Rr71tYeo/qtTFRD5uB5ll1pxZo//22eVd0c
kYJWV20UDjJGPLI8oY9Zo1JuuzhFIQ1sRXEbCvV9VHXwdRmB9uxLZabDwenL/JOi2dDuUkwp7nyQ
NuGuNrsBeSpLhWkb123vIlZS9lO+Z1yhr4awaNQtOAr/NR8Kr94tEbyfw1j54wgFxgfh4Io29K9K
OyyXW08OjvPRqy2N7Hu4ZhwGgUB+0rrII+1qP1qwIvCroL0HJyG/5NuI6gh3orAB5Hhz+qV0pNlc
Fzpf5mQ2hurz4IYhHvZK4CPRimL9hP6G6Oq4rfCMfhHa0PijFKq7Qsa/Wk490EOYZMyyvgy5zjs2
x1oTH8Z2tpIK4puMJWbxnyds1R8ybFtUHPEuLlqnRDcfsdywuOyxhNG70YLgheB27S6x6ZI+g9ep
FckXBJNlFw5ZEcY2DD9AFHpO5ysvNxvrVBZTe9WJoRnieSz5eBgovTSNbz4S/+VLPzZMS0JHeOik
zv2GX+r7L/28yuiABaqI9k6OTihl1VANSRYt4225lohSK1NivwR2lL/pwex4zosqu5tXv4BiONp6
ijNG1DV9782zwVgG70cddYfMDepXq3CzuyoVno0zpNmtWKTUvJPMLNsoXikP6qRPc1fthA67LGki
hXoQdpLO7dgI296NtUYzJVrtFkWSYo2W3QjaN8MOSdZrtldjP9kX9EVrjIx01C4f1yGd7zNrqmCd
IGbuPgt3XlHf8UbrJbVc62WYCAWXk+Up59X3W0rhizl1GHX2YZRer5zfJVngWn0x8GVoif+FHSRA
PitvL1evuqOfxt4UziCLA57SPi/bChucq6IaOmWQlxKQRTWFR1tS3WCHEEXVHvnx9WbAiBmV75l0
NOksU6i9UK17YxRp/7HQAeYkIOEC79LPp/kvMFxaJGbhLI/VqkBrfJraWuQXAn+ypwYprn7AzNl0
mh+w1SCbprmnL6tqXnTcRil8jW3QZO85GnJKJur5Nu4tg3o2Ss2wSGbHqi4dFHBUgrhAeOGNBorJ
LeJwL4smCiCnvoZfjRzoPs+nELhxU3uMcRax1UHS7NZEGRdob9HN66sRdfkT9iIjLFonxH0n40DR
C6/rYki07ks2cFMXOHfRiX/QBVPzYMITfAcmP710DAQL0KHDLwM9h3KN9p7v91+LZcJNJgSLg+ej
K6g9dDMVcBrDTYdRNJLmrJvPtGbR486xTokaiHkqrY5iqYr70SoWvecKG9AFClfvNEciegzNCq9M
ucKQRZ8Z5t/OyggZe5eQd9+rAt3PvJp6/HA6x+DsRwEmT4iWGh9wQ5oNlKKhT568Mo/udTojM2RW
QtxMtRpupjFw88TNdbo3AcJHieikf8dG1yppWy74bxaqEilK92E1I8UEzO9aKlycb3VqLUrDr0yD
H27tGcZhUn1o3lrgYsu9hGPivqjaH+sj2zoYb83JLYgdFrv0GvnyEoUP7ef+Q+FKYl/h+9N6yAuE
nD9Lu1IrDhfGJI7ogYKpKqT2ymujtlfrIYoWD1uNCq35C0qebrrIEUPC9CkvFu+QlhJKqRHVy+vQ
j8t0u5aT84BzYJqu+CLnbnjCImC29mmQslWpiL32y1TMzo9/TiJ/KyOQGAhoiTD74r9+40U5SH0T
zleIDOvS7XO7wWfNzarbwF+yu39eaquO/t5mI1vdhitb0bKpqfln40PDscCNOBpjC2Cm3Eu+v/MH
h73ujpHCdTSdLotM2hdwzPVeyqnd//P6bz4qoAUafBsQ8hxDsFRmXuWNpIyBkH8Qo+c8idRRGKAN
4p2xx28VE4/KNJ6SHoFYtBjOyoy8wsRqRXYm7lIGwIblrnhGjOoPWxS80JBukwn7h/EKYLdf03/D
N9sUvjoWmLKr9mVA9jVNWBL2o/me0OQb3w4859YvAMbEtOGsG6LNsNajBr+Lq6IJjdoBHesVxRqH
ue/cEMiKQ6n7/HoqA8jZXhp+++dv99YL/TnMAfKAcOn5+qI0gpYUDkx5mIrjuqbo6UOnfqfAf2uH
wHuhawF3CAjSWX0PVVpTSS0Ae4eu37vKwL8mILFYlzT64x1Cc55hBhMIoFS/lYjD6E7V0IZAO4qo
3GumAte+9MK//vS1batAbOBmo7t0LlJnBRYZDB0ntEkBVttziPKXKsd3XtvvfRHUZBEdgR+NFvLW
RP91IxYILEBnZxlD1sst9Xewd+qsOXAd4Go0yD68UWiEkGnM6sZvLGPfrVWFizVgk4tQzjONZnQw
AiNq3xmGbEfg15jDJB8VD+bGoDJoJP/6y5pVSLcjgcZ70zdfsxmJDZML+DClpOghJDWcKab8PSDI
77uVVYEHbVAhOrWbqsvf6/I0WqeOK3WLdPidyAb31kXlzjvx7M1VIN0xkmPWj7Dyr6uoalpGIqcb
T0glHGSzfDJN9d7A4vcWA+TUjShPt5Vn+ilQ+LcWAxdaEWY+9wMA/ghND2v6jHmGGVuyCu67xlL/
eqj/EwP6L66Evx3e38WA/vr62nYtrHfK93+R5n/+iX+R4KG6M1D+X+I74kCASGj+ww7ZtEm5X/4t
AeT+NxM5uuMuMAYgmlsv+f8T3x3nvzeOkx/CniLu+O4fMd85Pb+eLaAy4JBxZQaVAYsZ3NOv+28Y
Z4qKprIS5BzHYQ/mP/teR86cJ00QVtemsZFey7H60gSUJgYAPpww1sp4QQjRD/c1KObvU4k5UDL3
df1UjEv6tWJG5+4GTvNdmgaVS25npHrXtE37klXmyGh4UBTolVFdgbqt2kM2NLqFEYfhcSwZVGN9
W+mIGrMvqZoy31r6nRmly49aRN4TzoUlthRt9TFtZ1BZrTaCxy5YoHx0s9tfNc20fGzWsbgx5mnF
92gusqtpsEYfN60aQ2bHx6vHQtyEzN1bB8RPLaQh0S6LyKO9KbvJpQ4Q2Pel/zTNVHy7AaUWddT9
1PcfrFnhF+0q9D7yqe6qOPQmqNLDulRfsqL/jqFChVLN2u35hvawF8Zi1iBC6JsnroiyKrGzxXxx
aaddB77qPjm5dVN7rZfvDRdf6aRKq/UQIky6b8U0Zgd4C9BnaE1hJVWTrsbgRr3N9XGFvSeViX5J
PWO559hN/uLVJtJ4bT2vURxO1mjECGA4BqIkIUwZK2vLccf/K5ApNkSXMGi2fJSJ6uVxLsPyRkrP
vHVMA/hPPlFwx3UXlVXijv067PIV/5ljIBfvoYDk/xKGaRMdEdyAd5PmmjtJUGDS+uucPM6yKbsD
HIbwaYDuDI6kVb+YOxE4+Rc1dTiYt76EDJSqJVoT2CEYtNDxFKfJmuxvdYdHoKmjVBzWyKp+NNz1
3wtMZMSlHmjeJVVr+H/xvkSzQ6/FTONIIFaU4KR94diI+8R9NDVfh1UiwdxIDCVPcqzldV8iGnIY
Cjcvd6UfVTm2xtVwT4i0JE6shePtKNKqH3Yl4ELjkmBgB0NFYdCeqORHt9fNYx3UONIapd1YMSpQ
4nLQXvhZrYvnHjM5mcPpZwz5v3D6X2Sj/xRO/187vg7fRnQ3/x5Rf/6hf0VUxjj/DqfGz//9b0lN
3/xvmEuMvgFhwVYjvf7fCGqEHiEUDjYp1ZZRgfL5E/EQ0iOTGP63BIViKLAwRWCWCeiMgHo+mEau
ubL7Moy2gMAkc7Ab+gz0vRjPXWa0wyFKh5QssIwaBCF/9IEsRvMuZSxk3PuGKCtklLqGrtSSpAIV
KHvfVZkjjWsnz3psuOswmtj4AXbnbnpjFspVY+xlNDSGWK7d6ByHetauepSQY0tjrw0xqfmydfy2
yW8yGEGEBLdFAioe3AkIF8Jco3vbjcpS16DxGHJosOz0x3K8Zr+bcpyb/dq40fptdOcQ9n82rg2X
g8YPF6PlwT72qDM33SUdNpCduBdKAw+gtA9D87R6LikFSoppVJX4v6HV1SdkTqO5m9H+qg5IVOmr
OptFddOPkywuJRbaAMgMvxDdN6mcZvykO5U+8PEijDVrJBh2pYXt/XUqu2jBetxb91aYZTs3x/IQ
qPgaiX0Osq+/j2avf2KF9hWPw/5GGXk4YIbmAEkAiO13Jy/F8UlaGtvzlhIiP6ZcgtudJ8YPa5P7
d1Kn3qa0LDvopy5qSQDP/HDeJFvEBeBPa6+l775WI3ijpVj93I5XfNATg+4dyoqZYSaArq3neZ4x
fCwwdFmDZKiWbMWVESf4So0O9gZmveRJNQ9GnC6zKy/HfOg+LU2+uR+sRrVLNfbHDEFwUDV0oJmP
yybdIQLdHoCGpuaetky6nkpPjvqoDDC49iNNdoErBzDY8oecsAhWiWFgqhurrAhujTrH9VaYBtOA
AZyOfeEX5VTypZ0s+gAyXVRfaZw0R4Yl9s4smuYEDQ+LSNsVSab86BG9qhqRtXwNO1iSRbATYHtu
p8VD/86GNSBXfNTD1SDJjJbqTq8LXpsmBftLKBCJUgiCuNxBuRlrioU+MQ3PpC+FQqrcOWrQcZ0a
6aEKVgf172n4ZEvRtYn212FkVGLmT00olzvkAsoi9npdfNSDmifcDodR/YC/328mr/gL3bdeUCXa
7hZ5i108n3Nv2DSmgR+1qFrt21yuJ7lmdojds2qS2nJG68oaGmOf6wai6dzUmJf6JeizD23Fv+JD
MQQDIPrcyIztspO4lseVUYdjv2+KiV85UJ09g0tr59fGwh/FRHH0lC6rl2O6hn5V0tpLav/FCW72
WavSS0y0pHGVp50rT+6qZ/IkU6ZhrOxyeG6Cxs/vFJrOOzGkzl4GDgJwOMb3e9G781+L1zmfIl00
J5vG5OcZpfAUP1NNlYI8S31N07l+jHpXJ2k3tWjBRlN+6CAUsTkne8h2yP/J2wo2Bl8+b90lsafU
beNsosURGwxtSoBLYFz30bRg1IkofKYxrMY8HEatdPbTpMOTXpZ+P6sCX5B0cqrw2u2tzLw3zWnB
7MYD6fEN+dbhU+2UNRaFONyrU2bMSJ8h8GZU+ykvnHzHJECfFrvtyEJTw06vlFvU1zODmge6ft0n
MWfd07jay6e1WqNd1cyeuSNIoOMFjgTnwb6LMqQ77Hr5snZu2GBu5w17i9HOpaYDiQHa1o2vA9s6
ZpvnZlKG9ONxwV2MBGvR8KrrVXltk4OMmMtHw7Wco/kTyoL8J176sRp3QY4LbOA0jmZXrMFN4GaY
tQ6prw7dNAfXMpeh2OFj2nbH2XYEQm9rkCbzpAdBHjaECQyy7GZrrta7qnPtw4gQnP2CU/xMN3dF
mWFvdQSQZJZGfzvPenQT2QZ6bzQKQmKFlC4xn7txFxW4Zl8zIfSeN9dRxZwDu+1dueIXh9aTLa+x
8YS/qlSqvC/20JV3us+iaZdWvrUmDFUsFJTgVKdXBgPDx85f5VU5pIocOqoOtTTwfTdrz3rIRe7e
tkaWPrd41Bs/dDOG1Q4va3+Mx7zvzBldGBP3XjYH3jd5QM8vt1dsDLwUVj22MWCc8KlvCmbBO6bI
On2WjVOIxF0jU9wJgPwiFuUguwMouXG5BylV+ie7xU5Uwth+0V2Q9xgJj3iimNQp0cFHUfKE7HC/
szByZgu0FtKdHnpuJM4uetNxYc8Dc0dCQPHgj8r4oJ2+rb7A+SkujbQBoBalHWPv3ky7e9/r0QOF
nYwLrLma912IUFlST557D9Wb0B72a/Yl8Nrlid69Y34szGaomXXV+i8pLe9zTrQSsbQVxp12jVfb
dsSyKgqbg+TQ0tILc5up0MiuQVtHlre9V/fmPlVlfp1N7jRz780LfsF2MPagAXXrnCJRd+ZJdqiC
0egc8mr7k2P3VfhyW2JsuJNtwMgnuxp66yRnE9po50w4Ykf8vd5CZsPD11LYTFXCWHouKTP+Cqpo
oo+RmNwYZXjkGYchcHFrskcf6ygZ2m3CTxvS5rigKK8vg8BbbsMCIf9dWhttf1C+h+dmOBH5ARSM
GIKtrYmmaJrTt0cMdKQIMU2NKAaBwwZdfAgaVzRTEphlZx3Q+ZwvQymVzbsykLUALM8QcLQBCH9d
GPhUYtc2XNtJWufpeuDmt+5UYxo1t3EWLLdkUitBsYTWoUfeVlYXZEIl7ZvXuend8AgEfsXuwmoi
JsAKFdWT0w5Fm8xRxbthoi5aVKqUUT9FNZM0ajMTj3iK1jJxYYJFB9Bx1Y2xNHUok34VPg/VNkMy
pEXVXlh5mdE4DXgJRy7i5cLADrtJLMN199xUfCZQu1kaI9cZdkmFuuBwiREx3JDe28SFhKfcb/ga
DdmJumvou6Rcx/lhqpqlvjbNqLprmZzlMZz7Xp1a04Eh3IW1fW9j3ugl3hQRzy2mtZ9sDr6VSJf7
94lq0fxo9pqfNpVu9GQOmi0c1HX7kOdF+LLgg8Pktoj663SeveE2J3YltTsu2Ho2ZRnGo2asv7dt
e74TUGu5oqvFCZIwqAJcqbM8+9pss5IkHad2wPU1zdyrybCn9kOocQyO5wGcAWfC9Kc4Qov9O/+m
KNbIILQPYecJdVTgLNYTNE73M7aNJoGDPgBmTz1msfUeGoemhT866wVDNq/dU46tmElsXHQsiJce
dEWkme873H0v/YQPY4J2kjIOCw2K5mF2xqyO/SZUy6O2h+W7pqv9GftVQmaLYcJ0qCyhaWTUiE3F
Qx/597MhFu8okeRVT2s50oqWno7Yvr0uI8yBM78+lMsQQZN2xilejMo/0QTw7rXR26/K7/t0X6CA
ZCbV1A1YbMA74fcZU1XvvKUNjXiYXNQyA2wxoqRw3dnfhznIVrLfrb0++Kpp91UTRt2HwaRAF0cY
Kjh94OCypN0RhtEid0GJ0+g6udV3fGClkUDZQjRZytlI6jYH3QxxoycxX8bwcbZHw7pskQQtdpVp
tnBe2hLkj2Uzx7lZdUrCgrMeLqURdhrXHeworvJoTuX1aLnd6zRUPpkJj58nq2VnX9GMzcY7r2Ui
h79rbx7XekwfBnaPd+wQAcZke2wKjVrDhAG8AV5XPCh/0uK+Rs84QHsZ+1Erme1QRH4MqMN7EhoF
g8T2hvwDKscIGsx+vTZHJ1IKPZGhwdQjD8Lla9riRXsJbRjVoF60axFDYo+exjzCr3i2WkwDSMSc
WONi3Ma+Njqs1Jc5l1TlwhfJMmLWHfuraKpDlnlutV9Rsj2tcx2pyxpX9GPqeD3U1wBHuzYRatYP
I93tMm4NHV6I1jKZHsLzIs30zcI8AGITNZ9j9q7SurQ8toW9VAcxF/2PAqBUEC+r733ECNa3AIH3
2U05TU7xxTe0BRXCbW0FzAgZ4DtcrQP3kIWLyLHOtcOvzVh3AhxOml4GNbioWAxjn+25pv0icY0y
f3HadjHw5s4cLMJxDJJ3YWE6fw0Uju2msTddCzzghosAqOb0wdRG9qq6Pv+g58G/b0rDKA5txxwY
Fs1SXFOMCiyrFHd410mbY7F2lAcXtS4ivKKXsLU+YKfaO7tJdsb33s4n5zKcAOx8deuhnb+bWdrg
/9wPzoBjULGQhy5+83Utl/WYCwBO8+AUl36d56RvWfYVXIAQ8YjY7ycHdX53X5pG/oz3mo/GRt81
9/5cBM88M+04UHdtHeOoLjBZaeQsYhdggRWLtBufZnO00+saGmGwJyoVEyKTQ+NcW5HhrYegULV4
XhxfFh+riQ7mjvmQVT0oc22GywaV227XdxmVYNJqNDgvFF04YOSK/bDvFYT1uEkFCZ/PZfbZQTIh
O7q+u350W20io2YZC3OGISznG1v56ctk85L3M+SPzZZ6AhN11IXtqZ3RBaX6azHH3ntSPujEY6OV
tStHbz4Wq8geJpAMzxbE9qdm9idknRDufnaFoXeDb4Of434K78sBF6Z4Dr2FPQ0OZ4ffIiLhqRWK
MgnHrhiO3cL4+yILHBBYbchEnhFAc6v8rDoFjKWOCJvOezSqAiT/q/TaUpCuzbSyng2zwQ7NlqmH
ak4r5DZynCWCL6LJdl7QRBMDlcW787Vvtei+amekyek6+igKGNr7yld0NEUlzWzvl0F0TfI7fSEv
zTMkAevuZIp1vRrRLw7jtm28KOPusgN0GjoE1QWd4yBJpzEXSODhkX5oI6+rP5FQNu11jwm1TpSk
ED5FjSa5YMhXfmzSRq6HuncBvEyLPyeO65YIskt10Rhh9Q3tNErmNGseFQNV86YEMLcPisi/BcMp
rl1rbCkrVBNQpm+kLj8wm/Q1tOgzkj9n8rbzFyvJp7DY7EFcdbNYnZq+dM6aXXplKC7B6gb5h5BB
14eplvq7duog2I+r1dzUmTsfFUixMqnxHJFJ2NIN2umg0g/oe4fIaecFPU4fqaNHjKr7KLbLvrTj
udXYC+LBK79rL8dk1Qlm/1Lihe4mfWWKhaIyiJ781M4ep9xBt76inIlnjLhgnbizle4nt11fPVzK
H43FtZ6L1ciSbAB3ta9xVD+i3TJTiQV1ighqnf+YhU1iZpf6RqqWr6rDEfKgXcmUDNN3ydkY+fFV
/GWKbaEQB8eK6n84Oo/luHUsDD8Rqkgwb5vsqCxZtuQNy/a1CeYAgOnp59Nspmpu2WWpmwTO+SNl
2cRTn5N5ohKJihHq2rtNx1ejVo+md1CFe3o3gzwlO5Eu5pjqD5WyWbhpwC69MB8hHXQGIrIPWuWi
/ggqgNuzEw9TnNUlS8CLOzLJPrNux/nfbq6KjwIwtUOx4rRolf3+NYLZ+kZP2z5eGQVN99SjxisO
GNoSeZQGDHxnOp/OjAPDn68Mj+jDiBl1QmXJHboXRTN87bDyAcLNrq9casHP0auca7zNHio51Jgf
HSFy221yJ0KuyyB5iaU/4XQkiuMt3uVIKvC29sGl0ILQvh3xzV2w5YrPe+lD/5qT5vuxo24nh3Qq
82cKPmiXQSzL5pNwlzAkc+lfoDXi9zXh/Trqhe6au1pFZr52WySirJJi/gUl7j14IXXCbj96j365
zH923x+acw/YdCxwwZyjci5+FEPuUPoll02mHnXU98XsBhcz9eTVNOsWvLWLnNiNWlnRlUNX6RNT
cXTiyk9c3B2INjhbYXhRBecFw6m/Ti8O4eNjtttJlG9N1fHwQBaQnH/YRrVwPY/wIwhRO/OkLDAD
tWaeIgIcCaW7Lsr7VSgz3ZUzdTfI54n4vLndFr95DuMPL0x1lkFRX/0iyl8CEcfP2MWKhRxx24aX
L41TZgI3uSVB1Q0gCrI/Efhdv4tdtRdYnUGhw2cRPtklIuUP38f4s83jxv1OZuki7wYNPsx54ZML
XHi4KC2nVZuWKOSWIR2qhLLUnjDbM9dl8qaqnSIAp2oQstS22V9yEiB+ijzgyP3CIR6mHEVRmvh9
Y04CKSd/OBTzhdg9gufHJRafTFVde4Xd6/4buM+yprNDcZjlxAaPpvemfKgI4giBJxkeEpRcY4cN
LwVndB8ctHf5cfZaqRpiy5tueo9MM9inmnq2/V/fL+tzzMW0PVb7BkwWduB2S+t1j3su1PyDqHY0
zoNa/GyLHDEep6ApYZ72Nlymo5o4ph6jyjNNNgKwPgwmaLt3T5U+mf3eio/xwDkV0veHZjNOh1KE
gMEynGhqa52fKpliRbeA064n5WtXz8hGaomoS7uQOSJP/OgZ75IxWUtqxqmo2XNh6FXwfSvD6BGV
UoDlDy3fcAhL6LM03nR3H7ZDrFJ3sXnqAV/+V4G81FkcsQKf8NU5Fa1uSXLPnD9caMXptlMJfP3E
q7y944lfXk1egAhwrCg0QEM0Z6Wjtubk0lp33rpY+WB0dUmcl5iLY0V8/ccahfV9XVqeZS4FEurc
jQfkuCSqji/DsFhaBACo1qssedWyUi3Nx1hIkndmSLdnT27mnZZ0p06TPfbra+xtA9I1/J/fWjUj
86XfYk6yaXep1ZimNpzvS3oVD8PsOD8bXZf+0aCrt4Tub/Pyvrmx/TkPcfux9I5J26/w+oPfoBxF
SLXdhLOipUUKbt/VZjgyLYrD7eiNcXzBnl93WZ/rZPsqHOj6l7wWiT4Um4rqF79JwOUEslR7IEo/
/lUpYBeqSE1ZfMVED08SBu7chkP3cx+74p4+gy0j9t8eEzN4aR2qBMyJ1EmE1A5ywJKwbWzygOQ1
S1NU/2fJ/zoBsKkzPJw4x54R9501lOh1lkZwmq2e5j5xftbTMt/zew1PypPiMiMivKv6TkbnTrnC
nsNNBH+7uG+QNM9mu9gtHM70gxV/Sx377zj4O/XQrf06H/Sy5T+qtuleik5UlxypMPs1ybk3V3t5
nRZS0Ifo0GXSHnq9RBMTfAmm4DXSYFNYVfzHa3b/91gLffXAba9jiGnzUG7lV6nvVn0vR3/vJA3V
KIJPbrj3PyUoPa9R1LsvUx6o8gbW2fs3a/hyj36xRqSpd6UbZ62p9MXEsztmSbzVTipVsnsnIwfZ
nBt/7jVQgNRIq4Wi9jrs8WUeRtcn2jXfvPBHF+YCH4S/L8CBshL3tvLG6C/gY0sO3BonZSqkk8+n
trZg0hOnGab3JTkvK2OvJ9aBzqsGQRc4bbGcxi00QArC2+EU/HCEgxEjr5wNi5e5skYWnCHzckRu
GhJ9VxgJDh/L5pnyRPuRU5TzrRxVWHJsKRiKYFriMAvcTdpnX9kKqQ1z3wrc6regbI0qy+eZFmwc
CNwXj/7QEmQ36U05/zj38o89sGF/C6MqfpirUT4DvfMVkFx6mYreHzMCnUKacnNf3oJyqIZPMt/i
X5Y4xYe86aNjUNfjRzIMtUa3HDOk7mKOL67XLrQHMXu2p3n5gjIdvSzdhYNG3G81iuIDPapmO2ij
6qdwj5uXZlVbdxNjjI+hDIf4l8frTSdQ4NH5QRnympV4Dk6k0MUZDNTOBa6FH6Vz2UEK74bk7wN9
YTF3S+f3MV2Ti64POAvi9c1ERX2GnA5uG92Tv/Z94+X1aw/FtwxFnCVKeJcgEUio4lCUd82a93S4
NFb/VCbO6J054iUuTrOWk5vVvqmucUKcwYEzfDvhcBd/LZG2/8m54yDdywlchk3bjlSrGAwkjPzb
75gh5750tAD/FcP65OKS+VNIS4LYKOwr5wqSMb9p81M+i/w+kKJqjhGsjjrravTpA+3ACo4BbTBp
3WxD9bovXRVxNy1ansbJASnYMa2ka+w075PNddZqL/nnVMZ5Jcau/9EUuzpV1ZwMP0rjImzuW9HW
R2dtgxdNq0LPAeI6/yY/3B6A073+5s1Uc/I8bmblNGz8/vIljWhTdp19QGQG+PYCOoLtAylx8RwN
qtZ3zZbo9U7pWakrs4x58hIh428deQPjc+AOJufeT0T4jC2BNhqKZeLzVkYj230fLHcGuz2QdZzT
nRMXc5dWfskIQKNAF2QTfAwWEDPlxdnEvCwcwjk8WFgHwcnBmOJ9KrT30bGB9y8P1S7nIetdrDSk
SLqVS5FqYKyXglaEdDE57f4lrtAN3iaV00RFYVDgPyyMyH/yPR7Lx2aal55y3chzMlbimHLRjgeR
I69WPxJ/1DAzCFjeMIbMLooOgfXSDCxepS+o6eUy8dNwrqs3FLGLm42idpl5q5jmH2+aj6yFhiqE
AFhuz+K2D4ClhVdhM9C2yTFnr+FWJcj3kqWc060B4E1DzErnhbf/DbEoQh3Fv//VBdRRN48GouBJ
ruXvxCvd6jCpMfrg79pXVWMfW4mxOUM62V+7NPKHk+jtW1x98Vd+PqKLr73C2FQOaIeZkNa1u1Xh
uDffmyVZxH0cdWp8CfwCOpQmQRnC4IX9N1EP4Us49TPW8spvu2zfdXS/zaPP7k/9w/CC0UZElyGX
WpzzdpgR6ZVDZD9zncv+p19QRfR31+u+cRBFIAC+W1bdiXLUunnxkiVe0l0lbsmtX5vlv6lLhjnd
c+vHx2W1FBmgVOmgOQPoD8LBkvwPUBWIGQMLXi2DVvrS83EeyI5YHvKgNupxW0KR0jGoAKasstzw
nu7cY+xuQfMZ6jH8Jc3Gfoa9rL70Ip9+9xu8ysGv7EBPh+nrvbpOIOXFlVXcu9lK2hKrl4Ts6CTy
q7U20UMTdtT8tJsNNAv13D9BOTju2RsARr5x0UQTQE8Y4R0xXsmIArBh35Ek5PvNmfv2jHZoJbcT
ZyH8ZSUDl7753Qzzg5RlmFxdQEZ9imv9Ba8DfbyXteQpJWza/lsHucubnrte3fhS/Tv4BnemhmES
NtO12f0saYLW/baGc7/eln4cv27lrf/MoeyBSv+PuX/9pDvqAGkNwb+LXd66vpVHxBzbB/0/LEZb
6Wl1azgt5us6lot7pU5PXcNRbCEMHlCFF7dL/Rt8XRxtMsg1S/pB+ufQ9vXDHng4AKwclqzGd/D1
LbDOT+C2d6JJ3NctpBgprhVvdRwF8wWznn+0iC+veO83KpZXVoR8GCP9jSSuLT7apivFwyTcpbm6
oVjT4EvZvzSucwdVO/zYTB3x9q4Ir7bMrUf3wV0m97WmFXDOetYH5mBSI8JMqFVnzuTTjemsXfNu
Vkc4+wHqNqBAU1cEF9dB8bH29XjHKA6BRmpEtRHWNYTNu4y3/Zdj1c77g5ThO/ceoaUJJEVb3lP9
hnruwnDjLM4h9IGjPwrKbcpT23hj+LSzXbHYR7rfTlU/2fKNTTWShyFi9LvkBbBOewgTmjV+ar17
lLHBGA3lfWHX1h6ZI6qEUAvMEEFx31qcVnQrT8NMN9mO1SJMzlUfJvlnFM1LlwWi1sb/vVIa4uGG
8IBhDIDnTA0n98SeFVa3xbXPu6S1v/m1annxJ9fXnP6FH9g7vJ4m7o99gYquuyrezOWjDspCPvf9
HJUfYZlvDeoAzQrakmJfhV3a79IRj1KyWWc6HGdz3voA215bVrVz3rEUgXlD1SSfUtukNykKCFbe
dJPOsByFTTTSllJHVIhSrd6cFt8OaHOqddJvIxwMnileTVV9c726yHMWaA1sf+vVIOo1pYPON1s2
U9FN6SzmslKoTE7Me+M5AZdWQK0ByagBFbetfuwqL+p/k0acM+Vv694fS0YEw1AcSeAkHhc/WO4b
/GAWDAW+jBUBGHt8btdArc9zrap2TMexyYtMLeh1IsrhHH+2B0/j9qoOKw6o6CLYXfuDuzmNpSS3
bFyGZMqBQOJiRJL2gsGIn936c13e1bIf1RMnh2Gehu6FEWxJPXIHyul0T/kCH6OmvkK4Yy8Pclka
PZySzix9fcubdUDDV5ZEF/3t/WiK3t2Ytq17FtmxPS5dqIqsrkj5S0tQ7P2OeLOG69HJY9fw/gEx
f+8FoRAkdnlNd0QFwOHWBWhKrsNYuPUjWJq3nhIzLct1V7HJz7jqkuTvhJqHwH+kTUHfX0jc6L3M
34ItCVJFSAI6ob5QrPVH+KsluoVr3aKfzBcBLAhdXCQMEmTusamvW1NV3kWRs63vUJYZ7BgzqPeG
UKCgiNHJ+Eg0vtkd6aMMzs1KR/ryquuhcPe3xJm8AJHsFzXPkGR856wAYjwGcWQnE16pkewsSmRQ
wKRkU1RzamLf2LtVUGl4VDmSrugKd2H6S5QU63Y2Ye94x6luZuxfU1GDRPX06cRnZyrDKT9zLCyO
vkxUR5pMixEyuKk3sfyFgGmmAoOyFcWJXy2YcC6hL3lZFtJe/1U4rUG2eSGG32MhoFX+BeVo4H/9
rvOhsJiT94QUUInXvD1EA9UNgMcBl6dIV6AN8XdaR3pf4sXr6nOD5mQ6CbUR6xdWAMFQciB6BLVs
jX30moCfWMlJrTfCykLxWGkiPtOV/p7kGQVwxw2qhloEQ6qxtfdvY1T1yT+hw3K7qGlw+vumbBlO
g9zsRLzLUslfVUhfZ5mFAFnuXVFrISFSgyn6p+nvqHFOOt1XZnsS6DqrdyktRkPk9g8E/3ffHMme
nE69mzS/q9Ux/WkzGxEoGjExuAmuRKQ3hdtf9xUxwjfrmTanJlsJ8qBroHp5IgnNU0eL2do5i74f
kiN6MVt89GR9mquvxCp+fjEE4VVzV0efnIwURsZLM9Tf8y8d9aMeh0i0X6rnYsZ6PBT7Hf48vXQA
0rIfThbjYMRFYauV/gwKyuSJWs9y6I+5jNV+SnTh+BmK5k1wS9KV+Csmdld+GnDQ4B4Mirn5kDic
/m+NH4rm3LE3iBVDL9WPQRruutobDqsIGhlOMEngUB00QI0FDnNQNNuwbemOER3u+e4U7W7RjEfL
xJvcgHF6c6VcLNg/Bp+V9jaK3AqiuLppTLJh3ob1inZHjg+z9YP4H/+7sWM5/tKbR4KVOBGuoCLs
ZStZg2iGJVWc2KsXjPXXpWo7cSqBwfITgsW6eXV6B+urpQSLvZhJuAflE+vMQkELacz+kvPRPHaQ
V8mPsOvHLaGsCN/ujX5Vr71phAv5Wboc089ryP+5RA4lLdWhcvSGHRXvZMx4lVBpbZ/NyF2Z7v5U
TOA5m5zyKz66vj01i9u0b0M3dN4rRweSijMs+96+VnWrmmybS8NJrpu23e4LEc8OY/dctlvqtuTQ
fPcbI2hLaqlB+RsOo61fOYx7eKjB13lGQICU95MwGFvAKGvzne0rLi47MbjJr2jKmVJOtQSWeuIh
X8b3fR2S5lRsiz+tr1Yp4983LmaSI9Ml7NlG9oFbHwhA2doPbMRwqFtfbdRb7rTFBiffyNr950fr
gD/UMfFLAAcQDjAsT1ExS43ApAr4IXE4t7mvU8ZVvLjXFov+esJe7kzdESRwnH/Ng2uQnTG+2Jzn
ybpDDW26baq6AwFR84iqC0fW07bHfE+HHZ1Jqf7UGPjm+Wm2/dr8kXnEPggCVfYmTJuZkd+7d+M6
WBlcAKzSchztlEoyYZaDa6NQHGvygWGipFvjRGqq1jevvmr2QZ6XL3L+TdZ9PFyU5RJFiYOlWhJZ
kBBB9hnOez4Mx5guvKk4oNKY9/VUO7A8a8rHO3oPReBa/5EFqm1GlDLINp57tH4uog+UXDWpxGZo
Di3Xd/GRS4nw/ziYdisg9GcdMqfOcxRjAvYt/ygac/lSzVbRIVZKB3YlRG23EinwTq/h5h6mXXv/
qUVNn3Op/RfKZ8MFub4w93YcQiLZ/FB3aTc5VfL41VaLiLcl4pUqncTsLUkUQbwfp7ilXZdElMWa
Y+hMTj/CXMzqNZfeRIxNTvrLXzOD+D0h7ZLLp7SLxGFhxsKPCiIOWPEOyZ6H7RkZpeWh3WuM/2yz
jr/du+vkP65tX56mfNwWuCKB0LOs0c+RdjSzUopSAAq7/vTc6Ty55PEIgz6ZUV32bp8eV6Rh7aFz
UeiDHPaZWeqiODTVsr/6VeE/KQ1pBQtDZynmifCMRza8BV5YkgaUTN7VxfL7GYY+fz0XgDvhnhff
aVOOsjJUzi8mTf+s68C9c/k2Umcegg1HC0oO20P5hV3g3yaHfASxVzuUji69544K1yelhJDkuFon
OeDypQaVueGxWKcuk/SaPCRb4UAbAz9f+3hu35x1lWm4dtGrlEoc5j3pmxSUVo7s2xt6P06I7x1L
MZnSu/2IkBYTZ1J256gdaAAe8ZUv+aJvFVdecViUCX84xTS8sTSRSM1yoeBlky6/b91RJDQYD1Ha
2aj5qKoOZjnq1n8OaWvbE9ROwYQ2Nf5F4U7+T+ulMWnAg/51ZCoMFP4+kYBCaMV5DDcznfjzqD4L
FfFqBOVjbL3qZ1tYxC3upIN3lLRIM/wtZESYrXedyDFJ21zl95J2LlyBBdoUuZQtX/PkuymH7IAK
s7eoaHJTTAgpJ52poWqPlOvKS/V/0S6wegLwvzYESPAEP3ora+dhqfPoWckSGq2vl+mbYwIEvfzA
6sGr10UekpKnkYrZ9qGuwWWu1EOjdfHyzoMXjUh9ofFYLmk8TXuWiG17DA391nBv7VkWjjq6nUGN
w80ieT7G1TuovKtStD6xf+mWMTzXW1zAtkXovBMNnggxDNRdNVDzqfLqkk19RSdPiouPIBfQ5DyF
yv8EyqpPnq7Wsxfv8QmWDLDQ4uJK16XCeB+v+pknAI6SklwiFeZwB59E3mruiYhpQdtq7CMC3h7E
IMZaH41Bc2e2km2XnI6DUqyM6bLDFvJct8i8wtpatpoabpay9hUtQSy6/ZTT2helQUEID0xh0D2C
SHp3i/RhKeptjDMhh1hkLPPkWpHgcC29Wl9mCs4pcgGcveYcQFcQ7eFCRai5qhFUsulae1fyHz9Q
1XZvZGU07/Hue9lM7BfkyR6rS9l6y9NXesB9HqvkwdnzBeUXAQ6P7ryAQTthGL2qNkFV5gXCv/Rz
L2jKWf3fDghPzRkTRoN/3cjTcU4eGod33NXNN6c2/bvstuQm10keG+1CjLrbTiSQCGA18pnC4Htj
4+8R9qoTrzE5CMbd7wegk3tLp0EPfeO690uphocSRctHPI6RPE5t7R27lnTq9Mv5EF98bF71QTVB
fcNXwKtI3VD79GX8v8eoN6TK53E/tKur7icULeXJUCGarXNs7c1H9JIy/ZXdIZ5W81jD6H10Hir/
NQr6C4txd5q2vYdATeQo09l0nzzP9V2Z62JLK0aO4ySS+oFEmEgcoA/CR8MNhbwTnpOrAk7qgvWP
1424rvwbUPR+b9nQPwwBRzdY7elIrgpjndeDDhYUFKYqb+bnZIh3GsC9INXAtKfAq6JHnzn1PsHx
nfl7s1e0zDE9P+vFjBPegrF6o8FgeY74HlKublmcXM6cvxty1uEod3arEbXcL4awZLt0snOyvirE
a4fj44KnkOX20IaaSJFxLX9UXLafZbOViktHDAxPDmwbYbQLS3UTUoc0L0SKJGEY/BnIjXxTw+SD
lTC9gLRomiEuHqwHASmDntcjUIjfZRHc1jPbE6XdQ9C+azTDd97gJd9sLE1w1WBZZxsRfvJEOjHQ
94In773IO+exwP8CQTEkLy4Y0pXsoOXaQyQMmMB17J427NTnArz5LxrMIHheV23eQCC1OBXlaJPM
MsAuvKMF8OW+VX6R5brBBD223d8AO/ZVhYG4MQRU07epar0km0sCLa6VRqt7HKIh/hYhxZSEd68u
u0SpFP/qHJCjA50XPjbS11T4SFf/nskFeP8SRMQ4ZnYFHqJaUrfqrj07Y6K2cyFzZ/9ozRBVYJIr
f//CB0/7NviZb/8rViWh1ZoSHhBmH8GPs1LVKarIKa9mQzN9FD7BKwt8R08cCc4MXXVPJq/mBYAS
c99L7sA9fG34bh5Gh8Bu7JK5UyTeHXceRvqkpMoFRnWzCxOSQLKiEXk3dFz5g0SJ3O4lbR8pIvx8
ZmxcDZiZtwUl3W2rQooAT7hAGPOniQcSxG7ltR3tHWNYkh8GG3rPwZrb/oUgDd85CZyl8bUH4vLZ
IjkLb9yCa7oGdOVkeYS/IBuLOGGEEgvm1MkWINuioN3wuxJU0aKtQ1J/Mhw6NHIZS0ga5n2NHDFJ
9CeBt2yLce8FJ1ERgfbfzGaYkvs0mhtnl/jlMG+M2RZYfnvRMwFptJ+8XCOHyKEe59qi4yw2+oQr
YgUuuBf3G2B/+VK0X06SvXKM/zmYcRx/xKQA1dm+ELuSqklIwFERQ8hyTzEHR4C05Z1FolmRC+V/
iQ9XmY/jXVksOvpGeMhEz7vck/FfO8+1QDrA58/AOnLsXxKjx+gnWO1yAsxA99pGUaK4Soam/q43
Ms7OyQJLm5miC04FMt/xD2abwXBbb6H7OkyAhPeQL7YDalhp/MratY/662ZIGIuPjjVY4EiJnoLg
Cgo5fWMzlQo3SN3diJ6tFfJ0x9XPau1M4h6GfOlRVY3c/99N1UZeNmy4F/4E7gRcSSYZXwjZX8kG
glbgJj1MskwuzCBiYIzSnFCZs/QlSHEkc384iAg8ssNzkWOEG+jj9pb8CXZUnAIz1X+IHEGErx2n
/VXsM4srDncfvqIO8gmDVUeSGEleX7XUYbrUnU4uyi37k7VOvd4LwNcc/qKmshQXml7+EMyxNimx
de3dsPpV9JIjv/mLBnmprqFpxxXGjgv6yzeHIaMvij9EkGh+ub0GxqOh8UJiSfW3Enq5Qa6F4YWq
g+0eAfBfR0cxB1UVlV73ua8T5jrgr6BdTiFSVXqy/T3iZ45gvTj4RqGcRxRWvUoVH2DxZ9z9QJ+t
iLRnM3o7fZxwePH0xdtUHjYpifYCCTp7XeJcrM8+m4Z4HJxT2/q5QAYj55VlGG/VlzILN8r6Bqou
3GOb7Kb9EPh6YeFGAoLq07xG5fazJEQyOtTM7kPatl8lGGifRp67qDd/9ygZNdEhnb9iB1wQ5ICd
7wh21CY4fjwLILMGtJit+TR1fwbHVesd0ugIn0dSmEC84/lIZMsws8zJfwPk4/4w1Aa5z7SUaFg2
FGD1g+pU2WXOXNQVkOVudH92fKCYIxkKecgsqpsEHhrx/XoppzZJTLrpoPs97gYw77asyDLzbAll
q2+BaJN8T3XlkIOMMGCv/TZ4a4rNbttdGAmCyE6MXXaX2ZiDfCNOWZpufVQaG1efQhD6Y4SEx/g+
ph5w8M6mAfETGAlKp8nCct9+hFoP+s0DIqyOIamsPMZlr5FoH9x5KOVdXRv/z84n1fBPOU6xHoOR
wp3PbkJ2cAh2KPoJ1b+HqAnb/IZwSUXeMJ30MnTmqGbRLrwSrb91Ty5B8fyzVpJO+mDssIoXp1dV
6L+DWFXh0YknlZxLH3CdNck3EwLpLeinMY0VTrP7AqGyybMGa2n7z9SKkmk3UfCYmM3R/Doz9Xse
kvaXsWkL78b2S62LjEB3XqQekKT25KEsd2vJx/M2AYavRx/xqz3kee1fgxoJ1MHpv0CqcVmdkzuB
kiKQX1sIy2borwIf1h1nUpHGM9zUDak+IsKhmP/UsIpZjRbJyyQDEz6npbrRabc4ZDF2PoFWkXvf
o2yff02D4Qw60vBKcF6g7OImp9X3NZcodrXgC/3Y1HIdBkXIveTnq7FGiPC/vepx5OzBVP2MyHk+
kwW2lWfptdFXuTVoBg/pBrfeTCr8srAK100LMoAom1zsaWjMtAL58AUcA9+ah6nBD8mh0HcvqGDz
mxyC/m1DHZuzUk6kpGAq/TBEKq5ZL0nnmm2BxReidliePDEhlN2m0EX+hAjWXtFb7He15+ErQY7b
KMxjXJPgxMAEM/kBSV+dR2ea+E/1bq5To6qnOtEsYWaV5TPoftjfzUjS3ONkgvKZgkc1cKcYOLc1
gTH1YEPnFPBPO0+dhUP9Yj3Rq9dswa+DO8cYYJvJS3fkeFQLNjFZfQlmPefqqV7GxxZbzHjqQqj5
NMrVkA2RLH94btWkS2Jjl/WlhkRrkJqLx3CnLrKxCNiOfpn3Tpas6N9RvyRNWsZgLQcd62I4db6r
7MOuaQdNcb7pHaVCDQuFjYiwGYDVIflclRi+kXlNgILFm8MROOZ6v7ZEqLln7pHlF4l3CIt7FRCm
2czqXSab06eOER2CMhxI092MeAtz6J5kYz2XczY0q38F7PXUKddbl3pCwbRVMODfw6Uk8qFy7fZX
Bbh478YomV9buqf1NQr2+Zu7EI4TOsJW54Bsvv5E3SQdI21k/IsuK7myOZPM/KRBUp67uhxvo7+M
weMYmelWNRgHA8VATXPwenX2JrkuRofXIGyCP4R1LOATCnjc9+vheSTyAIezcNmIbmVu2+kY4u74
E9miurT4NC+8K+rIurIwgWmgt1tJT9l4JRFbYuGkRjd5GCZUgpdRIIk5Od7GANcqAVEqkLail8kX
mPU2UcE5GtV0dEoGVW7NefxripXdliU+BP/bl50q13K4q0DneZ0HIz4TBW/z5raInbJ81sAePrY2
PBwK3piLWrI1dOY8mKhcyC7XcL2mGBib5prcNhmgIQAuSOy1J26QMlXmgbcpqcB2vDEHBWsjEkHa
oSVbFooueeoXnTNf4748zKUXvmwuOafpShbHsekKZzv0BLk956KqTnst2ts259Nx8WeER9ZsLy2O
yFRMZCviC5rMIxm3eFt470ZWziZaMneupiwYmTwgjCOyJwLZPo08eakHzJmRElbWt6mRxIcg7BVo
/cWC8wjoXMEYG+/dcjIRb2ioLVOxQN9Ukv/9xb8XFhzYa5AVgfT0znWKTSWyUIwJugKbD+cd/usm
0OYwfFuswSfkMCic96jaHmRZ933a4k3EvlRJVIHKMRDK0obBdikRiePEXkhUrCLpJ5kLj3AxzuL+
j6Tz2pJVR7boFzGGsBKv6TPLe/PCqNr7bLwRAgR8fc+897VP9+nKTJAiYq0141D6JdOyzE2cv0TI
s2NcRSBCeky5mzUR/tkbDY6Yhg05csMmaPwvvp98B2SL3oOyHp1tj23qQsqsPWThqPciaOLia2Af
wEvohfmKRQCt4l077nw2OnD9Q4NmRGuYe/Gw4ekAGBCC7fjrjGP0qJPVqU7QWXIBR9jBDdyV9k+t
yQ4GBB+fGkjFuxo7M7vCzYyxoXPqbquRaM/wpPVjUS794zD4VfKcI4s+dCMqDH6GiGaqxHHEOL+B
POJNJg33Df1fu8ld/LMGiKo926b2/0S2WZKfpmmTWzQF3rWm8aHed2MKK/I64zoNBba1mq0v4AXH
uh0K4vB4IZxlRjPkTCheMy2a4jQmItq7KENUP6O3Q02emZfhji6ETF6C0KUDHohn4QSr5/yf7c0g
QJ8y8d9UfsrRSoDF2amRoGGmffZveBgHXpZkwV3LRE0ce9OrlMOzrelyCFv8YVkXkTAxqa12tXkQ
hQsvMmXbM99U4TSMQdwlYkdy0vU75pjJ/Uzx8m614ANGQ5jxBSV2wC/NiAs26sbvhyrc2qicnul6
M3UnhyE91wBnb5XXz1DCyVMA2WsR7zfR1JFQEkHt6Q/EkoIKFa2uP89+PzcHwkM1Pl70VVWAiRlw
K5AIEHcJz4c+YT0YfzASVDdGLuE1EzKNpL5ZRbDzkqmdDpHOJYOCIrjH7MFgNAs047R0bs3JDkXz
0/rQYzcMz5cz/9i/92EXg29omAJeJGNo964jsnZvYze7OL6pT84gu0+a12a4XXQ8L2fbTSFz7o5r
lESJDCyJLalTZuWQHy7DtVutW03eCy7WVJzNbAfmz6L8B+iG9qKbw/4fwJ4EVLvLA0vOMSattXGq
ybskLnXFq5WDoFII4rSN9nWX5AQDSvStetKYIfBOggJWffnoBC386Lq+Ji6ta4lSuaTr9JvJ2PIC
VHior9jeenHD7i/BKX0D+8MsW6KYeCaNERGUBDyrrBDxZ8oR4U2DPpJi6+QGGEFJNViP5oSKF5Or
ASOy4+62D1Svff8ZMGzGOYizpj0riid1WoMpvayLM39Hhnnx0okam1CcfFYLqZ+n6xTZfmoZQZIN
0Xrb7cgG769iYYCxoX9d31wsNTzRKL3YFxMasnsvq12xK8kz4JKL/PzU19JTh6Adphs+IlwGWoT+
H4vPkjdvdQ0DZY3lr6hyL0DucaEV4MIs121QeoM8SpSRBKJw3qUENfDOpEQRMRhNydWvltn1i8Mx
R8mhLfdTBAoStMju6J6ndCY1fYzDxMJ8aibcd2oVcChMFfgm2OmRJMRx9fL+14vG7mnAlLBulipg
6sijgPRf4TJ9KpUbPTeVSbaEBcfd0Czu3ummbs/5UuwWT2HWHbCSza/hhB8jhIPEjpcm1s+qEWl2
k8ks644+F0DB2LVc2EMWAvfYpwu53x0ik3drarQqh2zMGXKSIPQm24WpLyzrMWb+6xs+GNyJ8SHB
a3dJmYz/cYDLfPYZdAIurSkhrKyw2dTkjQ5iEtdjM4PyQMcRtOg+uXOATGii01wE057EFKeOdby+
3i3LSp4EOAwBGSPyEePvyHfXkpdY+Pfy3od86BZ9YTemo6qrDXxrwPQzF41yCNFTNx0xbCw/MjH2
1OsJ0gD1LOSb4JqFarE+/MeL2GTE+NPhnr6SDS6jCqrnGGPkX+vOIc8Tk1b2A1XTcW2n4Q5LCxKv
scm6JxLQPawMYc7h4k1HPa8VzlzQfFeHLRLmnu/FeRmGkNx0tmJXLRS6P7Odod1PQ8T3WtEK7AXx
hE+R8m7+W0RnxLez4Jn0BhjnO3cBjU6UNmC3o5z0A6EjdTauYIpUTkNMG5XCZGMVU2ywx64zQ5vG
bgfM3C89Tc3J6Gyincma4pgzEsbNHy64Qru+d5xTJV3qCh2S2T84ROGG3aoZihOxjvhlQ6NCyqdy
5SnjPybeYixfXxXX9/3UmDs2lZa3GIcImVWJG/Lc9YSKs6UmoKZTsiZSDfWFfjPYkwlRf80Ykkrt
TeBvseH0yd4agVYKiiMmCWgsDk6iBq+svfC796LLAjQlJe2mZLQCtFd2hHHLzFScC4qwPJJxE/Wk
h/w8PXRuAESAvsayoAYFoHp16TPYw9bw6yHIIzOcJl8atXdl41bbcfCz+FQzS273FeAWDDASbZ08
7BTF2sXPbTMCQh6MFSTnsEqPnaOF+0jWdJzuRgIlD3VW0vgqy5T/UUiDhR+XZIC3AXXt6DppzrSP
Xx6eOxFWDRmENehFUawP6WwN/4qIJA+h6o8ZteyVOhM3YxBkrJ3E15zbWwHJDoeeHb3iWHeDUodW
hY65zd0udm/7FWgrmqWH6z4ZWn0Kmd584FYtvue4nDrMhQp3LHdR99Y7dFOCu5stSyvGPHO0jZNB
P3DDIzlZpo8hOin5127GmegVN+WYlF85Wxr++iqInqo0Dr271a1tfkNXgJOR232udxnDBCavDJ/v
Gyg0f5Rf5Q+Gn/MJD/tA0FtWhUIU8+Zl2kZj4CZnoDCe/yQxI/t73xt6GA0MxQf4M6QYtpHF+YJ6
UaELCfoyvZkovT25QW+YsBimlKZznzgU6/B8E/6F/1X1lTva4GFP9zLNR3qB3iXOWGRDrA5LTsVH
7AWjybuc8asfVYLtZc8G6vi8jIU6+kHWPbSjzke+GogjO/6agUwR7ryzaSwra+yyjh+2XLt/kdJz
u6uWiDhzE1GhbWQ5Lg9pi7VgOwtIL1vw7ektdNJwup/TldWlid9iOZVtj66sMskkG/xyV9ytKq2e
HNlV8s5ZffwsIQ+tPDo2MxdvdZZ9u7jRpfJV8kfMWB44hSMjb8IWz9odNKx63S1gquUO/27VXrJq
EA9V3vQ7NMvkqW1n81riKTabMMH4ddNSXyhYSmuARlfi9YvWnsDUNq6dsdmsZc3gLGWobb/HkS+o
uoY5EzzuoRb1CS3ePqRFkoxEgep2v6RldwrHprhrZ0+c4DEt3ieSvcJYXVI5ZAXGZIq6QQ/PDn19
sE2mRKkzNPr1hKy1EIPTU/CyBGMSP2CRoKPrWqK+dzEBjJVZv+Pv6olAgpljFHHPxVp3sY4IDoXj
Ya3aOgls5K/Knf3itW9MMyOMNqCJyGPFHvVxy+dFM4dSSZJLZ+4rcR4OBowOnnfjjrG6L6F/70xu
xpohfYQMQi4vesHjH49P2PMlrbqbcQwoxnhIFZDR9BNLs1Z94xKph7ucsSNr4Ffpy3+C0i548+vO
iQmJR6GNN8Mk1I21qVts26zFV0EsfzCctKyh3+Nwsc1fN5jMQapKhHeOHvCqEIYyISEBGMHoWBuG
REKxCJpoEqar2Bf5RstxueNF0fswNNCLqjneVV6M/z0X43hcHUaKm1qz+fjSgK5MDng2wkuxUI+z
jTm6rUl2kKpY/PSJ7G6Hy8ClSIjoO++qxIt+rCp0E1AvEFR59BxSJSdQUkQGwB8QBm43I75+1vK4
dVtNd6WMG28vCUKxh4NBO9gHd7H57UgHkR1rf2DmXUzMvzZt6efT0W+dMT0Wg5a3Zd8K+01O5krI
JoD1o0P+0Kyvm+LQjRyCBKEN7DVt3euFI6M9dvdRHhjkivUc6AGqmTtUw4XlNcQdLbS629FP8VdC
3AkQOpp5Cb/H2UbuKR0kDTeOJySOzETcGzDdx+XvosrupUfhApWJqIGlcNuw7QWZrylL+a8amrb4
QIEQ6QlrQ1H/n/KNY0RHc4BTPyz6g+p8ul1WQwTBzlRjrR6wg+pzQEWBJO11pl4PPbYuXv2AaIsS
to5vaILXic+q1p+IVva2HfP+I0GWyh+lDeU9I6K13PVTr3qYPMhf3ZZAhvNfbfvexaUj+wsqJicZ
4qBzW8l13mP0rEiMSizObjGcelNGO6hCLfwPHOyQL3OYTm/OWOMAm4Ja/gApuDZutijS4svE7owq
ueBwG+eZgjri1UiTFiEHxgxHiOcRZH7HVIv/C4AXR/MBGBReUc38Vu5jYdfxNIcecKkKXfzDL+Hl
H5ksgubEJJxgdKrX25LJD8AvjZdqx4dvCeImMXOZsUD97ntePjIXz2Vc5EczpXUHms0yluhc67Tn
yfA5NzBEyvhnbBZveHJcmWCSjKIc16jhH0a5ezW+DOaJl3h+AsfkXoqprh5Da+W6aUUS/mG4r+6w
iQ+7albrQgCFmhKcG87uK97LRJ+eHq+zEFD8+DJW0moXRsL5l9/FklXii+vfdyFSOUOTuS7DX7R9
TFIJstqmaIPywa9bSV4F5ug3DJL4Li3xTwLfLmdBQFMsxzmgXjjOtZMEIFo6He6rpRDvBis9A8WA
TUHnFAvwcOIVkwDjuiyv8Sbhl6gva2jNrS6q6bVXOIcJk6S2OkLAseUuLGpWPcBtap5XOuVtaLPq
vkfznlk0oMJtgicEWATeNIlp8Djg09k7NPn/8eITiHKMR93lEgSFWTWq5NzN46xOY6kR2Ml8rW/d
Otn5GNWBEzyXfYFsl2JerbZXVjAlczlFTOIVEIUvkuUrr6pJo/jJFMyvtrTk3YfiD59BXQjOtppi
4hJFWUIsNnMYgAazcSHqKrN+4acfWBiTlhuhhwViXMJ2W5QchocpdrXDSuv34mblyqQATUEcBrJl
xb5GQb1yjXCSJwffFZjjwNXGAk0lwy7OlRkeBo6m7qlLZY7zTETFoVGNvptdLr4n0kuTdxe7VXAJ
6qAW9OHIZGdc7r1/47gRtCWWlnvfBYwK5RLVbjq2ZfBJZ6J/xgTvFT7p4jP22+isQ4yf8KtGI+Ev
wB9+nga3flMt1V4Vp+MeSafsbmD4r8VORlBsFtBSgfiwWTv/JnXrnGbTetl2tcvyXDmhHNCZTfsv
vNput7bqe++RTIFfHShHHTyBlYTvFGR5tuzThB3SFVXMHcwE5ILYDwzrHSYskmdVj8ke3C0JlgPd
J8XWoGzdHfuBNhIv/howp3Vi8cQWnmswd/GrDguVnYOTS8rzwuJoswNh1uW0HfN6npIo8g8JjkQc
UoCaUzy68die02aOT34bX+f80GDQ9tzmtcWS/Sf2E7X1sD3d5p3p/5vD0nfx2k4QNlIh7rhCJ5RL
HX8IUpbzJtM4kXi6Ans3YVy/tMwqtwBHDNlNVreKR2QawoGuRY67xBmTydclaHKMTR7Uk/p7WR1x
SGbCkBTnbE7ZegKg0j7zOpQNOiEMnZTrbXc7pwKWaW6J9mimG95eRfH6UZVj/bdcrHMRjUDb0DoI
MZf1FKOxky7sPnJs/JIjTtx2bVe+5dOIgZgvH8ZZyAsxRYm4ruZzhXwtjIP+2dnIJ6oYYmW8Ri/w
DAyDPDcI0fpJ45bHJyv76q9MZ5ISWTAzBvWFvB6RC8IYwLrud4379ollOutvNsngzYkdR97Cb2yc
OwYmOS8LQiAr0crGt/tQYK95s3mguJaYqlyhaNN8g2YvO7I8XIfnOpfTOWX2Fx2WQq8Oa52q8ciV
mqWc7cX4wCWsEbGvbGJV1e6yKTu3OMqxGotDoQtxG04lN4NDBQTmkSfKAbsYN78Mh6GQxmQu8ECY
6/QrG8xphZtcbMQEOIKoZXXmxRywjPn63OP2ZP9DvCTePmnwIgGu6rkEoZuRkkmroY12RndNhi7j
F3+EsGyaWmd542MBoIIOYry9vZdiheuHaNfWmlwcD4NEJ0ti8twKeOqla1gKQ0a3WxuytuRpKNmQ
0ZCJXEJSB4Ii7HsJFHNLO+fTS9HojABbRzDnqcoGivJkWYqDGAm4R6MYvQcIDKt3dPvaZOeV7ST4
OuMoe+2YQwPGcXud3VFlpHdTRp4FRCnlA8f9KjZBF8fNI2rx2j+AW8R0BQ/PqNu5l0h7zVJr/9Ii
qPPsQmLEveWkmm0ww9Tqm3VZ6hwrjtMQa/NjsvIJWtcCjtwnRD1oYLhEqTAV7vAOD/4WWgbmyFik
XvOPXU0NSxLK8NsvjHqenWA6BY7lXGKLa791hTc36L4tCn2Asf++aCvNOrnBqochdJv3NSxKu+8m
bV+YJMrsmc3snKnbusnF9JWubtyCFlMxqkPkamYaw0hafQqYOPxTeVoH3wFNxj9bLSRS+2KWX7Jl
i3mKd4SdYk4vkZeq0X/ym7AP+dR2Xl+pkP3rjcWsptqlEQj0U0Vr1b1FU9L2f6uJvZ+/9BY58Qaz
puVFrT15cyQhbl6J3rdilK1UcKhU2kAKkbX619kwfg/TDHYGIjfXPkYLngsEVjO9MgbkzdwPpCDu
QweazQNuQzyIm1os6MVLrsKPSFXB00xR0p4mXS1nP2jwPnhL+xLkE54qEcQkF42FHaXjpBs2Iu+X
S9GF6rvT4Kf+NCQxfpueYxQxM2r6Pzas4+4+wWLhnyEZhg2mMtbLg6bhZiJni8e8+6ah08tf0lNt
CSZcef9p1wvrR3kFfLA3YfSxQjbJ0Bx7jEKkwxWt5MaXiboUnLx3oV1MBAJEej+Tx1Y9P/bxl8iu
UXs/iXjKzdg1WyGldTFt+P0+Z0kMvv85JjQD/2I9Fxii5k89BpH+ArXhFdQ57Jv7Np62lls5jz6w
GVjzzJPi9u8gBK8r2OZ4GNR2Zv5HdrstHzkjZigINsuxZTOs11HPaicZxzeaCnwAf8bCJVpHJgen
umRj0TkrvPQflnYWa3JSe4+UrOMlbld5nXjHw2+p6+6TPfKELoo01ScSHsOzgRFw7FTf/Uwgn+41
lgnDHqk0PzbDNC0Pg084EbdzLhCbsUKCqqLqKX6Zwls3OYwFHhUytL5q+NfkS7hHHQ0TKK64/fjV
/Dq0f5M19wEZtzgEx11cgNz+4uTm/3KlYEqY+iTBPWLpdMeGgtC79AFyCr6nVaC3WOGyfjeEQf1e
gvcoGbsVUCsIm0i55Wt0vyj2JBCWrNIFJDHSxDzRszNmOwlm2B6KFIvKJyGGAv+fMwXTExRQnn42
GQRRdzuS/+t2DavvvutwyMwxLuTEqKzFLrQjeZizM9EagliBmhr3McynilJ8YBbY9iENw5pXyiFe
a/oQjqvpvPYs/LUJsb12bApsKMdvi0wx+p36Ir2dyUH8sHpbBylrxNSIPU2wkHDnQzSdj1WQgE0z
1Zo90aFjgjI9e35yM89PiQ9Q227JNYkTo1O0k4YowE+r+nR9yZugBgOLpePoa0Qn1DsOHjhuidhZ
Ty/6lHHp4lnmia6H76ZsoruCKEqDXNjm4X+TLmrBhZqUNGz4SXlmrkhInTwRwmqrtzqH4Ygzwa2L
w+KV6b7yYBYf0qRbin3TF3EDfaJM6j+C3J774UerC4A/gE/4NpJbKD8UHgQEUeyySXaBWOm9IPcV
zFnYDrcvhYy7TcvRtQ+CBEWCdZLtsfE5bDu6+fpW2pl0dY7J9al2jTRbaZ3wkbl3ku9LF6Ttn8HL
Rh4QOKLRcKS0IW8Cb5F2d/LOCYWNt0Nwwqyn5j5zdn48ElPAaETmMsxZM0jA89iwofFMVemsp9VT
jvPK8x+YoxqzNL+q9W56u/oOgD2/ngN9YyyT/buBp0cfS2Ni6sCAwewuTfPhlud3fQexZSruoA4f
sh4wm7SRYDtG4+b6N5v7sdxov2E/A0GLgtdCBf50FCHcqv0yuhYCWrEQrvDp0YEWNcu5nUUxQynz
qn2M55uxGaGOs+uHeAykGlFRao/05KZyk3bf+216ixxSvNRhhyOk8IP6Pa7gl9DhtNkPOlZKcDcQ
AEjshCsb+ya/LRiSLYbI61IwJ0zrGvvaGlbmu+yWaDoVM31+ySKcYC8h7RxS1Arir5UEbBCHwP3e
r5CzgtqZt3nfU+vEG99HBeWZatmmgSN02pH5gj9GzgLkEqOlqwwPLxK+V9usWK4i1Twwgifbn1cN
g2iF6QtLUChy5ice6ayGKUFI5hOy5sYvV31dejQxS0miRZg9ok2O1LSGiWNB6BJD+9dxIAFt7Zhi
vMATdPLnKGds8YKESEUQuyDbT1QdS/a2cg6mey/NCEbRNJ1rlETAM8l0DLMWFb0MlgsufLBvMEZP
C3Ff1uayxmLkO58kwZnrmywEBPsjl2EesrIV54Fm5N6DY8E4MttfxXe43DJ+XYG1uS6JNoz2jUFf
HXgaXmiYqvI84EQgBTcQlMUqG6k3VeX2BzSK332w5ZAOzjT8GSnjnAubVOVtwWzmH51lgkGRFRso
8UPjv7P/NvFPzLULdvx2Gf1p6ffpI+YUD4/EYpGlU5veMSlCKStSJN2QHNiGwXXAaG8KgqehcQBF
hu5M2ihgIr7nxAo/ccw4z23pYQoNTABnF+LI3TwCPcmAuaKO2679aaFz3ZimNwfaLtJKgai904Sz
4TXLwOXfKaLNO6gRjgBMFuTsGvSX6iHTvbcSvyY6vC1di+iP6uXv0XfZycIHnF4WmttXPPCROEZE
HvmabNkxEJ9L1gGEsryYUEvn0HaJfIimQSJnLin2Q4wF3vCexXX7x7rMnokXs2Rs44goucnlAkkF
4cF785HQm/Ncr7a/AnxMfgJ2kNylhsuPNNx1crZh6VMjr2+bcT9bCdfwhyo0iB8G3KL9y5yOpbxR
0CrXVxX3ufnqAYYemo4dNbex25bBzlupqx5WZr075fbLp+eR7bzKXv8gHGJMEhosbRNhsUrGvvsO
6oU6o2tGE27zrihvYSRH45M/+0xMWoobaFehwE4pwv5EsDb1WBpKqTEqlqkxIuW/uKmcpf/unHX+
dBwy59CsNEGkYTrCEwkjngbdnCfHaxjkhfyJ6G+L0vdSTThtVl0Vd64CQPMMBMNjG6gbeSfujLVO
8briXtkzcIi+BDSLJ/KaJZyTNmaUtBqPfhF39a6mXgCZ4+TjEVIBfT2w5/K/LOb9VIrFRfds7K7n
H10o/HVzFC0SyM1ojoE7VtNhqgACb0f8+P6Werf+0pEHYbVrCYvbKlT+hild8MANIV8qulcsJ35G
3KNR5S94Wn0Hzns2pLeN/wjDuNjVOef0dffk+hJIFoMvvXSao0+Qf98ECaHSxF1K4iVAWDiYxFFQ
bL9llqT6Jo2m4GtYyH/TCPMzzfT1O9eh36N3dPJ3wbaCF0IN3SO2rx/sqPY3c4vsNAOaYWxfVpcK
k8zJhyPI8D1gV/1obHiWUsL4ya8R5o0Sg+jZ0bnaG9fksb8fnFIy6qlT8RQEKvoxmsMaz0/Wn6q6
kXAvRu/DY5jAkGjUHsfDkEQn9lMhaQdXgg8GBf5KhsTZvzUPyldSqssvkEkHsEWY+Kh75FY8gZMa
u2QeP8xWNC+GP/sLcm3/SIVKKRZACiKQJvKnarLhT1F4HdkAOcV3sZii5Sb1s0geCdqSWJmdOTra
nN4PbxKILEkg5z5w2TA0UCnsgwwb/VZo4LsQVzGN4n2883DbU2nCe0ZEx1w2xVmNYCXSdRcIf4p2
uInyjzbT2XtF1w9zzcT3WVeZl67LIWZRz5Qfoxw+874K+bpKrAzG+M0dG6KCrxaGy1vmsz+8kEOR
n6IZNX8Nlr9dpuyxSNfwqer6ojwpXry9z603bPrQkw+66THcROTtbkdBI763QzQS2oqIimm2vBay
Gz6pP5Z9Tyjm4LVpPP+GfS2igwNu5dDCDCg2qc4RRnF8Y5B1sMcZfi2Wm8Ssz3bmJvZ2ziBeVBzY
e3FtsnCM8PxmFgIl3uL4xmPb9rNgkrDhkqp2AXoXqgZbTS6m8/Mz8/n9EpT2UGeSOouIeV8g8nXq
Mk16hGYSPE1zBvstWNqLM+bp+zJFL6SsnIMHmu9OsO741DSuepSEyY9r1S7T2W2BBHAWdfQLuKSb
nev73iXn9wFehG7AGivfBmgwo0uZEVTN+8IxfIF0x2+LxpSh7vS5+mhRMNdTgEHjKeCyOhVZIj4w
PrDOAr8zcqqE+BH161jurB+ogO5x+MGaaV7josUEVEXFB0ZM79yEEIir0Zt8DPhQIXF3Z3/QiLJ9
3gzYth2ccJHh72pmMFbF6GKZpqnatb4PAKuUNgK/axkHe6EoH8g0jLspU/Ez67UELT2rxjCEORFa
fRFUGbt7AHdhpajFCTeW/TvN3fzjF25NOTt84zRkCXplZ7yqdRK/OyrBp5Y6T+v1k2J/bBfWY/CO
XOEvJC5qGSEpAOAG00sHO+IEGPrpVLJ2ZwupzrvBSEEjquQ8XtXOQmyquc0vkowNf+oKK7fOMXAI
j1IH4unWTEy0A7DUG5etGo9IU6CimfsUMwVT75U+x2HasxTBdGfQB4bdL+NgHuN0PfFdx/tOrxgB
pYPwR6T2x8MUsOvdybnMub0QqWZa2UVD8U+5LOB0Bo/Lz/CtrrCVy5d1iZXajRELiS8QDwwpJr2l
/ay40GBxfab0u9eCbez7qxhEeYg/6pG1GurLMeFdFurpBlxA6l3i1OVQdQFY34sRB/8A8GlLOh54
KX6aO4ql6i6cr+HzCJPFb9Kxw5g0MOGjuFTRoc3c3oW+wRPtuM5/hYYM5uULjEUiBgfmLhNiIyaw
Svuy2cIO5SJWsn4pW1mCuCwr76yYNn8pqdubWY5E0CmHf6ncmz913T5U13Alr24i+R+zAGnDsmT3
23bVQ2t0+qmgmG8GtNCHREX1AS46u5ptCtF1W4TxJMjWtFzqefDbOG71xIU1X0IqrW5jIfJsxp59
PyftUz9T3AKR8yW4EFbxXK/Qihvr3U8FS8GZ5fINxsOJKYVgAMmfuWpmF3rJlwueHtzWWUFwATuI
3mWVZHpAbbuhpI8/9JySIhhbecIAhEhUVKRri0q/msrQbLIkiA3pIrzSUleb79sozDlk/v+NqKfq
L7JU3OyDJXXv9bSyq4WlJmKLMR3WvPbBctm8+QW2MvgbHr+r1VUP2VuZJN59SrjhOUAw31VmVnDH
qf/ZyI0vhP2kLHMudlU9ZrSsaYcwC7NhQ8HeXyuL7M+ceMMLvf5Xl/jJ0RQAj0nUUyEgjrKAoNbf
SPA2p/Dr9M1kChVsM/Rr2AAM6L4XADvZNgq7ZroR7OMWeuz/Mh1Odkb5Fo7VPHbPeSQUwKk4vxrP
a7w/srhSRUeA76TDvdfQtyzeCfuu+taFmx1X3Pfbog8YbIM1a48LELPHtJ+6Z7oUzpJo6qa/7POY
Nt24YiKYmppRSxeG2ZZzQbKCB7bP3qxRNhyuRoUtXSW7Fx04Qe2ik51TOzg75pQUolfS++BibVAz
InHxEma7PTmtHTZis2+nXJNlqEmpimLqt9E8sg+iaJUe9vnaUcq2+KrY0tXtRliVHCfLO5w5nI++
dYatsTGpVvvRZWmIgn8FdeBzgn2Tfk6WSCkAvZh8Lx7lbJ4naOYo7BHHGXEK13n1FmQb35/KWyF9
75MZTfY1SdGd4yGOpqNblUfgkFfjUcnvQzLcyx6ThmHYQXqgF3tNaGfLBjJMMUnPWh6bn+ci12eI
bs45R3hsj87AeDCYZPRSyaZ5kX6Y7WKib+zqisGfSeN9VNqITwdSm3OsclH8jlOA2YZbq/5Thsbe
5fiwYtDurO7aesz7r1Fxin32b9ScHGN+3wxRdRNY1W/1pBj1w30gywF8Jxki2uWWpFCeTCa4OtiB
lOZjd8oLRVAgR+qqWbaLx2/+L52xRBGUvBSCTHlLdYyXqvhk8ML/2Rg/1QPKaVzWF0IC8aZT1nwU
sOiJp8wLo/W1TM3bVC6vaXKtEQretKPFxY0FOAh3C0yhfTSo6kzmLH3USA5fReJfd27UkrH2VWvw
5ozjk3gTJRfI9SMiA1MNJWpW7IjuvldAP4ul1K8WPsW2LCe/32JJcK8Oxez16vJ7J/Kw1JeEoQfV
VJq1A86xqrldgajvWYNifslexxNiVtpwwMU5HrBQ+gu9m+f4+26Y5z+tLtAuRz7Fn9DmPFl5nWyd
zgXz7xLT+e6m0t7UTGf8IyWQgsyNBk4MjQccq21eO0x0cZSA5P4DfWL+YH4ijqqKQ83yK+M/jart
s3PpImcfzBoEZHjIwE0b15n6f54bcBXN2Eh3YyaGvzy+bnOs0erfvCK3zbeYpuZh7dfuUcJ8eLQY
TujtdOwS6le2vEL6Qdic8bEFLJmKBZzeAgyn3RlY7KR4Iq+P6mcax6Bn2tFxg2NvLbyT9JsrQC+p
7c002zn+HunzJBYpQ24Dv5LzsmK4Xf7qnFdglRLILNMmDCLjmsE0XKeiuckXxc3LD1gU9ZO04wSE
Y+3KS+7JDFxem/8uXuZyq+KqDg8AacLqEfe/Z/cWktgHG+qotSayb4csapoT3SHu6GJs5INroe6p
IShobKtVvWRpGcKSm7D5vQhGvznHBjwbqonRn8Y9hodmnwyuE9/iffGi7VDV4T4vQrG3mr4bpyDo
wjJnDeCBxjVjVIc5xo87AJth9D+Ozqu5UWWNor+IKprMq4RQsmVbzn6hbJ8xGboJTfj1d+m+Tp0z
Y0vQ/YW91yZWzeE6RH/fhndr1jTmftCz84+9aXsq7SGnAyTWQ6CdtqY73sIb7ZgIghhqSf+bI9R8
YIpDkk8dOg5K4cRGlQnMgQVkgLFIR7rTTIBMMAUJFcYstqPDUD12A3/9RG3j6o1PwvSr7quliVKz
8dTDNOAbJbiuQ4c7bKrBhRTodnlxg8JZdHpZhMtVkWC4YD+9t2HiNS8ssowFXc7N+Ptl0sS2H5mD
ugCJgWSZgqOCvp//XFo4Tt3ZqCm5yG/qt1bPVEqh4U375UivwI+JOap4hmaSSUJZbnHBr5p9KNbG
zCk9OFJQVrc4fZrkyU7LLC0iZFXZrChtGUDnB44GIyWklIvCvoZoKnALo4zMXkEoFslbUo86/Jzw
xw8nPSHkx7nSGhqJtgZE107cRmQXWnvUAcN0yHhXi5odT6YNuBxtYub3VpLYJlxquE6A3AISIMpj
meb+TJ7VupoDCUuqmxn+k5dcUcLxRwV6c0/gZKfcSBNsYLQhOv9jG2l6/6YKBMoEYyEvHImeo/Im
dc2qRCXoK+iPSxcSHuyXLma0DAGci2e9IgsJb84V0jGvYWEa/UEloIOIUOE62dCECdx20gyj2lPN
lQuLlwWPLHOxbE4ZICOP7j/LdL7tpSpL39PhJtDUgV5QgeEtcTZD56ryMNbTOsQ6dOpPojTM+miU
ZBQInEBjZBVmWRzopslT9JZpLS4g7gp/vyjfDo4znLUEMWdDzQlQxjppe6RHgdLD4smle30GzQP0
cWM4chjO9ZAwwUGV3zYwtoJ8vuJoQjPcaI8W2uJmHy/lMPvuoe6acIoDI18VBrtWf1rWCJp3Q8E0
O3d0L9OhxxiJEL/q/O65u4E6WnGLb0TtKmicbxpgwhiTnHknqoZ+i8MjHWIBy+urzUfEIQ5kRu6a
2rUe/cxdbsysAWFT75GbckQWFizHTtpeFgtrquo7/klPETOqkOJyHHjEnBrDW2cs/hPSJz29kFDU
P3i+dvilCKGBUWLbat/0tQ3ULmQiIyxFw+8iLKOgrcyJsz1rXykWmvF3hPnzS14dPiiL5XiAkQzv
/j0She5dVpmEasuw/akxxuEvdHCGHLC7ImatEJNemCPaxYOjLAofO5h3PHbZN74Kvz8aTFc3nkyL
h4LjoNrrqcrKuCEJ78fzSMmJcjyIBFwwukwPJVy3DAdozs8Jerg+AwzzCKoyrNyJ1lJayx/z+PHa
paod9+HSBT8Q40zs1KQqMma0B2poD66GGWWp1x5bp2j/6+GKMFcyDeLp+nUyzyZbti+spPN1maXx
xmtL9hNqIfLNgrEY/WPvJuIy0bU4cSN0ec5YsyFHniRHPd984cSOKtkQdwwMMGvg+GeBoYrwvoLE
ZkQphgxaRU4gcZ6qtX3Dm+Mx9KdRQk8trBwvy+wL+jbLs2mSyGfrLoQgFD4BThLhSOVZ6jshf+OO
mOTkNLq4yLmwpxLkjWgxEnogshHfENT8sqYYOvg78H8QH5q24JVG4d8RpYBLyjMgB968OZlmhFd5
dYSuzS3fyK0wpkM9jvWPUc2aKS2zWZ7ZfBYYh2AT/TgFHlUs9CLxX8CXl898ow07ga7qTyR++B/C
pYc7MAS00CD1Gtlx3gRj3DXSNeKAHrjdrzZD9ghPCt2nbTrOHHdyYl7IE4O1r8fu/ZmvUyLPlQsY
+IT8NUv/67qsLnbGMA3pzpiUqo4JcMYcSCwRbJgsZvEM4xzstseu75bxSaE2Yv978rtRMRARiSi3
VUVJuJn4MKGESgjj3HLT8FSg3zqbwDbzveBW/CZFkZ6Z/a13pSqBZaqr2088jCbzisZoCMNxiwpD
/DSGbC8Ck8rBrooZVXEtOLf1Ki1/j8MFaDMnJcbinpP3CQ9B/SFalxxcnl6sBKkGjxSREwaJjSuR
ZAjFQXTUaZ6nL93C6Hk3gs8at4wP7McccFgbKX6Hl1RD54pm20m3UGPFvTHkJq6UdC3v2qGh9OoZ
utafnWt03Svj1ObOGNYpxbk1yfxE2+fsFB6NYc9kjWePdVgzQ/+EE+kgxL9jImeeRMqpIbJEf4s6
qLDQVCuzT4F7jm3QAv/y9sylzVGxL0Q9Q7iZQDyJu7eImsnqXgGGect/VlKTBbKpBSO878LWyBQo
PW3vQEGovU3fmQK1NBjm7DqUDZ9GuYiJ7CPHm0NAPCGTpHluw363TJj5NwLg6bStjFove3MykmKv
8yCw94PBOMxSPDsbOanhJxDst2OvktOdQJQjvyXz5BJBQ9oNR6bjRnonyRf19rYuPI8KqoIfMzFc
uFazHaBu6ii5MZUWUPk8/EJkmrB1A3PCTFbwUXs6ncwDa4Eh/2LDO6p7x8NqfrAsp3WvBcNmc2N2
o1wPVduTMGa3U+MeFrMrgiO3xcRAPL9BTYeUfhgMjcW+1DahqW9NKf2XBkMkaVPwoNLvQY+NPKXc
/n9ktLCn4cvuno0O9WbUAwhZL07amH9okueHMZ3gScscqAuWB2E+LsrA8TRPAGNOXWv5f+gY2NJ5
jpn7Wx/ZY3AiaGT1vxT00GgMkEANUAypHuoqv/ido82d5iY26IuwwQkEvdulyvzTGoTkI1NaMYEr
ugyoH7j3qCZcksOA2GQRFyb7zmcb1tqxgoZD+TA1v7OPHHqjuwENiXZBOe9E2jAaGJwRQGJTqeGh
AxlCRVlrSuJc5e4Lv1PyPLsmWDju7NAEM5cQ5VQEQTs+5UgFj8XKlv/GTzMv2N+zu1aJD1Ox6o0G
+I0P6zSDXCEJT21c+C071ZordnzDPgVABlMOag+NexMk4h0n6lA8LaPpwqZiDr61OHdZgxjWgw9Y
yMTzXHsMwlrjUaA+vyuYp5bbmkFfLI1bXOIt8qFrEG3tKsbkR+QSGZCRuQ73yMbY69thUX+stcbZ
WtsERu0nPRvlXbfYCJW0ABY2qJDPQifJKnaA0pRkz5WsVYkydsWI1BbWv1LhhsrqmRupbZtbNRV8
3jAxF34GdYHOhu3fZtMqkTpVpbXJpxaMWVMvX55ddzB3VzwqJraUk2PZLymj7l1SBzdglRYnlFMA
G9o6/AAd8x+YIwcMq54e0Rvy/hfjykvA3NZ9mGmirhCDZw48Jqoxosf0bTAGZ18GPIbltGREXNS5
AJ+f0Qa40q7uoRigdVrC4Z90h/LUSNNj7Voi1dyFeVnfhVZSHvqq8N7aoOIOZJGN46gDEryZFF5x
1IJBVmy4E/xd7iJLhjmUhBs1hBa8NKxD+2wkpRoNOI65Ye2IBi+n1r/PBe5maBqI1zQ2GTYpAEps
Z925icNNCszgkpeZ95AhfLsLBClDTKcBF/mMTNFaSvUzUm2MEXXb8qJXGwISlXjofLeMV21KXn6x
7WxbjKZaLgsGZXJf8QiYMZr1pOXTU9wdS6+A7zSynLvdYI35fGSdayaRruoB8CyVBQ4Y3o1nXmvC
FhktlzLWfjaake8oWX6Xi2aP4BozR24BcwuUQE1A4UuOMgq9jdRgydBGexncDuLegA+gHjsC6XUZ
Us9m66hYCF6/iOajXj56U2bNVqx90D3MRjpMd8xasHR4ePUcnv0QZcMmTTCj7lPjxrnkJABYJRmk
2NvKmlAEMPQJkVGaTrh3pK5uDFsCfrheUvcCneK2Rhuyf2GKlwxqgFxu2T+cIGQgIpeH+GElBJHE
rM+JuUUvUcMoC0lAo+ceOZLtxtRk5TE0I8uur9HI6MXz+eUF3edtjoxcaZtntVq4jWoxMr4CdobC
HMF01Fip/wxIi00a/3zxrpqW42wJQvllJ6z5tiCPQm4Q3Lvy2uOw5eudCebczWh3cXphRMaQilMW
akjg92OM3NJ5BkQWsppDuZGi8ytkvs9KSp4dZzYrymLIwgBiboKy3uc+4jUnkhmqZ6YnMIwZ1KDI
aSxnOeAKmvS2a+bB3uNOtcK9Dd3o2IawXRB2ZFozOlGquMMXodR+KNmx7EQvCaIIvV5CSAmM/sEZ
b9EYAYn0b7UhUfINGEauyilhy0ITRBZc6CBfOEmkae5JkGGSyJNE4mxOHrF97khWtDBxNV32C6oD
DHMTLMmXCcEMucmgchVBw6jYPtlJ92ISSfi7Lj0AbSKduO8R7LY0+L4jbj+bDvy3NR1w/VB1Vnjp
Oii4J7X0ORmCxO/ZcbusRAXRijh0TBaVG68rSXQxjMlhjVDE0iIiT6YMJNtXrxHcbgs0n11M80GC
tPiz+GK/Gsa+wX2zFMZ85tDEGE0gnIPVjgbridcbJ6s/dwE7q5CkFyqCMDfIqPFuZACUC08hWmfA
cwl7HZ4nszxOChLWVvdL+GkklmFt/eLmFkLJ2riwTZfOYtXQy0/kpTDaqBDMeKSlIAPHQo1AunUX
DrGDxgnBpx0sLQqMsQ+YN9HP7IbWAdVkVVCiNmNQQc/QysrKc89wxGXw3br5gY2bYR5dy0PBpxNZ
wzPUOgh2sxx4hMDHeOOWFVdrs7ep+6tbIJG/+UYnE04ehx9nio2ouCka2ltBjR9ErLM4cSohyM9J
cTh68KdJw93xObQlZJpEOkfEK3b67ARI6x5Ytfdka7itO3+6wm5VDOfTGvdlFVjhFvGI57KXRY5F
7lbQf2dcJH0EJMC/jVzJ2Ntm6I6f57wiFhL33uDuU8+Y3B1FeGe/5pD5zRdBy2VAiPbzEPMCz2eE
EKUq70ZkgJCQKIRPpWd0v7M93FDm9dzsKQTT59HHMLKTrcBRDplmDu5MT+RBDZNaVxAaXN0sO29u
4c366AFZzg83lSoVqfcHc5hlHpWDG5yW2kr+ZncsiKOq7Px3yYS8q4muZpQC34XvfXWqhPRQ5JRI
gkK0QB1bVZYsIMY+keG1PWNcC9wRJlfkallqGDAy/PybmYHWTGolOqVEeac6RZqFoUIuz/yZ/xQi
vJW71UZJF2cMoq0tdvr+h0XsbESUKsqNRiPrxwfGtmXGJn1o4K+KyaWb7FEl3VtpULsfRoKJ57iU
BQMep9NkvAOCHMvtnBTjnZ7w9kcLspNmx4hJqm2Kx++KJoLut+iA8xmZi6djcZdzh0a/hyAr/UdI
zaTSELuhBpIe7YmDtmPZomnpSLToizE7EFTQ/5ljW/wYfU4tPPXIKI8W1mJxcLmtXxaolX9gihL1
2FhYZDfSqtfLSBHz0PWFe2lSyToi4TAFYzO1xlO6yNa4q3tVfWeEw/9zhpTsLyURxzIYkCQykP7p
RPD7PSR5uidLMuwMOOnatH9u4kFeVyMvLh4Lxf/gGolfNOrNY5AuiNMKbH571E4Aa83U9vGSccQP
246YEVx/+Y2pFfreyBrNLqnXHCEoZvF/2u9ktgzFltLZeaoUgPNd2Xgo1qThsNrsJHSvZ7CZlow6
xIY/0qQvJ4PClG+CvDF/Sy5G3seZpd5Kjvj/rIB5HBy0zP/ChE1WlyuKFJ84ZlUQJDnyOpzC2vQj
f8kyNqsYEgZZh9+JyjvGKKCVVnuhqlP8kIptTZxLz7t4Ru+8Qsi8lu3yAobxscqL+dGYF6Ibulnc
IS8D9NNl6QNm2eXS8VTl0K3n8lihxT16lkZ1gWA5O/a692IumvKAHls9k++zXFnorzuaPEIqZ9/4
QsNonknp5Yi2Rm8nexK7CthTsQj65T31hpepcSakC0WxtTPbP8+GW997TY/0uQyMUxPMZmT27ufK
s7JL3OFZQauJGrB7yBPItUPM07CfZfjISlbhown9TH/gVXhnZx/8VridnowBTAElfn7IEFMS/FyF
X9KDk5QKze5MMr/dJG1VcbCOfbyEjvflQlR6N7LmBrAarfqxEb55b09ZskXR9ZUERNMAi/QlqlUJ
/oFpiLrzVfCyculjyQvAMYVGF+HXKMg0nPPf1swhIi2jcSoJS3mqC/AMZtUtj+gHycboDPKEgqA7
I8Wuoc+NxY+UKeSPoi4OHYmAD4Ye13eP9zKik/UxCbnrF137cuQKxd2QAR19n3Nsi4z23X++NIcz
QKUb6rJLfguK+SgN1u4cqkDdWRiScMv3zQEd1/g2ohJjt9urh1D5NNgdrEjD9IeXjqA4GBqYTuDq
LPxezQ8PY7gdutp6NdFNbgPXs45guO2Dowf7LSlS79+IzW3fWWQDoUIQj5boy1fXLdSH7Qa0+FYr
XhipNyevcIs9KWFqvyoTTwMW6Z0BD8WTqtiLWv4jeqXZwZBgjlcxlThrDRo8aRFHu9p2GPii4ton
QBNwwDg94TyEG+2XCn0s1QryMBslWqTLUtxXSudvAIEq9NLUjshKxngU3nBwvWa6B+gK0Xf0mAGQ
RMQsMWTAiMGP9QWTk2MlMznu2AVyAjVzsKFiDh+5XLwaqvXiXyYneB4xl9yX2ao8tsyddyKmPf1E
knvFQiI/7RErTpiNKGXb+Ug6U/LWlmFsMEf7dOmIzktfW/sWTQTuUga2HgjlAw/QI1bhj7znfhaV
Mf7hBMSwSttYOXP/yDH36Tdr/l66zhSBpmUaZQGAaghYhNHcM2BnzPU258DrswYDEA2Au7ccxbkA
XxCrqt379jYhO+lawZDSUDTqnWjD6gA4WD2SPIYZtJ7844o9KK7EcMRvZyIckWEREftN3zb07uuC
LOSTr2IidMF4lrjzPo2SrgH9RHNHLBwZNQ6yGhB+I36ihqzng7Qy5+BCYyPfG04he+bGiZqw8o+l
UpAwRbZgARh0vAqFnWoa34Vhoh4nUNZjK5vCRkimkXklDQHX3JQvzx4B4aTgGum716lku5Da91Lq
jEzQ1VX+DxyU6aG02UZumg6d8A5vHJN59KLWT9r3buRBdBIbVw4F1P/Ull+rrJ8y6QIW6L07BW8U
yU1NUgZ/R4l3TJlbMlqH9yJr9DNfjLfh3vb3At87g2ZX/2c6ZvjhTwgisxnqvVJu7ezWFFF/CkcM
9C/imahZU/FiLwozh2th9rQakk+Jw76KokWNXRT5uiLo9ItXehG5D6x6jqq1gpGH4FwevRRmeSVR
LTgtk1gPNYOCj/lQuSZr0b5dP82ZPJA5QZjP0tA6s6YddtAQObcshBc+wPWjSsKPyQXuP9BFXfM0
yP8YfqKjkDlzALNsi9jPPT/CaYDng9owYfYqhx/LZ3hN5UvODRN6QnyUD/KvtZEc9RSsmAQEhlEi
hhBDyBWEr1KnIEN/U3ohPSAT8G2XhOqQTvX/G1O8GfRG7/lo6g/sftTwLK7aE0dy9lWlnnXuOv3P
1KgUIKR95Y6wz8oiHHsiICBOwM5txWBpGB9NemGVhSXUZnceodrC2V+ZS2wOQ3PBswKAouxYqPQZ
vtG28BqFZZoVHYA99T0UhXNfBDp5EO5cIBU0sq05um/QYNM3BjGsolG+PRhGlX9OjBieZtHhKKzB
xCtwlPfEDzyQXmA/VtoX+26Z80fbEPrdqhDlDqUYbmTSG+3VkMFZBUW3D0O4vRSENr4voBIXDCY4
gL1Rb5n1tC+tY6KKLSe1a8PE2kJ20jFzN+8x552gas5IQkS6jYtu9fu/MgEDhtxnsq9saRKs5Foc
FAPCyKqG5LpWAbCGlIA89IrJvfZJGKatdgiqIcjgGy8Y9pp57ikXnZEjC5fmGc4K3BvUGvMbMLU2
jbyQznPjmqzchtR27pYll/e4GNnpi9SKVobvFyOV4g7aZH+e50Cd8FSod7+jkfSEr3ZMhJevLs2e
gEWiqE2DRwi5X6bjSvSoDO02tYVVx8sa65oAvogHd+nPtiW5grgLY88b7aNYquvNJLwjywpIfWkZ
7FCGab+EfCCTX41qK6eUDi1w+3CjUYI95NgqTxqdw7PvDuJ1GDoPcLwJ5HCX4PocNo1HI3zmXvIO
Qd+YR0p4cZiXTpGXQZt/pHcyqT1a69Nb7YTDqmtOaqUFClk3RF3i6d2IsEMgV+66p6Wth0OTz/M7
nv3mEAwNWDc+WB/GIIvR51nJ9T7sWK2bs5Gdu7C1Xwor4KcN+iJkvMQXfENqjA9GVxrb0she5hza
IckBFgpeiEnOdjLJiMCx1TB/MdBoY/ljue8wkoTO6mTfqk/aSExJ8qHN4QJAzH2y8hvJrPaT5Gz3
XvZQtWP92qyufZpn0sexoVgX0a4YU2lliENsIwJ16m80AU5EQ49HZ3U5Rpm/5xzvLZkXxphcyfhg
xQgB+YcIbucbuMt+opO9yRD68ovTGNAHqscYTkE4460X/TZIB4qlYqqJ0ak0K8+mTtj5Iy88Frk2
XtFkqIurjKKj9G47jNpJh73c8Wx45rmFE5PnqNg2hbAX1JhcNImiVLBXr/3NMj3s3Xnw34ZZ57+I
hlFdgPiKXOzlf0sjEAdwgnSbgfzgfe7b78OE5XUTLu40RXjQqyvDkxKAuGsazxb+lM+x0RrdhGsk
sde6ySWfPGLAF5qHHWnHb9mgBjI0POcR1RMkMs7zkiJwbogNcHBoFGRuYNZhb/ORkKzwQqOKQs4e
0gjNYhB3tWvs01qIv7CYwH7cCOxEA2SU64n74pD3jjXIUs+Imjtog8kC4IKI7ryeB+KBSe5hmVhR
pcipu2KhWZ+Aqxn0/IvPvK+qNFEXNsEncNAJd5BBRNRggq4zHb9duzbj1pbNtc29MOc+MbMoFYLW
Iw3IP2iTloqhyzMwzaF3JPc6vKhi6L4HLqa7qfL9V4xZY7SkA6sC2nGX3Cebp0F1axluGDG324SZ
9ncpiZNnQTXfCUbMhxzXybXICE2MbNtsPmGQu794LbOYREyWb6U5PPYSOINVZvmvtGy0UcZ4i9RK
nDMivuKyhjMplovhvDUoYqN2qMc4DYV/EwXK4H1sZfCaZXTam0WNl7Zdh9NQQPRviMH5SWmld3g/
OECW3tpkBacF0BQBdicgElqUxnBCLNn/83s9xvx/yYsRmDTIyiWDbgS0f7IoIpC7kx6Rp/5y5yVi
PjYpN/jtkXYYSlrDJadMkiTJ3shcuv5vWprx0kDzu3dd/GTIP0GsmzOmw6ouftEAcM7nmXEj62r1
Pc4kyjLiO82Aszbwn9N/zLbKB7oC+bnMmqwapUXzumrrDXsd84yeIMKtHKi9Q+mPDyHo4/LmFW/O
usuh0xPN/ljUSf3sVnp8VeDNDvzm6wnjU/Lk+Mb0bEmtLjyqc+SWAX+N1VEkdiUxmJ6b+fdswJo+
St1WvCHIpQMdsKo/N/+3uuG86q9zkOrTAI2kP5GdOB5InanvO+CgG2+i/drAzB1Ak1WNwVGcp5+l
O3KY4FHzNlU6V3E+pXSeTIvf3L7jeAgLVrigW68lPM89aWQBuCjzRkheJ5lF9ItWDdSOis1LqmHZ
OqpFnTzWEMaFz7C5TJX/KXum3JsCCtATsZHJ0wrn+UgO0XxtkdNv9Jx7pxzBYIbQfjKPGSvwf7Yq
ijtI1O2F4esSIxwPn8ilSJ6BdVAprvyzeW8u24FBNHvoNtilTodM0CxtWK1LzSyUJuAdlJhJrZQ3
Z7AlFFA8BV6AZjHRTzNTzg/p6uWFKO86aitr/UtvuxVJVNY/toxA0uXiPkNdgDvRZwB9AlCp0W3T
8Fhk0xRP1kpv5KBNU+ls7wGg9WetDAAOatHscgE4bDpfE+AuFbh4P5levKlIzqvfefgi7bl9qUky
AVHBNg0VbQrHbgtRxIQRlzTAgNO+nVCEdxnraB4i5ncuiS2WtQ8YjuGXENOFJpSiheXnk2HZQKMw
k4fbUiUebL7a+ZMzXTm2UFndcdqFTDLbgPJ9nG06V/QkMbDpr2ZmrYRnFQqKqqYsxhTSHmptB3k8
KiFjnE/QjSgDXp0ixCBqmfh+sCw9Jr2PsARR/BHLlX00OdveMSIap2XUzRXOlguh3s3+jNVPHzGf
YrwtzeAdCa7zNcjsbQoy62jB5dxOATiIYVLlH/nnzUPWZexeUqwim6CskRrqNfyx3Mo7GsOtrmot
+ZpijEYOoOshBiHJwoDwh9PKcBnOWVhdCpcyYEsCK9a2UYynUPXuVfHhshNRBoBwCsN9AAvkgGWq
WG80RXmwb8lsgIjMvcSS9DaMlriA/RSndFqMnayR5jRg4Zkc901sLnhnMpZ2HyFj949SFdauHpbp
PyoP8AbVXBHUbvlRQAYXQmeSDtOISXG7m1Bz+UxduuGZmFIcvL7dfppNb9zqUPe4ADN5n0eYOOgn
EaURJ/G60vhwQNItPKlgKB8WubqciER8BMoUD6L3iMzWdfNORmUTDYnzH6SvnogO4K593RvfxkQO
0Gzr/OBDVbuZGJrPfrbYZ9ziOpI68xjludlPiRCGzUhjnT0CLvl47Rw2AQ48+CWpD9wNnMdjkqEg
2wDQ9I6p9mzwRk3xdEORbXRGwpY38YoWQoIbwXbWU3NbVfCIn3x4wb7d3Tc0vESblrGckDWP9oGU
BD8OsYLtUCCn1xar2aulpwSWxsr2owg1FpSb/rYJ2g+zBpS6DLZxKJ1+fqgLWR1LHr0Dlr3uxMuS
ERXD8mQD6lD81di0IuUzY7IKxwTDFdKkoIv8DJtOUEGx+50HstRqWYYrP35JmkyI8h7hcPKm6UDD
DXC6d4wmONQNHDyfSSL1BQ/49LRm6XBsKAwaHMZksDgeTn0bPgmqaVAZLLKmYEfcxRqPtVft8zCZ
Xl1qnzMZ4vVV3OJcwJs4yIhZmHvbVSwgc2ycBcWOC8jBh1WK5Klj8XaXQff5DCpXPhqtiddNq77b
mqaL+1bCi428lf1XP2JqblqA5WcPMb2ILQMtwwbW03oQas0OowQ+TenjfGjPWuyta3X1C8g5nkad
FcalI3YO686cu6w2+nz8hU4iLHR3XsaXiNBx17U5Eqlw9ggWuRl0YgcJ2ntzSxF4YpovvJ1FUN4J
MR8LNmb8tUumouua4S5f+vGFRS4zvaH2Wa3mBUl4PzhCpyfWC6mIs3YiQ2NC2jOf7axHME0eYFo8
ImuySKaiafy1PWHa27piSwUYyWRNR6wHAshlGn0096avA5QJGdoBUc4uftOFv3MD/M9qYp13OFqW
orbxBJYToEn2DjgccoLil4TwJmTgIT33sM7Gva5u9B7rdk6jxScBi319+VyGzsCkUOQ1q69SFxlp
RxkykTrs0qcJsdcVRBX6k6w0cJpPjbEDyUgv5dt2c5AoZyj1qibokT+Kju1pCIXqWBviBib1w/Uf
vhBsWcE6TKdOr2I9AQmVLxCuIe11aAFgU7S3krbwRRI8Qs/lKcekRunhZKCcoL+VBrgad8KeGtK0
MldssIqeLXzEmHLyoSYcisK/OmgOOdIFZmhrGGwlPD3Q9+Z+8nr8P0VTfkxogKmvJ2S9N8k3aXu6
leF5zTu+l9zkqJ2M28EN4tBiLIk4AoEykwW/DlkpaycDpKIM0CG7eQnMf2VvEDKDFc085xAXxIPJ
8RvurXrSQdzniwA8WLvuaeKL9C8YoSTHiBREVJuGb5wXoetkZ3miqaMO8ow81yL0D4Tdmeo4lRV4
QX/OxfcNG0sbobv2z3YnP649QkY2BeubFzbb/UrID1CKWBFON51zYTp/ph7pCKsskPcwNpwH0m/8
95SULCYDzJhf+oTecydQdhOYDAVu79YtrKCwAneQT8YnFFnzCPhXM8S26jaI0bSKYOfX7KsjRooI
XkiQ2k9crM8Ws+xfYyhfCWCGjpOGzKlBBWAYcQDT6OUbZvMJTTOS96S0FlTLan4GZBOc6RQp3lIm
Hu94E4jGCIEQI0wlRbTUuxDK6aay7HcacuY2ujb2tCzhW97Nf4td5DGpNPTQ3sjewqnDg8LFQKQB
LhI2C0P2hKyFZFsEHtk/e0Q2w8sAEdz7WTj932FmnVyO5s1MiHlrT4/mxELcxYAPde8RD+o1uLlB
QypybM3vXu8iDZ2njrR4gMO7GhlbJEYPVyQwSdIsUytGoIaH2JPFwer7ips3GPcWmZPwPj2qX4SI
j3JgvbFNyDuDDLFMMTaeD/Sj0z07AfNcpNI/mm4gPpxhSE4ACMkOC4yw/VylCu9LfZOiJc5LNVKb
jWaY/7cwL9mbWNixLUNyaTklqpB9v6M3VhncBbM13wtQjtuqNT2QrBgEkYxkL4p9pLtxBuS3wCWv
jO7FG8PW4J4xaPubJkI/Bm3/m3TJPVQnyKAIZIKzXwn5YHjwEjdIvdYDF4zE0JteZ0sETxlYXShc
YClq4aMM6mQNtWB1gIFUsMSgb7/XQfcXIluI4QYlXwuUqn8JKecMHLTz6EKLjMtEzhs7MA4sG1kp
1AH3v4n36W70BI4+r+cOypv2NTXcpxGSyFGArok7YjgvMDNKttUcUawRD2mJaacPEyNuLPJPCpYB
XTRD679vtFufSeZjtBlcWcHmSFeUdwa/nOA1zsxs66zTs1irxdkEHWDoaiIntuHE2RUM57YaIeQe
/Q59N6tBxkgjgs/F/ewwnWyG0X4LWN1RVLHrhQ7w4MswuRizdV9Q7W1GLO0xHCo+qr4aomX1dbzM
oYyYsje7lb5jO7q9/IGQOMSohYe4d5z3bMFtStz9ll4IYif1dIRV6YYH9oM7pLveyb2NOjpBOFmX
IGfUHaZyS4cvVQqSj5RmgDvez4q7FFqmbuyzj0792GSZ947i4Oyu6PBFl+cEULuMqkfxuSz6P0uV
9z2IiV5py2Y6YqqzndTF3va9I2JgJ/ICt2VUlmQHlN/VLqW83QStu8T/4+i8luNGsiD6RYiAKxTw
2t7RNY04fEGIlARvCqZQwNfvwb7sbMTGaqgmGlX3ZubJZujcZ+SU8Cqy+QqzkD0+YwK8Ip+r1bLX
qT9fsbF+pc4ouQ90UMcxgx+wlP2Grol+mdDUiUsWGgf1aat7MyF3u7jJ9DzarKjKNCJ7EdsXak4w
TZlW7jrjO0QYvdlXG5nW6j8HS/dhUg3YZTVhyr5SgCqDrZacDXwzoN06zsaEOKQRz8QR5JT7olbr
SJUE1T6aS3/fa7ge04oh5PWESb1rgkeFtRa7v5PubOqG2VZSAw9ZY+cQMids4A4nBgGcf5OjN6ku
/1Yejw/znHXvuFReQrvrT7Bypm0XZs0t9ob3CGn3Nek8Nng5DlJNo2sfe8dWeubbsUXFwji8SRaL
zLEQmSCIdAeQdjDLyEKegEoVjz1QnmM7WN8aKvSmmPIBDzZRljAIeipIeBWdZNbJb4obMeEU5dRc
eRXzV9Boe2Xk6Me5TR/Ig1PjLmymsHCum73nz/G5lBarAy7i2SWtR/ZE/sSdQtoO8hAZkWpaIXxx
rqgHpgLCJ8ZMM3nuUCRpBf8Rmh8GfH+lAFcinfHgRrhdN6DTBvK5TvaoADod4HapnYra7D11rG8o
+ON0CTMLJinh83+4ue2XygEIfiRS0WBLz+hQt2ojDktHNzD7aLZ7XNM5BxtvvAILsk65HNtnSm7y
/9iOYD/LlM9nyRoza+fmmY4NeXM9fYjmH7/JfJZtHQP+ym+D87Hs+rAhBRoEbnDWEQug3B6L57D0
xCYKXevOcYMvaPqt8DXlR8Pe9T/fG4I/egyxJjnJPG91nvTuGWkdS03239j78VPAqXRlXXvAqxE+
ECK5CU/SYpvXfjLukGJ+1ZqcAycs9K+BqSOjUqkyJS73ZiShy7OPAPkn67kThpEqdvyX6GKnSztf
naVOfmUWteBh7Mot/vmQ2qXg9+zNf9Wk9YtK2bT6sF421JV92yGDRZMut7BIvCfVYqWzk+qmKtWh
OLsF3vDC3le0IW2XJeQwEyJsD1xHw3ckd8Iy5ejP6LejdczdjlNJyegWrh6GMaM5m96qdUhNbOfa
mo4DsBXVG7IVbb58rY1vN2BR0uKdaY0XEmomSUFe/z7LDZkL9DufzEMln7BIPCXrtRH6XvlQLKO6
ePXgHsg8NK80n8f0iFN4tXNto3dBQn614rr2hV2NMvhxeO8sPIdVHQa0JjbgqFrJXcpGwVfRCnNh
h3A3jr7Yo/kVquQQDTjYarJLi/EMy4q6ReF3qz+JN7ctpSkWQBvJlRBx4GHIcvlRLDTimDl/skXA
kaU6camn+FB2xXdvlfsFojBvfyicM79MQnxC6ORPby3jlcAUWKuJ9zXYHP3oR5GH+pF1xzkd1p+h
T54CN10Pv8ATNytM+mPiZP0bR+m8t6cGzopfDeWnDILgxzZO/oO3A2BNmjX7HGjnv1jGz1lG1mg/
jsNn7y1POsj7W2kQB7cDjQvpEvT3wG2PVDx++bL7TrB6b1EAc/Joxj5NotY3NMe1n3vl5RQMmFOq
9wKn6JYj5Jsb3AXiqzk3Cy8an9T72e1mIjlmSLJN31FvN+q22rPLro9itENieuMqI7XviGuvQVfE
BG6S/lrYdfHeoxU8j1JTjcq6WSPINsV74/FelVZCkhik8mkMoyOc+791Hiwwwvt9OfGEZQX21Qxq
+pmvif/QWOnRzITrJq+O813fSbXrahdUeDZOFhI7cpFo3zusThs8CVBrHC69xq5goAoKkQp/raov
F/FIgHGyNxixtmXc/xe1+gTlpEK0qhpIPtFzkZN2kzHuFrJS1J7JOTvTSZhfbUJl+xhWwaOuP3FK
4XIf3yxK4ALgLS2hLuwfHkMW6JhjIpuQi3fdazrwALhaAA2P44Sbs56Kk90r56CkX71o4pj7JlsX
r3lFtVZfchmugqfEz08O+UiSu6b/TTxCHT3fmg/0KHL5diUoxHFsH/SS3kM2CVxJQGVXgLLbVU9w
HdF8EwHPfvqif+UL5NCHWpq32idPgHgtfkQH32XD2tK5F23ZPbhEPelvZQfvhuNXJwRZoo12sns6
uZjUgyhZV8Vcogp4pmDLs20cZO0tGvQTFs2X1sFTPtMHuQEJ8x3purlC+Wn2w5xyW9RrqXuBHn/t
rFadhyCLdiYh4Clr7m1Z8j1XiDWLb/wDJpi31Kmf2rbjKB0r/rV+msjTxHXoPiISE8MymLyR98qJ
JXWvpfVKmnTdhCP/u/if1+++8+Gt9L884pqDA7Y8WSJ9WVDNcDkVzS7Bmv5ixcNzWQAx5lJh71n9
2Ps2VPkfG48Grxm+uIOIiqNxKnvPG6QDiIUDbE+BqNgaZY0v2Thq+pP6hSgbbc+sy7DrkaQIMha1
RILoRlvr0tU1mVGIoSwcND9n2/ryQF6HSS+BcswADNWcTZtfn7o8BZAVg/AJwn9xn958rOqAZdEM
ivA340BwXoC7HN3JEw+SV/vRyglYG56LOuZwBBDj7LFEM9KyGRymQxuH01sokmaXiTB/o1TiopSq
HjypvL/EllBAxzz+ZIkzrSRDEHvtGO6RKj+S0B4JMTMUhZvRmQ1OqGZBnoimeUJVxGy9s9dLx86K
ubXCPaCkPImSC4Tnx8jyJyQLUDuFRwfFZSF2/lBSTHCRC2RKntxWfkWV7O+d5T22wCJYL6JznAlU
YP9MoyG7piFVBy4Xjg2RgfxpKRCgxpG6hpxvxzvaXrY1rdN/LiifrD+oNgf6k12yMUmCc8Uic9ew
D+Eub1NhQpHU9Bs0EuOmW6bekeBaueO71hzhSHQEhsAm+jT5Qb+WeMG5d1JFBeOVD8UY6wlEIJ+M
KK1PbqG0DJDM2+JCfayAciJwu9WlxXJKeGfmaLy60lSvvkmGd62EemyKxD706TK9OdQsJEh9ZLf7
gD2FqOZrqWkqatyKuyHNy/9ghEdcJ6c1siZpzNrhuoQvViXZWB4osGofVdt7h7F3fhdRfRHhMP1o
Zrgr+UqHdy/ZIoNs6PX/Uj7o8lhUfoBtUymwC1m+xMOR2owJ0TqOn3HHj9dEJ0F+L1nW+IdJsA06
B07Pa79lZCY/yxZik7Z976BzNfJDEU7Z+xRxP8vMwuG5DBjp8ZPWPmdA0b9IGf44Y5ayq+q8Ywmu
bG+CGct34UYC7HXAxpTR67BwkTiy2cewPkoAVYaMVkKpEvEAtQqftoE1RKiZ3bdfLH/0kKnfcyX/
zHUfHEvdFXtsBWmBTbPiu8y+7bRA5nnJRWV9hW0T08214gFwZ5PgDV2ajoFJKwbTctzA7v0DGpn4
qstps8LrtgXdpkcGp2GrBlp6+OGBjaTrXM8s31z6JmlBF5Db9xPK73CoD+52ifKzqDOMiKrTOI5n
deOVCeoBMz5Od3ucf/Wj28BvIqTGy5IC0fJt9NB8L3KactwwXc1jCjwML+iAlJSwYKB4J+MTOWCG
ApMV2qY/lzX2q22AOe+IK7BDH86q7oO6HZLTIHt8cakASzTTo8T6hoJujTpd72P4UTSJ4ibD5GiP
twV3OFybQIr9UsX/cdte7j4xdXsDA8A9saLS5xF6xRuZcAm7BcPlh5KaAgRsntXd1tN0LNIIR+vA
/922++QfeM9xH9E0eoE48EUwpj4t5ANWoyIr7GptvLfmXIAaS2yF/CMb/87tfbgWBrAbxjYWeJF2
kqc46AK22DyXJAnwvbQT21o3/6SAp7+kCCYnBtwOKqxM/s8wGC82OFc8Cuwh8VNU9jm2xhSLJz2H
1JCQ5/kmokcU2UtDdyMH/FB0b2xDQkIs19iYbNg5FEfbcrx8Xzr4YchKpM67W+iPfK5ZQ84zCCGo
Ch6GSKH+9WkFRRUGbG4QOSc5PxU0GG/GFPcW35+dAfj/iIUpeOgwQsOIhoGpfBT0WVBWxXnwJ/NG
5xBXc3pjEvhIkL42BRg/QD3McGe1LCPOmraI2cppOV3SuFw22aLLFabkONfRRkztuQifSN54lB4B
fqUNgI4iBV8NY+B0MU5GDE6Cci+pvF+8ZmGLcLIVgkAdpelpCBVh9gyAul/20a5jD4OFlzfvF7cr
sgLx4L/HqfuLT3XdgWN93iRWfltiufyqffCQTT9hF+xce0s0rH52ClvvQz1jV8/VnZpX3A8x1Oy1
SsRBmJQa1GLJg89+z4E7AOiDf8mqNbDi5qSCmQryRvL25emZu13Y4Yxq7YabUg6dkyq9iNpDVV+p
dxlp+4zD3WD6Yh/pOTnbaEK/AyC0YD+TbEfueNN4OZfIaKKNCw77U5vLf4gDfwcwCcSV4L4MFl1i
+L5KjKyDj792ofd+PwjpMjoJbLXQHyGdZnlzcMN69SMtNX/gIt5J+NnVJpBB9h/nyAsRWtorHBAB
oOC571OWtgyKQi4rvs8QV8iDzIN55PhVL4bc63wm0O8RVOMfM16NmZcGK8CBKh7/OXedy4Cp+MRO
tTrl+UD1ikv5YWZwDw4l+RUq83BBu0l+NUOZ38PI7FKozUdpe0DNSvt7SayjVh3toCUMSzWVrLdS
N3qZJ1orpKHMpZzbc9jS8YW1zvpMaEkGqNnZMUCQYIHLqJyvuh/T9kBrK1CWCQ5rHYjhyB20u1QL
BjoqR9unsJvdU5dNKyODEr7I1YQ0vOguqJ+/1rSwP+eRdZ88t9n5MIaxHluscMvJNRQrKUIE3dQD
5xloKg1XmO381dJnR6GBFYE2rWDZrIGT8KvxtJj3Jp+X6mpDlH+VbGqbC8YL1hW668+6aiZQsV0Y
P+qBb+0TFLSm3JumgKORztU4HUSwEDreoSLWPaGmyr2abn13K61eTWHuuWuLnav0N5Et025njZGV
9RAXv3ahXxOkPJFjjEQzbqI0wR4oADvsDIPhqcoifoHGFn/MELWXmDUdZlE2f11YvlsWuc5kZo1u
Y7JLAdNvOnACCYFnU2wLYxJWk2W9jQu7wLZil5CfYsLWLGs6p7yGC725Yi6nW+GXMPUcmaht2YYV
h20+2e4W4wct5/PkfvBWb/5yCVh+tcyWZt8t0ryyatWv/gLbPSfkfnJYSF5Ky/5Y+eN7yjv6fWK7
0RvO8oEgVTrhu/eGHsHTbi+BrcIzdwmAIoWRe5z87Otcym+e4VXMJYlvlZM2T+Kb4FAqnixPO9OV
xqT5ArcmwBAXtsMJy8oUoXSoepszpp4kuuiD4ywwuwdZfM5VGfxuKWm6+0vpfXjQBjfwm9HBXCRE
vkWaSqYtWlVCAiemYLxiIxCBjwDl2frde84f/EuVTXsYtb9nWYG4uhCDPvAjutzKtCBizks8Xi6B
jLN7BuruYQpBxLESg1MGgDM3h2w2xIGqSRTbWer+T9jM1raXiu0TL6pDGDBjNzy7VpXN6R6YB1h9
RdrvBCBQ8Qwy4dEHjFmcut4824HmwmWehfPOJoRzyqpIPjZL8R/s9mS/ENYmeCjVJQ26x6pf3hpA
YK5GMQJ5Re2PtXR/h4TlYSSbTdsFKIBT4EsExqq0NkFQKYAbqRjXf9dbXGflT0WEdR+pUeFny6KF
iLBVHMYu9k829GycsGXzawnyo59Vz0Ga/SsCXgLgDci6Dzm5D1QIjq92UmvpiJB0r2dWvk1SiFT5
CNQ4gba6r3v2Z8Qn++pDD0GBVAbcnDUsL9gOT9jBYuo/29orHhYNy6Bn+cziBp2ojaMTDoXiVDAk
SPKD8+sYZMszddQND83MEnhU+pBFg7iyvWFyltV4bMiK3xLwTX+BMwtQzSC12CZHTB8Yh57kPEcn
9GkXJxsR/8WgwPcy/CtpUr9SrsSNA379kVcO/FuR8yHwNT5IwxUBn/BCxi5oPluEhJB614Vyn0GL
rehG59SE7rsTmbIhMVSq/0wSC9LRDcriocyk+4Jp/4WKDO/SrzCK2A0fw9YSjzgvETNRlun/dQoq
AdL4JUWk3FEYiomCkMJAz8roRXtIm/O7GgfnOwmwVrsh6bMxb5yndnS43iiY2fapjrpgJ7qmeqqi
3Ow8cmN3cJEiOsz8z/Wm9zwNhRzD2BWNs/3whFTdQet0ei106T4ueczj6mX5idxpeeEqiEASuMTv
QYOuwjp3W5QjerMnC4dDoMpB3ycp2t9Dl/j/cY0ZLkUyW8dWO/k1SochuA5E9o8gzJwfdvjpX3t2
yBKwIy/nvn6QpnyYfP3UoCMBKogI5E9lVt6XeiwOtKWsTTZEyrbRFHiQji1KwSkBO1cMvPyHXwP1
pqEbUYHak0b9zTJgS27Ha509LAceMAJEwpptzmapaxC8k3PvlOEP4TtbRH356eS9OkwMKznGggkG
gS/jA+F76tnoR4F8EtEYifB5Fq0SR1CLFkpI0By46f6J+KSORJ4Id0/8wCS/4oKs4pJdM0xue9uk
OVOoWZ7VMDVnqMoJqL45dWFFcNX8XBDh8aQEevolLaHPplHTXVpR/2rBFyIUAvtHzNF3F7FCdXOA
1QRzQ1gA+SxxG8fMGKafH5IwHz+qyBOYX2v1EyS5f3GztPmXJziQdphFkf8GZwLVEcDwJYQ7eTHZ
QWc+Smt5o5aJUlQNUWVHt2x2IgaM8O/DDMK5J83R6WNM2Yvg/aSm/v/NxoQLee4RVrCvOj8p4ukT
GAzK3Ft+Jf9SuZTnsZykhcTEa7e2aYHZTwI0Wogz8AqTLDrwTSif50r80WQ7WYZBvE4FsEqCIx0f
ZsHBQ0R+DnTKRx3M5d9IEBkkFoQbYGCV9S9vE/byg1NOx15YJ1dUJSHN+sVjxCHnQGqFvRK1HEmb
4uQBCIcy4XDTcwLLPXqtim+0I2evAPX7eUMzFEva1gAcQ189YMMEl2Jq/PuBDszDQiqblZQSMXtk
No+YTFncemEED60OmlPSoGLgivei5U0MfRrsu072X7q1q5JGjmrOdrEZLbUl98iXH5PGqD9AZmEh
8pvRvkla0i9RXljRa9X3wV46CuhuDSRnTx+4+88h8v0S+EnML9xh5anxN3ymPWTFTZH63oOK54Fm
PSz9hzzKlvhIfqHuWEVVeu2UxCxQmIE1jnH7IXtlDjXeHvgpW/VahdWut0z+KVK3OHgMM8EXa4Fp
PFu6nfKDb/dUzUJNI6wUcHpc3TlTL00HhAzGdSy/aDmQ1XPKHtV/7YWPvAXKo0lfNIdSs4/iqK2f
QKoLpk96wsf2oon4moMWuSXWXV566zOqOtspy71X5FXSS56dhP0G3g0dk1vGoeSQxcTS2RZRFM5+
zqUAvF3KG2lgj7Ly2goZNYyY9cROhQJnBDP2KOfKlwWLF5yu2LUbDSsto3M7bH1N8L5kFNzIdjHd
dQ5cp3w1AHqs45DJyY43jlYNa5lk/qYNbfndVbQPXn3fGn4TRHYPZS2S5Qkvbd7tu7hP5neujGAa
WPdn9U/o9+KFy2clj6UfxgRYR/ZYfSX6R6u0C2cLWGkKPkmvN+2T1zpiOaJKYLLZLA4ryu2cQtRp
N+y8RviWBYDX2IrJ+2Wuz8nb0PXWbi3jl4av38DGnKnP5g6IATuivb7xzgRSxW/fz6mtj3rupxxV
9PrGuTM+ZuiZ5S0BSoyhB7vbecm7ysd6D3T5gUaM+s4MWogTc9jE678wpMNjB5jsJk352TdFCJ0M
PtAI4XPi2JrZanBqR1FV8m31XcokRtm0zg6rTvbJNdWjMtNuq/e5K0b1C4yhzPkNEn4APqGPXZyj
/ysZyvhCU5ztnKt0SMwNvX8W9Dkz9W2pUEh/NVXX8M6LRwJKmg/+VmXCny446eoeXqAXnjCl9e4H
IW46a32qYY8Bd/Qf7JD6A01GiZ/M+NltEgM3ZYGUuwfRU1wgFQ1P5eTUJ3uNCjU2nWMbq2XTz14l
WIMboJA+WOwVFI3WMom/Gm7O00uAm5x3GO3hIBF8Cnuavl6n7mokphb0cTb9M8TaG+yZqVQHfEBm
+C4tHSXfOS3208V2J7e4lYMczzpgcUtfVFeuxIGpw2NuJfGlxfhk37HamzuZU5CPXa/pPw+qheoC
6o5SprBHPFQuhryM14XxMnxoi/DH7Fa3nZU/2pVLP2cyu/nFIwLQwiBKfcQ6RnZdssekqeNU2znm
bUclBWYdL7knOqJ/QpQdTuKxKmkBHfL5ZmHKH9C9RfbLwks4b/ya9usn5cVWAdIJVFpAm7t8yM2C
BX7ED76xTBXR4dUXH6ptxa42sX0Pm7Y+iywYfiduFEgoNq5wLgx6yKDRAks4y6AYwzacdT3S2Mvi
hbV13mRHdnOUME46sTEFe8RXeLETJuGNQ3/P0MV48PGoN19ekIweN5Zck+s0WAbObWJPP1GQctwW
LFZTUo3laPbw4VnLdgl0o9X94cTtOe6Vi7Os7Bcc/raym0sOfAWMbpGM7Px8/VIZ1B/I4YChACJ4
i7t8O6MYpg86RpL+kJsmX90maUZTizJZmB+7yfYfOlYCy91zgvK5gGMl6w2pKgHdgfYlCqx0q57T
mcYN7GxUM26c0aLfqa7ZRe01kjGrYCSG4dpbw+izV01k+GjTvcAZ7mTufw1DFTxNqIXOMaU/7aJY
rZv/6KCw3rE6Q5ygkmUMofqu1Ox02zmo5oyTvQsq+BIWhC4Um6ycwvQyT3A32HGzlpc7NbRDDzI0
bgmObuyi6q1QUDREHw/RRzt2XvRPk/8en4gUN7QGCE2UyUJjxZHz6My9zVa1sWUpLiFdvYcmJpK6
7UYYZbdsGl1Nc4ZXp+c25IZwGrEb7LFODu9el4G/a5OGIXr1+5ylD5fDCiAJzdSVyR/GkH5Pwx/e
pgSE6nPkoqBeWwcH4X0IVqPjgBkU+myHworFkL6nx9EpQ5L1GTl/OtGGQdIUYSrXa8hW6ugs6eRR
Z+2s/kR7NfQc8jZK/9GD4oSPbE2D6hHfpw8rJXJCRd7bQQBgI5oLSVQvnzh6ZGoPzsFDepVPXpSk
CDyoJjuP4FKy47JczDczcMA+203H8g2/k7rKamo+yOsYrkq11f8qbVfti6xqnc9UOtU543aCAC6S
ALSPpbr+vQUgkKL/eHj+O4TRo5vEsNaCNDznVRf/kRQysMof2ysw9PhCKfd0k5lTwUPiJ/BprO69
Dp/pQIwnR2aEBytwNfQMhGhu/AP0oZeWUCGkNrjLAtgP5CJ6s/NTAf4RK5ePi83z0YHJoqb7xCEL
fq2rKF17TYZxCa+B7xIBmEaySAPPAtHGRozlsY8VYSdygPZ7WK94blBnbDjdJav2BWJptY3UTCkC
eVrmyZK3yjbXSpZ0EnbeNuUO/5GNMnrir4m8iJd4XO2uc/ok0djcjTt6Q3pkAOiphms6Tzx1U+Sd
rRB9GJaAwfoI2BbLXaKEjXLizR+e4wcfbqqdl2IsUO+ntXfiIey8bniwabSpHwZWQfFPhdDIm8OV
vE+hDlJfdmLUZfHJzosurkRmpZXtIkKySckxwfN7sqbM48jBG/OWmErepBwmK99QUWSVD7PN7AWD
LAX/b3jvt5u+suQnN1PHeiFtD2CyyH3CqDb02CO+q/JjJDQ5/eARhnLHqe6ln3LgkgK/qGune53P
KVU/RmIsCohv7DrqINYeZ+mTvJLNiweUmNRIxyS9C9yBBFvfkJe5LlWuMaOtfN5fo9Xle0b09s6T
EesbaUz3jZ4ZeubtfIjOGVKvRGAXyWcJlH3eYdeL+ILxi4+vMcxQ0rqt2oN8wXteT5bcer2pfSQv
V6TBo9CMaxeQm5VYNqBzZsxZKslWWIgH5OGdNUuCjdxDHJjjiJCznVZ/Aifkj3VxZO4R22cB9dKz
oxPRlehMzcGA34Avy96eR5VcPcN0vy3a2K+echXA+WCxxg24nFQA2nJw0RRdu4Dp0sigt7CbCSHJ
TYauYL/fYxCGdBoFezo7AvMVgaJ9tBx+h+6ONfb0MdaD5dU7EiP9J1x0muEVWQ3waajr12RQ8sK6
Yp34hmxdXQQ+j52f+x2pUwe+aLhxQt/NzsKH+nGu80wWW/KESb9hI4w3MpXBtCe0t9xMOCyfSe/Y
3XGcVcAiqJspfhoXastIHE5bnIT+rQaOCNNRpHW+K+iIXQhpx731gfU0PocSU/u1BVHm3Ru3VuYl
I9Pb5NsSEhXpv0IloTg4g9N2L1U6T+goUG8ZRgV+WB4CpUHOePrMdljfcIe5FGPPcGQsIW4S1k+0
wzctoJHkTe98KWoEgt3YcXfe5nBoZrwzThaV4MZkPV2caBXMmtRlhN41kGQihno5iXnc5RPPJFIc
7eIlXet8KZjCDu5adpKYUXzn4BUeQp7SE/XrcqDEcWnM3bdsZmM1xUDvB/I9wKPL3Iej0KEOBF5k
up2YYQiWncLgi8V7+kaxStOfsKVb+oEkfEm42KUJ8uCyVo2xhOZ9Mbyk/oiy7w1hXR7hPDnizsae
poJJevUxVTH5mV7FRCWQlx9aDRXhFNgkiPd5kzdX3AzlXitbnhKDB3ZXNWzDRkN8ZyPrVK580YSP
eekeKJ3mRp2Iqe/3uPy8A4v9CQMYsqSCgZSP1dtgwqK4ERuaGtz2i/0nSpXzh7UR9ObG8iKH/zug
yS/FF0bslg5oUWIG0PCbLKjQuYfSfyet6++Icoyg42rrahNq52rHprKxdm0ZOjX8v7Is6TaHrYGp
yK3j34vpp70GxzL6oOeSBUrrUFvuRSW+vaZPEdtHgobvQWm1wW+7T7sH3OkLgK22OeKVoOkGTSv3
MCHN4wGinMF50IxskSBD+imfR+6Oe3CSHbNN2w8HofDLs0MNpzv3uLx5h9OHBYKzVksSoQN3m1bM
nAVKh0G4rX2MpHNjMLnT7pBsG5pSMVS31ly8UBK+hEc9cmE794Mfi1PYJE77RriLd4TJwQX9Tqku
YAuANO6Z1cbdtpcFHB2Rf2m7I5PBkmQvWNQ7/wVY2kQLDm29jORRasEl2jQk+aYLDM20o4mx5vLz
BieQaWrnBiv0tIkssRdBNiL8LpyRPcNNm6fP4UDh5GbUGBsL/N5FM2HdQg+jFob60X7fymn465er
KJ+zuLt0MoRpxGBKxZk7qPcmS6JjJhxPHRLXSUNcZcJ/q0wfvQ5jMbw5XZT+NdAz7C8BhWPF+ofO
HzyQE5b3Quhnru4p7JmUBBx4bDVxnKegnDr+lD5qWONaQ5K+WeNs/Ve743yP2CLFlIqEsIxBNEJ5
u8WwA19iRva/yo5YGfEuCN5An4fFd1lM4/xUAsF/aKOBvzxgDI92XV9Xyd5vle/Se6vo+hqDtOn2
lUPcd+s75XwlaI1ukihHvxnib78j7GDOAcN9Wj2HrQ0wOY5Cu96zyeatZhtuEwlW6DdQpJa4zH44
Gm4/JRB2GGaiqcG6F5ThoMMgHNpjFD0QvWlbSnwVBVFVQAPStcIPXFKjS6UqEZjUd/YjHS1Xt0UN
B9ZHnzrCIufeHm9ibJ4JK0WfxFLKd/TxSe87pPSzrAL6HIA/3RcXIejCYBpUlwQZ9ju1O/0R2hoI
ByvemUVGONN77gKEjRJnGr5oMFVTe10Um6EGRxdn1WOmE7M2Q1ut/o9CI9wyOIoWBDyQkjFh2sjG
yQbSeGFNxmsdmn2IO8dvLHU1NCU3W1wCCFPp2E+olJSSUd0swqCDLI1Z0DxqJ9JPWg3y0c2a6jWA
Wxk/Waagi9iNtaEhu5VD5Oxqp+25/cVt1OzdgTmfWgWVnbKxFR+pTy/hGceA7N967jCABUo3dXYR
fUGSgbqFlLwhrDrBErKoZXCMnZ/izs++Reqod+F3kIxybf+UeRld8OSof0NmD7c8C/1rWyZJeXQj
TRlWRFKDpd1UZX+quV8Rvd6SaMqVrOBRxkhtjz35p4gJkYvxdRZ2594wYPfq5Gn+xtjH/GwbpXXB
hGnCTEG+dgPvy9eDdQak0E8fpKMjGxGAsRRgf0eW/G8Tcvg/VX7F5hmNZGmiP8Lv/fyhnMacPZML
yo3SCI4UXH+xZzhfHM7+XU1VtLOJgMydtF4y/cDwgbUbBgKDgslzcJWU1rYLJdEL981zEOQYdKe5
jei0n3Vy71o6mvbj7BRg45fU855w3lgj/lgu/hdDPQr/jjknuRN74fSoOR5eXLnMT1RFB+0z3VLl
f3WdsFidoiSA6pG12XZR6+8OGDG2qZp8+q6fVGndfReoSX1yEkpiwPjPXdS+gE0EeW3lAkjihoSc
4zZrBXRO1YBII7AtMhYNFlk5MStskHEnC0JLKwwcN37eSwzVlqoO0Y6V/mWhT6ZE7IaWtBpLqcwk
p2UQoMFdb1l1aJ9C25utePvgp2QtxzJpTj8SAIItzIBm6XaI/CT7WagY+e5Tfwf9HR8Lseiol0MG
GxK6ULvhyIq6m0AA+xXEBlzLAAekZF/SJIz61Uwlbg63AzSI8RvS68D+mS+FKGiGGUhLOr+qqhtg
Ssw6TewHhskBH2EJQhhJ32v8gsAGKRZ8e6G/WGgDOe2aUN5ZpnLfNXx4fROcKqcmNpJ0xqL8MBRn
L5BFDyKGWwnkX+A2weuaI2//gkWujskk2qOnGLz/SsLsOGYpYznLyEUnJf1a/Zjcc3NGfGfZaWrt
5Y7Odp7GaVSsW8FirCGNqbSxOjUMIY+ZJdvmyXWt8X+cnVeT28r5p7+Ky9eLWqC7kbb2vxdDDskB
NRppgtINSkcBOWd8+n0g3wwxLLJk22W7rHPcBND99ht+odrV4NSCjdHnKr3TmlG3HkWpcvM+CRLQ
mzgvwoLBn+kwsv+RQJWDpf+CSOqke2h1hM2YAv9oDQGKyVGSVg9IlHOV+0k53hetizDyTd0GlfWc
QgRVT1ApshRyqTVqt+DswDSWSJaBPnSHz8wl5RYzQR3MPn2jAGBJqYn7lNT7xSAHyT7OcR49WfRt
qeDoHv/AlIXUzlFB/dFo6rjY4qPhHHPO9VfYlzP62BOAMcoyWkZMVo0xuTEpPUZU84vMOkZFwB/g
aICOJA4bDqKsjVaX7xn2RejchrOsrE+WYU8HBCcUTOAcQ0paevKms2PUnPOkumtkmWgPDTUQeBJD
muNDQTxlPstgIZu3Y2MHFhAcVz5HyD4Cz4rcPIW+n8wbaOJlV26HLBb1vUIIPfuah0B5vynL6jsM
K0Hgbyy/aYdNEuma/yHUYCsx51dkCHB9C2F9KSBP2xoUbSnEZxhJjOxAmLnJHUio8l6MCuEiJg7m
dxc3QB9+FC7XGDoRjay9NtPCyKhyaOHfa4af+L/cgu4VonQEZSSUv5V8UevAsapbXCoy3ajuZYPr
9afepA2+iztRGjBCddu+ZTgGjS9oh/kWSgQ+0zZTMajnrZrtd86EpgWiI7N9n+OnYzMMmmiAuLcp
XR2mOIiYPtP1CgHTMZUlCXHQWICWJSmiChgZdtJ5sQN+6Y6ANluPWLdXAQI4mt+QM5dMNVMsGuVD
Ost8U/oG+EoSxjB3Xhp6VdTrZWaPP2mig6ml8pzAUNB0LBOakdifjf0v6fKEG0NFdCrcsWuekzTM
1SajJ/RlIhYznNWsMCMDm8bnhuT6Qzr3GicrrD6jlaQOVWl087vKhE0LkDpn/oOgRvCiDH2kpTEb
ifWTGkPBpGPIJZ7SsHI+z9iBBMFOiBlplpHoj5iLbSQIoCk/fs6LIvAfOg18MPYoiOM3yfzUGTFf
f6sLNBde1Jga4QJIQicXe7oqbz9y7cSgrzP0HD6LKuB4QskJvxJinC/NNNi0XdLZ8CFYCfXB0ExX
hxlR9T19tXQGvpEp9XGiPtDvWmxQvhVO50SffQV7bz+adYJbuOPLx77wBaSlKqEkCgf1RegBHGZn
guBLvmoGzy3CbM5HjGiptjg57vepH/u9Kw3nHW4T2bE2Fvw/rdL0MwnsdKAJDKXTkVZ7izE3spiY
OLRIvgFimO4zc6o/w9qIxqfESYepRpVC8FcufVJaj6S2P1om6wuNwMLhDB0i1LG6EpZfntX27UzF
DPsmoBbczK0ro18+4qLvxglXTs+I3YKJXdJa5V50Mwko8ovlPoy6mNFMXdl3hiBphdPL7Asv8NFS
m3xonPdYgZNyQ0dhzpwUmfOVAXj5sVOiRzvFzPqmv+X1a/q73LWH+quBhpP2MkBe1zYz9LNNSZBW
d4Zt1Gi8FbbW470h+/CnTX6a3tU93kJCOZCJaGn39UHClu7RcUgykFpuk5QPjusMUPOotDTzN10o
E565ho5F+ZgC4C5uDduGHIkEKmrocJ0HhqymlgYfpIaMnx6N+HrcanNTOY9BXMNvJYfxNww6kXRB
ng1psggCn3bL77PL+3LQC8DQDpEZ7wxkKAufsn7rz6bzY2awhC03p+AlEG0D6iNBYxtyh4ZJKlmh
SDfNnA3ulppIyH/cHDbxBp1sZsVoOyFJAn41qpg4oc5wE+rQEmkXMCh7kq2GJUnFLPQWYjnDykFk
tyZSbB2TJZs6AME1EDAiXPSIbb2FF0N/N9gNEsZ4j1it3Ehmcs8A9vVkF5OdLPN6fXK+54gLowKC
dGm+YzTtw6bF9tcbhyJ/ydq6ZuwRd1MAzHORaKW6BV64C0lQoRt3yOWgnRik3zoi2PjgJK5Ijkbc
RW2DxEVpa59LpNXsr2XnIsDZBtw7HspqDrwHg/9OK48m6vNs0SX6FJI8P4ix05P5RklAZb903Yp5
bwQWF/FptPfmA9yC1kFih0/8pUTsfP4MdcEK0EeKs7B7KnCIfGKCOwbYZTjBb8TUu+RjVTkKKXdw
E/tU4x2SFdugr/Sa/5dveHsZ+E3IaPo+tXhZh2nArBWOqrxxpgBAuK0HlBCMKQD0GkEQ35ddUPxK
fcelAWAAZYC7Glk7y+npNS1D8MkDa27Wn+to9H8xyHOK7wMXBQahgMxJjzS/rp9zP5S4BNADfPTN
itZAguwT94dw5u/ohZUw9EjsYBniP48/UUnQMTswsvfWqA+HdNbLYx0OfvsM9GiUj4tkQb1vRYuC
wrbsqgnnmM4njqgQ+v4T1lRZ+MSgSbCmnkCAlRrORPsJLcxfuFBRiMZOGzJgirtd5Tr2Q6X65E7Y
SXVbGbH+jw3HEGI/NAHAcXgYVe+sWeBJRlsMuNjMkdxBmtB1IF3RvDeKnCKo42w4I1obWFYhJBPR
cEIsRDfnj7UG6GurMnP4kgfZ6O4TTEonFLl8F38MGdON2CC/n2M7SfBALQLHBl+M85ecURioVSOf
4wlOBnf7hsmUtaickmHc9MJ0ymfGdM58F8BGTSh6JgdZPeJidQjNvmaANJX3DCXzGn6QmcsfXWiV
L47WGQpJpmkwZ2BAGn9jm0/9Byuvu3dAiuwD7kgaRKJEALvIB3QRJtd2l8Z/jpKSm/fzZ9mWEdJk
+jh81iFnm3SY4KrqfcYWjniv6kCyFGBAmbtPjJl4x5nmxBqBzDXhmuLBZkIQzmKjeApc5GLuIkIc
wM2uIL/2LW598LB0FwPU0NNb0q0ZNIarSrlJgATn+6JjFhoAiFZo4YN2PGTWaCac+742v4L1LOKW
bkNc0ReYZ2Cc8qDgPrBCPOmh8xE8bnQ/N1laoLLg9NqHfnYGzOsq19IfxspodY9YBqORKqz+VuNz
9CHRtdL/ZJedBmpG0u65C30hdhWsEC/Trem9UhOTWS2y7idKqwblECaxGzpx4iddliJ6wXljfqk0
m6yNWtDeFA6v9SNOmNFLwyxnAyq3NH8ygZhLD59U95h1eChtELd1mUbFmE7Ba8bF4oi9QvKBewGe
FCWB1G4ju3KZYccZJMtdk9kzfJoh4oiOXoUsIoLPis4vLof43+IabliIuTQl3JN4Y6RkDwK4Sx/q
6pC0umXH24DzSaqbmZ39FA9UliimzAPVvZy0D6UzaZCes6Wh/W4G2464WAxtCMss1+y/GUhrJs9T
MyYBMoN6Q1vCHFw4O7C+6CYj9cTiWo+vqr6RWFdk2k2nSqYxlYPvC8YFpfCn/hFmQjBXv2297no4
lH05wemEo9WO9C0LUHT5tO2rMG/1J4SRY7zefY0Bf/McSeQQP7VO0Y/3wHW0MvjpkmzH/o4pGgcM
ADriQcHe6UA/46aXwS9+T603Y7mibN0NUlQ1UKU44B0DD8OcqD7f09N35m1XiOJbVBtFv4+VVjFG
Miqpun3MRdbBHRxhK+UbOwNQKg8MjcLwa9grItZhwid2KndGDlrPbH//+1//+//93x/j/wl+FR+K
dMK26l95l30ACtI2//Nvw/j3vwjry/989/N//k0ZghKpaSMwQ9bmmnS4+PMf3x8j/Pz4q/+XTIKs
hQpWfvettqq2VD7DPtVT47MlqCegHkIah8WPAXujuxPVS+0wvx8TplsRIKXLv8Y+/THCpsmNL4gL
wdRylznq6Y9hhjdZA/f+18QA9LE1VOl+MSDYtLeiz6Zsj2kO3OQqCUkp/nJlFAJMU+i2tCQODVKd
riwUMyAt1IbP5IrJvs4mLHgsoHq2bQXvukH7Yfh5ub+8puGePq5ERlA6hqJnjrKf7RqrRQFP0Uqy
QZ9j9jI0947sLMRBW2VmN0xl0xHQC8eG0Fw2pvHBFJBgMT0w3ZTbWSIKhi9IxyQjKwr9YNGmjWli
1R1JAWaqC1pSw9o8GeOyfxqMzne8IKOweXf5IVafjPGXVAyhTVcJBd7KdVYvjhc0m0GvP0620QNS
KsdvaCL2t43QEUKTJDVfJiGCu8urLv+vr3atNIRuCIee2bJRTEMtu/rVri3mJglN3yqeUpyXIUDm
TvauT6A5wmme2w3tYBT9GtyF70IHJ5Yr29Q8s7pUtmK3Cv5DF6erdyB366bRiye/GNrHJJPmU9As
oGFUL68stez49YNKxxQSeJ6FReiyhV49aCOkxkBAFU9NS2WZA//YwGyqd13ijrva1p2Xyy92/TkN
odiQoA4dk30p9NXnNFEPqkbIGI84jMKiCN1lzEIfYwPMND/Q8GduZJEeX1717QtlVZMGvjIESbip
nz4lPQ4elOHbY5GQot/MmvVP2NDBZmqmzT/+ei22KZ0xxzTQtl3HGB2jQxMSnf9ohQPKGTJGRAVu
XHRMc1npfxdW2KdKSWXYjjAUg1Z7tVMUjHSL1vViArVoC6AN+H1aqEHoEgnIdBTrWIimkTHdXn5I
48wbZWHH4isSR125fOdX+8bUgJAKN/UfwWB5pSbrdFdL9JYDei3YqTd4EUTDXH/PLOOzWvyYNknT
/lF/b42aaGtBwxio56wcKQWpRHh/+Qe+3dfc6i7Bz7JoOOr66vdVYRkMDSoajxNqh9NNmFm05CBu
q2Pe4O8ZpUX1+fKK62DLp7AFMYo9xusgfJy+kZBKeXZCTT3yyQyggTAZWhoCILUtl04+clYHZWlM
7iHCtLsII+TN5R9w5pMQKw1+B50tw5KrTZ70BoSVLrAfrW4Ud6lq6CKVqQ8ct++uLLW+1Zd9t4CC
iLFA2tDtkKcPG8Sjjxx8aT2GeehuSwi+O3DZ1IOM8vd5XB5Lsr4biLhyaxg+UPKiABhQz9nh8jO/
jdOma7gmP0bnyXVzdcO1mPbAKBjNR21wBQrGo2PclWn6BVo/WX6BuG6f6tMWsm70X6yM3ZNhOA7X
Oa/h9A2481C7ZqnUI3APpp+aOdrbkd7TzpnR92Qg9VBno/krqpzyePmZ335nk1uJG9EwyCQAWZyu
zMXkQFxojEcRk8Aa8VCMCE+F81ZGTf/P5bXeHiPLtnW8CJXgtDNhO13Ld6rCJE32H3WwjDu9cZc6
LjT34KPbTa6P8f7yesZyLk/uIxtgpbSJLbCideSsThfMAFr0jp4x3As0ozziXxnLA3KvGh3hyDfr
ndUiLpvhZISQ1RTgZIhpJzKo+BbOHxpUNP8pQNpLcFlF6KFOBz8gjGp472UZxu/d0HQfLv/i1Ruy
LMDsHAPb0vl3abirHdg3U1fPvpEfxZzPBzTL6kOhZcaWGVz6GIT6taP3dj2pC4tPYuCMRqN2tZ4O
0gjH+6RiKOliQpwPkOf9ilGkMzCnQDje2V1+wD+B69Un4QmBKemOjaKYw8F3V6G0ByZRgFuqjoyP
2xdXadleKZFvrFAf7yI5yy/aoBKs/kZQIGXWJvuZgfVWp2y5NYUYn6/8nlVF8Z/fY5MosCHRVnRX
Jw9CSgAkC0knYDJ5FmLbWsufQ1z64W+/ZPJ2V4fjojOkp/E+ByeDavSUaE8KDyrHkxjavvwXPwjk
kSMlkZBhyupAMqEzwEq2fJIgS/sN6t5gExRWXGxOM9YfcAgFQUw/FkElzDgnuTM7Tf+dltBatn2m
GDBe/kVn9ohhu66LFLVwlu1yeohcXRvI9ccWDICV7tDbmp7Qt5r2tBvkL92gT3R5vVUUXr4IV4Hh
WhYwZ6GL1Z5MOuyNOrobxwoh7GxToCQ13IvEYqZdSQD5B6eqrfF9TUP7GQPVvr6yRcUSFVZblPSV
C5/3b5B6rdL1pktxBGrC5hiO6XTX4kKIPKk+fnKj+j05vkLKK3wosCb+mS0jGqpeyZVU0SW38MY9
4IaFUjzjnBGBX6YqmGo5v4OezCRA6vnGD63oaZK2fYhkCgAko7EIXvb75Ze4/mgOlTIfDEFKRbFD
R/X0ozUq0SXFenpX8tNxM7JMBHTs6IGbz94YOFE8Xl5vdY1YjmMp14SfrQtm4O6fSPwqgwtFHdpJ
6mt3juP2OkxTes4j48UqgHB3k2YT9/aVfbkK7ixJEcptLXlOQzes1cm1ICbQ4ndaT7V6ebBpdOPm
MqGZ1KpmY5nVeIveY3Flc6zyMhZ1bJP037CEuahJrjYnhohTBsoTqwnHdhgYZlDkzAcrZUpyqPSy
nnaIjmna3dgYZcucHjjDJu4Y+Fx5ePn2h7g6sieCu9R0SBhWHzjXQfTUEL48LAD14R3jtbB9zMCS
Z9zcVtd8UZ1hwS3u6PNtkd0e8QT3+3acnu0+Mpt3LXNW/RMNXZO+CKLGevR1kIsbEkheVD/fx2D7
kscKVRB/qzNOc380CvHPWwO8PoEn7Gr9sUQ4NqRwrUDIIaqBIwGY6DYkOSsnlILI2UtDv2uQJ8K4
KVMjo9IpLrSl9Iz0yBu6rOux6IyA1m8gSWnBsxzQmn6JAdanH8iqkUQcEcbuxE3b1k52d3nPvjkj
lOSuKSVyOVRxwlpe8as9K0DpRX4EMslqcmaiiT9YNwwVUeQRc/mTVopz5aMtm+N1YGHvM0fThcG/
HL7cEnheLZg08Mdxm8s8fRjbj+j1lk+OawdXVlmn0+zRZRmqacGh4KZdPVeJgkwM2DzzgGjg1E2v
8K5WEg8e1UsMvUtxp2XoPGLxHsJ5wokmLbNmY4dTciW3XEdyfgiVpAkqxqDp4qrVXT8mEs1NKYF+
uWp4UVUa7XKcx70cB4j+RsOgCCf6ovSSvqquvIQzx0PQjLJoENiUFOtXbSAOWJSRgRsMtMINSvnR
Q4aU0u2w7MIRQscdKB97o/dYTKc0YT5c3lpnvjSljGRfkcwr+eeKefWlw6wRGA6AnwxyA6ArKNDs
pxZl0d/vYAGUTeeaBLmrW6tcoR+KzsZrni89Q0tEXXW07qXjT+YuiIfgMzB+TBwuP9mZQ8MXtZFq
JGdCu2a1ueImHMswC0OvUZgdqb45whwESN+BJzMF3iaXlzu3mZGANnRw3/yL7Xx6Zmo9mVqGYKE3
WCnX6JjUxDef4DGOyQ6piW4LRQCdjyku3wU+Q4HJaZGSrqsfl3/Im6yAzUxTnE4THhV/WmmnP6RX
I5iBOsg8VFzFfDeM9uh4kHTG5IvCjna+qXAjk9/GBqzehuJJRFuroEd8MzumFvxM7FEvH/xOoPiK
Wkw9W9oNAw1TbmvDDQT69OSSsRdHmGi8nwEi9Q+VYSM34OroLDWbzO9ceShyVYO7AUiLPujlB3xz
g3OZSprrpJ6kwlKtCn6EKrEIF/RfHDDqvxbB2n3b9yjMAheCiX15MePcNrJ5oSbIYfop68IDLEPu
RFwSCPelMt+FSBv9gN+JUnfiTNaBoGZTjWKxOu8EaIFq8Vzrn3ENEek7/tb8SQCB8Te200T3eKLj
SIFNs/gRk8MaV7bgmZ9KTUan3eaEWTT+Tj889C0dQm8TechxzhJ4Nm7EKrCbF3MWTnHfMsv4ffnt
nImbFm+F10IJKMV6z49WLOiwa4k3TG6/xTHKBAhrR15MGNuVUjTvGhlgY1kG8cvlld9sAizfJVKu
hG0uKGYtp8/apAZ+W1XEPrQwEobCI4IMvGcXHTPA3Ve6ameCJAm+SfEFvU/SUD1dTJpwAAxsULxE
OuNdC7lyY0zJf3EJEacYGNlKWBRWq2x+wLOij2A7e82c0MQE1wxkVDc0PFrRdULNocM9agL+5qfZ
7eW3ee47kprplk68XHrUpw84A8dxW1XEHs5QKZ07UexbZI+3ocPyWQNjFW6U2gRiHvaXV36bGzNp
WOI0G5b7wVgdZqDrcujcJPFaRxX2Q6jR/rkdgHc9iUAwyx1x4sStoxj9K1v3zMJLLrXc91T50HVO
H7kEww8pzI89faLFA93LeD+OsfVrxFgQX4+gwOjQXjBIl5/3zb5dWuO043VGg7TR5PIlXt23gMWD
yOlm4VmQ5zYFf9XHWfgoEcZ6dqWyevOEFDfMHw0Gfzwfp/N0KRMUR05rSHiYdQuYd3hz2YDMbwKr
GW8nlP8Y8urZ38Yg3ueyKhcQiH5S1tNF6xSA/qRL20vRDjlSYaGiha3TTT630b5l2nElfXp77XIb
UONY+InRseNWOF1Q2Fm7tGFMbjvIAjAisYaP49+VhQtCMgHcz6OMpy9ztONDuB0wHMWuGNHMufxh
z7xt+mA2bQfGAuyo1X5SVpwoP/CV17SVu29asJzIUeRbVdtysQPXn3MYaVee/s25Xa5C0ujl6LCk
u3rbkY8i56j70kub2AqB63Yz8JiBVP3GJWv30FdEDNs2M/tQA1b926SO1RlOkmQIMh/C8OmrV7pR
E9hjE8UnRu+faxvvAlQ/iuI9KKwEbYyggV3w96+ZiY9FeGRsR2vudM1Zw5gzC3ryONzfoKBU8a2v
Fe6Dg9vKPliU5oDAZvGVXX3m1LpLEslsSwmDr7ta1WCsMQSt8iY9kzpqWA1+R3Hg04c1QpCzl59x
2Son1dfyXlGj5Ahxj3PznK6WpXYXa1quPFUSGVosxTaM6Y1dFE7fJVqK3uXlzj0cJQBDV3IO7vLV
zu3grkWIT0mEIqZs0wr8xtAo1m5zVAmuVBvn9uvSVpWCTJkkeZWTV0Y1zIqxipd2mFTosnMPGmLh
u9zO5V0LyP2ljQxjS+cSXcbLT7ke3dElW7JyohPlFrXmenJRI3kQCCQYPInue+aAZ57LYoMizljf
VBBJ/Fs3Anh2i9OHjm0ytswKk4rAnVxaX620sAjwYerf8PfGSHQi8zfpuzlHa+IFPIUvrgAAzm0C
G/0EohvtVcL46SbwW98P6gj67+wAO+yBe6KQYWeHPKaawWtJu/J+3uQ4vJ4FK8GGo2Jy7SW+vbqY
ZmD3ZTUFaJtnbfsTc04cvEw/e3/5K5zba46lG44FMJGdsNraqnXGStdr5bVF1T7h8JQd2xZ1qaiZ
1ZXY+HYpGheGpD9J9k5us3ogjBFMhJMSm9y01zd+2IrbrlJITUe9vBIIl217emCXHokOz9gxrLco
lyQwmxr+nw1Y3wFgFaDCbIuo/QQkvMf9Tzi3YOf97SRLGDE6YiyXX+rbq4flbabhAI3AIf/Z+a8+
nURkCa2J3PWm0JnfpaW6T0p0dumu+TfULJj9hCgHXF7z7UlmTbBENnuUpNhZZYyIQeZBPy06FXTp
HvV5REbNHiQ+m3b+3iwwz26GHsp1of24vPDbfbrkTuycZQS5IItO92njDGVVgf/BAz6z1H2pGvTZ
UWuukk+XFzq3f5ZCfqmn6CCswRM9Wl7VJIkXIboQngBq+C6ywpda59VeXunc9uE1qqVhywdcl5hJ
2OrRJALHK8NaA7NmtTiLRnV8NIYBybokr/qPSWpnX4dOj3+Z3I0fL/+Ac+90SSLozViC/H91A1C2
lpqWTZaHYtT84CNPiI8Spf7fxxhKNdJDh5PCoGYNL+pjW2k2WgmeGcZxj7JqWzn7hM7iX0cZ1uH+
BIBHv5nIf7pH6NzOzlzalkfO63yz1ZwfIQ/VlG/6z8tv7swxINl1LAHUb/nHsoleHT1bhRiYcy69
scRj0deNbEd7e9z0fYVlOmgzcmw8H02mpFe+2bmVSf0IOZYt+XjLn79amRHPAggn5kASz74ilRRv
3byF18F9imJubGd7ZAW7LSiya3OnMyeDtiSTL2aRQC7WJ6OIcBrEI832QjeHeKUx2JraNNl2gxPt
L7/ft7cg6ZYLrZNgo9NLWd0XYaz1f5iWHmxhJlj+FA2HTNFPoUWMxoqGZ+HlBc/EUh7LYTbEvcs/
169VQ4yqLGPCixEg5dybd52JsakbSfwgh6Le2sh9XF7y3DPaBBmDrcouMuXpl6RuGCr02KTn9kh8
B0BmjwCDfCRZC4W2TOJeCTfnPh/oBjqUFjUooJnT9RDknvVJVtIDfwSwgF+E+NiMH8rg/H2sZiBL
sStpRr3taETtNFal3ktvLkz3s9GH/dYxx+LKaT93EhD3MOkHEVLs9XhNNAbif6iueGWFenPlZton
rAjybdAXwNnNRjQblCC/Rbb/lyBNAgstCGk7Dsg+BbZvlaOhnp/gD0iiboD0zW8gvlqfmsL9LAxQ
1WqECVEvZdlfbxdBOohc51IkSGsJ5q8PftHaYdkntD/pVe3bIAm2yi385w4Zkm0FGzO6khme2Z8C
FUSa9i4fErTR6YLoEUDZHigy+7ZR+JRH/Z3IhX+HAgNTdrN5ufx8b4AXy1tFaJaCEiFi8H2r86DH
9WRGbic9xHzajRnEiNr0QAijYYCIMJIb3PSRRGKjV+hiFn19Xyy0noGxL2IOYTNceeFnrmdBg4H5
EJcXx3P1lUfMLKfCGqTX4pzLwNwZkMYFjgIp1cKW8lAPbrlrYC4cKvBXj44Vp7vLr+TMiaXmXEAo
KOUAo1u+0KtPrvzZ8aOuFjjxDP4+YpDujVXd3IZVEVx52DPxTxpAVZk2OmBexOrqRDZQmgglCi/O
HP0IrQRF1q6zPhXxHP2a7Hi6b2WvX4nyZ94wMHFm/1QES9RdBd3WNe3eHk3l5TpCwiiau92MLQWq
LTdp5TKG6JESfB+0CN1skIa3j7Yawu7Kky/nZpXEc58C4TEZhXGWV58ZyckYsT4KoAmzx69Rs3h9
96GY//40AZkx6bQuE3pkZU6/ZZEOKO8VhvQM32bk0qFjWpSNgIsPB0/mDHn/fu+4RF9AKnxNQtXp
evgtD7jXMviqNSP7OWrK8nxVa+8LyAZX7s4z23SZ8YuluieVXENBUe0LtFqlytNp2m4QeR3xzWzR
bw5EiHb65ec6E5VIPkDfLCUIcPnlc746E24Sz70suTUzoOnPbk9VdwPjD5MniYUELrOu419Z8szz
sTmpsTiE3GnrbQoHJuY6c4QHW0t/VxdmSbOvQbXPQtb08tOdORG0Mk0a0/+ZOqx2SRPhKefHfnxs
jQWeY6K1MdwErgGXMpohdct+/KrJwdoNqBhQYk7m4+UfcCYOwIpzmLNxGgBeroLwFKV2HvklZErg
3BqEeLmg3pC5QWhDjAaKRIB2kg1ULKe6ckLOtHSJtpCagFlTFFHRnn5aWMtVUxVhShpk2hPEQB+B
Od3C/GnGCRzvMM1Bly8Kk/eDMOJN7+Bd7syh80u1tnV7+T2ciQpMUSlxwTazsf9wTV5ts2TUdKpq
PTnOWmL8YmdkmzKNzb9P5l+vsu6k9mgPdajzJ0dTj/2tcEeF60jg37ROVnyyTfdxjsra66L8Gnr7
3GfmYrE5SQy3IH6cvmqVg+F0oakfB0hg6jjVCDc8u4FpPDGvTL+1o478n22k9nglaTtzlpa5D+0S
CnnUtVb3TNxqwkKQMj4i+lAfnLwR+zg28MwIomv3958Z0iqyO86fTNexIQStE5h24M8kThtHu04V
Xi4AWjENirIMf42u7NryDvPAzt8FuFRiKzzmgLsPVQXFeMa5Gg7Rlev8begCMsn0Z+nZC8Lk6jon
6Ulmf8qyY0zeX+FQWk/RRifn+ziV5vDQtfk1Xs/bt71gtQmWUDMWAPsqnMCDCkxdi3HEDcdsn6d6
dFuZWbO1hbqWq7zdUdJ0ac8szCvQ0+7qw+IQ22JyBJEttiqEuowoR8GTI4qGT97CMg9FttUnF7XE
ywf1zCMuGEJucKA8cGVWQaO3yi7Gxtb3RiToam7SOrvvojAvNmWSMK2/vNrbmoNODZNg9q4BlXa9
moSliu0JwFoEbZ33KeJnt37ZYVWDxziquVPXtRtRLhB12t3+j8uLv90/jPMWCgLPa9NdWMXmAj6H
PWB/6ZlRRocv7SYU5sseVr3l3qRBVF1JId7GwKW6YchPi5Hb4A2XUWYI1uEJ5LV+RRPVTMV+AMBy
e/mp3n5ArlaLxvCSB0JXWp2KwRZI92Kh7k0k1R+Kxpnfa7DGvbTN3Wslzbm1uNZ02ja0usnsT8Oe
HdlpCdRp8lAVWjAdGfLTqH7DTE6uNWfPLEXhtKDlOUzAvFb5VzzkGrYBsvemzo6+Y/WVfshjLd1q
8xxf2ZTnl0I/j0kgkNN1nMMRpNSRt+pR5CzGD2iI5AdRqPwWOfFr0OczWxB2xII2IYldhp6nL9Bp
eqwC3WzwevS99k6NanYWDcA9CiQB56HtrjzaHwLEaQw3GZsvyCabeT06j6cLwh3Ww8Hyew87wwyv
T8eM7qZw9J8KVZlf9do39kE49fFNndE6sQLusW2ZieEgUsxuCOUlTrh4/l7es2+DnUnAoXIBh0QP
bt0Jy2qs6USM4RbqBuhoiCm4tTs/8ULUY5DeGPeogaq7y2ueefVMr+iqAGkjnK8T+i5TQ54ixelJ
hHu/aICZP41ViFYm+g87o8Er7/J6Z3bVkhoAIIDcZRF2Vm/eHRHTyaLOawAYeTk6yHf0+OeDbTfG
/r9YChoMwAVqbaZ0p0tFRjf2YWq0HspcKeV24N9JLVC7kMLsynjt3FMRZtTSRll6i6v9hAF4h9RV
3HpjHzUfHM1w9yS8xjONDufKCzyzSWwa0TROqIlscz30jJDVKPXKbj29GlGa12r3MNgYutphPNzX
1YQ61Vz8fUlNw42vRQ4NwIWK8/RVBm5TO3am114xzMBNtgic+KDQUlwjM9yxQ0SW8V8bwz2je9Sv
Clem/k+kWMrmysj3zHYl9+JeNsAj0plY5QNdl+KyXBfAv5H0nT622ByEd3ldIT9HkaOhetopP938
9UZyJIFpwTOx7vp6tpuJRsOsGs+W2bifsP3aRci+HJSGVNLlpc493/KKKUNdskt3+fNXBQKuYGOC
bxXZ+SKx4+vuz3yO/FsgdxOiBVq/u7zc28TDZOrF7chQign6Gkgrup6yMTRrz+Xko8IPp33CJ+NQ
5sVH/I2iQ7NYhSHo01w5m2efkzSAApgmwhvgBfKE+aThDeyNjRk9o+WRfhksM9iit7AIKZb17V89
KOjOP90uKANL4vEmj5wxeh3HqpfHCmnBrwofcK/HX2oHnTm9RUpP3E4i/47waHmlMlllOywsoaqC
UjaZu9MjX8W7PGks3O7VfDRN1R/1rMQWt2e6cfnxlm3/6j5bVgG+iNbDQiWmzl2FuqIroQkn5XBs
Z9wsE6fqbzOFTaM9a/9UZZodDHzRPgRdFO0UCN4ru2j1Mf+zOg1Wsh/6bmAxTjdtPKF24M6iP6ph
nijwSgMTHFxB9uAZgl1eF9Y1+MW556X9hEwH0ZbWySoejVM+F9i7j0fUhBC3Ec4AY1WCRitc5qlB
lerNzZi104OO8t62n9zkyiOvAv7yyAsFH2gWn5a2xuoHaOhKigBq9LEx5x7hLDRpmf7+bmf3Gnzn
zKNabF5aewQERS/79OW2nI8kT7E2DbWgAgPsy42O/McWW0EG4mE87gy9r98jjPkVxzDjSuj7w3de
7SweFpITMGK+7ZpK2qBv2mIk1B4rt84/YSaoVchSTqH/JFFJSrEZDNU/tjGjZNy3qi9uWrdTLuN0
4aM4JRkaPQdpVvUHXMr6aqs6MwFpLbTPNi5axW3Wmh0ezi1cM8tAlqy8qWtDvbNRuLFucH/AcxTB
p+4flVt6sqF5UnxkdI0rka6mCXk1eKPZ3hpDw9p07ehfawu+/cxkYQ53OkkpbWN7lW7rujGaRlXr
RwTy2j0u085Nj0fNe5L94UpO+vYQMdWC9kf/hZybgv70O9dNb5hTPo3Hwu5/Y5CevPOHQP1JjuIb
E/fSH5dDxiqPWD4qGxiuzJ++ASHxdD1fL/sBcQVmgqlQvzF+Km87B7HYnRnJe7sL8heBPu0V6PMf
ntjpdmJV5mpccdDJgNOcrmpP0o9QJVVHE8jOFv3A4M5Nsp/wNcKdiWQnIrFYiBuloQ0bBNbrzTxP
9o3q/PJb7gzOR4w2573EvutKUbru6vx5HUy+oZRQVoHfXWVwWYROyYQEw1EFzujFiIJhUTDVd4P1
/zk7sx03jqxbP1ECOQ+3nMkqlkqlkmTpJiFbVs7znE//f1FqHItBgok6DbTdDcPajMiIHXtYe60k
eh1Amn312vHZtWvrQ2hEwaMPbezn+1/k+rDRjwF2AwSSXhUJyuXesA9xCnuP/eBXHdKpTD4cA5rg
cLhH84L7uvHxRQTpUNtg6B+sxqWpwOohVtWgSTX8BKUEusSHzhzjdVWS6KhMPnx3FVgH7q/v+oSD
LXgDaoCCsRwZzFt44YBknOc8ZJ5WgyTQfkyTHz2ZQ2seEK41FqawbqyR90hUW+k1iunayzXWqhr5
Y1I5QMKs+KHxe3MVgYKjX5FWu7mzfuYe9+t9SwRs6BEfM8huAT5noPfSpp4RoCIoVD9E/OHxR1ij
XViWq8z9uwzDsnweYPtN3+k4mPOnlELpQeSMDjnVpc3ZHa2+t6fqIUKt8W/A9qi3KcgmnL047pqd
5/fT9/euUrDOsDoVZyUAkJcWnRGthAnRhIcatZGz3szqATBLjTit2tHfM5ayKylKFUwGVMZwiSAp
gLDKgKIWIjK9gGrtIYDDGRowhJfbTeAamY+IATNS8J/o/md7LpX1ANPn1/urlc/Rm3USY4JV4LqA
gC5Xi7iZmlZ4gAdoL0drE46UP1w0wpy116EHdGZoqds6/QQD3X3D8n3BMNP5lLUJrXTRmLo0LJhQ
Mt+xmDSb0uJLNOoVuK0W5KalNdnHyFWal/sGZQfEa+xQnwe2Ra+fwqd0ehvT5gHWlemhrozmkKbe
vKu9INig7Tvv75u6XhszGmRT+B4Ymsh1LteGjqvekE+OD4zKGtvKNIt1Afv6PsiDf2aExhZ8wa2V
ET1hDVglECfpcS2MBjQhAgIPOY1R5K5KBWXOITTb71YZvbcpC1WOCGygeuC4sJGGdGJ6b4rQ+EPv
S+jJgt3Mvg5qXW4ggi8fk74zFx7Vtwr/n48q9gBSEEoB+YG+SK7guoQkgxIM1b7QhjCHWMzwsqe2
c7121eUpPL2pHpX7sWTgGEqP3IATT6Hkc8jqKvnEtDX0slZa5gkUZpk7wlupDx9dLXG/VkpNL9mn
Pf5JbTwlX+eZMtZoNI2qu4ZOBGkTZLyLXc901Ud7AlWzmgL6LuvQQd7v/omR4+C3RYLfEDgjA9Cv
5OYIHhnp76t6P8DH/RQ0cXjoVLXaGZqJHLTLaMYI5dVBg+t873j+tOBlL81TcRC9Q1BVNnx39FtU
6cXMtRSpoLRQd9NoJwdfz/TTpAzx1qiHooWnRCmp00f5Hh2I8luQqEtIMqmN+fsHAAoGSoC/ZzpD
OsKOVXlBQiF/Z1A52+X65K5jbVZfQmCgG1gy5vOou9aHVs/6Y601wbZC9mETw7O+8IxfeuPfP4QB
jTcUOZBoRwpTEI7sFG92VUhk/Dd1pIz2YgC4okOP8+SXWvVcdU6wUwLVXPAa4o/+76DjKvD9vDiQ
HhAnU2eX9mCGnAXi2lDfJ0ypvyb+7D8KLsyFT33pm96sUOrhhaMcLUCCkhtMo2JWO3M29i596gdy
dyHk4vtbbdLrjRf70e7+yb5pj9FaAT+mk+dJJ9v3cqNwkGzdR06nf0BDjGes1sZvfjCi6TH7S3HY
pTNkfZS8yWjEPJfDNLM89OIqfYsitKvto7x39q4aMVSFDgTkyvrSqZVc05stnn64tICo0LeQA02U
7W2bIVId9H/bPs8dKjSa4rore6LErrbxzyQLyyP5+fiZ2dgZAaPQPatulLzaUMLCYl02ew5jeAqN
wt3ApmqfJhtKHN2Jo6cozJSXGf3wbTQA9wFLbe/7wM1O8dv88eCO29zuqoXuutQ8+N+aDDwC3kgk
5ZIr0KwG3R6z0/dwN2efeKLjtTs788FIUNGrY6RiVTPvD3pfK9Avz84hze16p+kKAtTG1G9RgKkX
0perI0TXXZA9CX4FUgd5m5ET0cBRafreNRLrAwidjyhzTYc6p/VfFPOv+wdW9gAcIAIE8bK9AdlM
yQMUkMsC9zKMPWN03mviUejmDDCrrDbqvpxNeJ+HwfwWoxW8fbdlxm0IBelYkErI+XgSUsQMJoCK
JffzFMJEi45l6K8cp5w+qejvPYTNrB99BU6v91qm3EwhBm4ZnB6jP5cBi2H5tRcFU3BIyTY2Wtv1
OyMuFZRK0Mj03LrYpmkGpUNnLIF3rr8tUTbLFXAri/RC2u2+hNzZmXh0ZoQ/VmXhFLDjGuE5cQnS
KN4qC3ss2aOzKPC1InghocAFSvbSERUoMyjHQ2eUblvuBiSoVWofLahOgDHjTDs8o8J4uL/B12YF
uySRPkeHSEaG6dROBPrGrrVD5hsKA8JMdMGr89OshnEXofSzEDRJ7zmrxByVFpYKmyUp/+X3nBJI
/kygRwfG1epN4zndNil6A8rBKPxuKV57SEb0UdlpdZXxtRcSRekKvZmnp+D+5rLhf1yatxki6uA7
1g8pj/qpSxyoXiJIfasy/hBlrbpNo+QbM2jG7v4ui7j6jxdU2CXxp+5iCwA8oMFLu0GuRl4TmNoh
rfzoq8v48NpMhuC5rFp9PxsEd+A4s4W9vmmUIi0NMjEOInsnPaJj4nqZfhiZz94pGZJtMMLMB7MJ
Ie8gpdtUrbY0hH7jA4OG4bqQqUImIMMHgylEHTYz9UM4N8Ge8VV/FWtatTdi1B9tcqu153fNAdE9
a0N/Qv91f6Ovj/NvGjOsMwbJAMDlRg9gAvRodqwDIKFxm3YWoqbOEO9dBI5Wsxq+b6aUeiE1aNAO
zNrRyoHIQPqwU6QbyVAl9iF2R3dtIwryFA5ZhdR7RWNyoSp8a3GuxwmiOAoQSIZwNAioKHPf2YeE
M3yA8qN+0gcL7avBHL5kXJyFuO9tty6PLZ5PcE+BuuZNkTOqqphH+I0j5zBTel5VsTEjDj9kn/TC
r1d6rRn7OrTzvZ6aTACi4LSfeANXMYnrvs9Qz4x9vX9pYoh3SBSKZ6hys+fWmbRDqWnhmoGtLFrX
KiEROhDIvd0/ClK8JT4N6Rl5GX8HgCljS6niounsx7B7aEP2bEG6vjY0gBtVDdXrfVPXbgW3LVDu
4IGBEsjdprmHQ7FxevuAKkx88PQU9acQjvMBUYl9lGbKGhJZdxehJvH/sUgIFXmiyBctDsXlebcb
XsjQLZwDCHvrr9njB0BbVzlo/Gna6/1V3jh+5p+2pLtV0tWHkaZ1UG3SYJNx0D+ZnM4+2WavrWuz
dw737UkzBFwuOvq/h5kJOgzqFZeLi+ays/3WhQAfpvwX5PieUSpJNnoTtq8wmIY/Ky9+0LvSOvZp
50GmCQE+gUqwaRNliQP96jQxOgHyjrid1xKqQLE5f3SInR7SELVU3AM6wnCs1b11gufyHCKC++n+
sq8tEeQKiAGIFAYXZaiGHRNxKkS3hOdejRbcrGyH0tGPUaLbC+dW/qKCy46bjaOGPJtXWVpUh7ht
UeWedtTtKnvI2/CH4pY/o3TMXrRMXeJdlhcmGoaEsAL3Q90UMNXlFjIIUjkBWpTHqkDzp268+BHJ
C+KNPluaOJOfPkyRJPDkiUFa+pWSW+7rqWYWgYMRqQ2qj1NrizMxr7PW17bhZPwNsaOzkKDc2Ex2
EXiEKEKLSZvL5VmCay43G+uICBsSVLTwNgyfo+1t1xHSYpTa7p8T2emINcJkQNhGfYQBMClgbJAS
iXOykmPgNtWm05DwUMcG1Vok5+1/egXYIhqd3rxO656ret+4+MP/fBl+G8c21Lo8AXIhUfVzp+tH
yzpWWaV+M8pS3XR+zfjUfTO3viOlB5IOgHf8R3I5aJZYHapM1pGJPmVnT9NnQxnTLXORwRHBteBc
BU618Ord+o7QNYjhEXFS5blTG4hE2SaRfYwNN3gAZdh/jG0kYtieYq1ng/r3/TXeuBak0v/PnlyH
MPNStxPKScdiLD6r9dA/Tqix/ttHjpsvHJlbpkgzMCY8GMdGOqKaOlYobCJ8iSzJMW2L7MnhoUII
unEXvNitXfToX5OdkK/SELo0FatD7ruAEY6u3yfQkAp6wypKE+IGECirHo68hXD31uJ460GDUa2i
piM9hVnQmEaqhvaR/mW9x9Eo5073rWOiudq7TUFbIjowLk4aJnERBP/xGEyT0VkxFKRH+C9/pqkx
PakxM1alX44L23i9KBoDIq6gQSoo6aRFdf3gNoXTOUdaCOEHZC8MMO3wYoY2gJ375/D6rmGK+pN4
dd+Q9peLSrq4mPxAyEnp3clOBa2GO7Rrc3AhPXA69WCE9hL98PUpocMDaxTzYgJRIg9mTN3M9Ko7
+8c2qPWVbQfRSa21aqvqjbkvUWxauNvXbssDaQ3yiuSEwpjckMj8fkSnOQhOvKX2Zsrr4NkxE2Oh
LCSxlFAuAExAA4nQGbIZSjbS82NoQWpN5hgwUupleydNGwTb0v4lUqZpNcRZ/1RW9A2c2A9fKvSY
1oSoQ7gG5oamKn9ZNU2vH3pgdnQx9d5Z+NJvLd9L783vI0CmcykQTPJLbPZjatWpphxjG9HABiTC
T+aE+se6G76khdIcldRGCb2lF220JeiALPf2lpU3QqNZP/XwiR7yMTEPsLgbR21Onqtxrh5xLgEo
TNdY06Ws/7IYa10zbYnjTntjqyh2sLWt2P6ZxIN9LtEg3cJBP5wVc3CO+ZiNh75svI1VQ8kyxItE
pTeuEj1+aHRFRYlrK13aws4aAvVOOdb+MJ7SEAWZKc6tU0uWuLDBt02JIQY6A/S/pKcZmcPGtIpJ
OSIN5j7pbY0MKliiU9Dn9YKpq1trC/QEnUomS2CfkCVm0hnVPzQlo5PTN+EmihX96IWNunLCRjki
+llvTTTYFiLzq/VhFFAUHTcMipmUS1fRKfTXdWOMT77RNPuos5q94Ub9Pkc/e+HG3jJFydMVMH8R
7kimHGXK9NCG4U1pCyYWRns8DzryX2OT5Qto4itnxKr+NCW9jl3aI6E6uvEpQThxVYdavp1CAwFO
1fk7COhi3ve3EiklXkLYg2CNaUvwxJSkLnfRmzKmUioICfuusNa5UqDVmoTlFok6ZkGcPHgcLMAh
Vu44u0kxukPqKfNmqot2p8da/sFDRPR1Cvry0KPfeyiQ7X5vSMsvhBWS3FKIYPERLn+h7+SlFhtp
csL9Zx/izvo66lrwDWW1cueZabEgRyChgX7viKDYJiehIEkl9NIekwDBMJnYC7I+38X5XD/FCABu
mxxpN90rKgXRJ5ieZ0K3fDWaTfxgMzK4cORu/QyG5EGDMYQE3lCGsOhupaJFqiYnFOOCbaGoIVpf
5TibT7OeREznpLX3w276qKXik83/oKVEg8WzhnGJV/jG6ee5gqTHovqNy5aOJIgn3YpLNzl1KnjH
OVARdc+rbGdxuxdiQ7lwx2mEh4AwAhZhsk8Zb1G3RR8XzGueyiTVnxADcFawLsTbUHOG8+hX9hrW
p+o5RDnhwQ8YCLt/G25cPqFVxaNJei0wNZeffvQ1Grroop9yrR93bqOGpyJWm20Jjdgni87mgr2b
H5kCEU8CnPuMYki3bxxmfy6zPj319mhwwBEBHPS5rVaDZyMePCC3sZ67NAzWc9rp62KEEJBLuTQn
e2vboawWPQ5CoCvmQ7+svZ4xkfTkwPD7aQQ7tgsYrzuZafeFfzJ8NRQvXdsTfFM2KOP3zVC93TgR
VQJgeKMkkOe12rkKJr+c05PZpT5FI3R4G7uMTiAoliY4r78wR5jMn0opKF7qKJdfuOyruOxH6MgR
+JtWxeAMlIfRfBrj7FXvoqRYeBmvykeg3QT2G9wjwRjzmJL3KjQVsK7mNaexcNy1GlvzroHAdNvM
YbFCOM9ZzZkRH9XOA1BhGN2+MSr3I+1H66vTm0s92asDR+hBPZIjxyXjJZO3GjVIO52UcTwkTgo1
XQVO5JDSWV9z1MpVoM7ZU8Q+HKeyN7/R66/2UbTEuyV/A0qhok7JxC7bASOPfvkN3Bq9zKFoZppM
3viklcgXWk4RPsAOOz6MTrVUHpejE0rjPB5UCHg8SMvkQAHGC4Kt3NJOnplbGxNQ/sbQ6w6RCmjh
Wxch4yTI7QX/LRVGwKlQlWCjYWN/qwNJizQrvy0miFPRSC+MEwjt8FlpVbh4rY62bNtbB7Bk0wmC
9qUC/U3LkBmATod/g3zmcnvHMaA8NA3Ko5ZY6qkIPHfPKGlz7Is+f6j1EsV3VQtJbBjxvO8+pcSG
NTNJKughQOfjQeVid1xBsNLTzTk3gKM2Sa/5u3io39mjFFa4VCACSUdJE2U5CqtxmtbL5+w8Mk52
CNUWraJ2DM91o85rdF2V4/1VSc/fmz3qFbBa0ixUSaou9zMD9DME1pSdUxfxVNuqg0M9tvDFzPpS
u/eGKYaBqYkwigsaTwYaVRmMOFnqZmeyXL5TWfiOs8qGxDt6FURS99cl+wKxsAtr0hEFgD0rTcZw
M40Qw1lDAyaIt+yUNn7xiUDeeOaFrl5Ls/bO0DobKyg/tIX4U/IFv38D7pj0D+JBEHqXmztkiZmk
oZOdi9rMgk2WZNMarSHjU22YDwglZYvjn2JVf6Sdvy0KIAfPvChnSJ9zalmyM7HHVjBPD4k1nRlI
8n7lnVKdOgYtQb8R5Zax97X1HF9dBxaVjnoYcn4cpPsL30DyTb9/DSk6+SDk5zwRl+vvBP8r3Bj5
OZkthc5vndrrvmrg/rVRkR7bmK+R6cFeH5xsrfhobK+0ya/OgIuRUw/NeFNAzngMStf+0hVh9eC0
IypWPiSv24WfKpIceePQxhM1UC4DxaDLn9oOGm1zRc3Pfc+kc9LG2io2A3sNYb/6GClEKi0gue+V
25ifmyI2toHbu/2Ci7m1XyLFZHBNlLxkKYZURMsuRO1neLRmEBGD1dM8t8u9VfXJyocMYuXoyTv7
yW9fideKWR8QiKRK0in1lczp3YyvFCSG8wR69a981AtALtO87YGTrgsz/Leo0Pqc635euKe3nMKf
xsUV+qPON/jV6AZBk59LGnlPbaFlmzqZ7VOkl9/uf+Jbl5FyMzKMUKVQUJdeDrdU/LAop/w8VX7+
HVRyskXSaaAGxEONTMy8RP93/VRB7ADcjp6WJsA10tJqOy47Cj/5uY6q8gMi8MEGcZpuP0zts6f4
0ZYPMr72fOkFn37rGIF1YfZRJbmiQ3O5p6oxTI0ae/lZUeJoH6kVWnhDAhd/5oQPqpMEyCqBCrm/
vTeNgkJGZhqENbRYl0brJKEHgu7zOYRc+1NsO+WjETCw6tSZtfPNoP4YlXa2v29Uxo6+nV3yC5JI
wcbPu3lptUhVP0jGkuMTpibaprZ64OWatk0VNy+NZv1i/N5+chvlawUD2znqvJoism28j82DGEyQ
zInRXREYiR7c5e/wEaBxW7vKz1nqaTtzsrufKLvTmR7S6PvoWf4jVBfDwneWZo7erIqSFHhOjENt
KX1oQAluMk2U+fV6Ck4Q7yifqs6am40bj5+NSVXbdVCp8w90wq0dwKNw70TexCcpiqPvF+WOZm/4
yIdbqvPcOAxoUFL+5aEnE5ED8dKmsdrZWXiml4N0V+dOG8eqYfutGfKbNNffT1P6PokEdkM8MoSj
XDeQIlfNTx+5dEgg4+jc9CG87j646pXaFRC7EwxkT/3QRX8T4NgLX+FqrUKMTcc0oSGXXdaEKANT
sWKYls5pq2m/UqhGjsBVklOaD39FwqkZ47QUi0o2gSHAOUX1hMNGa4Wx9cvjVo5NYgxplX9AniGK
9rXPBFm6AlVbWMWadp7TPqt+20E7qLeT/b6SFcZFbRduL3BPjmiOXhqPZ9S/0sTpPhTVXDyQx32h
whVvKhTSVlmcjAuPouS3gUKSXNIEEgSuotMllSe7sretwrTaF/67r7sp/DZYSbupUls/gF00nhdc
ihQJYA9APkhMMZJDpC/rR9aFY+aeMZgv6qhnKECTwmTxrG7tzJiJFKdxG5uov/VQAIJmJsVOikH5
dP9HXK9Z/AYOFvm8eKykiw2SwDBbIzJfGmOOt/Cd9seCfvgHyw2DLeHLr/vmxB/3R/DzvyX/Z06K
AIwmMNowKM0XN06KTTO47cdY193X+1bkQ/t7YxmK4ZJA9SKXHoPZnsyqbMyX2EuUv+qeMUmFLHM3
IZF+KKrUe8hqo9/cN3pzJ2FppzoBeRcI28vDWntNEqjBbL7MbTHskF+1N3YLmjkFlbXqBmupxie/
SG97idvjX6fXJrT8Lg2mkRPl9mybL1Vfdutcs6u1m8GRqxrFtGFeKNjZcR3v0q50X5HXEKTjav2x
YixzofwmRVbih/D+4wuJJqn3ymcoadxJS6LYegntIN9aXRWd9IZBcnQnvAVTNzYZahsGWATRCoGH
9AobvWbWpttZyIy3FNe7KfoBEfAIZNk4Dr3dvjNO/r00wRFCxgraVcYsgEQvtTnDXjfFwTHPOu+X
ngWoAA0M6fvm5K1tJlwX/JAUzr0ZRT6FIUg4igQo5PLDxkgvxIne2S/WmP1iysB59MauXeVFa55n
n3mKpCheTHVcpD2XuxjCMoV6IkhRTxJAu0vL/oBUYoeu40vYdOPGC0aLIfE8hERDd3eTrw6bIgmi
reVE3YYuebcbwqxfO0E/b11Go7bZVLp7v43tbZiX6qEJ6iX0+uXV5qi/KU6LaTeR5pGdXP5CLU7C
kIKN/VNMS3gPVDxT/QFJyLryNr5hgPrtUXXpv2QdivP6wum7POhvxjHL6DXgJ2ZNZAxbOBiUWLvY
+TmWTrRLoto/sZ3hJrGdpWFqj3X85yh/m3qTmaB+ThFfLraZMWGLa4zuzwms2j51tHo36Ol08OwO
JgjFCdoHL1HVz26fJKu4HtJ3Pb3URTEuWJRgXwVgwqzU5T5bqTZ21Ljjf4uRqZGD57aB+txUYW9/
TapQG3xkxXrYMe77UKnMK8xSYUSwiNItTz88Vpdm9ajKpxYC938h71WYkvNCO9nCl25XRyety77Z
gCJSu08Gg4fuM1hQNX6amixsVqbug3uHz8Lftj5p9ELsdel4+EUQjNKVJQ4hc6XMIsVBhF3g9uxI
/ReoJDM2ZpJou9iH3n1jNVn1l4uY8BI3v3zawAajJSyAIgJ8fYWYRFvdL3pko39R82i2wTQOn1Fm
HFdaloU/7++7fKveTIlAgI/O2yVHlmHbceHgPfrF2F5kPMZeB+CNGSc3fdX02Hme+tDzV9w1x1r4
4vK+ctJB0jMpQZUOJhCZzIACN2yO3hgjqtA73UPk5sZ+agaqZJFjKweIT/LmnbdYzBwZ4hozjSyQ
7dKn7P1cVzIvLAKuEb12JWitdRmkAbOQRbC/v7GXrpyGBJQ5wodT8KD1x6W6PM8KPsxR2qoOVrFl
+2gwZjT302JYTaUWfRhmx/ygIFy3gggtO9w3fXV8wNmK2pyQ5qCKLJuu555iIbJNwWo23ekJ2Rx/
m5G4fNArOoHvtMUgO8E6H1Og+6h4Xy6ziZQOZEsO51zc+fF3uwpLewVkrHvM5sZ7n2Ibm4o4HSVT
pqMgXOOvUqSVaDGV8zlBZWQkYXeAGiH63sSp560Gnqt3vcbCGkdToIRR+aUH8Vb+/aNupM5mMAd6
aocrWtRZuNGz3DrWVuib9EBSKxGAXiYTPGsqzsZkun/d31qpvPxmnzcA0J2oGNLXNS/3dqB6mxq9
Aec2nRBdRQnPiKdNOWRueipGL043dRHE01ZTa/dn6Lp+tkpaT/2rbZt2SVL16rbyEpDxMrpG4RJQ
pfRbQqLm2fEGJ1x1jhHtOz1tH9qi7PniTr5X83mJmOHq/tBhpKIFvonhLdyDdH/0vgtGipMMLORD
27zQTe120IIrKzNN/WOIQO/HwDaGDSy988L9ufKJXB9Q31xeQep11VMuvNFBN7rHNHz72TckeV+q
KjA+F7lKB9nRp2MSRumCv5CkYuk2EXwR9amwyzNAS5xx+bV7P+INKgyV00Ys33xShRj6ph6zKV/z
/81Xw4Y94TCmo/7NbrPoI1SgXf7DRtfosYFudFhZRTJ95ofGQNTi3PwLyJ511pxmfK67kLn1KLAG
ZQ+ZpzN+xw0Oj63K1PG6JWqrnx09SJbE1qVERai94P5Ez4eV0S+WqSlj6EmZjSr7k1WbPpqVcZKu
UbuH/WGCtyRcNXVX8L5F7pPjZ/MI0XIW/J3USvJ91JJm4SG/dIvixxAXEq4KnQb4ReQAMoRjQm8Y
k4Wvv6JOGhK7Pnl9Uk17tdEYQ79/ey/P7/+svb2qQEsFJ530OcM6BgNTqScNnDycAUnUD5t2bozP
U+41r57tR/jnMU42dZeUC8jWyxP8ZhygD91TekJkZY7klTnX2mQ5oXoCi12tnSYuv2tDHf1b5Eq1
Qs+hQ3a5jd0f95d8Y4O5q4wEioiJLy5d2TiueHkHZT4Fmt8czLh1P+SZTqUQrq+F23LLFIA8yrFU
UKhDi93/wzW7jVWFvIDjaSgS43vujNPRB2axilW1WOgeiL36Lx7/vZcUhQhVRNbBx7w0FcCt2XYz
neZgHsodckzWDgIM65CiGnqYugBBsUZBOy8ux5Vdlfn23ZtKpw2zzECAoZfdggvvRhYoWnmCarXY
A452VkOiN6vOjZY6ezc2FdVBVFRgasHxyv2pRlUMtUTK8VSin73VvCn9RHexWNlpvTS1f+OAUnTC
tdMR4pDK2Kwa2vii7OAR9JidRxEcUpwTMtlZsw/GfvqalVzkh5rrUiyU3i7fsbev+UZ8B7QMYMEV
Fg5J3WhiQrc4GdUYIXsYOJMDKS9DR5vWKOZ/So+MagEQd8smE1di6B2EJ6f28gS1Rgoj0Djmp8wb
ymw/V6qHNFXS995jaE7JtOFN8Rac3a0NBgVGe4Y1ipnVS5u2aoIKcVGwmJNMW/mV9SMaUEp0O8c5
6Hb5M1cgwLt/Um8uEyw9VRrBwCkr8GjjZOqD52enujKasz035a6lvEmVvMr2g9IswTRkeyI4A23O
dCkRNrA6yclpXUDgNrrmkUELQnpjNiYECeYiDLqnuFXTDjIXDrm6cIJkfyDMEgAJuS2Br5P7DmpR
5CE1PuOY92bTH8qpNpJ1ZtT2uGYq2dnkgaZujMxyNyEDLlt4FIYFl3D1rHL4qcmTkcFXiUuQU9Ka
aMSbs0A/5mrcIgJRjfnwWlvoHu68OarU59GcZ3vnK57v78pRV9QHMy2T4DyUaHMwdUDPbgF1KwWr
oi9BH5LfhOyuAAVcJZKBHSB+W07HtKysVRFA4zUm0KyAUC+RYAuVk9tmGlwPjQ/3fxLsoTrJluYo
r4+EEB+GDJ64jUE/Gemq8cIrUdv3x4FMd+tQFF0bVT6eHKf9R6W6tpBPym+8WDNJAhksqR5wHand
y+W1nT7T+2NoD2P9nGRemgSrEKyzvWs4JrGzGhsnMdJ100bRhFRSWlcLx1F22vwGwURCmEzkyOSH
9DzFNKMUXG1/nHNd/2XPU/olrcP0qW6Au96/4CLG//MlxBRhqugG0big7CvlALOWDmozWBDr4TDX
jMo0W7vr9N19Kze+IRBSAaYW6tU0+C49l5dZOQpeQ3/s+3I612ldrKzRSQ4uvEkrN/KXAIY3PiJd
VQFnEZVlCi6SvVhPlVybu6PB1xte+6SAx7fLjGnM1n6W2SmEKIHub30tm9tVkLamulBxk301KGWi
JUIZ0lsx8SQdI7tMnMw2gubIIYsHinpmPqU715/Qn4eCjwmHXKGr7K8yI5qZv7+/31LiIW4uZQK4
xEg6BGOaHEt1uUcCX4/zsY5RGfYOfQ0heLJyS6EpVjH24D64aAapn3Nz8GJkOOC18AZICNTe/daZ
caQ9DTM17T3dskj5pnQxIu70DD0YaNS6TPdNpSEssg5GJnn+Cf06Tp81aqmpvSpoeJrfXQ/SrBfm
4t15HUbhuKSjdf2FaZPwTIDMEPwNcghlRl6ETnCAZk5UveZhN23HlkmWRklRYe/B9HWO3kKFFb1v
TultZ9Hxtamu4SEE+/fl0UoMo4pGyHqOsCm2X2Im5tahPWVf7n/AG8vDClSC8EOI0yP++R+xcE0d
uNAh+Twqga/DUdZ0XrMezX5AbaCzKMu7NqLSW2dMdMjMjCz49F77AGIFAouqMCW9Ky/oFPloFYp3
nGFSW/d4qnrV9WjVzGHi/3DyJtgkAZPd63oE+7zgk669BeyGpDNgM6gJEU5eLn5Mw9Kbh9k7jr2W
bwbVyh7jys2ee23U1pWL1fuLvWEP5AUATUG1QpVN/PM/NtsrFBQ349E5NkkFyKUwqIusAHwkp6ZU
SACaoFqIHm+8rLBMEXAIcjr+Lj9qtu0TgFe5cwyYEgJpMDfhXJB+QNhUr5zKN6p4VYUFAiiI8EUR
wfNEk6YetDA7J42X5u+M8+g4wtFJq5xDTQwtDw3XDJ0piHuxBXqqU0QdX334i7Z+rybnrFSihWjn
xo5Ty6PCKADBhLTSJRry2GnzVmFAGoj5KmwRlC+Cyd5qgQbbnooqyf0vfB3fifYXzoIKI8+6LHk4
muylnyXBqSvoxK9mJtz8FUU67Ydd+Plj1Vv2tKkns//M6LLSr4BZIe5x/zdcvwi8BtgHJgj3ypXj
yGwEqBjKQtdx1IpD12TzKonCdGOlFEnyoFAPKe5ugWz9OpIgQaH5Qs0AKpQrpE+GOA5FgoGpSm/0
NhnV+b1XOPkui6xid399N02J9ETkJ9SPpW9qqOhVGC54IjuMFH0H23FQbC21UOJtnzbwJbzbHIht
kcAzzyb0Xy4vrVaCO02p/cMHzVRkEQfKKs/s5BtogaXCxK3bCk0P5SXqXZxYuZFa+sZQx1rnHSOL
SQUjSeNdbgfzqtSY3gcFa67jMUhRS2OcL1EzY5V0Xvj+9fLikFaTIJBxyg0AP4U9sOw979h2XbEb
BuujO83xo49y3ft9gZjEZdiLPAx5B2lno9SzZisFXt2zH3s3y1U4yI3er9d5n9brNMjgx3vvx6Tl
wKP6BjygVSjFhxGzxlk2KFDWj5p+VkfT2jAEWx2yoG8XsNU3PqZoi1FmovksLqN0TnXobLRgTrUj
THrUCaqqUf+FmlT7y+4TG3zQMHknc2pHiIKmTj3PphJ/DUfHXHBJ1y6QyR6BKmXCSKQ3UqZbFnNr
tL1XHUeoSxB4aH2kN5Pk7BZ1LeZ2lw7x2xDPZaSPPUIWEikYBsiyLy9M0TZGyJxDefSY5YI3zYb8
pjg5BZXr17lFACJfGX5W/BgctzX3rWdWysuoOGX1aA1qUv3yK2WyTnY0KfbLMKW5aa3qJjN+OHFn
B9V6HIwQ6iy/i7LjqE9lt/O0IdfWVlSXPrVSXW+1nT70mWKuBMBk/hYiMah+Dj1nmMq9VlcNhOdm
0iPzjQS7/k2NTe0fLZ0HZ+PWSuRs0yEOkmc3L4C/R36dL41QXDtoAX2hSEb+Lzq1UtIA5yRDZiY/
P2pKf++N88s8tJC+qWG2ayZkgNXRHxdCj2unSaQu2tGUPAUwRbKpKGbDu5cUx7Brsw0QhJ6+i2Wv
VOTqt/fv2PXymHohqqJeRqIHkOry++fxlOUh3afjWE36F5MJVcHG4zbj2nf0btyX/Yi08VzjThcs
XwezSIExU0v7l6sNXdql5cwLsrpmEvpoaz3mAj1QEa2Dn3edUAtJQFdFDoFdD1B/xsUtOM4b6xb4
F+48jyDGJeuBYlQ1r9Z4tPrMWGec9y2FhHHbU9g556k7f8zD4X3YEpElcMlEwwliRoSkZKWlDoVl
pLqc7ujoY1j9H3Vf0hw3rmb7VypqDzcJzh1974JkTposyZrsDUO2ZZAgCWLi+OvfoavuLWeq2mov
XkS3w7VwSZngCHw43xmgAobP+t6hXbnjvvn1pTD5zhwDGAnfGfT2j69vxaRwZ9cMB0c5wSY0o9mg
vknShXtvwVSvLiYWQUjG4AsBpeBqrHY8VASbi3nqSnuQiGjdV22zGkL049XEHPdMcOiDRVL/YuYE
ykSQZAH9wM8tWtsfJx3iCNtKf+wqc7AFA30JaFhwBX5DIlOgzez+56/J+jgcTZNIjUFBDsWEs3b6
T63cq5nzRc/DdIBZcLKZ0N66akeZpKxuis28RHUOp8QCoKuo88lT/huL7+vlad13rUZMK2KPfunJ
8lRXSFMsQ64OnQdZqyJRsvPF2EBpvejyPainTTaj7eTjCIJG5201KJo2/JczsVGbrzRSlAAAxKCI
OgGG6gQt0yl29aFdPI6QwD7Yu03I+rSZfX7382v+ai1cx4IjNmorsISw8Tt+qvqAFuHcWX0IZg8B
uGICZSQVdqmDLWaUYOuXqngrx+XvxoS8auXioF5FR+14TOZDvKXDQh2UCWS5l61bTvehBjMog5hk
uY2ievjVvs96TWG542MmWhOm/JMyp4iaidR9oIDr9d1LOIRhFi4svJ9hSv5GRfUaT8ZYqC3wIKO0
QuF9ck0lR35H0Pb6QHCHeY/mrBQwv2u0NUBsSQGrP9QDSQuqn0zuUafLYFPWFTW3hBe24KnxFOwM
fvlGo64E9QG2BSvIenJQSQ3jEtEm7YFHtXlEkunwCdv7EqaxgR52gKXYW/Sgv7nNwLCxz0TbFt22
U8soKZYgIp3XHnpk7hg0pye3QmKB1cunwq/9B89CXPdGiXlizojZH+NBuAdMFe8P0M511f8BUHDq
0asCoGSHBXlwLcTMeHEqmQWL689gfKwoGS0bGDeeeZ5ky00YCj5uVeDo4GpWcFPIbDCP3ReXruFG
MnAtgzMbRbeFlH0IEATGu07Sb8YySTqWgSQyBmkJZkV55yDVS+/VEkq7++V7txoqo4aAFQcatCeQ
VLlGBgj4yCDMt6v2ggR0XxM9bagM7mVc8jeaD+v8cjwPY+cBuuwqR0fv+RRnk23bubLi5uCgvXdW
T9aciwjGqD8/qe9Cn5NhkISCCAQsaVipT6F2XSYBYYsaD0I4Q3QAJiAmKL5BEt6qOEKPuyCIAA/z
ifQjuVMBUujOGGo1k0ZeI+qP9cIVv251MBYPQGeS8j33qXTnPICJOd1Q0rMk1TUKZUj41SRl2viD
DQ9wpMCcHnM4S992s2q8DVKtCrtDOHdF9omwANwEDCX0NgTjgO4rCSvHvFZgJ6X10szRjaMKh6Rz
gVCKT7YzfZGO8yL4Z0Fcp9y0BfXlVQmL0GrT+IE3ZpWxCOdrYrVMD43vL1VWUTp8cwmim64W4dr+
vIFFrFems1cubpUia0qQM50oSNBTlzIAKCloHUFyJaqqiAFHzh5/g+SwvhkntyOiqBVx09dUg1M+
ByLwcAzYBECBHulpbySFp1zLQM3JYlubl5/f/VeFKVxcwDhALQxOCx6Dk8KiHAc2J+hZH6awiVSZ
93Hrq+tYo+5BbMFU1S8W6u3ezWNBHHiqT10w3v78EP7mhFe6PXTbYO+9trQjo26QYjwrQAuTePSQ
xP6ohaWXFpnSv4oFofrHmhOsKngYSp+ueIloozmshD5YAnubxwU56+NHAqPl6dukee/f/PzMXpeK
uLSrGBVdcvx3Ol+MPUwlwAMID83omstWxx+RVOAcGlf3l7xvmxSho8EbM+/fjLnixtjVY94FZfyk
eELOhxNCEQEXPT0jz4T2loJ2TPz2fmCwZSm6uv9QJpJ9/fmpvrqJWF6BKq44FHYaON3j+R5lTYi+
cRQi/1L4lxFL6FmFZvVZNSEO4udDvVrPvg8FH5YA0SYohU8eWc3LwgRkCfemJOrZNwlspAxcn65p
a70DpEZv2YL/7YCY9F0o1IDFn6areqsBYeyRcB/6y+eCjt3l2K7GxvHytaVOdf/z03td/sJeHRM+
CLa4h2ACrMvCD0unbuelBWrp7zuH1DduHzgf/R7FxAaphiFCD4SAwz3loy0OlETWTZ1isnEOh2O6
+fmhvNoIwAIKTKTV/wXG4FjKj4/EiQsD+86I7sehKbsXMpeziTZtHI/cXsgp4FDo9axxrhYOjksW
KmSFbnnttePjzw/k9dMFLvfK5l5bXWsc0fGBJL1B/7KK5v0I3+6UeaWzo4ERuwFUmsMvD4XtI/pq
Lh5nB1rI46EoJbErpJz3E4CkDqhN2XjhB6pZOD2iTIuTu5+P92oCBgKGjjDIHmAZo2o6ucYcLeN5
cki/C3k4bkwblp9nGy85oB+9K33JMx9ShXPfl1X+85Ffd0jxCsEhFUwL2CvB+H6dSn540BqxxNra
0O7KyHRpMqj5thqEf068Qm5wiWTeqGTZD25kkY/sRhsOyO7CGKc6hH3HU9cf+hy8hDafJm7TqJXd
oanheZPGiSrTauiDm0CO7OBAFpc3haZXvsujNya8V2/nehagNMMLK8Z27VTRVIGtwvy27He4TuF5
qZQ6IJKHI/5nqbdt3L4lET+J+kBpi5QqwBkgJuBUXk91KAZCMUoOTpfvl3I7i65EB90r4BYBF6xF
UfZh6oTfn+moqNn7HgHdDSoFsHkuoNd3nLtkKmOy63gCqC0lBdP+Wzu77yvLURGBY8T0Ab4ttlkO
gtqPby0RyxLA8EHvTFuRM9fMFBmapU6NqrqsHAnkvC31Ns4yepdTV2CTSecqt4r7WSs537m9E+eu
z0S+lCW/merS35ogULlZuvrgNEiiFI0hG9fn7D6xkm4TXQVZg8nxIEsTpsHAli0YI2Q/tWJ+48l9
NS+tZ4flG7FHaCCCJnJ8dhC3VJCSEL1rWSRy2fPmIo4rL+2kpnlR9/ZyigOZO7a3F+iFvSWdeTUb
rcMDboI0cu2/ny5AtXaFS6bS7NpuBuNUVfGu1Aq61tB7ax/1enYAtxRNAdD0vxuQnew43AYBk9Dc
czgZO4kecrfmUbEdAz3xrbd0RXcFkTH3PhWsFMvzogH/OW9c7FcFBUKV8HZBYLLq6EDROr7YVVCP
DsLXcAg1snVL1pmsIcpcBkgSgBsJXnRil1/jquMdWwfF3seBPAAT/qn+YrSj0XHI6kOiqR3gww8v
jzaDZwTM5JG8tyxfakqhmM5E7WsTZz+fGV/d4AhkoNU7EhAY+DOnWrV51JLCoKvYk1HZD30Qgd49
wPQCONNbIc2vhwKSiBYeQBz4iGC5Pb668OEPwqqdk31nwmYPCJHeDLUfZYtTTZufn9WriRKLzOrF
vxJyvrstHA/FZpc4TlQk+6mu2NZpYWQaDzQ8h+nDg65p/avdHQwHrBktNBRHr9W89dT5ISmRRN8A
TN04RHtZU8Hci5QFZj0ZvUWS+y6d+GHOQwsdhIJVJPn99NDJPz4/4JhO4Xvwt/LBEmlBDu3UeNFW
uqq3ZT/ECvBhG7E2BZzGNCwsHSme3G4cnV0tOGJP49F3bF7CZajbwcQmdLaoo/vlo8Sm9Bu2lPOU
cwSUyrMF21e+8cM6nHcBmAFwjUB0SH0xjbUTbt1J1mWaVKpQSKWcprlNh6WYyFWSsOAaVhp+v+ew
6qFZVVToePgFiA37iMtgyhepCjhf2CJqsQVv3cV7i+hxMqHAQBH0DjwBIBRid4Dt/vFFGoKIhUB+
2IXTeMVOa/0w2CC884opyiK/D3M+RKDzzMNbuNfJNIKBVy9/NMdhzJVAyX4ysItd7Hdc+aIKmclL
x312ETi4UbWlB7f0xz3p+3D78yf+b8ZEaiXmaBi6gKx0GtpW9mUlgyWG9y+Lwz2r+ikVvYyRx+XP
Gewr6xzsu7f8TL5XxUfPIYRxmDwg5wIDYF2Djy8xG7C8BzpYzgHg+JDvDvFCn8homw49NHcuv3aw
nXtSMLPy86gzjZ/FARqKrBYuPYu5w4tMqdCYdFZVe+UrJfS2aMsoumSSxQ/Boil77HhLGouZGFw+
hGw1pWdS0pazuu6QSYG+QMIKra9g3215Psw2iu8c5cYiV05n5Y0Xy8V9QEzh0F4gdDuuAakUM4xu
RAMKdZuKJenxJLKp1gwG29qwgMFsG6TTWyB7xG0zR4USDJ1IJpPKIeQROu9bW58b2HLaLdaR+nGQ
avZStM3HQz1b+EBUWDbfT/00fK3h0fGSUKhQU5OUxa/NdGtuM6gKeM7AB0dD/dThOEGzxEyw8jiX
vZ5vA9iWPVna6/PQQzMz0W9299Y7enTHod+HthXLI7RVWC9OZp7WmyAgmSS/6gyy7TufN+cLbBx3
Rs9vdWhfDYXFEG/RmkaNVRkt/OOHa6kLJTpfFBcKm9EPjp7mtA5L+7GZprfEDCfiebS3oNLDzA1e
GAKtQMw+GatGoJeLfZc5x0TSYYMCY432LKAj+eQR7ssU9EdwxCFtTWAwEox9RqBkgw9pG63CXlh9
5FE5VeXWxoB5oQ5ykSU99+4jsuPdtzjL7um7vh7sSiaAiSc2q2jxHl8Yi6ITcr1Cnju+sgl4GqJo
dkU5ube9b6VzS+gUPfWB8dghprUX5pIT4eSdQpJwXs2+rFO9dLF3xcsx2kqHUDDQQSGlWxu2cb33
5k7Vf8xP//Fl+k/20l3/8YiYf/4X/v0F/li6YqU9+ec/L6svujPdN/tf68f+/WvHH/rn++FF216/
/Hb5LM1v2158fbZVJ04/c/QVGOnPI8mf7fPRPzbCVna+6V/w+L+YvrHfh8Mxr7/5P/3hby/fv+Vu
li//+P1L1wu7fhvDYf3+548OX//xO10lYv/x4/f/+cOr5xafu+tY9+rXX56N/cfv7juQTNdCG2jd
yjxacZfxZf0Jcd7hRYOSev2zEsq+U8lEp22Jj7nvYKoA1ibQGjwP3y0uTNevPwrfwRwO3YjVcQjb
N8CNv//rwI5u1l837zfRt9ddJazBmYRr6fvXew/1ymqVCr9+TFZ4918BQ9JZIEfj36Kq9sMdOpTk
IoJAcb4EPSk0mY4SvTzLqEPDAx0f96I0E2+ysUrKK0Ld9ltU0qlOvSYsrlk7FQ8cc9mncqzlPY6o
dDaU9h5LnUB5Ii2ZQ8UmTAb73BGqvJSMJJxBkiiZShNXQV9ZB0P/Xlrw9jLMqTbKyhgEaCT1+gi3
anzd76nSjtzMRHkf3dH48xdRzNp9BGu5KHfaDEm5YxxM5cswrqtDsmDTkY+ohNS9cGWXsIwwN0TI
Ca1hjo/Izi1kPqPKh6arQSaI4OLFM9FJhDdHo4RzE8xbCSgPszvIHVR0nbudQuHyW+NL7WeWTTDi
6IkfXjiMtVjdeK23PIIrSF4Pcxym2GPpz4TDvX8bh5b36EB39fsOvKbdaMAJBR3W5/BARm6objbY
Knntsh0rPczvdW8gdIV6M9SZVcuQ5AuqgRhrar06ilVSFJmvov6ucYO6yhIq4mS7qNkxIkWu+GC+
gi1JkJRFQnkfmCm4qsQEL/mtKatQpYtHWX+zInhfE4ZwgszxR/HNt4KdD200IWZM++NGWYletUKY
XreVgwsCPsL1vvpFkcwpUA1Tw5/Ih2u20zYu7Eg6PMUpiKH6Q1yjmtoFLBnAyVRd4UFjURd1Rmiy
lIekCBZnh2pKXcB0uRxSOJ7XNlVOTZosQEzGtx7AHagBaDVGmZ6BvGRhQAbweKGrMCnMp9RXM8Sm
3I2gFaLPaTn4bJFTRj1i6AwXwAlMcs8bjdq1QzcmjTlQSbAp2BjmDEXqk2mguclow/1nePGdV8kk
wGAKfH9IRdHXH9TQ4cQMXDxVNnrN0uHxjJortJqcRxpjQjyvG1iJgle9GutQb4zuQ68fsZzMEWSA
hY1KlGjQzn0NUQsNOcUuZclNUkwyo7FmzcaGMrwCEaJ6WSo0kTIjqu6GVm3lbeAh3H1uYjaes7JM
6g2MnEt4+7aBNRs0msTTFFD7GVQqf8m6so1eKKzAzGFeEv6ZJby8nmv4GmQVsvlIpmqvb9CsJISm
gwxhjhMN/QRjAOkDcqhhEXQY4CFDm9QRnJ+PFShdqRvoBUGvtSDvqQj8PocjxDjn3LPjgS902DZM
w+e5dUrQJ3v4Lo+prGY0OmH4QlLbQ+WSKlgyf/ISUn8k1nYIFUDGFnAm5uvPzey1COhtAatxBzI7
RJ21UbGPOzq0G7jcCPihVzQh+eKClplaQsMPHvfhWhou0n7WCwC6TeQP3N0uSaHB9Bpg04lziIJd
PDqaZshdd01WFDC3gtuoJfcW+xlkEA9V8dIAcFJbdL6YvlgWx29S4XoWJSdiMm6WnpSXkGURgd1S
w18m9LLuyyZBhxsB77h6FmXxLZtN0qdGIpx34XRoskE7zXPfl+oTnpjJ2TjggHR7gRklwSkX8gyN
SJ+m3gSuAE24GqGIi6cw8wMR0rR1BTn3hyJ4GasRlbDLhvCic/tKrbp6SdPKlIJtZCO02UdLZLu0
i4ahx4Sq/Z1Iyga2J0Ud7MqqTcg+BG/pT9+5/x9rvXwRH6x+ebFY7P8PrPAr/PbfL/Cb5rcPz83w
jF3Nj+v8+qE/lnkSR+9AFwCMtvYZ0PMMULr9uc4nWOhB3lih8bXvAlXt77/9a5n336EvDnQGH4JY
EGjn77/9ucy73juA9xDHJEhnhKV48iurPDSeR6v8SjZGsDCwKHwn8FQQFY8rywi80NlbwmDLh+IO
ZkXhh3oi3TPV4bKXBhJXI4Lm3G91YdCKCeymT2RbgGdRcA8Swdi90G6rry10R1lYxQ1SXX2HYHKk
ZJApSKTzxw4I7XkYSrhxgFU9vWdxVJSZYwJzgJ3MlIvKFfduAEPMIvTErUFUaZWysnNv4DrtpDpx
63PZtSXCD9mIPiqdwrSdSplFWD3ytouiz9omPKdBhdQeMQ8h3xTQoG36yvIuA5XCewRl3UOqQlDP
T4LjzcwxtTmX6LUtXq6WltxwPdub1m2Dr0iWB+sLSxHFImPQhN/2uvJXxxuqMJ2B0Mk37tJ0e6+h
cBJBu85EeRNUUbLnkzthqYKUEPuHiauPMA1cLhDcUW8VqrlPlUW/IrMEmrUMLfqOZ/UcJI/oIvjP
dRvMZ0WDoqSJxfiJ9jMYftJ4Hb7PzxGDFqWzQUQgEc2yrv2zxCFJP4ChCCyGNpjK7PuGehqnPnmX
7oTA1Y2oa+cM+lGUb/ZM1EmYL2H8zWGBvWMUBvypNYmXD8sCpFdNlPPMgf7y0m0IvxKyvfaxBH7t
YGHBseSHkJE5STfYLGoNa7OANM4965EQk0ey7567yTheTlFn7a2Y5JMz26cJhIZVGkf2DXykMTvK
dcxR5wWnH1tYGYKiygICux1yVQRED+kwDOxbAShsV5MZGhnu3teuvjKOdS51AZNnqxP/06DLT3U5
LuDRgDmccsvMeYRwA5auDPZIjTTvVVTtvApz62jEdmyFvawsuZzD/oqZZkmjuvXDrI0ng4sCqSJK
cTKnwB3mm0I54SVWtyhlcWXulqitvyBRqUpB2kFeYiDtYvEAxfHjsrheXrowhZ7kfIddMdIHoW7a
g/pdLPAORrct9ajsUISYacO0BfuCl0Gw1Q3/MKC03gHLz1iL/w3PLjAhPPEtHPsyIxMdNmhpk5fA
NQ4Uqf0zUGoO31L7NNL5pum8IHNqsDgQ2tFflJCJd5xwrOT9p3BqZVrgrHOsXJ9VqIEtlyFlKdbM
bYQeZ6+aMUqLICZ7ZCPNB2x0YbBdSrPFPlbnYxHtJ5vcmKLG7yPu5q5WyQtMc9sMa3C76Tt9LQNb
5yiGVdoZPKfEBclmo6MOnGrbY//bEizAqdMABJO+O+1HFBGfOiDwT9qny5bREZRcf5ZiV4e0xjpG
bzoHCI2MeZfH1q02dHLG99afoLpvw4d5MU1m4W72GWLMMEgH13hPoHEGeIAKDV7zHNcyU4InTirm
MMla6l5rdJfzpiY+ntXZy+egS4DnxwFcAxr4s6hgyDRyqRG2RugZ03G5qQus97Bn9jNP0OQ2KvpV
rdW5G2iHkqwiOklnn5ltV7jgZY11SIq0FCZ5wP7bvUCC54wJCHkxm6mAH1zuIXP6zk9aEuQLGins
Cr1Cg31FsOyIV3kmB0X51peLyGMZFfZ6CkoFdwVlHmfmFR+meR796w7boo1y/Sor0dlCVTdkozMj
IWccp+um4eGHDufEc1iTTtdQHIU8Z6AL7xdjug9MJsWdHdbo6domO7RETQ4Evj6LHWlyjlljG0ZJ
lcG+lNyOg4U9XT1hnwFXLh6m8+IOmYD3yW5Y+PR+GCf3optAbMtUMyUZfix2IDqtOZ9hYNIlmIoz
xG9M1yjfkRLEdTe8BP36hk1GPlfIqPIy1NLFN1jRyvq6YLF61C3s+VKOeveDUJAYXTSRjd9SQX9X
z/y1mV2XOaiyApRu4GujaXhqrUCFqEDZHoItrNGuJJNeqsJ+49j6rK3oGYww+7QW9T7CTdpUa40u
6x527/pOdOqxFnDKDqGCv/6hVvhzz320x14X19OjQi8IG3wguFiDT7pPKFodp5yrYIuyEsltpHgM
mvFh6cYQBbPyDoO73LlIpHJ68QVKrzW8ozM5K8kdQjKvABTatOjA/ezEkEoQenM/aNvUsfGd17Rj
tpj+W9t1S2oMP1sfnp8f/gmE9sdFhQgbeBTwizXX/bh2CHVkJCt8HH4/ix264mcwGL9kY/ccTwNP
G1nchUl33SgzpZJWO944/iHgEwpdtenDeseGot3DEuANktnrmgZ8FjSHwdcBeAIB5vFx+QRcBLvy
iqNGYmchxUMDa+LUBi422VG48eyw/34pfqn+veta/D0taY9gr/8ZHLZ76Vb4yJx+1Xo0/4bQ/pfg
Xz4YHf99eXxfa7zVLz+WxsCs/lUb+867NccTLS10B1F8/gWBUQqUC10N0K1WFBhM/X9XxgF9h5+s
fHKYvAEAX3kdf1bGvv9uTXX7zvsAE25FrH4BADt+N6FDgAYPbR1gxGDLoIu5tul/4I+Ac6E4YPUx
h7lrcsYi7p/VzLxlHvu3o/jo7mF/AF3AKUMxqiQ4HHIZc/j+zyR1eG2x9rbzG6/qcWNsPZnVd3iV
/4Is7SGB8vhkbNBKEOrKIQ+jDrNI6XSwSWDgoeqoOot6Ye6JMMt5B7O+twyKTqbeP8YGMXtlJYLC
Ep92LttCIS+56QYogOEe8blBTjrqe6tiMDbIINplA0qsnHacBs2Uw9WJPYAc634UtFVFXraw4UhJ
7zUQFhEYnm1a7XTiCmKSMqjTH57Ov5mQX98NUBqhZcIgIN28Yqf68QCJYO+AiQDrtVsKfIEdINlu
vF+aoNZLAqkSqA9ooa2A/innjhsaj2O4TLltamvSEv2V4D21rRohDxxDpDTJHivuE5ICKhv+6kmC
KQ/eBGZt/IU5yEkvoYd1nKs8HueRIdgQlHN07in7a5olnCLaoWjH4raDTg6fn5NRlDfzgrnKzXnE
zcchjFU6BJ58wB7t6ec3bf2mvxbR7yPB5RWkQrDMoIQ4JeMH0Am1aF+5eaVcYK4iLIJUDQVUhdNE
zpsaaaC/fgWx+XZAkl8j+2AndPw2VX3v9ysxJUfSbLwvw2HMprAjbxDkj1ex7+eFUYAKQNAHKtap
RUQAZE37HKPA4Ku45eCLbJuocnI+Vd6BOuoBxuHNGxXJW2OezBMtSrTZh6wsRxBjkdK2WEDKUV9k
G4aPNq69NIa12htUitdjrtwQiFYhDUIR4ZwUQRGbUJTygWJMUpwNfLHXrrdMZ2AqoBhfzVUsdnXV
+Gt91PX6ooEKii2mJjygUEIf30UmRhJzZSkCClRzOwS6fG6WAri8bYEUD2Fbv2EKcdzdxICYAfEH
Zdka3Ar3n+MBuxqM00YFQe7aWL53E6lk3jstD3MV87fyu+A6fHJhV6c0LGBo16OK9IJXyStup+Qc
qXrITVg0w643CxdnaAza5ZFb3aAdgpMstqxdqIA2pwkBBBczTEEbeMfuAyh23Wc4V6L0Q2uiHvSZ
kYCdz2YdzWQr9aKirAMM0aYTSqwyxZbW7zauDopwIxCWNOwwrbnwzoWZpbfv+6hzAYRW2HlShObq
rNUw6XwPifHin89D5IqzcSk97zFepkgBFoAB0+IdkgYah43Xumv1K9hC97xMJvvZr9TUYNcHGc3F
2AFG3w9On7hnPCzIF1cjXyRHhp986gRFvnvIB7AYkwA8A5D3+kGAvAJPsIw5XeDmMwwli3RAHOQO
Zk9oBRQtYujRu5J9fckhxDEpWBiM7hgSPa5HlYxDuiDNbLgmsLX14LcTyScJag3Z8oUHcjtZ5ccX
fkRolTbaiWXmaqd8H696vD08t8xD4aCDn8Uuq3WZIut1Zl8wO4Lbs5GU0bkEOG0ULq0caT0aNG8j
/95CNy8QjwaRYkqtABzT2YLSjYNIcURlooX5AP8jwXbwRKJAJDoEiaeMwon7fIHcZ0+nvicbv46K
GC0ev7hJpAU/yJnd5FOBaJBept08qPDcGUcdaWzKp9j9MGK5cG98FYAT2sLrk8ILDz3nMSUIDGAb
ktR23E9LstBtOQ0DuRjLKeQpIe1A76Kuhey8WxhgaywTbNx04OQSRFUAeEgLakMQ210jlsOgrN9m
rgPe7qHQISK++pFFExQ0wn3koFLUeTHWARgYuO8ljOOINBcFr5I7NiMdKmUc4BC2HIN6QPIhdbAt
t1WSTR5UYFeB5HLegilcHAofC2CalGXT5OCKhB+0Rh8d+vxadeeY11FswMiQzTnAdMR8hFoEQF4M
CiYVIwwLkJsn4ydlrf9SiLKasXOGdfPWIQ16KrR1kJM78UmBeOSRO0rVVG89j4gx7ZrClelcDy5J
B8bRM2pZPfI19418w5PfIWW0W23JYSFSPNT9AORsCnttUxpOlQR7iuK1qJD/etYtASLLpwFUF9G7
CHEgSBBFaAZeIgigddJ7u0h0oNGgI4AvqUm5OgxRz2Skn9Vnjw1uclVxpM6mgCrnKJsQFwRgqh/Q
dwG3I0Ie61ig+Uf6FTuS4HDj8YKbBKg4hf0StHRxsjhqsBgZf8TL0BM9A4mFKo6nuHf1vK9K8Ny3
xhMEHGLwcZIMQPSCDi4KqxHMiUb6G2fGe3PXkpGxWyyCvNr24VD2aAV56gro51CmLjhkH3s2Ok8E
Gabv41XEsOurKUCoDTdo46KxMk5pkhAa36/e02d4dZ2PdhxmttGS0A9wMlqSTzWdY7Zd7UdJmSFB
WyefPFa25bVnAGpzwEliwfe0DoRc2EoXcCrdqcFvoVV1Rv3oAv82117Ua3NeNW7/YfBYUB6cTtNm
THtbgFcHNA6L8jZGwgE7eLRxpqwWPWRzskGVt9UUflnXilWRuR0jeD8h/sNqMuzbRXlAFkVV668c
PvXTHVFwAt7j3RTNZvSNH7+wcKkKuE+GPc9oX6AF1yPOFCjhOKIRBxo3Ndc9DPcvaTuUzXZQCO7L
2nIZwOKuvE+RxjKTgUy2QGa4FOImJiPVuYsIvlsU0c5DuYD8slGxDPIkajXPHYQIncWgGXzsWnd6
Cftm/gZAOPR2gVbleznFlbxunVZ9Bs9EfgpgeHpDawkPK5+p+B4oZfDgaGy40yhiDuj2mBfRbY7i
W/h+k6/AKpYnM3pIepmxReQbaQGin3XFpHZA0NWQRw4KyFTDGgogrMf4vp151e492cgrIiIvF+is
LVls+Dhs9Wy6Kac1rCaAmyQGl3CiyD2ScSEv6qTUd8g2w4w1KMyMKYwf/A1zSoAsJAjah9EZMa0C
dVqKHVQmEbxvuyDQadAM/cuYVJDTUtCqHpiq6bUgPYE+hfYNy4326MtU80Bsqeo8e8ZnOuxjVsKp
t2dQN6LRGzf7roaZxcH0Nnwe65iUwGin/sm4DXDPFuYjFmSdebrqgQPeNPBm11lfMhBIWRCubUXm
OcumdeA0nbqioR3AHt69tE3An72azxWsgQ03OTzcceRN4Dew81qodnaNA4LFFvY88Y3nNkrfjY4F
y8HtveF5vbVfGtQpKLDsiIgKj+BMUzesxmqHANf+coycCa2KZvJ3CAT37Kbjhl07fovFh4u5fJoD
nH8ex9yIDVZhp8zopBXNy1pDjMgKUV8vZFE6t8bO8R6+IJiUC7iOYAWP5Mzhq1yRz1oUo8xG0iVu
PpRjGW7q2ROf/h97Z7YbOZKl6Vcp9D2zSRrXW5Lucu1SSAotNwaFQuK+k2Ykn74/V2ZVZURlV05i
MMA00EAhL0oh+UJbzvnPv0w2VN6rdanKOekd7pB7AoUdI6pDVV02erYsIkuCboeXppAHn+n4e1Z5
yEkA7ccU8Nbt3rwmDMd9ORdGeDLyjX4UQTEYiVyhdXCyNg5PVAxq53pTKk+WquXvdfZ6TWaWu5z0
frh5UbiuGcaYGAo+2kuRA5DL0D1OU7EwjoKyybe4mCiZo2Kz3GxvuXjFxgZ5G3AHwza/WYZOZJAx
W+t1TCGaR5aZm0vkliXW3/ZmBK9V1cinFsjOjiBS2B0xNYt42LTFMCIHhYWzMDFcMYzGw0oKGX8Z
LYOtVvIfFyB9bxiXF8J8Zbofwnz4khb+liX0LmQMBWj8NaMfEr3jruv8JXFdu1p2JdbFe2O0pxm4
XfZn3ijqdTdYWdVGDiXPt5xD8UvA5Uz6pyOHLVKB9sb90JQkd0xUX9Nu2oCcmRm07RDlweCL/ehs
5nSqjInITiKwnOcqUKNIyhl6cDSmdjHvRrli+i83qBERb9A8DmHsEcb2NNyvKIzNU9lUM8JTAAPy
bPKtM6902jdGkmOEGgsYH9kXn7rUYEZRdiUhXIwAkEjk3U4MGGDut8pV3wpSVihZ2zydYgPhURh5
U+gWMSGLRsMoZAvreK1nRVmFp+lVAcVbHyZ4QlUygiMLEhg66zRvMBE7vjCuN5lslucqc7w2yojz
UAft+dMXmTrNdOZgccINpJ3sa6cERVmwOB15K3YmrvtubpwTU3upd/BFXUw7wXDfj3JrzB9JQVev
g62LYNdYeeAnjsr9D1kXnReNBAhAH+GY/lBuE955WPGdmboD2wdJh9YszPLrZKei4zSRrOdsqy08
fUbXjFsCXGs+PhPX2JnX4SvEVjLcF3/uvmHt0d41uVIP49BtAfV41x3gJPGhhy53vbh0MSmKfA1R
JGHkESRb7WAxv5Rec9sA6o5xLzpYHX1t9Y9jqWAfuIvZnLUG2VZJNhNrAKjT+V+NrOxUJNY0GHaV
tYV6x93EO6LbozZ1gTega4x23+2w5SWtIVxDq038hulXlMJIPbdrGqQoQ0R8uZWG2ybgWwNS+8Vy
11j5tMJMhrNMRtNkjhqWserCs1WuSu0s6TFM8BenxLDWbS7dQG5POP72xU4sNWWiOYYUdHYO/h6L
DXG4P2XNo1wlE7S6resrHmcPIaYICBuxYbLdetO4vmQbiu0Ek6z6blKFeWfba/PADVRPsUCw+K7y
hQlxmq/zDVSerY76AF981toaXAVywhonHJb0K9SzvCeAsSJvixJ7eVNZ3Vw5Yjn2HDxYFRH9OY47
tRgZBXC6uDO1YhZwak1mc9oF+UQD4LZwmzoP9xs6rMV+NByMJ6LZJV6C6rjgy1dF2wC3e2wdScF6
i0tBN7AkVFvswzCXd6szc4lAEk+jdXXsHgrz3H1Y/N953KZL/w1ltVKRl4nhWheSlmDxQ/x/+3HD
v2Oawu7Osmv81VvCcKNq3gwPDfUoBnz6JxOKERnSz2kKRRn2TO9eGpqzPVGjbu8KQnU5nLvcoc9I
UUlHPVmg9ZkUtoaTw1H0oLoi+xaETbcwPJbOdaO2KjvniKyfRxhCyBj0EtxVkmssMpZ2fpkG9J4R
tkNHAt3iIj5oW/k1YCGUpw60t8fQVJoxgCwsOgCELxfACkCReKPmD4TVk/lm5wLvdMsgUgev3IaD
nfRn049wydqKSCrWJAWY43wgmW/aaLaG9GzKAsawWTfAYmr4L0F8YxeyRdCVtnAY6Vx3Chl1iyCt
CqFy1QhgIwb9gU60MZB/rAya2YhxMLoIb6zthrrXNfPdBi/7xKk4deN2DJY81rxpuIypoWTUYApy
bzktx7OrA/eZysWxE8stumumk0fzLjUdQ8IhbeaRTS1wTvAcWeHFKKHA5doa5e3cVRSG2pv1sxIh
c17apYqztWiu5gFm5BXAIGx7qgmqj6Gzj6LupfW63UyTWvDgxn5jHWxID4K07V9ye8nHKDVCzRdS
T5i2KpS8Q+wivL+30s65N2fTcKNgCsRdVqZlEFmFoonqA8pG+vMx9CJnnfPXzC8hIjphRUjpFtKg
BdCUKXtd1jrmYOEkoxnj1A+PkekXWq8520uVli89Q773zp6XZr9kOZcTPBDDPVnGvMDKGT9fiRVJ
mZWRnkzvwyvMtb1uVuGsQIYbpM7WmSs/kbStflLYq13vj5/0PTMKlcUZcllogG2bncmGsnYEQ0L3
Q4dRxrmzFu+5oQEb64YiGNaWvRGpmjolYdEj1X1k46p2ISanfZrnSlyko+kbcW12tJxZ4NmvsGaN
CzUs07NKTWiJ/sCBErWimL70U+AiPO0gdeyVbRVmUrpuxRdJsG6z96ZOfqNAmBtYfeZKN2t4vI8C
y80yMgd2RITOkLwOv/TvDLcxHrAo6V+lJNUjUkhF7uf62M8Usp11bAzSu1soo7I4rBH6XBLTFYqT
UIX8HcoDcAvG0uN3e3Syp841uwfp2/jNTVUup0Na2oEJxwM76GMHNYq9HXjbdEqbSoE52EPJ5yip
O046PdX3JQ+6jovadQ9l2jo9dqhkPcXmRGIaQp4ZLc3SnDOWcMkPXM1cHzhTNx33JL8ZOI114ov2
yt7a5VOlMJ5r3P5LWcL2wIZDbJwqbl1QSm9buiX+DOMGjmxKCWoQS3zbyC0MY9q2taVU5yTekXCQ
d5BA4BWczO7YXTsQI5/DabJ1bHds1oST2UvxZpoBmDpQlIu5XlvjRPr+vCWzk1kl5UPjgiIMvjMc
ZCjz4BX6rQsjBWtSqBy6dR4VSbtd5IU6mGONnYcVaeEWqEcCl8loCL1o10ONypK+rnGlXCeoOwPM
pjnBYkh9nfDk6yJnUtbrTIVq0AetkILmjrV51lillR5UmLdjZCuj3M8LCy828jX0YlLCp+681uvA
v3DpURHqm08amy0XJ79GiVN38HkPjTCy134reZmm5Ng7H0ZsdA9Du2R11IYeCwt9NK+At1/Azmgy
zz0IiT74MK84UURiCKd8T09IuLKJq+2pDsksjcajjCaaignHranLViMeCXbZ9kM+teHOSRHs42IK
LSjl8al9gUlhlXgja2WH81IAqwi4qtjjdIcx/GJgDRAttdt5MbIlf4b5Y40nVjF6XgS5spAcWtIO
ErvWywM7eHP3YgQ1ydrZLQ4DTZS3b2oJq2NwOxN7bNdb3kurFZCX1LpyVEzbmzN57pmNwZzFxZd6
T66z+o9DYQ9vae2EZaycLIQeu2j3Hfy4oiBx0nxIwGL8de9re/6u/cX9LNX757DxrGu8uNOFuyYN
Hri3Wj+CFerWJ1Cf2lumHKZ/GQxO9zCJWk7RaPbhTeU35RPIhiwT3yD/bQeFeZyT0RqzPoLozc1v
LAGu66K3BiNy4bA1UUB/8YZoBFCmyBhkjnhGebFc2tVN7MlMu70KUuebKEx5NwbzkMXQbE33cgtG
TMQLaa0vPmHRVWxNFXgT7CyhD+VQVvnNmIMWJsOWDW0ioBThXzP1BiuaYzaZtOgaGC+yKZhwsX9v
4DezI+bS6z4anGzUAck+dcSSiiqPVYt/eFzAmqkfjLJoH3BIMq0o36blvhtIHIpn5DFNMrm0oQeI
+H7PJkIEehTmd/BRRo5zR5MkE/eKGQPIXwc3znN7mxoI/PNidiq44/acdTLREPX8yAgzUJDZX8LI
Gjz8JidLlq9ZJe15r9iE697AQFfBHfCCR7MOF9QB9vFSJ6dS8cJtsVLF42dwveKi7hwqB+yDRZSl
j6EBvBPPa2u3EageoNuY+853pg2DhU0AFEl4MZ0zJE1bFc95n6Esx/kpyBKLsPAiwqSyDA4czeop
qOFL7s3VbajATcAnVJOutKJqaXADcmXfPbZ9275DfbbuiiaY5M6bM83DBMCKZ3vsHzgx1RVhb+5E
L4+dbgQv3P4Q1Vh+s1fRUghgWZaerDWNz85ZlfUkXTyb43kegjFWOp8v3T4w0zgvw97b6fIInhit
m/P3GFuuvC8Y/6cEL2vwrhrTx0O+ll0Wr4ZIn4Ro+puwMuohBhSQtzDPxRplUCNvoIzjbB6GjX2A
foYppGOp+soo13rcF4YFp2x1ZPDgQyxnF4+iD+LRO/af5lSRbtp6csx2gPcbFY0/r8GevkpeZCaS
l9hN02k8K3BseJIArdhcSzv7MENy4fY4CmdkhIVVd+8wdeWhwT18kZMrm3jjS0DLAPiXovGorCIS
bdjcUPoFbzoUykJ0ktaPpmesMkHyUD7kqh3qHTZeTIzGBXFEPOWG/6DgPXLrcz4s+0pY5Rvj5iOM
NFVF8+oMcqNaHn357IMNjpy7pui/qc7ZCMPsIRtGnJFhetMq16xOCZHW78Kdp+9W76Co4Y4ZZuxn
mMhEIzqZcN9mlXVNxpAq49LSo7lzZyQrSd+HhH7jMBZeDpwQBifivB6QwYrpwuFmfkSObeiY4DL7
VOhZTRwbg/NWCVhZaDQlmK3hBc1jYeaBTKS5BtewtNwvKyjPmwkMBpa0+Ma3bGzpkvCtxCmA5I0J
eMPyu4++8WqDK3I1LlEs03S5o7APDLSr7szuveA8XWcM2+quoz6dgG3fw3CDKGfPRn1hIKGWcU1g
H0lG+AR+SzFoXthJxLlFGSbfU9Tix+JHIsxLwpUKwQG7UhzCjZumKojo2QKKv4CMsEMrPP/M8Kr+
e+GaWc4JytyA81LnDnYvPJ+j0sdtjurQoafYlVZ+voKd2TBj/fzZCnqWCd2abuPaG9m/vhyna6wl
15cFHSNtngjZuBShOZbRyhj7E4NBrQHYsw73WWc773az5SopunG5qnphwYw8Wk5zBbQijBDLWl8E
xm8pcqZtLBOsaBRwR8qyiAVHhtopRplrhDPvVpwyYXOvNRymkTZVKJAODaq484YAdEAA19g7qoYO
jiTOiAFvJdNpbM5beK/rOpWxLQHtSWGcG++88zC2SOZwS63TaQzcK9125o11XNUUV1y1CSofCzi2
wpWGWVItNWOhzr3A3QxNRNu4m3EtjNrOdvBLZEPM1cpeJv/DNndoqNivYjAkFhIZI8o9slt043Oz
lHrXjRWweNiCx0QtpsjFiSzAMy48NisFJJrM9rIEEzWSFuRtS2pPNc914BlG3IUQXxNJo3lLJWK0
OwpN6i5/VdUDuTputitWBA80056f7yx2CmpVAuyqG233ud6BjHhurLPVwqJ9wc0p6noINLtq6WWd
bCXAQMyVvbVJ42vv3aJXo9WWZW7FqJAX5h3oy7YYsnb4EYarF5xMPj+IhhaDfZyeadIVbeml1eY2
lh3Qizi2UFCOsFKVqE4aph9DokKpzomR8+bTKbONa2CTGjAtI/UiHkwh2zjs8+zd2YZ6THKmgcSL
DLTUiLRGL4jNbBms2GqLoo2mYVjv2bb10bNk4jaeSVSq9h2eAdd5JZwrsxXtN5UHxhYvwDV+7BRl
R0snl5Jx70YNFFswSVvicStapAo7/Xwfys5YOdxW+cWtZIiQps/K4/FdYNGEOpae1aSxPVAGL4hK
+w0ARxFrY5xR//rWSaNyM7snrSuY3nKTOmzfiTVjedcyINIu41XRu3WNhxWQuYDPtwCe9bnOTAaf
+BcFJU1u1TpRt9KP7QUNxPnad84jl+VkMwvouWib3DPHPYP8qjiItpqvURjP85VljcvwJSupdCFG
87yjNPXVE2wAAOSNCRiUYbsKrDUivDvPkorr2dnj8OQHu62dxZ46Hx9Gz6xqVkdjTF8gLOUvY5uT
4LZh6WZH0HT1BeA+ZershvVdPYXhJWyXNb10UqfrjnVsZuxHBgLZHg2Ph8KtbxAGrUtP0y7cbcZh
lt5tiscixHy25rujHqmUWrDurKW3X8RWP1sc8rQWuCyZIPvKex46NVcMDXJzipXdAkmYRY25Kq9c
PYeK4CjVj8AQXWkWH+Halk8L6bxW1G3V/Ba6czd8p32Bh7XPzNx1nlsOq7qPNNHBWx+3U11Xu4rU
gfFxqxwjTbxqsbo4LNphPQMWa+fd4M3MDqWPSw5NDGSCyF86DghRMUiMBpEH6qOvUadRMQ9grqJs
UnnPFAItNxEFw6t2fI4PI/P7FLMv6TknGg0oKKAKA0Rpodyw24FPcEjxV8QWcQ7zYGcO8JZ2BRfl
XRMUFL4ATlj7haSVRCSKVl+3bIb0zk5G1R0w6xe7cLP6PO65H7a7NbfEcuIQWGNGBXLCLTGCylyB
670uO2sJUThyyd00A7b1yG0YDP7RvqxmYZxivRneBFR59Q77bMurAcUK6R4AZFSfxnZKbfUK6XTe
vnaplQ+niCa6rYRTcCTCov3o6NtlUF/nPdZ4kemzN44IdYWoIBwkYKvaakCwYcRUkn07482VCY9b
xW1aY9tb+VEUAJbh6TOt5wWCRV2Ge9lxlzEicib0G6VHt7AgFc8wTgjb1mY8SEIS/2kYJeMF4Q9N
RAzIESVcLUHBQqTe8ZRG/3HG14U0o7JSDO3gRDBJYYATsPU6b/w+cUvdGZuWNIOGgDCPlW7nxBgF
u6cOKfT+jtDkGWixkUudWMC8AxiuabvMsq0JDX8Jho8z98L41G2GQJ8bruJ803grbbgx5UV4ZjHf
vtzWyY6OdtDWvukLL4uJCsYk2S5qQlydfk7RumXVOtFAFiDv8wCpGN6Nxx93ynZ76NIyLw5Z65Hy
Plt9OIA3sy6Xo7uP99b6bfhm9ZPeIg1dQYdAbkbrXdI0zJyh0BYQG3emXz/gUTBlN2kJ1f0jaJzh
pMSwuL7S0IjrUwVUWkU50j9vNzl+dg22NE47ABQDFYUBUJdGcGnm5utK33oMwtpG/5R4h9y8ldSw
7inprzjwc5ljqJIPMAd2ixWA9+PBzFCX6CPTvrBSQQ2/AWyZJ4JhYna9oEIKd5nj992TzZ3Y3Agj
RLXo4thdI7hQwH8C+e6vlLC/RG3+P+MtX/8Pk/ZBEf0d0/BoDvCDeP/ydYWM8gN5+fM3fhX2Oe4v
kINduMjwyJjDmf/Q9fETOGWo2amubNynj8Ysv8n6DMv+BW8vl9+0ub/IqeBnv7GXjz9D8O8Tg+cD
Kdv4TP4V+vKPrMjjC3t4RthwitGy8r6P5LDf0ZeN3lK2KJcA/BDhe4GR8cXsZeXeLcUbY+k/iy//
kTl7fDkcd2jD4UrjLWX+7PTkLLl25XwEdUZpo2pDACdJhoh/9wD+gJ9rHZ3d/sn1/O1lQGktSP3H
SOAjxe53nyqrmCjjDMMt2YfezufsPSslKBaKw/ysgihykOPIdWCtwrqy1hxV1MK2+Pfv4vNVfn4X
HrR0j5gfPq5zfJe/exdIM1fTpvSJWhWKp9DW/qNvoB+XxUfbtu53EA4nMtpqPKs9wPzNykCyjGYY
ds1QdjeozewX8gMY6NcCPlVjWeUHNq3dl17V7pdJlUW8tVN5kY8G96PZVta5ZZjWEUdm6pyFMgDT
G5zTlEpBxIOBjhBKtyx3hVnD+5gq83swyNJJPKQs1OTMbtvUnl8w19Qv27DeOGEnr7yuwigc68t9
GNT6HrIamigD8ketghq/t4557q/E2f89S/6DNIHfLaJ/OUvu3pv39LX6QQhx/I3fRMKW9QvZDiZe
Hy60cBey0z9Ewpb/C8cFE3lyngRE2eOJ8XeRsIe0GB451tawBfHshvX/d5EwKomjVw+8a5KEcPET
f+Us+ZFI6vpsNHiymM07jm+GmI78uN5J0Mox+pK3Xm5YT94gqgcMgfVE+z/nInamYPnWLr48+d03
9Aeb/ccj5ddX9YQl8AbEZdj7+QTzAzLGqZdvleN4DDrq/K5f0/wv+Wv+9iKEMHiUCYHFgf3jR+tt
yehpCm7L1HGeIMXXX0cDurGsrx09rN///Sf6UYXx64v5pokA4yh3AYr88cVmyBbD7AR8jzK9x2D9
OZTeALHG07dOQJefhto80J29/PuX/ZF3/NvL4gjDCoIiDx/4x5ctC0v72+zfMhfoz81F3KXaci/G
mYHyv3+hP3pi/j9fSPx0LkK4sWdT+7e6AurMUKMch0/ln9wBf7QYfRyg4cc6Du40Pz0x/NUUnYV3
SxMZfuEfKcbFmgq22jpjv4ZFVUGIS7M/OfN/1rp97gEfM1viA9HkB0dF0u/P/Bpe2VJVwW2Y4qag
nQFaEIxVJ5GZS7PYhuXdPIRy10BMeHSD0du7hDZ+y1PPl0f3VEAx/PbOURQFZxq8TibBrLP8Tx7A
H343UOmPHtKIHM2fF9gwzH1Y+LctyBoxZuWG+1qB3yKz5vzDFlt40xHIePjLTx1dD+MVYaLzgIL0
4zezzkRzZ9q+xSXXOrMHjRlNI7M/2ad/sIYhLXEWeAw6nX9J7R0YPmSkdd2mMv/u90InmBqREzyg
mf/3n8b91FX883Y/bhcfnwYisdktTL9+Pu26LC0GyDAXywZsvgNs009hEVTt2cAMGjetICxrOiVQ
54RR7IwZQLMpmFPgevNhNc3+ww1cmcKcaZSORh/+LL43PJaTgUagToohkxdej0tJgjO8UcT5FnoY
z63VGtmhkDfQ9CcDkdaElwA8je7B9+ruYXBqOGMK7OAjU+M0R24amFBFDHosBpxLaUW20YnHRQ3E
zS72VNxPnckCqB3r9BjOQotiziR8mrjB2AmxjdtunPrGiti1ywUcDHELr1PaDCby8tW1inyJHX8r
rLgFPTgJeiEeJFRJbIaMUHwZRC+W/dh0Am8xCPe3BZ3mhttkJ3Bs0RjyRqN29YtnQfYDUWpMEzdZ
IK64HxG9xTjv8E/6SU7vTtbQx5TWZLylM271Q1E4p0HDlDNxGfQogtOM7I7vMTy1F8ymiE+rQ0Td
wZieewxA6tN2zaZ7U5R2sU8brMMb09fghKMNSWNEVJ3uZNnq7KRpwTaT1BvLjyCF9QZXgeCDXd5P
W3th6xyaes4xttINurTmKejFOy38WiYD58Ih9HCoPZOzo4M9wn37pZEeI3rmQ2CFjCqFB+SclT2k
SkhbZIT0eF+l/VXLHH2Ki9Kv7hv4aJgUBUbw0C9resJfB/cIOpgysHJnrH6PwvFelMMNPDn3vGds
8QqxtWaIV2SNdeINS/nU5GNT7HNMsbx4dJb5Ig8wEd/ZqhuqONs6LU9MMy3BoPxQl0kW6i4pMhNJ
fueBoO79YECa5aJ7fs3xr9LwPyk2I2vT3bd6lD6jBdTyV9bRYBH0ZllIVw4zgS8Ngdw83q1Er6AW
pv5O0/llnDbD+mbqfg6jGu+qnSC39hFXCA84NSuwj/AdOFgxnqWiT4bWklc49dvVJURlv4nwm291
EpSBvpvycrroRSs+TFboelO6lj63IcpftQWzTRwu7RUDLVSDPUFF2aajegafPVo6lhPAqisBkeCu
o8RwtyPZ19FwvOCgDHmkmNRDZJ9m80tv1Q1bzBzw9bOUtiVobKuA5tIl2IgHyfwPHTQmkhMVeHAl
TfbNSH4LAXiYnARYh5sFJiNiXt7yxXIe7LIaX/TU53e+ZoATq8JbGbYjW3zV/Vo9OH7t3pb4mnwL
lzpQCZ08RgtFiN10u7CaT0Nw5Ssi4dv8BA1WezozSmNEjHPft9zWPCD4lvU305TpM+9gfGyYgxIu
1Gz+mUIniden1YYvIbanbrSqAaId08p6SJxtXp8lUUvZzua7xS0pJaSHEYhpXlalObzkDlzTGG+j
4n3lMYDqWY26t+yiffNKQz4HTQB61Go7felGy/m6CLzaozIsmuuiSZk+EDvNFAniAUZjtsNtGI88
8ZuA/BgjgqqdP0smbpf2aGcAgQbZf9ALt4yk+3Yb9B6fZab9bcPIODFS331oHaXuzeq4Bpl5fl3G
AqOydcSiDlZUt/EJyLcz43Rz9Fdr8eRtv3ZVedITf0K6nTWX+UmNqneMG62ySxNEhCgXDBLWpB2V
U8Ul1B2Ij30KjaB0c+tDD7ObRRnH8vLpBRomXGI5+Jtt6xsm9dUtpB4UOblrWBhuu26HhGgS5m52
7X6FIBaSADOSFQOADeXrtmTdM9sO8GPaMb52b0ZdGyJOp3R7sKCMOmjcdHmqNtJCLhdO8u6lnod2
A/mxc2nsQ9x4OYH6Fv6yjybErfOLYCA5KSJscmsmNEHkPm3R7A9a3LkEbwxxa4721TQccUAGr9iB
GQqJ65mB4gn+hcNQcO+S8f3N7Zhix2TzNnJ33BQLNGWcGBLIzv3xrkuhK3bwlJJAb3kFMc23zy0B
LbVp59BhQFJsJ5vQHXapeQ/7o3J62NtKquoA8co8N5rCZiogUlBqt1ovnM4MGHZtzG7iWXjGd1Ua
49dKwaLej8u6HWnlZv4y13V5Qw6Qejcy13qnIne2aGlynnw3ZJk+xa41KxIDP1k4On3g3HZ2ljU7
Eh0d0/qKSYt53689BN5uHdMcjtCSTruNxB2Yz6LFsRivZnhRWVevVTItlZviDVCI7+5SEOVj+EO5
HOj4IQkvPnrvGKzTBISvutLYedCbr6pxSf0DdP7C2q0EZ+GJB/aW7/Cmq/BBIlYGkdIExdqewvpR
mgEgpYKlM53LkNWTGHjqMs5wjgvL8Xo3jPu682B+iIzwoXZRuH81jfe6DLpsdsRw4FPslKPqY1hX
zCoGb5JH+7u+VvvFqVdueAogmJ5e2Rk7ojQZWTvz7LESzcWDLgeX4U0sjhNNujJxWGQuCDo5cA/t
qTyOUXe2RBZEMYN1NQ4gzcRMyIVO69di1ZGbazIvSrVhTB7OrYKPQWeBgV+eajzvchb9zi/lbCe0
rKUD268iI7QwMm55D6+o/tK0Fz3tR0sH6kSOLReVVwVrcchl4xkYNLcqO1u4CUKm+GWxnNZjKx4R
+ganXoYIJ5kMb3gyqRR0NJkrc0u39CFJqDQfJTR/SDv3tXC4fq7B+Cv4VmQ03cKC9l9smJewo5hy
XpeK3iDmYq5G7iBRVxRMuuwZ2fYjn2zDu6+LRmvFyM6rrBUeFQRtHopH3SDIMuXrlAq2PIlQuAJz
GSHA6ecG5zXYXQ10JqFBe/0itXQyCGl9LLOYsaJE6Elbgj76hOmZsdzgflcs4Cwew06jJRH2oK2i
voO9OweHYdUQAfGH8fklaFa2OhtIhskeICSXYeS4ENZPhpBQ23jmDmn25KrhpQhirJ2kM3HFicch
D/I3FeCySPqZlna30zBaTSh4aQ+jNewFnm/En3bo0SBp++X1SspBu5TNmUpbQ53C6xjmOAwZEcc6
tQVE+SLt3ke+aNg1bjYgg5gbCAW5scAitjGeov5mkHAxw0qHJEyhMseUwLMVT3WHE/lm9PRisEO9
68Lieo1QE1cPJTaEYZQtm8GxTEBjdkIGrbtbAkxNFnxShnMGvYr8ySJEubpVefE059C9Tz/L/P9F
ov4jRAvvHh0F/ntbjqQtv7d/+8+/3b+W7zh61q+/x6X+8fu/YlPgL78cu6CQlHGbgGoPzPxX/7rP
n3igQUcTZdpxBzjgN2RK+L/ALQDKtlyXvhAg/B/I1PFHgOYkNRwtL0BC/hLK/dmM/bNZIzwNexDG
okc0xRYuovwfm0/w76013Kq9TeuPwnlYkB8Qxpb4PoIH7t92SPHAxCkO6U2WYg4g/8zA46fAlH99
Bz9F3GRyKkU48A56VB9EvUdjQz0TFIm+XCFTUpn1t/n8UnswphjCon77f7WS7/8vDGqOG+v/M++Z
AJD0v1/j99n7305e62/5D4v7+Dt/x1wFDswEOPA/jIKwVP8d5ur9whiDWCjm7fzsc/n+HXMVv7Dc
AAdMhhE4JHs87r9jruIXMFITRxqfzB4ABPevYK6W/S9omm9i7+iQJwAu6Xo/Q5NwhQhlqKpbOPWa
WflaBC/N8Y4TNcpbiM2F5O5zUMiG974KuRSXsQ/vzcHV37euWiELmkFxtn3eoGMVVI9wOYMlMThZ
T6vjZatkbjNc7E3cDrN8+9J6pJLHZufo7KwfDN+4gIxmFgcNIf9hnsz+Zfi8zbfPm939vOXzzxs/
/bz9BzcIjoJZdet9VgZL3wcvDO5hGarPsiH3cYCFO30sJxDkHzNPPssM77PksJUm/qrMpLPzPusR
un5qk3VWEFjXz5oFp7Rh2vMnqWW6XlDXDBSDUdCa8m3cKqQByOW56LbPeihtrFbiSktTGq5I7VF+
OhRO3mcRNX4WVPKzuHI/Cy3js+ialCoQVJeLuudqda6m2d8cygWqdS5A2OnxBkN9guuJoAiSP008
fg69UZwKJ1t3xmflJ45FYPlZD+pjaag/q0Trs2L0lqVRlLVFbu2YeVdNIgTdSERL7l/lBiUJLgxd
0EXmZw26ftajq86oTdFSUacaVYt7sFShHStns7+7BEyk+9DpliqBeEyZS/9Myat8aut47TSJAC6O
APq/2DuT5bqRLNv+SlmNC2HoHZjU4AL3su9EUqI0gbET+sbd0X/9W1BEZooMpfQ0rLKyHIRZSiII
wOHNOXuvjYfCFCnI3yGvgKMY612/FAv7Z45mwH6HrsRxzbEEBJG1Ufo41CwCODNF8lOy2ef+gLEM
MxE+3xo7l12jKwpKmlyoaqq4MlOUUXUWrsEeRaDNcWYudb/LjWT+q875f6v3f4Ii+dmsdtHid3nK
5fC2Lb39o7/a0uYfgcNSaDJf0I4lpPYfy7Vj/gEch8AQ4on5DzFw/1yuCQz9g87ORuLamtNv1mvD
ZjJkdkRyTVhfYFHm+p1p7W0dlx9DtKZJSA9h8Uy8XOvtem0K1LaptxlwTTgIKUri83oIihsw2EHz
i2o4E/j3zeJv17KIIiaHeEuG+haq8F2bthxFOELyZtyHnFCjRAXMO+nsZM+6RXrnBJjCf3HJt3P2
t9vbSu+0wFlVeAO8l++7BF4Z1EXB+WNn+FMfjw4JGY3K8j83ryyxP2bz/+DGvpWnvc3UAPLo3aan
YsclE1ikbGnCJjvZkkdRqgXecMggvXu7yWuaX0VQ/ODFsfszQzAN1N8ZDm/vDFwGYU69mGDaY5NK
XfqBUZWt7Px7MaRH3w3qH7T+fnSD4ICgVEENA4P8ro9RJJT6bMqBu5H6MvkCoffitpM8lmgkT2HH
hH/xq//tE93ey7+2kTT+vC2NQcCdZ5jw/bxrkTEgzbEtW0x4U3Zm6uVpzgjbGAbvoy688BwdPtl7
ev/zu3w/WLaLEq3CFV2u6dGjfTNYsh4rhg8sZLcVIXZm7XOOq9q/Tjr/9tb+fhW6M6aga4V1xP5b
QDYYkdpYTTD00urGS5bg/EJq8fTzW3k/OhxEMPTzth70Jl1x3437eWmCtVMdHFDPUveUnKncEmd2
oq3hV0qTH1xK2ODTqF+xzfrb/Wg3LbJi8rC3pSV2xqpuycbOqVk8OFM2rL94R9tIezswAoQtG0vS
o93IDPn2HU15K+sWPs3OKILkuAiX5FPWjcMnJYv0oraWDM9LMZu/6HG+H/88TkRFG/kbWY1Pf/vt
VdPelxJb1Uqbye9v8mSdzwqcsOdOx9F7WRrT+815a7sgmiSP12ex5fS2QfTdVDkXASaPGlJoTj98
H+ZAFQKxzL/4rH8wFLcOIb0m5kf7b581SntaCyVu4IGdEBo+K40nbf8qHvIHDw/JE/IHds0Q1zf5
1ff3gnNGZKupEfkpWx615YaWlrk4tXMhv2YDjpSfj/2/zx0BgHeUFiytUBbfE9SRdft1i/p55znr
Mfc/YrwKJWym4aGrrasC5i7QautXfUru4t3ADDljO8iQEBN80358f5c+8spaNTO4gX4Re0rY7YE2
XXicGOtw//Mb/Ntr2+Yo8PU+BWmkJBum/vtLSb+DL+TgheYwrC+mNS2OGuSZvzsEod2bPkcdeLL8
oPDdEKRaRBUTQdSuXHJS5YzamOOu763b37yZbZYynW2U/9mvfnszBSpuSNuls0OihrdkCqEvKHi/
v3mVkI2HIGBxW6DRlrz7gIn86QXmBZvCW2HE9gjvXreNiH9+lb9NhXyxdG7BSTITfiulvHkxi2fZ
I1AqXowbEORerus1ook5KnxdHH5+qb+NgW+XCl2Cm22C9d4H+ZozVIOJ+B/OPRk2TvAZoHyXDn3Z
LybcbUJ9M65Dj+MzGCfmWuSE7rtFUY0cD3sbyAxlxcRiTifd7Th3a9K9bbFsxHd7KRfSmEXV7wyO
GMOOwOZg/u37pb3Il0U0gskrFO9eIN8rASCbU7CYxxnmHW4oUpkdLGW/uN+/v0OfCNBt9mCjynXe
rZxYkepUwfbD1IeTOwsliIthHTDFdfbd775DRFQUBylpWOxyvkVBfDfJ+yBqJLRtQunGtbsShtvA
JsK8+9tXcakVuoKiocVcv93wd1dZmtQnEmcJdkVAKElb0lJvkLr84rFRSXw3UCjYbGI07shkMSEq
9+11vLwoEGhgbSrIJZv3FeuX3ptTJl/wmyTqs4EsG1iOkOxP4z7vErotUgGZOEp1mTW3vkKMcbAp
UjB9GobRYk6fDSu2OeOa53lZry/CG2lL7oqlVK+Y5ZFZuomr691Cv0ndwrQbxSFhNVb7taB3W5PM
YpXq1JyTNXGR1zv0JU51SKs22S3WSJzWbmqz0g0vmaTTJTiRdhHmN0U2u+NhwijiOzHrmRxvAKkv
467gj9392gB5uxECy9/O6oC07URX4luXBX63IxoLKjsbCt199LKWck47UsSR3F13lbihIT5j/V2q
C1PXYqWzgQCZ2A6fsBxc7314XOK5aa5XrILLCSD3tbwxEnp7B0uT23POfnuBKI69cfZ2zVR0kOCb
aWP6URdOWFOhq4p9P9u596HVc5IdMt0HLlAVz3BviLRQeVyisbsprNWilQHSB2BMp5HgI6nPIWiU
QMcOg4dS48FOk9Q8xUxYOvdgjLOV7h+i9+pxI+9k+y5oNjZP6uDfJJdyqOOe3nR/rNxR0NCxWozU
+CPSL2UxBRhW1UyebT1b+T2mP2M9ITfSsGMwDTiK4RBAZxJL5t8HmV0tx+0aVNPJqITzddXjTGyA
060hQn6Bp2sHTk6pWOc1peQ5GbKbdCjxHtUiq63Yb0vSBKqan36TGWQtsXb58FGcGslXBJZqxm03
1FV/WWbwT0/hClXXg6Qdegc+Vi8nWgMMgBjk1lNY7xVwQDeN8V2n/RBPuJuNJ8BVg+vQrjJnfUm+
Z61IYjI8Z9/BpVAvROyuJ8pZgiQCkKZJLPJrDmYuczUeZDv3beeA7KBXtx0+jfxpUV4HzK9pzECF
e7iTvaOPSx+IHlCzpCWLbdfUEr/UHkhNOInYlqk5voQOnKpzN5CVfh1kobomQnSBd/DgbnJrsw6a
7BQiPNAaFAiWPOaX0M+lGTTeURKK/Jr6k/xqaB/BEnCs3jhLp1DMAxESTd1eS8uwepcjH/Ww501M
zVsdlBEaJ8hr/PHJnCCjHKVDWPWxHQJj2xmlV/u7pi1ACoYFRt6dMlea+4oO43wCPaMiajjLZXoz
Vw68IKvHX3SBRabTR1laty8BH9V4lPV8w8+1djLUUli0zvo1NZfzak6M6jAF3RicOFlpmfuFj2eK
q8wbL/G4p+kZvIa++hA6eWkd5aARjDgzpLT3lpOl5N1mCm8eBIhg2WEvH7t9WeAX3SPuqXFEFnhe
I2ZSVrB56HgMxkIzY+e3iX+FQdL6uJD0Ph4JfqS7d/VmW9Yiy8p94M5je9zbOQ7c3jGHNnI1qWVI
/SCg7BItyte1F3hRERra2a6rW9c69oapmT7TqpX6JOPEEx5Dmquds07XqXs90GWG8NsXmcGzCj1y
7dAhrUe9TtFXMu4V5s2mDz9Jr88vzC400j3ZMO2raQ06vci6LQt17d0mJ0Kja+k+pm5Q3UoVkLRi
mC3t0bAYpkd3DHuxq8s2u2snUIBRo2ADRiWf/2U5N1hiByvIcSmnYE8iS7t4iAqfAz8BIpnlxQ3R
YTXVXKUeWoxY2zOr6hs9qMaMcOsYl+VSylsmfmFHlRPgbHdwXDq7ptGY1LK6K+86ImmwYqfBrEiA
TTxNPzwAmrNgO832mdGjlte58uood4wg2HcQdfKIRBtFIqDVScQWc6GSBwKPKLXOrcyscyfsDXVp
gdA7AYgm3OMWDg9oT7gozeeejByieDDgfvYrFs4Iavbkf5VywTFHH6Lpz4TOiL5JFmSUsYSVY6AP
NGFIBE1V+acIdLSHy9ccQhLOLBgiZt/IYe/aQ78czJGUiJg2FN7nTjsGrgI8f4BficJdT0FT9NZB
GYWpowDjbX9KRxgt1IyTu4bbR7/7RCIrAhiG386+7xGFZPEs3BTeGEs5+hZgKogxKAqxR/EXstGc
hsLNvrQ78cS0Js0LcsvTw5B6MC35WDrz0OWJV0aZaF3xZSyqEQ6rAVvzdBlSmnC8Seg0ZjZQlOiW
lTuZ0qFt485dMN56Y+ute5LL0geSDymlLVvydJQg00Lf0wkHlMk0QfZJZwRiEZwZNoVd6KvXFnKN
2rv5AgKRAeWzxw8hVsyj3pL+lsyWCHRKpB+UvcliWtR0W1i52+OdQmCJ31AZV52RCISUXTFOu6oS
aRfbxRgWp9TPDRUvoYHcD8+yKg4iozAejwBet0BHgjLt2sY13YeorSMwJ8tT0Ek9RoXrTMG+VHJg
bvfTwNhNpqWDOOwsPexts7KrY7PuBneX2yPn1bHTaGXsqbKhE+MRZkYe/U9B32TNSY5qDfZHZmEU
bpspwRHS5ssNVb+liaCkmBWbGKPb8Aik9PaVZwSR72v3o1hHZHu1pgUBi68yMYqPAyqqukwmwDhd
299k61oKfh8EOPAJC3gdEt1pCeyxDOEYVWtNqNfGf9hhuGsfbJY+PvlmJb5zlIqUvsmTzkuGyZAF
cELuwDaz2fwqrASwDesRiadaWQxiBdO3QvVaNo+LcsGVIdGx7hAspSwFlS1PlamKDC9KMVV7vynE
XqSjFpcIXdfgQG1hDtggVRukgPiRcIcOy7T3nRRlcbCXLkF0mZgyvVqgzIYEcQY1HCxVjON0RkDQ
6uwN5vc8EmbTZhdlWc028lT6G7f2Wo9e1AbogC7dgqCdoxL943y80qgD6JQtvnVGuzckjoy9RI+W
M7RrvrTcTfJTAh5TgmyMTLvAO1svmc31UBt54J4QSdn26bntEPXyrCa2CqyvthRpHCLYLnxaNVSB
yqgzENd9Ydtit7BVtJb4VKckiV2jHtDNFEIfjaAEveM83bKxOrBoPTZ9gSJtaAads3Y0I6JdToIP
0ljS4VRVWKW5GHBEtp5igXmSyzDOQQxVtKIz0uOhPQ1LvAZp3oJcdFQXs+lyxl1G/AWPX/IICF0c
vNNeO1ofDW5f3ZhGO67ofLz1U4tQtmUPLgcZp0q5H0Bvj6ekfzqbHNAeztPEcWldLSiYQBr4BitU
q7FCAcwLxwcsnc7DwtmW4WaHAyDlpG/ELjTrsj9ABuvTPX9vtSPhkg4pU/9lc8r42LqWQUeL6cjr
DDcdNBR+c0SPQDha0iIa49JUdGsZ8g1G06JdKJGP1BTSvbaQlCRmxgxikC++7AaHTSJO1RzRUE3+
xaNiUZ+iQRogzhBX9iXG22T6JIsAVVo62RMQbqvz7zQRkBXsRgyseMnL3t9VCH1N9LcpWNEFAMV4
vNT46pEFyObOM2zHQJxpeP2BbZ+49s3U3zzTFXQZJ8+KB9vOVRFBMpwB7QdVc+w3XbJw9Y2HI4c5
+GCR2QnXri4qGa9miig4y+T4WvU28Ih06fgMC1kgLR2KQfD/OKL/qIcle25LpPKISHELxpzZpq9N
sHSfwPX4x/Bb2EuRJcZpibNAq8nZKPX5IhTfKn7heVtv+lnt6oIi6G4cBPZ8iPLt4wTs82xtyOja
22lR+XuEddn1zEzX3QMjlX40Z0IzlIalFLHEWXSoPWEaB5X5pX/Ago1dTTQeyEdQhfbmZpeseuVS
rDdDU6TI31lMz4UxpulpVsAtk34qzPsusOFQAO8cr1bpOtezHkwnCjLX+ICVOEOyZ47+IcyG4Vya
IwjVHuFcwKzWtU9uk7bX48CRkS12CSlE22jxoSJmCeQ2CLsQtA0YFEc2cMT5pIAmUN9Q85heAZE2
XwGMA/CvDc3qmXslFOXQmpvHmRBllyXXVTPC02RcrCQqU6/nGCyWZgVO0qmGaZrhA0f3jOjVOfxs
LGutbkqT6DR+xawcwEXlgVneE6jc9LDf7SXFkxc6yu6vssao+CqNztRSRmyA+BPwDuJjreb1fhJ8
XntM6B4wgg61Wzz1nveQkqtw53IUVFHAKdSJrbVp4TcOxdJj9J8DcnkNazybVzbtkVhXjiF8rTmD
zsQtusx72+2zV4CrGis4uS2Ps9TDC6kJ2QhnlFWHcYredNcZcgD1AdEcIIAsG0LVAZge6hBFAE7y
2k/2ldLsgNfadj62uWN+HAtmbyZbCIRHZNoPx0XTOOWeYDHzsnGdarM048OH5EJMbjokbXiE/q+E
OAeLJO77pgIfCd068u01fPDmweiubbC6oHehS3nd05BzkLurappkX3i2i7VHqCyXfTaz9Yb7Mfj3
QBtDYuxGmqA7Q4oeqIhTj+MhdVfMOsRAeHeooob5aGYr2FTM0/AQbwzKGcVZg6hYkKdDvBy6e6R2
FGTls7V4LnObX7BZgaiPGhsyyTzuKTaxISf8Oe0iJTuo/SOIymNvAsq5k+w3NRl683q3gjT4kmIR
cHZtaVoPweL5F3Ao0Z9L0ix9wI3++HHKlan5OMxNtMvoh9puSNJwgqGDOhUKamiEd6iuj6Uq0uoI
x4Uod341Ns8QlMHiGXRpYU0SrmFFQy/0qYPAd94vGA26iA1oDZBuaIdHY8pUfj55LcTMYgmEOqL9
mRD/2ZnDB6XrvGWZDubLxtJ1uLdbaYQs8nL+sPa5VR6tDckKnJ4Ng9RECkbcKhyLjmE4AcQVE9aO
caTwjIvFtLBJ5DloXghZPmjO2kofYAWg4Mj9rut3Auz8HXZ90H7LyGYX3hLuhKiuCnWW18NMdNBq
FB/Z8i1sQDPW0EglHh8/YChEC8ptoFd6yDjNXRmEAHHHwVXPok0n7MJOiGemEFZZHWHl6DsEXBXT
YTuHqbU30jpM4yotTABLaCe+yIlpBocEfNHdCtTzHknyegW+Zn5VtVz5yudc9adTN44vjMvU2aM/
EvnXFf6VPAI4XxqnQIZ6azcgzKc/PSqrOg4QdTZHgeA4GUkr2Bgk/miaX+rahSTRwCmRe2X269Ms
c+adoc6sa+BAU3tSGqv6jP0Pgps15ujBAcCWi5FcGEsw2/UtzimX70sOS3E0dWxJhkuEtYsdl3K1
rbgF+a+eKRwU9Rez8MFcpcrS/REp25SpiODkrH5Xso2TLHyT7RsPFbne2S1NReFiGAB0wXeaAavS
HyqnQtvskVggTmU55d1FkPjT14kQgiVaAP8wT9uJe1CgKEdolX5+Xq5B8uphff7K5nb43BEgaqNN
6obqa0Em6UhAIVvoneW3tnUCUqFob7Ms7eQR/JY+u/N7mtVUAWTxCWjkh6Zc0MMj0LcysmPUmdN0
bHZxX3Ms8rI46TzoOH3zRdfWuWzUVdO6X2HM4pHpxAt89flzEQYaFksaHvliOtXbltPo8D/Vc7/x
tWz3OQ3cJTv7r45PKSmbEHW1MqwNbJsb14bfOOhtwF2zSHZbxGth6P4zZQmPo4ygBHtk44u6+q+g
nROlOP5xQG/SGRpIQfBUr4rhigAH65aTGVjZYMjYni4wvK+B5s+sMXIo739esf1bJVUIvHUWDAML
8yZG37eV1CYcPUamb3AAKZBJUKKEe5eEsTaxoPz8Uu/bCBwM6bvQQ9qUpFj43xdtZyDHmztpZxl5
SVIggEC3X+Zf6CN+cBVaIiYtb9oiKGreFe81Sv6+zQoDVppQpxyCmnOELc4vrvJNZvF9q4KbCUMO
6GzOaTTa1rvesE4xXNg9tqlwMqrkoEpWHRjBbkP6uC6XS9J+g8tJmJwpylQa9xhpUmxNDlufnz/V
H71Ay4T3AOfBRUzw7hcZvcS1DIMXyEYZnmgvILeZmiBUCRvr26X+T3n1n5aHpOXf60kvHlWfI+x/
p7za/tFfglIf6RXKef4H3COghcWw+yvp27dIOkQ9g4GYloWwN3//PwSlLvJqmv2kzW3EDoex/A89
KXGGNNz4TExa2baDQPQ34gyDt21qCnr8QhZfOm1WGsfm+5ZkxR65LdqsiTFbzpjkhEDPwIw8IIhc
1juCQ9wTh7L2YZ4c6knpMH3yV+2+1n6WPHaGOB7AQ0JXQj5a79zZlp8sxzgiYIbtdDkbty78uPO1
wJaR49SL2OJWR5Qxwnguu+YL20OTkl8+vOrOu4HFJUmXdZjwEEPKMydM1dXYA6Ez2AkdslShEyUw
xb2EabpZUsIewwth4y+wOr0HOq7qehkd6HIEy5Jxa1PzJrYLG9eaO/0tsz0uJK+rvi6dpuIhF6tH
I9K45kfLpkixFjX7h4lMgBsFD55jUgf2yKbGBS+xovzM8T3A49uPdNWdUQcnVWst2P3S9cH3k3xn
Yge+aDlbfElqGnahmmiPmGEmDsMiUoBHvc5O8ITbL9hc0iMJqqkYzOsumax7v9HdiwPd9KNjtDiJ
wfyZx2A6qJEhobFjdFZUVAgPP/GVjxhUhEv9EBDrUkXLPKD5ysr8+buRfP3nlPV9Du3b+XIbGgAk
tlG72YBD8b713pSrxbEo5LTna4oDHNFOzMUI4t+fOn6KCPpeYv7fV+Or6gf1+h8Xj53+j8PQvDz2
0B3/B2SiBqyf/34eOXp8apvv/RbbX/9zBrHcDfWx6SyB127wnn9OIMEfwrRtkilZceiOozL55/yx
gT6AgPA9m0wT6EH+OX8Yzh+hRx+W7f6mpCP00fqdCeTtIrNJSX1arU6ISg79FT/t7S7BrQIh6SGy
15HFDTtfHXdszPczuVKX3z2QHwzHt1dCQEbIAU+BCRkBBVo8HsP3HeS+Ewt1GUogFoV3IZuETx+o
ZYeH7c/V7P9XG/fnlRjxSP94UEyMb68U5JmsZ488n4ykUbugxKSAaf057v/tRX5wO+zuN2UQEz9Q
lnfKSZDWivpoiKVOyOM0bNMrvaBiD+wMt+0vntw3sdF3exJ0fr4PlghIQgA1BifC2ztKCOegEF/u
ncQOkHS3Pfz2UNY5B+u5CrqYsCsy0NNV+/sqHZ3hjBUogW6ar8x6Q8LpKlrHubfjrgHuD9W/lxXh
ForyD72+dr0NB2i1+4QABkrbFG3syzTT5VU5ObY66nF+Pks8fene84YZ1wLMtU+hlyzgRKe5sS4N
OfGHdir9rzkRTh52xQxLI11r7ytZDIaI+BFucbPUkgtbAGdeXGPOMTc6NpE7VP49dlNdFQan1EOx
OQ+2o6ZLs2x8LAog6vfEJZUdhSzO8ZSIevEsQqAclJYSeL5zGdJ0KkuxfJ61OT5sxdoCtGECikBV
Y4E7oaFJgqbVqU/HzJPTIRGmfsXcW1PCMOflaUyS+RNNkfprXeXehWw55eyogQwfZrzjeIpTO6VO
A9fUiEKde1CcW7eLKLwYT3qQ4j5x6/I+6T0F7NNNrGBnk+HWAxGoi+EhKAqqfeTP1v1DHUzD1Rq0
POkGZP4XNhbNB1uluATtfirOa8MKymjCFAxAV4f9A5bb8qnRef7EVzM8ZgsrHMlE4PCipLVJBDEd
Wz8KC6sEfRPeDKUnrIxViukvDpwtF8nu5fSZUEnLO6qDZdHRKpzgc+o0zqXt6PAGH/JY8DAdnMYI
FcpPsx0scgci4Ip9PeT+dejL22ZAehc1Ze1+tEgxASwwLPIpB5D4aU5IOId4SwZh7i/5s+eU+lYT
f1BRu++nC1VOM02n2a84p6/pfB6Es58CFaxqgnK72Xw1p6l4xrRYkYWGNoqFd1TpDTENcogHt2E/
jhFlLI/Aj1unkjXF2YGiN85ptKB6KMn1saKZAIk2nmqvuenxLQ5RtWLfjAe12GJntSl56sG61uvN
vE7pdVNb45dyEtlTSn6L+BCoPH0YgGtt/AqgWlR0AnQ0C4UhYj8Gc6JaC8B23Y9AGdPd2NOX2kS+
3bOWJPtgohXDg0VfdtjZYnKey7ZvgJcDnaSoTgZaxvhrRUEatFEiFaGESeXI1y0aobX+0DhBdg7d
K7Oxa3qYO51AUxQpQG/SbMvdkW6Gxcc/Y8wlryOp+MoqrliRi6O6FyvTyEcN5RXY4QYDC2mmh/ae
/sh6XzLth7Ey/ewFZvqET1Nn4nPtSP/GViguo7YS1Nf4Zcp116hQ3ZiUuOyzJcFnvutLq+zwiJuM
f7MDILoFJCB+CN3a+6y1kT/Dxamvl24o2nhpO8ZNqFPOmHmBIXUH1qa2IyjCmdqtOKIfIGKCweQA
pZ9nBtAHp7Af2jDhbZX9MF1qa15egzFnJA2SDKQoyUCqx2GZ0G4jFmOIaUVStCvbYjBimczuR8WU
+UUlRoDBeXAm4hSxfgNfgFz8iIgiNXba3wgKJu0KSCKtprXhJA4drQw8Zk2pg4YVthhnuWhr2XOb
rjFd8e/qe8co+AuWWYDKYE6Dg0mrEzGJxVCZw9kpaBv6WsYzFn/60VWY6X1eLdi7Vo8ugo2+/UPK
DZQHwqsItut8wrqp/Jexm6RSHLTvcmxOgxYfsePlXhc1C8SMIxghgLHHwqZE4uejf+b41vTZIgBt
jqw653dC+jtVESU0m8msastrEPKGe2ybbYnSF4N+7NKBIKnGU/UpkHiz3ZFXRh8ozzOkCTQ4e3rp
zM+CVtToyJNlCJSzHy1BqqWeZhMa3yK9azXWbU66l8qfXUYr9U97CHPkEkEF9KYcHErG6URZJAMl
8rnqUBSezo2XvuZb0RR+ZjFeuxWakZheQmdHgdnPt4PvEqLjBS6F27qgyH5MwSWcd87chgQMOUtP
nqOFzCQZ0eVEGTk3dYxvn8kXkJd1HDapHVI05WQXd0K5nxp2uhVCCjHGqILMVwrLktwQiiP0iIV/
7ASIgnZsgqgTumvvHBurLU9KlwgPqnJ+RkBL5tEzSgitHbzqjh5C+ETxVX2xghkcrmvolOq76tML
rw70JQKNjvAUK23HfRvk0om8LMvzuFZVfm+Iznya2nz+4FoTzWNWd6M8aiFZXNdNQnHVXYiZ6BCD
fEqzEblBPyEYxPtFtgV1uVGV0eAL+bQ1kffVEJCSMNhJ+9RM1XTTKtOhVaSsa5YFcUkTgIQLghEP
NtXf54mfjywFPYUdTT478WP8FsHVQumacZ4qFhkEZk3H99fou0TX2YewBjV6UFh8Xko3sf3I6irf
ioWyV5ZdTnQZxe5OnRo5zocI8hWxAQQDsvrQwAjmiJKcOukZfE+Sp9FHoW+11NQdsXL+yX0s/CgT
4ibU3tVsNXm7B+drHnuNxRc5ooy8JXpBPOYS+0JEiNx00VHy3HRTdu/tnb6oT1h7CanFGtVAOSrW
T4xN67ENJcmB5IaxgBR0ovojxxoZTiYFYbi4XUF1biGLKF4W+qq7XI162TWhO1/Rc3Trc+IyVtYU
G9FA1MlQfvYYfOVBrG11swRB8BW0eXc5sFAwjvj60igEUvDF7rfvg+7/4MeWmSoRCd9pPiFkzL/4
hc6Y2EfPOHZJXjnkJH3oGLfj5EZzDjmEw+TI6jAFoX9PgZo6N1g4yvwgdzf9jEIwdBDLYNdAgUhM
4C/awJbRLanzheYtXnuD0EFmIt+E+UC3hFV5P/YkKeGAmnBoQsppyxtLutV4pqnsls6JRMBxYws5
TTvT1rw7wKGkkHleWlG6JVHiaYQfA4ETiUkQKCwr81pBU8I1CClqMu2gPCNAZvJPFLojEpZEazn7
fsrH6yK17fZogK5gnM1LSF7HDPKgjwKZQvChaqHuOjjaM21ABOJbo66/7tGdZPugDtRxx3G+3M/A
9zWQ/4L4KuRwvPmttfLUEJLnxwvC9dMC8VWB6qkkirck9KY8BIEmoUU2iIY/rSRQ3tja7gnFHItF
0UAQhX1N65SdkUaNA6R9tYNz1ZliPOQ9yYFxkZq+e5mR07DEy0yA9mGYLb+6rKU/P6LuQtngsTpW
cWk4IouLIhhflO0CYqbvjtLW7R2IxhkNW0QlYvvNBxLxJMNrhG6crv146s6tfhnWcSEElv692pUw
qUhCpmHxDUBFtp0iuKyLEM75OpopSnw128U8maoKSUo9CZqYYFM6ebPOs9YXPSmE4R5DsBMCuDHH
4wpgXkCB3ujGMq5GrAM7C/fzk0BXhOJjJZJpn1ShjWVCebpwrshSsg8DcsD1pCYbm8+Dfi0oobxv
Tok6mA21Lwezrw95QiwpE489useJn/ZJF2vqCOTwUCqp45adhf9ISKRABpdwFGF1NtPGf6Id5ZDe
neEDoAOUlqF7gY/X4PdKqu7BopMCZcXUhfmRavTcPeb0W+R16WoprjsgQyxWXcpKzO7OL19/v0zx
v5N3/HMoBE5gNejvKxPb3/+zMuFQmQhw0+BzcTz8jf8qbTr2H9QksCAGSPY5qm9lx39AIDzwpNQs
TJoKoCA4ZP+zNLH9PH8rQgZYPSBGUnH6jdKmvXUN/nXopRqB2xVCKkZBy6aG9b6r0IbuiLOILNaa
3qYivn6CFGYWZTtEY1ANt8obxxujVNZ52LnJ05TVHPcQRaqneYuLJ2hN28eidrv7wprB2/RG0D+2
nt894FeiPigHS/R7SWiVisSYZw0pMrAVDz8/vL8t0G53QZEHdCPPC2Iri8Hbo7vqxNTCy7Qiz+K4
rHJFTxr3ITmEroxR2O11jY6mGD7//mWpt1B7Nk1ngw28vWw4d+QqVaEVLRQuJ5c6CHt726yv1nk9
pYN5MSkIWj+/5tuSyJ+3+v017bfXnOfJoOS6XRM2OzHU3i7Z+vZIZ3+BPv1m9no7NLAbQ2zYKvIM
Uf9d8cVUucghHtgR8H+6zXVLCmmcjyXpAUUzGnf9EtLozxZBTARSLASlJhD9ldjUPVUH/wxfgHcc
eOZElFS5hVgRYA7KhkJ2eWLRkHw0vZpAQ19oOezMKbeu8lxs2g1rLKtfFJK+fWbvBrpgYobuiZl3
Q6u8q4xZpMlCNCxW1gJUfPFciDxBSIlCG8StNe/h9MBzTIh7nfdwnFj5DfrRDyGyyfyI0kl1tk6j
dZEkpJ0flDVwVulT9EOZu/DFlAuyhT3cB6bxiqw89h9Tyo3DTLT8nb3drVva5UlfdgmN76HicQQd
JzXyBnlKoKH8M3TEq9onPES3cYjKqL49Wr09ZdLljDtZLikVh2+vgWAjuXfNIEFD7wYpUiiUKxCe
stp9XQoijChSEJt5yqEU3lY7D7OMUTYYyAfW+atLZt0UZVyELOjJxVGw9qHzlUhRdmtTbZEM19sG
SH4qP5sw1RmTOZ69yS3OUdvO/HBsDOgHtIKb4KDCW3ae60CggNNmW3sBmsjbzYvTJzgYrLS4XcLh
VKbFvC+sBkTT1BSEpvjr7JFCbdtox6glfmo8FJlRCRzh/7F3ZjtyI9mW/ZVCPTcTnIeH20A76bN7
jFJML0SEFEEa59lIfn0vSsoqKVJX6mygHxqoKhSQWRroQSfNjp2z99pwKqL+Jmv6+SapTOtDzPBl
OscaXdQrFdKvRthElt/gCyj38ThMw8aa8UV8tuY8n9eSzBt3VTneOF6MhCBEcKtICV27FKc3xOXg
jYgR4/Jct10Ybe2M4SM0toQTwUTR6mALtIBKEeNFeo8btdm+t8ilpMQWSHRSVZ8ROY+TDsCz09dW
bEviptuhnHwMemh3pWLJD3o4NQddFXm+5U/xhGQhtb5fdzlV2zRb7S0wSZLs2jDS3+Jw9Jaz/mC8
lsKySA7iTFrTFBj6Z/g98q7SSsrbXvBFwwoj/q1NSmR/o6WCtlCQYATjgJL0mPOtjb5BCgkjl3hB
WaaIoX3aqDbpJH1ZP7TL+jyQmVr79rJqY3bRd/LLUl4sq3rZ6izw7rLWh8uq3y7rv2NY3e3/yCer
Tru6AfHmKd66iipUa6hBtZWNcIwDjDoy+LDBDRJRbafLMCuH//Hr5U/7y/rH2YdCH7cX43De6Hdd
WknzVsZOxIfQncvCyD+7CTnWODRAyveQZ7E9cHrW36qe4C2va4O5sU+m1Xh+GA030zztauBGv/5Q
S6/7h5WSz4TNmU2UmSP76buV8t83RrQL8UT/8sO7KTxNYiK5J9aX+5N1CkeIerltiKG9r5/hP9Pl
f2qLh/u/nwqdXkGixOX31deXP/G1/NK9P0yg8CrUDMjHS3bEn5Nl3SFrQjNpjfGWfAE//6v8UnT3
DwtQAwOHb2UWO/u30bICDAS/PtMci6oDbMXfYnqQerBsPP9+eFyN2lD/gq43DBsIgPPu4Wmdya1V
EPArN2lT37aJZaABhxdEKg8agjhGx9kpU3WC48v+gGr3CZDhPrSHHTmWrG2YAbZWOmz0BhiuYRI/
YNv4O9HI3dZGj6i1Sk+N7t7QSkUvY3YXgyo+TLh3LpW23jgdZhHP+Qyi+NOQkx6GxnoT5t0V5rH9
0CVPkemRoBTqwx6FY78voPOuXMNqfMNoOGIQXO6wYBArPK5gNl8aRXysO4POqFmeikxsbaW9slNH
+nas0Yyv531B77ccdFqcZoqqqGS2QLfiFQv40zSMGH04cLVCbiBWvNWjLTfwM/w8ml+SNLu0UzZe
pcoy4pS6wHKSJ9v2+sA2GlwFxZsyJ6Vflv1D0+RX/cRIxkPtF1reJ0uwCkR7Ed+NSj08JSoRMU7H
ebK3ZvTgcPt8kD3SH3A4ZH4UVQoadexgnKxHGvsrqdG8Tm2BTjphS5yLyreoD7jVQZeNJNU7Bca3
pYM2xkfk9kg6+/ayEPDpB/0SPAwLFmlVGslsHv3pvCweZ6RrpOaMBy+NSD9USVsnL4DjayPWo4IT
yCVfd6NQ3m1nJ7+OEzrEqOwGF/ZoNF+bYXY2GoIfPePQNvQbHaW6bfrkhg4skaMAYjY2AmxpKs4n
ZQyvFMc+jI7bBlPNbya8D61bNxG4l5l5QBoHYqwZr/DR0RDXaa66mu1y1+bZRUaXVDOq/qpojFvF
Fcpt2uDvK7AcrjTpFVud7CbFjI4ECeFbmuuUcvSFdEzVt0ZDe6Mo0jm825IE0iXE25jCOwFUKijw
em1QLhp7fZKHHlcqLfCY8MKM5CngABTwFoULAQNbzu9XTRO+1ZpxtvvqvkiLBhoyaXyjlVI41voJ
iNRGp8218aaWENLQws1de2ewTrsJcWRgdc6B44u16qb+YnKos7pqUIn30JRrMOQ3pujmTZ05jFzK
hM9Vxw8pSndDJ01hlQpzXFoFp7RvHprM+6gq2dmhRNvEtdr4mdDHC2SS+2y2+mDqk0cJLzwIm3pY
0+K6S3vkCuR/XcgKi4tihvk6ysSLkfQk3aE2Zx6XrJH27rzknJlDvQohz+67JCKeqa9p75lS05GO
lEclqXO/be2JOK4yD4SGpMQZgXPSK/4kNYHjVBBmy2ZjBV3SH+lhfbS9CHmczHd5jctFxnHgRORw
Ocn4ySvS09AhQI5DC+3nYhWnle2MhOIq1Aia0F+KQUd3J+gF9RC3chpuXAugtxjRm/fwvqNsHWeX
Qs/qdcULEnekQ8Pi9Z4SjZw7+kqfInkixtILDNHgOeiYGSU6JkuzKU79MOHC7xMnusVvVu0MkhZO
tkK7xvKIDGtm2W50NYr3Wpztm3AYnjK7khtU4tqD9Jpbq59OHL9CkFk9+NEisi44HlkIPqziU9lH
ZOcWtBFljluLceiMkpIWmicH+mPINgqnvDTm8cy87MDoB3AtLKATD0F1JT3lOFX0+DLv8+wMH5JE
3mW55Td5XGKOVV6FPXhrkavhWo3Cy4iJKkyxgzlMR7Lu0AxbU89anIBrdw0uQgZ02xHEPllSbtvS
yM/EyPpIoXtfRILzldxBE72KkZhSwbMOqFG266Vg5hzJY2+5hzbFhVuRg7ybPZX0bOWhtumR6fWg
viYu3T/ceIwrdDd5SQs9x4VWDisNea87NyPc2KLYklZOLjLt1SBBRL0xGI8gTbq1nOwxbW7KydgV
UtFXnJV5hsxs3Q0RAO00mz6E2X7GoEdUtjZ0d5Ott2cl0g+FnNdzXxziCVLyioknamxiu7A0mXLT
C0yIIiTbVRJS9klNWTqRS6ZnVK+XSoV5YyDFdaWSg7Amz3XcAFm7lPmznhZqYJUQYx3EgHRu7eeh
rz6LqGu3jRYvwSnWDqwreWXKRnZqUELEXlUtvNvYPkhor44mLgg2ugNkbK8xPh5SJd0LZrr4qqtg
UHBXMS1bwRp+nRzQfnWUHe3QDfe6XZCRHM2JX9A4TIeCIwr7S92fRed+xCSNujs82qn8rGqEjEWM
xAkIbkI3PleR+tq02UfNCec1RjdrEzcaIE0ryzd2jFGG9kfPCTpMN1MXYgqFBt62BjUhvo8dkX9i
YzT9QJaZvDEH9XEUM2CSgiz5snnG69D5hcbLLxcVZKtk6dlb/LzDLB+FE1bVymk1Db26sFdqRwAk
gQTNZmoI7k6UfloXNLR3eqHMD+M837t2n60MySjaqmiCG4pOMF5nVbvR4sAYFyO+PXSgLyKJho05
KwW/0YmtwBlDphskAnCGEv2LGhv5fp5kumvVTu6JsWQwaOrTnTVN5eOSZn6tptbam0h+bqxLDIST
ZcH490bsjuqtoZj3eZG2H9DvSubl90VldfsyrM1N3DGNjST28JLD30ZJaSNZGVqzVoZPXotPzKmq
xTciMfXU8Qb472FUGcAV9atkFHlCHiADUnHrYJis5yRZ7PeOtc+Jg7qto+5en2w2M+cmdPptJwfj
3iRU0Me0cya+Fh26XhcHqXWA18kDC7CH0h2jub6nC4Xzg6F0GiMNiC67IsEqqu57xMZlTuKDTp6q
VdS4zqygcQCqVrOP5f2UJ8w0REQIrHXniPoUhkiv9cwnpo8eTutt8Gy2m2zAl9G61W5KtQ9ENeDz
zyXD8gXbGI7ysjN0XNfLS8lov+K0mk61r5IvndDR8KfypPYKx7LYL2zeCC+8dOP+FqfY01RiHZ9G
NtdmL4W6Eab5ESa4b2hz78+gVjx8cXYyYYIYQIh4TMVigsCwWBchkPpMCRK78XNTf0UyuC31Exb4
QEBbhzLJ2CHagWuPCvEp06sjGpmgwrjvk3PgVxFvA+EdDpbiPOx3oagOdP+3GSnZ1F2b3rYPSte5
W83DyRsVSroRU+QEBPreoE25QOBSYoKUNZ7j+WOJII9PIi0f3Ui/q3t5B+5igROwo3WTfdljua0s
9SVy7KOmsqFBZnjDwHiGup5scI3Q5Gl3xDXuDaFf8mRT8zEuxD2ysmtvI0vkPbm5G9rwLPrmpWlv
FFXeMi8L0pboauO2LLPHoYruCcTYVp27GbxmPyvZKY+UvVOrF+TRB2STNEGJHiUYJUHplSo2IEYN
xk/TG+CQBytjr2KBSO36sXSaV1MNj4uXi5HqqRXZVur9VhHmFi8G4qdqm0ImHSS+KVseBnN4nOsd
44BtWUeU883GyL2TkV54s3waJv3URifVvIns+RoXxpFmk2+aBL3CLG/i5mSryDrDISWNltWMZMlj
Y1Lc4Hk8kwDwbFPspvRNGJ24FE1V8aLX+s5uCaROzyjQQ1+NaivwXPjaFSaV1aTab0XKg005bZ4m
2wkYlp3rurwsjeZ6UJjRAfziYLNyUvfKwvE2NzdGqwC7z8cB1ehlhlkRE5F+VsWEjF83Aqmwo9Qq
U1xWnb2H5IhKLbSzeyGys0mlarXaEbXdnTDjj1VhYm+OUDohVvUzjZ1L9Felpj6KyMqCoTQWjxgB
M71x6UyfEL8GaIUW/esUFC7zydHb94V319lUL3XXH6ZG3YyIo7a9oVwPhvaxrh6c0T6NtveJJ4kJ
dJfe6OgkVoyiCBHNsmgtY/lSxLO3JhNgo2emifWI6XVR5bt51C+SRL2SxMbk7YRcqrVDYIASCKrz
agt6gU0/3QGGX44UsU+LiteAx3LwHkeKpYT9TC1Q4RA+PI8fDcfeVgqUUssTrW+bw01BQDYzn8t6
xH+i90f4IIyslhnawD4Af2QPVQUXiP04DJdeVl1MUXM2FBdFGh26xnhYpm4ayx4bRwNHQK8+9vNL
aj8nlvI6G0d4GVeqjaEVqQPL3vU0Wbt27pHx9sZ1Uyafx1KcS9W6y+m8+pY5rXG+Qrpv/ThULiwJ
2cDtDrqJs1NUb55WXo8RI/3qgdjc1xiARp4URzI+x4sIsy0M9ssKRzImaOPAzs1xja56R9JwmvC/
MdwIrd9rwlmJ2f5coCLzyVHfK6XBOD5zluzW9pxVylboMxSOeNc0zVPqKvdNZROviAjEUhnpuiSg
+gpbQ5ZLkl6jC6uhJp0VFhujRwAnWgxeSZy6mPBo7argsFM5MGGNqzcFtVulo0yKCvUmXVAHjsZq
LpyhC5xOGntN4iQScE6I9f0QVvFjladUXAOeXk2/qOr6bpix6Y1GIQ8VFj8/nKw7zu4TmPphDgwj
eekq87ZUjHJbdOlzrFNQ0sutt4NWfByGyYF0W++VHFZxrzQPQ1g/5imKHSr4iBQRUk1RkX/KObVi
KhvVQwjiZTP3br8Srv2ClfJGbQsr0Hr3isggottDlH9T2V7qan+eI/siNUEEJwnd67mpeaPa2VqH
ITa0pCWEJ62jR4UshgB3Y77DXCi3CZ4SckLGeau6U7YRAxkXsiIcOfZGiWAhKQ5Zq9KunER4r2nR
h7hGrc0BeVz+tv4yZSVG9ECVTAcSqYRAg6hgqlRB+uLlYX5umP0xCynhFURrWdL5o9RvCnC/se2t
Q9FWq8ySa6+sXw0Hf1czL5odBiVOmJHUTaTPppFhcXaEzmmiTgAGubVC53TqNrFdAogohXMrBjNe
c0tH1of9pOccIiOqlbEcrzpizFeRPYQn9AGwjAywNUezL4pNlVcMRTxZYMuqtL2eJpRLqDCfQnfM
9zYBQZzRPkUK77aabCaTZyN1HkrFPUkShbxWP9hW/uay1xpT/hSHqrsrCZ9mnU6ksxr14SkX8i5M
ir1i2pzdI+OAx12hEYuuQTVO0A/i3VjoR+rTjInKaAfNMshnOl8pJskrrHCOVn7otUr11hMCBmo/
Jd6zteToRkWkhWx+lk49XLobp9DEs5aN2npMh2zrcbjeEm4MvyfuJcqVZvL20qDyW6vzkPmNO3cr
UtKX1SM8JlF4Bo0BNaCebT9izk5dp9/1YfzSYxjVRu04OMWFyZPotvFzxKOGHfQDIUxOoFXpOkzA
STTgvIomWslZo8GOtJg4h8WlYO4SFKGrlNa0TzdqXeBR1Ptoh27rGDUY7hpv2lQa+Lu+JEG1tIqj
phkXCaUaAJxDI8Wr6aVrhH4H/Po7hvtHs37J7PDj2LpXgxx8qCmb3tUPTtOviAqHRoFNTwztU4hm
qs3yF0SWF3UWH7PpMXJ6vyyma8OMLscpfVCK6gQiZbcIC8me8XNPHMBjXiM8w6Q+rUjEigM0Fyes
bVcGUUdV219Fw71aQiAvM/uYICOYOYRih6NW1DFecTtlCCKrijh2aVc999rvQxMxMo5KyqT5MBPu
Ro9IZZ4yrfFmJytoF8sjMiubrJpSH5n4C449ZgraRa2Ym8xdYpuNZ7fL161hfu4gpPf4ohWdfgeU
jI2GlLIpXc7o1HyzUbk+CRMcM/riQjCoWoEJrzfmEr0ClW9iSkMrkPePLprXe6c6qa8R/G1L2aPb
xpUc8YDJSXzw6uk46zahYiAlQjqvKzPRdphhj+7g7QqTpTPG8DELsRHEoK/tzMNUnhLUnR5UM7xu
JvE6T/ktY2YSqtX5zRPhjRuLZ69oHlLnkBo6Qmtn3qhs6ei0bvRmMq9ZLtRLKz+IttdwdWnG59SZ
CUHJi1vPFvadLOoMwlizrC+JVXIQOTTRzhrvJ3lSunwK6r5E1AyHxGSlVXNriwQ5vG6rUl+3eh2v
8yw1N5YtxSl2FisyiD3qhqEyKTfaCKJB6kT7Nip4P+eq285SfqPG/afz/0+XQct/3/jfxs/F8/dt
/+W3f7OD/LFgARmTo2mAdgu278+uP84OHT0GlGlooxgyVJPW/p9+Mu0PDdwjbhBm+igvLP7Ut66/
+YfDbEdnYODwt4F6+1tdf7jPPzT9LRQKmA6ZKzNh55M61jtHCCqtIYu95xgwAN3vSjUnVgxb9xMS
o5SPTa0rp9LLYuTidrRkjCG4hxzp1dAQOFhX+zw2wGkxKhxUTi+t/gyLZuDZ9CjPDnAosnZf142I
15aRi+ESq5U1HFpl9mg5oJWnF2F0gqKrTcYxXfpn9BiLOk2HYzjomVgOb10g4pJdsfeqJdGnoILd
TwTjML61QIJbVml1Hzot7K7LcLK7wFBHmlBm6B0FgPwq8Ci7Qf24In9kAENvyAT82R2xblTpjhWt
pfJiHKdezDipK+ivNGVWdsRWGoyaAZkr0bXhzQVFUq+9hISsfZmI1tixk4xV4JQGvpCkH1xlZ4ep
tS29mHRRx2vMbeUMQ792Z6crVwz7mnaHZhCgImJhGtEVzBHqnWignhfSaEkkC63XQiuUo2UVNmg0
NMo2Cj4AMitHna2PaMRNfTW3GudWu8a+7lZk8uystB7VNTyM+mm2SYpR6WlmvuvW9jYKFW9JmZzy
G85kQAMEomUAJrGZfsSbnLyaUR6VhHJBlEZFnIMorHpiC2bVzFZCJTKICM1IqUlknEKAcSEAoKy1
lY9K2MVAxSA2tj6Jt8xiIc041jYua2GRqxU2W8UmrHZTwE6r13Zndi/geBDvV2Xi3KpaQuaSKvRQ
CcJoLGxaS/rAgczJsTQOQNrI0mKWGlhmy8TbjMzmpcsNwqtmvpfO1z0lfZzmMn+qHCUeVrXRqWQB
EtEEIQZpCgkWMds1YlR0ZgVKvQ2BbHIfjgm5aEYBUiAQaUFilNXMCnJNAcZL48k6yjSif4weQ8T7
L2iKlT30fFQM4Nw9LVboSbISDxQ3HV1QHwAS9U2ExftqJhXpxYAd2O4jQm9fgSGZdHktvXuxIUw+
NIbdt2tYeHEeSDUm6nuMa3ms2rl8ycl5QGeJYPZaFW5CZ36yxGtvV3QdXNwi61TLx8rXc3Ocg4nB
yxCYDUwN4C3kSFCFQ78VWT6mbIHS+eiEZjrCvhpaWkMcecqjVXbafUZ39aI06QCvOs0c8TxERQ8h
IezT26phwk5j0C6rrbE0FgerfTEkIRR+hFL4QaUAsAO3sydAYtDUSJjqGhIeUfgBECFsscfqYQqT
ljbG+VVqJ328lQDQPgtvQK4g6KmAk5qQH/hD2nWOP4TACTgM9tFbo6YKs65B5zjTzzlfqACRQmPK
mtVtZHhzTKeIYstv6zI0eDm9YcIkAAp+WzZDczszaVvkmq3ubpasL0BEHSOntZnOEGFST3zOkoK2
TGOmstw0XeWSIdiYcs2JYuR0MITKQTNl8RZGgiVFoWn9OXSgNdyK2JFvcDvlG12AFudcqhBzSVpB
KPy+cIF7pKbzAJhvAFWRau4dmq/BWkvVyZ5AUJVXdtng1J2llryBB9LFJpx175l1qgCLgjq2p1Qw
vbMNN/PVaAkAuWFIxX2xeSShpBmUDHmtzvO6j0YFkQ5fC2U9yqUGNgjdCml5yhPdReUaoo433UW5
6T40U4Ytdx4a20cwwurdzgtnLHIiaZDmRVLMNkOVku+KvLKbG1p59vRIol9aH9AtOXtWDRyyYEFJ
fCMVkoZ+OZfOvYMhLbswnF51Nrjl3be07fjhir6zoMZ3s3HWUqEMWxcg6Yumk765iSDQYFRuZHOp
VR5DkIbUyQ2SEMZQfD4IKaTnsaaRSrYco3Fcsa8o3ZU7hxEzCeQ06Wph8IBt6CHUByrxDOOubYZK
Bmh/7Q8WCIaSYSmsMBra0vUNkAw3gHY4mXJgBEOX4KAnJi7LzOsqKWiCDcLSdaZDMzyhxGopHiH2
wEzJQEfwvkg9z/2EkJoPieuknu+SNIsqnKS+C6JJ5ZfvvTz1ttsKHqW8/sxmwMxVaFaUc7eSFBFS
RICVr7PQzBtLM6eeeRSLGnM+h6lHyVjUDjylDHmjDcGENtPaxHnQXaVmlXRMpTtPeSrjfcTzKffU
eEiFZJknhp/WDkrltqjNuzpUiIjrE+JyjpLh/L2jj0bvx4OauZtUY0zFkaxKPlESRrRcQ53X7YSA
qtXu6KohpxvxejCEzIBBX1cNhTynZpJugkwM3f2cwOzb5l6JJh5djUWXzGECXK0MrEGnKK1Zlg0j
ip+SPF5GNFqlX0ednN5GNyUf2IyRV4ck0dT5E1YQfacx/+thzCha+jDysYwPmabMKU8FZPSggP0z
rcvINV7rCh+2Iy17KwhWuLbnRcniSqtvSZc1T/l9wVSfGUOh9R/QLLCoGDwS4tSw5rLZZ3VcrMLO
hSlXakjMwszgo5sJcaXc7BDFck+B5e3dNiGMUSPl+r5kvvVC4OlKzWLlyXGn4qrpGqfaEUbZ3IZx
XSkn6CHLkhe6xUONC3Iu/WmIwLwEWtj28i3R5+nRM2rrcw6TtNjK2rRPEZIPdZUXBCFx0Sb8Bsn/
T739T/3XHIdVIzrRxv+4E00kin/s2+y5+PyD7PnLX/C1BFds8w/ELGgQF2b8V6Hyv5gOgBsIxEO+
jBmSqtr4rgbHr43wGX0NwXjqIrD5Vw2uuX+wCOICBqSuLsX73/Jk/yi7sVD8INUiHkK1FkqEpXGd
753SE2rnamxtUC1mw+AWWDBVNjjBedtn09t355Krr2Ke7yEBP2rWvl4LejwiWs+0tL9ky6tthtuD
Bx/qstXTqY4SeqlqtcYkcvfrK70T7X67FHpz8i9MFUMzR5jvf6xxxuIVCn6smXNmYXjHwb0r8lEG
2mSmm3zJckYquCdljApQVg8TuatzqF7FLFZPufE2RDeKZiZrC+howCbehqyfhkGu62DS8CFJ9tcf
eJHr/Vv99PXzEqukwdtHqOq+Tz8h4SFnHK55QT8ZNPHbWsUyXbLOyNmhVA+Jf0Wi/Bu9nrnchR+u
CrZ50bybKrQAghPe6cUz3McZ6iAvqBLXwkpDBmI9vGW6l13bY3OW2CGxAcnyHBPZSZdWQ4Vle+eB
xk6hmlZQA0YSwr1Gy5DS0jN8A/0nfKFzNSAvSiUdahJRbSA7aD0dtvS8qH2wSE+TBekQlt4tyvDr
EY3WujPxNJLGjbzTdjmvoTbGeYIuioocZjk4uabx2iCPKqLBquyeJhJ77SBOv/4etJ/cElM3+CK+
Qla+yNS+Y8+D4Yio9TovQH8wMrdE6ICrGawT7FKhmU5AN+Mh70jOxi9wUkPvkDUd9Loqsre/+SjL
3X/37dBm41vxQAMxzVjklt99FBqfjpkPlReoHphzxl5IliqczUnuUlDgJaDEpo0pgHDFmokRr+t8
eqo+FNV7ORCD+uvP85eVArvFdx/nvUDPM/vSSYfSo3SoqIogaQaDgZ7U6O8aiU7g11d71xlgVdJN
nkuDRoOKKURdfv27H16MVJLG4LlBjecHPFIHSZwq5jdvAGvlX+8xkAhWZubVjEyXJeu7yyD9nTJN
DF5AQQmqc+yejHHMfEf0Z9JDGMMmHHhG1zgg2qf+1azD5FSwTmkuxwx/sJj7eJParT3mN5WBaTDJ
hl1ROJ8NaKqrwTv3mRaeZ4kXjqDeTYjse12R0K6Yir2Kp4X8NFwQ6j74dex9bCztsg9b81jZC52z
ZRZRk1q9wmNbriuA8Ax3uwvipnEA9rjt8jwIoZACk3S2hRvna3Ns8Zdk4bOiJp9TaN1RpNYn3LMr
0pZnEvsIN7U8lpRUfGTaS/SLjSbbLtvZ5zrxOi0YRntD8buIincRp6xvfJ1o3wFlaEAsuN0/3ud4
BI9r43MNnAxNNuN3pGUz3RQLCrmlfIiHuGRKTaS7PdEgAGs7DVO5uCwOepe9/PrR+tEl8+2zwLWw
CNhEabrsut9/545X9RRooYvtFIml0UoYr2oJovQT6vOqlS0Oje53eUw/vahLrBvQDFW33l9UnWXO
GsFFi+hq4AzE0WTA4dDU51kQD+CmGEei5PHXP+lPVzObRh/vD51kJk8//qgFB0FUdAm7Ozz2FocH
vO4x3WIsQXrKnFVp+yenZOQ/lM4TMFNxBF+8cyHF/+Z1fqdX/3rTbRMEDP1EjuDvAWPAKuay6iMP
wi8S/ilXwcSpYD854BIYWpOKMHuG49fR2BzCBqhb3XbuWneUi4qi5ODadIko9MexSXa/vknWX/Ze
nk0eSwxmZAbBp3m31KQiiyKoOvC080c8yMzhpws8vtglAMwCoOPdUastJ8U9iQczzZSz2acsFpbo
10ludQgz2aI0dVhhtYaqXXmPbW5YdKpiTnLGDahFJsAtypvRm/nbQE6ArKW1xuwnHBJ8i9C9GUAh
dJqCyGs4fafP8Gc90PQ8HWN2SmWy88A4o0+KIHuXpJl2So2x2o6fLVa1VTxPm5YDxwndGOPE0Vfy
XF/BXzkqKkwLmSuJn3Gjo2hMAtJLOXPOETOROrsWqXn56xv6s40Cg5a1LKpUefSIf3i/LE4sRR86
biATbwiMXqFB1a2ZXH8Uuv6Nv/P/4hTy/y0OCp+Gu9xIE3KnzVmBh+67byR47p7/8Vp0opsunvPX
//rn/3qZXsX3A4Gf/vk/fQF/TgTwAbiGDrpLZ1pAP15lBftzIKD+gSgCATnYcixwAFH+dRjx/jBM
7DxsnWzSBgl++t+xYb5bJaA24WXRWB6XUQDOz/c1xhjR4VCq7gmoHPYQc8hswhLaJlIJjBpTx9F8
s4RovZeF4n5AkGZmTHfzqnFvWqj8TLCMZsiq5qlsy4X6RiXXILjLHHWKglqNTefTlxv7t56+XwLJ
lr/pExwScC5x1/7PL+wxEjqX7+yHf0FUyPd33b82081r22fdn2bW5Xf+n/7it6fgw1TxFCDqLbrl
b4O6/gMtTFOxVvxinNSL4vX5+8fnyx/4dpp1/uBbNoG84RjhK3dditZvhELNIrxaMzW2+GWyhJT/
3w+QjleE389BdgGNsfz/6wFylhEV/y//AdfFrxh/6wF6V75zZl6GVthcND6c8Zd6LunGCHxHfFZo
+T0jBy/A9nY1RgM7ohwKMKKZV5bWQscPIeYQniAR7e9tlsVXyyVxYQ93Txa/Ody92/u/fCjNIDxT
503ExPxuF8459aj6mJ3naapu80yxHivylDwsi2H65OF3JO4yA0BtMdv+zb77bi3+emkP5xtVB4ca
591anEldCQcnOYOwVTb46q0TFCpgU7pQr7pJi39TWv3sckwHHdXWdctm+f9x6QeDz2KRJWfXzBK6
1XGTf0pqUaD/QBA7MF35/N2j+fuOwpcf7/vrLY/Dd+W7kSh203M9TZ8BPaRqtbdrONpuwr/++kpL
EfDdYezrlXRuICjNpXx7Z0+KBZRKoq3OSlZ0Z6BK+T6Jp+E3O+fPHhScUVBtHczGNIt+/HHwans9
2JtziUd1Ow2J9tZAsz9NCeZLHfrBS1/bkvXM/nuReeSS8troLnA+sIHL2/vuPrbprBZFFJ8RyLqG
j5DQ2BipjG7c2XJvAHzCd888vM8gfm9CmBXO6v/i7nokKmoWxwT9vSvZc5ppOe2fo7RU11Uj5DaS
rPy/vshPHk6NYFISSh2uQiL1j3c3tdwuAep7Fi4ZGj14yq2mzsn1mKbxWa+a7urXl/vSOnv3yNAQ
MNgbuRw7+Lvr6bSiLd2KzsnYlMdmrJSHUujiqlSN8NrVlfERLGe7nWzATmqfqi1DYpO4KVUW0+bX
H2V5y999El7H5b+8lsZfvt6hGPj+w+jccRr1uyozg7Bv6Qp7aNz/9pWWKsDlRE3hx5rz4z3uG4ZX
eQh7Xe+iB2MUyb7xZnsjoQ3tfn2lLy/Dux/KgE6m6mw1dEP1d7c3r1nJnMQ4Cay3Hzpu5ROhdu5L
5aVzf5A4e+6cEK+Y38d5+hwqPeq1Kankb/AASxPm3acw2XD4SWmj0al59+aMcLSKytZOetVPwOEZ
CfjwE80zRPNqnTM5O09alN/NhEzt88xs/15TZnlxySZBpsG+YvHP79b3fI4TZzCMUxml7k6fvG6T
ZrEDK2tqNqFWRPu/f9MZZBg2HlIKQfbZd9+vZ8bsvPoJSzLjq7whPs3vHeKMEC86/QP+gfHU0Dq7
F4qr7ZSwMO6bpOt/s1z87KZ//ynePWUs9LgVKv3UjF11qU9TdAF/0fCVRLevF43FdYEZejuVXrXt
QBD95sn7yVZg4vujd8BDBwnq3SptF2ksUOSdujGfD2mnWzttiHTxm5/xJ++s+VVoQ1n7VZ/z/dbW
ySZUq0o7KZAQ1qGF+ayLcxXnZNH9Jgf4XdX9ZfU3UfkYtk6JtghxfvxSnWhGnT6ANgGnScYNvAXs
fv+buzPJjtzYtuxUspctvAVDja6XdDprMshgdLCCFerCDDBU48oZ5MRyw/X+SwUVX1xqZvYUkhgg
AIMV956zTx0MtzQdcZqw3sSX6KqHQ2pB/K+cNr9wM0OiIytd+QBzpL5yHWlfjcUAERBRQzB98TB+
N5fSpKBWY/unhsincReQ2mY47nixqC4vBtU6W1GFxY1FlsV+InnkLsnKEB7BHB0aHeodbW95iGq/
+eoDWC706/eOYskh/oO9LmvlqdD1px1HmHQGMVRQPaY0v46KNNuQ3aSRv2AOALuHKEWbH0pk1/FA
PQspqK23Ypiqc99TYGhRuQxfbBp+MxEu7BxeG0cxguc/T4T2qIeaVsixVzWe5SnXl3GZhvdp2ViE
iyTxnfJ9fRYK+ACzGMQu1W7/+I/nBep68MVpIywlNXbxv2zEskTOITrII8yw9pJChH9BFGd05VKm
x/DkV3dDYthnkyfGi7Z15J1XA8n54nf46xdzeggQhHgOYIs/fZfIuexeaOcYlW32Fnlus4ld2DB4
Zza6n9DtTuQvoOBV8swGB4EAX/Xfg0ZWG6x084FkTYxIvaOugmFyvvrGfjNuOFifTk1LGf3zN4aB
tOTZ2UfXghC3DjUeMgJlnIOlR30py58RISBotdxqQzRjtC2xmsNTRRXKOQXSTG33E4e2/xzrbv4Y
s3/uxn0uDrJ2EGtBgZ22E/YRNIC/vrPY6ejRTObR1qnm5OyXzc2cEvwEyRz2XtMUd1NIOVnrFt39
WOOqrMNDBODjNlGAKb/Yo/xuGPPrELSGunBJpP5UIm6GNkPuYh9jSHp75UeeWKmRvoYeVbddElUe
HGeq78YeZJnTVFd4Ar6iaixbhk8fNxPgQvkJl7nwcxcOIYnjt4N1NEmH2WGxQdQjtJlvOvI2n3Fu
4xgT7TNtGeeLJeVzffyPd8E1qfBQ/+C09uu7ACyvzcIXx6xq5RkKjHQPntbf+W5h3hY4PH+IMVDv
YQllAPRKGh3GsDj46AxhzhMOX4K3/2Ja+euzQODJc4DvYLOB/TyrFBVeeTVnx7Su55+mEgzVecL4
4mFDb9c2SiwURGz2kB0qvfn7ofnXFdYVbJuZSHgUgtLsr0/DAMaTIzw8BoQV33VDMu3RxuQvf38R
8durUL2i4kQrnZb0r1dx066x8BkdZ3+qryav7RE1Gfm6J/WV+/ORiDMc9hkBOZsoHwHfuI2NiyKx
R9hG9vxMFBOieAKE4+3f/2a/efQsMmYIUN+FBBB+GgxFBBRT8YvxdKyzsRblVelgio1GK14HlY9H
beEj8NF+MYt/KoQzCOGwsZO1uPgSJ/HpsecdWOCqNCi25wFoqDpQHc7EvqrAaCLR3BRDBKDSGuLx
q/Pf6YD365fHqZden89unqX18y13qCScGWKE8t36wpZw/Moh7dZuJh7bOscL7Am5LefxNu6ldxwG
PIOuMbU7Y8GYNobKbxSI8jUKqe7ed+Q1KXTz7SxcdVnKnuZaH78qUz/oIbPPJ4KBtxUcTlrKLUlv
/PGLXYL3l3mEBA/Skrxln8Chdhl5f9ok+CotmFPJtpbL91EoFZDkG9l75cqw3trATm//fsT8dSgv
FwwYMhxFEHR8enMMl9KanYVrAb481oHc5Uikvlhgf3NXfJVUZ9EpL2edTxcBh9oQj+WeAw2Pbnp6
09FKVjEZtUIUcN/mxLj/+7v664Lus+MLAZ6inmE+/vSBQkxXbDjUOXSOdBOSy7hYcb2d4VbWF7fG
YenTK6NaxeaXyiHvbWldfPrmZFXoMSN/0Jrx7O0AmRL+hW+hejIrj2TUIO1d+jJROT9ZDTMXQmBD
WVvQ23118NrIu7TQWOJFNJBmm0M+W2ct3aAEoyKUka32puxaDMR/b7Iq8PYFVK7ogAmyftP1XL6T
kNjK+8kBnLd2dIMyr5WF/TioAiyF3YWvrcQwufFF0vwUo+PD7LC8btg6QYLVC11Y8aoaTdp1E+FN
WjmeyK4aXpfm9AvXfWdpC58NSSV40J0ZaxzS+OK1i635ohRyaPF/2moG2tyaEQsutEY8a0V+g+4b
56TX2PqVj199yGIejznCTCSyBOGqlS7I2GobgPebBLn4O8zx7I6zqvnRVqN1a6cDFGAy8iDKxJYQ
L1Uninhj5POMtoWDxc8MuT9gPMOMfjilgE9cE1hso8kxycfLnfxWF0WLyR1Z4gPlACvZ42LD5J+l
VTse5wzo9VqRrARCwBrLYUWaK8RpEMc8vLqAat/o+pDpsFpbKDHfFcegbx06z2iVYGNlBDeT6Ld+
Rcbxnjp+5u2KRD1ZWlf9JhTdIHdZEku5lU6UYL+Ei0qbr1s85paHsWDFRs39sBNTnZt0K76rKidJ
3GahhB2HvpbAvhZ3GixhzKIr0cUNyXmBPRxrAxjqRlP3bUHeFP28RgArMYd7DV4ut0qwrlZwbldt
xVK4ae1gOGtpK2Lulgkp4bWdljU+WTe6LhVW3hWgMADVuZFaN2BVjGQPjn047zKFY0JMk4xJOUy9
YJUTWOisURNj1gW46tYg4FMRHfswL+qtxiGwT4w8eHVRCzsEvHeMqtZO0UKERdU/8hkYtGFNF5d8
6Kq229rKmQ52a5fPbKiA2DHzRC/aTZZXUsWGXpXplB+05atHJkWoefE02g9lJRKyE+QICLYd7Tev
Yp3FVCqdO1WAh9pEXZ3qDVZQFC8My3mpWVUEFKLDde8HqOnPQWJzeQ2IMVsjmBiOBbny7p74ugh+
Uwc5/yzuFeazNCErHu10Rh+AjveM9b3zDX8FMn56BdXSYjAsC9KNQWyTwj7khbFq/LkEVYwCkJZ1
PTcYy4ykImyCwaOPBFwi4ogzn615SGYhkst6tGsMVC6g9EjhamABC7Ny3ZDcVKyLstR6I8FdVLwA
LC30ZvP+xct6H92B4yc//Nm1MR9PdmHu0KrHF85gznsYVZhZDSfLHhnI2sNoGxfXDZvBZI35Eldq
TGbpBfBNSPQDJHQJUtK1z0Y14TADZZMG23miGbwyx0odsZzMCwAPZPcW0XH04ngxNCU7N4Ocxnxb
u5tBlkZ3ZtVN9xyBUemufSALd+5oQWiQEdLcFUH2YIEMO4geCb1LSR3IF/55N5hNsCmclIkmGrTM
N0rabJ2KmbDlVdoEZrnp0v4kHcclCZjL88stS2X42kymcLbFHAX+Nmz8MrjIJ4KMVxPyY+ROhWCz
PxO+vHKiJniJpZOwBaI8/jr7uXVempJeYObgwyefT5mkXuZGuRco3RUKe69vSeuILX8tdLPgBlNf
bQpFaQAXQpDZFMyQwW8LqRdJfLNssNPU0t/AcwIxFENdZdS9M3YkWlTT1Vwa8zfoLkw7Mcm+Z3FW
zwHnucH48FPHneBMeQsK0B2N2ywaOVjBWMQNnsGvnFe51faXejIAa8imrm89u0WJ6MPheTJFPzy7
lrIueVJYUL0kyL7xAvq7mPyQeystDIIPy6qfgIBVZr2tsYBm28CDa7yK7LENV2MoAMtaMfbdkNMs
CvSafsKaGEDrwrPd+TlEOo8MPCwiHLY9ASer3BUzEfKqMeNNnQ4S5WcfwF2eHNaU9TBE9hvgxfTS
zio4shN32Jy5xpzcW47dPFFvsV56sx5fRyC3OOMTYgx8jq43YCTDR7Sxw1VsRyRJxMSOe7BXTGy7
mRMTNzIX+F42piA6eNelg3lLbDjU8q4IeTOhP7reWjVOyNuICe3Gp+UbN3VgdSx9XTGcpaGdPWGl
F+8UZaObgoYa3jFz9O7qyAVwL+fZp8PGHvuiyHhzGFbm1N+zrW8IIB5mVknkQVFMBrIpPwaT3SGc
+AT54mAJnW3xaHi4dHDZAPVnUJItr1Ven7euO3wPIau42z7t/eJgUgP6jsQm75EGJro7TCgy1HEK
EuNhMnx3S66tnexRX6C9LzDphCurqopvRA5AgSU1yLs2DUk0ly6bGBj7aHYCJiUBrGt0fhmDXk8C
qJdL6T4zxgZ932Qwa7u4o5DPG5HKAWIN9ftI86bCAcCKu55mBz+qr9ywPzRjXp3PGRsJwYR3nQ60
V95dfEVngrUGrIlpVvp8xIUBQCC1a7l2RB1cE6ue4kSChoDoPm/sH0SI5xLxSIX6XFaIIuEQeP1z
rrz0MFgteSfStkkyGXth3KGXBDg6WVb+Rgp1N+GZHinLEYkKsQatvMJ7apf6jtP2nG24eGGsG/ii
r63Xj8PO8VXfXg6TO9mHuAi9M+ypLWY9lMw2E1rhviY4NK662Wteh1ThEO+xEt1CLTVeaqLgoFoR
Kl1uWqNBkdNBcWnWiAWgMUyJlEw4YXZve914VTLL09div86ioDsQfiqKUeXNsjDPTU4j83kU+YPx
VNYuwikzSkJ9QDAMHKmqVIR5x40M51Iw/7AnJFO5vUHigBvRNsjJwGMWRsmAkU8Ti4lVqbC3edOZ
FihchuZqLDKsEfBb/HCbhLN+9OqIPUUv04b6GY2pbeG56nsrBaLp2PfjjNRTL3lKTeW9eZhBKuhM
bHuQRaXWm6P94dalYRisEguwywrcp3fbR75gBiRXuVkpdFcBqjue4DoK2Eev3HlgOQ/mqTFXvb/4
32Vgu98TI02wQ3rB/TzH0/1E7fXBFonjHjB3h6yiDHhCBMyoSbdBNxJPSbhEc+zMDGCwb1P1d6Z8
enfVQBBu19vuwwiM4SHEsU/QuUW6wmq2Ir/HWNhE1wkdnGEXlrqL7qSrgPrkrtstOyw3knCeZpJA
YlhAcBP9LBS7ZWN9aSw6o/WY4UVZddiwbv1hSn6UeFg2XTg7l4HltttGFF2yZy/PnDIMLSZTJGoW
qMChh4ogw5w0H/7ND6umYLxJRjOAzcv0e+nqvn+YXbOUh8x0WswYw1TeAgzw90wyabXPpsYBqxF5
S3ytlTjVyqmd6D1KTISghQ/HixBPeCtxkCM7GGbWSZvpc1i3qVF6ayeb5Iytz2/C3VxCRN05xSDE
1jLzfGaLq8MP0crFcx61IDPKuuf1TWHZicswd6x414RO7BHq1AHkMfUMzG2aI/e+KvriW5PwU7uc
Jd/Bj0h0bE+SqVo5rS/LYxDF04woIp3IbQYJ9QbqKCM4byxTqsW8k40nArx3GVMn6VNDXO3wP1Hy
6Ru8ssAhg1pvwg7bWW2klAMMby4fTFniwcKXWJD20FOD3ppeFD816SAuaSHPP8ZgzB+drrLPoakn
at1Yw0QaiAqgMvetRj8LGxOd9yzZ/qD93HsUTKMzkhMf+hrlnG0omFJpzmZrbyvL2ELPlPblyMO5
1X6WZmdN6gZgbyPnZN8j0IpQok6zF8r6EpcYDY76rplV/1A5semtOEjPWHqGvHspnbp/nopquisZ
VAXxIR2mQmPUdbUJCX7wzpheCRBpJ0F885wV8kgrBuh7SKGZtw8VXzBvO+ObKjqGQ+K0I+wQbmbb
tG3/bMc9oSCZiK23ccK6tB5Gu9k1csKOGgKHvsdtWeM/bKf8iq508eHPmTls8PA732vL7ZOtkQoM
U7GoK/c8xao8bIwGf9SZgiS0oG5kC0pUqpCM9kbmRIcVo6SMGI6dt7GbUTlrQ7sYEJPEnC7wS2hG
FG5foAJVBFBrLiIIRzKL3ylm+f2atRcjM+jE8btHmLCz9wcz+ihEbx1coJXUvJiPnpdOxFXSEXly
4C0MW+Z3zMWJZY2PoeLTbou2vA7iQiPBmZ1kuLADo7iPYs6+Z74MxmRDZLZ3OedmCBQ0Ckip6OXk
QArQ8UuilvgQB7wAVrUEUceqdWIXbbIo9DoAnE3mqFUaN9oiYQeRNOeZDceb4WPOlaF3ahI4OhGF
QFWRVeg/V/yby2mQ7V3bF0BRIh4N1DHixVYYxcLvrWaSgPvY+QIVeE3ON8HxJQbbWBvfES0RNJVI
mt67wTbLj9yv4JBnAXiTWftpwXYpBEEi3SJdNqFLplrowvnGDovlZe1n7NW25TDofmeUbnXuKrq0
O+Vqdsy44IDXlOxKlz2fwza7rRK3v1QN0epbrx7nEBJeEv5wLFW1W6ouqO9N7HvXsSIKcAkOSwGq
maq5QtLZGKtRp5wm69GYnrHIkhYEUDCoAXplwQNWBaV2IrHib6dSzT8Swv3/GXlBM+JPVau/iC3X
//t/de//4+1/HnpIKu+/yOaWH/y3bM76l3NSb6KbM2lhApH9j2wu+BcBOg6rPQBmhFpUuv6vbM7E
BGbSEKEk61t4tPip/4AY6NbaPr0SBHds5cnS/C/F4L9bP4gN//t8yVPt7s/1V4prSFQcCl8hlTBE
Ir9WLLMC32ohJzahUdw9ADck726tyf3TD3wTJuaXqfEM9eyZWZX+0BzyrLs21takDmDQRNltCGXs
suBtlEYeRbukadz6DdooyXiX4+JbnFF1k2t0sjOm1aju5cnkiEG/uumtnnMdX+aLuTgigwRUEUYr
B6OkTtnZE8O+GCgjjuM4fRdfZXiyWPIr41BqT9ZL52TDzJ2STz5Y3Jm9ngE6lVJoFxdYSQE/xE9+
i+hcHZrF6jnHZj9tYVM69oaHIvLr6eQMrU8uUevkGI1r6JrIicof7h+WUqT7+EuTxWqaVIIKVzEj
S59x4P9wpLHAAhaDanDyqnphx+8b5Tkl81WeeG5/gVEGEiOB47m5GYl2nImpPNlg2xhvGeQ4LR4t
nbL/Sxt72RyCarCTLXDcMth5J4etU8TDk0458B6nPHGaLT1m57GQizO3FnFOVtYfjt3YbUBRMjUD
ODq5epmAcfiWJ7evfXL+NpJInzXyVRzBcEZhFnBexumG/BPXMNt5HMTeyU0sGjvnLH5yGS+7SLLq
bSGxqcc63Wni0i7KkzsZPARqjJNn2S6oSyxY/u6BgCVczfbsSWg/nVnPV9Q0pgffGVl5onE0nVfs
w7EDzLCnchaye42PSZjgIHepbOcbrTJoFT6kmXafoV3KV7ODyAPWns545q7gLzaB213z0uED1rlZ
RgQ4zYNaSVMjYiC0TQCHJP/iWQUFRh1/bgJv5bcW58HWzMPHqoq6FB1/FB2GOMQTAbGH/Y0edBCt
pcU7QwnROfneEgwKMthAjGEDMoI3ingMuiIsSOhKKSZMG8VePCW5oov8o+PkVcyJZg5vIqItfjbj
0LbElkQ4CwbyjXBkp+lyWG+c8UdgWOOdAPbxs21Gg/6jF6fpkhsSxbtBm+zYJ1yILolHffQzEyFU
CI/F4TEFNo61ziINb+3E/B2y6dvvmVFWtxxS45jowDZ/zyRw4k1Na+UlHlPnfhqCAZBrr8YzjJmG
s1It2UwromHtfZuiCznj6TQfQ6ZA7qWuHX4z0Fk88n8SogRcIdn6ve7u0cPYFyXOetYhgZ+eUmsF
K4MSNuBxIrFjjcEw7J8zGzs+ZCccpzzWQrMnTxrrQwCEJpKSj3uNsMMiO4wqFdne+dA9xQSKzGu3
7dxsV4i84H1MsrgykNRBBM269jWfffO6aMmKA+hNAR2U7uxdEX4Rk08ic9NkdwLEYw3LrKMy50c/
aSNlxpaNjZpW0umyoyWIcVsbY4vTDCU3qDGKAmG0tuJsOvf8ano2h7Z7sUefg4iNxOBqdrpe0fqb
ESmaOTV4zp9m+W0WGSzW1q2K4BDHqrvIDcN8KUIyzViWfV9uILOWt1zUwY+hKo5ebi18YHNj+mRF
gcugE508Em7lvdSTXMK+JD9HBEYyPbaEHl61MmruObgsmoDJr77FvdndAdywj2MtC6gtFtSTGqw9
HHSs8d/TcggI2oynSp43RBi2u7Jt3WewcX52gKcSUY81ovIWMDcWTysuAZ/aMpBIVaQpLzEkNPWm
MgvjStp+XuNPKfV9ST142FisiPe6apbzptuVR+4bL1pqJBTEuBRFThrXGE+CTKry0vVLeugqqB6l
USpBako/mJtw8Mxh28fYw7auyNILOA4UEL2cuYj8v5r0crs2IfOathW/GDa1Os4xie9v/MhQr7kq
s+nC175BbojKivexTNxx5c1oT6gLMpfO6dTTKtXDjY1/EAp2zW9NNAUROKsxSZJXyx8psgx53yka
FRPJY56WosGerMGpWpR+/K1dRcHeaiPVraYhAwNYKiv/sBpPPyNBJgwycts5x11jhpRXydF+cGzH
96BtxtpfEZpmXVK6l/26COqJKAK2At+6PLLvGClUvakq2G9hVA+K81+VfI/jggL5aA7jOnLq9hEu
aH7I/ZaqnZWP4EWypcQOCZbSjLUU3ofCnfy9cGqK8vqPAn3qYcs8le2z2T8hYf3E4VVT2e+WGj8Q
Osr9wan0X3K8r4k3ast4m53aA/yzC+Ix8BsoiqcWQtWWw3k9GWGyz5YeA/pa2g0Rrl1eyNKFIKuH
hkR7ak6oU6MiBxh71p3aF6HNZA7B1+Rsb9gVLQ63YR0cXbJt1t2pCTIEwUSjfemNNB4HeooSASiG
6tQ+IZ2WVko3Fqa/ogKPCBrinvfdb5U6L5YODCU3CieVwMV5RmgL/7PtEMu5DU4tnNIcyGzKvW4e
98Gp1dPhU28v9akRVIWN/U0s3aEWAdzD4NnwDeew4M66U0+JSYlmBn8hMFLRUd040sQC2simn35U
RV7wQ1n2fAbjVLp8bKcO1tAkdLP00tgyrJIeV0X+xc/o1PniGE8XrJ5y64WGEL0xdGz0yXjm1i1J
Q+KDOkd2J7rUf1en3lrZRvlHcuq4ZafuW7M04hqh1Ye/NOeCU59uaLzspj9179jOgDqd54yuni67
vuU03M4XcWvlr3Ta6QD2dutuxakvGGWlCskaGgC104zNrjp4NkCMRMDA6ZfmouMb9rDVp56jdeo/
Bksrsm0HjnHD0qCEkJFfkPRtP7Lq+dmRkR/RjSvn7jKJm67ZF7UblsdQB47eq7wab4cgnN/QYHHC
b0KKD3Q6vGvbAoVMD1C11ZqGBJ0d322d9waelbdSdjJeC6dpx43LvEeHbVpKpiA1S4yEYqJZoL3M
vO904NbnOhFNuK9BKh9T04zdjQuk75pm/NSsUsaQzSwTiysyvKxLEp885trSpxVUemK2YB0GpFJM
yQASMAGh9WxBnzkCee2/pY0P6MXwq2xfEWOkQUzbOdvQ3m9uVM7WYcOEh7+PPw/HVlv6mSpkIJkv
4ddb7Cl8dlkVlW1vCIN6yRbIqn2MNOOpHCY+DfSLxkU2Wga9YChnPxXQUHB8lWgOYw6x0AdOexdX
IwqxvnMgEbZmG9xLd4Jvk9RWiwXRMRKP70pBS4rHxtkRlem6R3rAwzehnPAjnCpSUMIUEd3Whtmo
946j+3hdUf/54WaaQvzcGSSDNVEHBFIEOImniUghcA3Vg2SeuXe7jhpLUJHoMdjFOG2LocnOCsPc
+gZBo1iVDe9gdlbxbjdx9qAhLZhnud0ZTyM92KdIWuERzQ317A4UCw3drgUGZcbeYNIEmIfzmCRu
bkXH5VGMmc9OMg6M96zx2Bs08MzCTR4owKh+UiTJLnZStSdjcoKnhVg03hGPRbeQgp2+K+MEjC4N
iPkiGFQMV3KOWnOTZD0Zo6GecW7CvozKXVtKINIJ9KadC2XAXRH7lt8ouufxSgwVPHDke2z3Q5mO
3SrvY49cChmwZvzz0/T/a7Yya/HN/kd/+Jdz8oOu0jb9xVd2+ok/DshC/AtJJMdiRDNofFF1/Nf5
2P+Xa2Epg00SQEE6CUv/KxyS/0RaIwdqHy8akhR+5t+nY7KJLCs0XXQKqEcWUeE/OR1zyv6TKvCk
SAqwcWBeW5yRlD0/nY1HlEkmGTorRGvljyIbknNQYxAiIt3fD0ZB+UfN441fmcNRGKrd/+k5/Uan
+asyZbk8B3/kkAFHjEV6s6jF/iQmgsI2VS7nPArMiXlTV7N+SdtovA+V3Wz+4aWwx4Soh1D+eSE6
rE/2rdKIAAiQ1kyLICsexg41eM3yupGiCL+4q788VMfDJOLCflwYN4guf70rW1ECUIgYV+j1UWkI
IzUgpfUl3OvZrXczl3zw+qCk2h8n4TuufFpBf3+3n0SXPFnukoKHLWg6MfDcT7fbpjqm8begwLBh
12dDOCTEraAEgmwCu9GBQyD6eywdxbMbo5ojaDpvHm3aSBnCM39+8ygoWttqUE35heD9V0HX8qv5
y/C10eSdpLnL4/vTS0+noBA0t5i1/Lm9bIysPyeHsfxClWz9Kuk6XcblQhivTGtRen4aW1JnTShF
kq+gTjPbewHiCjrDc81zUJb57I9xel1qYkLWHkfieT+ONqIa1XfeB/YbldxKy0xuUl+3lIu6ZArX
GVKXh55qerwu3bD41qWCbQXkg2XP0dCNydGRXJWhD/5Wxbbf77uwd6fdlNj9kkjeOK9//5o/3yOq
LlpWrifw8OMvtj6VtsDmlBMfWbmydJ7vPLQOO8nntqKhM2zbLhlu/v564jcXxPoETgAhr21b5qcL
xmGmB9j1JbxGc0/fNkc25G0Il99AF/9BGsl9Hbj7jJo2vpnnwfTOCbBEgdXtK6+6jHsShlqj/2Kw
Mxn+MonxFKjsCUyoyF1BcHx6075rmK5BxtCKrnF63zCTbctoeocxEhxHhwT3QrbFH8vYf1tW/DyI
LTR1JIzyZfCF87V/+r5AMlfUdGgXhnlAQiW9rV1VIID4++f9u6v4ZsCFqLEjO/h0FU3fp80suhLj
wsUZNGrxyGu9L57f767CKuDwYrFAYjv79YOcRseL+mpJmO2L+CBcOit1CM/yH98Laxz1FRGEFsau
T0NHEhSzlDb4HlP5EwDO8ENI5bx9cZG/fPb4+z0uI6hGM9dTQ/71ZkbhAYvo3VcVaiZ70l/d/MxL
oeK+e4KUjB41yFMbc9o6ix2HrKWCIou7ZTKMjY1EGDhc6c6urSs3Tel3oZD36ysbEkYLESfjwx/n
rpaHzqH7ucb9uLRyKXaiAmr9wr0t+1EWR8srAvsitmJ+1tFyas6J3mpYehADzWtiRzJ9hnKlyjeV
SjrUgknlXM+SXhr9qgYxUaST7Cwmgi3cy2rZlcEm8uWKIxgZ5Yruy0vnijzbqG6olki3pfwsW44X
100fI5Ga1Fg8GTS0yJyrfaO9KJKSpFVty9n8FtVJbO17BhNBqhxSXsORINidUiXFDZNgd2j/aWGj
gaAK1m+qyRzo//hWKTddbTWYXvp2KneycYN4PzmzejIboy83Ghtmt6OH415XUuXmdlJBoM+juSHu
IAeHQ6ZrAWzsklOO5GiF72LauCm2hI0TieQh8GbN/thNaIMbE1aYFZXaCA1WZgVyb3UanGRUU36k
YIJNaV1zkBfbga4ZB/leoE0VLUEp8VzU9gGwOs8nb935EOQ+Sj0TxeuPmop0vm1wNbH9z13ou2Kk
37nhpMoTJMSp6LaT58a33Tiy7qWs2VeTlSrC+HiksGqbjvArbCIGRdps7p/HqcnfFUrZdouCIQ+3
Nb/9N9UrBgEBIZxz6dZd85chl80j4ZF2ltOz3VvN2ExbwKvzU26lk3k51lnSbcVYmZxWp7EiQaCs
iKpqmYTPLTKsBpRMdl7cGH3LRl6QNJxuXLIryJAV9PGECutpazSSNIamUOVzYPflC4oLeLrsSdP0
cpIjyr1MdCi2mLmtEVGEmmDVjWb1DoQxk9tuTItjGiusswpWrrVpEQm8WUZMkNSgMucspUwJx0V6
6GQGmqCHek7QkNXChcvC4JrElrKJSNZ9gCGenmdBCE5vl9g4kA+CmKnS0X6BexoY24R2g8nEZiR6
l/ijKDjz5z085mzIzgdD5y9yYhlbQ+gURHF44IpXoy+hscU1QSBEdrQs3SnRej8nX4bOmScLsjRL
FGgvdOSB/bVmXY8rVbLd2cQmdKlSjpV/8B2v3nWigikl8ty+yCI59TduQVsT7eiAANuiJk1PWqpg
XJto9IiR6EM/2vUTiVjbuKLDj0YpR+lhoZXurly4EuO+mvTs3+i+tZ49CDbNTdROcfRNdK2bnkM2
Ts9nU/buSjd9KpcaIbFfbT5a3jodEq9BBoJvOhtaA0lLP/ZgHEZf9DuyOKofU0jKpM1pkNMa4hKY
M8EgXerQeUT12GnJtdk2fSO8NQdYVBZJ3kBLS/O5K/ZWkrvwpmJEFytl9r59xqmOzjI71OTeoFXf
rH2/Qr4xu0R/ITQzBWhWkL/OckIlDoQ2rU/HpFLBUTZtj8KnIFdvPeu+uiragqg8BFUwUcehdOYb
K9DoqgNLOm9mZkdi74xTmuzM2YqfxkD2oM6nDLSr3fmXFlJfTAONyUKtxzBbnI9kXlRZ0BxxRXjI
VPzoMsraACpfXVnRiu5ya29AbhG+Vaie75oCfrHqwXrfp8h1D0agwmHjmYVzmTc+ZXsZ+WinIavk
8SYtMvrHZtqE51ZS1IrIIvaoqyyxFQGV6HXu6WVwx31px29hrAW9nNmXh5La5rB2AtJNNpbDsXoP
72tuNjZtKHnTR4i1Dq7XOFQZ3CH0iASExky1pZU/lRtMR7MUODgcqHdi3fdJ8ShG+K9bgsIVaQiV
IOKjSmy5S8Og1Ws3o6GEtpAiqz8LkuZTco8aw0VFkMwsfASXkT+FE1ucBynlyAsvNIxjJdGb8SDC
5haBmpXvmkp5kjLVgGyXfI6CuAmEGumG3j4CAUUR5oNvo/0+OcL7WTc1MpphlgRlU1z3+ITHrgPd
Db+eVKcgkhSSR/xraBjovPA9xmhoTCrm7WpsfPdH6OQC9G/SBy01emJlMYwnRKsZMVKGqTeI8DFJ
QjGXYPH21amGNtpJdHhAo2ZM1WiHSmVuB1zs1rYDf/s9Y/Wqzmn4JDSkjFq6JFZ4xnUclWG4KfVU
30cIaRJmNOjPW1aB9CFHDfAtHJvoo9Rh1q4NyRb+guMWKl1afEib5qSJP9qgT5yDm9vl48QW7/+w
dybLcRvp2r6X3sOBxIzFvynUwOIoUgNFbRC0LGEeE/PVnydLPt2sIg8r5H/b4XaE25KVBJDDl+/3
DpAWIzzEoEgxMXGHDk1ALAAZbxWGbXvT41p3rbG0G5XoUn/AOXykpMRE/3Mexp0XsLV4T0vX1Pc2
Dhqfq4ymLRnnsWEHyCbrBt5iiWe0HTrzvIGhYnr3bp3m04XoJ1puQHuttlMv5NYkqnK8hDmOt1Ts
EVjBLtOM34vBKvkShHph7xlqdcE3aHqiuVJ7IW8MdmLodGB85OwusAAz2JNQ/Uq9vICOqpXFqmf6
EsihuVkfdIZaVrgu8lWHsilurUWU0KP8jHCZVZ+0Fu2+dtbEdqqJaqS1YJXTR2UYmrcEkLgkrFb8
u56uuYhmbJ5Ld2aV1eyNcbcWZckWta3wA2a/naX5s48tQVhaE3klYSRZ4jjF+lDz/Zef8S9hcDf+
v3Gnqx+lEsb+8sfa//X/fv3+X6iTJf5Q3AnLV4QHSAKKFfHLzMg0+RVUmHha6Tiycp37NykDlyM0
cspXlv8OSEjdN/6GnTQVj4E6nH+vc9NCUuj/Du50ik9w2eAOaXu2aUAZ8jCFOS7TQ1iYwE7iT3sq
Q2F8nUgtoINlUhRAQZ7y2n7ww27U9trQpz/8eWZNln45addhpYXjure8RfN3XAF6anIqq25+evEq
z0NThx/Qw3cCxw9uFLrKEHmJUqjavQ6z/q8pdgRHFPARFuQoKYZATH3tnoGMjq9gHjJQfHwdk+uX
wBvM9E6usMMCYnRw3uOYjtaWXPIvcJvr+/ef6a1RYOEoAzSu72j8j58pjueMFnaZUs2imcGpXO4J
nBvOXPTUz/ofvs2vZwF38gEUMXb1sE07enOeXvkRbAa0i6JIt9jJ67c+sVIXJYX1VRZr/kaP6x+W
jOYzj3eMJv49MHAIKkFFLPJOrn4N26YcCV6ikRnlu5mmyR4RZLYVc3tOkH+Mg/w9FEY7IGsW4It+
8iYXPNzI8Ws55ESKa2FHORUvzfOoLT91sxBnELNXD8Zthb1AIcieD5HqZHbQQcpFqouYINDosbMa
feNZ8geOA8sZVEP92EefDicfhrBcYGlhmuYJckngVNaStJrgBisIhlJh8U7iiz09HSpeauMrn5yu
M2rsV7OSqB79lzQd9wkm5vF8Ca0B3mcOFQRNJLKZZaz7n5DKQe5+c/arcQDTsbbAE0Aoq7iXK3pQ
iLqTMg6MzeqrHaJpipI6/fP9UU4gMqYGw6CSPPylvCtOhrHTdDY6A/dVS5nDQALJaYoP1i6Jsk91
a93kpMLkqbWT6ASapr1gulxkzrBf9Opm9nugtRbEwVnOQHdvvWXykAzbUJAVqPDJ0+Plw91Uo17C
iAGQB4JRNoTnJtAbMxVkF2U3bwFntsO2/wLbxXOq8AaLd1yM7eitdFHBTbMlOQsBkTvZObOcV8uQ
d43lhAPio46TU2Wr5YckM6aEPGvEqG9Hy/smBu9KevYl4r/ozB799mBKu+6aWNufel7RbhPIrxls
5Gp+USx6dy+Sit5tppnGJjSa5txUer0clWQcNyAOSmVBcvLNQntK21GwHAc0cLdp7H2Vwrv0q3EM
Mm4piOi07qvK552kgcV7vawLPbsopI8DeUfUkhXx085l+iXWIB28P89fzyccDOg+wfiAYSf8k80W
SSbePh48gh6q5IofSQ8ME5PB90d5PZ8YBVwXZJJTi47G8awVABgeIxGOjLxqvprqWLU48S3ARS1M
0Bu9P9yJF49avIznoALAP4Q98HQDNMdQb5AaJqtah+hxOQwOCkdAjuyn1VbWuLLNiJsJ/GdCLlsZ
eZsG4uGjHqeWt25D3OTf/3neeskmqDYFl26iAFJT8sVyAvKKvEIFsheZ38uLGSZkedHKGmr3/99A
J+dZRaSQPcYMVJLMcVFRJmyIFTm3O7yqDHi7HM6QW4HsaZGezBmjG2ECD7zdshxisW5LU59WHYmj
X+C09clFB1dk3tOCAnALm4oEn/ef8q3ZRE8MyExA6BOnX7cSuTsnCFJWIIJ4n7MfbovI7dZ+PWgX
7w+FtIZvc3SWqlOAbybA7en+Hs6JF99Ol6ZWpiYO52U0YnyCxACOk4XRf8HmWEb6uk88/5NhTYXD
zU2iTTAmrlScTrbw/xKh8D4nRYgZLMmE5dChpYL6qkTk2uBVf1LfN+X3VpGwbrFV7g8CY+w7VtRb
EaH26dKET1099+KSLKRUrKYyMQjKBnXN7jVAU7zN2nzWH+Ip4eAp6fa1xSrqlrDcwbfHNAX57Zhp
azHbSwfuqi+3ca1orH3KzxRoRAx1W9/om24zTE43rMd2MneFBxSB2i1N/oo0iNZrCESRc2VW/hLh
7F50QF5jl2U7CTEJuWNRVg4tpNkcQGWqsF13+tQVu9b32uaSdW5/oyAyi+uszVtjVziY169MBDnu
vLLMYcwBpxAkqWiegisFcnwyxsbwhiXiRvl9TFeo9a/0ipCz9CmtSxHRG8vjDP/pIS4GQMPZFxOO
4DE+FrO3ppHX9nu3Crtni+CzD3WRJ/euV7tdgEC9GtZpC3syaBILo/yMNubHzCfZdqen3JWDvi6z
b0NXFH+1LcQ4IIdM1Gs5u2ilhzH0P9BqCJ+SIhWc/n0VEvjJakuAomrH24u89YgsntrEWYOSxsna
Gv0hvnRCM3kaNEdvr8hygpsUzN1sEvVFHdh+BZun2ZYSwvokCSJe3LXHa1PcJoKFeMGx1VyGCJ1U
xxc134eIyBz3silapdiESp6u+3pKHUChMN+hnSOXI0XTiC6SsOjnJsPHYRUiusdUPQPY3fhRntRX
COLmL5ZdeNj+Nxb8s34KrYsIfV5IekJVQG0UuGCxxLNC6KvaRNYNCuFAbE3jfnqI2zIpoE/P3l3q
Nf49LdPJ3iKXWTJyt6xokut2NOq8WrljnUw3qVtptg/ni9BeIovR2kkGJlWKGeeO7SNInV8EZdfV
91qVD1owm06r3Lj8ZE09JNxPpQnO/TAWKfmdhQmteFdbYiF/FB77UH6ZJgmRF0s4/SNce6fdeAax
djtuoo4bXVpWpZXeVTkQkZ7sU46qZM+NpnQuCg1mZjDGfV7sptTTP7ikE/yJXUYX31QTyWzrcsjR
mhLChqBISEA4FJfokkgWd9OArb9BFBMtZb2y5xHdFYKZ+AdsrhD9ciwnf5OX3LEQQdpAjykAHoIB
21qIYPIHk4RxmD/kew813Gjf6HSg9IZYJ+DOckowBvbUHykU8TitUl4d9M8uZMGh6FrXCAfojXmd
Ya0N6S3XSHAlcYoYU5IFS/Meu6zFl3fc5Sp/U7sNUVlpRRQbzSBYxVCzovzaKUrIeF0ZqcDaOq8z
ErRMyJ1ZQW88IGRlNgJnSjwNGVC3PMPqth/zWRAQN9Ga2CeRaUD1wsKX3GBdq5/icRz9J0jSi3y0
wjSP1x2d5e9NTizE07C0jrFzQKT8K0ywbRR3hEm5G+G6RbttYean8NgL8xuIbC7oUJEYvzJ9dBvr
EHXH99jz82FXzLF+gbw6KTd1SjONx8kcDCwsgwQz2aZNs6UKcJ0gBliBRs+CRvqOB2a88lLgVgwZ
kuZWisr6mvt9+rPqnBCiGOYLcAGaxjVXMXDv18zX6ZOPhVGTTGyW7BLkKUuCp8cBMgBCEiIFta4q
ul0FQP8Q9XAEgxy6nR04S50Cw40pbY4Bjkh+BbGzmT/iFJQZAqV811g7w4jLGmo3siexlVmrt5t+
QHSLGHRK7rTFFRE0wzJZsi+j46PVvKDop4jdNEnf1nzF1jX7rvvhpqHdPhVxbXfNSgytgMduzy0r
rKeW7z9MGEDuyWisvo1Ritx2Cu0yXbs2UaKXcWVbJTuO4siRsAiwHrSO78K2bs1idOw1F5Exsna+
QQBD86s2/C/u9y+m2otq4xXf7Dr580d7zDc7/Bd/C7LcP0xqb3zmdQAKsDwFF/yvj7lArIXPMW1x
g73FV93xvylnHowzX7kz68o3zyS869/Yn/UHoAo3Z67MNpuLMtE8EWC9J8iiu3hUGcH5wYmBP8/H
aQkCmHv49ReVEdHxVi86hLqk+1VbbGHwicnIrNaC8EA+7AydlrdxICVqJCNGUGfgKvq0NuyVdaAw
QqVut8WB2BgeSI7sQGZG/0KRH7MFlfDa5Ti5xvgZeqSjmJKxUTgoiX8RKHuys0mtgVc5hBXdKVkn
ZOrlWkYG0OANLSWZYmROCOR9yhl4mlXccofqFXtTH/tJpwxxOyxbDgRP90D2LAzNvxoVAzRXXFBW
aSwuLMUQ5XAtfjhl5e69A4G0gEpaKE4plCOWjq+Yps6BdDrXYfqxVUzUMakR6wPYjE9dlhuXqKQV
jelAYK0UlzWijY2O9EBxJQ8MuitZqFBfa1n5P0NpDp+nAzW2akZr2x8IsxUptrQbD0Ta9kCq7RS/
1pUVVFsYLdButcJsH2bFxS2p0QhWUQRdW3F1aVVC2y1wkLkuD2TeWPF6Jxov5S6R0P/x0BAe9qoH
GnCfmsOVaqHCGlA84dSAIZwdyMPUEd6CdJ5mCmBPXq6qA9V4cft0lx4IyLUUazO1x4dw6byrSHGU
G2HWTZAeqMvSw8ZkFXqdh7vNgd5s1rZxYyvOc+MnrhnYs08NYylWtGMuGFJijtZdmRkRia5Rtvna
zju3uhwOlGqrmFDLdHjro8BRrGsCHoW3Mg5s7GGU013OH+GgHYKu7Uz+czmT8LuKspT+FjQhWN3Y
Hzh344HrHSra96QI4IM+T/fhgRWOxQIM8eTAFjewy9g4XtQEJnbgYmUB75kPoU12Qalcs2KtG8P9
gI/drg4pU9edctjSnCrqN+3BeEtyOhgXeZabF2GZY82FfsK5MZe6L/e4y2De1ecRRl7zaM+P/sHe
y6sTrL50UZSPsxdhAGY0mtFt6VJFnyGKoZyN8GH+VNBBQytsTy3HnJLZiqVCxqAf1LcZF4NbE2nM
yBer+N56KSqS15VqN6KVhD4efQxZO5IamXmOcBqzA2e4wYbKzOn9Kx1wnwk0wUPTN97aOWiF3WUs
L8uDgtg7qInp5qMspihGZazaB3T5jSH2V3O6hNZKP6iSm0wqCwoS1D5NSrYsiGbG2P2gZtaVsLlD
zKghR1d650Yq7TOKeXTQszb6SM+VOjpGEQOKgm8s8xD5dKWE1K2SVIdGR/qlytnL0UAp1XUY1tPP
NlJa7GLJgXttJdGWeK0SdKOE291Bw12XJeU4/AThrLtFUDGJTtOeaTDjN9VwAeaPO2jC7dy58Q5K
8TBEPHtRY+xT4uBB0vOqsfoL5N1Y1aAMqOqtNi7VJx8zdXszW7KWlyYmvD8dAESqZ67b8LRDQuR8
qlX9wTei+NkLDXYfHDCgeq9iFBQuzgfCRfk9ZIl8GLoMZWNXeXX/oYsN67ahXnbv8UZM2sBvZ28O
kC/O3maw6NJ2i8LUM7dt9JWMifsNGk+2XwsioC8dOc6snaoc7+a+0W+TtmwpnrUYNd/ie8mfYV/j
0TD5kvXa8/n5aqT8Zs5ks9jgw3/3BpxkNuNE8jlpQkbWrtNYX76QsKx/LdIc9jz3Zr/62IisSToW
Wland+PYmfMdbk75vM3HhjRzTJCKfo15mVi2ZDEWuEtgt3PX0vTE3MesolpuAFPK5N7UKngw/iyT
mBgyl/Id3h5Kq8XG2wEkra1valk69HVZZN9kxbtaax2V0yW1ff2lnmOC/qLGroetqZmSN1M1SGQD
kzs6tjBLK4rAsLVCWxfSJV5RyMnV9+QD9xbWzblcQ7rtsn3tZ9VTi5fRfZjPiX4FM6YUKFkIY1h5
oWd8mtPBKS5S9q2beeaK8KFcYPjv8LXPdtEUlbRe65IzTy+yFvZWlU0PzsQ9BtMbfFPUdo533hXY
kjFhdNWF+l53uZEMARLT+s5elnbcxnlpAUR4mfyg8SHzgOAuZmGd4skSJ7Lvd5qohl/QyH/rtn/h
wfVe3fbhOX/uj/q16vf/rRIwabAa9Kwo2ixYrCrO7FfRJkzxh4AoQN3sglrBbnxRsxGcBBuH/imN
Q5Sr/y7ZjD+QHNDJ8YCkidvgN/xOyUbp9wLKIjZJ0BHC2RCWsUXL9hT5HowmLKrKna/9BDW8SF2J
EYgH7Az+DeBEVnZtQm1ISA998X4+/ELLXvo48zpOBrYZmg6bDwDOw6gf7EWl6PuEncMBa69Lo08D
TmuSxTAYu5AGdjfvD3UMtapnZCg6Xy5hsdxtVQzVy6EG5PZzP5btdRX6RJh3g7PFKyQ580AHo+7/
oIKHYVSL3UHuYOiEQJ5AoBh+RbghN/015S7KT1L6tlK388/u7AyXXaKPWxtcCQpMO3mbDl9HtiTH
ivOAH3p8TqYYxqMlHWe9GE2703Aa6gIa1DX1Mhyfu8bs9TQYLb15qpLshvmmXLAwMvlc+Pb8vWL3
5haLJvwW1RtQwtL49ipBJXo7tOyLKxq180NaGMZnqx+bpy4S7hUW9H/aMtXv25KYIWOYerY5hZNj
zVZM38h9Q+v72x8D6JRbCP4EIKhKMvPyYxjINQ0x6oiMR7dH7lQpSuxUBO+PctzQOXwLk+XD/OJv
VAIn34Laz4rk6Mlre4m/DM3a7G9jKMA70wnl+v2h3DemFxb2tBYsvGzJVlAz/cVMlmTMJ3YNkyic
k20z0yyJinUTmtt0DvL+O+5XtWFDJpcBvoPBbLfbfuh2csbAruvXXvvB6J8zPd0nTfUj0qxNPHpE
iN+ZEpgAsrL0uUHNQTxi91B88aCH9Q3gwzIEo3kt2g9DcqljeCwfQh0TH/2blTwiu5B05WBoUaXE
rr7BpWGTAix6ab/VgCjSZQf7i+n3KCk0sEbPsi7ww+sUk0niw3FEDbsvMzbaY/KAqBIN+2U44Aop
bguSQggYNL1oYwwj//jsmvmdVxsXZf/Qpu2Zl/vWooKvQX9Mh/jtg48fv1wuIOVQSSGvqzgRO/7v
1vFKfZtm5Y8kq2YoUSK5dqLluWgqbYdbQbuOuyH+BP3zNilrfWsDHq+LOHSAlSALFphsiq7/Kgxj
O1g/BlohAS1b2mtD2d6nUk8+ZAmENl+zPlJZcpeJ4bZy0Cf494i/YK90aJrt4YrD2r2BuYqjmqbQ
UCDLj2bm1PtsSka+VDnvjLKOzzTNThKi/57YCMtUbgvchFPH9SyFypj2TndtSw/uapgkWzak+XKp
F7i/pTn8xNSBPdzNhxUWUubXSJbGvjS51UaKvjiEEAfxZRJrRMxhoIExrIQ++LAb0z4I2W0ucOHi
T0ZZv8ED4twHPfHL//UAqlFNchNia88/6XtpdKNQ2oruuphJ1Ew77koy8p0dDQ1rI/FI2uXenF2N
3jTBMukf3dSYd++v2DeOHpMpBV0GFReikpM5NZbWoEOy7q81D9w09LX0Cmtfe4exonNmH3pzKM5W
VBF0H3HEOZ6+JZBGI5e+v/YbKuTJgkVdGJn+FPdDfGapiLfGwm/HhZwjbB1r4eOxdAGBHW8mFAG1
DiHaKzwu2oV5Pw7deMXLMIGdkQEAqmfXsSDAvDFaiR95NV/gSmZT5VfO1uhSeQvQapxLqH69I6ND
VEpAnWLDhsVz/NPBuVpwshPNddSGxkbGDh1XR4danEr84rTR7NcuxMzA78yvYEXm2hzTEG/LcdyW
aMp2Tj4uF5oGyp4vg34b2aDP70+L16UQnVhObtdRZBySkY5/QiuMYseYzfq6mrrqoSjbahNnU37p
LG25c+c426dyca4xhjlnUa6+zFHlgH4RqRExX9QNno/u8+gEaSJd9AhFSpxxpLdx54wMEOxbfvfk
hdFkUFXyF+1LuIDHo9T4gQ7NlFpXhd5OW8yRePc4gm3ff4uvvjPZYT57NVxCmCjgkMejOJHuLPk8
LFfFLHagIO0FIJ4A7MJGRBvtX6P998IBUMz3+b8JojfPfz1Hz/L7c3t061D/0a9bh63/oSp74GK+
BExQxdf5deuwzD/Y9MBuDzJk8hLYSP5GijUUzfxe0GJOGJ37iFoE/0sTNWw8vwh291zMn+FPIkn8
Daz4eM4TtIkk2VA/AlFUBsybk9Xm1aBnIo4xvonzab949A+tqCvPbIrHePSBW8fDgEXDG4Tz8QqP
xp1MTDiYBoPdXMV683noh8fenjaYWWMsasn5zCZy+lgK9uZ+hp6PW4cN9/N4+k/wZMI0mpqgw6rx
Lgbz3fm0BX9rKfNYBnc2nokzlK/LznE8SppB/Z/TuQ0aPZZrUDljZ0nTOsMrO94QD6Pg+YYOnVMa
wd0p44u4SOS8uPfR8ZusYFGWtEW0zazkOvHAQdP0ez/l58hHx/uHGpSbKCcYc8Pg2ntKJJmXKOoO
QhnLaaK1oNTZuvWsbWzNmK8r3f098bgaj3h3LuboxrmjG6dRo+6MpRVx8h0tA/erS/bWmuEq3Kiy
7sxcfDU1oMXQZYGhB3mKRon69Rf3hHBuKyNNp45SK54u58XKAqPu838wimELxgKiVzr141EGQred
xOu7IG7iJrvEsDXUmIwN7iMv9ps3LvCvlpaiiLGGoaILqIenMz21/CFaYr8LcqXS60eYH/5Q2YEX
JuYWt33jp+y64uL9QY9rnMPX4qgktPnQtYKfdvx0OvlKoNYKkzWscuOgX9i2aD23ZVOfI4ydfi4f
6waHv+EAw5x9zXdEl8w9meI/pTm6Q9dm4qBM7/79BzqZ7kw+SETMdbglHqXRgbX2YlKIFCIMIVrI
QTQx7kJM+Oox2aRRssnhJWx+ezBu3D5tOSis0IhO7t42cak1gkWA736+wtvI5ov57iVmfdW+yeL8
zMd649kgcBJpBo2B+XG6lBsJa7PpBY6mXFHkBve9Er5jjIp2gMiBjy+5oeWZ93ny1XifhqNSiARu
zBY+BCf7r1k6KMqyJKPMdbQ9Tuwfs8aWv/1gEPqZ9pSJAPivPlosokYCvzMIpnh7RELWnmzsdBOH
jdhMo3nu0vTWQ6mtCdgEQw8O5+NZb3lqwy/wJGPBY1vo1vkm96NzvLbXn4uzWA1CTjbwzGl9iJVd
MtdkCwRTVuENVmoYM7bGHFRdIREPZ+LMbHzjqTjDmIp8L9WgPnkqvB37heWMN3FYpAHbJr7hop5+
70BmQvCJKDD4n6oEvJNR/BnSkD07uBPQB6YzSVJc1stq+/7KOtmX1CjgTBD5KZAgl56iWh197gQ7
8jzw4O2tDP5xA66frpC7hWce6K2hCHRWrhDU8UjhjydDZ8B0W0Y3R64OqwSp4PRRCh8jOWNOn3//
qXhzlPGsJhK21Bd8sTn1y9Dn8IRwXXeiTxARp6shMfpVPY/9b88F03WUjSzniYIGTx4q5PKKrUkM
0cuO6OoPTo8hEgLgf/BA7OsYkimrCx7r+IFis3LHTkKQdFJN3iyavohbo2/w5NexUztjU/J6fivL
XA56jnrLYmEdDzbi8Q6HKSsCHW3pitU13EBX9M4gQm+M4mGQAQ+VjRah4MmtDroBnWCWaICdS7vh
hvpEa9w9M73fHISFRAXNTH+FwiUDIVEIseD1QWXaJGVr3UVdM56hRL8xsz14tf8e5eTrGHWUJWXR
FkESjvGFV+dkE3QNISfG6H783ZmNaTCx0uqaz4w7wI4vZrY9atPc4IsT2ChrsxVHIZ4Ihp0+5l6v
nflCrx/LwsUFcg7qOnyflInyy1XkZ8pJ18KD3bO5fGcIsq+7MUqelTHImb3h9Xey8C3hbOKeT9ly
IC6/eKwxNEBzKoaq2Fc3NlpPslsgdr3/8l4fFCAJqGAE1n/c4k6tS8rUHXMC/dALR3U03BiYU37N
SXLurgaSEmAoG1Aiz8zA12NyASEvWsWBw4Q1T+AjvOcLY6yiHAzaRO8KX4E4Ltte5xLCg0XX/Ewd
oVyvX2Ayis2OqzSqAQcTL3oIp3iVCroQMd6kQdT7oQxcs/ajnePXMlp1/ux90WDeZcrvv29X89DJ
eTPDFH4yaOJ/JaFncAKsQCIDS1GDvA3Hx+TX6uEtIPYFVNrBDu76nZdo2fVimdG397/Q6ymH4xaF
8kEu57/SQ7WpjCJhchzBNMCcBMRM1lwIlvBPLQ+xSvn90dA4+gI4msrrlA4v2xyzfjIrgjF1u3lb
ZLbxGa1Z1wYtYFd8ZrQ3ZoIyfsLpklYedLOTo8JAG5JgeZjz1TME6lbsEIs45BkCfdj4rGjsAM7U
e+qP/A8+d5gLAkUrZm1UYcx583gF4+5HSmCGXET6OjnEzo950Ysg0+N10kCQsazx4/tv9K1nZPUC
5VKw6NzjjgfsdUtKreE4TMZJQ4ZjPvpTcgMZAnfo3P69zO7D4/EyQYlcT4mAlSPeyw3KzAfT1VoL
YwLuKclK62T9SZsb8E76vmcUgW/MTJBpZdjGjcrhfn88llfb7TiPtKawP5o2sVNpV8UQpZd5IZfN
+y/xja+G+5y6BdOTo1g/2XfLuIwcL8SRE4eget00mfvZoD+6qSyPxBJ8uDc5GexnzrDXX44oRmiQ
7B6qDXwKfxL11C9JorMWHClv5FKEG8SVYu8n0MogbVrb331IpemkaFeXYss73Rc1HFwaxX3mAj6N
Ow+7f5yNkrbHFmjUL1MSYD9oRmOv3x/19VdUbFLDsg1a6jixnaxBac0WvEtGbccFbQEWLcSpNQWZ
DdisvT+Ux4Q4XnvsX3AjcFhEdvwKTybQhVZWiTFCapT9sFowz/nQ+K2u3P6W8ku+ZPnHTBKIC7++
76szm83rOQTUwHylW3VAiE4eNE+ohpI6gwvYtt1NlRd2QI4b+lV/GdNbzc7TT6GNhfyZYV+d47SL
8H+jT8ZGB/52ctplA/44ZQV/Cdqhv5+II7nGi9g782rfGoU9FA0TmcU0jE52mWVY4G43CffzgtRx
N2thiEXoPt7/gK/mCqAXC0G9QR+pozh5hV03tYPAaDsQ7RxvVEFGXmDH54IG90+GUqIsxNvY2J0e
RGQatF1h95C0YKhfYPs7rS0sMDc68ofd+0/1xrujwMJKmr2M7cVWv/6i0ipE4rkJNsvBVBPJWOB/
Xa7DNqcj/Q/GoaOnpj8q2NMyZDRkn6LD4GIkxxpWZBjn3xxPw6z//XFeTXT1lYBOOA3Ylamyjp8n
wr9N2pFdBH5jJPVKeuGgEctDNk82CW0/VZoht50x1//k+dj3HJrBLjjQySadQQVOnXIuAkLfmks4
fekz7i1G8o+G8bilc7lUJKCTxyMSvHWdsQi4gOCT6dbJUAUacNiZaXGqMj1AvJhvsJhc0rkxSTge
KMNsHlYt38tqUdnNZAtGn4hmxXvdzveVbhL4BHhTjsYKimi/c/3SOLMI3pqZL34C92Tv8PNJur0D
U3HsNWcIvN4pH3trsR/enzDnhjlpQTgymWbJ4goGc5puCt/7bKKiO1N4vT2I2j6IOVbV//HbNIZh
IZJE1VokULVbT0f/CP3S1898trdmP+CDg3kA0x9c5Xicsk2GrG8MbEBSbJpHaxIPKtIBVIqKD68s
twmvCak8d8l48/EgALIpUu2BNh8PO/d25esVwxKqixtzjO/cYx715v37n+qtHRjOFRcjYHpoV8bx
MA40XBBL6ruQpvCqrmZrO2P2Q+E6mrBY3x/s9TOxmAULWaHnXKxPDhWMpq0BoQRQQT12RHnGNbH0
SVv9/opmHIpILvFKRv7qBo/usLcqNiyTrOd0JQcr2sFtT87Uc6/fHTd3B3cJ9kQDnfrJJ3IxOagN
i7BFU2Koly5yXg8xaaSeqH6Ps8bGixKcA1+hlCYooqJ8vjxS8nlCCspVEqpXEW7TSmt2dTsXd8ql
5iIrC3kGnzqh4jCgy+3dQhJPBacgvpO9KrVrSBRaPwUpGpz0rs4JCnzOuRm33K38truP7Vp/LN0O
PzMM13Lji5vOvbunZtDqj+9Pm1fv2cVQGThG8WOptk53rbY0UkTQA+pCt9G2CdlNOx0w4z423XMV
JdOEN/mypoTyA82DfjARSPS4T4vmsFGhOWHiBnmFFLQI5lIb/Dt3tiz5tTRrfAExaR8bFASLpVn4
VHLzXZa7dohxu7U4OohBAYb91GRTljyns2zLdUJ4MnFvS2Xf5ty0Hmy6ivZlNumwsdp6FBOema75
1UqzzrmaGjziVk1rOsggWhy0PmucT4fuSIKGejUslHvmxuisoSMQc8J0y8NzrtT5NP5k9ONtUgH3
PYT+hKQ+6NDohl8KPfcvZBFbE5qNNEvISfbzHl9KTilvrPGUcBO8SwwMw8j/SwQRDH+GxqwYfTPO
oOU9FBfNJQkk0kQuV+h9ChA4QvEkEikCAojZ7oSTYiWXR6Z5I5M0hB26OJIc4saE6n9dDBlBeRvf
x3yOuA/bLuEfeunSp39NNpktl67t5WGQEsM6fYdCWCQgfPAybbj/04BeBs7mlJDbshTpo4lQ2mpW
UzKHzoOLS6q/b8O2tD9U/ei7EC0dU+47PrARdDPRRhuntpAirpCQmliQVn7a7IiDcvzbDEKKj4pz
mOrrMGua+W5c2lz7jH+dIa9CIlSGT95cmfZaJEK/HCKVmK1Ny1L+aAzchtOq14xrsx/JBQodcjsu
2eByHfZflrZ78u3GntwcJO4bOfql8zV1YgEZbxhRGrhRGP1lUVR5mNNEmaWv0sYqoysTx70kWgMG
xsmjRrA7onw2ZTjXltXO35Eh0c9HqR3G6TdWWxauw8Yuw49hiJruUti156IMNSbjqYCqnWLhiCXg
89TGOqKroU4K3AlmDOGiTVZKTymOW0TSUdxhj2rhb+HclZlBek2xNDqi8bH0f7bQ2H6QPi+JMiJ7
JbqAcKzYyU1NLuiYkdazFXWt3fl42WVI0cZk+mT2bShQWSAYXxvzYLc/miTUn0wzli7pBPxsJKbW
pB8vTVI2WxI0xmt9dopsBZynL4+tNjTdijjtPqW2HRHji4LiZSXaLPlqtEaOYot8b5VOFPbNugdk
7Anljapok+Ocx9xeMtdcx/pkfhdDodzuMfwuEcxEeEGUPsJt5mGV3skuFd91A5e6dTXMi7nDAIFk
17D02r2t96MkAtLVpyC2ZGUFmSxtZ028UmNvIZEaPyK0GukadRXG3wsXcWI1yXMbt+GYdU+YAJjW
TTQjACTC2MFgERIIHrfEyM8VrrCV+FSPBHyuK6vyx0u3trlztfh4ZpdeOOvz1sI04vtYcU3ZGIVB
HDKhXx3Z6qndfU4ohvugjbSRG2/mUAUBADcfZVnp841LQngXNGM8xWCvSwfjux3QPN/WlU6WKsHz
5JvmhRfr6wEf3/AmromqwdYcquBl2vR4PkRJan5aMpwaH5fEKfkYKTZHSLqRmW/TTlif2fjjx9qf
wgf2biMjDttx0s8k6pZsN16jLxcje+bPVre6J3so2ukK0CB9wrErKa5wGCYfI5SNM62pwUNtrcMs
/aEbofgcDzSqyRG2cMC1I2PAKtFnxqLsCivn21ANiX6PyEvIx4Ks9Qe91bo7sQjAo1EjlvyKfai8
Gxa7z/daUfvVhU2qNLFbrmg+1t2QYe9SaN7PYQ79aj93U9/sMDk3SGuC/vikxbod7eoZIRKOyUP0
wxyFqLEykP64L/wG28iuTEmmjKkYva1ImjS9jkpslS8JubcfnViXzkrrLeNrqnNh91Sovdaw2Ccv
uZwjjE8FLrfLdd1D7VtLG5cFrF0jswoc0pUH+NZ4zpJjVknzA96PuKZkjSwGlSNmeZvCQzb3Z0g7
vyGFqXJJsO/jwdywl7jjCuPTeQqkli73+QKk9q1FmffNI702+wzdKRNXuSTH/GK2Yrb8JrJNQkhR
5hqB6DMt27GXDMa28GSNBHcOF0f8D3vnsRw9kmbZd+k9yqDFFiICIaiDcuNG8iehhUMDTz8nsmam
OntRbb3vZZplJskIwP0T954bJmD7rKA3lip5K7Wl+EItqL/aZeOKnanhHQ1yo9Q4GzLugC5axnmS
zGOMRD4KhdDUS1kYnfeKnTBL9g5Z7ZzdsE9Gv2oM/dHQN9UkYU2Y+UkTniGJmeuIJFTVWWA5l1aX
hkAySG1Ad5nXd0k9teWrDQZCv6L3QRg4CZKxZ5jajfDntuWWLMAMVKCsG8flQcwJSiN6byb+aCL3
ft+tPOXvCrm9NjLjaTyaSrLMB3Pjy4vwr6k9ptquEL4HXrmI62rZmt+Obf9KzzRVnzBznB+JE6f7
XopZQ/w0ISWIMnCnmt9uhJ+HRVvZ1gvHRmngHxal6j1wWvV9DCYjWQguo+ELsnXIAbCPC/wTcKRl
J151acvsSXFHVeNhd+01zNTF7fbXPf/0WJAVlD5VZNiYB63RWh5paBxmFbmTU1cXLH8NqVQ9ZFWe
ki3PmpsOtEJx7NvOK+MkMT1EdZsLYNvP6Ge61xqPG2xlj4wyb/KLzdCmj8Fjq/9pDZhWHrOprfpv
g7BjXqFMpNatrBL3x2wEaXGz6g3E9yLbgO2Ta+t2wM6iZJFoOJb30EmLAsUAqImJRCG4GPKFykjy
GLcKyTPxYpeaeTEL8Oh3HSwQ9dUeiz55Wvikx/06ybkks32T2o71Yjrt82Q10sA1xvJ1tnVzfVwn
o1aAQla5/GLbOhDGWazmeLAyXeJ7U9wNjnQ9OgtTJcc4Esux9m8taRwE4WkkROHmdLdTrm6zG8Pl
YHi+aB42v7yfNFAqRalOcbdOuhFqbqa1d/3azRxB7cx3HvTmwIuJq2KslY+qKpQZ34Qkok9R+Qln
E6iRs6OvLLUbfAiAspfhyvyRE5bVHTIUkvCqZNOX+wRYof4y2QaBdN3YOOeJde7w3XrqNN+aydow
bXEKU+ufUh39iF/1MxbegaBtjYSWPHf36mB6n8qgqv2LI+a5Dky79QDQLSMhyZg7BiaiipKToQQz
017Vxh9m7KGfbbLOyptskoyrdK3W57/q9v8V4P7HXz69fyfALT/n7G/i2+vQ7J/iW8P6B+ZlpvLX
4TH7/2sX/E/xraH/4zrnQmeDAltzyMf5l/jWg+7AGP/q7UBQ5yFY/Zf4VnNwCoJBYNfvoCG8ao7+
B+JbRqF/b7iuLjWkYLTnrGDgaf71e/znbrMSXPObvi34wlxwNVyRcjv3WBh2ohDNS0os0OzzN8xR
6prdbild65DShN5n3mgT+6GTnKh3pN0MmbtbCqU7Sk3dwjpptXPvaTiU7WQOkq2n/zEp8o4EMzQH
zu01pDoIoFKdOnumVKj0H91b30miC1hQPg5bTcRH3gZNM2Ejn3nE1aUlhF0l9NZdpK9L81jy09tR
C4Z5vjO6xQrXtpYHxQMXnrBX9ZWCgPp5nU5/5eTYmvKr6N7r2BRECIxRz117WCH2gDXv/bE1lWhR
7PbYcuP6KQdqhI0o8afeDdeiExcpP6HU+hh7rHjU84XULpufL7WnpCp2ntHcDrSJO3aCF467fdLW
AKe3uBUy5uANcV3HmMaLgMQJLwI60PvEDd7VhD92ot9CXNrBmNk3plI8CyWCRgU3AIOzVmavKbt8
aSzBXGakw8K6t9sP3u7BrwYb3qOh/6h9n76zoaxDdbDWeLWge1aEDQcjqXZAeBwIQ8ILFg9jwZxU
8VoVhk/ca/FIQMUJSvd3B9b0VHhw+5WxT/GyE9rUjeq3MZggeqw/uPWPqao8tNWFVAKsTTuGZTfe
0FAgzzMU9HncoylPHl2tu8W8f2yH17o4itUrwhxTeMCyLPfZ3h/mQXvjiaJKdqeT7g2PtV6jd2QG
ZUy6vqdZvd/q9adzvDw0+vrgwcqPrWb5SuY1LoZCYngqjvOYAhjZqj9ZhrvOtO7I5z0B+aKnYDIR
5JkiKMDnX1wobI3M+sB+ZgezZgVrtBm7xhyBcxB/pThWTp4qgIhiYnvhA1XP73I1AaWUTOWxJHhQ
rx1zjwUlI0BdPHZ2uesZApY55YsQWRGrbX9LHwT8rZTfYtS+68YMx3U9GMV4zJ0ruNu7Bg/hMvPF
wBILYsg9eT4/ZCg/AOH7hWhG4mkyIEjXsh+zM+CuLXTq9KtWC/2x7rNn1xyeC1w5Sas+EVy587D2
gC5aNfhXFCHuYkSOSMlrkMfUrr/6MdtoixL7czK7L3Oa3iYPXFmw5NzAM9211128Bn8NHSlx89CR
iL7NxfAnGYZAdxReenj7wLjuJb2BT5oyiAB11OI80b+L1NCPqdK5YQ3Tn1liC19MKY+ysD65uCKC
Rnh2aPrWg7eRD5Hdb8kJ6GLg9H1Yk6WyarEovGvE6h97tY4EBO/b8UjC/AZGbFqsJKTXdnn5S/C0
ZA1W1aHu9uyng2rr0COK3bp0H9p1bjnjJuKLhipWTiGkiHNdvhr9U7M4YQenNzfJTsr43XnlgwKA
L2S2klT79nVy7T9pCdDKx8On8i8x52klkm+VcQeXc/sxD/NVUtfVjaLBc6KF9em88oSqtbFG1n8U
Keujq67Kepw6gl34mNbM+rZy4FrZzoSNll+j+zLXPHhiUdMPAsj/Wj+sTlE/qHZv1neO1lZ4eenV
tTjNTJEdvU5qVeP3TtU6sVj1lWTzwRDFiQFGYfvUBIkeYjLTJUdqioGTcsj46trKvVO9NOtCTVGm
B/KkKQIQ1xO8mDe15xtbNVnBkNM3YznN3XSfShOSTVEuuj+vatvte2nY34maqFnQ1flmRH0+TZzO
sAYHw7ehY4D9ICbEZndB5FJgJ0Y+hT2T5SoaRqXMdxv3jRX2+ohtT7aJ8PAmG2rnm0bZ3G+IKiLR
d+4+Lc3kvSI7TawlL7xrAS5JCXq2zam+ER3Uat5yC4rCG31N+dkj0CPU7Q4JrHLTwB+7NMJIAnqA
XPdNe30ytBYKrQlFpiGkN7zOwQwPOWk2j38802zjoV2qO22YeHVoGTqrDVxviWu9I5ks9Y5y261z
HwxLcRqs+YbhHvmSZIDZbWBDRxmnPp7yHAPtxAff3M8GgBOiewqD7x0Js9KKKuKkXeNkO5K1SFZz
sqsdpbqZmD3QIAyXLMsIZp0EEL8s8kTrnGdIHf7Y/2xmGTtupfqzncZV5sRzN/oS22S45BnqGafY
QVv0pWFi5lXmIYJUJo5KWrJpnPfGOFkfDoIrn3x1qlrqyd3GW3Swk/HFTpugY3sSmNmxJ81iJnrX
XyZeSbLIHwlCuHHbZEca7RM7ASh+KHsuyZpW52VdjEBXFQBzy0PZKNXBLMtT1RWDnxF7HtiWmHyI
h3u+zf3YjC1q0P5HlOUvU3jNR4iVxem0tqFGUm9sJCuiGaKIu5J842suTrvw7m1zGbkire7nat0x
tvntiA7F/UM70YdFp9666bthrv0uabJT1bf3Aww8ZkqgcUnozPL9mNxB5ZmiyfUA4C7ntt0e6VRJ
/qHvD7uu4tJh9zW0xR4Ba+yo3a+6DveOUZV3NT84JBxx32udG4GIPE/WeOt0zFG7wlsJcbGb7OKZ
y6eY70RRpL6Vw6OfyfRLIRt627kj52Csp5A4GJWr1J3+NNbwYuZ5FrT4SQ7DAk1RqSjg08XYXY19
UbvK58FZjls6bbdCqWKYj8nZNtYdfcz9YCXXYRVNk7JU95WFlWIy88uWfkIHjaps3E3bfKDs1/D6
AKVp26NY8nc4xdAQMU8SPAtUdfQOGrHgbmOukcMn0DrZI+HWnMd72+FcXtSKNrlJgqy1PRyv6a9j
bIzRlK+ya2K34UFqQRAsZciKKMAywlKW0OvDuI7FvsjWl1aXu7VJCNzR4sSp3hPR3bRNGkvBC0LE
8arUPzlxrHNVRWg2SsqYzcdM/WpYQ2xbvIuiviPkhddQTdydS0DAwbCWvSGbeO2X3Zx6X0PhhGZ2
34tzyhq6ldJXQLfMLoexd+kZ4MJ6pL55nkwRCTBKw/wqjT5mpli+jK3KLXjnbaq3rwYsDUKJdV3x
F8ULDDTs4MteVfk5Vco3SeRc/QAhJvWHAOgTsUABQBzfWoawFB5Gc+UZ0p+IktzR93XhVi/t7L0C
LiifeCeZ9Tjccg3qx8ZS90lp/9q5EakDJY30Zk5fYp25KpegTrvHjNiPlQFQSm56+6qgCg4soUXu
itnZakxBDV2HScdRCHiDik/4vXJb5QQNeh82Pvvi1GcPVUaXN1nE5mZbGjTZltzPbfNqudntCNw9
tAZzz6Pm+EmqqyhoxxNph1Q8zScbrBPhVrdewSJfZm2Hxb+LC0x+GwEnFrQe+D4spTEDExuwvc3Z
VHPTfrSlR3C61JLIm6dodPbMCrIA7605MOh0WEnEkLHFcz6L2MtiEp/ftsp+KDHLh0pjvnvyC/RG
OOppTKwW6VvCeWDxPoeqoXIy9Ey6iLwmJH7sd7ktnJApRpBZa2DmPD+rDtvNvkU6sCebuA8zSyVu
pa2654akascn0GL7bt3Gg4rmrNPZWCaAp3LZdlAv51DTleKmr+cylK156TquGK1ld8DY7H3T++03
y/h/joyzNCO9yXmGom6894b5eVsllbV3dDZ5wJsj/VxHyKgVwSoJ2FmTs4G8emrtHXP/0IKRa5kl
7rHKUR621R58jzEGadLbpbrO/JX1JPGzRbXoxoAkpUBk2qsCjaBzRGxU06EburB0ldKvHO/sLuk5
zzz0yIiLavd1rJbvts9v0/rBGy0yv7Lr5fImF3BClRuJcYyI/MmjWXT2xdJqJd5sJhy9yUQ06WIC
yU9avt3oeQIleJr5Owi/ysY6miz1idXqHWnsu0XU4YYOiQguHWKvCri+Zb3p9/R3QXKlTlrOfesq
+9Q0Q28dvqeqsWO6B4C/QxtIO4n7Pg9as5nJ4OPD6y0b/v5UrLHmLs+GOtLMVS54r6G4eFyyaVXs
O10cjHl8phA8jiDHdqInk4/dzJFMcWqCV9QRXqCmln5X9+a3lSnHmfNL1NWXV7OPGEsB0zaLBuuB
a+Vi8R91cE0itCOD33Wm6SsWsUYApo7tMr4WhhLY2Xi7EYZGRqj2O3fZT7KouzHJX0iuPo8p85Na
y97Mfrkx14l324tXvhZbxKCoqDg+hLPLOnoCk/K2AVfTTWo0sAcMcpq7qCzrV9mM3gsr0uGMsTY2
K2cJZDkyPVXvtowbOXPkSrQPPWFizK92a3zUpamFjpfdAnX/lFsWdXX1nMplDfLKI2Nb+zMOHnx9
6Rz76U7ixhFOF8tOEtCkyHBuzXvXSbsndkq7vMMcvxEJxgtBUJR0d/M12cjI5t9kQxE4Cr3hiEDu
zl5I+qrHieWNUyQX/VMlD8WvVuOPSG3Sq63UCrqlihWSg3Yd2nhDDDsgh4CPXZoPw5mu6dY9VaL5
aTo154jn0uFb65O7GV+kzF1o7zUTSpvDSld4u2Ecd1UpQcgWzs5sksd5bEFz6I9znkST7kTWnEfN
aPyp+y525+XJFu1bS+FeQsUde3qkugyke/JKc9cNJUGH57qvHoBRMn22nDCbmOKZBJ9Nm9+mXyOq
xGx+Jd/JuemktHxSvPKPguTtyNTE0vhKKh8TexrpFO5Hx0u/kzRTwXRnZfqTGON2k5s5EGe1qbUD
T5TSREM+8gVTkBBWPhuHdBJetGaufuk1vb0n/FE9o/MfyCSTZlDCjnutiOQNkBSrh9JhxNutNM9i
225kRYlrtlBo2Qk0O+r5lI6aBzjTEy20nbnfb9vYc1eou9lTv4SZwqclC147gFwGUW3JJZbkOO67
SXwosGKfyW9WaOgS/askP+21J85gz3h92hHXku1r0bo+O4z+YBZjc08Lqz0IQ5ljIWwrJv6LkK2m
ksYuTV3j2WD7OQdsR+ATKcmqP1qbyC1+fkObozBougiuMobbqCBYtZloIROdY76cAJULFk5cGnbR
nLlaCrl38q0M5+uYoy+Gkf1Tqt3VtpiPVe1m1U6di/UP1CYn6AgxPHACNYekT9fDxBb6uA01vcdg
Bk3fJQwMMn23qt5IyIyzvBbeVpH0pS9vfesARdtYy4cjv+aVlTb/CuqpMCMCbg8URcQqSuq7RVTr
n4J4X/6cCsF+U5dt0MOO8wInpwtq+Muac5EnIPKbdtsPRBKg/EzcvcLz8JmMvb33rLX44iAH2lmm
kdwmNQbtgNKQm2r5Advavg0TUW0kDdrGZbaHNVjG2jwbIFhavwG4HQN5z2JVmnpY0ar3OXT23rqa
UWBF0/9KZvzch2TesmHfjXz4N1WNjFlNlDYYtVFliORMlu5f54uQInBqPDGEEUUAxOTW1gfna9Gr
/AI9js8L6We+94jxhEKkiss0p82pyVvjXKF5CkF4nwolKyR7fLUmC8nkfzOrzfDgmK36kVjp+J4C
N+NMhWH64LAEy3x3rsqvhAWhA1OvUUKd6jZ25ACDNV+NWMK9v+rdMutPrZbT6mfSmNNACNB40sq6
Uwfg8Qh3JD+DrOrehmJeD/loWCeFNLwOmLlnK0Gj6+Jo8FP9zYWJvCPSz6Jcb6TxSv/UsF7gkhGq
c8iAPQ9iOxAR/qCx6mWB5D0uY/Opi24vO3GcgejtU02ffBshFuB0IBvVYRC4k/21H5kANE4DeQRx
73pqs4JjREzc/j4ChHwL0trDpzFPIY38dLGVWWdRZaCTd+jr69AeHIveoxY7byACDwlCuwdoxFI6
tx3x2Mx1ulf5VFZrncKWd2BfiCEpWWWPNDvJrIi9ws/ZdW6rgRVMUV64zvzpDs3rNHnavaIuJnVA
fSqN+QatKcGURTmEheflD9q2OTeK6Tw2ZsUyDwXH0k/7wdiGMW6knJJ9N4/OzeIMEuBk2Y9PBFx+
FDXZGz4Wq+FQZXlvBgayTsdXIJaeJMSBMhoKjlR2bt2+XcwvSwzrzJTIXW4Si5W6v5aVfaZC1qJ6
VZi2VoZeFySqDvKotY30x2YQe7vzoGAbbd3+KfWNmefm2AnfKIKYYAS1NKuU2rpOL0UxMk7vaVut
gCWh8HL6wYbwFX2RIkSQAXpA1t2z0st29R3+v0eRdDmLOKc8b445xfBnDwOmTPac6ngz660bseLS
L4a5XUuPzZ0Os6mVzBSBNh6RjLDiy4u2v4FsDwqbSKGz3gq94wjRvB2RDFSlFotmhirDcGAoE2UV
bWA9qtGUjGwWnWn80uSYhf1MN5zbdusPsok8e9opqbEf5XxuRn1+1OGLq/5oqMu3UzaqT6i2odAw
FxYYd7bFpI4r8kB7JX+srE93G5HQJb9FApMqs9KbpUqXEwIbxiUgwScZtGOTHO21ubdcq6X4gdP5
UHqG/pHQg3k+5FUygxU8MZiP0JhonNh50U13upO8mKN8LhpoYiz9HrRJg0Og6HYoyXs1Ghp6xh0E
Cdg5BFit4+k2ngZ9v5F88u6h8zmXBpO20imPfwEoESV8GJqSxnPZvdtVfk/Y7mUS2i/HSDDzUVKW
0ocrsOeclsKiYVpjzqFU+zd3dfhXVvE2AFeNiFOeWQvnPEuNG6qNHSgmIg5KNqtMNp5SUZ2l8643
5hOTJG0vOmn6XmnczwtBEerc7EmMIGu1UeJstl56CVY+2czhgTnTPRu5XcZsNVcvxqY558YqvhbO
P/IYmPcqlinPLPbkg6IwTO8ttprbyhcJTrbdTbxJroJdy2Fel64ANQmO/RAki5BIZNo4qybnOevs
yO3ZuI3qZWU+7y+ue7f0VA4wgb9LU79VzaaFq16PoDgxqpHNtGsttfm2eFZaTmXIdOWdWhAynEoR
uZURzs78VNrmsL+69R+nUXUxqyxnWeiv9WZ894P9OeTPvXACVTRRtk3GvnRem5INBDIwZk5DhWmt
IMVCsz7RqvAhZs4za9ybdQGABgqQu5ZMDpNIUalqDFPy3m+HOWyYjVlJcz8x5cMvFi9tG/Gn7ixO
BMH2pRrUHX3zy7I63OuVOcH0zo/eTAolKV8VA1fz0ZE1Qa51d5nH8U54Y4oSjYEXeptMpV/ISl2N
srX8SXtWy+7gPE6qzGPW/g6ErCpu3CRjk0qR57ogf5Va3BNHl/ua1/2glavirWlqDC3uIxiD1bfR
m/GIWE94Bo8r4IRQZo4XDfCG+myO2emYb2Mz0RW0L6UNjpExfTi41c+c5fO+TNsh5GbK1TsWtcoz
8sT6MHvCrsAEKu9MDk5jzawaTPeLq48ErS5LrE79g4Tk3I5jhnF9pkRrqt+e3G7mK79wXl9BHuRh
Y+ATNM188rPEyvawIIsdE5XnOWNqribyIVFR/zB+3m6UTMhdNQPlN8uKvF7bGUPZG+dmXT7ssjx4
CZgc7pWewIHmwjRe8ftKPZKQOuy7xTSDfu1ZHrHMOFjIsRuQdI6vC6u5aUbbCOFswsJlf2wINVQ1
yScngmYiXZXP2WKWs7yt0LUJs/DOxbjpN0oPR5DsrflhGTXQISpdbOqtu3VrzIjOADboOBT8hZvL
nYu8RZYPos3caEn0i6NL7B3oST9GK51jdVZtok8Tsho8D9I1tuuc0Ggb9CGbNbblf9yutw6bUvRP
6zYV71zky6lp0q9NEdm7uSXuregFbEEel0SxaU/kdT2Sk3/QyiNdkZCFiDLhZghbygSFlME74fYr
wbmFsoMWEZplcxZjvR+3NiIc6nORDOwYeyiMpFiMecZ6M1iaj33qR+dclmXxlrKHaVgPEZRbxKzv
ryeaQPLZqFGajtaNbvOetosW9WbxB+Hqrkb9Q3Zk7Tuz2JGv/iy7wT5AMwhMjUG1VhgRAbl8STo1
NX2cMJ4zRSE3JR165tHDb97Lt63w0rPn5OGagLSugAUPVBi+AUdgryOOHMz8WKN56DWLqTZHdEqH
m2nb9GFJpYsmgXAPPdvzNhvfk5OdlDw/AnSN8xIyS0FdhV3SbvoYebFvFUKeM7xjt7OqYSr0yMpo
dY5qTxVbyEpjBTKcgAHPPA61nD+S2VXTnuW4HfTeLalaRyvWvHON8i8227I4FoKoeb81ybhoi8sq
qlfFWH7ZYvHnbne2XmO4ILFGa9M3jwHTOJZLSHw4pf6sPuHpfF46BTJ5nR5MichkESdRazdWZ+9z
llg+W79TZs5HLsaeGTChide95m6wjDaERUN5wXYjLwwmjqp3grMKhmGzXvtt4MmZCaxzF0s7sg65
KB6mBTh5gVTku2C7HU5oG28K/pJdY7dkHFV27rsWdZvx0uTv/fwre5YdCo9+qm1oOrbM+hkS+6Mb
yCB3zKvcR2OBVTPwRTj9THpJdbRaXlg9uTWm7dJk2Wejdu/qwloBpno0wp2ak1s5lXyt0l79rUzN
XQ7/LvToMD1NIchlVHzisVGMWokWoYnyrV57mGROyBSfQ56hPkxGnxEVFCj1NCRmFbcDp8PmMmoo
GpUGgmggVJKRpe1mG85ivsVedRXLIw8MUlUQ/lSMt9VSaWFpaWy6suW44Hjbp5XpPjsF8+V501Kc
1k5/h5L6e2TbMfXK/rrinBTgXbYu0pAsBPRt7fZh5c0DIrm5WKIKM3S4lSYNTNlcJJ/CeSs0DnDN
hs3J77fmXHkbNu6CCPiVD5rnzprUX1v9zqdu/hrYH+4sp+CH36s2Hqseeu8taLKHjjB3RJ93+V+6
1LZ6IdLd8E1vo+KenpBc6vGG/MXzxk8UZmvul978YjCQzaXLkHqwH1Q9ibfB8fnX9sxUWWqkJhty
rvaFc1zVHlU7A0/Py0oO6DPhOI2fzcavve3QPpJUbsqmCOs0QaGa7/DCs1nUk4etYtm4LNpRJtuj
oAQx1ZS9MyuSpPpNcA8z0Sa4ByXS3sIkEXPV3EkOeaet94ZrhfIatuct+JhzcUrm6mTIivZzsyEj
FuDCa+PgtdzVhdqX31woSUDKVburlX7fZEzX+6bpQgSUzGdY46miQhw5Mxkem+2RXiiwbZZyotnM
cCDUPWzgsPu6M1+YADPuGtsY5ZevwTh1t7hKlZu6pbfPnfIPquwbu+xeTYzwfFUeyLZ7NkKwRNuo
0DiQUTCG5M6ea4rC6rVEDq0JFimEldC/j9lLpZU7Y1sJaR808egW7fdslI/9zFum2urBtAeGj9nJ
I2KIGPM3ItxE0Grtb9UgR1iVZE8ECLh9NbuuylaG/lay+vqU3VSp9jUWdgODgHgqrTdPBASMYWmg
ZZhItCLM4sNWq+4124ZpPysM/xyGQiE1Yzysyjsh3VGdSkZ01hyiA5mDLt/YvxZHs/pT5uJ2IBTY
W1Nux+WSmuScqfNTQ2hwpw+/zDrZZ6qCF0usz7ObZx/jVN+vNKtzx4C6naJiUmiHXHlyh+EE7AvQ
+3uibkHrVmgHkDmXzgNjO+KDzD05b9FVGaPzLAqj2y8QE+lMV07n3t0Z5XwoB84kYyWmYMpuhwlH
wDTxD+5w27dczRD0kCvcsR44tDkZ343xrUjO/QTnaj2p52sekiexk/cPk95TZyLpqJPxzqhlOBkv
FeznhMWfZz6RVX4cVvWYptdSwJwFJi+bDlAN3Zob0VXeFAwMqNOnU+/MqH/WvWaQsASmN2/EjluW
4KCxPwDZDZQpVt2KIpJnL3P3w5p+rwSPDaSRqQ1xqXx8uP39MnEuPbP8oiGsbDStnYlviB3io97L
13SFp1ckUYqae7JSGXJBpr9Gwil7ldMudnGgx/e7yo62DUlTMiSHzl5vei3jzdJnXxbJq6pMx0Jj
tFI9UG7Ou5wt8YL416+wHJKtkpjKZSDoQp2SqEXUrmz0DQa9RaexNtBPY2ceWpvAvE0xmOJWA2N2
a1fpXRU2vZoG1pTF9YYSgFhUtwewLPpjRZgk4lpflNWnVZqvk7PeMXMrw4XZvl2fpk7GRFH4myXT
B6WvifRK1XWJHBW6aZa3648uaJ3Eav4uaR2UGx+U1T6qXvG0WUevHsK11J+yerqdWZpwsHd0VMQh
LF42RHlRIIto9qwacdtOCn20y5NNIoEX1bK4NUq5PfeUpxyQKQNXxilmYhIIU0fuWNKHatt3T+GU
dcWTV25Pbj/H2eiyJ6+8m3xz5VmqY36LJGm7w7lzWvSNUkf8+ffGoP/iUvpLqEZI6HVOigEcQNDV
IP6fnLatN22iICCco8sBUou4EV9HPRZ/aqcrX+UyM0jN6tU5L1M7UQGm2B6iuWTVG/03v8nVBfgv
2xBqvqvyjtQl/NgY+7Hj/v03yVCW2tWg1T7yvf7TKwXftMZMsERiXxePslKUP4zt3Us5Nv2TOxjz
jsVlP4TKZhc/f/0y/6u7RHeJXevf6C5Jf/v+bv4uvOS/+KfwUtH+AVmabHcYkjhGr9zT/6e8VK4S
SijM+HLhFmhXgPb/l17+pde8onfxWav/JKL+X+qprv7jSlDF+Ge6ro5Lzvqf6C4x1/39GXKgNGhY
rXET4hG2rP+Ka3I3L1HqNfns0OhcGbmFXt22Zr4WQVWPUh4Yq0Ld4ASrSN0bFjjWlo9mwusVncIu
t8psX2Z6zZRlNJJ6XJmDDF0rzoWu2mh01M5Ad29y5f2SfLQVtBiMt4dLPhsKovG2Mdg3H3DaLpjJ
ia5zRtO3Ze/J10SH+maYodCgU3YhLvCFCgMXIgY2N9SBdIzuBQl9Y060g6k61DdoJAjT2Y0Idcan
Ls3H8n7l+rXeDNMq9ahtOH3uyfVklI3uVfU+swppztG0UixnZT0uduRVS+NQzSVFucNBp6rHRO+V
q1RlUGW0rGb3C7/9KjUx9al7snAYtI/eOKvDXWtX5bsC9d05OLPO2kitJrVBmWonn3k1jzIQjALZ
q9oAi9DYuSDQWWVQt4i5oy0cFNmH/4e9M9mS1Fi39LucOVpg9IOauONd9H2TE1ZEpBKjBwMMgzeq
56gXq8+VqnslrTq6S/MzUpcpT4cA+5u9v+0PuJLYvi7hxp+iRu8bmFHtLXYzu0cW2BXhPvaW0jqO
iuTL+7ZwGyj6RBwFiVSj3x1yv/ePA9yYeDuCvOmIKZ0CRPZVaUne8n75Bo5wuXZTx0YYQfTDj44I
gunLy6ayuenQhjmXTj5kT9bgBpTFkZt+wcMYioNr8m5+ZliUx+haMlyG5S63ozX/qG3pehf0TlX0
KzNRWbxhA1zVbdhl8XDJhMIN6DBaDHuSRYF7UVOS3JOo2kV7L1LmsxYE/OzGJkXUUyAPfrBan5Wq
52iPqVhFKiNjpTPfqSMf4qyZCqTZ5r1DibVSqH7zm7x5XOshcxNlMv008qiVaAc0yR2cw+FdKH57
NXrBmYoUlcZN+E9YubIWKqgWFEPAc7R+zF06Izq3xre3pbTVrQrniOwnVjSsDHbELgL6QHI3+/Mn
VhDZbVM8JnRhPbFEhyZfsOXYeRVfjKJfFIVxLthJMgNcr8cmoidecV07m8VYjr+TeROXN8WEoWKv
nWp57ia7u5YhYuML+Bdm3aDryLPbcGAPl5zzhIbN2AXON5BgmMKBWK8/bN1F7sEePB4bu7fc4LrC
bu0ly2hXDzUuz+g0z5bvHzSDLjRImbcAjfJytc+rvPATlsDVQxXO4YogzIoFKfXKavdES5yDF9gX
rPQnZYrkOTY2GR7DqNhK+Zy1gPG60DpUacCqKw7dhQ467Zz3XFFnctNaDFFo/tLePQ2KzMwEp5bm
Fgq2FgPN9lSkO3vWlkK9WhG4xQ3q89PMPAdDmVrnZ9ZRsmbPJcp7KVsGk9Fq+p5lY2f0xpuY8RIq
EDRZUqdmpmSoyYrDK0whHkW9UZRYOTLyeBFkj+CxmsItIzpqsZ5s9SdevdkjhzYujTSakF2JNJ29
p5Kh+HzIJ7b3N7llT4xu0xLN0IoqVgDxcGyUIQROyTc1ENO2bU2x8MgxLoqSla71g2s9z3emDbz7
Yhzx18yzsKzHuGcdzBe3dlPTRB/O3LfdyZtrL+Cy12yhC2CT4ZZEq67ZZWA83L1uAH4yZGhyep7O
KVdkpYNp1DE3rR4wJI/0MGLsK+zILNJsQtnrSHTfRN02l5ATPfdOdDNcyQGTBVGGZkR42Rsr/1iV
79/XOuStLkyAjKZdu5l+FTXpjxDKwFHzxu9e62lGNRZhM4sOee/5DjqTAv9rncmFGe0k4rclTdun
c65JdVPMVmeuAICv6y4ItQ5ZYNpWse9LT6udk6k43ua6yBi3xQHxpjez7jxxTbkbwoQbukC8TF0Y
fkTeUE6vA7Ouce9yaUh6NbIsH/3UxOiPLNvNj3OQO/7JM4HRexAhVnvTmJYw3dDtWVI3RVBcSOT5
kLGiUHxq6SJSikl3aXe4OEv31q7l7OxIgB3aRLllLRNvCS2C7IZ1Rc46EWGzVRSs7q9N1Eq6mFpW
sTVsJcFhnWH6EUfMem1Z9ssdaexTEW5TFKQT04cVnRNP6bqEKFlFnrJ12Sg5UelHVZghby+BMY3b
tWRLd+UXRPp+RhmOXBfznVIMX0gRnN2t5ddZ9x0OQHYWGyCw+mKBbT8PEdODdrP4ukgNiSB1yutF
M+IMb1U2Lcx95goBY1j2o00KIZLcY0EIZcYAj5f7ttBFPd1pGDLLgQKVszLxlJ6KbMN0Cs0NVUqh
F5iupXiogwhkcydmsH0kfTlnO57x15tikCg6vYLE3c0SEgp5aCfONnB0rrj3ojyczaas3T47sR1e
nYOPmLvcVAxXfDbOkZwO8LSj8q1sgf2Q+5IVuRZbhF20RTgvJQbAbVzUcvw1P5tVL4cS2FO4a9PO
VM0+9a1o/IjWujEo3njCmsTRuRc1GwRtonkpqsIwYa3XKJCYlbm53akqgPdVdFBkHpsdCzS5XJM+
GcLBkuRyX3rDNEQXg7XMwcETdc6NWyXeUXLpajOZnceJN+DdStPI2zEpPtPzWtvpppJtPj6sahO6
jvEnptCNow8ADMzCiTFV9kpwc5nxbhJLHMprwoKt4Fs/+stwrYm7mG6JgGIMtnGZuKvXThAseQWp
T4jz9MAKLqWFS+4uGsu2SeJ+DsnUC1S76rsuaKzlqU+Vrd/H9pxkvbFUv6KWh4GSnxaR9SGHW14r
he0/pAHbhL7Tfutrj5Uqfmqr2Xm+qtL3NPbbflfLKHxyYF1dc+HCNVlDr/nswumsHFlJaNDfZn8g
v7qRabacpyKBd5FTGTBVlUrqj5Ig8s++GdPuWLWglK8MOTTlifwf0NEN7uT5rqw75lrIY8OA7Urb
yMslc736ImWu3xzRoK/jW20PfFOIb5l6NXXhP6p6at4DAbH6Oagd6FNNtCjv0K12lx8zlB1EDplG
97xSsL8nQqNXPrEdya2nquKUfphjgBwWewrSwo+RJzkK9Cgd/lDAQh8YlaTzz57sP23Qv1Df/W0b
9DGpfPxo/pIVfP5Nv3dC3i/gjlz6DfoMdA2/xdz89KCdOyHoYnYY0SYB9mc1/l+dkCBi2CHICkZS
FKN9DP7bg+Z45xg7/jU4Khj9/OUftUJ/aYRA0/MhUYQsAzQN6Kk/N9MiGElQmvJvOaAN9som3UzG
2Ns/XJO7n735vw+ZA+Zz/hBAHxFV7Bky/ZfZgVfXIQuu7BtVpTw2y0gIOHuXC7ubg3+Evfn9k+Lg
TFKDpgE49M9fJ/PBJMdL/O4sVdltnDnWDyMItzL5+y/0Z7rO+WPoXAHC0ViKgDv3l4+ZZqZM8BDe
Zhu33Q4AwvRk/AqJxN9/zJ8BKb9/DO8GkjN8H7/8X28OhTBVnfu2Ssq+wk/d1ywqWLVOwkliQmz3
zCX7ra5ZT0IZ/Z8iGf5MY/r56b4LbYc4NX5G/jpnKfkpZNhmv7k1WZV+VjMoLShbdkFZi6SDVXKz
WHn/P4Ap/39fmWaaGQDvXNYI5z/UH8ZMbQ7hTDnrWy8y1uuGFUt6Zjiu/p6iwrKPo9sg2Ao4yap9
6yOy2pGxClXl7y/8eYT0hxHTb/f3nKyC1xOiI7iyP/8pgiXvqrUTb1MhvR0BGE99Z7HtQPf3jz8I
sCHTEZveIoCB85c7zDZSLqF03zDF9Pt08vsdel281SbLTn//lRiw/PVL4VmN+NdUOmGA9fUvDKUm
sCx+XuXNurhZtV28XLJ4Sg3PSdR2NV6z+RxZL0sokmLR6UUYZ2hN7KBm8zwsweoisTkvrAcczSZp
8P58Uk+wS5lU4H7U88huLHNGBemzQX+QBCsE+512e8SgsD4Eec8qx2lk2Qj12ao0eBXg28XYHFdK
nw3yROeL4Y+HUkQTabHxUpyVjLfLbNxYwJ/qTdNjQTtY0KsBxrjOeh3563SVr+ti9vg1IgyC/dR9
RLXneteDBVfkPoot+eoG5QpmCNVTe0SFHTObKQods3t39W3XB1NP9zVHBvldjCnIgl73GGhYBFsh
vLHbddT847amLGS2U9Xtd8fHw76rQBTpU+oJ9bRopB2boFNolauytkIIc9lw6tJO2tsVkRwaZOV3
AbMPVIcZeIBzm5MyZNa+WfRTCG7CvVwbgqg3dZnrb9Jq5Hf4mn60SVUuSqYmThikH7hl7OxzYov0
sGrfGm/0FKTAWIyi+ts6gbG4sAeaEMlifhSuxK0YkY5sJzCDXeseNcLAXhX5LenjiFJCSqjyjmzs
UgFaq62qipH1IzQeHWu3dJ3SpHx3c4MXwlp9S6n3roNu6t6L1fttfzL79fBQ2IoR7LmpRVT/CPWn
Hc0ByZbCweJO5Yh/iC6kt/fISLRYz7MF2fkRQuafo6x6Cckhf6qrrAeOw9DfZlKzRzXLzd8yNjjP
wiwWlufRWCCysH9NtXZp/3MvnJihVTjrmajpjqg7Yo+F749P5L6fJ29kV6sf628DueLndE7/nNXp
n5M7X+QFc7zS7VxVHEhD9c+L+dq2muZ5kKpoMcKlUHT9Tdt3bLk9oo5pImuixvvTOdAFR/HY2/WN
jEmevtRE+9kHTGbqx7y087phWBZdxzLIulPr1NGrqzT4vNELql+LqhXZD6jNk3czLESgb1SPM+1W
ZNq6HSM4wwfDW0++LJEU/daJGlscQmXq9S5tfX3PseBnt8wQrXXj9E3xblrymQ9a4TSfESqsDhdD
kND9KgWl+0GuQeRejXBPAmRasWKd7zOyAvuUOfBAWMG9BSXOg029Dk2+I+/trDyB0yAOFkKv7jMj
iQ0Feuaalala4PBLPZSEuNeZS2ZvMES0QmDDAuV5mUftPiGLSNPbfCR+ZB8t+NjfmLH67hPsIVt+
j4nQDr4GhKls0ejhHIdOdqpF+9q3DnmASD9DiyWH3Qf4LtOxiEcMfQirXPwvI+HL5I4rXTzTXipE
3rmS7FEXtwW4s2nbs+HUshklX1mEQHAvJZydximCuwWoPduVwELf2My6uh/8oERbiTgqZrPFFAtL
rvbQSBUDosJl6sQVczsMP52jqnuHQdzdpDAQbIwiNTEZqy6HceqnmHhAWzg/pp4LugfNJSOIodqr
UGCexednavewqWctr0mA9YbtAgcmP3T5MOabHAVAeWA4kd5nbmVeBtOTYmoan8cF3AmJmQg+OYaw
/7BAJz1RP6VZ6D+3FsLMxMtqFqNxuxI6rckeIkPQSn2MJA1pndsUsMt11ob5+7Awg+Y1X5g7x5M+
LXhrkYdaDilr17zJNKKgxq9vZ5fVH6iK3H8Bk5l9g/iEFMYvrfTdRobyRaenKXpmlu2hFMWvEqKL
syVde/gWWLZ93fXILBPyJBgkTtNow67CV/XecvsYa/tFCAndHSx/Ezpt/M2PmfgkjaeaSxbUY7CF
8DO8DjOm+oWs1U8p5m7m/Gj6z7FuLYOLBCN7Z5o2P8hAzMxCHHTopeXZ0z4ydaSTwl3zTz+sfcQa
S4U2f3IZSFuG8M1oaVibj8BfHHxw36RxvOfJtuYv3lDYeNopj6OEY87Bxh4qwQQWrzIgA3uFabDK
8IfJTMR8jI+hAe4xpSedrZgHMARtLGaHk/2wgrY2fIhCIdQFPaPV3F+rEtV26lh7vjTq1nqNyxH7
rcNQtsNKPvMkQgLb1JNYvKTB346VMyvnG3sdZhSoIljuFt8TP6a8HK8GSyNR5A7MScDBim+mnER1
zaOT3rRAJfoEUnW6bpt4NRjILbrjJCIYZWKwh0tx0xYR+LemYzzpacME2Kxl9rUQRihg60t33lDt
8S4UqCAxZS5+e1Ohd8Qvts7dp6I5Zk3qaO7LCB/xA0IPAaxtQJmxZy6KKIoJTTMw/EUFiRgUwMCB
X60QYESDLndl3U5XsvRB9Nf50DA0s9LyjUemcQ5z2gjJ8GFghqeqcSbiR3T+gwvt9HdY8X9a1385
IbiTf7/Bu8mzX9Wf9nfnX/+za3UAp8QB9FB6D3HGNFKm/2xa7V8cjlCInxF7OMJvQpve5/fYQuH+
Qg0CCovqnfMw9MS//l9qIYGGwTmEBQo8ysnf1sf/gJvChu5PtSz1Oe2BHZ1bLxsVP5D3PxfoueqX
PEPrDedQ6Mu6WFt3q5gIAXynzPqOKZKV/zBhTDhaHXgjrCv9aLOsaVPrQKIGYA5Z6oXCx4p1hYqT
luS7jJa8v5sj6EB2gUHrAP+kWRNv7tNXtjaYXxm+Nl+YU+XnANIO+EbjRJvJrzq5DYbevZhs1Waf
M4dtdmUJZ72IxNgeqDqQIza4GeCw4cXYp05tmzmJaxWu/o6yoYhPjHg6db0AQRygPw3jM/JdNlhw
qvClCEJs1t06SGJs/KyR649l7di1B3pxMCKURXfEqxIWu45RU7YzCDxndFio2ezDgsOUvYCPquvX
pq/ivtmDjNfwv5upjULQkXMTe0cqsNHFXpWalHe9WFokDovr3gTYwZxtysA0oOgJJAfxqpXrbkLL
T7+Dep9e+3KZl02/pE2/WahR9pPWeqBti/TDEmY8vXa/cDjZ0yzvygkzdIKqjoDXlpVMYkTfq003
5WmaML7GKpCSNJ2oohMPHS+W/UixfElRleYQJqu3xSEicNNaeDPRDkX21qWY+Gq1V87b0TTyMR46
d1ObMkampIROauTe3yCBdQWIihi7gNPmdYowSKlTivgQrHEsWK3JxYYUwovZu8FTNHQMOomNS7xi
endm8oo4N9bbQUh0zFDsDjk00L2SInjIO6/78kR8dlT3MxLR0mneltGRR8wWcZPUJlxfVnwt3ylM
Ygcz8hyc5bG2hR7Ly5xp65AQwNJBiscanoB9loe3a3rk3OVaBTOWncRlnt8+VXqkBPVDEU6YDZQp
r+CdzhH6zzEyUPP8YHFxZGbB4H6QfFTHDjq6eFhvKF7KBc/e2KE7z2mgbiwBw+/8XJSY3wavfVoX
v7j0ehUnfhlc6dZcr0hip7ZrNjGOB/h0fbWRVX7KNE7MBmXwRuXg+ew+HncmIutgmG0qi6r5LHw6
IgWejjG/nUydHWcbE0Zfs+oIgTeIQuOekb6DQ+tYzmu0V/jPM4EnWsoKJ0lmEGdJ62Ws7JfSS91D
643DfiXckKF6Vx3sfroyXZw4c46gm+98ZPxxEEP4ktrurm3y4xCBUBECuVO5OMXGspXZIaT8zjLp
DX/wZx9Ul3mLUMkE2d4jIe9XVJLfrYpiOErvLNrVx0bZ4dab1+FsnufZR3SZdkIk7oI8DBdhlVRz
+B1WB3reJXU21CgZkwk7Kf2uP0STc3ueIm9lyhKlNQjR13HOPzX3+xLJ7AG051U89PzQgDF9bdrs
dcRVEsfZN68PH9ljyO2cV99if0wTqNFRoq3ppguL7L2T9T378dNaaPdYOAU2lUldrCEuuhEwaCbT
Y5FWr/K8doJ7xrYgtuctlIT0Ge1n8DB03bPfze9WPYJgxa82jJd2kVUwfibMOG39jCqjB783tvjp
qVZaIn+Ysvu8LExolou5Cx6KmWKo0prtdmaCDWgSIqGrSW8VfoudWGtqjrzx4XTY67kCAoKBcUts
VVfl+yjAhtMIxI7k73yjV9L7wg++Aw8sr/vVrm6g49zBHsRArqlWnTSIr6j0uSIhIKrFHyKSwgK1
7Sb/QQ0OWkey6FvX3sTSK++B6h3RvoNqbP3TgMyqMOm7DLzPJiZIqCtiO6k88zqaFICTgWWTrbAI
4djKa6pQIjRGtiSBXRwzTfNr+W4y0cmepcRMRnL32s1jdZn1oriYQqs8l78dQzF9GSGfD6fhrsOu
cQN/USZTuH4xXnuoHb+/CHSlDthK3qoqqx9VC0+qmg3uYRs7RD4KcXTS8SgcbW4iVSHlDHOE3Lad
5G5/NRpvN7Ll3A2lVbzns3tQXvbJDsrDS+jdktuStCMJUFgO6l3ROzHa0TxK5Ki7oz+r58FM32sU
mmWZXzbQNnldTy8gId+HyILzs6bWjRmRX/AjV21HC+NyDiqEnewz+1xiqj3nwp7X6/b8op+rA1sS
GJbIp9nphRvJE8XwOD3knncoJzjZgSSmoNV6S7fM5jxOqgXX5Nhbd3qC02HXkDn7G9fpT8NqWyfd
ePe83+qbcOU7jxHdUJHjgvf97vvSmGffbn6IYbkIPLlbwNokpm2vdL7EB8Wkd7821j3tSLYJY8Wz
bqxTDZ2s08P4KbGdAIcx27qFJ0gzWGwhqYRA3vuvtl3u6go/UNaNX9LO4T/GcXXJtsiiTD8bkAax
L+3sYZ1iNwkHULQ6/g6R+HYcKw8Vin8RzOH16sBWxkaTRnVz5Ggvc7BUouJ119j+2P+wR7t8GpH8
+DjjWLV7m0Lb3IGYFmvvtitesza0rfbL4N7CVy3DMyVUjqvz4kkWmzR5I+JsrJP8TO2Hduzxsblq
xY6GSIRk4N3q1N1KpxC6U5fEawRAltl3VLHfisBczVdj3RcnETu15W+bcfLz4F5EdRv3exui6NT+
EM4UtvWp55UhVlz9zCvsbToU2tnmMpuLBOWSN1A5CehHl7kzZ+s3z+5HA09IsZZ0DgaqWiUOUCJn
vzikbitMcyB61gAsyIbmGCtPi2dunmj1zZJZ9oW9yPiO/Ddzz67X/iRDWXRJx1khttQPjHweVeiX
rX8MLVq8TV1rd4/lfs3813KGO7OlNQLxQifMz9B9JXgOrV1ruaiSWNW22UAjZUKfgfWKKLNLLNvr
svoNoBPDMIKun22nnivrNrdVPjinKSrtd9NUsx4TWYzRduXg8wUrujZZJs/rzVVRzBGk+zTvpfcg
nABfZO7XrH5LLBzFAfvFmSDjZljHRVyspdy6sVMhhEZIvNDx21MvIHpXft0nmIzCiMvrro1Pkprs
QlAkrYuLy2eTDAGW1TnvhXLloLmRrMkHaCw0mVSEzM7vQUguITT8vj6YMWNJyHp+yN8bR30bOQjy
Zycb2vDROAUiXDJau/Yz9/hB3VFC3SlrKjhPVsH0b5+qMbuWg+UCkmMkNIccO+ssYUODgpeNPgx0
ytg5REVfvmkUBOhfGXYu+d1cRmZ8G1vmFicILiZNZE9ZxiySi+55AJcSq63M+hRlvhfscSzMxe0a
udUS7XJIceF+ZEGzaXKdykM518yPi1AX5rUBCP6Q1mRQgiIPHMUIvqsE4tm4926kxju4yaslnw+N
qXBzj3ExDhduZQVHOG89nnt2sDaPN1AHSclcQwGC1pYwDoNMDTEAb7WkokEHkNd10rnxmUllEa2W
wQRshrFn3eK3jlxu1ZI14T7Fw12dHDLkvBc5j7C7m1mxVOqYk8U7E6KW4KJp0HeZS/s+t3nF+3VF
X8VCW72RQ30WnUiEwVFZXdQjGS4TcC18Y936imuie5+qYqJWc9sKCcbODL44zGWRora1sgGPUz0l
rjS4YFEUbOkOrCsTh+0pCErvqtTTfFw9oLrWEPYPbcXbzl/AkYIOmZORy30R4FAG2ROJY1gBDbAj
Xlt8S2sXS1SFoQqwZeC6L49Bn3KOQUi/jKqp3oZpNezdPGifhsoat4MdEa3adt61BRYY/2MIXo99
/UthQvvKmjL1o1l6qsSQGv/XCjDQD4X4qNzYobA+o2mqq43gKb+Bz1jsnFpAnAc2nBDHeSbPttFE
3QNdADUY4wAyk76ivCRRmnUPpqJU3QcI+JBt1J8cK59dBNx7gEACeamP7nrwH5+0rHLHEB4ARFvC
FzQtMv6Bo/KkYPvusc19orKbT5DhlqOvYlhRuQUdn/gFrMwZ70UrK4NTFnn2ful1tJ1E88apQ8zd
Yro3iCRgeODPbuECy5fOrk0SVeNlPCEvdlkH4Grv6E5C4On7mME0Kwvt6td4SBXkiRy4Dh3UNloC
72j68Ve43dn+TCS6n+f+rm50fQWOHkfMjOK9jDjKgeYXwNjJs2H6F4tEzL33bPLpGeGWPBU20Myo
DvZeFgILynSwA0/oXDgZ0MKiz/OvWp372LBugRc45caZHKypxVA99pmidSRjhZwV3b3yTahQF0Ak
h7bWAMLoJ0FdOevNDPnrNKUq5ItrKFFiMQnfZCz3v00f/jOI+Zew2R//+0HMw/zRfP/44yTmt9/w
cxLj2r8gD7AJBPQZqrBHZ0bzcxIjol8iVCDkuzg2IeJ/1FGf5ddnYXV8TgWlMeTv/msSYwkECfzf
yAJnwAMqPnD/kX4g/MvGlkVigBQfzC6jdHpJcd6V/3Fjq2XKRj98HEtJtZ8DCcdZm8anvpvVixCj
txvigCMsiNr7Zl2i69nxzafdjAhjipS6iqMmySZ3uFGjNu/CpPPjImzx5LdutycSYDn5VVW8rIvz
RIDO+kzxIQkfGLL7tJrWS2+keJeLhT7S1dmyD3r+uSHf48R+CEGeHqsrbGcR710OqQ3ReG6GnFFN
dtKh1Nz11MhvZcSEggOPYzjJmxBxbY2RNMm8VQTbitbgVqg2uix6jJAwR4f6IiD+oqLfR9K2MYDv
on0duCHMpOps8vTmwUJ/ZgEY8bAYb1DIt8sGOFh3j9w7kKfRnqYXzjZw0L23ePc1yQ4H/ijDdZ3i
3ezb1LnzGPFsR8/BE7743SkwOePyshmhmPa2OXPAs2TsnIsBZREVV37jAcO/LDj1arszd3P4FrvT
3ZgTQUHyGgLz/kfvfvOlNd9jxbzQQ/SpyuXKZUib1pfsJS9mPT6Htb31y0nt2PiAm1GPtky/W2ms
L3o1v4F8BEXXaQEuPNp6IUAG5Q5hIorgU0BPv+L0vOBS3UbSezRx3+08Pe0JF0GCnMrss0A7n8gu
+kJ1p7bSD82HXY/fg4DI0I5xxbvxh/e8j08oSC9qlREKnKXVw+ygvvR708IyCR6DRv1gufV8XtOm
vn1ctLMrldoPaVQymODvqLMgwOYuKnkv53+9pq3aF13UAd5NxU5Z3kMASBdAaX9ViPnDd8mg3OTp
sdcL1xTz2kyGwUGzSBaX7gRF1EAjHApCMzeu8DNsWLMtdums7B/oorc9fDuPAVwJscdImGmV26DF
bQ++Bf5GT6ee4IqX2QN8YTDKEANC7/ymqyqYvls5sv0sTLLmvfcpzrejHkjaqBfO5CUaxK7vWCMZ
y4PNn0pGhrRFit2Xb7mYYPJ0mS6a2CIQ3OBU1FdOXwwflh02d4PO4CK4U3by2f8xnOocIH7MyNg1
FUTlyKF+oXAFRkmb60usVH023bDx4Z/C+C4s+hgu6XCcveGVbdVOufWDOy9JnYnHYsXOVbGlGEV3
P2X09L4Z2FHH5XA5kRmzrbz8nS5nHwhEgghK640dxBcDQcG7qZvARkl5ZOhHnktZgyBYly1m16sy
QCYwaHBoGGb3cvCHm7pU9sXqltG2FFnLHIyqAU47vuMQHxbry3DjEYt0oGa87Z1yEGxk0qsGXst2
qKsra0RDXDeq3g5WrXeh1cRA2yaOxzZ7PPfIp7Mm9Mmi2ry3/RjHY8mlhBC+7GMCluUmHqfvVZ69
1rk6WdWPccG9hjcT/WAfWC8Nmr+T08dH2fWvHdqUPUs6Xk+ucyzrMJkQlB5mw/VAFehj1+7YCQVq
TtKBBRJe5nq7jjadyhBNwXZ1vSN0T+T0zewc3MELPx26v/0kyamgkhLvi4kfspI2k9A8yFTFUTZg
mevyvpUzFhIbPwS9mmzHx0EDL17qUm8WOwKEgb4e9wY5QEPxlXLpkqEOqSxT/0vq8kTMbFJJ+ZJ1
wxdpPeUncTXHgvTgjZrF1vQTWl8vTzyW3Vz/29ybbhrHf7AshKs4+mCVetPRRPabrXgcbUJAckhm
LUhtCBAmKTW2tkZVRxKf/BvMrN0dXwfyQLvmN7Xvws9jBHq0PNBxbeReZOOS7cBTHcPMCY+ezF/s
YGXAIcR7nIuZOx7K9Gkk1+hiqB25r3MRM5zPye0Z0+yZcOXXovcObB0BLAfveJHqDa4Arzl2DHDS
c4yO9yo5P+9ct3Ofu5mMqTTKPp1c8OwyeaO9YqLRF/2mXcma8cBHbGuG5l+zBhpGx89effStUxef
aQdGWpeure3powL7cek50/jZmgBRsBG+/9UI+Fwws8l5I9qIdcaGVrNHr0urkju5vmnx9kXXom2d
54ngra3xCss61DYZViSl3NQayh8i2NS9MwpgDDtF5uPlEu8RC6vTrJjbhs4Z1tO79J9tPFQ3qpnl
fm5Ab1swzXgwBzspLAAQRsfYi/08P65ISQ8m8sLXLst2iPRuPOZPCnFzBwLE6OrosHc4umvFllPz
CgyGTEMEm48uoE0LUv0lgho7gSjPomJgArzPe886RuNc7Ek/T/ch32XAOHip6t65G1jbZgEjvZzv
oE3wMhqQ3jiOu4d1gH6bDh+aHI19qrvwmWjNdG9CxlqjPY6UtrgeC9CguzTqg5fMLtsPy63Wp4z8
z51JdX3t9mXxYuWzPC1lQ4aNm2cXc9HKi1LEaFcqtdwDgu7e8yXIWFxSinB6LlF6Kr0aLM48Bg+j
shqAXHbzMjpt8ymdYH3MDdtdO8C90XipvY9qxsNxZFcJMWApEIhl/fpPHTwup+//618s7f62Dv4/
/xtfR9v8sRL+7bf8rIR9/xdKVrRrPmpEFJEei8eflTD/RbB3ZF2JupT4vrPb7/eVpIVxkP3lWWLr
Mu3/qbH93VPIAu4XpI0sEV2ML17E0uOfVMK/iQL/WzTIDIUkRNsjpNAlNjjEb/TnQph8kzEozo0e
ni1p3YRzObfbCJmVlWhjByFbcepXaLzoKdm4xxrAmWDDfukoz2M/0gQcKm7K4OhgsX3pNunaxBwu
RtBv6n4sqovQsVi3S+OzH4mcon38v+yd2W7eSpplX6VQ90yQwSFIoLsv/lGy9EvWLPmG0MjgPAaD
5NP3oo6rsk4WslHnrgroxEEChi1LlsiIb9h7bfa0hdz1sOK5s1lG/aw6bridVmsGA4AtxbiplN1H
4mWRuy1b7d4CAcxYJ3mT322RtzPVTI3uz7zEuBqDefPcQ15+p3SVbx4hQB9//em+bj6ru6H7/BxO
r83/WhvE97qZuxRl1//58y/7P36dfNa71+H1T79ArJ4O843+7ObbT7p8PpS/6Pef/K/+5r98fv8t
93Pz+b//9b3WFUqF28/kHx9CyXr5n/dv34v0fxCArx/xe5XukTQicdO6OFpx3thoSX83cPwGhDrC
M+XaqvkO6/Lfj63j/g1JNlnDbGYCiQmEF+f3U+v9TUjscui/JdkmrN//kvybhpGn8u9PrXRt3guP
8Rufz7H/s+BWUpCx4YwpR7O0mY6zjRmfEre2o/OlsOeQlVNCwTiNaa5OepAcxu4ApPicJR3Vdocr
I9hOIujuJW83FUVuEnONAwEOjOWnGFg3iW7t8EeDZRs4mieEKIAFoGjkNgRXQi4WYrv0kAvZZWek
P2b+luzHGpgSYcugtZOafMMkjU2wCYMexWQEBI/aweKM3gTI6KdNX9SYKHWfuydsrdavxUoDpu0Y
VHHv+XI+eT17tTxLXbJkS9StW25G9Mx1SawkZ3/OwC4PE9mcgaenVGWXXC6kMQjmQ67Jom43B9PQ
blQmDeTCVEHpdEfAyPvAThuIOm0ezGde5RXPkczFlae82tnDF0yuu2WIXhXt83OdDOEHgDvCnPvZ
14CDOnQwqMu0EzzHgk/5lDgYZSB4mak8zaKISjqyHD5IVTOq3Wmfrh8QfDXXd+6SBTAQmsWIfS6X
qCdRgXRMsAkKYVGGi/axhgfi3Pm1gqPqZ5BnoyAOgf0MVsFkO8XW+aMAk9pf9wyWi3OR6XBgUQfn
WgTuNGzq3kzPVYJTkFlcqMhoGacqfqxVNoLWQFYLx5x+xN0kQQvDtk379q1DbA+XF8LLOyEYsdra
KJkeTekPL3Y6WP7eoUI6guJo2q1qqvC9J8CqY7uQMjNnVAXylKl87W0qVF8o0cKkuyDAkowWB/+c
f+hQOczbnJ4OcyYJWOjgdMmsbHL4so5+jzmOnpzjDAKP9aFIyGJxa9KUsLNe3VpD2n85nvcwIN6k
s+wxqm+LIWwalKtheqcNq2O+QWixC7LXcKQtwPM2wSLcJ1FPyKNzPN3QD2ffv9XeCFNqzDQO01Qh
F9+MRRABCxKGHoQAqumZI91Fwdfq6l0MVopl2R2cEpGxv9y0RYBGE4sZ+FXh1si3impkGUv+ePep
RBm/xwZ0jHQ95y0FtVUcIjy5iAc1bg6qLd6ZjSwkxSkELLmfqzaGi5215VNsx7rZsBxza8wc1fLq
WX5zTdIVZBGkFjhs87EOh53dxazHQ9XWC7vrNKt/iIFeHnCTICY48XsUYIRBzms0BxCK5yJP4vfS
OJ6kQKxFdeGHOlnVkWXT31WJIKYGZig6snEQ+U8n88VtPDf5pWMtrLBVl9sfbYv498CYFU5dP2bh
M/rV4GYIhui5xui1RmY6Mj1H5gs3XmHru25ZmJEoU4jY470DD0t+Wph8sgy0aWq6NrT5TbOIbd+G
M7sTGIoJi+apeDAqQc3pCrXoh6wukhedrT+kqMhSqNSd3QU7QGvQytsu8V+kmRf0IU4bPys3pPH1
iE87RWBKHmzBZ9zHMpuZQRlXXY9lzxSIekTnt6Dfunjn2laQ72IG52eeYNhxXG0jwz7pgqnY+5lB
Bq3bGgmMaxW02XUbYKiuUo9Qmigu+anmWmJDtiKNuqPFRl6irx+a5YAgE71eUufrvzBCBbqzvBrr
F71IegJG4JKK7aBZ3zhL2MS7sHPjgFRpa3xhAlC/lF5LM4sXejUnY6lgHTClsLlI/GABWehkYCzE
YvO6gNH+1odDd9FMyUJ8U+STQZnPzdTs+sCjaojmhWzXSXjE/i0qcPZYtcd6N+aq6nYNbx65mC4K
h23saaIz5yDMzF7KplHXsbIVE3edI5kEgXmbMqZAOhsvGp9/y+HcelxA4VxYMLUSwhdP8QLl+gKh
L5Stds4SjR9RQtmCrJuVB+biQ0R7WFbYlloeDJ0mU8V2mbxfZKy4txHaq2AHqMexebSn9CVNQUFv
u76yQXvxzmGFDgZgqOwpf8SlcPp9noTshhOPvD9iaBYb8ZCNrGIztwIJ/oBWghLNKaB9F9CnMUNm
onyEFoqDVDKBdBjJ+QBNbfDCj+TdRNa20/kqJ6adUGAWSv9FDRgjCTvmRe2CbAFb7DQKl5KU3geo
GMTUXPfZS+gjdqowSve4qh/hINqAPAPVOR9mKKsrYu0xRyMuk+d+n5fjMcYd8JVNorjyp8B/EFa6
vBRadO/K4lDcznUdfDi9Bucw17b9ONUZywG37+ovD7DwcVpkDahtWX6ljtCnKHbYfKu4diNyH7Ku
3rHQQRWRoiu9nYfFeQp8yMxw8mugjIaPfsbtbuoNTrXlNmeb8pVbw/gDmWBKik0KQdMUGVJsNcro
erWaMnqxmUtvxo4QlA2OFHjmgxqdc19Lnhlt8oAzkpcGOi7plu66IAzuc1bGSFW6VYBaxN7AhChL
Gs1IokOjOvq5fVJFq977CVs6I6DG9bbMjecQMfUqdOq/RU8spBFAWUlomIRNfwikvHxM3VfkYoPi
A5cBfQ7Cq3L6uSylTxkuAqPDyyRyxvyS1nGEJskhGlf3QZEizII45fEM5HjnznTOwWIgcZe2cz5b
WMJuAGqHzlZ6HRmZ9rccDCB1cwpZWRUX1aDQ5pEw67wTIWPMB1GlSXtZM8CA5/wtU5u+JWuzyRmV
85Hzsi1m5b4lhZWZrWvPJXEZTkDnDrhsldAt07D2paSFqKdgGSzG7xCNsvthHquV85Sha4lTk6Dm
CzjpnS24ZdRg0bfkTy09LHPteT0pGt+ywPoPjeD4h2Kw/kM/2H2LCducYwyvDBayI26wVXHIbMFb
U2TDdZYXpUM8fw0gFPIrBnkBzgC3DLsTivC6O8XfqkdFGgYSyJIiA0EkqFXUkco0Wl4keUbCEOjJ
OrkUKOiTt7qz0KYpaIz8mDK/HLakNfGFCqWZFE2x9tyJjX/ieh96GnTxg7QgFJ70k6C+1qW5day+
VaDxtyIUwNMizwoEgMGB9FykozymyEjdBaP9IxllIj0mraQa5kH2p4dwzCo0k75v0HdkiBblS2Qc
53mKrUkciQaNv2wdugExJRlS/yLJZ0QLsc1SUCw8zLthLPVwCNtRDmdVwfzmnO95rrezjZlwG3RZ
O1xnHDzFhcqE/rSopE8hRrdfspptCc5rztOD0/U9KotwjOa9AQAi4KE6iLxrP0j8HWvelKk8B/NV
AxDX3c/asWEvB36CIJV/GMFbTI2BRVBtA01sZPvGmUCyjc82gEcdjgdZxK4Zw+tBal5zJyxAeXrU
Hy1lm4Y1ImPR6j0GM5ttgp1TxEcwyAnmWlp3H2jRgs8j1w7/lyOngjqEBcyRIsFbRagTS27c15x6
DffmAyld2L94Vdt7FH6pOmhUqGQeGEbOEBod0DTE52SrDlR9VSJgvl6MgS43XJHzxYCwh8kptTUD
Iphryabu2IXgig/Mmm2Gm/8HqVZ8iztpqyfLaTAd6CDJbUxJXVYC88B9sRnb3FY/XQ1M4Lzy63QN
QJt1feEZBoCbmfVWvV2MxSgsMnXDXpZkLm8zauACJ5AbMIvrImwF2X01MUuJ21lqP2o5Yh6oHWOh
O+GngEosyP29Bwab/CT+sgI5bKti9jtw2GFdzJXeIhyZ5c5kCpWVTf7x+2gt0BHQ/dafSYO5YN+i
sc3emqLxZlwUiUWXMfdpg3k9IPJ2YW8kx1CjjBmCbs1VGzRRjYsvG2c80H9ELF8kGc8+CobJteI9
gYqEEZeANaMHoqbAp4OKSO1bRWyvf+N3nkuoSjM2fEu3HoaE/qGeDAHE0OxAry3bvz4cOJF0WPf1
1/DnScB3d//3McH/tBFCxNb0n08Qjvp1+Cxfiz8tgdcP+WOEYIUhAy6c4LT7IfgLO2K09McMATjN
35hroYUP+f/Q9dff+rchgvxb6ATsLBxkbTQF/2GIwHyBqQJTMR8PM+ZT7y/htJAX/2mI4FNhygDv
uORr8zzBKOHPoy9a13xEyJQfUUmBGWjIHSWLi1yDavhppyHhdI6PzDpLvsLMqe5t2VmHYbRuON1Q
avIoC9UAXp6qhH5OzOcxKORzkUsm/WGPxCxXR4P3E4ECQM5t7bhvYpmq3ezRuenZ/KozSqJkUBvE
VPoyTPHn+Ss42HPtmzwcnytmblTa5tVpkChzLyRfcgrJXJlnbCam/YIzXxAyxbs8uOxhJIllKFwg
MFogEPHpqw036rTvwp6eSiEK2fQukGS0XKo5q3qdIGWy7zF9oeFJCR0oVBg+QZq2ybFKvApaWEdi
A3my+fs8NMPl7MwkSLZ2cBIcNjdN1iQI+MDOcze7/S7MgeRsDZRQatv0itf3auJ7eQJjVx28tPkx
tnJlKrZihyxmG1gt0xbXNOzewKfTFNPUHZXb+b/aWIOHQoJ4yogFBUj5gLNytZjmwRHZZPIV4ekk
JTqKrupEJVs9N6uNLBMvSJV6pPI9MKkSj3DqEWtk8rbZAPd4TsqUmUq3HDzU9Q9sSx58pAFnrbGT
U6V0ed4TTftad1WR7Np58Hbp5KtfhRlqHHhYkzYG1voPfypebFCiH75s+0vaoYCBejA/163Vv4m6
fSWBs/I2eeNhD4Zzw5JAdNN4zJeZfENXRtgrTYliLZs6KEq+FV1HhXK5Z+r2h8TqsQnKqr0fKIm3
TYBdKY2qbd+I4nnxWGOHuaN3Y1Z3FzAVg4+kCzVLqiD/SDvN0nxoRy1uGGO41mkwbTacDcBjNmbI
p/IyNoOV7WG25j+w4TKyGllCMJTqSDSNfDve6ilpKxK3rLh5isMCMZKG1XKrErQMiMGokmz4U9zb
crhE0uiCwNe3ji+mvT8idCbVgzJzYfFrd+FTAGsowp48w7xEelQ8icEg15ubxz6O+h3qwjur9by7
HOj1haxVRVfR5iXS+37GHExQyzw/NczB2+cRSNXJb0kNw2pCalal+6fJIlqVTZR8D6cMpWQeWcsd
G/n4R5nyA0ySYH5iEtAfJlMOd5kZ2JKQ5npv12V0zAjD6Lfd5IcXovN5PbJwPEi/Fbd53RVg+NPy
2Z15ZcEx2peSUYa7TzVEn2sxG4vnoXSJ0zKh9VSXAb5KtmUMFUSLriLMyEnhZ2hlRxa+9Rlt5k0H
u81GyLGdTU1djfJkw4612C2IZ3ZL6uofGCuYranyuojj59yedtYo7TPLXHM56t3ke/l5gOKN+Kby
k6oTL2HkVod2tGGnQbBe84J2yFgJDsWGxK3nTfdwyjZVjKMIN+C+KpMD+CDrNk6TK5H1H3gOhs9B
dahVUmaTDN49KNwwdiDGWw95H4QqBfuKtboHMpin/rznpl+yed9Lz0+jQ0AEEyFvPYXvI1qfiwU/
0rsLteljiIvg2a+r4CfzK+9H2wKq7gY6E4S8dO8h2+lgogZfirMWk8AZS1UE8i48kZuMINRhgFef
TVGAl645VmqM9iRd4fpO1PhI7+peVdZt0OLu38aBxNvM+XjSyCwYRkGQZuKkXjDdxtcuCTunGDTg
ScP+affCpVRQqBuvSqRvLT2Ge/Dr5ZJZ2+UQywvoYngFpupNzO55RCrqZuwpEtn8r7Se9DyOu7sp
KZxdH9k3PrD5mCCjnWkoKVy/zWFkIzq38hY4f/vSTkQWuP64SRq0digMw59QfNK9Vs14DTYJ7Wbp
Zo+lJJSxKeyqZ2xFZ9kAJ7c2w9D5BztH/lDbmBcwvMvy6Dh1nSJ6oeXolvfC926mpic3x6byPW/K
RhCSq9yvUfp7izjkjaXH+WY9M7fSD06LJ8lDXpwLfl5svgO7Pk8ryka/bUmFRJ16HzBBlGngXIeF
VZ1VWKQ/hA9bkdDp4CdYBefHNKR3vReBW+pm4gSCGCuONtRatm/vZgB8+0Z0yVk5WgkMZepWVtMM
M6rBvitg1d2OPaaLdGqfbYs+cmgzuZdJ8sE5dZiAMcIi542rJ+TwUkelQHHSLneDEz3iIpKHqlIH
qoN8R/ToE5UlYSMemb9usMYk2TPeCzHxPE7TAG6fKOEuvvTTZP41LGW6w9MTAggo7EMAQ7tkbLer
J0JDHeJEVRmZa2acW1yzD15B9E1bjfiE2nY6AHsLDz135b0ckofYa5mDZ8hP61zejWZ5XkaT3419
1u5iz4yXxbgi7UeisOtJ0xnYTFqoQeatj4qB8v3opFV9lUz6qo9EuXdaQS5ZhlrUAwdFa1XNFyoU
zlmhCdyLPe4xO8bCh4OBiQJ8fwIw4FpI297yJRIg2lo3IcATjpS52rpZfJ3HzhXEdQgjuh8POUlk
m1COHdNxMGTltG7kmSeuoMB7jS01094zE4Otm0Kbbm/VpIHcsDPHcgAlclRwyaDi+gxvxczcZ68k
7sRHiz7xaNHPIe3MFZivvm+q6zmqrytHHAQlRl5UCE0RDXiBwAE3Ds4eIRhhS3i4D14szoBje0/O
IPwjdumzKYpOQrY3dcV8wBlhXtZeR0OAdz0ITsxsDgFGh6pLdtk3mh47V0duaY2BmJUi8XUGikf6
xLX6OiJ2zQQT9Yj0is3MYxFOoLln7Hr0F/vZhni9xA0no7oIovm8Uqzia9Iux+4d7SuGc9J37yxM
f5Sit+mIUEOxxiXOrgZb1ZPTQvfujwzqJhQGPPOcXGGcv7e1cu4aBKayWOs0iKYIVWP/wTcNuecx
IZ5JraM7I0q+lyb69CNdnbTTc8hM3vvULwQITLK7QePHgiCMh+a6yTOiKEJ70Bvm9kYoEhRJsMXp
QOG9b3QIMAJkgEqXEyGVQu+w09X5FXMQ1z9hWUQ9s3H9KZOk25N2TyZYPFvnHtDPkQQ04kTeZ3Da
MOn/ekN0X5f89//shv5rPdPxs756LT/7f/yr/rSA/e+xcRUecJp/3i89JP9JMbt+wG/FrL+yh8Xa
Kq3G4NCnj/q9cI3+BtXIc8MAECTQJpaqv1sllqos7SXEKClR28p1S/p734qWFmwsNz0LWqB7HvuW
v6QScFYZwN8XriFiXdQLtuPzdTAaAyT1517JrFRA4FW3DJCWCln6EFqsspB4oXScrNOcdHfML6oG
VXsRY4xtfHFCCstmaS5q9WIZACCbMjDMlTonSNPjIHTh4151JJNNGaFQBP5nSKjF+8fV5dNtowpb
zLNNavp8zrxy5q1IBGO0IUrJohvQ3e5FG2akp9iqfMVPm0BvR/wKWxyXj4oh49vrY8+wboxvomUJ
JCNVCRXGObBhqZpmi3IPSJ2Km4aZYl0M7Xxn5kQVF+siaduOQcme1jczX6oha52blADfO5T5QXe0
OwZh29GMIyuYXtRqP+XLlByTdGhZIY4lJxXx7OWz0ZZk3zhWNsMS4eBcIw4qY+4mvOc2SNsrSvPK
5bdixJNjmlTgZ3qNkUwsRRhsId13WJ48MUWbuQtYEYNtA8cvbLyye3Tu9lk0o8InADvL3zNJFMoO
nRqqKSy4hXPA9uL+cpn9PTS6T+AYMMg8hEvcckckQpBe4zXZEQ4Y348WpmN0ATGS4GIIwU76ogVn
mx/jyt4VS7v0T6kxJnoRttW8ZFMBJj5LWNbvZjUW58BQPLOfhtJ/qtJheZVTynNiqQoifVGm66aB
LfFE8nlBXAOWqx2Y5SHbybJaYjo2N7/spIPfgiKcvWUr8U1tQ9HWzJDYFl8bL/KxJPDUq11ukR9I
msm8XEqs396uNdinz4hK9Kbd2DoD0yLlTMz4+nUnCMN57awkZGQiUip0jDxdjj7QJtbQnSoLXxS4
eDfeBL63sIIDY4JpE2EvkdEVp/Amn2oT7Z0K1ClRhb36dMrKAkqCVxVwv+Pg0iTRLci2ocGcwTjd
z82mJz3mqhNkg25YPrOSX71NODbdLH/DmuP8nJQuymMB7PUjBN7BbjZab6SxD8b7tJTi1gxkdyMI
zMsOx2ae8gYQ+6NjN2ezT+B9/DLnSVR8JWVb+LiHTbBoSOAJT8eG2D3iUhbNEGZb84bnJ6vIw/ck
1MwoNGLTHpsbaDvu0HG+LtwF+HOyzJ1/sgaOg62q9fhMYCHVIwG4xW1aLH14G8kx/k6J6kM64rx6
t0IcXIfOi2kx8X9mzjGSjUI3iRyKgCbumKPbZMNbPCh5r5aUinFB5XqD4n/ENR4ULMbq0Orzi0Fa
OmX+a01nohEJxmwd0dQuPu7SKQ0ARefIR70iJ8O+DJPl3hj0ppu5EdGX3ST5VRS3y3ySVgifu3NF
cDeI1LygL2AjjuVbz/tOoBgl2kSy3RWy9NhytHvdt3W3dXDQYbW1FS7/KqMcqg3YJGS1WUB+dlg1
Lz5jyHVUO7ovqgqyp7ZEqoLGcnKB0WAqrbm47eCnIejForLuSEKcGmrUPvLzhyQiwPMqa7KWXPWo
K1CcI+0jiZhn9oDtsSP7lTjNeUuhBVPHoQ/6ArpeTf0lSyY9Bgfp5rWHxKoy5S3tMSN9zbz9NSYm
5xqPVEASOBm9yO8XNVPyDro8UeAxEMd4wDlHWMd8nQyoPdlR2RTdAGzWhVPcAU2N/TBDzlilAHMq
T2X9GkETWHuWYTPwlTAmeCNzQqffWaYvszOyFfl7yoGIwF9TB02CCgpMegYALTVv7KA9mEuDmt5b
DvdnZoAS+0Tp3AaVIpGkL+C8RlO39D+JjkOyte1dOgdEM3G1ZUUVvfuscvxdLZfc/AgZHGjGaD3L
dlVkFXJ29JY4uVt/IUhqjdP1YbqRujllZHnwJQUBERZ6+TXIkveAkF6x0HoWMEtFAJaG4lBIvZ9m
SF4H0Xsq2WHLQFRuEFMDn3Gs4WLRueNseyjTj000ALG1feCz7votQJ4D3HUTRE7/m633/w1F/yok
Csd/Xh7d1XpQ/3KnP17/pKX8/qh/r5EiIC3kLOAEWkukfx8ow3BBDMn/kIIFAFbWSujf5smMmgmx
BUfquOjW/FVm+btI4oMiMhAiqhuHrKDgr9VIbLX/VCNBTearE4KJNXnnwnGjVbT2HzxFpDZ6AC3H
R0IoKop0pFnTEQ9M/AyTCuxDZo8UI/N68EUjiqxtqbS8F+vB6AbLfOzy2vXPqefSgvTB9RRtv0/U
+Pt09TKnfC/jkekJmfFEWs2B0OFtlReGNKT1iKa9GJ/j73Pbou2hA/g+z9cIgevk+5TH7uL3R0uu
p3+8XgTV953AKlSG2/T7rig7vgDC5i0qOK5LWH2YB1K7j18wz69XDk7H9QKSoZq4jloqnq7eV1WK
AGbhW9wX5yEFSPDMjhSxGJa+GIVANynk3ruGJMToHXRXjDloEU11g+bAfjMG/QBdDFFWk2o6/zZM
ayRxxJ8kj/wWCnmiMaPFOnRtCn7AaAdkvIdU56529PTIKAHsEpaPZVVHoQU9wFPoIJa1NFLMUpIS
ytuxVN102wCmCVF59+Ge99/uMdpqm8xhjzRdGS34NRMzEbmoJ6txYKWU1ol0SpxRWkwucquK439n
93VwXRsW+Adn6RrnbEosFeEwhdW1cUbsbftSVjGTQDD62t4yPPDMDSGHg7rHI/omOoMcNjJ+aLDu
I1CrgVe/guNlG5AxoWNi5GvixKRPwt9WRRobrbMMIXobi4ILT8MC5yYHQ+BuRFOSOOgF40voMH5G
ckcQ3d6OCL3ZYbnyGtDpGhk+7vF0Qd6VsXogN7qyL2woJYegNQ05pGOwRtnN1gaTR9Afa1Q8LtMj
gPX4awsFJyPqy/aMS245jxIvuVg8xhFCyexTG1N+lohkJBolkNOw1Hz12dvz6BEPqcQWHWZFyBue
5+1SN+KMCy0hi7bE8IvojCSLrd+RRMuorzSXoGEGWOWoIUGmhMG07iXi9AOb5yS2rRt3zxqUv8vO
wTQkiyVdBx+SxUJFSsWD14i2PYyLFHhKXB8Dj10aI89NZaojA/9o2HLex0cZtzwv5KHEFFBzYyf7
IscnsgOQ7t8yi+k/yihKb00CsX1jT2V3Bf+zfvTsMWj3i9WbS6vL1popz7vb2ndMvy1yM/zgOk7K
4zgQEZEpuzfbupnk0cGozicup+WS+Lwl3omlQhvJfpoZbsigpt5GC5+PRY9rsNSjIg82pSBfGyET
dm2WHqbHC2QYRW6UO+X6sNgrXK+pdXcfdmlzkyFNIMzR6oiHn8pxNaP5v+okWp7caE1vnxBJ/vQd
pIJcidXVUlKeMq0z0de4wLxEfTBJF/ct9d9KkGifPWoBlERFIK8ceJT38zzxEgfjEN2y7ZgfuViL
V2+MVL6HMEoEZFFbEDDCsUD1Rtk8/yRTWsyEU1r9sG+sKbc2xQLDcBNOpF4CdQHduLNJxi23CFQU
lrQMKcwhR2JZp7ugAIq6LWIfo/C+tUXafOHlNHdwCmT3maImaTcJ5M1TFMyYMtywho7v+iUhkU1W
IRozOX0NpSOP+1YsYYckU/RA2SzFUuuwMENx2N/7nU/5D6rUPrEX9v2PEgiY/6PHW9anO1AzbkfL
s8TTvLeTaaX4CAJkeFSBQmOtoYWCDrcNfaQR04HEMuuRHzI1yNKNoUdn6Sp0AD1EDd7KAaKTyXwn
l2eyBvM/HCwSOab8QC0VBm+BBtB3DIIylfmBQiY3q+8NomF6BKZkIZFQi+mzU90tKWmJnWHiLOrR
IY8T5BygRu12xOV6sBcrwV/tsh+/yr0QRCKY1gDiSFOWkJr4biD5a3Z0vzEeN0QUW4P0dz5bSAcr
0i1ROD3OHe4lCp/cZYF61mZ6BQ6FZcQZp9oMZuqlHGAtnOY+ckn6sjPGw/dJ6XghMpS0c+z1VK2Q
W+Lzl2jqCvJ/7mMkd+Kls5uSfWSXuStkse3iJwcJ7dfst/GjQXzobIhfsD+hcDTivLITg7issAlr
mPGhHQEueM2R88V+RtEdf1HHqcuBgeBXlsfheTYM7UD0ARnQWNZCiuyMPRVmuybWJ2QoXoacE4wT
a4yqvqXvVquFaPhh2Wp41eUQwOuVefvmYQwutxmzUsIK2wRPV7w0DoLwzLBlCmoub3JYKU83bdfY
DxweHdYrgXqFE4sFDA8vyauzpfpzmtlVT2hb7A7HsQUDwHTFvagcBQGEpiEEDyEr+dqSvexgX2w8
3n1ceMsBQCIBajG0mA2BMZrXm8XYB6EM3b3GTIognIuOiMkil7fJVBdoW2ZB8yLchi8enrj93rno
NoBgFcldBIv3bVp4pikbDP9QFqaTPRBiOnZcukHIZL3BSUeaZQUmjBCNbLrxTRg+Lnk7DHu7hQO2
a8iKk3uKhZmAwdotcfdB8mAukLEY2hcgQ18gAHBk1dmMKK3oPYeDrm1L9CKOkg+4FfPxEJV90Owj
i+jOHWIrWvOxlkVxSELiUt3Z+D5q4kR8TLzWqMoXrV6TgPeHVr8CsjLBZSRmsyCUZhdFGQF3Tbrw
4V6dySucflW+s8Wykp/CfCJ+1nJzhHoJtgx8ZrV9EakJuyR8fGoQDuRR76oobYJTOXYFt1CzugqE
xfFFibMEFGnW+rm7wG6CcyTkFhQXkq+2/jKLlD0MZndAD57T7r2prNuzMFF1tBFRzokedDM6lCVH
JrDBfDbNOwR87XxcUg6mwwyi7AbYr+x2Xt9D6ugNOLg9Bnmpj/Pi6wW9T5IemI3I4AdK0PbM93xr
3I0ijpj8xzrgXAo5cTsTINtRWYyBlD8MPGywHBRLc4zFMbAUT+roy9g/S4g+67c9YM0ns46ztpFI
y3FDGE7/oQdLkvvIqKxCe65mNrZVMdTYHCbvZ+aM4c04TtaZs9i0P9Hkc34kjEi2xKv6V72rql8R
US0nbwg4u0kNXq54NKdfPhRkgUZiNNPGGwrrRziO8tqeAnvY+HOSfrI8m34aGM3DYWpy64l/ebDu
UJPx3kI7qTeIi/wBapOCpx3Mofday7riiorcT7iODW+nhzaAZfpQctqpMrmeqsz6xVywe587QkvW
KUaEjIvtwfNEtfCTJAl1QrSUP/HT0ufN6KfjRgLzYGJPWMhXBZo727F+F/eAexwX9tIk291UINo8
1r1cjvgPtI+zwYowxtZh9mKw+pRIk/HfH0cTJqhWLQt4WIJRAAKuPYJArFsItTvbGuRdkdUDaSwq
WJvdnhgsCBxT8US8hvEBcXPEMFbNWO1l+KI5wVKLNym13QzVlpgwYiUzW/6NbNyEpFS/hRycYt28
NJr0WL9QmdrGjgd63F0isC3EAuc/Cba2vnyRWKz+KRgZWTryueKB/9mTFXRD2Ep4PsoSGkKY5R5Q
XEXsLI+C1ffnaJSxi3dk34SMIBcoS54bqys/H6JPFssuoEIE3tteWYF1sCuPQ8GnBIcyZs1edYhy
nJTnnsN4jw3pevWEA0BHUKr4M6N0CSFu5RwOm4EZabrPLAfUEB9KFdoOddyusJDu1kkLTP5pnFTR
3gz++sdbTdBnREGHO8PRJKS2VgkBOqG32aZR3V2zHs16dkipe8gWEhU2xIVhTzBO9Fw2w0hkSrpA
hUwwIpzXOEDXHOU+qA9t6ViflYyTckusly4vQR32atfz+dhthUWGF1qj1r4L7dgFykyZODFQLMmq
Bj2vSCtNKfKWrmWEBY+KQJ006AjhjLOWlC9Ekz+LZLZA4KF5izd9DikaoziAKH5ifvThxEX6XPIS
POCOR2tIc8Pwt5EQtbeNFZdvGEinl5QhoXUIndp9Cxcxw6v3xNDveL/tX5WKqFsbIZlnUvY8dMKJ
mfFYcf0Tuyqcy5y9UYW4Kc3esIfwRQimKLfO/6XuTJbkxrGs/SptvUcZSAwEF71od2fMg0IKTbmh
SUolR5DgBA5P/x+qsv8KR0oZXdi15S7NhICDuBguzj1fCw0AemzAoewg8YahQB1d8sEKg7PQTDAt
DAWAewiQLDkN4dbLq0g0PWytyriJj7WhuPfAMW27A3Ru1Am8HGY4GWFZhdMvgafGsQgndhUSNuZY
Wzs8s6I4AfaZiMTofTt3EmjtZV+m8E6K3TDnMN6/wWKP8QUFPtQnbMYxrjg6I58mrdYnuHHUdYKI
qmyCVGmAQZ4Bdz7gTIVSFRwRy/WirAecbqDZgOl6OecQy0cibC9ZsPsAL1GwRFBAFr06bNTCORHW
XcunAVeRxuNl7H/37PV/TSoY/G2x4X8DBQwLvjOl4P4v/lQKyvAfcQhWCK7GTmKHSPYPsDhFCLam
AOYRxjD/yuxAXwi7X0BlQIfglDI8mf2Z2QnUP1C7GEMCE+J1bLeZ+Xdev4LzxA5STRIVtygpx2Oa
4FDkOI9fG0rZp0Fm/ASzxvokaPExw9EXnIH2G5zBv6pCPU3dGlwBn2VuBouKpZWT4p9z55/lnz/B
0bgsW/QCD3k7bSNErgsFww4JA7oEEakZxPmJUXo7KXDKGjycluXzQobboiR4CodJAXTM7R1ek+fL
F9m4n/39HR/yryfAfRREFGGUkSpD5AcUibSX6a14Ra5jmDoOa1pF4KoQhuwIYVD3aLTIIVGhG7ZA
RgIQrlYZUTjRqg7WL9tQAWVbw2F81HMhDmAlxAZawTI/yW6CtVbf9ld1DT7D6d9/hv5fBpv93sMI
/vt/oLJ3+I+LCcZGI6pp/w88OaPS9sVX3MuN/ywO3t/M/+s/33ypYKt2nlD98U/+GXgRtLZ4O44k
TCToj+j6n0dniQJ0xZHJgzoWj8hhgNj6M6HKon+g4haUXOxksBL+kYX9M+yQhsUEwTMwTM7+VPz+
T33znxMMD/W/nPDnT86oc+eY7niSdTA2AWqMKgmmSNKiohi4uXyv3aovXozDT2bzrxp3JrGU9bRU
KRoPiP4AUNX7kPevBMqvmnbkxPDK5LDE1pDLQ56IWg9spKiKl56t73/1RXIZsh6wA/arOC6Zj4bH
t2yvJvUbFCdxva5Ique77c5kyW96Ecds1775tR2e9zufSygysRUnsFV5Vy/Vl2GePL+lsyxnHOrR
bQG3Hf6rQKFAbIMnZaQV/TruLLfMDmTmIWZKanCvzuBbqFc41Xg17pKcmRHRattUJBGSn8hoC1Sl
4BDk1/iOVHoxVeJ4nqeqxpBnAydHpPuW09QQv0HfjQFeNh6F/dSpMeVJPLXkyY4Utd2oEFr9Rt3d
ZIYsl3hFnEQi9PQ5xeuwNOy937A48QmqTT9og6YjjTJSMXZ3KDS99mvbic66r5t6CweRGIPiYliU
ggDRj9/9GnfCMy2nJe2BzkmyoPkdJU13he7e+DXtRCdmCbz49jUrW7skrdVpHtLbv296H9Z/HRv+
/zL+47XsxSwEZwkqQgreVIna/cPI8u0RqoT+Fsvv/d//hV8suNSJ0JzBxHNHvSRhQK+RZLvN5t99
WsZ+dj7JN97H20xzFP7P8qYX9ovJRq91HLqR86ahku8EHBYAUNB0voYvT3U7BeErPLqfjwjSs+eN
467TQeEKdKpl/E5u+kp3Y+I3JM7Guc2zoO0e9xwUlDwMbyo6X/k17QQmPKBQ0kmUSDqC2rcsIsMf
QHiU7/1ad0KTi9BSU6J1yKs+8ql/gL7Hc0ycwAwlHNlSOHAnhIa/b3OM2n4SfPbrthOZ4B40Ypky
1EuqZUWhIx6QoQbsvJZZ6BTOJ0qjAPfJoMZOIBp5g9JG5CS7Z7+OO1FJmhEllSuM35F9eD8DUFKk
qjx5ta2cuKx5xXDRBOi36MQtr8WDreyNX9NOXOoN+YK6gOEjLrJ4hhvLh3qOf/dr2wnLlenYQkbC
kwZuQngms5cwj/vi17YTlyGVOTSEC/xlNKpPuyj+g+jNc0ycwMQ7U2vaEb66KA//bsjwAZk+v147
QQlVZbDFJUa7D/QDaCwPIFBnfnNbOVEZlGCAwc10gTgBtnZNIafnKWwzv/VbOXGJnD7BLd8syczU
XoPxTtfxKzvm/uP/umNK5QRl34purWZI1FAvALVaHtxAo668DoWocz6PeLsFBdJd7ZLAneAyGMK3
Q7P4ReUPr90XO32VLopMsVkTRsInPFEdgOrzm90/6KAvmsYb8Aajkw4bWgTzy0IUd+COZ579dsKy
zPpUChRpJ3hw/dQArRIgeew1v3fl08tTcqbirIZBD+gtDUFpncVFFq+5vd8M3227XraewjRlSDET
AaqxISo7d/5Laf1CM3JCkzUoUKg6TBQ7EVQIsU9gt3uOihOZGanwgBZggiPjbBMQGIAaqCuvo6z8
Ue37YqqUlUD2n43Y0sz4icI8AAJXeuf3OZ3IrDtQ5jkU7EnbL9mxQaks3Ew8NzU3r4f6Php0Bpua
XM3bMcs/TZX0G3Dp7JconsWbOcY5YTjMviVDYT+Wde+3XElnx+wYg8Jg1GsCN5lnmLi83WA47zXe
O0f85QRfyhbCGJiZYJ+v9GG16jsXfp9ylwO+bBp4Q1joDPWSRDO70TFHMTR79uu1E5Y57Heh6a+W
BBwBAdmBfs6rzbNtJyoz0JkITLcwA1WxJfUYHOu61Rd+HXfiEidBDrVlhbNPH8GTZwStAC9xno07
G+Y82qjC4wrmYAjWjcyaL12zPvl13InLHFY8c0cx4nkw3rMqSARoIn5NO/tlPFGGcvgSU3Aj35c5
/sbp5hc4e6nPyymYt2KIcj6sSRlZekpR13PoSPHWq9/CiUobrGaEfA57Q7O+rWJkUKKqevBr2wlL
mAGFpgiwNcBOARWbQs7XoZ6JX9ALJzIjOvYlTLKWZMxBv8rwpH5aSVP4bQ/CCc6oKglqEMAjnPE8
+rkO4G8IHcB87TcyTniWkCpqNYgl2VrxHvKct9HoFz7Cic2RBVO5ZAJZZSgkirlgcK4nftk26KbP
Z+LQ1x3tNwxKaPhTg5IB3Tev3B32r/aTw6xwQpOEpYVTUwftHAo6jKUJSrG+zgDXBEVx8ht0J0R5
UVcDLG+2ZOnyi0BkFxSeVV5N7ySKlyGK0vZ4ygh6D7xfcyBmej8jo+LXthOhGUCCkdnaNYkmA+IQ
FNSQ55Dvfo07IVrRfpUontqSlo0fyn7+rTOXfi074ZlGdR7akGEdn+vf6zH6jrts6XeghbHL2XDn
IH/35bIteNZvP8M19A3Nv/r12glM2CMuFMJubG3l+GYom485Ksr8mnYiswaAq2tADEyGbLDHJR7E
Lqq98mvciUwo91FxOe/41GJ9lzXmHR1V4te0E5lR3imU5pMVjjcoVW8kKvqN32K1l7e+DBuujVRY
UQB/GAlOWKmcE9hQ+vV7f+5/2bgdCdDgoGInXRfe0JQ+x6vnEZw5IZnDPi/uBV0TsdmPODTfyJH7
zZIf/tsvriVtDWxVTA0+pI7elZn8srUQ13p9SeaEJFRN6wLDBihqyTKh0j7qDwW0Pn6NOzGZbSWv
KmrCRJjldlH0aYsnr8Q9JA3nX3JFiVkBBtSaQJDzTAATTbLJCs9BccISgIyOmyUEuaUt7lUQXpFs
fOs3JE5QyhGFKRTCdhSBhp8KvrxTHHa/fm07UVnkMa9CgdBZoMk8SuQfIzV99GvbCUtLByY5RPxJ
W6zfarN9VgSQPq+2QycqIcIphqVCnjpeq8c2g5x0xcXHr20nLGsa8CZM2xA7ZX0BEvWVYfkrK9W+
H/7keBI6+6RUVbMZVF0ltKzZV7D8jk0fANzRHiKEPozJPMModGI0hAaYDLDvSCJWf57h0VCP6e9+
w+NEaArDYrpB+JdQXLwhQn6/SfXJr2knQlEatawRx/DA/f5tBZta0saeTTvxmcnJQmyFbGFGp8dM
ArLadJ5NO/FZ8mIFlBO9Rr0dym8EZLCs9UuLuQYI/RgNAJmXW1KUZgGkfF2um5asr5yW93H92XR0
IrQGowRIhB4rIlSvqKvvd6JWMbwy2X/R+i7meblzLitc9KMMF85GBt+ysQTOwcovXjNlt6d42TbX
8DcZ95MyKkyepgWOdXMf+61brhJoQR3oImM8ZyLPiXqJqrOowf1Tk/lvyoxk4ATmACc0OCvg8S6y
0X1oLBSgzG9/25WOL8eEwfdb5qi1TuY6vUP9jTn0Q/XsN95OZKIoa5unOMeBFkZ/qvsCU+nPfi07
gYn9fkgjlm3JODfqUk9NCX79uL0yJvuw/mSG79iIl2MS8rmhzGC4QxaF9GgLUV3AaGN5bGARYY6w
jxh/9/kdkIGe/6VyjlbolfE7hOpuzao+BkZd+jXtTPbcsB6reY4hWoMvpCcP5Rr65VZcjSm0pE2E
Gk+8z3Tgo1nafpvWwm9d/KEsfXEGHSFJr7sZqfGQjpeo4b+AEdorS8s+pX/yWV0hU5MLGqDaBumm
oWyvhSiOFlrQSJLUb2WkzpBPbQ83AGi4k7yt3oGV/H5blddEkX+RMkUAMXN4kySsmcQ1B4fxiDLG
xWuuQCx5Pg3h/MXh/Ib0eJ0P3+MC3Jp6azzf76mzwsDkdwDcEHcseFWA27017zNavhKp+0rys0/q
rDAonUMVOwoOkrSIn2bQ39MFjtk+ASSps8YsJGvaVWJljAnRhyCX32YUPR79GneXmHLHlwt0XOcw
SM2W8kIPnjpGIEjPP+c4TW2Qrci9pyVczSj0QLD8557D4mz/Oey5bA64b9KMYOYNegc+M+I1EeGz
cd7zYQjAtJeIfuCvr7JGJ7q3b3xGHJLg86bh5tStOsLnDOHXDXeVGwuamV/TzgyXtQ2LwuK8tYFt
cwR1qDxtYe6Vgf8hYX65GY0VmxeGd+ukT6vHaATEVfitVwAonQ9JVueibhqMdifLrwFOK/DnevIb
Emd+Q06nirhDrw28rWB4eFUrcu3XtDO7gwp0njaalyRYIYlep1vIHLwWcNjWnw+IlHaJyibA3Obb
RTpUD1MZv7L5/HylAmr4vGmwvwsgQZoNfEyAS5EOubVR7ddt5ew7pG+hjNxNT5fOwjcxfQc783de
g62cgEz1EMBqDaeIFOrZqyjd8msYMnktgijacMZkJdEIX2QsgoJcmjW+6uDF6ddvJyQ70y5xD7PB
BPxt8wBeSnRRWLhw+rXubDv5xsoATK8lmVA6DRs4eKE1wKn4Ne5EJa4RMJuOFA77XXBP++YWZF3P
UXGicsnx5tv1DCegHT8FFf0fETxj/brthKUqYT01dpiEZhYPwEDdggv4StPhHn9/3ebhcnA+URhV
uRwNkodCVrDxjlHBCtppUMQ3cEsf3gFeQe+jbVFPBLZtcq3n+0BNG/ij4XzbTdnQHUQtZXhhF8an
y8U25n4GROqRoSIYF56d54EUef60zpS0XvpWlCOd97kdxwHsqX2sI/aRh+mtMM2V11C7ip0Qzm09
9G4WTNf6Q9iP12k1+tVXCFevs4IZZmrUyydb/NV0QEdtfrdB1IedDwjosHBvI61JVh3AGnY+har0
HBAnZPZiZxhgLSaJmurOgJIBPJHf3u5KdYgtGrjRIv87E6lPYQf6Flzz/VbXyImZHFwj0sILCOyr
oTtyuJgfUDrjV4YjXLFOkc+7fxpGpaNaX8Ax6ERBJXnlpLav0T8JSVeuE9YpDVKNr7lAx/02bu1H
BWvjKowudN3HXs+PcP47nzIDqqVbCBhNss0wdkrgERk/II3YC7/10FUDolK8Ah4Rr7JyTu9qYW/A
IHql6X2j+cn4uGpAaD1MB2oVwp8M5Yee4MwCLz4VoIiwwah5LQSu9ihdAYYZQiDgjRnXk521PMRw
Kjj5te5uz3EJAxzRm2RIAXGpo/GyrYtnv7b3YXtxzV+3FbROsA7w5E4uKxpewMPwN7+mnXUGJtcB
bLsHTJoYBabTcEM645X4wEH+vNcaeGe4/sdYeOtB1Ieojzn8CiGu9eu5sz2nvSAtOs4hN4z4aUY+
G2XnIbvwa91ZbLoC1iRwteUJjEs+hiU8AHpwKvzadjborYJR1ID8arLBcifIf1Snc7/v6UqQ1swI
1SigfUw1lYnNgXKqF+HZuLPCcFoBntE3IskFrNvgFXQPwoLfRUU4J4AsgpVIpDAoMyzwB9tcAx3l
t3G4+qOOg8VdKXC9YCE0HOoZLpEwCfErJxR/0R9pVvfFgNbBvUvIWt4U7LUK7T0If7IsCic42yLd
ohKcUZSGqo+5lHdq8SuXFa76KBiiaOEpqk5hQzfAkyT+nkY4aXhNcFd9VKKmLVA9+k2n7Doao3vL
POPSVR/1aQD7qgrFm6wPSdKBmgXnPXXy67cTmLzuYKxqjUyGbVNXtAjfzXyt/QbFVR4BmblAnFGi
cWM+TDb4uDXW70THnbi0XViaGUZn2PmL504GR7gYeOUMBXfCsiikpazAPJENWAsw/7vgovbLjgnu
7Jl8A8ZJD6jgQiUxSBtD9T5sZe/3MV3pEZz0qkymQGbQjD6ohl5shHp+SicuZ2wOQnSbTBbksa5B
QOHQp+ah3yrLnX0TH5NanqHjQPh8QJL8o+nle68Jzp09M7diBbcrRNNzBGckOCMXfeS3H8Nz9eyQ
olRtlhUugknRmlu6drc1fMj9uu3E5byqshzKGWXsUZAltq+eRoAS/HZjV32UwZ9psnAkS6qN3BaR
HQ6GU79r7V/kRzAWrpcJHadqg30ZktcrDFiPXqPiCpCiItMcjmMiWZfpKKPmQej2jV/TTmCO8BXX
WWGBm5nbu3QjYHr7yZgFE+fTJCdVKjcomZMO0Xm5LyhZsPopyYSrPwLhvAaXCEMi5v4DnLAvw14/
+Q2JE5XSTOvK2SwSFOk0APAeF2tazynohGU0UThEWYyJAu7sSZf0g821+eTXcScuwclSeR3hW/bw
OYOHYQ3vdTN6TnAnMlVAGgvnUkyUTt3rNX6ePf0IhKs/oijDa7W2MtFTe1mWBXzOlN/hficRvrxP
AUlHCbTWu2GAiZrDDhRE0Wmb33iNuCtByuB4NZb7FF/hlC4W+KGTLPArUxSu7GghQTS0K/rOyYdw
bPJDDB9gv3kYOrEZQEZfjDUSBmvKv8DbFWstAEp+B/zQ2TSFGukM62iRTEDzPheFkJeUZsZvt999
wl9+UuxpCxUEPg1BsDwwXt9vni8ooROcwQJVBoJIJuD33IC4fgWAj9+5zZUeDR1tB1bC7pHX4b0N
swTqNM/xcAKT4pmtUHvuB1Y87VXIhuKiX7pX0ln7J/vJvcSVHbXgDoYDqOtJHWa36VQ+V2vtNySu
6khnDRAlY4HzvSCPrKqAJqiywW/HdGVHwV7+mDY4okTFVlzGQ3a99iA5eEW9KzuC1+lCQpicQ4sF
S2zdLsXXtSDxN7/WndDMgRJWsMzbfUhymJSyQb/B41vq+UH3D/0iwWTaYMkzilEPylVcpEhXPk6g
p3z167sTm+lk+TxBEgDjABYeYVtvDnwd/JYVV36Urku+DBMar9r0Gxz/Jjhq/wkC/jeVZMKV7pgQ
71QF7DqTEJ7eB6BFGhQXitdubfun+1kUOSG6cBLhGQULIugC+f1WlBlKfjVj8G2V1vid5FwZT2d4
h9+AutMKtp45UGkjHfye3lwBD5hEGpvFvgoALXDUfWaPs1y3xGvSuBqeEB7W22YwJescx8MqBYQH
WDvudwJwNTymQeNjAPhL1YubYpTPSxN99uu4E6mVzmCjLDAszEr+kEttPozVnL/za92J1BLFVjHo
rWhdic+22S5NM/jla10JT0lqHFoamIWN/dQe6yLEadG0nklP6myj0WKiDPNcAvEqlmM6wgAYQCPP
MXfOuH1b2xGoP5wtUtj3mnCBEFbBeN1vzJ1AJX0TRgVBeiUvxR3OMVdS+EmyuCtprOeCzHCQxoVl
z6oEeTXgaT/we/EAsft8WZ+XrB9imDgm4HeAmLyFgK/CwdhnVKDYPW+c1xtYFBkOojs44pSGwZe6
9XtHhOPgedsgg+SbXHAnT1d7G8ChLV1fK1/8+dkFWLHzpnMipj+nSqwvFsv+oNa+9RsRJzbrJc5I
Cjx6UslUX0R58a1RQCP4Ne5sol3GYGddM8yUEayOAlrMgLd//H3bP9+JeOzEpiCr1hA2w0lpAULL
bE16h92puGit9XMp4a4v0RLiuq8ajM3AUUIPlvp4E/dj73Vq5K4UScVAyTQNxchPKfAI3TWc773O
F6AUOfOlq0JGAOaAFXSE6jf1tdTWK7cKzNF500EEHVwRYUyAoru3SPRFqamOf/9JfzHNXSkSmH9V
M0V4lSCwQ7+Zl01diKrxc0HhrhYphx9HDhtRkdREfVgaJEJAsfSz+YFBwfmwNJnQAgU8eFCp1/q6
DSEjxV1m8JsqMBA+O+rGZQoEwL60xAX7klVzj0LGsPNs3AnSmeeqLYC+TYDOPQGBcKuq17Rlv4hR
157IFFOWwaCVJ1nFWASQWzh8Wxqi2gMbQWrxW2Vcp6J1STvAcfBX5gzA7b4hMHBfaj+bGO4qk9q2
7LsyxKRcGDAE4N7NpywUr5x0fzFArjyhjaKK6h4L5Exs83bNv0UlUL6D5K+0/4uIcjUKdQR/dJ7u
nc+md9J01zTwK9DgrvqJ85TozO65RROCfdyF16WKB79P6uqf+ixI1zHIRDKa5j5ut6ucKa+cKHfl
T9BLa7NI9LtoSgbBxtgdkAf0Si3CMvg8UIEGjZe1QS43hWAt0Q29acjmJwrjkROooC+MIA/iY05t
ez8GzaOsgd7wWnpdERQNuSUtJzCFi4sHybOryM9ujrsKqK0eNjrSfVFX/O0k9L1qosqz184hNwwy
NXCONDFIbdGhnLqPyzr5Hf65q39aSN+jYB9DYuf1XT7m13Fr/JKW3JU9CU5MtxJ0fFi2Q9rrd6St
/Oa3qxgKAg6DjhmrYdSEuzh2uyAwE/TboV2/IsbTJrORBBhGwXpKUpJMZtj8vqZ09tAg7xaVNpgp
fZo/WT09mjx47zW9pROXuDnzVvSIS4gR3q6UDkmJapvT3zf+i0Xc1QxVlYYcAYIVJInDj2mYH1AR
d6n7zW9/luH5mgJ5dm77HjahMh9XOC8041vD5srvqCidW+jYddakI77oWC/8ZOGGjyqeUHulW7h0
ApRI2lR0HxpddW8FY9eS+j1YAJh3PiykGeauShFCVWXSQ5mLN5kFF/nvP+kv9k3XtyjOcIAuAH9K
bFfflE39Ycv9xGvc1QyRBZrlKsbnnDRYKkCXmeMSWb/gd1VDDbd1H/Q4y5mZnECruV0b5vcpXcmQ
JC1ucxGOKqzdAIYZyupYivW733g78VmXaUSBz8BlDlTorPvUcPbOr2Vn06wkGCrlfodTxXiKWrFB
5giwjV/jTmhSxYCpQp4iMQG5182HhZtnv5adsMQaS2UUMbQcy69lH32ft+irX9NOTNqg5mD+oGnU
eYEsXo0WfG8/ozLuCoZqxSaWtXw/i0dv8Qp1MRQAfnp13FUMTdbKvB1CLIQAM0HbU4UHiHu9BCzA
mp0vJ3ls7SInjEomwJNqxsdmkn4LuKsYAvO7z0Kw6JNNbtCWj/3TsIxez7bcFQzRHBBBxTDexViu
B2PYYWWt9tvtuROVXE1VMxb7zlN1PcCerH5W65j6Nu+EJrGA7qUG41Jqdiyq8F7Hfol4GMCdf83e
gpIVQPuA9WRtA5AUe32rZsgGPaeiE55DTGAIxwEEXbf5gYPFFefKb511XYuCnm+VYj2e5CbSHtot
/5az9YNXBLmyIcC88J7KMOI6zB8slfQWvC7pNxVd3ZDtAhpTsNeTCaTWkah3sCBP/PrtBKeo05D2
E4TNdqwsBUCxm67LaClfKz/6xXbvWhcJuWZCppB+RYP9AEJojhdo7TlXXPHQJiGd1jnUiEuqko5l
D+nsZ97GXekQ7F9Jwzu8DZvOhjdySukx4Hp9Jfx/ca5lTnyOgLOOs+mhEwTV9QgWMfueAZENOPCY
555f1gnUfOph6wQyCArqZ3XoIsAhCSDEftPGiVIQfTfcNaGCoHXH71sCZ2IUzPjVe3Lm7KOtWuE2
MmF4kD67XSv2Ne5049dzV0c0BLIsCoD4kk706kgrdd2XrT15DYurJKJ4/9RxjcPtOsiTzdMSvENp
/VZGV0ckANVQOd0rHKqgMIdyKFBPNWWz3+roKon0MFjdhR3AD1NxQTP9btv8SpG4KyQyNiAzPHXw
lJiq6pAVugW01M9llbtCokrXWYBFF4KceId11xvIiKrw/aJOpMqFAmkaAYcho+wY9/EjlX4P5sCo
ne+kQYf0cFUFSJfJOjtgYv4+j55TxQlP3YFinc2Qh+gyBqi6LqukBrze6wEU9LDzjq+Z7OJFRVhZ
+JwfGC1uyTj5OV5wV0zUgCa7ZoDSJQ3sph84gINJLwHj9gpQV08UhMPExBKg9XDsD7SwD23Xv/Vr
29lKtwa0X/gpS6jk1uUG3HJ1KJai9zsDuHqiTuSsZHo/ovffwjL+VCs/Agl3XYy6pQHht9tVyWv6
pZb5gNRZ7mdJxQPnoIu7p+62tkbOLNsglI2Ktb8jconf+425E56xIbrq8T6E8kaIWegormALZPyi
yNUSGQnKW5N2+xMCu4RtaTK9WgH6i2ORKyVKwXyv8WqGS+gk0vtNAy7J0srvVvQXGyAcLqpgwlmU
TR1JaDv9MbTj5hf8f1EQ2QEk275CkmWKgfCVXQn1Ruxn7cJdEVHVLVUfK7Te6OFUlXw9zK1neTb/
i4ZozNsV/yH1tAUjkMvsM8utl1qGuwqitp2qWE640JmR3lZd+EVlleeI74fIF2q8AGCgWOx5RJB9
3+xNSzF76Z5wqzpvOs7iho4dVvJxiU/KlPcZN37ZT1c+VLMGwHBQTJMtteMR3PsjWPWd3zLuqofa
QU/d1qHOpqnKN2nT3c+v3eN+cTJ37X+yDOjirdxwMi8YTQCpE1+ngSCbs+Vz/Oy1aLk8s7VNKSG4
YiWQPFynAwPUG3lQn7aZqyAidNam0jm+aF6NT8CzB5eQQzWnv29dYV78VaMIROz5fGl0J1ja4HJe
p0t515g+fRa9hcAShRakPsR1GN3VEQ/+WIxkfskp5iqLRp3asrMZrtaDvtv2HEwKm7NX1vg9p/2z
XyTPf1EvGUhtBbZVFA/TZ90LHSZlrHrUhC4wZku6eRHk0PTb0B7TNOKwPWRk8JoIzBUftauOB7ji
MXgGZ9ERqNUP3SjYK9+K/+KX7f//xbJBC5QUW41vZUL5se3H6hgEqZ8BNHPdj9jU1zzOUpYsw1wd
toiHpzqeIq/wZq4ACQ/rpFhXTGJR0kdutvBKrh33WpiYKz2CR/OSxiO63q39tTXQe6aB18bLXN3R
sjS8IUG5v/ggwYTpOj9BL1y/Yujwi+BzpUcSMN7YlINKgIEWTVKoQL2nVYsnXzsWAHNiy6TdRdTU
K949gEzvvbY25uqS6NAuIEYihRNPXAAZwkl8B/z6QP0m6l+0SXiPBM4DUSBLaw6NCeYDCSq/9dCV
Jm3xMNIoraOEGR0+Wz6Vj4Xty9JvprriJFbQrCIFJlMk8+OQqe0wmMDvqYy52qTQjOGcZRiYep7L
05qzG5PlftkEZLLPlwcpSVyrFY0HcdldUKK/jNvqpxtirjoJdyzSW7IvbLlKL+vmw8Daxus4xFxN
koWsxOQrtoM0Hp7aSuvHoKKBlwaPuZKkYV/ci6wGzJRanD2l+m2vw/n7zfPnRwvmKpKWNljrisbQ
9+Xd9BU4opIecDDv2Gk09fru7//IL1Z9V5Y0VCavKMHoVGT5gAP0eAiawOuCC6D4+ZShA8qIVotl
mcq+OuoCwuSmFp6z3RUmSarjdhmweErBskMLC8mLPtTlK4P/q3HZP8qL3XBhupAjQFY4ucxfw7S6
g1e63/rlWgXBUYoRBfuExC7BER7MD23GvS79zBXKRAHenFuGMdk2iuRwkYWwIhr8SpRArTofk5EP
bdTWyG3VG5sPCjfzYPVj9jJXK9NulGpaQitDxuEZhoaPbUSKV85sv/iWrlRGgxnfd5Pe08MVQS2o
Sop0ei1h8SMz8ZMToauV2YpxLAvLoX7QvdJXU0bn6EDinPBLXQ/1m4amej20MVbQo8qL6D2BgtSe
AgEnhEOnq3w6TRDB7f8eHKWL2aThax4GQfCjFvAnvXNlcFmsNppZPHmgBkmld9kgh/FQqDIkh2mc
suhQ9Fq+LbKpyo+BbEV71bRsac1laMfJbgezbrDDhTCqXAP8vwVVHSUP8utiitY/1qKJ4gPU09Up
y+Lp2rZjuF7kglTjyawN1MgrQPcTzNYn2MWJmTTw2JmK6JBKoz+0WylVEs/Fok/lZtPqGE5N+lXY
1TSnoqrm9ws1VXYP+WE0HVLV5d1xXe30dl7tFv0RVjrNYYBVVv1N0+r5cQXcjz+UeaXkHcy4tuxu
E0Az3FakyTPAbLe++YDXx2i+XeeybfVhDsSYbgfV92YBDp0CCxgto4ZvJDBQarkAYHuroI9tAwgI
WZ2OV4C1VsVlOyMB9nFYwzW+XFdVh8d+6NPsPWiO3Rvd4uL3uClR14eKyaa4iSkv6UNT9gE7xgbZ
7DvS5np+I/quWdghhy2OwAIWtDGSojWYrfpYVzWzd1MfL8VvMz62uc7WSk4BishkXzwRBtbOXR5u
E1yXgolG7dPEp8zg2TaATPsQTrMNnvqJNsM1TvSZOuilVQO4P/W6XYAxC/T2SfRpPSQ8z1rx29iQ
uYsOfTmF9XoaaDQoBd/zapjBPZh0FX+bTZcGf4C30HfPLILy6c7UYm4eCY9IfNvPJNaPk9osPoCy
VTodwG62jTiiXH/d9k7iGU8fI1Q15M+2nET7mJVClfzIO4C3zEGPQTvegSgg1Ycq7PHwNA3VluZX
JcUoo0akyC5UvqWtOUiovN5mkwjmx1FrJCGiJrflcdZzM/wet3PaT8nYNXD4Z3033ELprEaG0zU8
MSnKnRf7rklLvCvApKkOnus0Z+HJtJk69YOh5YlsOsBXF5yC1dfwNj/SbS43PM/o8aGLwu4hswWH
JWKm488pVya7kSrqcdMb0qzf8INIWePu1/H2KJXeB8dcthiF4MSCuR9OYyWKj3Rr2+GSxZrcICPZ
E6Rpc02TtTf8TdDp4HpUlnXHRrdleAhWPUUXLcsqdYg5oNIH1dUgZcZcpO3B2hq56RqQh8+6aOb1
oDKVBQdN8F5VDbS/VEBlXMBCLvqM0m+82Zp+a49NPhb1iadzvx4Cpc1lb2b2ae7lKg6DMKaCULlQ
8wnE42y6NIKz34vREvBQS/ku6uO2BRu63NKT+H/MfVlz5Da65V/p8Dt7sJAgEHG7I4ZkbkrtUlVJ
9cKoRcUF3EkQIH/9nCz7TltpX2uspwk77FBImckksXw431lCP2v3bd+hSzMPaxaROVCPfAnGpFHC
uu0Iu5P82mXK23rId2gOoBeOz31Ps4vC5PkXpimuSmvYFcaVFZYfJpUW7X3nIcgrzik8dZK1qnsV
0a5Ww12/SH1XtdDJR4NN6a1LtcyTsSREJqKSJfLb6vbQqrW7SzsPh7Ul8NI5mZrxvhp7sV9C5Gwl
jod22Hp1s3TbaaCL3aB6DnQEqw3zMmQNJ1ck120egYHSl8esNuihtRCI2UNT6jYeUq9q9nxNm3GD
PXcZr8AKPjTSDi90zXB36qxMRm/OMqwzPT/olk4fm9zHn6Nj0U9xiT7RXQ41vowYWYJbN/ehvkAK
UwAuQFaOwZb7Tj7onmpz9McOUqC87azeGrMW3mVblWbcI3XGHZsKocmR7ODKFM8ZZ/aW8RIeh7xf
q209LM4h/5ks64eukW4XokdyWfh52SSUQ2Ac+AA1LtUqKhI7sbRQS7Z6vKyEFc2PwVZwc80CE7pI
aTmwyGubwt31KkcvJONrjf/6UCyjA6gl3VAbpDpZ6mYGI8ipYr1vg9zyBD7CUNYRM6z3PlyCPARN
qE4/GzXBKxu5eDNPiia3VynYvWhwy8lVG7swvsSygBVUpI3QZldUFRJuo4DPVcSh9D5SnvPtXJfD
R7Ug0dAugxz2vQaj92JYlmW4tXXTpeg5geQr7rp2Kc0V9qI0uBontXxYVEeLrbdCeL0rkTYwYb3q
OcLREFUjfmShGKEfV4SnkAMWWl1UBuZ8hwb2vFpHZdbzLjETXLCuprlQBcKhKCmPGFH9VS6LArJ2
W2foviKwZ7P0ObV3zSkr7YYHZctjozv62Q/hPAc4r87gMX/yTfkgu7DPqyPPZBgksMEkaQHXjYkm
BQQRm6nNfpSdN30EYL8mEKNgoOdK9bEXwssOxwM/vKvQs/okxnb+ptbK9REtTajiVKXBoSt4BxN+
6678kZj7ooQ2J24HWAJ2uuTHcZ7nJvJtWx+B2GTxBBldTLuKHPyxUUfXrhNJrBTIM5T4o/K5G/Pu
sw/97q1uu9yVkZ92ok38FuP+HgSx0d8PfCVN5MKR5Nuy0qqMS1vNQdIzI55pqgSQdW9ya4xZ7XtR
y0xPP2JSmTRxSnv9ZVatOSz0yrXd6jEt/B1oVmUXYeiNx8ofYYlOVloeco4Y4diTxu8jWO+F+zYv
1ymGFcWQ76VW4RWy5HoTtYVXuV2Ql4V/wYuZdiYe3LBMNhrIMvKbTuehH9sGsUWJ0lV2V/Wd6JNu
JMVjxoaxikhq+RSPZTVFjUEoWDQIoe21V6rQxMWo9KFtqro+ujBcq90Uam+8Z4yuJgYdB+0+nqEE
yeRS8K2Undfui7IMgfwYv47g8/O9pnPTbIcgKMdEBRm90K4ti51Eik2/aS0pkkrIMeb+jHJq1EH7
aUbG8RxNI/aAaKHVcyUHdSygCI/ghXtb6h5xtgUvGVZ6SGh0kjsqxy1DxRE5TMY04gvFJj0TWV67
Kq+jgmhLkAg+7yeNM0RoaRjxlvIIn9Qmg0pvnCmelg7hwdwFfO+KWQKF6QR63nzCPmb8Eu6engMv
/W4ipg4uUpMHWTy7bjRX0zqkcyzGDLFKXZ97Ysu7HvLSDBI/ZiIUMZk9UNKEfVxNdakjx1ant50U
U3/N59yYeJpqnu3bVcNT2BUqDy+mEPVI1PfdbH4srApU5K8VAv5mFOE2GVMrq6TvM2SMFBS1AwzY
HRk+yTz1xqSnMjVJmyGuExfkxkfgZF0RrzCfvkRRD80+D9L5uzUS/jStn5Iithqj6SjCXl0DkV3T
nReguNpV7Rgsj2oYqgBjmVkSN9m01Ld9PvOnLugY5sjitahQVOr1sYQFbY2+OGuLZBxh8bbjHlwI
tjxVPj0gEbJSCVCHLLvPoH0i17UK1jBCOZDt64Z6DHegZtO1ZDhkJLm1qYq7StFPJvScBvZWCN3s
PYOszagpULfGKihqfl2BoZDHuhihu5ndqG9mNqENmvswcYjECqrePlC5ro59LukjsPk5jLFuNruQ
UXlTuoVMSSm6Yrxf6WDvcd3kK5cpTBFbmB4UB7IiDCWCSa2cv63zItkGmd7A6Vw92SUpw2IMP0Jc
LIa9wNPXYTyEVGVfTT0hH3Ut0KWNMteox0C2roSpcy7IxkM0bhEv3kSabdbAXTcxw2SWIzymzBD7
WcP6pDJwsotR9JPLImvcjOp3rJpjDZ+rT3BKkSRqOwPvyb6bHIxFw859UaxxNAfJxNpmP85YoPdj
NTXtZhw01HG41lkhZb4McpAjsfVuDO+96gbruHYPrYHG6LguOc6qzC26PjgXKJYMIZKbktTRVSZ0
Yr4fr1T0/r6wTGK9mVkOy+5pWqY9XQWOgbZEBvJHPHMeHJEnXg8vXYMtdBcIf+2/aAZ5UcwFzdzt
EuQLveOzZ/INbIJSmTQlqbcCap+nltHpOufY+xNGexPgtFBP0D9wiIqTyu/TNVFNa8y+G13JE+mX
jXdQOdh2dyhEuYkRt1kMH2S9dt2VhtsbKq65cYA+8mnYErzzdZOuKDDrOufVh5IFtbksmyBUT14V
+O3TzGoibqibrNwvVPLHmQe8wzirupt2HoJiP0xFHiQoq6mOexj+NxtnVMNiiB+IeuEc3MI2Kuhq
QftbjHfphSKdLvwObY94rfqqw4zp2jXqy0CBwRuCchdeYNQr3H8Y+Hg3BUlT7xbpUCgHytTDDMLD
LnNRQU6F57TlC1ksWicwP4uomAyBXsEfHv2pEhh00I279rlrTWm/KZhQpt8mndL1u5oxcscfjGGi
klNiYzXgiKqkSGNTMWKiJWwd34z9KSiuKJQ9Gj0OZVI57F6RHjIcbrNiKr74tRBPqaQq38IGcJIB
QuNDzAB0iWy2NTX2zCXhHv6fIgVAG+uOqW/7drmlyLnMl1jNXM9dgrUgb/BQjYQlSolDU5uwcsTp
ZcoXBls+9CDVBja/o054oZcxRhACIxGYOFmHVcHBJWTGYfvjrCE6BwgNaWIdJigbCczeRZiCDBzJ
uVr8J8pKHqLSaKkX+3lVZDcztTx7wTLbN4lVGEvb3PShPMhg7hC3ECg3qGeVD2y8NzkQgvumDbsq
HgPRZDhlZAZxwhXH4hdiHU038E3JCgWC18TXKzxWURxXBJ88sEYU5Y7OfO5vvJFTlsxYYcqLtu3t
A2JQkdvaNSb377pCz6hOgRWQFwNTN7oJCaSFe5Ca5jUeUHLPD+MykjkK1rquLpbRpvMuHylHm2tl
P8DssSSybea+EIgIHqTJDOQgXjcOcDZFnEFStcbvjqG1xUvTLOnYRSODtxhK+FZjFFIEHeqtrUhY
4ltKeP2P3XXdyXaPSWieclKlMuKzkXsmVvmjJCGOq4JUYRAvaJaMG66LsLqa8FS6MtK9AUodLVPd
VtFaWo4nYdbgFhnYEL0tq+8iiXNfFxlmHTCToGe3Qk2sOXL06ziKH+xvUVY1wQAGZ2UYvIdH7HoI
wFR8y3qYqm5Ux7j+5mjWmA2MRUcfKYc5VZhcqLBBXMXQjPIw67HzBlVwwxRS7m4DZGa1MQcO3cQr
TslVUqzTmB9XVwQjFrgq5xHY0lCJFziATgcOB/qrxZisjJArZeXl6C8DDlFey4sxQris+BRUo/zO
nUemZ0LH0d3kIaR4W6C6cJVlbZDiK7gmuKkC0NPyWCCP/g5v0QeXs/TkhIWIUoN7Dhs5GArXfan3
RNgauelGtoLHMK+gHykB9BQ5eE08aBoClkGoS4qjphOtPGDDgZ7QB1vqAGi9Fcg301wB0IEHQ0y8
fijAFcA6B6eX2eEcIDriJ33agshm6qxPjwNtVgSS0zBlMc548t7mvQojoqxs4k6OxZOAK9phatOB
xRmr5YfUSNCl+07lj33Wi0/ahDqIKdHFF+i/1geJnAhcpMWOjqOPr6I55+pWzGnxOSSmoolndXPA
hyy3fOHeBiurvtNZOTFUS87WsUnluAsyN5FDXS6gUPsSQyPudIDIknJGFNJWMJ9kiUUZLJJxMMif
sinWzAtvsG3+kJ2Yv5873aHOYWjF+D+gy83yhxr8evRoKLYpADYSZ4ciBdJ2rdVUXY5LQDal8eDj
U+B29JthKLW8hysusXHoMSy7KbatxiTonwdpMhhU9z0GmEeBpXnVEAUOMFK8uryG6zTgkSgo3Ear
9poF4fLBMm32WSXJcpyythm+jY6k2C3qacouvGWsIYMksuBqjkpoam4d4byKle7rPoKC1/Nueb/k
VxPPJYmzqQsPq3ReehgbBwPwVqdZ8aHOEKJ3CwTPyMsyZFLFpsiyOxIyZDAVfDWPdRiYaYtyObtl
/mjMRZW2y5XD+frAe9sfl5T5JsYxCoZDQYo9dcLpTN82vi+/0rqqikSHKFKiNijUAyB2fYGueAdH
KzMPKDjnwn0EXNOgmPagecUpp2ynozeEAj3awS6fSGvtIfWGlUeVSsvrbm7rHxUNw74BJEGxcKRL
tdbHesbZ7zgPUpWRWalx8aIdjvxBU3nwiQrw9HayrOYxj+CoU6QPYZB18uiVXnFRdbqy8eBr512w
1JgO9zWcXro0LdsISV2sSujqL/3Oh9/Us5HOzTFKuvSmYJZd+qm6MyYHjxTed9IlWEHXq5EXHbus
0O9+gaY+vJPwInheJM4ZF01Oq3Q/0IoEO+KLxeyQ+DJM0dTb4j6AUvHOn9K8j4Y0XJ6hYAyfWGOb
Cz3xZkOaebvkgF2C5pvlmByRP472Ca0EPwJRBoUbGvdYRFtyneGoecMBhSNHawRbYDOjkvqY09Ud
emyjd5DTjN6hFg5oaSVSewefk/ViHsOgiJZUVRdZt/vWrTaaFqSeOZ/YJNxNCi4TsTiBwjktswdW
ZfkTlRhmhSwa0Jj8wOwQJgmF3gAmYxdPtcajKBFJdL1kFbsW2bp8SYH3faiDdLxZOjXRvWroR0WW
aLHDjyCbH9eqosCYpyy7KINVd0D/gvwY9Hl+wIPxom5E3gooNbZekmkcbB3h9gcfUm91cyJQRw+x
8aoCtCHAbT/4Cq85zAsOOBrRjupe4fx8Uygjbzxe1iM2oCUbI4phixk7LtVdSaybt2vHfb3JiwUQ
7Ez8/hmBLoRhE+ccQH3t3VHlTQfKyYSUl9Q23/xgXV7kMncEWOQS9NgcavmjgSnadz+YS7xU9LOO
U6zAKSAQoPQAJXP2wDJg1VDbWfPcs6ZmkW04fA2qYZjSpFVhOUQsC1KHOnFxl8a5oowDQPWPIMRw
B1Mer8lwPh3tZ6CFXbOdRS9fMLHYXoj1uvF4fa1Kqq/4Osw6Eh03N71Q2RUW7vCrrpFO/gYB43/o
O527BMDieRq7oABDPpzZATLWJebgSL2PShCy1924igDlYLoBeQRD3JtReVXMe35fV/iMD54VXdHP
5amPSMt9OWM5osy+L/UGCdOvL7yf/aIdkSK8ce40fjpEiRer8d4lS+DnEnDK2yVPsaFuYLtJ5b4Q
ZL1gI5qi76JA8nMNOIjrJbBvsCutFfckvWSqfHrXTT/Xfy9LCdQlX0HA8sdozcStJ9j7RuK5+Bt9
Jmg/GoyVLEu/drZ+poN8i+P3P4zyc/W3acIq5TneO8jST6Nc4zJ8XxwfP9d+F2NRBaVD4zb3ms9B
jZZWNn9+180+136Di7VwmATA26xBqENgBUc/9OV9733GEeRTnyscEKHPrtnLil6L6ql7Xy/7XPuN
LhK0Mf1JqRl6XxEYNyU0q/z38dHOAyNwyHE1D6DVhBFOmZQ4S39EN61/HzkhOGMQcX8BljieBqGh
6SUFatHx9b1vfrYaIoHX2Fq34GWa8VosZcy68V1OMvw8MwK2kcDgBXRU/uQ+AmVEpHr+6X0j5UwZ
Iye0zTwIezbpsPDbQud+ZNfMvG9BOVeAo0Mq1JrnENx76OrY3juEZf4+MyZ+LgEPLCFKkA4eXhww
LdoYYDHgiP2u+3IuAZ8zl4YrnLzAwlMf5x7tKWB173zvs9lZO5j0A/QG02Rg+yo0m6qh79t7ziXg
s1j7NJS4bMC6W9uUn5Vuv7zvjpxtmgOcNEVw8tgLuVljy/WyL8ZxTd737mdTUy7gGGQpnB5Lo0Yk
iA8JRT7FGzvmie71JxSUcwV4AEgH7r2QxVTWoHbMeIpQ1YE4MDB4hxYxEK5Sd/taUPdbmtb/emW9
O/77v/Dzt7YDeoCYprMf//3Y1vj3v06v+b9/8/oV/969tNdf6pfx/I9evQbv+9vnJl+mL69+QPwu
CLN36Asv9y8jAhF/vn/20p7+8v/1l/94+fkuj0v38q9fvrWmmU7vlhVt88tvvzp8/9cv7CRx+V+/
f//ffnn6Av/65eFl+Za/VNXL+IcXvXwZp3/9Eoh/MgVOLk5STPgCjuC//MO+nH7j4zeE40xLOFUS
SCaW0AY87/xfv3j8nyEkdIoQhtYITAxPYs+xNT9/RwleB3gZRikcHip49S//fXm3vz7+X58Ibsdv
P/+jMfVti/PPiOt5NUgk2gcIBqeSwlIDEAQsO14Xh2gTDyxVLI0MeMNbdKOHKEO/LZkWp/5W4fzb
R4UC8DTDv+Inoet3FL/Gt3XtM5lGgBXzBDSWLurCKvxby8zpU0JOQtQTuGthKM/FVX3bL3PRV16E
+Ow6EQME1o2X/b3g+Z+fEki8uVJBwPAUTnKF330XQ/Ad0urUsl3cuq9TTuNxgmn778bSnzycn3LH
/0zhnx8TChFKgmjkMMBZ7vXH+IQFdq1wUJPh8r03l32Do3DjR6Y0ccn8KFvDi64GmWmpLgN0cE1N
kiBrk5ZAbNfP0dresu4UH5o//PWVvV5bTheGfphCPK5PmRTI/Xl9YVM+BrUkLIvLGkhXP9UPbRZM
kZK5TTCSlgSRwG/RCc8Yf79+KFOhokj8xUeel0tz3tgpLVP0PJtSHlzrtYeJsDFe0O3eBeDUJFb0
diN1aQ+zmkk8UHHd5MLtBG/yQy7KPsqC7K30kp/y6NdPSQUhD9Fo4sgTw015fTMGC2LaNDZFXDXe
suDIvGz9gTIvQRpYKyJDZwtyqKbefVOntybvy4jwUnySpbfEBCkll7JMh90a5hlod2H24gEEC5OK
ZwWgI1ClPgOP9o7SZ+v9DE5gk4BfA4G5h6NuOnqsjgdesL8XkPbzbiPYVWJlIj7j9FwFZUU4WUB+
yMBB+iwO0kW16zPfvrEDntaXP9w7yZgghArUemcTadV8EZBy5bEXEPAAW+GSNasFCGJgYzFdviVZ
+eN6BxkGYSBzSPyjzkXdvl/0XegCzCikrMS2n72I1ItIlsX+vYLn1xsoOcGRGMs+FouzTR7cP026
nubAXWAbhaTpGfOWNZu/nok/DRHO7iC6jQoTIiR4VOdVJzXdlJcEd3D1VXNdWOJuQjkNG11IfwfY
lWwJBfXBAPUGZiXDm7SkoCkLIOr2ak43+RzaQ6cfpnxARxptkFt4JDgQK7xgj3Crz5KrAq16z2x9
mq4bJtl4DBpHNlV56mplfRezSoqDVOlbaXfYas8HB5A0bEtcANvCd3s9scisW2dyl8dTxXVchGBh
sFVXSQghW2y4FInnmyut0af+65t6euPzeyoUKMIBQGvmn7uisIGDLNGHeZwvPN8rUCYjz5TtG2P/
TxZRbLsBIrz8QFDYwL7+etad2poszeNZMo79anG71fE0aWYlYmnRPU2xoL3xoX92T0MUHQQ9OUpB
Qnz9oV0wETi7eXkMEWIN8L/Ulx4UvQ/VDFvdoaDFJ8OXaoumSPG3BF0/5wP2ZZQYYUgxHc7RBY05
gmZ2AU6BWUzsNZ6LxrA3b8yHP5ngCtsiWrrYJFBEne1McvIrxUM0UqqAhMjsZW4f9mRJuhKChb8e
JT/v1e+HCeo3hA4QBTcyjBF5LolgC6LM6QQemB7o5w70zty4RHheubMDayLRjg9ZOI3g85BxJ3mO
NZuA4djCkxqsMMl2TSGrXddzA+oJKAetbMq/edN/vcQQHUoo6YCenT1ulfo9mlG4xNUE+Z1d1/oK
GDN5Y778NPH44534z8ecRt3v6qFWCClAVvOjJlfLhi6Gxjm0e7G3LutXTdL8MAJvvyTtvDz2AO3B
7AzqBPi4uSvcEiTTkH5zSnE0831+GBQ1W7icP2PjkJtQ2uxuVqWNWFjWGxhAFtu6rOsNNerlr5/o
TwOY19/DRzXMTiu2EEqca1mxPC9gXK9+hH7NRqqi/+7ABfmI6VuQpAjN1yltClQ9TBM4VIGlEtvx
xKY1C6otsPOq525CelQMuqWgUUbDDCaNdbhEJJjsBx8esDys+yUynkHfo6ldnUflMM9XGnwYg07w
XGRRNheVn6DdlUaByeYs7lf9lrXrz93n7JsyxYAZYOPAEn5uBtyvaW1D9BDRuqUMLL3WPuP7VRtX
5OoCRUib4Fgzx0oRWG4Tae8LNGYKhSjPtPbAgwve8hA9rwROhxoWEKZ8rPkops62S0Q9Z0r7C8QK
ICF9rAKOJiikvUu/Zhvhgyb/14/6p4XD2Q0I0YhVMDGQXGCTfj1k60mDZIm5HVnrkA5HL7WAdMIg
Rys2ph52GvVltI6piAfZ6w04An7ElXtjfv40Y3l9GZgb2ANQzmIxJucTFCzM4XTAAGGB1d0GoTXZ
42TEFKP6Npcmb9YErKbgilVje/TWqYqt6gf0tYAwdW4Eb6sr6ZeO1VhHulpfFEM/RZXnq8dZz30y
Bf4LZ2/5BJ2vsTiVwpMSVj6UCiww5zJzGrS8W9PJi8SwiK1qvG/w+LGRblr9xlP6008KYCofEhLg
FHRWHoKm1A1zbz20Z5sfdV33YMY3NlY58d74pPPNGN9JnE6ODLsH3Kt/Fvm/W8GQ5LfQYFBZXPQ0
2H8+OCWCLWQuNnEFfcs18w9jHQ1iJSSG36mwhqbw9dijKxg8Cp3/eBpXtoPLbQ73BX+H7HRZTW+d
m/74zcAMCKFvwjGfCnqetaZAsJQa7KcYSY5oXcm5HcCgT/uIVMFwp+HIdESSyVuK258H7VcDGxMa
UxrH4xCtTXJuiud8mF9PXqNj14yJJOZxrt1VO/tY79SxLOyFDv1dmdtLlHlvTKo/jBpMJ8ax2+Eb
Y+ict1+qJTCLsmsewz+Eb3japTF02RqF+Jv+p3+4ufgogToR6jHGgKScde7KtIM/B0NRU6FPn8yD
0lHuunDTdKMHg5QAOVRdP71VeJyKmNf3NvQxBXGDGWqdPwSuzMjJDFIDy4ACZ7Rdbyp0D2iTXfTW
ZrtWs3htVByWvLvpssm/7Id0uqGZUYch0x/+7jrKcC1M4NsDPgr5+cSBlVe/OjzD2E3OS1g4ujFS
vSGRMDD4rdKw23XpTG46sa0b1J2kcREoym8Igv+4n0keKCxHPuUhhvm5LJBY3wf3tO5iD8X2LZaS
7kqwrt2CyrEmXGXfNQRYu3ywBZh7jt6ItBt3k6VLAiAh+IZGzO7njfkNk7z99XGcgZ9nP/77qvg2
tGP7YzpHOl+BozfdS/MwDS8v09WX7vwv/7/ERLEM/wUmegIq//G/fwzFN4Dtv6Ksv0KpeNmvqCiX
/8T5AyceSMAowWqLAf4rKkrFP32Bx6fUCcnDxP5vSJSxf1IWnuZYAAI2ju7+fyBRQKlKhgBhsJZi
BJ7e7m9AotjMTrXGf+YXzmPqdGAnEvUIQB0s0K/XZ78ArTCYGYsKAe+6BBLTPgqwBaMp4oeTeWYO
xBmw/ZoxvMw5WfVJ/OPCPEqzAFxEDpaxfylgglMnQzc4sPh8sNBLkPny9dr3wYy+sz0GpQJFcsrS
e+37w3wJZnHVbzjp1LBfa1HudOCDg8JsR+GxREG+VEkhfDs/iJWwFJzFpuHjieu1miSb+mX8UlEa
WhZB2JpRmbjUy+4aM64ugf/pIj6TUU+dihW+dbbTpZNBEKGHsrgbWIg45MKsjZ/OGzvUevoAoy4R
xj3zgQY4CVXhTd3WFQqjppflA2FeoO9ZsXb119Ebw7sgawS5CwxK6wsBtxaXQNcaNqBGu3reIqe9
b/fVPMzy0YC9C7UaNAyoF0AcbqqvdTZ15X6SWLVR+ULjUx9A2pnVFSSuA0s4BKjhcsUxYqAMnGps
5BALVqvNrqkE97CA9R+so56DSXnrhXX91L1wCU5UFU1zOxZfqrzVfaLWGtxe6BSoAp8zWJqR7XUO
wdddR/Ny+JwHoFVdF8KTXsRFZ8FP6ngpf0gzTmZPTbuOL4sOaZtFDhxSH/4As+UevFUImJwZdCJT
A9gqH1BEu2QSK+I7ygyP5AdSZUUAydVKvS2ovS0eW1/jUImlkHYqu2msDzgjXgALYrmaZjCp80ji
YgvciKJKzenvh2q8OYVf8+tZgV395EHOVfAYhBzj0sNcCTp+9h0d06eV5a6HWY1t21sw1Ta2Uv1u
HYtHeNz4R4121ses09MhswoEKx0++YvovlOQ8lzszfMTkUh6TTNoFk4D9y7XEOBBdZYl8CoFFlL3
mTdE0FAhuM05V92WWRvyTzzz0xOHCGy2Y8CGKcLEAx6VjAXxSpBqO9/IJDSQqbp4rFT9WLm2KaFv
LtttOa/rXepN3RYP1ZsjLyeORKEXYBhzlVfRGGhcjqOFBv5blOK5B+heHqCvGBR0OZA1k2vt9EBu
QWpMszTOpPCGhIgCmgwoGUFvvyyAPpBd4TG3fhVAsyawoZ0O2LUGx2S9qVinGVKdpHnW1cI2PWxu
TNxCTsJ3rarmLWZY+ow/ZbuyM7yLJp/14NVn+OdKVfkgLgC1tSomZJine69btcgjKOxYBcS3RWb0
w4SWufdUzMs4f4W7kLLfJShh8kBEDbjN65Awd9UvXct+DASamC2FfDu9ELYvy01OQO6NgBChIXYD
7Ww77VdvrO/RJgLfbVogGMbQ6zWP12WEs6kZB7Ihc+i7GISoWscGQphnb877PIGjNajPORgZ63UH
4toFAPcCIIHCTY0suL4OYiwt9yFCKcItmhPexm/rHnqWcGrVJpNtEDNlqj4ejFde6oWAqkj1qPkx
Xad63UNe7EPlAWplHpEugyKFQcH2BC8ZO0YLyqSjx4f5FhZLXpXwshQG6YV+NUbITGueDKvXl7T1
xZGKYo1nU9jvLZPzJoOm5r7O5dOaBst9ilMoPxT40jTSEBZtLRv1rtYeDqlknVnseqyfuBBPwgOJ
tIewL+hubWcLT0/oH8GTG8dnB0F9EBW1V3xD68v7hCiB7GbCeyZajMWmWvhyHzQnoIYIvutTs1yC
klk/ZiX8g8ZGc3aRhuMPQJiQBadF4297b+2eu1W1HyA0k8D4J8p+zIxWYOoFYL54i4T4ey1Cu6nl
RB+h61wleKFz9oNMPPw/1J1Jkt3GtmWn8gaQkKFwVF0At4q6YDAi2IGxRF04HJVjRn8cObFcV2L+
FOMpyc/mk5kaMjKEwL2A+/F99l7nxa9JoMAIEiPW3tXbDYSy6ovJG/w4LQL3vSBRuB221JJR3tTE
AO3Orq7GufHzZLZTeZuHhr/zFmiuO8skdx61ylm/TsP8NA7enEf+MrcvojXlO1YAvH6WMNJh1zRG
dZqCQHwJ6jm8KRSDAgO3zRKyDPq6HlT6Ycnzzbqqu3HZzbSt5yiwl/LWl6V/z8e8nrwmrD6onvGx
kdUF034OuCmi26YYkowBKkWMTdiOW2lZ/RHw1fC8sNlnSb/anjz4sxAPzCjzWBX9/KXFuH+d4Tw/
mKkl3kG+HF4HE7K+hXizRz4tHnrhqJ2sV/M4+8aFhvcQ5U5PnGyVN4sIl/RWK6M6nmkKMYShhZmn
g4uhGbmK/x6PhU0KmYThII+TZmaRs5ju02AVn4Ts2wsa5FcV1k6CXYs7vrf6XvDUm+LaF9NtBYng
Xb9tG2b0GcfnsOWUkt3I9LP0auxsL8a5PNxP9dRdhtu5FHA4pr8W8EEu6IcYDwuj3khJd92tmVZ5
YjPA+zUEfnSQjT/vJPGab/Vmmyt2phKnLclFcb+anaxOve7WSJ8lrFitc7Y3zLK4qrfpW1aUt6FP
ZFbK9DW17Dt/qdSjkGAmy2IQz9Io2hhr8I1fj9cDmaVTmfcFp+uuMb+l1dxEw5BfikFB0wZ/+944
Z9/HTJEgasQpzGbKBaUuZGjgMTVnFhZHmF0s14HZL+G2pO/WsHP37HxfbCctyBz6HWz+ZjqEVdld
9ku7b9uhlMmsarc/MT6rgsnBpC7wBcwdUGK9pMgJjiyo4VXDCKJD02Tue8ogw/sgu2HO0OO0FXJ0
beVDVdP2iPpakrMqjLaNaA6Oz3UNASQZvCKUCXk21SSzkU59n/jZEI5RgKNXHpuMquTB2szFfyW/
N3/Kg8brE6VzfB7lRNBm9MzE6K1v5/yM3rPKNV8r9vybYPKe684oX5shZ33u5EZjwjyHAOgYXDL1
sWDieGgls1kAs6DTxAJD2ydqfVNe1yuZWdcr+r1PHC1a9VpdNcQ8Xng1DL0rDcc9dI5DhqTL62zf
UWu+XxkNbpzq/rxsTxYh6XiyCjzxPonrz2tuTE0UzkU33jKXTB6yoZef3bW1d10xaFIiS/1BdHPj
7gfDDvel8hkApEXP7LL+lpRvcJ5i7qdEjbosMWStdTRYorlKR3qPHSGHuFu2KzddZLZvCMld6ZQz
bdjq9tDZMwQBjwjP3rCWeZdWBlZ36mXgf0hrYo68JVv262ZPOzXT5XTSYIj7YkWN5hy6fAnLqn1s
q6J9DSq3emEqlHhZSaQ/wNNkdEHmb3I/mzp4DgY1Hue5avfr1H0hDmYeJWyNJCvN4Lq32ua68xZk
9mCrvzSL7RymSpjHvFq8SIbTwPLoNLfDbOaJ65VTojJVPMyLaGOVGxZNlqZ5oqOwXSDSWc+53z/V
hUkWSAbmoYOU8pXMD3GA2v/a8Qgc5rBW5DpDjOA5UxTR2R4oDhRbKEi/WMoQx5qSwZ3dInuXm59d
D3QQKOfWjB3WTK+rTn09Oy0RGosxTFwh5MPAV+hcKOU1CSmH5lk4jZF0rVkf5q7OPy3Uj0cmK/Oa
KduqngDM1YdzGPumWybxYSEB/U6VDVklzh9rHRmrgVt+7SlK/Vbnt8w9maLaAqQQ4f92q7iFikF3
xAxbKjIQ2ji67W9t4U6neqOqiOj8+rvFbwi3EZaysnMmni2/WuppZ/eLR8dwo1Roh5ZKwbDFaXCa
oQQLG1gqkhm0hgvaPWUfp2swHdSY2k8NqBjiJlY/Jl2QTWm0kt14MezB/cYYgvqTLaflughHasRN
DB+0jaBC6DyF/VCCLCBv3fYfMdQ0F8DtCmKz6TllsQlzh8WJiJ4xyPm+qf08xwewZRRy6q62F3GD
8DQcyPuEO4g/44Nv2e7NaFo826pFAM/q7pzCT4uFiBfc0qieoMh49oaJojYHnkRn8Fs/Wcdyqq6Z
iIhK3BOZIW5BS3UwaCEHeVO5ibDrOkn9fLtC0PXN645nu05aAoLcEpYvB0+Gw/mPJ3a5CenHvlu3
hbXKwEHdX65u6R9zujUP0jD1UXaVKC/mofDTs4qrnpYeOYjkKhArTbLLjSffyu1I5ZW1Pk9KX9Ny
6tLIMqoa1F1t5kedt86OwsW9c0gCHejee59dezGJslTddBew+J4wiZZXa7Nln3zVBOqUmZntQ6RA
I1yEq/Oo0h4rVVV0dlyE5VrRvaqH7dIlUEPCQBXznhh+9Wpgt7lMa294l62KVxHeD8WJ75rfRDA2
O48sy4kgmvMMSKb4NJdWsevGcn5BPmlvJxE2pEMHSXDNa9iExty4nbYpuw1Y10Wc2l34THfoXLcu
NK80p4JboyOekJc+Jjo3B+oxIkLeFE7l34SdWD7CbwPzLz3xeSYQAn+ldM00YtzScFub3nwaAMZc
BcJr37VB2L5iI6SI7gXCerT2Y//Q96G5l21dXxK+Nj94VaYIeKbeyRwHMvBsOukXgfiXWE26PDK2
ZLk3t1pUEVOj9ZistpvxbrrFbqItdui2iZ2KpNpTNXfoAMa8HMXoT88CyMeeJ6L/4JqTedIirT7r
1i+vZBEEF6PqlkNvaGyqZuteSC/YdOKa4jmHFXoaxlk/6tQov3ojCBwdOtOl7HgcJ3NMP7uZp6LR
VfmN16zVg8XCyI5TTAtWlLW6z+2w5iFb1ccu7MP7IjXTvb3iRvSs4OR65gSRpMku2tAl1x7wEcSk
5ORjIJr0wzjK5toGa3NB06q4yhvYQ5zYKn3j8iTj8j7WaQs4RAFBwEnQuM4HIoDNpWeo/qp0Moth
IN2j2ihXotWyun3olIW3Zw3XTMIodXFY6rS4QLGsY2sq3IFadqjfi00tTpxt7MxQNLvEbzgNsoZj
VA9xOj+30lde7HV6oXSfskrEVppt/MTihfdZ5iGvlxzKQCu0OcdqdBPKaQyB0RqY3nGkXmqj8Sy3
Jv6wzh/l0ImXaVXLU29tjRuLFS/YLpNW8J4Moph5pNbwBESkDy/1Jovy09b5YXgsJdX9EjaVcxIC
Yvbe5HSnDhTJX2o1+0lqquVubgUhyVkG34BAzK847011uW4B/MvOclGSAkp82EHM1I18nX4apWfo
d40x0nxc7aIlNbRkz8w67y8qitk7JI/0IIsV6NliZ6Z7clxJzt8cMn1cGE0D9aVxCxp3tHOaxM60
twtKPbQXBkHyNlpoR1y1U2uWO1BaYXUg8Obsw1QFSdFJ94uXmfKQVl257OqcOjz2KaNiBi8gchu1
+dXbNPJHZ9q7NfSbJVbWTESXgynJ8qGhej/13jLzWgS2vkLSIbNkZBIjKVtmHbfubGSRNi0RzVhm
ntZBFKTCJn8+bqurEUmC2no/jZZ7MZVNGRccKMkzLsZnUzUYX7SDArA56+OZMkI/YXUSZCk/Xhvb
hBNSlPdWvbUHe3Fofwytfz0ZYn2EqlXdcJucv6DUv8LjARbVZ3ogjdo0vMiWU93owMh3TDTsd2ys
AD6CgNE+m6v1tSS+6p/ZGWYawwsp9m43lA9eh5+jUG0d7nLNaIaYk1Z95xlFpYBsd655TXIVQbCy
Gk1Szlwd/2KCe2E+DHUI9UHKUdeXiBzcYVXYOTe7EmqOqCAM53HoVZfdGWk/cVzjsVoacvi42L2v
otmm9tOUNaW7R+mWY52MwdAXwFLg+78vAtaO41RVeTnhv6zW9GV0p2AweQS91DjYDZSPENcV6LZD
XZLnuSNyvYlT6pfVn+wkzi9juITpZW7PetsF8Iu9r/no+lfu2gfflnIsww9roFLwCjR+Zr3rlOMN
VzNB9zsODKJ8qsIF+ozQZaFOogvKgCB7lwbXKcfZ9J70Ztrtaw4Ly2lbWCX320iYNCmyxv3SckSW
yRaUJeA2tmbwKm1TzrHlc6Bdo74UWZho106tXYrTdYsgIZjOfd4w8uFYWuRgd1x73Hv+Biclm+bx
ktkYI67xhn3mQS7+vO0ZxNWkB5NXyb2eVTBul4zo0eLoVgRujshCjX9Zd8KaDs66IUTiqdis9MEI
XC6uDNMIkoAbzQ4IhHo+ZaFqxjsAGuAInaDKNcwj3zT2VW62zXFUNhHZsujD5rBRwDiRp5XdHUOx
eulVbZ5tnmDZtPnk4ZxjzW3LyaHeKgWNVp/D4V24wfhKtnFDn/1fyteBNFc/JbGuBCbeys9OaU7v
Jq7Cub91tfR1nGqvMqKtEsH7hcZZuHdbk0gfWtCHzgxmdY74zQk9SewXqycSo679h3Aiv1j2vDFU
fzlarO8/pN2qcZavRVx0s4on274BoXVvd/571MoFjTPrH9CSi2hVgQM34VwD6v7g81LTfdw2Bbgx
tRKzC8aHumjaPc/ZS7DhLwRGY8c5EMVjsDnDa+uO0+kMfXrPBJwpDjkqr5EwMAamyCr7WgignmP7
Rabr0xo0444M7gsPoYqI2/J2nMOOM1Pc4CTM3Y4qDO5O3oaRNBmit1V2GeesrXFe58/DRgUylz3z
dKWh4mU0hv0otmYn8yw/5Ksyjv48cCAWlGTtGMJQWw7K8ZmbE8gm7t2NG28IklrhOO2Qx607V8k0
nkUltoS8dE7pPOjw5KpZZlFhmxX6SsXgOlx9u6C1io+KtPTe5TNLcLVZmiYeHUzzehu28ohh8dKY
VXYsYazvBHSKvbTrBxW4H5lQ47cRWSJ5nwWpdZihg528RahTrnv73Vh5/TcdePmN4qQ2RCyO9V29
BWxmZxRiAIDj2pom+YpFYYxNZdcnCn+zjHou92ERJocpt3US4H/iMivk+i1oQ4h8ruJl98BBHOBX
eJ/ycr6at7V+X89j9jz3hpdwBPE/O2npfzKbAvWST/fFVxQiBKGLR60zaA6rNd9YVq13A90iHEN9
C/1xRnWaZwgJRgYKpQvE3uzzZw9vbXkYLQltdZBLGWs7zB6MyeuPyiu+iqr1ToXUtw7aYlTN/pPV
5n1iAS3aubJguuE0z/Az029iXkq4eE3wqYOKGDfo5NJuvuje8ZCbRZ9sm/s8eU4ZWb6wIP1Qwhsj
+IHZH/o7v1k/UucbcVvPqB+8jOTLq+yuCDRIPIApzNv0p3uKsk8NL3LUpyE70lre1XRyIqqWZY8F
oH3Zumpod7Wwxl0PZeGxGgsa1EXJpN6t0/cgx1JOchMEFGPpT0CIjETUtE8ZUGAlui6suHWqxzJv
jCiV4TAkqbFYhypX/ce5Mh+20XnQI9i1qjp6rUXjY+xeGAjYXZaNdywsM4PdxnNVOstra63bdTHp
i3Sdt53HuONI5L04ABIfL+d16BjyGawXlovys1DsnqRtcBgCQhZZhWsdQuJDmE/HfSYD66sMR+o7
P7DPajCRAk9608l3hs/FQCdLondd+JIYU7BCMqzPTt8xBGlH/JhuQHiY6a8l2WytyexlC0gE74V1
dX6d+uVC1HN6KqBDxGA1vXk3SeHTKCjVcQy7C00mN3HzvkZobBzc8qnlLvFoz85twMR5keTO6DYc
q0R7wXGuzROgM9ZyqFMwKE6aejeOx2PbAzA6hg757m2un6FUss+S9n8ya6uh7aebhE5TCzwQ771m
KEEk3fZpyLyXbODJrIpxxb3dsqT71nNjbyLmyzof40p640WtEcYKZmABsfaerdr63Hm5TKrmjCgX
XnOgPmh2c9G6V4JJiF/CdDUiC2JV3C9wOre8e+orvtJ1ovMVW0h6kayVfeHNZYDwIrNnPLIUg0Sy
94Xv0NSrShkXude8zrQSd4OhoQTMTRD3JX03TpOle++Q4z+MBaCDyMl68HCNzr5wOqX+sGsrWisW
SBbDnueYpf2C3KyFUau9mqpUvreG3ooZIBSAAFp5KQPZHn0LE3vkwMXamZnrsdxPh7kYCs7K4ygS
eoUgINuluJoab7pAJ7xdx3zCLFKre12W7iXfYftVbGWK6tByajGL/ElMk7pawNq9yzsKkAjg7DLE
8Ak+n2Xib8ZIed2pqXuyNdi2icMVQgpNJAA4+RJvpjNxuwQ6xfXQ88SecDZ8WFGTT4RROhEbS62G
3UhO+noOO7n36CAmjbV+ym0j3JLJGNJyl+LmdxJgGmYf2a3wusPi287FCkPhOUVOvey0p+IiyPt7
WtxtDH/ep1pHWYvNYmHsbF4YH9EzqKeN6sDpx7q2nbF+2tJS750Nd9Moiy+BdrMEjereasP70QBE
eq4bvZgRmXAI8cQl5BBQsyt4JYKUIVQ8KCVUJNJOzD74XJTYsxp6EulOFVCIqJ0GSAZS4NqO7b4f
o0FnqMKgQmOXdtoOZzz3JqwumenCIgoJtZ+LCaXoDC8acXjSbx76Za83CF5RWdvzvof5uAe3Yx5b
Eay0OTBpmfTY0N+hhhTKMm5Zqj2gvezL1K5G4rVefoEuwYjmfnbv/2Yz+G64+P9nmVzPpZrBlub5
WD2Ehe3ox669bBip5rTaiyp7PnJa21f4UGnz4in8+YWwGvzNHoCnyIFtamP2IdUVCvut7zdd3KXy
Uw4ig8MQyovGK6CCanezfjVy4Y1Zm9vAF+5bmHctEx/TWwJ4GkBO7hsIPw49VR/yjD+WET2W9BWm
BBY4eAvMoM9gx72zMs+d/7KwYD7553DYW1PN+fo2uortYMjEHfcWHbBITP2dxxwpcBGijlJkWQEl
BvuCyH2n3QeGH/YvuCjK+doy6+purieHEl/Cm6GtbuRXTFU3w2trnJT7l+f4t/w1736dNfyfWXAO
/0GJxPO39BP3TfF1GD7+6+pr1379wX1z/rG/3DfGOULoE8ILRYgTn2+XB/wv+41hOX84Z1MZWWIM
ijhSsS5+t+CEf4T8wwN/Div+Zc75nknEfoN9MggDImp+SH3k/o7/5kf3HvjiMMDH41JjEFXl93tj
zIUNSkxqC04TjZmPuhF0kKpxGj9Z9Ch+YRT88UX+81LkKBmuYZF+ZG7B+Vf5m+lTWVYppVxP6CPU
+wH+c3zavzcw4f9exLdxWvMJcSr/8SJ2b8uReuJEibwlrl0sO6PEAv63L/nXa9/5Q7MII9KBFhiq
SJr+eJF1coJNNsuJvzd+AXFoHjvbWe5XKIS/NWbGRbLlX4FJnmMny+xb86/XmkueLt0JnLh7xhPV
GDJ6WhrJz2/o7Vfz12UCjyfLpAX81p49eqDu/Kw/FenovJvyIY1Nsx2PP7/I+VP5m8+Le/GEQ5MD
L+95y3g7MaOkL7vqhRN+s+jDtIzsdI7y0E4qfquThpL6WyyG84eHt8y2bTKM6Kgsrj9+TbaiSp98
5+idcWdji5Zt9MOvAon/dFe82liMz+Ei132TR8ShseSqcY5g0//k1aUR7siFQzM1EVXAr76pn18O
e9eP91Sjjs2bYR0NYKl7E0plPPbNeJtvk9izjshf7PJvsiZ/foZosLhuIXCSuXnLbdk85U3d2h5r
vbQfOo6Cn/ppy86jfM8tnQoJI42qJqigUnJ8SJSpjSWChhp+NOHk0a6HhoRA0tb+a8+odA582YqO
vNKFuSsk5G9SX8v2qhrZqHOmA6miq8z5Y1UXrnE/rLbNtZWS1u7nD+PbdY88EiseeTPyD7iP3k7k
G8MmJZ040eZT7sEPl+G6sQNx1DTSf4Gl+fdvzGe1Y42HmOkTxzr/+d+WvdRD+Ku1OoLKhfMKHxn3
gp6/6g5Xzzxu/a/gKf90Z1yGNDued5e8wY/Xq6W2VJ8Nx7bwVYK2pw9BsC5HRK7q3c8/w39fNbgz
spCkcSlZ3LcF01qq0ssmefTwZdDd64ykbjlt/fZFzss4ZkO2DTYFNta/f3wTKoMG0Hl0Vt84YI0C
Qbo01v7nF/mHz4x8HiEwz3EwpL5dmqBXGQxxaI7zSJO9QmIFgJ7BWJWu/AU94x+vxAUAAZgmi9L5
M/3b04B4GQBB7o5lMBRXpTVCXO7aHnpE7vwW0eX85vK1mNh7Sc2RRwvfPHdSm/ZqGc1R2wbZ9abi
GOzn0y/29H+6HTuwfJcwB5vi25R44VbSVH51XNqAvobrqUOOx/JUtJO4+/lX9A8Pm2tTn1DfcvII
3t4OsHk8d7o+GmGhGVLiFMkg6Dr8/CI/Bgz++syoyIgXsm8EZGF//HbAaXXCGcsjraWPLnOornt/
6q+XxvYeWpT4L1a/9r9gNP3jJZH6qCLOKvnb6WBor3SJdXmsNpnHZZa3e3OxmiNhn/ao9Qg90YCY
+4v7pN7iTn7cjClISWJRlJ6NFm9zKihmYyaG+qAALwe72VvMz6orcFAqXjYGY1SzHZUwnO0oJPMM
Dm8oP4UGwmSknY5zO+WseUMHg8k0S7Vpht50w4W3egN21gCGKpND6Hfk/P4MiSRct5+Z4xDs8kqF
Oq6GsBhi2buBf69yW9y4lT9MdxBn52Jv1W2lHnAMBviJJR70pN4GwL1hajcjynI15x9dAhgmfmhB
pp/WrSdiT9rprT1Y5bfCDaW6QHynJY0zonuHPaPv97OtTPob1XI0txEOu7PmDMGwJ5wXSvJhxL7V
LBeOvfmwHek+ZDvFrM2dRf+2wO6rmGRllemr5+i0RFWEedeuVfpNCleJw1qN+qWesKsn6CUk+ZgE
DFmghUmZqsnMItqBfrXPMjp1SYG39CromLxDxjKd67hr18lLsmaV8kiAqCLcKAe4hlnuQ7Dk9Qqs
OJOaRVyWs16Siq6hG9fChwRVYiW1ybK6S04zZhMvGG8s/grz67/leN5uBpYzJrY4Y/oopU6hgxYM
vkQMxkZvQAf/Igg9GhHgyvnVzKx+21nCXq9VPTL0pcV79MXQ/YD+1Cj6QVPepIT4y1pejhqXR6yX
LnURRNvRO2Z66tqkC8eyjVrDzWsmm7T6YRLe9Bou1fgp5QVTSScyE68QgMJ3Jeb0h7xPicePy0rr
+ihXQxcJPkGL4X6ycIMr8ORFeQSBWt1vouuc6y1fmChDU747DMFaW/EG1OMw9PKdZzDB6wiVUZPz
HXssBS4jV87C+nTI09WfMdgv+oHkFjPUHezjFyND599r7Egf6qyxrqF9Zs+U/muF5F9WakeZ72LS
mlocqN5oOEQIpP/SwAqeaItnY4HPl9Fhce8PRrNnFHkIgT8Y1SedZv6cwIUHiorPvPg45aX7RY3Q
Y2mrZJpROn3XN4jDFa944+L3jKxlrb9lvWJZUzXTY5NybPKPNJ4660S+Ny2eeoOW31mIo3W/jGNV
IFEP5aMLFXiMDQ6UmEfwtDJfiCVFRZm5tCbwhczQiKbmdp35QDyZy6U5IGWtXJMptVY8RWIwDtRD
SN7TnBvvic1mVpJOvlfF3SprhhcMI8OVApqhH/I5LHiRzEkf6IXiCM191IgowMZl3WOTNcwkD/Ca
epbsuqO3dkMK8KEO3teyYRZSm+MiwuSMR2PnQeh+rydz7RNHFjZ2F7yrfezSUBkRj+vmCWaNbCIs
fgrrOjLZSnsobz5Xqy4e62Jz1U4vvOg3ve+DbPa9RnyrNVYgnJNM6Iq2hhZQBJNJkrDlu8jQc4Iz
A8CpWEoKt00/4zrOyALQzJ5ppXZ1ve89hXuoxkfeEBzPaaSLzl4/47kZ130PYAvuNuOxCpC0GRQH
mbv18n6de+HS023mznViejJlepVqh9leOsttLxoQuHJCUmr8awf+LWXmfya7/Kcln9xzyvEn2stH
IEv/ij7iT/rf/1V/bfTfBZg/f/a7AOPZfxBXAlHkUxKfk6Ccmb4LMPwRBCPLCdAV4QpQyP63AGP5
6CzUT2Q0Qhw47hnT9l2B4Y8C2ik+P8rhEgHltxQY501lw2QumsrY4OBS+aSz3nKH0jEbzplRO7E3
147nUuMcGo0imcsnR7YHPGIHOfpfwzJ95xVNDRO6MOBPrxdDIe3YdOebsXqZurw9CB2+MG3BT9rQ
ObW6tKJyGt+PRAJATme3MIO60rIvsk6FCQlwbPGWMR/8lS0Pe82wa93uVZvSPQymT4fDbf4qO37r
Wf3pU/hjUm/+yoyL4eu/COqpf+2n9svHEWDYf0Jm70z2+smT2zUf6+LHuN75J75DzKw/MLu4KHwk
sBEGz1ne7xAzk+RdiHDiUycidZ2DfN/lQsvijygfIX4gsAR/imv/zTD7gzMuDzKBTTL/SIf+7wiG
Pz6tPg4dJHKOFRAuiO0hWb8pkbtwUYj2duTnevhULI7iITMhK/ztE/kHie3H+vT7Zc6pYg6YvIJv
h9rbRanSdBN25NWlujIClZ2GZTw7vbOeHUf7jz+/HqCbHypi9nwkWh+4u0WamRz12wh1Wo1Y6gcj
x8XclYyAgdxB1DbCPuKQc2iwlhgRtvIpAydPb56MlcJjeFEwUIK0s6AhSgHfNt54T7+zCS6EtYpw
L8QM5+3AEDdWG3jpbbUNHPuN1OA8VpTLSFANl9NYJIYg3MhcKAxorRNXWT3Qv1p6YyKkMBYM0q5x
m0zCmmmETL7PfBDwywxbgvOsl89EPOYZly+PyDJiPANiNMez6azzeRh5B1bqLLk2nvM6tI0uloQO
vUCLWE3TwB3sEhHzZORzch0sYhcFs/2OtAcz8i551Trpi6uXcXvvS6awkoJT+D+P41Dw92B3KzM7
mEKeO/gj4UH8pQR1OvwoxA31CiWNxmQAaD1FL0ijjind6xa57soYoYBQQIUNmpNKYg6MlLR3OeZv
OvM2VsbVjfhdQhtngsDYQJd8mARuDWkHBWPLamO45xxt5hfNNBshTltuPI2aohuAxLtW/YzhTXqn
rAwrGsD9ZnV90rg4rD+ozGzUiTVZM7TIHxq7+6bLcXhnNWNrnwwqNgbp4KYfEi2dHO81U5VCojRN
YL8TCCwrmtZ5wMS5/i6/4N33hph5UL554DM36OFCGhz2fcoghM9LBRTka9tRvtKvHjdrje2ydZrL
UTqWkWxoOA64C0z8wacKBhzDoAo95nsBmL8azqQHoAyxV3dryGy7xXfxKlVpermKdW4e+s0wOnq6
rTFU55xI31p4whnjc+Ws7TQ9ng9i3nXdMwfhQRPN+dNEWJk39WIuzmVnccKJFW5F7EV1Rfc3wpLe
O2SlcJRtkbaXWTBg0jWLbs/8r9S79EYGO9xisCF5FOOK72FllF2I16dw3RFKOiiuAW2rbiDWrgt+
kWEnsoI0Go5gu89L/Ly13+3Z9tT2yswXG4vvUInJfGgqRck5DoHA7sCMwfDO6aQd3gzZ2J+DM0HV
PBqFU0w37Kp4CcWAhx/ZlclVJyPdEDs8k2yXR+w2t5jutWvhcTO1hnRWDa5rDpriei505vGhazIx
xIiZc3E9g1qj+VoP5hn34ZNurBHNtl6fKP8d76L0xk3fULfmQTQR1LWSRU3zRKo127bzMUdij7EO
xaAK/4i92BteOYOq5T6bzbSmix8OjGnhJCZqAnqG7PAF5lNdfejcsmECAvbN4KkkQ4kVVeJyw2s9
OabseeM96DdTnDM+TW4Py7y6amOizcSZYH4UjTCG/hEenlOEN6xZlNoxgLysnkh3hpwqL2XvMzbw
0zZis9tOrZ2nwzsgd5ybH7EjC2D3heOAUeoGLKNROftZuZMEnjHydOEg1c4vPVhAymegYx8tuZd7
8WwxTJNhWCyl4S1sqAKpQPPwMYwBVdpXsarMbCXu5/TZHpcXtD1fjb5JWKo0yosNGJWxc9QYEBwK
3NQ4rmNWy2QAsQe6xzCn/uSxcFhPBjM03ENbMz8mmsjNCOYi9MMlATeizLi8yDz6BodyjsLCxgyk
8b8YOFQxNYXiCBU9m3EADGql0sFIIYbylbQrecjLWYdzVt+HbcAkElJvDNvFE7sQZ5h+obT8uF2y
qwSOT88DCBbJNY9e9pvt0iY9RMSeKY2Tm51TfxMdttrbiuef71//eB0EOMRsk4lXb+m87PvmiLcJ
1lPVY3fr635+LLsh/K1t+fsmScsf/AO7pX/mtf5dvuQoHkg/5TKGNELvtDXrpTTlSQ3ucCVyMdv7
n9/W+f/3/2Sq88eHSmpbyMyOe5Z/31wv7fxs3TyCOM62EsdFV2w4/nZd0vqWQjLJGHomtPmxShmN
9vNL/yht/nlpagJWEZoEfHVvuSadqWcvJQaNrT+td+VS1XtMyAD+zOFXXMZ///K4SQciE+hCNui3
YhybtdvMLpfiuEF/dMnEnjk62S9u6N8/y/ON2HSMz1g4JKIfv7uJQ7jynY2hr8um/g97Z7Ict5Jt
2V8pe3Ncg6PHoCZANOwbURIpTWBUh75xOPqvfwtU2ktFkMkwVc3KapSDaykQCMD9+Dl7ry3Z3WiQ
kKxnP1lWR8OupsnDmSE5Gzh4//4Z/6rw/3/zkLoOxP5zpb/5WZXPbf7nyXT9P/wu9IX9j1j50Awn
mR0Cv+KE+bvQB9jB+ZIfytIp93+fWP9V6NvuP7T1+W8GogLmjusZ4F+Fvm39wz/HgdSifQ0x1vq/
YBVzWmDh8h2uBFKIicgLLfePQQU9FG3K0mUMx7o1YczApYy6Rm7nFLTEH8/kjVp/nUj9+yN/udQ6
OuAqnIPNVy1wLG9U+r2iKjIpv7mcsUtnlV/RsKuuaJA3EP5KIvkY3u6bdEhOzDBehAfH13cJ6zOc
VVbBUz/6MMZkjghHwv9t5XFyJ4zE2xoT2bw7oJukRyGnxxFnxmN/zZm6/RkLR7phksTiwUWg/T3O
3IjAJL91N3BI9TLICKPyg0W0rtxh1GRcZSxZScCkyMZfcpRuhiQPi2mI5Ic5hlaUtP6HGnM07vrq
F9YFAktLI3NF4LqdeIgZV8ZkFsnoW+zOw+Mw2MYnXWnVtT9wLtkC9Ug+vf+bsNS98aswI12VIeuv
csz4mRuM2ozeunBMffavHnDtczUA7QjmxsY3Ro1sPeqFIZ7pHRvmBjojpj6amrS7ncWUP+B/AHXJ
ksjeaRhsyeJK4+a7EqiUMdE2ZRTaoIXdoIhjO9sXZW9+Fzi5xD7G/vgxogecYDkrim82FN9ipw1e
O515XVM/TSQD1mHqRLACIHXkQeslbA/4cbJi43tt9z3r5+mjyrHZQcJ35vEGSmJyQxqoNC6URbTr
bRL1Wb7TS5djAC0PIma1DGteUPqN028mh+C8bT76kGfalmPHBt/VtCYLVd0zGjwcK8wlRX2uehRr
14tXu9pGKdP7CifAyxkgJSPn1KEVOB1awnI3pAGnNGaWvntAHxHHdyYtFzxR0kue3RZByxlcAXtC
3wjBJYQ+oLAbqmqR25wMHOjdylbdRl9Sa2WekC21yWygs8Fi0Q6mahyQa3KG8Hv0r8OkQ6Nbxty8
wo7tu5ecpYnMjiyn+JCiMNO37qRVYmP0vNMbzlGti0J58o3v3LBjk/NFYyLkMBin9zmQ5PE6iuF8
EF7qNekuzQZR7AreijLMdegM56QkrWbMIVfGtmsMv7rNRIYhmxRlo0MhPFIDF3w5t4ZTLfXG5Hzn
h6OtKicgeVZF33pquXRn0bpeU3Q5eMNblg4elNG3oJfnvkllyKF6BJSRtc3W6otxpwFQSXdYlvVh
8/7L/9aCxISRuaZJa04/DsVAojvng458FdKKv2fUYG0ULuPbXBjDEiBdmbbLoNX4pQk78wjO/vX+
9Q+bHy8LIps0XRZkYSgsj8fRndDitAALgWY4rrYd1rhLQ/XphWGVYl8LPzshURCHtc7vC2LjpMKC
6QUh0TxcAR3yu+tGkO02VmON5QIkYjtV7WXa1t5zD3HgLEJYjaZ6yjgPD/o5udHmt3rM63k3zcIJ
ygweMdxs89LUMsrt95+HYFM72iGoaj0asUyZIQa+qqIdHy2/LGhsaHN1hy/B3vcmCU4QHElLR1Ei
GJ1OyVkFlcMP6skAQIGZBKSg1u2tNtZP7FiHBdv6vNiv9ZVDh7YI/tFRWUqqTqULs9c5/lr0YIds
jH2cg9m/Gqb/WRP6ehGmYUcHGk8KQ2/kRYc/jCDWcNQ9lEuwgIa7hF5YtmU5o9FCXKH7EyXBjOsn
o4Ed6G1CBbfMKdu15STka4p+zOZN3s7jk7QxkO+AmkjsnKhL98BYiGDs65J0y/d/rNcvL9UyUV/o
sHkyFCKHfzKNS9sdovVPHpbmG5FVCo19VKKOr5KHdNGs/fvXO2IfgiGzbIQbK5sPNCrfDAXWn2cS
zcVfHWu4/watsD7LCIJfkLYOhFcESObGkWNFTjDDn9tKV/MnVfS5gwdTab+L3P/4Yx2+FNQuVC8w
immLCpRnL+Xcn39Hstgc/dE4hpanjfcFWtAAUt/88cTtvnUZRpAozTzHo2d59O6h02JnBKQVavSD
PsyyZAKKesr5kPbF/L23mmhHTt7yqWyK4SoClAiZR4d2hnLdwSa6pGVe7h3X9raym4wTZMDDlXN9
BhY8M8+kN+3BfD/myjZeZigr4o9rxzI6l7anbZnQJvsqHz7FfU7ctTUwWZR5csn5Sj28/2zeujon
RgYyHNdQpq/LyB81a9oaKrboN4Xu0ol42xX1yHk4JQN4TuCqEH+sXSNsGMuNaPR+27rL+Fdqjt/3
j+JQ59Vn4bad9S/84y/Acsg0NOMdGJj9L2jz8LsEXSanu7px0HTjkjsz4FFt37/xowVyvS5GdOSb
8PZZLPjCDq9rEu5q4BdoQgu/WrqN4Ed+KmJJaTSYcX5NreZuNVWLWxvUHbnMUzJOOyDD8N1ru1ia
HRMwKGrv/1WHK8HLH7UK3thIGWVYsHoO/6imw7Zg+lofRrBMwgpz+Y5Zb//ZKqzlstSz5MTDX9/8
f9fxL9fzqA+R2K11PLC0w+vhEzUWjT5iKCrTxyqt2dtcwLzRWq97KBvXg8SKjy+qfefE83/9TbIE
/c+V8XIeXpl44KrwcgJRZUapSH5jjhhjKk6srEfb9O8b5JjEIufzXF9mnH++XSODysKWuLEA1JTE
xabRtdkC65e9qD72hdvuVa9965Vwd1aptCBJ3fiT38X6Nbxd/0KVdX6eMZ14tgfbO/HtUZ28fvwC
ri8LAJIzImGO3sG+7g01M0UIVTPexdL07mkqKyb+esEUHFXxxi2wwhhLN1DA3dh9ufVzzF2Ah7wE
SkLoZFl+Wbcu2c4xx0Q9wFnI9mYuEaMJUXTOd9r0SC5UYmk15vE1uxsgR/JEdJSfbQtF+UzHvdjz
4i93mJQfMwgbVyBrRbTNNY8I515PXbZRu8A3QeH2y0785MnSphatS5eky1a3GxVD3NZb6ElTM3/X
iJBPtt3oGecjGHUSM8pumBBIGbQvK8dmSfPm5oslR/0WhJFXBmXiDDLAQhzrl/ngLWWICAuvFJyI
9NbQxgxNTyOMc71ufHVOzQwKEno4/Vcvb+yHkQkbyetQ6ETQWhGxL9U8r8kZrjNUFO6l2YKyF526
mOep2zHsEMWG8hlyotQQeniTIz874NpHJlk6H3Wscpxwdifbn+QfuGVo2qW9bJqCNNwqU1TTsQb5
uhj67uNkm/UTOAj104tNaEuTXZLEbqs2+5kIjgDnvJsW+Gw1Q6ea22n8RtmWYnKlIvrIQKmcds5C
PuAZSdojKkrMh/Eu8wxEQ3iv5tuKiOefa6juN08kyQ2H48H86CdO+pjCnOQIAAcNYICoOBbXBoCx
NK1r4nonwywp/no/DSJiZmn5T3qXb3GyMe1oYtYwRmULfxk7g/RuisZMn8rC8eeNIWZ+0E5PMGR1
Ud9KaCGJv0czRIZM3TQ+yO8KOQ7eRWbmbeEumLV6grTx4+Q/5j5fPlsR6ymzLDs6n6QStLnHuRNh
3sygyMCm484FV5p99uq5f86GzrdCsuZ1wKWp+MExYpawpMrll4NN/CnJk67a5PokpvMZeLIZkP9o
fmy1XH6p+1G/rw3h32tMZ4oNMY7ZRVlnccMQiGfOYG70J3oHy3TDoK0m+b4xZxfHdu9+B85c+IFf
ujnfGDLGCzv3nGjPmYXTe1ubPWj5hsTdy9gaOB5qjiITQU1aHO+SbMzcoJMj47GsbJLboctRoc12
WnP6zKfpPMNhZwfFrJncSw+P4MJ08hYt2wD7I6zAu3ThEiWcTQU40meGMp0KbXftytIWABEA71QX
4dBM8pdVTMmzB9W8De1pwVU5p0jmtqX+EqA20IvicfZtvs1V3HsXcwuQPpR5rp0Ps4EPGHfkzKCR
zf5bpFnLFICucpoLbr+ZbnqsfKsrF3pTwAzFpiXTTJm+ATgSiWBYTA7wsBMppPcWSiuigG270cO8
cyyFGkoHtZUqXpYg11Rs7gpgOLzdEOaeOLXjgfbSyLxB9t5NQat3TnlmOAPD4rbLHDBfAKeMjVV5
vNN92cWBG+f+Tc0P5W04TOuMW/jCiXDx0+5KajXugNipBhLdMyx9QVvGxlOcejmjR5DKkgNV5nwe
FdvoxiGbNSHzKMqeLLNghuBqXq+d57bvfsUCrUUbUJni++R0zb02SIUETJtdZ6+lms8Pz0z5sl3i
pCS+vnE/1E5LtLOGsTwNis70vxia6f0izTt6Ku1qwQlW9OtzndZvz/TVxxkjIn/30njVVkyab2NM
I3Bhh+1Y+wJEgJqrM3OfCiexzbtYpEu5Yy+0uzPSjoxrtKaNt3UWHs0WXS1ZQM0g6SQ0g/XBt4vJ
BgLjEfiH2EzSBc/78aGZ2WOCehBq3kKx6HWa4zZyq3gZyqs0FTaSTq9bUz78Wr9kWrbcDVNaPOho
3qDgFSYgxrxrbXo5RRKDesi6tAt7xL/T1rMb7Qz9HyR4NTkCHWtGtjKtoPhMLOubX6ks/mELKwYM
mU/6BSPm3MfXCq3tWswWZyu/K/2efOhB03Ze51BtqYIJfZyr5V4bjeqnTtD3I/+C9UtBxBs32SRB
r5XrUL9Y8jTdpFGqV2x0aZNsZs+qN3rixBWOVTiujKLa9INIfWe5RKFkMA40zOrWM5oO/ok06Rfq
re98mCI5f86qCZYJZ/vpcWBG3FzMAHTlGQHuc761h9YeQq/j9L9RzVwUZyQcODRlLKvuURyOC9C9
WhAaHXGMl4r4jwANYJxulszs2qBvdOe8HyeXqopRHrGGeg38cDcqBk2AyiDbGrf9aPXjVZI4MMCS
SDFdFbVDFHlWKOQB7UQGV1M15ddqWRiuBtCPLIIe6txnRRCtNe9TGZfmtZCVLwKR1Zm9iVO0/lvk
uHAP58TG8OoNZLTvar0futACIcy6IRJ1wZfjAEvwneE+r21wlXnqfJbGrOHqF0t3vhRlfm1Miu0w
MRIStjKzB5ChLTmi+1q7GvuoSc8gQcksVO2HNHIIm5ZDTFyPVNelX6mfJNs3j0KOd+3g8N9M76KJ
Sxzi71fLL+lbh+Wrg/vK1MUaUmi+4syj0KLH2BJObxu5gCKKFyEOR2zAdWjbbf49tbPeQTmQLbcZ
0v4yAEBCdUDl3nd0/jopwxE/hhfkvYUsg4Sz/mvLIBAwldSsamP7OkBKpYOEwTpeFP2Jcv+NQwin
8PVPp9Wro6Y7OojLSYC6mJyVoakrKCxmtm9W7u6mp3vzQ3flgwXzrsYelLfndJb0741tTR9Tc6Jl
POiVOZ16pC82nqNnakLFxAezSvw4Jh0W5tCAbVHlTNB9Zr3mxaC36xcw1uYzHCfar36T+s0GjkH6
mWFnjOu/zSU+/zHNPkNv6lNUM2JgUFzrSzDGOk1TPmTHC2jMpN6tMkXyk5lsUm78osPo5CcegtMo
M4Z5veRMzatpyY+xczKYjcmKQTR6g+8hNpvim2yJ8b4gPkCOYYpI5qzX+b2CQWga0I5hjh56lOY1
I5g5/hjxuj8rPYK31MW9+YtWrf6lWGILTQkRACUlQlTVoT5a9bQhabtLQivyiEiIRt64s2UEEnDp
EPcGcJGgrzCJAL4kjJEeTJFD3CqrQbY0qNNqX3ixQZHXda7cWnTYtUuzzqCq2HFvL4EDni0opjn/
lapMOkGTUgsEI0UFVD4TxU2gIt250pl4ffWGdnlG0pgV2xZRTh24ysdKbVhdTO+XAq/cNqabkdHT
tNRwFEA1mByiK1Gy1NG2wF702PutIIDXdhszJEiGqMFK+cVXQtIAmuCSLrZA0Aax91yV/3Io1qwz
wN3WrqNyZClazIbxMdduwpQoVtQCztzd+oubNqAyxuKKLYysM6k3DejVPImRGRl+s2rBbRFGNSqE
YPST+u9G6eu7iKYJZxhIE1qJnJAPX802xmWgq2gIp9aDbTqTqBhlUPfmyl6Xy9Y50UQ97PG+XA8r
KZsFE0WQty/znj9aEyVljj22eBOUUdmXPgrTx3rsyp2watb899ey140Ye3XWiXXKbCCqO/rs+hqX
ThGB582FKrbcKVSxbKEMb1yiFQvOMUZX6ER2ZPqNU3WnVANvnERNui88VYtBqXXsGROzUTDYhirU
EpB1s4DJ22tza22cvtd3DoKtE+3gwy7t+mhtwEMua/cqXNTdo9uF4OGB/qW8qGBgP3nNbK3djmnn
UbB88ls4btESFffvP+OjTKXfV8WqSyMQgYltHafJMhxqh2wAf6H8tLkq/El7zJQ+XMxg2oOp5YQy
RirbaEkfMTutmJ0Aew4Tv2lPmJTfuH0LQ7RBIgByTVbbwzdZW4PV0ijhD6nBrMLhcrb+OA5nA0xL
mEoC5R+SsPP3b9984x3jdTZemkveag88vGpuDeTZVvCwTEB/PyreBhCEQ8t2M6ZN1e06rSNnR2OE
Ee0rZ+pwqfjJ/Jx0RmTSp+nSCm6dARJo6pZ4J4Wd2mEEO+vaNyqA4IbbckCxRg/MTt4I7YtuKkpk
oyk+LnOTb+Iks8J+yWf4nb557dtDLTZVB+cuKKH+AKRW2JnYlz1MDxjri+1SGeC9PcbYEPmx4mD5
YZKo9r5WK8ZyOhF9o55OEaxOF0LZ+4/rjQ4VanWdsC+cWXySR13jotPcUrT5GJLrZPzSRRKboakg
uZ24zhs9OFzCyBdoAwMWOI5Z1LhylzVRT1iOMOm7ehZHCjyK276u7yOLE2ZIRQ+ZxmjHU/f4+rN3
KCpQyTES8BxwP4dvxBL7pD9OCdNTIwGSZE/jNrYyyDuoPC+0DNDK+8/0jetZaDGIUaa4gAd79Ez1
oUXS2ZZdGMX+csOOLlNG8VN02/Hxp3CuZmjf71/y9c/IQBDLLZ4W+j2vLO1uD9TQbTqG8o7ZAlPz
kCfwPiPgf/86rz8u2jiInwAcrNqP46RY0jeUai0WcHdW6R3ffLYjQ69iKW+1p76k42FTk5/Tpxy2
Zqlld+9f/o29CsOFy/3Z1GEcEQ9/SZ0Mw0UfUGQMU+ft+t7074hendA16/XT+5d640e06VEzUFmt
4Kg5jy6FshwLFZpp113mh6SPieeuY7feej7HHxvD4ue/vyBQj/XHY2qFYufwgnyJugbnuAvhcGc7
BIglDHOn/ChdZ76SzpiduJ6x7j5HNTAqIxgKDHjXKeJRX7YG0qMcnXemLTlfhbmsoMawDFQbZNTu
XijhL/t87OePjWNrhEJI3/qs5dmcB7YrgVI5OaSlnV84/U1Cg3eNWkZMGXr21H/IOs3OgCDN9Nln
4Lb6ZoyVODXfeON1XM0QAHqoKfDJHD2zsk/g85n0mGI6whctuYG3JRzcwJA23GjXJnhiAke0VVVm
nhckjtgnvofXWxyLmoUaZjXL4rFYX9g/iqeY1loPYZG3RGEfaz1CSiZ9bn51Ue7QSUDu6ujIM95/
U9742FlJDYoLtDVYEo7Wl8Z3516B0Q+hIEQoWHO6bkm2nBjZvXUV1FcMbfnW19nC0a3BvYfTyFWc
2l3uW4qlEMlIc8L3vgJwjt9CaDVkXCOCZZk2jj5pvissejG0WjoZX2ktt5eNkjTFOXacp01HppPQ
3Dv6wTTQOwmeP02MmwGvwi6Hq7XmdCLPPvGrvhodU4N7qyfM53C3EnCMw3sfltaXaT71YRdr0a1n
VQ3u0az+3ImG1FxHHwH3NlAmYZ6m2RdegopDS39KI/zWwRknDeM79mb0Ne7RD111MZwy9PGh30vL
DRrGq59UXhoPco6VS/QpGWD0/y1NhHo9TT+9dvDnuyJNxHfqaNSxNXm/8YmZ1huvPCoHZtlMFMHp
+EfPRg3KI/oJCuioRc+VFc/n0FrMC32Ylq2fckocEUGcOLCvN3q0VCE+YXZEL48pnrW+RH98Zhg6
vAJjQR9a1ZKdx1FcbISVE9w1LTJ02Qy2SzboV8kwqO/vf2tv3K0v2AFMkzKev+BohYknFmXcu0De
wI/cJYxbbzVjJvGTlsrZbLfdt6LK6uf3L/qSN3p4v3gIUePaaDvY6I6/PQKn4rVfxreHAt8jlr03
uhsKm5R0DDbYKFDAmJYwkT4TnIjiEMOJrhZxBbyxe3QnAypv3VhJFc56YsA2jy3PQtDVF1NAp3vM
aG024gYd2nzf5561MoRZv0wBFhuSGdS2RVoALcH/O84+GUGrsfmBty+XSJ3YaF/v6Sge2NURdJt8
68etGOi2oE89+og4mnAYWnmxpbIivjBKT5GmXl3q5eiJeNHADwc96eh7yiO41VDq4Soa3cdFatM+
akc7bJLkX1y0/6j5ePXCso1zEkPugIIbi+nRR4L9aS7FSMuL7n66GYWMziv6PqGuiWaDSwoym9mo
D6ZRqd377454tW7zsnoo4xkEmxjkXv77H98KvQITznu8hD4w7YdKENtlzvTGAbvWZyRBO3cF9p9A
W5jtMVQxb1Sm6nuRSCsAd+Cew6lUN6pel4/3/7I3/jBnhWjwDa9qZOdoQ9H90oR0LxbY6U50nXi9
c2nHuXkC7oR393ixoMRHI72KlIF9IZI/XCzsvDdKiTM7nNDqe7tUwKcIO7cpjK3LvPapc4v6SZ/s
VaZlTySYRFU2Mjs1a9AuAHqBKo/MLQsCbmnTrDkI7Vec/1Bqs3oS26QCanJtcHIn0i3X9QdNk8Mt
tqhO7uxUB09OiUQaTmRkdUQLUbfqUEjNSc6tURp4neq4a0MNbTPTJ7pQyXaCctTuxNB7134mo4oW
LR3vQIdRzUnJwlIfqLHldJovisZhmvdfgKahAzXKFnmT5ZbEqzg9DcnNmDTuR2JrEv2yxRxUX8Qy
pzc/tr0aOOfqujofc4hMgeMX2Xze+BrcgIK1Xttg3umhLDEndT+U3ow7f4l5IX6ZcrQ/+XIafhDk
s1RnSVlmfsD61SA8bFvSKVh/GpNctojhWYtIudqUwwDVoYiMr0yVlA+tNS6pLck46UJ7KOVdV3YR
QwRQ36ifXS3+abvxvDahJdHbtiOt70CgjDqYO0kOXB1Zv5hAG5fLZCAfxVPU+FswxKhHyrmorhkG
CQxEJNmUgYMYC0mPGXcPDAHthBoUAFNoECme8HdkTh/oBJ0AmSM3Emdj6lC4TqPpcnWraR8q7Dj6
vqlRIm/soUPXOnbV8rlqKv2TpxL5heluMQYL74IXMOCZSS0hgg1nlhqb29iaxu8ebE59W/nt/LVb
IiJ8CFAuP2m9dGxAJ52nhYmTmzLIOdKVILEN4PUJziY6ySh+kzN3EXm+7424OtMRJLVnNA+8YpfL
BrallemES2Oc9BE5yASBgsxnWPZoWYxfVtq1KozaioM2+7HUYMZq5P1A9W+DqrJzAqJGo75GpFf6
gUNxI6j48zEOk7JaJwdlreF+g84SbxG0jTO6oR5nZZRUuhUQ5OCa+6QYp28Ng1/zKjEif6f3jrK2
/dzK7KrWnAFwd2q1Ty2L3B1MXa8Oi0T21wiQqscskcbHnml9vVXFFPXQXNem8Wi0/ge/NJKPmU/k
M0DVJvqmM1n8ppZhBESO7viJwCEyyWYpFoT0iE3R76TjDEPck7a98Zg+JnDOyULAvN5DVsk04xNQ
pwZL/CK/cwDoz0mDwKCmyhnaSgJq/zvNVS0N1EA4cGUtFUoA2+LBDKpDNt6Orid3uFxp3RAcWhOR
QGcRjbqHPBonK18k/l/p/7BrRz4VC53voEtMzHOVIZpLMXf+z3kcgJ1F0CL4npWT5Ju6JysTe12V
MGm2nEbbmCikqk1H1qm+UzHq7cuC4vOG8j8CEKvVCPVoE8Nj/9vleG0Vgk2Cu4fFwj8qvNMuL4t0
pO9rxXLY5J2FiYJgjlPb0eudEOQYmCk6L4g+0aAdrsZdhKyKASbz4n5kgtryunwF+SMCogK9C94l
dWcU3nDZWM28JyFUfkF7wDtTF15Y4EHGtmfIs2lGQGMgx9kzVP7S1Jr2iWS7uD2xRb21eZJMsAI0
PYZDrw7hJPYoTJeMErrEcqtdbFTup8rxmF1kTNwumQGSOOA60/SBdSf6IJk0k/OWp/djFef95aqD
cphWiPaRiQhuzvd/sjfqFw65uov9mGkg2/zhs6QEJXHNzYBxl5n5rWNKH9ZWpb7UdXKiAn19AqJb
Rr27sj85ATJ/PLwUgoq60CI1hgmT340RIeKn6PSyn3RFnNt+Isq07mcvZHAUXyfpVF/CSe5PHA5f
7+Qu7TM6E2slg3P86BW1m9pkz2TySW9S249zZASenL6YdkeeVA9F+/3H++blmIQwlwBjwGnj8J4J
4Kobz6UXOsD7v8EIXn4jQB2Gf7Xanfw0OvVtvOrA8JCZu0AApFzDCHQ0H0iHAqX0RP/KmUbvDIVu
8xG2L5OoCGQiK3x3FvmRezYCYv2gmExtGyT3p1oYb901J1yqJVyEPOS1bPujXiQFDNDitLqsonb4
YraLC0Yr+4kM3H4y4PY8vv+QX7/D3DNVGf2alWlyzMUkojd3gQBwOZILzovK1dDTQcJ35+ThxJXe
uDMhDHZ3m6Oba6wQlz/vLPJnLbEYv4aMtwiHT5GxTEHfWs6XcfTd/pJYB/WFtkMR763Mpknr6Gl6
tUSkpQV82NaHJon7x1TLjIdOi9EHYUBZAKjbjfjkaCKSJDnZN7ihovs19KMMpD4VxVbmJMFRXzf6
t6UyrTR0kBzuCzptnyps/8+RbsSItTglX5JL418v+M+TnWENNtKqLivvPCDk5PZNirwzQ2XLfnTs
MoUgZoJkk21WPc+uSNLt6qT+ZivKW8auo8VxzUIr02kZ7pNUK3UjHHXQbHvXjIdftJ7HOTDU0jJu
G/02vgYTPcn7gSDXMpyXDB+/R3KiDCX+wlNNg7d+Ct4vh0MtTAPz+FDC5KGD/Cs5D03Fl7J0DOLO
uDsSuBBlofWoTqyUb1yPJYO+Jsc8ZlAvQ6I/XmrP9NMFlRL1iy86nGlWpCHRcpsy1FjY4G9Z+qkV
840XGyyJRQuLfx3DzNFihY3LJtdjmRDhLsvNxH4WxI1Z36CZId6rS/JdUisBi0rMOzpiBLBwosbD
5Dw1PlFzKNjg7WW6ucm0MmtPLG1v/nHs81DMOWuTj3T4KWgSyEcFvy2UYkofzYTxfwannwYWUdfn
7393r1omHL+wK1OfUFWwqh0to11fjolmulzLz4YglVJewYbVLxGdwtaSdbKPkFufuEHjrV+cc7bJ
yG+1oHtHa2lfZyD9be5wSAiCDOUM3feyIvvZ2jWWMTjU51Gc7tyxMB4TCSN/In5cD0SHLnKTpOkw
X/FFsssBSCMduIWM+b3xIrNgDpjJR8Ra3YNNBw7Il7LIE1tK6d3yb1rulrZcvx3sLJd7sIb1L5TC
jAh7bei8EzXb644gx3oDXi8uMBhq/JSHv+PAhztF9PdCz+nbzxAD7R392xIyIBEF2zhqS+x5phbG
Axq2hPS9DMFiR4LI5KirlniSs/d/69dn+vXv8VyxAsdhLh5Vd60gVQUtNXotsGrw+TzGMwGTo/jE
qR6P8lEHkJM8bB48ziwe/O/R19ViR/UbNY6hHs/pWS/0utuSAh/fz241isCpkHMy/Mrg4tH/6TaC
LVWiLi/jZ8IarTooiI86T9vIbgKrdsoPOqWFeyEhUyO848OURDnO0z19o+kxLTS9DZd0JFrdIp40
RXqVRHEYMWO8zOOcLBGtcuofnHvFz9yYXI7iul19wNGbXbmzn9zlBcriwNE6CJeerq/ErTGSj2Jp
UHARXi+rEEGR86uIZLHs5gQwC1FEGRk27/8+L+3zg04i+j4mkezuDLKAxpuHL0zcuV4WpQ2poYlP
rISjYZPVlsgcEccsAxpEVzzSmjM+eJrtdxukslN50ZSe9TklC+w+H6wqvo+WXIEeYMjWX2nRVD5X
c48Jt8ld2hQ+f32/dRV4pAfXzaS7ZUdN299WxP9PCvgvDkd//Kab5+75f/2s0JzON8/lz//9Xx+f
q+W5OqKCrf+X37AAS/+H8RNT35f5L0511sXfsADD/4ccVlgra0gGQ4S1B/kvWIC2AsNWMwaxEiTu
gLleN4T/4YKJf9iEWLht2pfMZAzv/5wLtpJB1lao6fiCwT+hBEfr8pDmRtxpRUabespxdvgSXpCs
pnj/x1O5+/1K/5k7crj+r9ehtEDzysiG1h+spsMXHRj+4tHTA0WK3AtCc9V+1qe0Ja9yqR/R7uW7
9693uPL9vh5FJehug9Ozfexoy2lZ1LIewWDNZLVWjWwCsnCLEw7ct+6K8/PasGbaxyTi8K4SRVCk
7oOiSmfNuLeVrEghNNLkNvcWNM6egl37/n0dVgrcF6x/zKsw/9m7BRqiwyvmhqU82cLIzFj5uqBI
U1SDeGqxXGClPbF9nLrY0eok9XkZZ5PfSwpvnvao6s1PeWzSMpdTLP/2F0PeRitldUji0+VdObyz
pCO7oLfZ4RFkaPckzFWbeLTbE1d545ZocTNSBy9MDeSt//2PypNESaczkj4n0G3OLvPU7PZtDmVN
sTyfqAZevYLcEBAawa4D0R1h29Gl0sIEZzDmK05ZnNvcDOWuPZ74sN66CrMSmmscDnnVjz5g+As2
sUn0ttrGoljvPeJgIzs7scG/aO/+vVG9vHcGvshVt4UzkLni4c0Y6JDYh9Yk+rSr1FZ0jgZW12ua
pNuXNh4kbAfdoK5JLJLPcatl81UOukzsJ/LPsD0vZdt+ZMK/kDKsfFntoqmPvCAl+fN6roQ3UOpF
PVYPDrycgCbOI3sUq8x4WZFaSSK3Xmv0/ET8ayQyl6Awc6HlZw+Z/0ywH1khHObShZjUUn3wacLK
85QzhrepSGb8EjNHP9XtWe/4+ImshnJ+YMH66RzVVqwGMbUHYcb+zBiXCCXM3L5bF/d12+UfaLRC
Z+56sVOTbveBraX+X5HiX34S+FTUW9RCCAGO/4BODUzJRzsPGIJ6gTG2U6CbEOf+esHhVLjinMDZ
wXQ6WnAgpWkcRNw8IEkNJ9Ng2JdmB7pBl7nz/f1LvVpNWdLoOAhmqzrBC8djZHK2utSGPx1YRP79
cKcBS1RlmwuC39ZMaf1HhJK/f8k3vh4EYOzQ2E6hpRwbcLVmSmtiyDDdk/se9JD5dsAR5xPbxPFV
6AlasMwQ8TAlpxA/elXIYW1TU0TrN6qJHE10qrANuePgbf7udphl8hOhmWRDQtN/jBNrc0fViQYA
ORNkiInFhkRjqenh76/yu2jwwAzZL5D6P9ZQckWgOWsAnj1/wpvZN9nG9IZTxorXD42jOgg2xC00
eXgDD1ecchTwrQwE8qCiy8u6duKAoEHt7v17WR/9n18x+ipz3W7gNeB8xzV2eJXMT3sZwzgIfLU0
96koy43WG0QGlD+MXgVTlRjb969I9/74muwLdIjZ6tbLOhRwB3tQNTkxgHO1AklbzWGqVhHCyISH
AF6vEWl17vW+82gBBo1o7crSCFlpYH2hcpJ72Ng9sx4IPsVZwvbF0VYXGNWkE3takLVYCraphYtz
q/6bvfNYkhw5l+67cA8aVEAs/g0SSFVadnVtYF1d3ZCBgAyIp78nh0P7Oc17hzZ7Gs24GFXVmYFA
hH/ux+kbhjo6yfVjCK3Z31kUlsJ+UX31c8NB79IcOfZ2HCgQe3vP2colCh0gBLFnNllNEJF2y5je
Wz1HmEID6JilbdzZ1ES3u4Z7HD2BjjM/iXBx37OBL2g/rbndQQbiohstoTMfexwKTkSZNQ4iSJc0
MtcgHH6sVjtvOwJXHn27M6gq4ES+w0jXojgwWnhpmjRBk92hFrTO32qamQHch+BboTR0rYrrzuqn
ZAhySc0eFJT1QrzMGJ/1pCLOGxOgkNQd77H3erEuOHQdgE2TehHdztvyfD8VaW/eUKbrfzDZMLqX
0IRViOoyu5kTMST1FUM7q4HfGmeNN21nM6T7hYSfqfwvNqGpnN9wYc/1t6Ygo7ASbTvkDWHMKEPu
e954EREhlt6Mwgj+n1zbwGR6gN4TMM5N294sgTXqxT9mNNo2ZFoa57vDIqhjI9Dex5jLfH41lEy/
+QpTZQQk0YBnJYL1EVOf8blUlo9gKmX3rKfSNT5aOP3P2OrtYjcOXSCPyrPmp4zJVXZqy5lBMy2I
cqPcMuyMly5o4LQGRmG9jd6Qv9MXYCpMt3b7tcuaItXRMPpDFpczqFegplUL+KrxSYYbtpzdi1SV
BXuu9JSd7+xu6pxzpVdd7l2kFaqYtdm++5Uc3cTQsCX2Jble+C9b66x7w6vB5nWDdow9gU0qTeWw
pSssJzjYBzfvNAUWYFnfDWUNU9R45aajBRhEAEnIcR5rMy+8XVN63fjpFjh+rmh9cIxTgExM/4BZ
ZxeuPmhFprLVds/nbpVfgCtY5ve+TuvxZe1xyh4nsLjlzm4vUKU1Xf23bGku/m7dlk8ga4oLjbvl
g23CutMnucIVjEqpM3MvzLnCjr5WMo/KoWj9n56ELsVnRp/798GvF+NWK5N4rl0opzgHYTeW1900
ocW4BM0ZnRqDxIzQ9NMGdEx7+XYUPPHtJ4kW2ko5LvZevE7bssHlwln0sIZz3iRpIxmJzt5qi0iL
nJwkoTNqJ2luASPDVZ88bLfK7sWyM7eLCdfK5ipcNKYk2jz9LBFOQd6612A9IuW2hbxBFbYHhkRF
JZuECSEcw8PgSFRt8Ekho+ydKmgSbXehJj6UFEqQSuOTrqozNg9ZAk7wrWGXjZt6X3Vmn2TpL9M9
W04+7G1YWvlKfUArQPcjdoj+6+DTMTr+6IuJiwypYVEK5SeLF2YguPK+KbbqtQwqK9st81LcaV2X
KrLoVd4ULbYWHT9hsm1VN8+RtvvcGq82T+LlXOqt/pbysQZAlnGbJm1rh89hxlszyopp8SMC4N3r
EmhQmzNd03QyKKdu9mqutRXNrtdXuG2hs+5crgmUhhqOxXBZ9JxUw7wnYz5Yhkk2uuK6cDTGUPQx
mXNv+py3fq13ju6m4Yp+B8w5DadU87AuOktv3IxzaoICt+Jm6kxiZwRtScwGCMruEf6ZWSSmHspb
wEC8soUzizkpx0xQyRMMWB86FaCN2zOG6trNtjbuAKUI3vIWe3Y7lPJpXEQwP5pexjWmU2m3HDyR
dgMeDhcLMckHxH2vbU0i6uaWnsmVpHQggJi/L71a3hUlDwGn6bR44r/hEWmYFnMDQlQMsB3qgL2Z
QL5KI1yic7Cb8RdYp22guHlPlXPwxCdly8gxZvlG6M1PdyRJ6x9kG+HONbMtuKluSPA7Np0GO6wK
0g8jwCcbt/3AGcKBx2zsWm20H4Y9+cTEy7x6dugqm/ZLoTvzNFr0UhAbM/SNMaeNfRjB0tFfTZX3
5WGRVCP77Cqvoz+abWyWvf28LA13yNZiXBj1XcZVYpCYaZOLyeob6beRAg/TLiAeGbZ6l2qk/Xlz
rO6EuVThzx+4CeHkmNitfcvaXg2f0/jeHnNqcgtvnIn4+qIDltC02Cf8gvrjybwUUdspRZ652ZGV
Y2IJ6GPp5cAfchTZy1TiECS0N/fdzlyUm/8oFM/IC7+mUKdeko5hARmleNvy1WuvRmkyCiuGUbY7
afldnUzUmjS76QIFfnf516bYwpHbnqzBwijS98FGZMibXFDO+YhzruwYaD1NiytyPP+kAXZ+b8+E
U9O6Mm+GyqBvrNBMs6mjoTqdBVrZ6hzUDY32ZttNVaLszpgOIYqKud/yIt1O68Vzed1UwHqvAjae
Ills0t6JYqgn3ulvrFyTbnFRzSdJJY7DRKVbi1dghF0Kv8jm/2cYzeltK+mlr3aYHnvzOsTxs/AO
b+h2fxBZ1/YfaU7m/edcptOIA6wS4FN4O+B2ZGMujttgXRpVqhZgocHeYh3Rr/KXvspSaHuGh0Fm
G4JUJXVR0qYl0tCodwUKNVsq9MgR7NaIF6VzPRwERI4EueS65W3kjyAbwDcXcM9F44GcGDk7Oc8F
2VKqgZcG9bipuftT6usSxh8NEAXYFjGCnkrIX3y6RjXruMvn+QAzgT20gIM2JY1X8Q7jkgwLty5U
ps8iVGz3xcKhbM0NgWu0CWfKstEAb3tE3jLRHFv6aCGKNh6mSpUFDj0f7jnbbMDULM9efMvoWZPs
FOkVfNDe2/PsVwAvTIxSlD0PIbBkj9AxwIKCuLFFi15Mq1/5kpvWDOjaGQRxYzjsRYKD+vL51p3x
KuXGMxLUkKCiUtTGxngmg4NfM8kBzzZ21w4WJUTDfNVOouYFko4WzvqKm824G7ou8GI77L2fAV+a
GYluq1UyMvgxE53aaZFyq9/G5adF3uJrapiefl7yZTEOZsr5k1FgsK6RzkTfJzNHvy9OlQri1Gbb
XFftxC6/mcS0dpiDl/XszM1kY0CmL1p5MyF5upuaYQfeGcy/qHMqzqd2CF/Kvs6bqA4ZR0XDUphv
5eQbIXk3MXH+XHpb7o1m8lEcUuXA6obbcspch0aYobckrVa9z6We2honw5m0CRGNA3aVSBkTT7pQ
uXiuvVJ9uH46l4cuA259oPV8MXeq2kY3CoQB1Imx+BI8+A26zt7L9ODfAtXkHWhVS52QX67oJKjt
7kwnaj5FylHWs3cJlkf5VjXf9Og3fD7jEv72Iu6Ba9hdD3hycRHr+h5kecSdoCk4InTO59QBqoya
onabyMql5UTUf7dvlGHD8/fqjeL2oqko+CqCng4eKlhJIlpmzquI63+FfOoHw8PksMhjW08w4oIm
t8q4JoLSRZo1aUcCl9lrS2cWtH2vrLGbyD7Yi6GlY2h09cLtRRXrw59fpX5L+fzh9sbFEI3tkskl
ciF+nSqagsMptACopmQP5Nnl4QCxgKlpvVZZn3r7Ih+N8LC2KTFov5i7IoIMs95vgEA4y1fADPYr
5SVrnDf1Jg7BIonWYfsa1X0NYLJ5dPWgAwyBmaBHKcNrcMp0aX8dldHoZFvYDR+4apNAl2tTkOen
A/wrMPvcf7Y23zmJsfH8OJja7NW1y+W13Jw0vKPp3jIPZcW6OBhpaoTAZFzC2GAmJv31zz+jX0UV
7LxMu4nhXGIcqCvOHy+beBBbaHIUwAWNBZvd21JcK9DpIyFL8BfuOj3/+Q+83Jj/+J3wAwMHwZ9U
hI2F748/UK+lb1YrxIWlNuvvm9FLIKwb52QF3e0vilP84Vw0I6YkDC2ZlPwiTl2KnDqO1wpAy+js
t4nnEOjsfAgBUv5VaQVbNE54RFC4upcs5h//WGEDXUlIkD5p0L6FRbXerEHR/4fP7t+VAY8x6m+z
osvkx7/8/X9RVsoulJ2nSZ7KfCp/gmHN73vZzqc//4b+t59y8duYl2cG3t4v35CEdVDgOWmjyyj+
aBVVsbPAtB7+/Kf8gj1DiLIv/30kFVKl+Bj9X34McMsqFAPsF0eD9KOXzzeJNxiQhnYe5HkcHwTp
u/tpSaviJQDNFDxiCl23hCs7xYH2urr2NW8mmkDoqIeXlFtZ5e9SXy5//cvlmbQoXsWKcrGy/fK5
O2Fr4Ii6fO7++OgQGz4NhvL/wzTlf/vY6YqyXHRUlPRfVUBLh9oe2xU1c+AawrkWMHa8tm3w13qu
+eDBPvNe4wd5DN0wu/xxFVWNDxKCto/I8MZxb8z5WGHswNe8Ydf7T52U//a4I9BdKs3R6rCQgvP8
4w/LtwnhSmw43J2tT7aa+H49Ba+9rcz4zxfUv0l17F/upQqJWB0+uF83Ftvt/YKR1BSxeKfIXdV8
4m1W3hW5ym5SrwijcQrN/6DW/duXdtk0CWCjsl9GOOKXzzILevB4AcODQrZp7BZSYQVjNf/2R/vv
+PxvbJX/8i3/2/j89hvXlX/l7P/2z/8O2ve8vwPGBLPxD5r+ZYD2j9k58/K/81dt/NG80cDW8FL7
/7Nz3nGQFkmw4GRDZr3s1P+cnZug9nF/QV9l+fCkk1P+K8PzX+wbvA6YwvKIIbcHGH6Yy/5x8SPt
1jmWqfQe6d+N7RxD1UCJZNevxzawj05lG9EoKkxJQZbG1Y/e6J4Nc9OxC8kvxP9DUK3PvwimV3W4
nQpFnY2ZQtOe9Hdjsz/+u8rG9fT5//72m9Pq/+5zwKpRfPzi0bh4s/6xzmzx9wtXBVcxo5nLUmPB
/L7OsFpAJEEYZDSArekykfrnOrNYgpS2sARBF+D3uhgK/7nM7IC/B8TkglEhIcgG+VdWGcv8Dwcq
7CP8j8GrRT8EfM5fFlkLRgQ0Clg6Dy3tYVjG98ESKvGq4D8CWH4x2JMaxcDGq+PyBsGNxEnkjwt6
6Hpr7bOii8y6DyIDnOV+NvnRZS0XYzc2KZKxqGe4OwB7b01d50mLlevJJyn0rR2d5laZYGk6CmdP
gRQVMBFGhyWNWFGd2z9Cw3OPbYuFC/jGeZgG474gOxlfGLmYslL3q7NmwZMK8GXCrSRAKsJkENSu
9xpxxh95V6bhhl3Fa7l/Ya0jnjIW6dqh1QVIwqn29B0ok3ttd+OP1Ekp4rKE/xEI8hxF6A5RgfAa
uUt5rvXqwAnqADVtvgwZlPQu8ip9hoQZSGA5Jjd63bcONahF99R3gMLjlut+Tpom9Qc6Scfsx4bd
bImdBe9ibg8qrnC/mzZvC67GPfhaIzQqKyFCje72RNKCUrLgqKB/ojM7k3DrjsECXq9xr/HD+vPZ
X8BQv4HCITqUz3QhEQmiBeOux+J3rytr+k7U1icgOEm8yzX4rW/DghafZObknph1lgCk1LiiPQ2j
8TWkUflhk6n6nLiAPVrTGkLWSAvN9McayHuVM4rNuHVeeEIrFhjGcpvP2oJnmp1F7vhvFLOGJJUg
AUHYm83lPNHNkO0tjNXHjR6Al0HNFiSp3iu8s7sNXRVb8AfWS+0bs1t6rgIgA5ZZfLHVUI5nY6hW
kyGJZpllHeT3M+UTrhdxjKy4vcJyEQn2TiwtIT+YzqBedIBZpSPUnpKk/Ey5t8H0iH75Oaq2vnkV
nlpHMrHe+FyaAlSfG66DGRXmhPawBGql0VjX/LSRK+/OIhvVRKkrZzCSm++lkWsONk1uhHEzbum+
82Uoda6YRhVIkZfzzQ+dDoy0oC/an0FbGduBwqzwy+iQjYsqO0RRcMo8NHY6REOLVN6H520GrsOB
0k0peNAFwHYUFFaucmz1vQRsfueaKeiucgiWDmXFlx3+BsVRg/MyNRyVh+yi/bRSidH4nRdTZTT1
sd27nd4DzFnH7GEYZ2Cy72xGazv8qChgI1A35vNXtzaQsZgVLOfWrqstcbycu3pA5UeDMlZbXcKk
qcnPnWAUQoJtlN+80qneVnD0dVw7Foza1aJKiWYNx+wSJO+MWGFamTPHSnA3cc976gEHa/CdNVG4
pxZ8GB9urSt2D78MCAoyLvjoc1z+yWhXdr0vXQbhCR4VdhGWj/xababxRGFKFcQzb9C7zXJXxIjB
IV3kloChD6FizaDbZ/OD1IXnQ5b10CtGqAIlvnFnfC3VNL0MTWMDVFXVSF6yD1CzBt/Apb/Mojg2
6EFcPxdz+NF4VovfvCiQ4ijdWI+j1FCKDeWKLnFMbZf3JOXnTxL04H5ydbEg5KphdJ8bhgEhsyvI
pqZT9uaUofO5WGL6DuK4fuzTXDqxmt2t3PmGLraoNWncQgSVl1ooHgq5AteTw9RJutpWb7iHsrp5
0dByY00sEgTbESB+/4gDLIAkxrHIhhDXZj8rVFtqEKXhtuet79pL/XOpq6Qfa9KpplzUdGe668bz
gprqR5oZFv4m6vbyfZ8DUkrsucuRuVPt2+dQAbw/0WDIotAMkNFMR6G6GPy5/TbVWFR3sx3qQ7a4
CD1G11weJO7g2fWKhIufIJxXDyiSCUp1s83OeLadPvs+VulM62cQ5AHRiFBjrSJDmqjMmd8CCm/r
I/RAHURLsKXVrrDh1zKCkUPwZajEKncQH7xrKIPsA0gWZs/DW+vXps9qpt8mYb2bOuT6/a6Y2oyQ
FKxG/ux0sy0fiiSvjBHAOmGTlbXmHv/P4gYPgxLGhrNWNBikolwHNMuvdWvOT6ExZ8Utgo2lWVtE
fZnDycEuRyTivNEt9m0H5z8DSmU4h6lfy/mOz5lroQwMVRCpZYLnM4rFqssQ3iBaluUr7TARVYG1
9iMAj6nzszSqVh5HBx8T6uGojUABhRCrv1cdo5KGnCTTkB18ZGvrYmyYKTsSvMXhZSZyMBS7rTJl
8OqveN7ZnLOye2w7F72W9kt7OzarUFjHB8evk9npNFvJmGKXdllrxTkrrNY7itp2/XtjpPldkOOk
NnLHC3aC7ZRX6kALjOscLo06NNWnBc3xa0cjHlJdOSEeMqXo3MeKq7B7JE85+SejltiUI/otrfLT
ITcfflkHbyRN24fME+IWq1b5fdOjPT63k6ftm1WCvr4B1mtBcJbu2qNkz9TsXLdUl4pDeikUejEr
zM4xqSSdH3BZK8lvTxcC8G85381YEL0kh1WW37D/zvOPcTOZOuoqk+IBp4BzDTyqEFczpgYdD1Xu
4GlYvaV5rMLQGM95nnrfW5iua2yosJySYiDXRLh7yKf7aXXsD0pCs+lnv3Zp/g2fkCQOS2Y4u1Ze
6dsnynKQyiJlhrAZZ7ZR04/WZu28A0tlARDZ9m7PZC9nMueezW39BL/t4mLApRmWhbzFKsdxgVOK
tON+bSlclOEmjhM4+GlXSgi0McwpBtHOAIl3KTlxpCI7CiCbJdU7X+eqY2BJ4KtNiq0uyBHk9S1n
huWnUGadrCPbVsTqHPZuw9DOKjklSYpg7nrG03t76mAAM3JgzzVaN9F67k5gTeqDMzClWfOhvLYN
We+0VgSpgQZZ0cSdJw5G0MX2gHiwYsyCeesK46axluDQMwGJuHAzaArErV/2DyNQA7iAonsk+T7v
EbQ/YQvpYz6O3s432UmYybR7XAJwxcflc5uM8eDZVNRPKWDoCMH+S1cuzT1J/nlXQp879p5bvjVz
nn7FmEwjAn/W3Is18GO+5Jq5QpRuNi85cB8YB2oxR5nvdxgSxNGtMzuhH21c40FONgu65c7IeI42
K3pG6r3pb8Z3SlE/WCbD/eJaxs4Z0fzL3p1uemeaYfcYNvYfOpaS3Jm2+1XVVczO1547rxPEXEfj
e+a61zRYjXFnAMSXm2PcpTDMmKB11bn01/5Je5PKdoU/GSa7GPFYIuo/IRJNMac5Zoxm4zI+J5p0
Oy6o+CgLrxUGhWhecPTNw2w+tjQOx7jL/FPX04ha5o18atNlvUmtoLsZx7I/NbXg8CNNLy5XrAm5
yegKpygvSZVeqMKsGOSU3kHqN4tra7SfljEkQK4u7p6MCSFfZ7Hn4N299UV7ho/9XMFc2OFkGz7q
Cbcu07J5dDgTMgdfGvFIsGC6HUQlbl1dX0yYxgRCeYuNtgEqH/RqOviFub7WKSH3fR6674IDLZMC
bzk1jYMy5Zr1OMfBxiNMIi7wvk0kKe+dhZe4Hw7ixttseWit+dVndvoVaj1vi2pyzvXig9mGH/HZ
hbYGhTeqs73V9anJ66ews9ZdPjec98Y0h/8t5yYpHcpNd0PhGuRybe8lLDoSZ3SJqR+WYlSROCUT
Rnuwi5NyKQewJ8HMLMhmKM9DFV62dKeIEQjHKSb8SxWL25Tjj00GU9w0g5F0msMo7tw36uN8bjK1
iI2qEkj/IS3MozObUDPX6WfZ5fr3bsj/6kZ/u7DC/u8LffSj/tZPw78KR5d/4R/3eccmIIHgfMn5
OQ7uPi6xv2cunL/DNiUyRJ7Xp+rlktD+/T4vPP4W1kl0TNIC/m9Bjd+v88JCH8D4DIKRSRN2x/Cv
3OYZvvxxJIOISdAPZRwJGLMWO+QvmqJe6HYp8LJSLmdXbgI8OtxbS+cf6mm7uMFaJpuefxDBZMX9
ZAQnQQkSu3YB0CDd6quOat1D4zbvnckBEgwc5blKcJVbjVO40V9itxRgc7sPo2kwH5qMc64MVP1E
7a6PAc/dOA31Z44J+L9Knt3B7Jk9GiUQOZpIYgG+6hw0/cGT2/KSXm40cP0iJ/Ug7YLo2IVz4fGI
lSCj65J81Fi0E5Hclho+n/tLTi/qA76l+ahl+7V1h4csLfNYT0MVp9lwx6jtFWuAyxUiN68tm8NP
Z+BgN+eA86w/7rH4tQcPALCD+XO4ktzdMKaF2V7xDXFnzOYrWayf+KGCRPnNc1Yv4U7W840NNeS+
1EZ34DDm7xurV2f6vp2Tk0/Ovhmc6gjTQzEkt7O4NzuTCqbaOFbpQL+PKgwQEvl0tbDTXGJg2ARh
i00HNacYenpnM2DO2DQpc8h5tQICxuY2b891p7yrwmjTqMonxcQbwqJ2Ngn6fLt2RTH9HKfgOBJ5
fWwY+Lse1DSmsEPUB9Z12XFEXRSDDoKn51Km1RDx38+TbPbHRFfBj661cSeg6bc7prZYNPNmeekq
95Ny9P4Ki57ah33vnTfy6cd0C79xKr1rhozd0a3svW6o6Qab3t3leCwSYxEqwl7E4BfvUzJa/f3i
aKqGfPWOOnZc3KVgGTh1eFo7RfRyKGmbT/3wWGzTyam5zKaQoPDpU0bfss9FmarbHXsqrXPWe0h2
MwHaESsXz4K1hXRM09u0YV18XrNyvC+DsH/Hvbrhw+hwsM5depV1oqVdHM42fB99MEfvW0l3nztx
U7OM66y2YnQS+uMVuzHfI10v1zNX9c7yrnMlzlkjv3j4O1hsfBd9pN3tWPbWCwltoNACo6HMSV93
fcRdDEXKDe9kU6w7q7e2Y+rILjFF3dw1SzHhVZ16TkrUDIY8nu7wOlJ3j/vLV+YZHkd3lRup5my7
nVIeq0M1ggbnk79i6F7GkGF23QYmvJzsg6ZvOB9asqCdGxwHaLtwxzPne2kALMEuBbc+m4bEpTh7
75oUkXPxWcedso3x2jIX5DHRuR2OViJ7ysK5J80lliMkPoODZVESKd8NCAs3Zep4D/U4zC5rw/uc
q/U2lGOC0+igCgf9pDasGDkaz76gUsNOay+hylq+uOpylmdQ/jZyubiXbYtCYIv1jKOmQErL+x3Q
oeVQbRdL1jRpkxLncblnTV/7gz09bVnGnU8Bwk3CoXzD9wRMuByPYzmda1rGYoy56cGlMiPF+QUS
Rk+1OE+ppWAlzZFT447JKQCMahPDZq4Rhxz/m+91/pXG9HWEpVSABuqXm76fRpYSEtHed9smBuHB
4drbjIfCxiA6amAeQX7RNmZIvH3hvXj5+pUTPgxxOzhQWJQyuPeTqgkmbqnho6csvStT39jJUDQx
J3Z/vwYm+2q5ZNeIhGVSBWl47tK0hVqUWeJWcRZ7hH0OH6gUwHPa/NanuWqHIxgbjmfcogD9bDVn
7xY/AMm6d9F7zs2mFw7Ztndj+rM4DlAN+LlaXBtBWjg7Q7JgsdGJyNXTdKelp65L0YzHfIH6rzt5
i4nbiMNw6G5zulJeLB8/goGpJVpSLvuL0c7nHvAj5AGnPTjOYF1vUPoOyBgOmbfKrTAQjZNPuMHH
PlK7CagfsJF69Qe8eUpRqdRrikHT4dtAP6w9y6TKrTsZcu5ap1O+bc8Vr4es989LayZl4+2s8FIF
5fPmWnclQKByXHdyodpBezgOveGDoXOERsqvXdBlB0nKtW/rJbjnqHsWmEs6PfEwqgdZBT1iyGpw
1stmGiwELrnpqyyMu1F/md38CXjjDhTWgztRD6sup8iaKGx0qVZdwvoe4ivH0mXn4l6c2Y526+R+
Uu95Kq0PXQY3K8oqNNhxW3i6ivzBzx0K7ZVyrtutHnYmlSxq59jTGK8LFvVwUfVp9ebwuc2CTyUX
GY+meEnbZT7QDUxTgJhJc+NoXA6r6PSVtjTiuJ5prTPznyyu4BiSNLdj0bXFrWGYMrEXUojp6K5L
xMNjfHHhLMd4P9I7tDI3ygZ+8wFBTDqddbU24w3GPjzzXKOyY42X9Mbu1rqKGDTIQ76S6/XnLnjE
dJl9g85kvXrBxW7alf6lMvNCV02lX9wsFx88poXuZmPw8TaWznEZV+cj99eMOEHpffSVQ6PVlLNo
wplTgrMYfjKMtjgaHpGOCKUvPLW9sR67pu6eZ/Sy29U327thKNko0A8kT6DXHBA5Opbb5a/hMfuh
+llGBS3z/UT9cTQGuXfPzfDNNob1JD3ySmwF55wwA8VJA1dfekCPa47Nyav76aHv2y0ZiBhWo7F9
hxLh12xK5BYwQsnr3BqK95nNfq8c5gTpmpP6hmXWZJj5YDZFsq7AaOjNOmUBVTw+PUCJ4Xnyg8R9
eMPCegfFnFL1bHMLsUJhnrqirrFuiuAxl5N/WzN23K3D5h21WdymQf5VpvZ4WtrtK9myY71QMJxh
9Ixgqwl6PirzeS4XDKrU6BwnBJ19Ixb1RUolAMVszDDGvMOzqqmHqYstPW3THKBYmGFiADDZtX5v
0Js94+9Hfk5AoG/XmZL9Yd5QlSevvStDuGljldGUOU2zh7id8dgV2H9F2yNgqvoLs86ITiHWENd0
f/1W6FR9hT8EWrINljOg4raOg2GtKGELsfQ7Q3acaPAhCx48VKOPUDhImGZiYJ4TMom066Y4TNYs
XyXluTsx8s7C0hUkhYY8NwBMww9ax4V55lDX3wyZQTM9R0lkXHFjjBQ9bWP+gl82ZqD/1Cn5zu3n
CcMpup6/H0d9Xw9ZsuReiqaaFie+ROQJF/nasqSZ5Ob6jPNMfJkWzLJrsR7CWpXfAyy1sRRTcx6a
XN/Tz3TnrcQCuXlh8pPF+FFu6Xy74dKGCGRadSJa/K4UCd2Pva6+UKEqXhxJn6LXIiIzV4Zz05pg
vIpMYdsLxTVu8THGY9jRYeQT1dIrcxh7trH2hZoDZW7Eo06XT/qVzSs8FXtncy24YjDnylR+zxwq
E2ydg41r97CKbvvQjsMljTyP62fhHVXAIhVt++gv28mt1jeVZSdvcnLOAG4yeMGuaNyzXQZvxbJ8
mcmU9MK8nX3agBgyHRAeHZ7MBu/4SoIimzC3oVIfZZq/kp9L1g2lCBf6wzxtnNTkcBZFeLZWMw7S
OY1nXegDkJzHoPWSStT7YeYC23w3Jz8ecnrvmrWO+GX6d2kE75NKT3nd8s0H6kUH8ie64z4tPbyv
PK3NHNwSDpqx2CIL6eXgBOOZOV6CHQN9WD2VgBnIMnu7FpwYKu1jNmfyh55rj8IofzmThhDXbXVx
TOdeeTWAfrkdZvwxNbP0ssCfrsuao1JGs1ju58ONkXlFlJveHdTOr8bAq3eR0Ndcl8wRtMGUX6mo
jypzvyBDdHj12cW2EG6hLtS5stRBbp1JohAG7wLPYalPflskjQklocpJugCGrG+YMTpH3RbWPWJG
eWz8trpfNgJD2XxrzALLa2h9tWat3kfh3mbLQivPvNiHVNI+1hfNfKgtJ3uUcja/wSSjXrkqw6Q0
px8OmbmkgUQUDYCLYgtnCS8Gf75b8V4mIZn4HbKgAyLbvXWC6WGpMTaqtrS++UVNbdZU5z/KoiCk
tJjlR7MNtwshm1Pn8+ho/YWy2OYltNr9jKbk0Z1rNTSPKX4peYE2Vta886t2uZV+9+k1VptQ0zje
NvSsRI5ZUIzOqCLphUdjIH7OVasQ+7fYz53j36B+BYA52k5cCbj156JRP9Jp8ONtXe2b0MleBpva
6RSWZjENH2W5jmc51U4CkLk/FBZVTmOZfQvLgFKXcQaaBBmtT2nvC0RSr578BoVjuKL1qqAeDOHX
KeaEUycdzVWd3y2Dv2c+5hkRrz15pBPkOAh141EE+7Su/YMXtHXkN92DEvlTnuVv/v9wdmY5ciPb
lp3KnQAvSDO2QKGActL76DtFxA8RkkLsaey70deisoAnhVTSu+8vE8oU3emkmZ1z9l477y7thgkF
TJnPwOAZ/TFCGTXvoKXqxPYWo40mmbthB77EhVEdWY6ScyxJ8nLbzoZvrdvY3fILGGvWAb/ysjcH
g+UvdeWnsJn0oABT8lbWsntpTCOQXYaKWgvSAe4jZ9WtqmlFVRYa6o4BBmdi+vaH3ELW2zfeoWH/
2ecWLzVJ6cOmd9XZHKPHoa610+TOtyJPPhOJUzLdcbM9w4Y3Yio2YW+9u1b21o0M4KtJOg/QG/Ai
WZyg24qlKPTIkO7pKxpJMV3o9jrCyPIbjXUyDOlai04eDO1tKLRNoQ07azTtQyKq01RoN8jc87du
gj3aiDQ/uiY4qkLj/Ysii8yfZcgOyWjJB6j8ISN1xL227M5N2/FwOXXn15WhI8UWX/qkOZJsUJyR
VaRX5pJPW8/JaHSXvXseRXPvwYXZWiHcUeVUr+4Yegd3cO1D5pU5BQ5pdGRosrZ6y43UikdUuM52
MKvLZHZQ1Gf5SSb1E/DUxG+0oTnQz1BMlCjjzktkU1BxvC+DYVlDDXk9sTQ2SMVdveCcXJiPKD3y
R6c1Wo5fQjt2bd5+MkkkudAwcwRNy/Smc4rutuvnugrAU4RbxhKMYpOcmhQWa+uXoDBvkopxT20k
CqgrR47OKgf4muPw7iHMP8wd40l4ZfNFYdmPtQOhXIq8+Bwqo3nINFtsaxKb3ptC2qfBnMudM5lZ
MIuQuExi4gIv7IsAW2zImiOznbLL7LnOU++lkkX/Jhz88klivaei14+ZS8L6ouh9aymVITARoiEZ
VG2GWFeH1izoxk7sOgr67IlUcrULc5ltl2JZPmdxpe2h306+NVcjgvxcq+74adYWu1etQyH01DTJ
B7/vwZXq5eDcm31Kp9w249sxVfKOIXjSBI02MerCzbibe8TeHBuJiTSt/gZPVHVD/e1eqJLZMUMU
5wwLdPZzsgf8zAXLPoMA2tRTywFEKbrIMXjTEkPVLnfs5Ogmmv4wuEZyGeb0ZwuCwy9TkQQQnAlj
AGp7SsPIhe6vFcMzI8Hhopu8+WjqSj/OunWf5HCfbPeb1SkXCTeRh5zmWVnLyRzP2GiuBVDXjTWM
E2NqhyzbjY4WNajqZUTEX1d7TjCM0tHDH5zGSO/6eHmWenEZjX19pecEJEqV8WBGzrQfMRF9rcMG
YQJ+8vEKgnjRfE/4orCf2vx+yoGzoh/wEfpG9zmD7iCawaQFXhS+GPiQMG0AvQ4EVfVazfPRY63Y
FvS0aQq29FymcHSuyDKUgciiF5G4gO0SZxDQZpNLT3M6AOGabDZKIVOHeNIeIrsbWKAqbpuZvJhF
1TGL0j+H1ozIlrtz5rgZM0tfkreuyu/jcH7RxubCCxlfj9ZQBLgxwY7b84nE0yXQse9xEh0Mk5Iq
Wk5z4TqHwUn1T26mScaPk4Heo9HM6YjJGNEAWTwu2WpkE2JRioJppmfRDbp7sFWff5K9ER/KpFgT
BI3l3PBsn0Myfa+zyJzukjSWn9xcv2bujTK/rYgo29QL4ye3ZeDRYVTdalYVthiFxcWItI6HcJmv
LCezKOnK+FapumAoJ1F5RJpkGCHYEi0vNXkfundaM4CUjWk5mVosDiHSFgBvWLtSiQ2lFsY1A8wr
9ApYX92dlBgrIPmHD1WpvilOaUHYc0xARJORP+sB82sWkaIPila0b488RW+1Y0NI0eZ7Oxrpr6x9
ht+lDwu32s6eQR05MfUdVbLPSivBxtO54wUYgd1KLvRpBRJ9yHfWHY7bWY67z2MeUUAuuM8h/l60
Uyh2vRZGx0Xk466iDHmx03ZLPuhyaMq4ORcjEGROvje2blxlsZM/VFZLuVQlNE6q0T3aVs65c3Ik
KtpangWBGZfMxfRT180TM9dkvlaEynrUoGIvqq4IUubb8JGbQ68tHTxu5eA4cviBi+EN6fzXkGhl
lJEccEsdk139YuRSO1Sezds0kctQxwYdiRaG/j4d+trPs9zeSDN+nQQD+/BBM5IgXE7RqIIBZR6D
uHQxbs1JrUm+y05lk7spa8/bS4OZemvUt0Sz0ofurmu7vNSX6nr0OAjPerQ1gQezQ5DxV2uCZavq
t3bRP/FIUzrGFqoSQvtAbz9Tl528kTO4s+KKOScrN1Hf6F4EIBzvy8KJ1pzT6Gto80O4ub0rY9Pb
LAu+m5EV/BN+/1M3mHe6VclNaWbf4piDH0328qkA+83Iq6wDezGGTS2nzzjLw104ZndlGA1bZn7j
J7sR2VUncC/7aU5+BMqRAA3QS0UjZazMO3JfEZCclJaedY0b6eXet1oo/NbwyrNF+MidxGaJ2zMJ
QQ1VfTVc2Z1hB0hoi5NsQKa5FgPLRjGW7jUfnsf9jBNmO0fzs9nA4qaw+GY07U6Rw7bH1Jxf5LNA
+TK6+5H+8yFJy/o8VaW2Har4NOPfvJzbYjzIHhRR0kflOfOcF8cew6+C1iZg1EeDZvZDZDO8ZwOV
xnks2s9U5sYmT2kTtNk6dEVWskOH5CuOv6VvDol504Qef9wkyTqj1KwS+l+vZw3d2rT6QhWsqY10
uuRaTxaWnGY2ZHvZzbratQMx0JvcyRxacFmPzmmuhrj4bLtl1vqqSFECEXkuBeyCyLW5+OKsHegh
wqKHbGcfouqgKBhDKyRKNK++YgQ2rwhz1rJT6KbIB0I3cV+MQbZ4QWhlfplwRsJfEE3yuSPU9SRa
cMqDttqeJyjh+H7L7mleRS6kHr92EUHiPCufdAcQMa6sND65mryzFOTirI8vWDLosunMlgEiefdI
vyLfnKS+zzTS2GzGildR1Bb3Y5nFZ7xbXrfRPLydJJ7rwRAOPQ1ik3ENk3xj16MpvPEMqjxXj+Kz
XnWEe9qpfcSjEFjxqtLSEvO2X7Sz5ZivVWzlNFSW0wIsmkATZz87XzuTV2mCTtfp83ufpMWnnmYy
SwKKo8Uy56PsS2dXdQ2agLms994smPMsmOqWhvXMiysyX6so3uvt+Dp61m2H7Oa4VIXawraN7jyN
kRMjLRg5LENkmmePYZhyFqk6ZxcyFhMcwFhdsdMtVrtl+HxqMjM/DRmFnhGhVqhT1COGnLdGmKf7
STDYyAt62+hhXILqESUgn0uz+NaYdO8LKSTTWztr6VWysP9t0sWC7AoxfmuXvHJi7BZ3FVH1t0U/
3xRWyrIh17NKZl/NXTNuSV7kLR5VPnKUE3uwQ/ERMvgj5c0jD6nwGyiCSuovANi3jhs99O5ybErv
toxH+Y2eF4R4DZtDoNe8QXFJpEYPVDTG3tw8ANpyjlLXv0YjUrh8cGl0jzI9KDPhW4WIwianukon
691c2I1x5srrhpmOifqSFqhO63nNswabwhPdu9byiku3eQpl1gcI2RhqC60M7J75uJEZqFAaFSgb
vnBsLrbfJ+qu0bpj2IbMhZC6bFYlE5imYmAYVRtPxiTd61nF/RFPuk1QwNj7RVj0O3uIohc635nv
4mXdmZNjP6PetFld9PBbn+UoJdtCe05zr7hbzHkwAsNJ0OjUff7MgI1YPw6ylMblJbbMbwuITkZz
X3CXW1uJlfFFz9NXuvE98P/yq8tjzX6+Eam2QfdJeFTCrCQrVX0g7Ni8QtDqkaGuHhBV4xVpOPPA
+fnKvpdvE8JECwObEdbxy1Ra85mG+7Rt9La5x4UnLtefrnOi2LcaaW66Or/TdR3nYL2Ym1GjHTkS
nbBB0avIKYQl7IbLdUFU475qW5Cxg51sl2g4tjaJvQpOKRroR+RIpzFeNrmWHSJJZmoeZ3T1coID
6qJ5cpkFbZHISI7Kab2TXsgUttZuHFMVgjfBLK7FVAyU2MkBsMiMGEdiGmjc8ZXT+G0Hq/oqqYvl
CfkW/71M8aqMlrorC2J4pgxuBW3zdGsCLrlgsBjf1XPa+AZDqVsE7v0FOgonUIN3qJXyID6DqcgT
XaPTs1T5Q8spMSjq0EPC5UHZ6Lz0vnNT9EZ2AvlLpjM5zxjA1yxu8lN6IQMymLJzBJ8j4FT7ha1S
7OsUAppoGF3CDaP14ZHw2NXJvXQ1+ywLCypIk11U8QAYp4o5zObtU7SsnTdBro5dvwujOxo5Uum5
SKrHJnYvO71FDac4vMAUFcD6VdggyxNvPSks22ZyAxgbxpWIdPWltHpr06+UmQhmQ1A61IEdyJPj
HHrllWujIAtndnsSHTZmEd2FfPBT1Ho+eC9GVy2ao0BnUkxpWZpn73teRZGS45N+6mrUcrkOqAFB
6qWaNHNVCY2HCiWKhsH9gZKw9c1RPGjkt24qS92URktWXcJoIELv4jtUUhtk5ccoXuBfNbhTpQzp
6xb9lvKojNlfQuojbfpi9wKjaVl24a2tIGYDbtD3Df3eDCYM0QoFXw1ehuqRM6Y4Ci9F2dQLPXTI
ENKsp0v0gRYr9fjU9f17N6LvUiX1eZtTDyj17EYTakn41FuRy/YmBpk8NfHJC8ctuNTt0BpxUNAu
JtBcPNRx4Zddeq7Rj+MZTsflNlpS+4odXwFCaKSfgmOIs/Gibg2UvQaLadig6O2K6CjcPgwAP8Qk
vjOLaBBJDZpsj92QU5j1t95gZ6ekVRcQIK6i2k4uE0yNzEGLrNxUNR2PcURoh8T6cWBQcohGLb0O
6xJeQ5PSttWyho5oSfB3N9FP9qiNpmSGb13vI97SI3fo2h1Nw3dcAh4G9P7JmrsBeBhSDgOawwg/
eG/Eaf91TjtK6Snq0BQuFQfWwSLrTE10S0XYbS1gCcSDrDSOZHFeLZqBZ9T1NKs7e9eWiAF5ZGhq
Sx/FrfBd1Zj3ropTZtVTdTA7ZZNSXZZnF9vnVZ0Y4DLSNvMXjRg/jMXGRq/p+3bGEh2qwrghfqY5
9zObVWxNeUBoL7ErqtXdwCnNDjljZh68FI76utxlYY5TwukZVtiMGYtSFEdToWvD2BSdQ6eBE1Zq
+xIVcpm5L23VLXyqVQSItBFZb78l9EXbZLMmL8cl3xZLfIji5msrHO7I7HdTvU9RQDt2j9r5THPN
j8X8IGte8YQpr2GTkFw9E/COhACNcppfWi6q3sp4zit6yW59r1l0UBLidyXeADS4BH3YC133dDcK
Oqs1tA+Vb+zBQCbnjjuFUtEH0PCJ1/WEPeV+cXtgwhVSzdammTZs9XkICuKKU94j8h+2lej206iv
rz8zYEwrZZeRUIdim6WEYyg5cZuFiPO6EMeKHKhEMz47qeEL3pTUZTAYAXxoWl5Kw9rWmB3KhU8e
d+C4Rowf5I8RU36kFqC3oJ3GBoSUTp/DBi5BZPve4JR5XJRpXIui73hmiKF/VM4EcU7rkm2eK92n
SXozUCnvsyyfrmK002Ks+kNqMRmipcQ91PXHZdT2Mfy1m0hLOt/oXZYr042v0XiqoPKAjKC0mQPR
9frBDulDZbQUL41RvDpOggxEGdmRd8PMLpKImB+JfMHvkjQ8kuPDsV+xo+kY2CYCJfcsjdegrUSg
MRBl6zYfO5ehSZXE+TO7BdqAUsFbTENvHzfZi2qZB1Z1nG9zvcJs3+rvbmnO14lTCT+Z2p7KMZkD
0+gB1wyO/Wkpel7gnJkeffR61ve2qjZN6lB/yxdJfaJUufdEsxEUF+UaBSvHKuhrmFc0nf2MZXFr
KeMQOjWqO8LYDDf5StGybWoFU3/2DoiIT0ZFGLoL6CCAADQA8AlTQZsSQb+kJ/bszcZRJkQADWOA
kYDyya28IB+oG5vsRiXrupi+z7W3i83MH8E0sdSCmVx0eemMJf0nc1u0bXyP5sTaC/LdFg7UwyUZ
4jCi6OorcQedw7htKekobdy7LHefoUaOfj7RkQ1JdLcMRjWpxXm1SbwbfgntuqJKeJFGS5VNEJO7
780SfY3ZJuJqpNmzTmCYxfeBg76r+iap6RgfFpN7GAa9xRkzm+SE6X5vxXT9J/J81uHvI1PwMy6O
YSsMtrVUzv02JjP+AirKvTeGxbkPwaNZNrHqdGYozMJE4yQT07vIzxHlvUpDX0/tGxsqE17cu0VL
nipt2E9ttHcb+yYxnTuB9QnlZaz5+tAmQWR495GAdRR1g701Ug/2kRUv59KsUTVBlULCYMX6N9Js
MU+SJdl8QphabHUjlp5vSTd9LA32sv0QE/G+W00b3lXh0vFeanmlM+SjQe3cqhb899zugOPRjUGX
funp/Ihjai3YZ5SN5jq2ILydHQD34POEF+/dgTcyWES92A9eM5eBitv42AyR/jglU5oGFPkW+JQ+
dahNVOjeWXnGm67b1c4CdnWbuUV04jSJ0MyTawNLZ10aDCN6j50QcR5q2blZAkXW45GKNA+G2iy2
ztrUNNAX+GrmQKSZw5UFMAwMoHHtqIZFtOJVLTUdOlx4n1Ug8rpJdn5riujoxFFzGaNt3DoJwI6p
TT+hhIuD3O4+IRajHkCsfFRNAXk9Z2vG94aautwi5XrHbB8so0D8qrnzVrYwU9EsIwsmS2vr2in6
Y3Ad+8KwHjjg3+gsQ1M33qY8cHhHmlOVqyt9EtdOph7X5ueudQx1JN7B8xG5IqqWTAa8vmO+pRLv
cZ4m0tDgoDVYfxAc0V/omeIxPG/uEJUxylxg9zuMuPJoh3T+2s0if7HXsTAwnUAZ8s7QZjjoykFi
kz9kMMT2uqXulRYuTIgdb+toVrgRsqa/Rb3esIfTLSvqVruq2i7ea7HXa5uIhyWI1fwZMxQGPvjv
fm31kS9j2mopEJvB4bxa1ku2jVoUh6MzqzvOk/bZAefE7lNqF0bB252L76/UEO0qsxY7Vab4dL3p
vpwp3Tq93ifuNG2dUIdVHw/I+ARd+kqLmH8PpscrNSJ0Moi1cyRBkfkiBeyR6cS5pD5XldIAEavu
gjuCyUnmxUvUx8J3lsq9KBNOfHU1Plc2TMXU1Cuf8B8V6NGIKHBplj2TOvcqaev3gUHCpqyicTtM
SXID0Ak2C+vzltn7tvXCL0XZc6aLo6BErXXQBm/cAZ3i5GquPquiDS88fXxl6NoeUHCyfTqaDDQ5
eKid9eiAZYm+/DJGNz3N2CD1DCvIemYtoTL1K6RzjW+LanpoObWcuNZjIhMrgGWlXWezq9hOyzq8
WTSz2VqA84JGNPrOdobsgZP+5M/0jTeCns7N6ly6rVWOdbDiKET1YX4m+m08Q+RdLr1qIkLR7tG2
e25o4WeoOBp5fb5Pjb5n7F+ktzK3xJlyaLwEA+dKHIyCSRaVYxe4dk3qWjTPt0WbdV9HrBUUz2no
PliDuOEYuYKDuyFTHBg7BqR6xFzkeY4bokwz9Gw45OZcDzQGwowqmH8GGp8+GBoCHWbZlN9UJeL6
tQrdWfNzJMDfxFBbLGoouDaxN6NirSwT3W4cT8a5la3ifFS1l02Hk2XXzaviI+chdTfQA6MbgFzL
LVwqejJEFXEYwwXlxX4E26XdlJ6NdhboIwcZsHK6uy7RKFWbelvJytnxPkOp85YvlTV3e2uJoaEV
DnoN0ujyOzNO24NFnlG/uDeizHcxaXYPSb94t71ttAEyV/0MeQF7nJmUgzxm5mh4VJNoQTSae/AY
p3MoxQOkqfwa3FWyI77tYiQO4tYYRA/2sX9TtXltalQ4qcmEuHABGxVZoR2mkBF1oQRnvYieWWzy
NwNVg66zGJcEwxwjDeRm6Bo3Mp3mw6DUVpbOdenSd3eG55gzbej1W+lNO+xVZ51fJ0nrN5yrn9KG
8XUctwHdgIsQc+vU51tI7mxgM44dMi67jTFo2a5ndySk1ZbRqY76wXcmK6HImbXz0kY1lqrY3HMK
crd2Psoz+W9cE73uOjAaXkU77yqlh8tmGZ2dEU+ctCOOQJgz9dOAVe2ujhl+YggNjbfWSXs0DVU4
PC2p5lyOZZi+dVlKfUQWnR00Msy3jdSJNeZwi/WGOIwLI6+6Zw5gt9Kte/q/MDcPWtQO+4zKZZMW
KmVn69N3TJHZlu72HZlcUFas+ToW+ruySOertKOeDhd6Croim67qavDJq0S8Z15oqrkPS+szgSZs
0ZhROINA5N3FbqjtplSrHvGL2qiP8+UqS5PWFzCTEOYW6T4trG01YH/aIKm3RYCpM3ffoGMxFZAd
KffNgjW5Af/zMkGu2sBIMsltEYNJkZcf5VhaW+w7040qjeueBEzMRLQfL+yRvvOG4j56iZf1Kc2V
/ZSN1rLJpjI/0jVRnEEl52H2RGfsrotYF49FlnOwjxOEPnjPzw6eEyYLRriTmiZe6LHe6QyCTk7O
60GBoH0Fm44PHASb91hUPCaZgh8lKjc9TFbp+WEhl+c4EbQ9mBe/o55Ql2Yxpw9gQCpmEpp2LEXN
/aiMt8ESXyqP06+blOm1CMuXPu/NS8qV+ZNOBPgBwXRzOyP82bcoWD7b1AjHHpPQta5X5g1aenEW
dppeYBJtrlmVGVw02Grob04bSNjj0Umz7HPXYNopUGV4E+wts6fFJ+emvyjFEl9BKy0wTTfBbEfp
tmkM76A6T/8EKe5zGg/deRhpNsP66o8TN/wqtWYvsCbzFg97Nh6yOpevUdlOQLJUfM/76jMiLaks
bf2IFvoiK8ZvpTUely7qzrM+kOwN0nI+5H3VDFucau8jfuIgyeeSJtO8UyFWZaufv2rO0G0BpKpb
DwgWk5suYccy8ltnmOku6q6xC1Xu0a7GE3tPJCtGHwQHGNsVqFwn+4RME3+6mWVzAOgyaDu3/+qw
wNWbBd0xpTSvFx1+mlTtYlT7xBHiqho5uBoy/awijSkC1uKTHbfvOKHC7kADqthBa3PuqcDE1gC/
tsPvaDBQr17TgfniqCW8Nq6rB1UxP2IBXRA6JhYsOesoMHFe0Q8yz/TYWI7Xd39OlxcH3OA6OfZa
Oi3lvWNkbAVtbs+HdrRf497zLop1xuFOZflY5La5WSIsAsvAj1pmyE4cJ2L9ToZ3ZcvZH0TxRPeU
DjBOW7GDuI4Mq59RjZA6mQSlBMY3gt9ERRvnzqFTFu2XSbblFqVYcZDDAGpXGYymnMV5ofZgXNzZ
R0P2564WaKwgovUHW7fCs5HV5t7ptOyYUMjS/TDC41yYqd8b/bAjJOpsYaq5Eqpz6U+AIc1GZ9+W
ruNjpb2orQzTPhRg9wbSHTDXztGIYBML86clfCChPvxSul53cmMklRwX8gNU/tQfYcrvdQ5cb+j/
UEEK+r0OLXXOfcZ8UaOV2lpNzC4YGZ8G8vb2UngoeUe6jKzbevRKz4SDkd3o9wWTez/SIM+1tt3e
5a138qQkZyCZLnGafkmWimTyrEwvmIR6vpGNcksGWwaIqaTeWXmJBzcZlm2FJMIfpuwLhIunKqEO
7qMMiVzdH1sg14dOM/vtBFR9p9r5wSYT42mKtWuE1zSlHe+xT7Ajpkp/GbyFbYuzgZ/oq3C49o52
WV6VuXnveUaLlqklhDcrWn/A8kN33Xq0OUTsy3JFI9bqTrBN345t1u5xfYdbI9bTg9Rs8LcuMqiA
aNDxUZTVLVIDAJ90EFHMruPXmW4s5AVvE8nsivkBlM3cfKi/Pxzky95JFBvY62FswSls8MPRgfJS
Oo2bDii1v8ztGOgNtm+d8jUBQOz10tkQ2dsd0W8mB87aLDv24j7huzLZy2raeUqrD/WYuL5nZ/AI
wwTXiKZZB6tJrYu445l0I1wFqG27nlqykeUXtDPOAUjoS1S0lEwqu9S1RL/qe80gNZ2IxSEX875g
79l5OqYKZXGiQRJCWd71rDfIbycJZyJaMFH1AzWujU09To3qZhS1vG5dBPYympnbQ0nsn5CMwyLH
rXvB0Qu676RhUo7X3pAhfR7q66qtOevMKZBdDPK3VVRMe2+R44XdpvM/mQP/kWnvunov77vm/b27
fKv+1/q/flFI4ZIo7v73z//a/vPv6KZXeNJP/0KXihyi2/69me/e2z7nf/0nAX39L/+7f/iv9+9/
y8NckWb0RfVlt/5tEXOLn9x1AhPd/9+P9wjb8P3rv/5P8/b5X9siad6695/Neev//o87D6MdVCbp
uFRVCHotCTfnH3eeZfwb0I0w4QaKVQ2x8p7+nztP2P8G6bTCdKDzkIGzcmta1Xcx6B/xb1sSgeqa
IA7hc1n/kTuPv+cH1g7dP8uRwjBY+OwVluh8sObRb8cQJlIR8FmGXWZ65TEJS3vzw825+QeG+GMY
0krs+S9E4j9XMUlEM6XnSII8PoQhuXLkAIP8MxA6b6GmRvmq9b3CLb0adB1Hox9lNwESavmU88r+
JfPgZ6DQ98ubkqtieKTuAWDFx/uBMpgvUMxCezaDkTnjlk4/2HfaLYFscB7++Zt+DKpdbyjXIquX
6wipfydo/XAtmYP9EdqEco4emlksD16qEbbQTD6ZtXvG8ezjqxFlALqKcjp5+fP1f/N7cqMtEzSz
xT9IAE4/ftVmaDQrZw1FpMdEuQAAvKvWC//5Kh8Mnd+/JE5OvqjQcY56H25oRkzXQhVqBUzMkot5
ystXFkBCRRKKDyzD/Zc/X+/7A/LhAeLFWXOS7DVr0P3wmHpQL41+dGTgIbnzMaMXR5DRANOXUCj6
IGQD976d4Wnq8Tx/G5fiNdFVuavQ/T7+5bOst/DXz4LI2rAtsGofn6YWWSZxp5FJwx2kJIlc6K6S
65BtKgqH0JfLgrIjbC8tPvNx9W8yY7Zfo5TcYjS4tf/nj/ObZ5s781+f5gOO0C2wjnjQyANLE/gO
rfZNDyP9xGmSDv6fL/WbZ4sMzRVPh2MQo8SHX50zaTdGU7O+Ri31ZZ3d51Ur/pKx/Nvvw10xDYO1
kcCKnx/g3JkNcN80qJiW2ieYVBKhVhofsiWs/vIU/+1SHx4qVF/uZKcms1ucr35EDbVx+uqyi9ps
+z+4c2uyi8c6C0VtXR9/XBR0QBktS1NQTW2Dg1evzxgN/5bG+ev3cRk6O+TuABWEbLb++Q9XydKh
MyvHVQFJifqxLJb5iJq8OIZ93/7HT53rwiciuUw6RNZ+5IdyBJ/D0nSqoBiL7omZs3ZY3EI8RW3Y
XP6n985lj4M2SIDralX/+NSRpFo3HkPVeXQIHFENUcR5M/3lF1ofq59fan4a/PPi+x7BJvHzvZtt
b9KlMqqAbdx4R7VIdbrYtFQ4Z+1HYRufUzGEhz9/tV9/sJ8vuq40P/xgBDRAAwsZ8tj4Ajiz1YNv
pzpTWyP37L887L++vOtPZYCAZHsgeG798x+upep6Mq0GQ3tBMgsNdq8mbLQL/xL89OvGAMcDLDVP
H4Zhzsk/XwV1Yl7g9WyDkhnQAcWYc0CeDWpsLLiNhmb9Jc7qNz8b8D7Il8IhipVa4ufrAdzC4NgY
fQCFTXC8XdQIL3eqzpDC51Od2v3WC8GI/Me/G4zD9SauKE7xkTfrqDiSHsTiIPOk5ZP1WpxyQtAC
NzWav3zB39xQe2V7cpEVgOV+uKFxXNNVm8g8WPQeCZrV9Pf6krgBxvh6Z8ZY7//y3X6z1bLLEtMJ
R1QIfsgPq2IbZe0kahTumZ5KQiG6EtU0CBhijkZqoxC2FUp/1VhvlWNmhd90fXeL4q6+TTyMjn9Z
aNarfXgvOQCvZzbXAdH4kQVJ9l4Ger6jt5LLFcbS5UZJGB/T7E1cRjWDFfTKm3myjcVPUwOV859/
6t88YKzLPMzUo9wQ68O6MJStINaF6/deR3MNtkAADZJg2tZ461MvPtb92P3lO/+yLIAV5ggBVJxg
esHI7eeHGvk4iPeu7QOBaHbbDqCIMqIqfLiE73/+dr/+2FyKlRzQL9+NhfzDpapu1YSCDApG0BGY
URwR7mnxeMfG7qQejPVo7mdFJgOVsumgVI6dI33YnsYieI7gz5/mN99bgvsEYELCIM/7hyVqpOna
9bhmg65oLIJInJoBpBFTzqv0L5vKL6+VrQNsp4XCqsFj/jGGeGG8HmpW0SF+UjH2eZgPDK5gf8Th
tIvm3n3+81f7ZfXleoJdxXTJjbYt58NrbGtD6gD/6IMm9rwvTOeNndc12vHPV/lAM6XQ4TIgVlxT
NyhBxMefMyVALVkQUARVldHoaiFmbFRGkwkVljBOs0myBBGTLY46DJhzTevUyabkNFZud1NoWVSj
4I3Mi8VFpfHnz/a7O2AB1OBZE9S07oe9DvTVoNml5EWGTHUapCSyXOXxX06P6/P603JhoxMW6xGI
SwCdWR+xH3a5pA+1KLeWNpizhPiueFhQfizoDLG3gKiQ6IsuW5bUQKhQOyDx97S/PMTG+kV++QiS
iTQFEsv2GnP840eIUMsYCkpoEMUZ3VZwm0EdlsofFUmSqAwQjiO/STc6FtZnnlHvph2JsIM3mQVi
aYxDBbXiL9vyb28LvgHuynp2/7iiRELRWS573qxQJdXWrHRqhRklkeOzmWUHPdFDxB56fpoBqh1G
mCl/C4f9ZSHll7HZqqlLIe2aH88fTe5a2sT4IsDfWV9X3I2Nnc3ZsXd179uiuRPPKEOwPz90xq9X
lcTrwtQm69JYS/Kffwy71ycNXsvI+Oz/UndezXEb66L9QxcuhEZ6ncEEDnMSKb6gJEpCDo3QCL/+
LGh7X4ujOWTJb2c/uGrblnuQOnxhLetJNFdl1V2S6glKsq4OXnpDOGeWE9FrT1HsDDsmO7Pcb6r1
g5bktQ2koyBR//6POvGb6Mgj2IKTF+OBffQl4D2nGb5xpsAmjnqRDa15BTVF3syCLQSZ2Obandz6
6/uD/j7h8Ur6wmAvYVg6Gaq3N2KS5dB7xFODkqzc+fQjo29wrIsNS1vxp0umwwxugchn3XQEk93b
oVDl0fg4Q0ezUzLaVkEHgVWW5X2WN/Y+zBPvYraE+YGv9/c3fBmUcBkhD9YPa7n+Xz58Q8RhKT1u
KkoXwrFmmR6imXx/PtU0sxWll+xDHbEGIpx+oumknj+Ye39fvBhXsGFiYbGIUhzd4Kh27JSaTNrF
mj5cx5yUKTWs2s9DQzHM+8/y96mUbih2JCaPkjt8HE2r03rZj81TAKkn/FYg6vhU9tbn9wf5/XqE
Dm3e4fOzwcovjPBfb2g99FEUeQwy6H1zLw1YjFoVW69Z03wUV/j93WQoTgG6Loi/sct7O9SwlBlQ
dDoR2W7yM6cVdMvQEMWc3eZLASkE5z9ejJYVUtcRLbFWIFM5GpHrqnodWiKpdn1vNVK7NAdlf7CP
+/05LaP8PG4JF6L60WI06GAzrDrnQ9eolTCARa7ntPgz8fuy5jMK+2PfMQhJIWd+ey1zrxKkge1E
qy57lwLSyXmPGf2Dd+7EMzJYPSgyEktQ5thtArRAEV0DAQgJxjwjteycFVoo7yBYgLDQySr88etn
eASmiTCKJUZ+tGGilzAtEoBwQUE77MFKNeDojQBjuirG8aPl8dTFecJwl6fEdts7etfbvCP83JLO
1WjEDNIYVZEe/aCbm3YEMlzvX9mJt4JzFSeJZaZa1qa3z8vAsOHIyQOi2UifM9NSkRrLfv/+KCc+
3+VbQhRlCpIO+tH9q2hXjSMNW2Yqou8FqFs2O9bnjilp928GIhXB+ZQA7fFLTqa/sYza6qHdyfJO
DmUEiCSaL8K5//MZ6af8ylnW8QVN+PbGaR48bIpz+kD3SXtZlW1tNFer70fIAB88o59R+rebuCW2
jRTg77HMt2PNIjYjz+XYLWs3ulBNnTfkTZGTQSsxwlukwcrZFhrs17XyKfxgG1WP3Q5dLBs/a2qp
WnABreGYs1HZrqfBREoJdCQ5x/Q+341lM5YPg1bW3xsKsKBPQMt2IaoCYw/efz6/JyQcYZkOGy7e
ORI8+vFta2LqIbRK0V8TAZqJaRzsx44aGxJjG9svqCrEyAWiV8zahdkm4X6COPYvXsflhkKg9Iig
uUd7nn7iUDuZjQqoQKUZwWSvW+tOvyOEZH8w1ImPednrsduhCoft1dGbP3U0UDnM5oHMZXZZIkIP
qXzT6gtMd+iVY0s6H8xVJ0ckrYBZz6B56Dh2aJdM0XDTkZwQOjlLLKffU7oicmg1oXFp4RG+ef+Z
nphCBJuVRb/JlG84x1MIjkce+ARuD7JX4OFpXkUU1Hzw5py4LFTxZJFAkbAR8Jd//suWqstFOKlB
DIFMax0rct4fcCw2+1lPmmtoNP0H4516U4VB0IMQLMcifE5vB8T+lTpUXYwQAga1iibZb2dUyVuV
ptXDRHPcl4J8vhYgYxtuk8b3v3o9G6EPvn3j1HWTh6Tujh06e7nl7v9y3ToYpLZpxjGYqDmCzybi
/mIUUFms0lPnk0mRauXQwNKBpVkPGj1yumY2l50G4ybCWApKJIKWgGyauG4Xbzmv9x8cIU7M7kv6
SecQQcEQuqa3P3HiuKJnwDegHE4A0EpHG/c+AvmbshyG1z9/2Xi5+Xp9i92tdzQV+kOk6XpRjIEe
NyGsI7BncrSj7b8Yhe+WrIIHq/l4VYRU481mXY4Ejutwn7dQa2pfxR+8YsuHcTStMxHCZOLghabN
P7pvCXVYQw39LWinqUR4COqHknub03jqDhiEG1XcSXAHw5pkiv9BbGLZRfw2ONt19hjCXAQ3bx/a
mFA1loPYCwhSYJTFRH2RR026juYw3A05yIneqMXX9+/ryTeFHkhPJ5aI9OdoDwo02gZsVC0gzeyp
oY95resScrg/F5v3R1o+i98u75eRji6vJUKZUnPIE1RlE1Ajnl/S2jd8EMk4fT2Cg6zt4CE6Xs0K
U5TEehuux6ZpoIl6nSKybqYok1LH539xRZ7Hd8b7SMbz6G1JaQWT2sB8lA2ZsZ0qnQFpP/ngik7d
tyXsCaNgibYfbz4l9euMTyWiGIZ+Y0yQxqBWTX++RnG4+meUoyUjM/RWGhYqjYJj2H1f2QqwCv0A
9eS7Z3VkFP1H0+gyWx+/D9YSZuXF87mBR3dvMNBppAhoeBUodY0E1KmVVrbDQUWF9zQ0vnGgtbp5
pq8nf6TvTLsIuz45p+jUcz747E+EuQXlNYJvwCM+6PwEVP8ypSN7tnxNUOs1mUbOnD0mNFXGT6Ph
NrvYKX/AKgxK5MeHpGsBBY9JBBs1+eARnHzQBHx89iYeRS1Hp4y0B/48zuMQNL6s97ai6bGSbfHB
Qc1Y5uPj+05uynCWzRaR7aP77tIfV0FaYI5rIhdeQpTdZuw/r1grMTGbodPRYhq5m3TKyq+a1xVA
yVzv2SQs9wXuvPHRXvrUF/vr7zla1UWduYMYB+D3cBZWfcMNICdRI9mmfvTPP1jhM7UTZjcpVDi6
w1nGtoJ0xkBhm9XRISOmoKiz6IOJ7tQiwqKwxBU5Mdq+9XYep3CbYrshpn+OPTeexBl102pY8ke3
Qod+Eig/ry/wmRBtssIUVtefXyW5GqDunFc54R19yuRdI3eO7IH2Lb84SJXShIkw4u79UU49NqZY
fYni2VSb+UdXmXl1aYfRSEVkaaDZ8hsaz6zMu5lm+vI/uKUnB6MKjiO/RTvLcXRSqTRqBxIXNKeV
6Xb2aA+tYkwksWcOH9y9EzkSZgBqwYjV8T9xnGWiNS/rOxokaT+Y4i+5acNpcuceXLfy7XMDahXo
1VS1V1QMxq925tN6FykKd6gFN7SnwQRnAYpYI+mcFDEakffv+6ldAu/KUu3gErBfiP2/7j5lJvUx
U/pAoEW39kWkT7CSOvdm9gABOtUCvhCF/fD+oKe2vMt+VyzRKnpyljnll/kxiqjkzUBtB3APk00S
tze9VlEQ7difjU779P5gp+ZBlztPioTdvtCPNgpmhRVDn5gGSGabB0t6Swmv3X+wrJ66JG4gE6HJ
XzkDv72kCfQIYTNOL2UVd0+FaWcPYdVFa9pV5GGkc/HfXJUlvEWf6lL5t7ziv9xCRf27C4x4CKzR
2URdWdzMnWru3791Jxcy1zGXRCK1B744ejsSMeWcOkiWRDQP3vsGshm6OSByGoW2MT2a2Atvbg+l
1nQvoSbgcIZWu6LBzfg3t3cRgDquTw75OGZL8lKlFMhjAqQQnRgtwAT4BEa8KUA0Y4EDWfD4/rWf
fG1IcOKloLDRsI/WEVmZPV3U/hgMg08rh5WJAO1Yun1/lFMzEVdElaFNKJAQ8dvHmMSN6Q2JMQZh
WBhXVjv6B9JU3Zne0az3/lCn1hGPmjDmPcJnVOG+HSpvhAMUhzYPD2fYVeab4jGkF20/NpG2KXgL
6AZLhucS/ui/uJWEo/UlZMx2RBx9gYjaWrLHGptBa0w+JVWN+LEoxQeH1FMPjFgPsTqOjS6H8rfX
h/rPgdJiMdG2cRUU/kCfNEYu/9+sh0hCl+zmUo/pL7/jly+vZnNTOvU0BjONQht/8KedM9UyeP9p
nb6af0Y5+r6jqHLypcA+0EGMbaBr5htsD82/OCOSNuYsQA0Vj+boyUiw+0YjiD3YIhwu+yQE3UAj
E7Fv3ac7oZkKDS5CPnxQZXQy9OKzmWBol2zp8bsIhDvqdIPjwdALfVjZpXRvwm5qH1kCnH2oRug+
FOHu5ipVoOZiDs+zfHn/Dp+c3Hw2mES1iKMR3nr7IMUMIsYY+fZy8EjbHOj+Tjl6/SVtw2Q3AaH5
Ries9bk0/XY95oBYV3Bm7ZsIJcu/2Ej++kuOplmQ/06dAYKBs1D353CFzW1Kf+kHD/vEK0X5Pisg
YRySK8cbObvuRJTYFYcjYLOoLyMLFM6Y18YHT/fEOJw4OPuwvWLvc5x6B6Bi1kUL4hMnbHExppXa
NeTXPrhny4bw6NxBmt0kNckeguTk8it++QxT+n9LWkGNYJCxedtjk9lClh/XmVma6z6cmsOcjhLb
MyjUOatr/YPxT2yc3ox/9IFCtZaNjW02EB5MS00502sBN2fXUKFFGjhCi2JS8bJ7/6U9sV5QqETM
l/6CpWjraFTkoXEWRxE8UxrdbwqOsRu3bKZ7d9B+/IuRCEmy4ScHxwvz9v5iS56j3Jspymq96VyK
Xm6Q3Gj3utV9tDKdeGGoVfJYAFlq0ZYcDQWkCTRu4hlEQGF2ATYD5U5Hb/D+BZ16YJy7KXFxiIYR
kzu6oMYOm8aGSBFJl1oy32njJ1NkodqXTde9pM6UejsgQVn5wcJ76giAKv2fkY/ONk7Wxg56Inp4
i1r9yKRorpUwu82c+KGCmSjKHUq8YiPQGNKu4Y3GDnee+GQm2rkH/QiymlxHImpf378jJ++7ry/1
jmzuOcC+vSNDqYDyERwPRotxYYRGmyYdyg/uu+n//tJyrqAKiPMj5QocYd+Oo7v94GsA2CiDmd1h
7wLRf4bOsBLGjI+6XINsabKdrTxyk+Uo4we41VUWAMLyqcDuw/Iq0kp0Mvj2oJw2IDXtByjYWnTN
PFRejj0gBU76CrepkpGnH2Thw7SZvNFzziJMQPU2aRr4og6U8poeWem/hGONSq+A62WvOm2yz7Mw
pgV+nvuJYEzXmtFFEceL19RnrV8N5QRYrAC7nO2KkGq2AM8HvUVJM1K8o6eEQQJwTy31Ra0B2bzx
Wn9jDAgpVkYpco+OdViyk13Pj0M1p0REy5nxR4/+z5WngJNvvKEJu0MGoL+DjwSTk+RRptGcCPQ4
B9bkEuvU+2yge5neZDOQflZ9bpq5N/elbSXltjUIidKOntp4RpqS7lmhTd28pU1eIc3144iridHG
bNUAHySPKaY/mLX0hkBElkVbM3z2/ry3pMLoaLrzvEopjliwp0m1ynsNWVBD4AE8gucDnpwdZ8zW
pqYJ+WnpAzJ24NC4VUZGu3rmtfOtaUPop7p8nJEqSF3DVdgncM/5d6EMJYmJspqoES1alpKXlYQB
YdtInFYm1Cz8ljOmRoPe5nU+xNZ9SQwqo9kAbt8BroaBjqnt530tQttYpdHkT+A/Qvpm7chK1Xlu
9hGkD9W2d62dCEB5XkYyIerI7mOCczLQX2HoXqSO23CrkF2OuzYZ9SczKpBrd3ZmXSXRFAPSi1ls
zojgpdba7VAZrp0xzuUFiPHC3Bb0WBR0y/fy3LeA9uM6yGcI4z1Kq7URKlfulafX/bXpltqnsFbq
uZmyPqMd18j7c68vna8Tr/AXEKrDdWOU9blXzAW1APpgwqlpdGebqXR40EXhw9wUDRLzyqPdhoIn
EN1GVHWdT01ygSph8iLvSu8g6u6HxI/Gz723mD/SybTgp3Wojvhrjt01V7r1A2oacDhNt8D/aI32
o0qIna3oc0oHvAQlr7CO2/eOeTP3UU7MxZNdYLtalRFRrzXh3fiFRl8PwlNSfK/aJrkZjFHBiItc
8ZQlMoWzRpEYXdJxHKPIEBb4QAwDlE0XfgepeYjAw58V7tQ28Dim5AnhQgOXLR3C6mY0Zy0LPDjx
+XrGtfLNdmNwFVlelpBh3Vq9dEk81HsJNyvbuGlkP2HeHtTOMJ0Q/qyE3JnFo2+TcR7jbUxxk7bp
cn9uV7GY+EpVWYD/E0ig9Y3buHnEyzz7gLFz7KBgwqHe2y5mzJyHlgOBnYxvDWerK4AkamGlaBB9
8F8nK+wo4imhtSKif7iGyZbFaZIFIwVBDX3ybJTO0NR3epD4SLSgGWmOtaafPrkx+bgRrUXUB61V
SN8HxKux1CD95eWZLxIhVkldWgbIAdr7V41jdkBuRlRJID1oO7/tNZNM/hgnvQiknpV1MHh87peO
CTtlncyND5JFi8EeaeiVIOq32EcCzkrlsznoOAJ6BeNiN/kNX6epxx6GqlaF2Z4vvW9W0kx6uEpl
Q0tPUoYdVXa+Vd6Oo2ffa8jlzK3MZ+RB0+AMBmzkDIJ60bcS/zsF0RMwVEIyK1omtFvDrrJhNzrN
hA1ahs58KFRbgloo5OBTgN3brVtkK23UQoPW8FgvR+1W1wDizKtOtxItf6zGDI4k1x8udOn/V0qa
H9FDigASVnlFENO/t6sufbDNBgarkvRtQ23NDylo/1VkDAkTiybXGN/Mxyk2oHg7fts8umFZ80bl
lVZ+sF37rToXnRsyMOpyBbFNqpmODqURlaaqHH18K050z+0qqDQLJ6gTOp34Cn/9Ao8MwKV9Y5nK
1j3cEoiXhKh8LGLrum8ffy75f9QbfZm8NtDifnRvG6F/Njf/0yX9f66D2iF28r93UG/a4QsS5eRN
0/XyR/6/05RYJEHupb2UY4tJSPI/XdOW/heHfdoPXUJgPjVO7F7+7prWTPsvGkX45Jet61KRwfn5
77ZpzXT/4g0nV05rIREJYtt/YjU1fm6C/znv0F2n68s5nd/Azp8U11GkyIqUBfcphLelRztZ1w80
2atpTfZTm3aNzWLN2c/d+BE0zL5PS1ruYdoNqcyecz3zX0bTm16ZCABAkqXFpehlksq6OrlWveas
pgr6DCBtDUxT/MRXFtQq+UreAx1kKg4lndNkF7xN8VODbj8wlr0D0XWGPnDbO2Ef9KV/ji/juW/k
TR9ZzhoiSxyI0Rw3pioerD7U1xbtnJ8KzZHwxZAB4WTv4KCG2qT6nZV7XfyQFmb4rSEixnwjury6
H+MSmGVsIDtfCXaK91VBkMLOZ0raNRtTFyIg6KWlSxg9abob2iwUNjeWQ3OHkwlO2KhsGX0CWl32
D0i8h3ydyAZ2QzfEhvomJGjGldYq1QULP6AEkgkxe6XG0MClVhsG9JqpG4zLKjbkRedAmwn63MnU
Uy+gIG5wmDs7RDEsEXUd6eXGbEYgcFHdR7exsIfLGGU6dE3SZKumtrBEmdbkFVg8w+hhNnzZX1kj
FlQTVChQRt2LLgFgj5/MUPmbyneKyyE3dox92/9kmFegXKOJZM+ga+2eBSQCZO5vhizkKdaphELZ
+Ge0/oZLO1W4l2QWB9QjZQotsI/3AhAoFKoa3bZ0Ae2CNq8znDB6et412QOHo4jJsLlH7c6+Wc3z
LbCVbA1A4mm2/Rh9XpzuICn6Gm518EVBNwmAaZKyWuPJazS/eIz1wvQaiImoqgI38ql81UoBUOI/
J6s/ms3+781TrAH/+zz18qX4mnx5O0vxB/6epay/OJEvMRyCdvRqLX2wf5uXzb/ILpFx528TqbeX
KqP/zlLeX9SlUUzz819gZ70Uu/x3ljK8v3RCuwSe6d5xf85g/4Vc3Pxn9oGP8R/oxd///1fuAvUD
y1nu12mKSny0MxZdNwTVmACPpqmunrQejEu2mnv7Z9w8VbCNzYLzJcV+JT37Mcx0lEaOpn8zjVpV
z8XYlxPcTQyVWpAM7vBthHjd7VKPjruDX+j6aKw7ijG/22UvEgRKRVTEV13hYOsoG0xxjxykvTYP
ssgfz+Y0dYwXE9F9flPYWtdsEZ+APvaSSb+dw8yK2Iwh40IugAHwMko0uoRgNs/9puiHZ+yn5bSd
tX5abDZ5Adp5AiUzYXGn3RI3ZTdatN7Xvt6cYxxi81Eb+CWLVRFNmrxFCQduaMUBDq2MLp3I2yDd
6Z29G7slqqlZx8Nnyeilgo2/IintXyadih9mYG/nIDTbe86O3VrUyfgs2xy/vI+EmS1Vf9+0Mx8k
IGpRF92q6MtvuZvTxDMZA94nGA98iF3Q08f2xdWXW2zrWHT9It8ncmh2WBPTS13vrxESlDyNflq5
RVGvDR9oJPtksS+BWJ23LZCZRLc+Y51W67DWvfOyaN0bs9DDDWjEr/DKeoLClBDjWoP/HFtPvjur
c7oU0E5i4fgRQ3c8hLK2dlmj9HXtD1Yg2xr6NSvwKkao9mwXXriqu4mjSRUOEuCz6GpLreyhEt11
x/SKazbtaolISPPQAzyOTq1ACrstD4p5VK+aW4oCZ//zENPLdO7Tz0TtdFmmZFhXTe/6o492pGiW
NsLOKlO0DU2krlO1cHrT6JxEoQmzJoNHcoWp56aEJ8oh3OnrcFM6WQM1pyfRbvt2Zq4MKk6A6JXS
dB7Nmm1bO3YPGVFb/N66grLFzA2VfFrwO/OGontcA/ABS1/Rf5VGgj8hSqGwRDQKOS4nX/wmjub3
l22qLaUx5nA7i7J015PypHUfL3khdsS9+owP0hN7q+6SkIhmbNFQFskqwYKRZC74OvdrrMe6ONM4
e2YHu9bjGp9B88LBqr/Ha2W7NBiOQ7TLI89EYF3M9T73ylt6vyQYuLr7PtudfZbRRvUpE5yN0nqi
sM+GWdRP5Z7UcV2v/dIozlFeeWtTb9w2sFlMJXHzZMLbhzBqNbOEta+th+luZSH7S9ds0nfG4GKi
05Q7g5zPpwYD15jBCvTw15g3TrxsdBP8l8t3gMpbRXfsca5kP+c7kXbf6edGUIeHfmVW0nrS+M9V
z603y+ocZGXqBpqhZwdovGH5NZIpxoU+F/VAaEbgQBzR/chzFFdtEyRuriGr6+whfVV5ltFoj4oU
+KGWEdIAp1WxZwI3LEoVyzVWqZcptWOAvJP7mlRwr1VbXzBBGfQDzC3PNPYk3fp1JJP2zKBy40mM
xUFwneV2oHnhqwKLDq97QLin8V1a4zfmAli8zezmXuDBCIJcnVNXsoWEBFgyUiYBQG22VHtIfE7O
vBPtHMQDgqGvKldhwoGqxG+oFIDlwEc4DmOeCqQqYMXA8EYzf7yA6eC2qbpHe8tO96IrDQMCpwvI
eSqqSxdK+Q53croro3z+THvmlOw6Z9DWrmqxZVjRN4E+Yt1bSMNaKfSzWOtRzKphfpz0/JqNRQs6
tW53Zmagpe/z7yW813PIS9rWDDX33Es765xlXxyETLRXr09AsjVRlaxa25H6mSE4zW/Rggtr68rW
3rp+/z2LMj8AXz69yK58ajVlbxNCAgdc49VWtr5LRqRBIFJx3ZndrUvL/jaMWnKp0Dus5qGUkDIH
8TToUJrLKZkPDnnVDSJh8G0KlCdYRwqmL+gz4fhKhGafl/p3sJTxHfMtPFZvZvsSYmBhX+XQYU5x
4851CufMLrA3d7Uzv6RdVG013Z1faDhN8iDFoHLBGT0/IzmR3XqNKA/pWFxTPPtjlEXWrVzqjw6O
F1YXRSfnwzD2HdQ+27zLoKk/S6cadsy03lmSqejgQa18tEYCsDbTIBWvsRjODGhh1wlLTLOpB0qM
1qVpf8mU7S9BU3/jm8lwo2Sa3k5C7vBsFVvXkNZ+zJNyn+lSu6g10HF1jH7TGhxuogI+zi9xnYsR
YmGS5O6VO7QPZVhodmBxWsZdPds/vHi8s+1SnFGHTeomDS9icO99qLgXVbUHvfqlNvq14bQ3WtHj
LmS9LGSp35tNuQnL9LYYcZ55xMrclq5bfxrOzcSat2lNJC+2un3aADcGlkocAN3vWk/sbWfinu95
bNtGTHfmxBw/ZSQghezXse6eESpuN9x/8ckXA/+poauJOQjQ6IkbXY7IYres+swWcR4enLHoiJdr
0Vdo6P1hnmdzZ09ZFsTKrS6N3Ni7VYH31icgQNTpNVLRcOsNOGSS+KFpJwC/mnltQ7yd6mog1KzQ
YieaM0xr9BEYjPoflQJPvQQNWkqyOuuFCu4A8dChhcSZxf1Ix7MXoDV9iuRAq4p+nTTGwTXB4HcO
nrMkiS5TdE0r2aR3sSsv/HQ4xN6cbvQG4Y7VV5+ILO1jp1rbLbahlS3Tg+Nm5/gmprMxq+nhSNpy
2gGufUwTGtg8+JpbGsFvnMHjWsatj2WFHgyHlbdpPjtWW/CbMCbY3UQEdp7Y9idOnDEvCf0uzkL/
IfOlvZ5VMj3nGgcmD+mGhtECmt0WnLbpr0qVihamDIi5rV8nXXw2J0qTi2sF60fTIrgkzHhNIVe9
cWIqjy2nQR+i2mbdEeBkdU6b+NUcovxMdkald5dGZvUr2fe1uVKgrNZxMWXbhBMwk3Wmn8dzWDzB
7J8CKHXhAvumbnSWFL44O76gemtMhXXmTZ1gSe+La5oEYjyMou4PC2buc1Mu+s5m8nOOdjhOReVr
txoyPNxoxoA1V3QcYSAQeOMXNXEoIzoKECAP5tQw5TrFthSheE+sS7IIyn1SkSMJ63cqLRE1t9GN
Tp/N9dyazr6LEuu6h0+MKjyaDCibk0QPGteomHCQ8reRYFZnrWXMN346ias6lgCNs0UUOWZyraKs
pxmeh24W5N+jkt7SNsQm3w2Jfl2TLufgBeCV2G0TDEL1nyp207f4sW+b2gT+HOn0/Vi8uzO7/Z0y
6wndq91cTnZ/l2jjZ0kt8K3HFnyNzvOaLeB4QU7Py9dWhMpvzLtym9fFfdSmvNCdUa+9tPmkOzDG
ScFemPoc70YBOL6FQx2Ugxtds2vRsYSVV4Ayh+uIDxqlgE5zt8XdD+fvkaN9yUFXHWIXVHzsJohl
tcXaM3yxvVQGdptxbNVn5N/YXIPQZOFcDeNQPvBY1WeAJ+0F1MnXUcxyq2Sd7avWfqq1trniCGSd
DZyHVzT53xs6LypNzFO8AfLc4I9idl1rdYd3fBYJ4FaA3BcegCxYiHadIhlX1k1D5PIe7m12gFSO
qML0LnNjsne2M0ZnCnfvyk6m6aEgAPFkhDU18w4xBgEDMUBf7IPvneyNrzQWVx/EdW/dJtVYPxc6
Kiu30F+szvDWzqAXt/Q71RujGKNXPzX9i4qs6rMdd7s4ok1qdGT1nMyzvo7KyLtDvXivJ2Xx3CX9
Nw3vee6lMbDpdPqst2qbqiHZ51EhvlZZWx1sre7vut5oNmUTRl/rznW/VpbdXzexEI9+1rTeygjd
lJ1KaN+XA59Y5FTdfa/P+bmGWzldCeX3P+xJm7Y2gk+cTnq70zqXNc1stZ1jSvdlIgh8ndNrh6QS
kSKmJ6ltLJE/TDY/28ur8V5Xw1megDyAuGu8QgFWa9Mztc8iH8uXNpPxBsGmscAg0mtV66BETZRL
uTfpn5OCJIoOYykwvfJJWWQ/R/iqbPurHUpVPH1kYTZp7jRnvfD7de2aRHDCOVzjhJkPaIGq3Yz8
ZidVQgZE7034xrnfhOdEcNSu7voCNi60nMbr12beFA04GX2+yZxqwsqJpVhLtOxxzmK1TiLH3vGh
3sV11h4m3W4JqYS3tL8AzI8paaCaga2i1Qw7OnbCPc12G5Vo8kx3oUP3af2cNLpx2zXVg6UjzB2t
6DIq0HtkCMFWHmfNvUUx6DXMW+jOTT2S+Yr8L2jh+d68/rMnxvimMCLnHKe3eW8QrL8QLB3rjKa7
wEkiaF7h9BhWPonCHFQ9LdJ3KVukLV0z/io1sNXAB6op60BNianUx+NahtMDJa+x2ODra7EhlwSA
DMGBb2Kh+ZaWVbZha5vcVIWM7zimc7oMXb+9cjL5mmYj5RSpVfdkOeLoXFaaf1GGmn5IZEvczO+L
lT8LzhyTVjODiPkmUZM6BwiaXPSGvFNAC9eEzzj7RDZhAK2wr8AhR5deipEv4pDF+mjgihSygu2e
oMiaWu4GkpcgMbt2m2a1fVcu+x8ajylHNetX3Q35QqWBsBMjswzpBwYH67hnw8CaSkpT31pN+4n6
j2nlAE/aQZKrOXvX1X7KwaxjBRyRX4ziu4zK51SPzcd5SZGUlDmsMmMav/K87IPW/TwoJ88th/5n
XuezsEL/5s55vE0L4ew0iHySy3cw/tQp6h4CBfhN/UUNRxqDLBsksWRt6Zht7HiEW07q+CCy1GYb
DXxed9KLSHneDhniJUUYdwBjI4xOWnLVx95jlajA0CsfZY53aREjXY/Sm9ZDBjefHeCtH9rgdnsV
bmaZfCFOUrDq5x3laJk4N1S870tKlVI5n8HXf1GFwIYlu7a9Vrr/ScuBMM9G7F5PbGPPQ6xM09qY
vXzIX+EZRPvY7vpLr3WdvUmw4CVEBr5Ocq0KxmLeaZN/XvdNfa8hYfuqltW5s8ZNr9XZfRtNF7nj
1hcYvrJtJNyCoGL2QOCo/dT2/nDdsw4EU6+sb5wPvni1dlUZ5WuJmu7LQDIVKSYMGaxng45sHnGA
oeNV0rSMVldz9g5uDRuANPQTWItk53qm8yU1HPt5HIS+00x5kat4XDPJ0BJJARfptdBq9kOnjD2H
8Bewa/2qF92zI8ZvvCIhn4VVES43tR2tWPoF8vULClWiTWVVKSaSXPwQoRgeHII60HwVhHMfi3WF
HYkoF2rcKMkWeLH1qoqcBDiMxCQwpW7TXKaKx5FeTebtuLlJ25rKTrtyAhZeLah76MB1jZFV0KV9
yImibEgyVnCw827rFLaxxrGMu1HQdIjRL13VviEfpSI0oo0zyrkSHRglWPmhzkxOwPqPGT7Zlr5p
QOA63wPwE629r6f5Wxoi+vEmcnFtqTeXpVawVnqSapvKLDck78eVa1ntrtJlE3iTGs/N2dd3kZyv
6Ae9GCb3ie0Rm3JRtFd1VRdnHQWlF7kHB7oiRzysXJq9X8qEAzCY+R/jxFqee6iD6FwuL+hdrMnC
+u5FxcWtvXra6LH9KY9DSeHGHK/qgng+6hlEMJjGd1lbjl/yzhivWhQVe7sysCQX83M/y3mLV8eF
sgObf12Z4rsWhbhwYJDe5r0c+XqsMDCiriBe3zoBTdEu2YvEvE/KRV9q6h0hheVcZ83DInDkTEgl
cbOTiSc4VzPHu5wzNsJzb2U9xEHV6OYKwEnxP+ydyXLkSNadX0WmPcowDwstfiBmMjhPyQ2MzExi
dMDhjvnp9UVVd6uqWl1trZ1k2vSmszKYDAzXz/3OOYclXbtjJxrjaPWRlajC/kKBCjlClI/apqC4
njzMmRTJxUHezPdjpaxN16df9lhGV3Q7+AdhB/3BtkoaelVH2nyk7ny7DFBabLydZKDzDtTiNDE/
3URhb0/xoks7Fj5yx3FCaNy4KJqJOfV0oIyEwWk2B/cko7e7WtCrlUpQBiVqvanZ0F4ysik6XB02
xKOe6V7w6mde0NQqGkRUs86lNTeVmmDpxkxUbrzzxoPrlpN5FQZZe8zsydmJ0rtdGnGUeVhe0fgu
96qlehV0gtmR5wNn+z4sYbcmgqgrgk/KGWUJq6+1dzp8ZhUZ/ts+7fRWePq5zeaXJUNZRF6037Na
fdI/QG1XqrCje3Tm9REFdbXSR9sqMGyb9u28KnNT+e5PFqwVEFBebSflVzt5KeMearoRlT91J3ri
ims8ZrxYmzK4q2p6otts3OtsJlef0r1k7BcURDf/mAmuck6c2fv0yl7ybIYbAhreV76oxmuC3OfH
Lm88bwemMax3aYYSH4syNZtNMNqZw1rbogFCO2t5XTgmv1mfCMwFF2enU3QznKQvXeCUcZWmObxO
VJbN26wrOjF6c3boFPRF+Datuu0SiYj7WluTfCpGrre4a6QxH2m9495RmWyproqoi4yB7c1Zx9rR
Iy9L2j45V2JyH3eBkDzytFlzSpmW8lGaOrN+Gj1y3T0o3WScStXSSRrjTRcrud70tNzTxseBu+yc
Yd1YESXbZ2dStn3qqHbi2Bj1Vn4lF88hC9yiNmfDQ9NaTwaG6XEzZUutTu7EvcTG3xfztfDNgVIq
I7Vv+zJYvkbfN2vEL7NrNrPuUT8LpOU7lP/oQBjxcvCb7EmsQ7kbF58xTZzTIXgG3llpSUSAy6Za
PTSZd+pc65PqUhbmNT3Ko6ho8p4JTKKp74ULYXpGvy33vjkvxDuxpni19FLHVYnUIYxLa8m82u7W
roQXyyaU56jUZtYkbbE2l7E8pD7TqMfyZU471d/bemi4HtQc4G5GSAYeHZuHAgGp3GZjU4vHRk2S
kl9/TSqNbKlVJl6rIQQ/E5MczpNcb+o8tw62YXWJzmmzqoFYtrw625d5HF/x4z6JLkg/FMTIw1AY
3oO0IODsfLmebUZEn37tb71bMlv03uOcSY4FPCTBzYjb3XeUod+JPpfHiiZ65E4k85dVpxTaytDb
dQQgvdFWsXw5pBPtA7uAY3Kk3yS0a73VZb/gFMFe5IyZdUQA8I6TlZZfkRqMJcl5YoTsDFptncNZ
UXzjzZP1Y7Z9m0fIKr3lQ/iLsA8Cyt7eMop3HsXUbs42WqdR+VIUOrqYY3E00XQgLEVZnuyUczXb
JZUvvmelXeKyeuUAYSuLKpfJbxFxG9zL1OaOUbmNCh4IcTOPut1VbSDKuKVLunmqXE/NaGogRSa9
kKRXDPOy6btlXTu6EkUDokqg7jRdh930wSoohWLhu9n1KzU+xUqf1Tqsr3Pe3iFNn9ieLrTekS5J
FZU6WCtKrTDL8NjkACi5BC9ap8U8saMo3DgvQqZOr5n2fuN7OydDxvZ42oHkVWtCh9A5Gs3yhn1H
PHFc+ZYpdVvjGUzIfRN7e3KzXVVr/2DSW3qrvIEiQUTJZCwvCBdPd4tIT2vsjqmUoY6lFvYVoWjy
nY634C0bIdQ6yy2g/53pPe/C/DQjkVKlmKPKwlyi8pLjscuGKDyE3ZydhtyhLniSvZJ8PwUG08Hm
bS/zrDI29Ik4SaVch5603LTLxG5Mi0bI6gH7z/uapdYji4FrYVlHcpLksPPmfPpaySfYW4qx3Ezr
KmEEb7YjkFUCFa+DhIY0O+H9KW9Hj1sXgpW4M4lStaOcxEGPd5cCDR/J53XVkSep9kXGnRlvv/kd
tSEtGnOtev9aOrJKuJqoIaELC8HQbs/9vPafowxv+ymMNuVADz0TenQszXk+hUUuyb0Q9n3eOjc+
ENNe9QvNc8VNV+mDkn50ZQEn0Dhrlt1tFI4s19kOJJOOpkRVES7DOpMUIIxUrzY9fSCAHf2TEaQ3
bDt4KXKYvu8CrkoTEfDBcSGrumI3rt6pYJ2nLIJZWWk23zqDpPVmCT48iU7tumyZ8qjMHjBY+wdU
gPy+pjV2GwH+7n1qUSJyHe7zKGq3ix1Vn3ItcTyMHzSLXd4XKJRQzFOMGpD22b2Q5vyd5614HVWA
a3Ht0p1vLnQ+aW+TBfBviYFCgMWQLPQY3/d0GKTyHgkada2YsmowjclyDrQ84blbK5uy1uXn5GfP
gua3G06J2bUnlvkQZNO6WcIV/khEN34aZHeZ5DuMKXYJLo1Z6kjZe3jsZnZNivDlDQGDa5yOYonb
3jFuBosyLMuS4mo2umlLqSM3cTOHxmMdtt3jOFYPhWCIpc1s3IXsNuOc/MKNIe31SJIisGgg2mMz
BK9N6VBfs4RUsdFCexaGzSEwVbTEuTTcq54z65DdBJdfqrJUsOUAV25M4RDJxjQnacJWwCuHMaV0
kj/0QrERgEtokb1gTR9TSYBraDC5byA8Q5pKNHtOpyFIo5c+PKz/vQlIsGEqNp+akHeBU41nOvY4
a1FWd3SydMc/EDnaL3+Vym4as0I7bpatP0/Ge+AC8UkeWifoE0HS2IpRt6vy/Gl0eYtdVdM4qhtC
TsE9Yk+n/pVA7U/flRpTb6uiILWuqr4r43G0XN67jk7SiTT0vTE7V+YkOXpEkmm3cyf/RBOpXTyz
+MjLpKJH2D/gwG77DSfCvPtMA9O/svtV9E//nyXrl+OP//Hffw3L+NeMRlyo//b0MRX17zGNX/+b
v2EaLlAFTNjFO0gIElPN3zENx/nFIg7ABwTEevwbZvb3Co5fCQ6T1GW6OULfufgT/l7BYf3C33PB
N/B+4JslVvJPUMZfQhoXo9//QjQuXlGwNIoEIhMfxCUZ4I84vhuy0SaR7pJNOGrmK/7MpJG5I/WV
SifvWAHnEbh8YpXVRQj2MnfmqbSOpc/Ok5dPxaOZyFzv4T+/nv5vo3n+kuX5r68s/2gK3X80v79S
/oHzBO4vYUj6NWER5E5xhvgHzuObv1xAHaKoI1if3y6Gv10nTvgLsf4+Ji6uK+cSsPL3qyT6xcEJ
TOCVBYTz6//1n1wlWGL+cJ1cMEguFPIYccxcAv+CPxlG4Y1NTREbDoRmKq8NJ/zJUYn2gnVCk8yp
EPOmU9ez9EpbVpjGmH+r3NLckVaQmPZCFq1S7bllGUe5e8rkhIdjQHnJ8GpRWGGirQ2hiu6gHAAv
iJ3mJDn1zA936GN63LID9TqTv6UjTFaxvKpa+7unpQsIzjh4tRIsbLzKiM3hqyx78Tb2wXju3eAz
GKzhvm54/AFu6Lrh7ITVIfFNGkgH8ANW95uRMPqKPpEsBNJbDN+i89Fs5BmcLkLSmWDo4roPp571
cBGuh8IVydDKeuOEbJeYti/Tf22dxrwfEq9DSiDz+C5YZ05PKSKrWXSUxvFPNzrnKk+H90X5LQYg
ZqfYAlQ8uaO41l5TMC6BFXBeb8tNYyufKZOycYvY8Vw7Vxbdg3uqRTvNBqRHBovMdOD8fgEytrwq
2hcNstEs9kZrq8ULQDVCPLoUkJmrI64tnxrrjhCgrRJkzHZZ7d+KnjnfFNYXU/+5FHp6zDpxo4ZF
ZzeSBi8RE+umXpQCfmE/BqGSGQOdVBitj2lY8bkLxY+3dmUXl6VWLn7qZXS9pOsqOe2UTeBsPOd9
bm8EhlzWt9p7MRSGGGj/jEpOx5xWEg9S1tn2FO7awVuml2Wx8schcvorlU8vXTFJSs8GV7B5NMvd
YLqSlrS5uDNLeRw6yqZHSbHh0G8Xq7M3tR3Ym0z5O2vUH1VL8otn0aPg4W8k1bTSu7we1J4q1r6M
8XnG9CBZt00wDN6W6s+JWBoumfE09V5+l4VZblJt70wTkke9PAeaSLTNUsgb7QWHtC9PLVNSvguy
zB2Sdq0BhnK10udcDWjuQ1HSw1mG0zlN6yNzSn+xG7STvK8Fa6iTzGmt2YQOAveOHrSAhOqSXJrE
NRh30D1iEAwv7vw19xIbdWWvjew4zMwGkT1SeJbrMRnVwCZ39eYtIcRlMrvm+kg4K5sNY55M6FRA
13QNbsuBtSJRRXb7Y5Z+sdMUG8Q9hqRbhyB/jFVNYkn/alrxZvWSHXrjzkBBkBjFKL4ap9hLqz1l
sr9eVzj9Kvr0K4K0K4nwkqroOiA19cWdclaz7D52JrW4FzNvX2nuo0IWUO9t2u/bcTbET4zu/Y5r
eplPA6Wcc7KyevO9ptnlFXG9Lj02RRzMw3BeZxmtMR1naXVqx26+C3CoMJkjvXKe5XC/sqhBGJkz
VpHzWuqTYZvioVFB8JiN5rVv0+Uap9JYTrjCrtJsKq8AlvC4tV1Ut/R5IlrEhT96zg7eDOhKO11N
Pnir9yE0Hv30gZnX+5lw5A9Ait7dw46T07Hq2bHpaZ2902AP1b051JRJaq3kOWvbwo61uTR39tBR
dS9nmRv7PvCsT47b9NwFaoISZAkccOCjW9rN3HBXGiL7WsuF6m61MLHhkOfsWfn3xpLlrDaM+iua
3PKNGOEh3Y8F5bJDPlhNzLw/BXGYVvPWaPLiIZ3HD5DHCMkk4E6vLZEwblaJgbPrqapzPEN0Fe9N
bTt7wR5pU1oh4E/bcYzZYhNTx7VuI/PQRfLdXQ19ipbOvgokJb5xUJGrFJMmVu57mSIVu6pzpl3n
wQp5Xa/mmAMmLISEgqsnOPwabsvRPUY67XCZFfW2bccLwjO3bIZo5lI7o7IaWqX9TAE31GhL7RCI
mzJw5VsZ6Al5NdL7asCrMmWFIokkfEJsHPLN7D0Zfhpy6tOZSFioqOfMtW9rSR+kMYYHv+xCThVz
uGcIe+P5qk6ahu3ryJsSl1RZfcgWeQ4EwD1MKnl3Hid+YruXWPVZGuJGKfudmv2lg1myN71PVEi+
BuqKMuJb+OcOHb2sOUssrl0UiSA3xz/IovDvK0PIk8OG/dtYlfnzOrh+iIHG/uZEHT4dRc1rLlGK
lHzmKg8Z7QPUe9xuleXe+8paLnJad04j7ydhST/sYPIwiRlmSERsat7UcK1+DN8/86AQLcySLRQN
vVPnNIcydB94RYWcSusA3dCdz50pxVNDxx+HX3Bzsui7a2lFC5cxC594TVWQx+Vgrx+tVJuxFxuk
n2GDRbGMe9Xwyi2EPk0tZzS76DjXWLhXVDWOG6kU3i3DzZpL//bqb+p0dRGzWWekerpubedszvIh
RaXrd5N2G56whZ+mr0BCWGEKGP8qbvxol2K4qYHKk842skNdFBVsZmEN76s1Nk99ERrHoreb25Wy
FWhzw4FZ9VWhiqQYopp+atU8pQGVxBAoK0/NqGEpfm9YK/yN6VROkmYdek/Oa+yDoE4hEtFjf9q7
RbA8AuNY6FWlT2yqbQ/fx4Abd+d2kdckIbDayzqExclp/Ga7eCWTxgi3e+r74oZUWl4s6G5sPXSd
UA5gXpPhVW6dKb+ew4DsYC/PAT9Lj1OgH+j+WxV4Oescl0iiHS3h4s5fBsfdprVZn/tK+P2Vael5
hiuV11Fnj9+CrFL29UxYO/preafrdl8OTbWBOfvelDjJRoCZJM0roHq41P5pLSpzjn0ruvbTVqSx
yYhYbZ15IWCMwqQ9vGQJNOpEODFmehvDTPi8Hetmhya6byR15tdd7jwUqR0OMZdJ3tHXLqK73OTL
gTtmXMUjNdWfmdWjMlCHwGaC7k+FXdXVKadgwNgWixuJyXFlu8hkvk8G3L6ffXjCnqg0zIomNSpP
Wb8EP+tmvE9Lk0Aw2+mDhQ0qk9WGb7C3wZMgr15cGUjWobNu1S4SYfAB8WaeJT1GInYZStObnFwL
TLjsIIdY1n3E8m0w8EdcFii0oarCWAECCmPazcrX3X50jemrtCCxeYAaL/T0hSwio/pgaFpgfQaU
OTZ6VjU7zZrudrS5aUNMp/lc4t5t2/CkS9nvinZ8VTC6O4m30Vh4mObwcFGXUuiL/Yage7GpZvLG
6lKW3Cg+9DG/G/k6V0DGyYJgTW6Aa95pK71uWvp8CZFNrzjGjzsjxa63acKhmvcUqxomxQ7CbOJZ
5H2Sp8UCfkIeJoYNta5HXCXUaZS5bWAc7A70mUw7z+SWt4r6Z13giC4rx74poHbPl3hVIsGXjG00
UcD2jcmr9JPCObUlCUKfARYAVqhsws1c3ucz6xpuhCU7kY9zRUOzvedbZmh3hHteHC/fR4PxqGaz
yDZjUMCtGu1M8at6tjNf0SZa5d/Rog+/ZpSxutAvwdSgPiN8Op/sN9Cowtb64ouVBzI1/H00Gfcc
OeC28XE1ITN4+tpL4NXKcKL3riNEaZfPujhlI/G+zzy5w+HU56l9Wjw1bVsxhc857+k6Hk3J6q+s
sulzNMzimeJv8T6tE3ua1un36VjDiGfSMY5QcvVHjmyW9OZC0rytLfl9pcG53LqW94WvWhbbpuxO
lTG4bN0zVcj9OntLfT0Q0IyY1GX+uommsn5b51H8qJ1gXE4Y6916TwfCCuxsSMqSCfDqNnJFvoxX
mIcny19HTLuB4M+FNjA/Hh0LRi+oZx82wl4975x77sAWumoK56DKDM01cuYpgUpzmxtXZZdt58Lj
KoYTvOz6QoqC+HOj84goxUMjsETzs+HBaDF6A+GT+1zb+BmcqKf9FcuiTHrRRUkDCD0mRjqVrB9n
/7McxXhX50uGT2hi4Ju2GbcYW5isKtT6iGrgyXdVw0HEbqeOPAgmQedkJ4ePtekt60C04VJRaIZt
nCpztrODARCrvKq7r81i/kFYB+YHGiuZQpfU9Z561yuYK4cAclB2Ne/dZV7OonNd/cRrhMVzTbp9
SiVA/cjXGrSnqhntdQuKUAP5DkuxzNtU9fpHl5sR6vckbyOQj8DJxbOpFv3G+qGtE0Pn4atnjzzY
SwXRxGtCq1sZtNUVVTbep2hatgIjIenfRtLf+20+jRlrQPDWnqx75imh1J1qEUcWJ48+CpJjs4R5
+H5eO0zoi9/Txo0Wj2d28DLA26ZiaVd61EaiB4M2b0Vd4g5ghV4YOzqFAQMtk69+b05VlpChlbEs
o7Q+O7Qry8zEXns/2HVTSWZAM0Q+RcxT5bLYyCz/nUVJB9VTd7XcmMS7vKSG8Me4qxcqBRe7QZUl
OsW7F1XLq409ZzFcF+wBEn/sM+BEVVxuVCHEl0o9v961UWk9M8AolWh3vExJWYUrZGxuUpG1n/MS
hF1s0ST86hsTe7N4BC6+Nt2qvcNE7dX7oiSsoQycdtdYpjPu0vLSpYRtp0ew74Eqq1hL33yLItZ8
eOukca5hrg4jXtgbDNUFgmtetM8kuyzFbsn68b5Orf5T0b2TyNVJv3TT0RtrLX5MoAFmO0RQhtka
Y91tbU6j3M1W12b8byDZpuVZecPCtZsevAnVP7O81Ynl6pnjJoU/Dbe4KpryPERL0TGSBsyQXa5b
6NMh5HDkjNbibnNIbsDstHfT3dAtw+sspXqgfRv2eVzh8din+etbG6Vmemo42MEsGVBx1IJoVyWl
Z58DYpsf3Go81ZlZ7S3JUMOqb7bvxkiOCP7pMuh97jEUxMtSV/O5oUYuZuWDZ9zCx/larj0GgwjW
rDpq3FzMvPmybqp6zbLrMGKveZrU7AgkFMIVl80KyvwY1ktLawemFQ582P5YGln4tI/GaAYEONut
7MnM5Yx2p7MyKjcGeKI6DRy2vmdsOtnB5Wa6Y8zlTaZZKH2L3LTCzjAYLG3L0MYOlDHVqLo07pe8
1rykQgNcJ1oefMXZagjNYpO6TsUkVLg3NrXyR4QYfafqqsOVTtNbDb/5FjhDds0EcnHJZ84jS5X8
vc4oHe/DOoSG5ozOq5RsS8EFR8IHsDN2sCS02WZUtrCvR2mZTDmi3fp2o09mtKwQrnwP+Vzc9Dkp
eZFBGDylPJwfwOHyG5bz7oXEMKzlsZYQPrkzl85V1Y21OFChWx2yogtydCoEeI5cTUTGsJ/5zR1V
VSuZYlALHgB7H8xN9Glc+gYrnqtd9T5Oguz3jvvuNpCYUclhMKJoiM1mOLgYaM2LAxQR67GU7aMZ
8tVG3g8Dc+zrhFeFdUj3NLeQ5aahcOHwV5n1/WRmBxECFYdpudwOjHuPkkk7NgLvnEpxAO3F1p5m
Lz3MfNmwNx/FJzPrh1F295GWD4qSSWGV1/ZgBlAKYtvq+cPOjWLjBv0xS9eHCONH3Ov6A8BloaHU
ezUc7sbRa+9U2N6HlvjmKfexMI3bqWbp2GZpjqLmMMzk7S0ZGCCn2NAu2fDYOz68tv3W5jWZDwF0
v5Csk+fZwjcjvO8d5q4ftVVzKOijnLNG9jHb1bZtqmsjkig0ETJKHcyJN2Tw8pGmQ960LxdMDwjA
iTq2dJ0mwikPQhZPplAdMgxDJ1f7z8nhKrFG+yFn5wP+eio8NqCLD7+ozZQUgKLS6mhIjjkHkwBp
r+BqAtx5jhq54tiSy8CPEPjKzZ6r1em2JutQ3s83JErxjnMWVmPrfOt10SFf/Qc0nTPw2nFq/G1Y
InvUHs8tiyMFnrJNulYHYER9nIzRAXAud4E5Xxm6uXEY4dOq9OPVJ5KjWv3Er/PryTfEuZHgQUvQ
3po4lZLe77/VM+6JShXDruqK6GiXMz/JLPHj4JI2kARyttN4BEN/a/b9c7QEd8qKQNqc7LrlIGXy
fIpnHHHAY733hffMuebBFp6mkVMumk13ZVS/kl7zDaOWHbdBcAgVqzKvN5PST39iKgdZTNcPx7e+
WX5FSlxdHdvCKK51m92Nc7ufZvsGwMZ9cGp4V9b0sG3mEJ0aruajJloB+I53kw9ctAkGPF0ce+SV
rbvi6JbLW5TTHC35AXn7x8ytJzwndGuuxpRYXbCf6/pGWd589PPyoSUpYsMZkqIFlrHXreFpZ+tc
vvOUI+oqxs90xhJgu5wDl4LfZluvVMeWdRrbGE6OLOduLaN8XEWNijTK5TaqxuVTu+HRz9KXwVnf
i3Y4CVyue6dabhETuthpnQeL4Z3VPCD7WBZ7EJGtIymUKIkAuM4tF1hYeE6CyWbgOhvXW2+25eFS
I1u0Yox5DXE58fQGChH6kY+R23Dl9ricpw+Bsj66muHX8gN4YYlZDErPPPjaUkjN9rmxp+E2RFAD
+2DV6IsHr0zJd8nlhlb1L6YNdAEz/VmjwlSRecbAtG7Sgn25JOooKYfoXoeqObW52zCN1LmK4KgH
vZ2IMtro3PHeACOo9OnK2z4P3520u2ot770NxmlLDEJ0mYuGpI6gXcLG+aYNoZKsWG/CQHPBWvo6
86v+PcrHasv++9jV7snsuzDOl6qPbgV8BsdICKJ0W3Rubhz0wMb3gMyPTtp4ftZ8dxq7q38Q1T3t
iRKJrjG2rI8aU0HcSdblKg+dJ38t1+uxyewEE+hrxClrm3t1C6PcGjQ5GNDyk16mA6y7fp09vv1m
XIJtUKhLWXe/POg0X0+OTMnsWWdjZ5EojkvMTD8HgZ6hdckg2egkLyVvmnHuHsvUEtiS5iwJRX4F
ZVIds6azdgFUV9xLtLeyOFF7+ERsz70TOE8ZY37cDV1wNSqxHMplONADcMs6cM80R0fIrBKT22qT
FwWW12jBC1rmE6+44Mli65sgM10YZdu66hhSDqEAnjRz7MYIQBXCHOxi96pMmIFKF+Ig+gxzqi5X
jAmB2FrFenBEfw4cxAlRFbdDaT4vHQSKlnLjop5dVbnsfhLGNR+yYSZehbMTfLwL+qq9eMnnYxMN
xymYT1qI9JEog+U6y0pLbYLKORL+w2nDqfQbXWcohmt5YzvBoQSeOTv11G+VjduuGHv/W9HV391w
9XDiAosFYf+8Um/6xCbI3OQ4OnZTqE4zwOA+y/WTCkST4Hw9EYIUy2LskMlF82oXhEXNQ/tJ9Osn
qRabKeVAL7y530T19FVxk7QVG7bYAK/aFS5P2pVDI6dJB3mDEyl/K/EM3EqDznZ15ipAnYBgHVP9
KC+7+qW/q5W193iOHAu3/sEBhxe8Ye7tThz6MH+bwzTxrOU5EziVEcuffVf637I1c3Zce/zwoYYq
i8bqHJrB5xpOGBS9dZ/PwXtaNK8Dv9DQsviZu87ez4s8upWPiys9j9hkbBOgT3STCDdTgZ1mY9OJ
eWQfJhJoaTZJaOburuhgPLt5KfDeNqQqsFxLTzS9Dy+OObyVvddvwy58CdLyG6eTL2cdbqu5WHed
3d8wFwI/Oh6CzuAkpIukmyZHsOHvfAx9wI4x5asjSuzDdXkADWUX3EFs77rWPY8OZlXWUa79UZch
oUmp6czpLgv70UVOzxj6xktjrBiwBbuK420x+z0PlqqNLnJbcEudLd/mJY6f0B7vmmjacDv3xh4B
JsCZE7VvoCH+OeJb/uGZqf6wDO/NXDWITqyCBVAadUDfeqyhDPaNXkp2vjCjGyauxjmsoJz2MXXV
TKLGxK8gSatUvcx0jd7nZbmD0r5UADQShBrW9xmHMiA13gmSs6ga8Qug+lpGghdfPba3I6ICAd2e
twrqf92WNKGHcaWAZDtYCl6Rk9SUPwCjQDF7Pduahdi6k+LR8VWh4J/NYSp/2n6fYaIiumx+9iqS
tngiBA10lqNPlVohpAZrmr3qzL8uyG/zzi28U41AuxNIW1mcV71DUNKwcBVixsex6yXkI74vQpwr
d0Zp9amTlHUOA2IvSVsCWyqv3dlNFe6wiyG6w7PKGyP0ziJtjO8F19odaCRaFvKOsqFGoylFaYaC
blcTPlqnOyszfvC4uWlWZ1sHvbfRIflpKNLY1No8aXC8uggIEUaXsbd/eDZwNLeOu8G91b7h6OAl
MEy3XVrmEH5ZizU3CvfSAV4CVU0FaSK0l2YeGxPlGchLX7lvrkZ53XN0tn0Om047MVM48HJlWmMq
l+OqmQYaDXvDzQ0i7QXVuhtQRbOddMf0Ta5V9VmSLTISoufNFiXNrb8dfBBz92/5kf9R2Mj/m9FJ
MAT/Gnb5r/Wn+vwoyj8yDPwnv7EungnDQLo6CdZES/MK+0dwkuv+Ql6Rd8n0hGKyCQP5RySJa/1C
qCjdoERCw8L82l75N4oBvMGJKEILAj9wCM0M3f+EdQGg+D3qQpOfaaExW7Q7R5ZNyO8fUZc1J7Nv
GXLi3da2wCOfGt/Q8cS/Cbz9p9pXPobofIgf1wltItkhPH6fRUvMA3Q0m75tlTbB8dJntvWJOEZe
X6bXxXF/TDY5daOyeUaBiN35ZSYPc2VVHz7GyzNSYFZu+qZACPEq7rm6J51Epd2/KS29JJz+Dvy5
/DaIGOfncDzyVqE7/vhjFsQF4FNo7K2Hq3c/t3mjiTOIsquhn3+SpZuei5D1Tg958m/Ccv8pB+3X
j0ZRvIT1up7n/OmjG5i7YgkpKGauqx8muNHXnuCmbeGwC1yHgNdq26cfIs04/+Vm/9qWuX51B45U
F/+7VY/L8XdX8d1v/+zfZ9X8by4Nj1g2LrVL/QGgzR9/GWV+aVeja2K7KHvw4tkwq11NIMr3//xj
yNUm6Zrr73LN//FjOm31wtX9vG1zodDAUOA9j9X//8GncL8A6UamBeH1x09pfYkmDP27Leo1Supc
Gjtq1T//+kMu39GfLh/fu8QIUd9u0bT7Jx4o7SoIXGIatnWROmfXN5fNMjbtg639bOOsac/ZwK23
f/2hf4SQaLXmCQKDRKWg6Xvcxpev8Xcxz7aj06YnGZED5/Quq7agmcJmbxk12bvdNlhtoMF3WjiE
lIyt9/LXn/5PF8nl03mC0OPDWESY9R8/fV15T2ni0rb+WN95URvc+ek4/Ma9/cvUJOpt//ybdV2b
plPXAfgKaGz/0/MDABlnI2T6FnclDbhePp3JCyxPCBA14gWj97c0WjhWscw9q8nJ9qstXJ4xaw3R
rX9G9ty/S5OIg6TD38CCfgQWz4BxD3XqTVc5ZtET28xyV/1P9s5kOW5ky7b/UnNcAxyAOzCNPtg3
okhqAiMlCn3vaL/+LTDr3auMSkpWHJel5SSlREQA8O6cvdeO014su3HcWDNaj9SbktvCmjnqkKAp
n4MagzHqF0zA2NhcdnMAc7a9KynJ0NPrqXiGZvfQLfy0RtvivG3c7HapsK7hr8hnrIkzGFhf4efM
kp+qdowv1ICnXd8RkTjxmHHJMClvkxpaEE7b4jJrErm2pwnQXNUknJKzN1pU1VvnJhwnRna5NIwm
jOJBuRWYCK7ysQRiR71OoYTNfCI9ZGatdG/PP2aH1MCc//ssopvxgMkYmAaxBlOLAxpyZMidylde
VVnPHT50FN84jpVucITUGX9ndODB5jGYCqmRqqlw6cdNFJDgH7Dpbdtq49Hi2PnZ1D9KWyE2ThBW
GXPmXJmcAqhEt/38ElqTgUiiBZKK65I+beXE87YZuvIOB0X/1MK622Y1GnHMX667ieV48GQXrvIy
o9I5VfWR4xw1AQ1gTzkGQvPSNeozm0e4lpChorLpt9JunL1bjeGhYhJfsUpbx8Yo5XEBYG1mYoMw
THc0Qfiid9Vkfot4ODeesnfzbPubUhr6JqEsQAVIy602y/5QOqm5EYh4gj64nzrjLuxQzNamSflJ
TZxpy90Md+Kic60XB0vxOjBzKq9B5RwaoxeUINPuQo9OvI7cuqcz4R70lI5nSYKM0KjL9pvq9MGW
gbWuOt6gKiArG32FbTvrbojxQTWbNjXPyYfhOE69MHTcGyp2d4lM8HBAb6ZjF/o3svHyY2k44liU
2XlUpldWkcB5VXZ/cEzxzUsOZVJ+13Z2Qc7u1yLkDBNOQKnM4snFNHP0Qu5YJnG7WTnZZIL2GJDa
YFq7UtCaSi1ofiFmjW3c4JTrxxapFSVId67QuY/4UhxxX7oO3J0mMQ9+54cb4EndTkbGKpj0rTe5
wYJ8ajdpZF+bXnIVz4PYNDB8t4kqsHKmtIIxqSTtlRPQRW4t/9h6sQ1GUcx3rUHqcVT3wQ0U2lcw
1u0+xjC7sPf6LXyx8Wx2OmO1iEqAs6ptnOfTJYWsDNgUxC23avtDW9rnUz0camd8bk2zPHhx8QRf
N0Tp6F4ncwEJw/YeiPTsb0Rm+s8k6s7YKrJrml3+TZGD7omhAG8sA6aVaPofbm3g0FZ8bbe6kYjR
izT+EXR4f1sEfhuOlO2mN6Bi0516wJp5UbojzuKUm+Zb3wBvEZsnphfONAsP0OOgXB2s1uopjQnh
e8hMhL7XKNg4eM3NFnsbQ8tx8u+wJfYUR87DGj9UyonRQv7yaNBJNDxaMxzJ5k2WGQdnUPNVOxpw
Lm3MKYUPd9FO7Ol6YtO3qgY85LxVyWoyebW0DozdKNvXYMF15DLaD370DfXAdVk2jzhL6kupMOIa
ecsAXSbByT0CF0vXfjpCzI0RgdTKh5gAeLECLeyM0601Z0ernt1daUAp6Kf34ZTdjGYJOivBsNlD
XPMinwm8Vfu20WdDnbwmCUo11dlnbtjh682nl77GsDc79KMqHnFZdegN0Pyn7fSMSfaq48C5BZsb
b0yw9lvHLpxXmZvYh8jQOcZm9FC0ydM0GNkfNnIs9P9jrQJ3Ktju2uwASGA+WauyFppoHatqCyRz
nnZZN1TFTtC+ZVC4gU8P0x4zaMOR24Dl7KBSHoZmkt3Rl8CwQE1C1ONAKbCwEAsc3Xn0+h0mSzlP
6ywvy9eBqsdLkLGf3iHiLLZDr2HwDGX7MwQR4Kwt0Hrmoc3qCd1Q203fptiPXo14NsN1S3YOG6wi
BIYUdu5i+NP5i+1YRrcdcW99Lya233GVccoeyFMmxEV5+U/oYOlLR00HlXvpaT44mUl0IZG75IQf
qtbYwZbIX3n9cDgaZnNjuiE9GtFHdIcn+ig3MP7KeZ2DIaOaYnbJysoBKRB914NhnuaIBojnjW2+
odWTXqHP8u7o2M7J3sNIWB0BtI0vkTFwIFednF+GLsMgRz88nm8jHM3d1qypd25Kj7PWxneGWtEj
GNDehGzLsIXmhVJU04Lye5CrutoBJhHGZmgKJjYn0Pm15yQjVDbARw9um2NoMoRObzgm26wubt9y
Mw1v9FZhBqLEAOGmOL6MNNcrx0FM2AYmeWk1Jiy5Er7Z39myVPkGeZ0D202AE11xBqPvASad0mqa
NvllLBKMagYQILo8At/pmW2qwd829iDHdW7G1Gcq6NboAIskfRzxOEabuOv9dGPoki4mwCS84QH+
rmQHJz2fzn01+hRjXR0clAwRNggzVVQWO2eUi/3Wnw5Z12UcvWqZ/DBDzFUYd0PmLKmC8IerALwh
VwshHdH8KP0NRb/4zWkz5vu8zyi+VZSDVl6WFewWotxRSxHQRD+N6SZnHUdbTRIv2qkD//bfqNEI
eR5DvKq3nWDtuJKzkacXym0Aea+IdmitswwGdBGvC3NsgiPvBtkG2LFhahmhiI9JL/r5K9Y08nV9
jqiPRksRBL0Q6edbRPHOWSKJjADRY9kY1hPfYrtEepO91ZAzH5picdmWIM7vh75eIFcsD9WqdskA
XylehttaRNCmwzQkEGlMI5LBKzdFHDdPrQWEZBZwz83QHNFhyYYZfuEX0cnwwMBOKO/vZRnrp8gC
4S1R1j1xybBbQzhPv3ec3l7qKaOXONXuDe89rbjeiN3uMAk1lhszJL9nsutCrHBAocG3OtIomaUc
fJK1cBFBEnSTQpgDEcSqG8T0mzRiYx4Gmri4G0YeV9oO39sYl9rGCDrUYVBRhgg3uQUYpUZTcReH
qpH0ktEc4zQGkrpjTlewrqoweTToxVO+jZsu5pA59xfYdZMXgL9tAHxHsKY5KMvxj9at8ZX8AG7E
VIGx32ZW3XurEt0VpeWwFGcognR6raxOrMfQwOa/7LUvilRVNgscyPp1PehoJhPNb/UKsktwCf9j
osEzaMAiWdh63wbAibzvYkn6gLLTX5dhOjQrFYO227c6p7XsBB2ugCa1/afZVEl2jlZIdGdozByW
/FlG1P28EvEdvKTxyE7Fe3Gpfz5MDRjFnWVlJuzkobD1jrnC/ZpPCcKpvsyrdE97ZGYW66BqCo2k
n9rapH5kE02U0WgmgDVzaVzhfQ0eZz8T8szn7cB7ygPD7+oiij4bnQRx9jyGHacH4hIQ0PEeDofC
anx3484NDYCqcKbrcRAtbZQpDTBQ6iBDYdU7CdsVxgw9GTVDjW+yxkR3YUCvLnh4P5hkHQETg3Pk
Rlu16a1aP3bubbcPo+1EQ+MGrbDjXfV2YXZ7mJXBFWU/x1vbWRqb2PITPB9mwYYU1cCibK4odXzx
iX/4kg22EQP1BIe8iTwQaitX1cO1rKfmldDpmFYhdK8My6Gebzl2JE9BuJhLy961rx0nEPgaZyt8
lbwiR2gVnCZqD63x2h8G6ijozppijWmRzYCNYxKEv2iar6i9FdB91xmL9cjhq6GjM5igq1Fkv0Zl
ZeSocAzH3ahKtGTSFFDSpDH6d0U52wDgZS1Yk3wpLoasqm8934i+V45R3fcTJ5l14BXtS4B14Jin
noM6ycTHuB4Lt9dQ7qfm2RijWRBakdQ1QpKseoDlpKNtb2WwsYqBr3GcqkEhVEo6191bmPW/ixow
jilgaK1s2+hvtFcab75rdDjrBapSIEjhsPfKkOWzqGz3m4k4SG9hCYSPOdM/Fmqz7rFlNh6q6sIL
ZhiIViO/zV1Y3XWDJvgkc0vqxXLyairZCInxBCt/Rk87WaxPqogp1w94SdfZFDCPDXY793tacOkD
VEgSV6N4rMKjolp2HWuOsA1ORxYDRJsImgqT/k0F7AixodWxuwjZz8zH1OmzFzuESRgOZswICDF2
G0DX0WSrOHqghxKy15JpprfMISBohLat/BhheZObtEOfugbeSHNjrqgnrSi1zFuw18MXERuUyst2
Lu/Qiy0v1nK4IYLoCzLH4U7Ljli6xMvzm0H7A5sOVlfQG8rAGzJIzlEbYIzZa9T7KMpLrOjdpmmb
9muKYePaThLHXjcKBgp916iPV7E/RCGkvii7FQ1E3FU6Lv1uH9EFh5owIOYhHaPpteoFnbpczemj
7jWHm1Fh14ak0zshWvk+q/cF6oroi8wzBG9dEj0buSVHcs6M/jxXXeaeD6ZXX6VUL+6asRDJVogA
eXDJfBats87Jgl3eo9pb6zEDZoF3CkB7rJE9pV7Y2mtDURXbxXLQCGuNrl0p2E0BY6NKXsZxQKtZ
4KHwHjkpxe0m8MZ5fmgDWxRHl9TgMwWg4LkXJdEINgvSuI5YIKct5UsUMIlLHxXUvZaPsLMcjxR1
MkoGdBg9wRMzqjq0w6ppd9oSwZOrHVbqnAYlnBg39Uj8cDnj05fQJbQe3fNKs5Pb270P3Swup/oZ
KSectymZJv+yGtrZQIJiwW+m/bPojQIlLtvOnbFgzwiNmPaBcOxs/sN+zin27ApB9xhBZsBBIR6i
NxULFsIh93l5yiiiLSrZ1CENNhp0nuA3szf03CCbRIqqdOWLDO16SOPk2sFSA5mqiJs/pWJZ/7P2
RIKacqQwcQ4KzH5/L3EBoB6VCENkizAOvggnxNAeu3GK7QO7264EwfGlcnPrIsFVhl1IN1tirLoa
1XnPcMn8Fju434/HpkLounJpQjGMaSjb2xS09o8kJrXzvSr3f52Y/+Lm/6YT0+Rvxd/Z8Pz9v9ow
jvyXpF1ieo5lSgcAO8XZv8jwjv0vx6GI5NtIzui6uBzY/ttKShsGFgDNEcItHNeylPi3mZQ2DCcJ
skKXAHOK5FiY/xdmUmId/35qNKneWhReSMsmF4KGz0kZF/G9ngzVJQCwi5hCWkUyBNSLbTVHak3d
NcRIZNMxiZV+QEzn7UUuv9FY2pCjcxkZqWTu+sqqe8S882hP8qyFRadQN8JYOmjkM2VVH4YBXAes
ZWc3OsGqCYv8a4ri9xy3GUIJjFq5H6zthmBLy4+zbzYZRFTt2p3K5ttAVgQzFLY4oy+DfSV8gUhM
pwRaCcfEbpFYJWioxtcwAPEKWxYT5rI2IzC+r73+ECceEUld+9WY4hB8O+7B2k3ETdRYLSvFfKe1
uw/p81yC3vTuZJJ3t0MyJ2uz1tkWIa91AJvErpFuRxsY5XVX3rdB+bDYZG0W+FuBCWtV1AlTVjf2
JEJzsEP8cUQrXO6I3UUw0kj/oTWr6zCoXAwT6VXVQdud+rDazaOdvba9ucOSkRx71eGvy8n0sYqA
XYMRHwcAk3iV3LVlUwidgfr0gvWzsxCzWqm/y+JB79FBJOxACQkDnbGqAO+3joF+CGBg2iYPUHia
Q45odiHpyK0P2pBGNOeKyUB181zCBVw1C+0a9dRKmr7amFQX9awWqOebLboeKbov4J+5hBlVCD1Q
QiHT3bsDTq6cldWKZkB0mELyjO73osNdFW53L+KCOadowxKeGXk+Jpp410DQ6CltPhG2pJEMmg++
RyUuupp0vyGT76moWNQke1wLL0IjwwupIZw4aHZXIYvoKimStZ7wlzhDTCwfh/Ov7LX9q5aqxG4h
tFCgHF6dUrSHgnCivlF3BoLGee0m8w0RYvR8PKy8VJbQeCNyWdaNC8HBb2NzsF0O9ys9g3fJcgPj
lGDHFBbGDUSet8LP9ulEuFqVyzO75FQNWHvG8ZFekcZK6FTBdiLtXhPza9kkX4EJ4dHC7PkaFVQQ
gjjVq7EZ5Mqph+BasP6wMcyNXWoM7UGNUf8V2C0cQs4m25pXctek6R3iCWNde1l4AwUj2iSs6jQT
UnfdySF4izPemDgYH6Ae2Ns4aewrm+L8mm4GrTtUvBuvmMUhHBpIM04w3Xku5dLQzNlsUe+z1oEM
UeRRvz7367H+zo4ivewtzJQzaJiOfLo+OCpKOpegciAmNtnDbHPQZfpaZ/gvIxXqWxzf1RMwkZG0
ADN7UEuKaVRavJxWkqynzONFcXP44GHOub676xuvvnTDsNhMqs5vXTG9+k46XHpOmZ9R0y02ppXE
W6PSNZSDTFPsowyFLhUdQ7YxC1Vfxi4IyTwQ7UMXOyjLQhGdEWlbPKau8G/a913nROMDH2k1rZLW
7b4vyQ8HNFRVsW4SN7vE8zjfmrB2NqS1ITdhK5o8WIRcXafE3vab/H2HCw2LoJzSk+Od3cfyIeWu
oxpTxZ163x4jFWGrnPo1JpWY4woRpzIiQDDp5n0/C3dLRWhAxBoxV7UqcL6x84/PuooNxiqlRExA
YjhT7iiaHPiM3dgvMU7nx0ZVmQ1G2Sm3rafnrTUlHMtwKICwgra0crwxB9k7okMqSlJmrLGNvuYd
PwY1jbXqTdO4kNmEHN8OuPVxEruXiVcPhLf18/fWRsUbZ2N3nN1YvybkFrCJ0cEAO77wjzgymGGM
On11OkXEB9kJV9ZoLBisxWmCUF9ygrbzaDe7SPSpWMn+a2ExUlsXNew6JM0DuNCsVoDNQJpWpcXX
HOZ5Y5M4dt50lNtQ4ImjWUfjrT2P8m6szebcidzhrfapS618RSVhaiq5Mv0Cr3dcGcfh/WilNMYb
xl2nqDEUP6Y2qg8m3YuLxkYUn1uDwLJNpcGIkvq8sAwUqUzFV8I1vCe00dnWKPSw5xwOOqMaXM51
xkIsFFkevNSUWKD6OVn/LRnY4gsR6kOdWu0t1bcBTVmf7QOmuDXHY4dy82J8klH2YHL1bTdb3VG6
Az2AKg12KesqBbz3A+ZkcTqYcu2+Yca0LmgXdt/8KkXBnltxvMkzt34w2PKvaQJSbqemt8arQigk
3h6zKuQFCevtZdAa1M1zf0IbLQvhHSeUpGt42s0qEvgUQBejbeN8SCkeZRLdHnpAVGajTUdBC6vv
3F6UxBmvqj6S52apukcvoo4ZumZ6GwfhC0A4i1CKHhICyZ9rFMLFDjCws2krw0IbVqonvMvtK5Gb
yZfQ9qYzuxPiHCoGV6f0mRJ2OFS7TrrVMYICxNhHbnaADVbtkDhmN0bYARaY++EKMsODCwQBt4Pr
gg4OkDdKJ79lR6Q2OhmG/agITSlzZrus6uuLtKOJEqQQGeBrqYNZzJzFQOkdvEiJXZiW9jeSCHj3
QqDUhq2BuRsYW71w+unkFsSFYJYHY8z7B9eQVCTadjfaw9Yq9XNgsGRXkx/xIHaQ5aD8Dd6hVOYX
5rBt6oA1td8DHYZob/sssJHworWmmO7olvCrwNqgCgYPmidI7cJFdFcDpjca4e2ohe6jXsILw0Be
yj645KuuPbd7ahcdujN2G79buoyVyN76dk7vyHlPvuoRvX7H0espkIrbYxTX+SSxrSeWfQlEyEQS
4cSP3tj7dxMiQwTGFCVLOfiQ3FCs4u4xz9gx3DnUrdKB3VXs2vCtiq2lllyTRF3nTrTLG29NtxmK
44BJvozkLpPGnSR9dTXWzl1kOM+TaZAKQ6M7N0brwqU5ekCMcqi6gx2Ijee2OwdRHTRszBO2N6+L
ach2GoOTR239iCnkp1HnG2Im53VdoB0ziSDDbx3gqW+LtXSSg6N7hAKguGjeIeOUNVA6L6+/IHio
DspQbBlSWLDQ+HBwYNye6jePUYpi427M7zuCaz1HPmPw3NKuvEKcD+ZChiiLJnSd7r7zf4zldNdA
JFw6MxzfmOI3PbaQuhmuIq+66thidTFW7MHsb1rWzTTps11I8YiVdK9rHAQ2DF0JwHoTwx89J/th
l5p4gkTrP1Ajo8ABXNFsKbb0MuNQ2TvjRuCUYT9KuJdLURWmy97r5bZgz3xG1WwDbOJnHQr+cLgn
xZIDtxJVfeXYYle540987g+d6c4bnMkzOyEKx2H4roS9kG4eYDMm/aXo2+4gpAScXQt/78YIMFjp
jCdTg912QvrFKGv3cyH35eRuYIvZKydM54Nhzu6dF6vzqu0GLGXBbSkQe4IKNs29HtwJDi8m4Ngq
wcd7xZnbcruKCtsgGWXnIBn1Oo+YvhkGBtwzAUK83Fp19mU2SloKQTndTwKtVCk7tmpReJEpKCPU
OPdgl3/qEbB9KHp5pI1OXTujB4cFFU/saA0sFHJ+JC+KAh4tl0swI8BpZk4dtvTOfSPxDtoPFQz9
HE5B6hnl49DgYgzHfDhS3EdP4fQz4v7OPpZN0+ybpjDA8lrBgxlAYunB+V53uMDXiZeWZw2Y0Y0v
RkoIRCYAx7MNurSlsw8zjS2rjK4VrN+DzLS4sfAJXtrK79+arqvvgsKNnhwWs53Q5nxO64psJ096
OcYHkxWsGKcv8BDqipg9iAiVj6OTsv1M8VD169EOHLbN+KCcAaVqO6XO2mnYerYWRjO6Ikn/NuA2
Xtzl2N7q+aaea7qWlGCsq9LHIqeqKjmjs2TB0AiCdVUXmLkHUzyCDkgv0KQnNwU7qo1VaH1VYazZ
agPVfeVSllMAHlfCzownpgDvW5em7jn653DtK4foW83tGYTdracpfaFviDExX4wiqjYOYT2kK1f/
yEOUsyD81l1lffWqYp9E8VaJ/TTHj2Usz7z5JwFSkGjFT2HGA4J8jJidQDHf5RcNfSKRhJeBYOpN
8c6SNrX38K2mhvdF5/0be+v2WFqRtVLO8Nw4QbxrEn0dpTeTNR8sye6pL6c9YPRlmE5psmmChFCU
AUhI4M0e+Vq00tqGVbQfqObLLmezP0O/1/UNMj5tb0N/zrayCYfDotV4KrOYpm8+h9s+KVGBjO5N
E0PSUQ4lF4BtbL2j0vjSB1lC08qT4Q8TLMK2a8leTWVPhIGSacV5JVdbO56z27iL5HVs9F9ctBD2
qjFsy1k1wq6fOwF3ZpXrsQIYW9evtGvarV+YOXKXtn5qDR9igF0Gxb5qx3hPYFSzxWw7vInc4LRc
VAHvwTS0FyhQcF5VQMqNKhkhsofl1ypV2YWoy4fUTPQ9FatxU8P7XsKBx/bCphlAewTDfNcOnPYs
aSeYnQKfY/jkKBK1Q5RKFCsd8yVuOxiURYQzu7YqCBweoGZZD97P0XMQsnUO3oEGqfYhVXm7b5YW
oou/ed8EWXNRxNSbRrfq9lE+FEelo/KrwWmWCN1S3Y9VoKkF9v0h7XW/1z4q5CQOSEWEk/EK9yQ8
DwFi34myo8osHOucqmjUnAHty/Zykd9YixAnXSQ59SCfcBkRF0KzwDZtTEguVflF/OBtyfEennqC
J6j2ljMlskX2Y79LgAYLqUa66ILmd4kQJVv7Klp0Q+gkJ2ZmoiRbZoqd0aAv0kkf7IJ30VHeFz21
U6qU0HwJwa5i76Jkt8X5fKiatYqyR3BW/TJCrWcDO2SO7pq+hAEloF03f4mfFh0UJCyC5BZtFPm+
5g8VoIJYmRp3llhUVICXEVRRNjau+kVlhfTUmYiCl8FZPmaXclLVG8acN2fRZ82LszN912wt6q14
0XHR+ki2oHEQd80ZRst4UXwBszK+0MhJfsaLHsxU4bwvAs99pgfNYmDo7LbIOnEuzDbedouqLHkX
mHXvYrNo0Z3xuJGgkQTT7v13YZq/aNTyd7maR8/4Vr6L2HzkbNSJELaBAKC6tKjd0kX3Vo4aRu2i
haveZXHlu0SOG6W/RaJ6S81O3NSLnM6BZnvpLxI7SHfJc/KuuytQbfEiIMaTnksEzTS9iHB+7t3g
hnYRk6VRnmtQ2xPeh79kFv9X4fwv2IW/KXFeTi9F/tL8Sstb/oe/apyWaf2Lrq2wkbguil2PUvZf
NU5f8AeutCX1a9fkzxGt/H+sovcv15EuOnLweu8C9X/XOP1/LVVJeIomBwe2/57839Q4/y4VpeLv
KP6R6n9IRIuxsetumZGz8iLwtH/haK/u/iC8+XuZ/j+XP1H2FgkZc6nJhK/o5RyDZLxAT54epmFg
k1G2ivIpxBkMoXVRXPxy6/9BIf33mu1/PvKkVhsJHH9Vq6oDJRx0nbRn9NNIY4IOuySH79DVtDhu
ND2v/85z/VAJ+9E9PNEUMQnRuKvn8hAZfuCwJbCq8yjrinnz+19kLRLl/0iY//OTKHT/qiKGUkgg
Dm74g9N2fXcUlQit/dBQAMlCIYfzpomdV7cU1whB6gs65t5NZfTGd03vz/yDW2B5Yv/0HU7k00bm
oGVzuvpA7gT9scF0QnObDFn3gHor2/3+l370ISeGh6jXbpNpVR7s0O4J/PGsn0lWe85ahriF//BO
fvC4TjXtY5UUknpEdQAe5jqrgRQZwsPw4q5//yM+uv4yFn7RfGvdeaMbldypuRivylEOt+5ciPPf
X/2DWySX1/6XqyMzYFuGThaHc+w8pFM+5/ukoEOC2mUGcvP7T/noN5xMC2boUyFBjnVA3liST6jZ
0mB5/8O79NHVT2YF5LSFFaukOpRMPbd935B6mXMKbba///bWRzdp+eBfbpJVIIWejLI6SOrQhHuR
42jiXpAegDDZu94aEcnCpjfL/i4VdRofrUGSVkuDuaphSbcQy4dAl4RAx7400B3JcQHJEUj5p6/4
wZgmX/1vX3GKy6GkikOkKbxxDZzTbMk0gaqX7wgXTwiW0un8ZlV9am176KRnWJT8clOoKtf7liJB
/8mHcTK5uA6QGC8N60NrDNCuO6emEQCr5fX3z+KjZ30yb3R419NkSADdl2FxZ5spwUFTQ5TdJ0fb
yZSBpnpOrdInFdaFhLEKrCJ/UHnkff3U119YyL++SXqQHXHOFE9zM0seCKBPvhONl/9hvvvg5izR
1r9evbPCJjNVWh8IzmmBzptIanEiKPW5YeyeTBbZ3Chq6uiUPVOj1/atsH4UCVCeP9z8D8aZezJN
sMDOAXTYmmg8jZ6VhtfsgBgYSAIgHt74+ftnsFztH5Yed/n0X0azwL83EUkAZ2uox6vOjNu3wegs
77zl1c2uxhZG4x/WhuXG/NNHnUwclOm1CrS5HOKHEYSH5aT6XlnjqHD4gnIiRzQKOF1qQYDBH6aC
j16Ck5mgR25kYeivDj7FCH+n9Fij+vTDKPnDj/ro/p2McLsZB1K/h/IQphXH29Uk7JK+p6FysBKZ
FePIt6Sevv3+aX30c04GfA8wTAQISg9dW3kkqlYUzmgtR8XD565/MuDHSpk2XUt2rHDA6bBXbfnD
ga/l/eFuffD9nZMRbyRjZRSYWw6x78dIFWW9YW34kzHMWr7mP7xhzsmQh3kC9xJl9sGv1Ly3ByBB
3yPi68atiWxZPKP35IQaqYgGKJ3MFIeRG5BOR9y4qf4w5X8wbJ2TaaEQYe9YFo/IqHofRawtfhBk
CSECuLJx+6nHdOo9k4ahkAdNbMObcgCDOA/O2RAo9Yc54e8Gu39viZ2TOaHI+tRUdl5jC5nSdu10
reNvw8xoA0L5YhpzkExroK7Bwh3q0il9VoG0v//+t30woBbw+a8TEuXIdKodthfUSkUODimUyXES
kTau6cANxr2KiBq++/2HffQ+nkwPlUEHXBUZR6jWc8lblpg/zGYkQPJz1z+ZHaiJG3E9auiL2WRs
aFdmvGp1f/j91T+YUJ2T2SAnTa1DqF4dIkmmxEb7HdlzXdgXZ11dyWGt7Vj9hAiZZJ/8OSfTw0RI
o3SanuFLYQaVQv3QdBgAfv9rPnjw78z5X1YiOwuStq6XfeXQl90uCsLx3vb7PNrPxgwaaQkE+v0n
ffB+v3suf/kkOIduCR4D/o6b5cWDNXsEVLt55BKbZ8ZPfVF5D9rIA7XDpB7ka6RQaOJ//9kfvHH2
yfSQe7EobYvtORg35whjwkPn09sU7n5//Q+mH3u5u7/8Nr/SMJJNjjDgmRf1PO1KZI8VXojV3I5Y
5n7/MR/9jJMpIszsSujAIkaop3XitwRJ2bx0f/gRH119+e+//Igyb/LKX4YlLYrgfg4q694g3+/4
ue9u//3qgdTwcGEjHYhKGc5cPdwbLSikz138ZMSDevJq7DNcfAQm0ijH3BHnZ33y6icjvq9Lgdap
4ba3tn0OctFf2yWtwM9995PhHRGQ6ecG72acRvVLEkb0F3tLtp+772IZjr88VQ91NtaZsTok+VRe
l66BxMgXf9yJffDSLCEpv14ec41FVFDOt5+Gn3aSkoyLA3P7qVuzVB5/vfhUpDTtyoKTUJOXe5C0
iKxNne4/d/WTQUteVUDdxC8PI7goGPao2Sr58Llrn4xUjR46GPG/HCL6anScsKJp+rd/WII+uukn
IxW5YRYIqyvRNbjhTtutPPbYEl8/991PRqoujT6LTe5LYUTI4cEvr8Cl1ZvPXf1kqNJFjRu7Yuvu
B8q+nU3rHJdHc/m5i5+MVICQfT9SJgEpP9cRuKaGkihsqy5dfe4DTgYr3qaMPq1LFclrtmKAEizZ
vn9uAj4lYNR2BX2oFSX62frGaaptggXlU9/7XXT+yywQFdrpfTlwIoNtkq1Gzdt/UeSyGT73Sp6q
1j23TqqBKMFDqqU9b6rASOgWd+34+LkfcDJY3XHCXVaU5aHV1cREXLZ3HbEnf6iwfzCg3qtuv9we
i5SLHuhkeSB+oc0uB5kHzka2FlGsn/v6JyN2ijp/tiM83yK16gkNUT1hA+0sV35uqnznvfzyC1zi
oWZrmRJyGwgXjg80O2SefG6qtE4GLb32GBoN/QAb5M5G1WUCfjesP/ndT0atpneMMJMSBS9ncg9+
+sIq3Oz6c3f+ZMRW1ajMAQfngUhPKIaJzr7LykOo+vvLL+vcPxx+zZPltXTMCObdyJ0RgWDgNgv8
unwqnIg9jn8715M+pEDS/jAMlvXjnz7uZLnN296O+oDY9CiuErWeRovGOgrc4cGoddB+7nGb6u/r
7kyiWJ9ApT+MBnIcswqdo4eY6XNTxdIb/HVV160TmXnKy8SAVviNS6zoZD99bjtlnqy8ZhP0tg9P
81B5stlDKWzOFJrZT179ZBwLo3Q722KimJz/x9m5NcepA1v4F1EFSALxysyYsWM7N8eJ9wvlZO8g
7jcBkn79WZM6p8pWPJ46ekweMCPULam1+ltlcBtBhvIpx+j3F2bTmTxkc2dC9AUGRMP+YJ4hGywC
H0R1yOgvvfy5x1thPPAwArpt7o6BPtEN8c/xh0cjuRzW0R/HNB7UutyoPo/7+6otJoBo5i8eq+qb
IW9AhA4KeCBB8GBg0gjBGvQj8NjqdgCCnqo5c1L9V6MJ7rMMocm5Q5UchSZgu8ElNgDhgYq/1AyL
MsQM5T/QhkI/gtsHVX+rN9N8q1QD54xxhp3XnlODWwwWJWBYDsy7ite+9KHAgglJpuBIu0LRKLWA
gJfW7BfI3IRcz7GMfq+DmjnQ7xr8TRpNEDvrkvBHIUK05l74Rn+S3t8xiOaZ1/O3S9Aeu6Gz7Dhq
+NED4ReD1C7muUeLpInRw1eg2xaWa5IWAwDPdMqzikPMse+Nt6ljuP1RBeP+upsurC6nZPP3G0W+
lUAhFgKSu207nK2MfJBdCLfVST/nG7x8QA8E6bGaawJ84jAm9znE1ZcoFOcmlJVctRZwhoD1E0x+
Wj/L5XYA4LO5kIVO4/n3r2KJlVqBUAZiqi77o5nlGO/iItRgaYOiCyOK5hou9dvD+zn87V8BacLr
DzpPPlRdpO6ODYwfvsEsVXwwiccvVeDPPd7KpmqGDMLQAeRSRg04KzHd+01Crt1e3sp3TVAzgH5o
cxQUrl47I2dcRMULH57cnn/6VS82FrI3JbpTdQOMD68zdKhJCDvlpeXz3NhYZw2dryC/6rA+Vs0E
2FXhJx9HmMde4Oyde7qV79CHXcptrpvjAOL2FbpQp4x1SXQpnZ6Zn1bULZvxojFY5iP8L7ol0/MY
/rsKTbwLz397rWeJFVxePqqGhGY+UrjUgBQynOgHtKx5grvVtnl0+r7cirKAlbCvAOvsWINE8qHx
Bw2bgtJceHr09hidFEIvZ49oqGI8EfI4sCICBTWYACdq4IADVgKwS7t+qKblQhY887W5FWcgVjM0
Hzde5sOr57aavX/LBIJYt2E6/cAXYYAWj2oWvcqzDnSNDLobGC9PYr2wppz51NwK4pqBqpBDn3f0
fSBp4PXMC3bgeZvQHXjP4Fi8/yPOyG6Y3fUp0a7QJOUwHWcoEtfrulh0mPlNWD/BVkbA0pHOsPNJ
VohK4eucgHVLSbmwG8VY0N0DmwwV8/uvcuZjxdbkHqKuXXA30x/hZw6lapz4/Xes4B69sHiceb4t
iWFwFENDI7TLXDXf1xW/B00SlwRZZx7OrazlYZfml9EsoIke6QP8TeAClrgGpJ20wJrBSWXEwzuu
jpoT4D6ASXcbd24lLTbjc8YTKY61QXDuCHL5E8w/4tZt3Ln1XblcWIgTbpLxyffRcO6PO1gq9Xu3
WWMnq63V7ShpkuVlRH9sKkjQAuuZ7+8//Uyyiq1kpdBWGENZje0aUHy3hYKEOgXWRdb7re/hckNg
jzM4/hIrWSVQ6aKHwefZCMrsXq0a3zuBQc/7v+T0lDe2TrYGMiC4BJfDVhyVnwOnhMbMcbgJ+qHb
Mg+muvKA+t7W3cS+Fzy+/xfPjZ2VwWYYEwH2tOZZ6YH7AWo9/CnIAF8BKOoCfrJiidbi8P7fOhN+
8en/X+TiVXHRCLipZFteGdgZJNuEhloCJ4cL6fjcH7DiW0wq91XteRlYTjDGoLEExglIqdY4/gEr
xqFXCacBCMZsjfLyxwaHl8/+hG5Ot/GxYnxk4HMo3XoQVfU4na06AOskvHTff2ZwIitKDHwJocvX
HZqJ9PIRXsHJFfr4/1dw/f9UnjJbDAgYXR3VOY6oLGD59YS9+J2UFzVq5979NHtfzJykaFoQ7dsw
CyCUVDiwwFoLsL6ROkkZseF4/XwyQgyNtA2PIbOh3wLtjdtP7HhMv1OQcTnmjsia/3CRAop/Kppj
rqvyGPsBvfbzMnf8Ddbk7wov8SBrqI8tBXmEog3wtkF30QMaLOffThM0sqb/YGJBViQl8CHL4UbG
UYeORFk8uz3dmv55CEROyKPqiK78dbnqGgXWJLboRegWvZG1xrXTwsZB4Q/4c7w8hvCogyVBAMSB
0/vbAr2qNCGCNwfNk/b6PlRazYcOmrrqyu35VgD3IczNIsCNjzBu2QDm1535wFnbRRfe/zTZ31h8
bIneqswQRU1enqZndwWrcMDuvE2DXtr3UXThI5/7I1Ykx1MRA8Wc4xsEvcBdOF3aHL3c6CHdkQIl
mb3bWFkBDeXo7Ie+qo5kGSi4pmMID/DA7QYSEI3X6aKOaFP0aqqOHQcILmV5O3xtqjH64fbyViSH
K/yntw6PV1P4PAoUNIqROt20MWaFcHNCFIdxiyCbxfAJsPHqqEf0Er//5ue+rhXCmzLUzBMKhIUY
YwMoil7UrquT5QFt9GDCvf9XzqwGzIrjqqBmHAavPEa+kGhBBLq2APAEttZus+cv4Z3aYlExLo6V
RKPfCDD4tqrQbSdvy+6GWHDwsSJxDABSzsgIQIqKtVuhG8X911MTjIINIiBSHmFsDxEyyLPsQwey
wug29raYDkSYEL5YTKD5wnvQbeLdBhM3bjUxW0qnIAhGR3FRHsM+8I4B+CNHXB+Sh/enzRnBI7PF
coUXB0XUFOIYG9jXH4qBCzSB1jjBruOQ8F0pFvpzBt6zfFAeTP90G/jA0GqOGvXx/Xc4M3WpFdoS
5JhhhT3y0dTL+Mw2Wd93RRV/c3u6FdwBmWB7gdt/8E5A9I7nEXgDjZYmt6dbwR2Bkq8YKhwnC93k
A9mAOUSj30XB87mhsaK6bzxAbRt8cg9gzA+swG00/Ap6p+tEZuvlVD6yYhz64hgk+W82A6CEmok4
OI2MLZEbcKtBpcDRf1xQSvdzHP3VBl/W959+Jqn+JYJbNAzcYUiX5R0u0tMoaeHXPXoULQb9Aoui
9//KmeG3pXATpcAnTzNm5gZiclYBQTzvwPCYLyz8555/+nUvtvDoOowqUhgviwvm4XopQPc8fJLd
Xv70R18+HHeTJWq5HtzuYBXQtMCjVjp3iypixey4IpVWsEPP0Dgo9lM/1B96TZnj3LFidmqGbQ0q
L8lECQtGoox/DUyOm37hD83u5cC0uHUz/cCTDKTa6CpmcMjL5dQ6DrsVsmUbsYbIrjgS2f+G+ydA
KSAbu62TtgAOyGu0ongzhh34+duTKTmYZF2ZvT9jzgSVrX8jI6zxltyg3gVjdJ3ScCpAr1kbmQ25
7je3AbKFcLhkQ4M573Cij0h4XNcNjP15W9z2cqG1lwb/eiRJ1ScZDBRhtgjMRra1YXfhEubcCJ3+
/0VMBVxJI/M8z2AoF6y7GZBXNJ7xEd3hogs2x+p/aIVuYULA39ESlEWAa+0aJWDY5prUQit040Vh
OR/L05JV1ykocw3sWribwJudHLtejlDZVXAXGHC3MEXB9mOK0VxsAF/49P4MPQ3AG8ex0FpuY4N+
jBIY5GwbNpqik/j7rGXgGFxW5PZA1nSTwcOVJ0BEavNHWnk/nV7clsPlSw8RStKc3FTy+pqQQtx6
PRQSbguVLYmDMTJAh4AuZdTvfvl6vG4G3Oa7vbq1e5Z8qiNSlkmWbFV9CxoDzCP8Eiw3x+dbETuS
YoVsX3vZWCv2mJc0gYlHfekAf2bG2Gq4jtItUSKCJwbk+rcNKmVHcSLMuY2NFagt15tWCsvgBog+
MNlgqGsVzheyzWkE3pjttg4OPF8Km8chz4hqyV5DGYKkHMxAvtewVG0EfD7dfkb4OmjDWnSQXEyn
ZQXNtkA83m2mLK/cHm7FbKkw3CGMIrNmCEGiquMvMJO+dCo9N0RWzIYDr7wKwm1MHl8+camDGqQi
TSQoqejRuGWjEm6tOMyWx1UNvH22pcyzZgxAYaXJuo+hf3H7Br5VyQJqRVM0QeCXxFOoUuwgul9j
wHO3vb4tg2NA38O6G/IdUOR9EP6q8heKEoXbEc6WwekO+Y3KFvmHRV+qye93+aocS8S2Cu7kaVYD
OJtnIHyOh3IJyn3DFu02PX0rhEnZRU0Fx+hslZrsqxngWNJI4nbVbovg+i0fyQplGeqfZPyYg52X
TgCpu5W3fStuAV+fBj7i8gjeATlcSrcOjqajCTp0bsV5XDlOTSuCCzTcixjcnixYQ1D4RLFdK/j4
XZiZZ+73fCuE4VveJwZtu1kpS9PikNiG8oOEo8i8r1pBBWwkYJe869q6ri6M29uLArXVWDLxGAwx
Nw+gyVV+SpJ1O0LrtX15P+G9/YOoLcEisiQGFLQk80pe/e6NZg/DHAWffWzm/B3cEYZHv2nUhcKo
5Z30f72WgGC/Tt4jz5FgDdb+3h8j8SUXgG7tIRLq8k+DP7afgqhFMWpKZhbcwkwIamG5mTC54j0x
3xvVJuWuaE2THHTdwXqnAItW7ptIlCAqEgH/gvdH5dyYnzL4i63zNGuU+ArqZTAUp/9MsoZC0gcH
9dHt8dbOPAngGBH0CrsUH2xGLZvkGCdwlXF7upUk6NBgQ07HHC+//k5o9R84oYPjwFj7ccIr2Ha1
EoddX7VHf5uK67Bo3ApUNLFSBOyFYB8OGW4GS4aPUeMBiNi51ZxpYuWFGdyjTcdrksHw+lfRRN9Y
Pv52G3ArKWyl5C3hNXYk+QKN5NroazUObpfu1NaJoT20BAgWL86D+ReMpB6qaLqwZzszzW2RmIaV
4VqjxT4bZV/ekBr21AC/+06nW2A6XwdRv8agFfod1tmyp99J7CWfUICJMqdBB7LqVYjmUsutB2E/
+2Np2Abw5xKTcetrpLYuTGk5gYE6J9kQTf/JYf4H7HjHYbHCEwmvAVAQApQAh6zvXdBFx7BY3JY/
aiukuBA5dveDlwWSl99Kkc/fxxJodbdBtwK0ymdcZoUJdpU8kneo1/WZiRpycHu6FaJJXHSQHuc8
86eOfTVy6j8CADI4ThgrSkM0jW8dvKqySfawbPFgiXgnB79zuxaicfJ6QgJpv9TtiixQRJHOJjWo
+6gBTfz9sflj1P33+YraGqlyxY3oVjTQXSnZ/oqhRWjuzAIIs/D0PGRVoT+F/nCADqJ9ztdkvYoa
A0JvCCtPb6cSIAUydPn8KsEFmg4RXWoAjbDCXkGn37W7Fv8j9wZIw4dynjm98NZnEkxspYAKTM9l
UDCx0IShrtt7yQRXp1l1Tlt5asutFBDpbV3GWOpKulzhLho0136r3SI1tpbphoxFtZmVZ8UGNyL4
pN7ni3CrPQGY93q6wKQKZz4d5FmsT95aAyROLUxVr96fLucG3lqnATo3Oa9QSZAafmtFkOcHHwR/
p+ITPbmlvNwerTKuArjF5hnqCcN9NAj+VRCjv7i9u50GqqCL82HBuwegTpdFFAMe7rmJMKitf415
QWBSiPQbg6v47JeFvAoHkX91endb/boAM+tFHNtpsKke83Dc0Kmjm73bw61T97DCk7gNsBOAt1sL
C+Lo65ZTN2Uc8I2vv+kceb3HNXZ2HtoCrmIQd+6UWdg3t1e3VmuyijD0K+zsEjAbsxbdRekw5Jd0
d6eAfCM32uovZeC1S4cFGsh8ld8JmHbPoVk8cLO90a1hgtraL6/sTTRvCc9UMzXXA+uA9mew+3Ib
Hzte21x3fcd4Vi5w+wmap7h1a/KEvdXrD7vBq3HY5ICNr4lgHAxzj+t8qH2n4zacil4/naOxYIxq
bPKGdvNgrhPC3sEHEtith4fakq+tYkTGXottHjre9p7v36Jd4pLc9IyggNqKr6WBxiiCqQ9IxlNz
SDauELBM5bAQCky0ZQ3x6LKbPFEv13EPK9QDCxkcREYQcR0nlg1uA3IFZ+Jp49kGCvUBlzZdCk95
t1thamvCvCWagtwzPEP1ZXrepDZH36za7QBhQ9taBb/QmGPaUq+5jpKB7Mdoc7v6pDarTcO3t6U1
avm9IDMa28OHpQHd3ingbAWYJ6I1CSfUR2mbwLAWFq1HBeOrC1SsM8vvyWns5QJp+sgEUz5jjz8W
CpercJoRUfno9upWQKP/AW3yoYyzdWth76jbsqmgJGjnKXX7A1ZMF/ADble68KyXcJmGzqz9Itpa
Prg93dqHDx7aSE04wqKIT+IIiYvIFk0mtxOKrfxCJQ7WmDHuyzfRlwCcr81hm+EP6vTutvTL5BMs
uSN8VwZ3iyyaBzTxoB3yQnHxzKyxpV9zB/YvSLwY95h/UgmB30TkuyFdYCT3ekq2EMuEkGnG2ZjP
1XfIu8nnbRkGt424LfyaCNAEQxVF0Heb8nPM+/wpIb10O7rZuq/QX/xt8AVWR/gJw9lMqvUpamFe
7jbhbVGXPxMcriiJMr4p+E+WOIMWO4BFiy9u08aKWAKXH3hXoSIHewlQ32kwPQzKFJ/dnm6Fqyzk
SGVY4piCVelrGDf8k1gH4xau1ArXPqZJyWG3mOVhP6bVNs9psQ6OdRZb1QVqPewYlYizHhzqQ9Jq
77Yd8umT08jYsq4xT0hdCRpnJ0X9fiw8sjdeHbjNeVvWtXZIv/NpfYK18h7edlUaMl+7TUlbzUWJ
Vg08WyEeaOVSpLDQFdftNPee4/Ots+1aLLXxh9PiWg2P8HR4Slry8/1RP7MbJ6f09qJ4XueqbQAc
zjM5lf13UIZNlcG5qwmyZBKOu1pb0zWbroG9DWpFW439mBzaIqVwEHMcnfD1T0BlboJQMoqzwic1
jlqwCplTsVb56raQnExKX45R7OW6bHucJkYVjOkq2mxOXI9yxApZqki3LTrmmaS8qvdgb0cEmOqT
Lfb7X/jMQmUru5Yarj8SNjYZjVfw9gc/3olkad0G31Z21QTyEF4g4wygmO4WXv8IN+8SFv7cq9vH
XLJUw6iw29ZbMAF/D8UeEKpuBSNbzzXWElQAiYKRNLAzbzuYQRZmuthEfDrnv3HMDa2YBbo1gmfe
lmRlnYjiOFdNK2/mMFIfPQ4DvBsewHcBdP/xEZZyZtlVeq46mHO0/o9kwG1TsBApv4HIGfwoNlDL
jznlw3UF/dwvlfcJg6C9Ub/enyJnkoANLmq3yjNlM2HZ2Bo4wK1eUKdNOSYTPIGU9+P9P3LuY1qZ
ZmwXsrZG8azr0SK4x1WGFrtiynPiONHJ6zBlA1423LBXVXD++hZq1j3DPM1N7U1t+RmfUBotihBh
NIr7kakZHTTm2W1orAQza+1Fw9zBPhi+3FcsLuPvMwA9bue+P0XqFymeB1itfWhZMoEWPkAZO13H
qUwGqEycXt+WoKEKEjYDoCmZAQfjidGI/eAdWb+5Pf0UYC9ev6kAFwdLDsd+Zcqfa9XW13PO3QRK
1Cay5eClQAAvUOvKT07FRQVJcApjAMbdEuSfy/UXr6/DeFJJj9XJa9G2X5IpBN65vJRmzgSVLUIr
xjip8wV6zr6Wuxr30wNIGG7jbsVrAuDBEvsdy/JxaK/iabyBd0PkOGWsWCWiU8WaeyxDi/KGC4dg
fJiZGS9MmdMtzhu59w/Y4cWYN7OJiRBbnIVDx2CMSuh/oZxmf0dYf9WhT6M321exBDkYOa1jrfpP
2erFH0VfPJjeBpaK3NvgSdjCgzbd1AbDVafvYYvE4IAXmYlUDLXwGrsP7mv2tDRB6x/cnm/FGcjt
UGZwDJqP+sqOkFHuiDc43l7bKrGRjlSFJ6kV8fsoFVv/awrUJdjUmSiwRWKNDrF69ng4paC4p2qp
FYXLaEzdiji2TswssKouFLoGqpgPHwEMNCkbwu0ft4G3Ao3jGpWunEfZ3JM78PLNPhCzuHJ7uBVo
rcFpcKvik8WlDuD2aZpMgi3m+HRr6x3pshkm+ItmYGEPaUHJv3mdXOJ1nfuq1qpYSjL2RAY0W9pm
PLRNAa0bWd1Om7Y2bFA91RIwnIzp5T4nPvzwBjjDvj/of1aPvxMQsWVg3Ygdt5jyKFsH2vRHXHrK
GxnBkCMNzQBvzHWTMmWCDkNahrWXwxiznODYixsQCtD3UI9pUtX9kMaxMncwaui81Axe/rHlnQ9L
yJVXwqmORWxNWYOKQeuNBgXKCLK1qgIQFudBtwZJYkvIGPT/0H6JKBu36QrL3mNNZ8cXt2pk6EtN
VsNQWd1MHmaJGJes7dilsuqfpoW3PuFpr/winUd+N2pqsCdb4ay6HLiu2+IJELe52HGAQ8d0Kb3g
U+nXY4GOalaIm7U8+ZXPJ7OxVLJi8Q9RsKho70FPrfZrPG5fQ3ihykO9jWxLOSw5tsNktPrpw9d5
D5vwT2rBti8NOq99jrsWnt/vz8e3I4nY19dw+UZ5PvajbEuEGHdtAFhh2pGJ/vf+809D/sZYxVaS
8daxE8OGgqIBPNGDAbTg8Y4ak/wbxT190LjTeHz/L537JVbCoTAj3loxsWytu+oqEsv0TyKDye0C
C6jE1x8dMMUYu50QtUUvWq7hJIyiQufYyE7s2+yOD7NuYYaewc6XTbtaBv09X3ycPp0GJ7EWkqmE
1g/KUGyq+rhI4fUo0j5kbnVXklgfuYTjd5RUlGX9tPwKENTwXoebvdurW9+1PtV0CxOxLCryIoXN
7Nck4L/cnm191CaGb3MyocKywo/7QwewPkLS545vbtVvUCsOg3iaIvDUhPwYSo/9VnCReXJ6d1tP
yMq5ig2L8UlXGv7carz3voBQ7FKLzLk0Z6sK0Ya6tKg/RLhwhjEuqbf1qW7CqYYVdy6SNICc9gES
cH4PS1WYW6OI0cnvLesAXlXoff/amLC7ryI+THvULrZP7VQIf290rUwqCs29He4cZ1zU+st2D8tJ
ZnZrvvbVHmtF3+3lBGzQhen/Z6f9Rhqy9RxQF5cRXK8Y0lwVQ4wcFea36ENKU2h1dHwNB+omvxOA
hT3iZsjcQgbTo0+tDFo3TSyy9uv8ge6uoqQ5WrVD32N/prFELnSbabaIUhW5gUgsjLOaTJ5Jg6Zd
gl0gSkf/D2LrKHuywueY4GZllpRmPRAxh4pPsdNekdhUvaReC3h8+CwzHAi/FvjhG5hYVm4388TW
UmpgALHpOlU5/Kr4BaNhlDhx/+Ff6gc6s/JwK0PFxTLJdVMMWyQap1jBUa1pxeg4OFaOGqAtL3Uk
oywX2PTCm7LonsSQ105X3MTmzWmYis/1LDH2bTFeE8Ek7Lhl57i9sMSUA2x3fCVnJO9G41IRV2Y3
/ejYPElsLSUcyhpshTjFyVFC3gGeaAqHl2L/foI9befeyBm26JHP8C2BX3aU0dmf6E6JDsTkEJ3P
xU3Nluj3+3/lzOT5S/qopRnnDfe5SziuX9UqBAEhOhCX7ovfLngQW/wISiQzTY1lYpri56lXDcih
PmyjdwadgzudC/Zf7Pf9z5qhgom2cWzPnH6YjTlreEWwl9QsG6r5Z5Unz1PrCGGEdfLrZLp4QcP5
sLEMKtj8I6DNXYYrfd8t4qLo9dMTSlvsWbGdMUsgbjktguMiWO1UTCG2yE3MrVq7LiAZX5L1fhPV
9DXhefX4/qifmbS2vI3QqNJdURKISoZG74Qoe9jY14N8GgHyVk4FQGI7lQJGtYikL/AbsLFM87H8
Ss3AHCeOlU4bWjBTFSvJ8qrPD0VV6mMwUMe1xha65U2ugiXoaJZHVXDVrn6PhkrfMVnbMrcBhOre
axqayXVux1QZbzquQe14nUxsoVuEarH0Cjx/SLzpTjMfanA4zV3YJp3JRbaEDTShORBFRTNvWiMI
kuh/88mD9P2Zee7hVszizUGWmbDQbKWpPgR1WaZk6qMLV3anp7yRrG0F29orFXQrStL+3LdmN/X1
HO3AMdJgg4V8oFdzuEw/xBrKn+//nHOFHFvWludwQTMBJ5DsB6gClHpmc6rRAfL7VJq6W3re1qfz
imyWq0Dl0VCBg4kC4Z7kPplTgxpTcJhZF66p6fq6/7Lwsf1Q55XfpNgtxtsNuulwHf7+657JC7ZO
TlTCnNwOSbZ1gVRpBNnNNx+ShJ/DWLjRwomtlpub2CStvyErwJ18PwYz3Xldpy4sx+fmT/g6K4cV
9XrDDMnMFq7HiSztZ4b2TLecz6xdVrPxGOQgP8zAOhn34MzLm26cSrdtkA1K2wZSTGNP8fS1MSlp
wvKOeI5Ce2Jr5cgC5VAUdyQDS4VckzoJP3OTXOq3Oa16b0SWrZVbK9yXTGBrZ92QtKjddPXwvTNT
U6dojVn6PfWj2c3bivylnAM5ZV5aEmSj6TH1YQXe/uQr0W5TyNbORYXMK5XHYcYFuGIHKhic6AbZ
zJcw5GfmqC2fq9seef80i7YkqY4wFcj3AtIKx9c//dUXdcd28ce4mImP+0LOdwLa/z0+hpuSltji
Oa+cOtQzYRe/iVgedO6zfdOObjfwhFrR28yqmCNcwmcMy/sOV2BAcrbU6Rqb2I6ijdfEs4FlbUb6
unuqYNeXxjnpv72fOs99VKuMo7moadv7QRZN1foNVfvqrlbtJWeoM/tzWzm3dhz1kH4OsmIYoVdX
49x9iwua/wM6xuilcvbyJfXmwn/wxbiuWQGyqZPGltiyupKETFfrFkAuueG2AwTQHS6N5bXTsNmy
uo3Rlm6VDDIq+yobG3aFtjfHfZYtq9Oy4LxRQ5DV07I90LJiV2vIpNsWnZwW0ReBNvVxmMQtXr0p
4vJfvw90i+5uQBrcRsaKY8Nop+AAgtUAJf9HWc0L2lPD8Nnt6eT1y4uFrwN2IH4GN+TmqkXNAJeG
tRtAnhArjgmW9yCOuJ/NJcSYKWx8Z/hKGuaYQW1BXaM5iFbB4mdbE+T7WIkNlJXETdJBbEVdzKZi
hnopyCADKH8OImK4t3EuNNl6OthYsX7t8wBoPTXebPBMyuag8t0qNbaeLmYVTqHdhg/rDfG3aSLN
L1OXq7gwK8+s8zYiLfaaYihbpLmyBbQy9b2kUenqQdmUTtVcPaFCGym3ALMFdoLOXgFiFFYyTfQ1
eBj6vhjXS5qpkyzhjR2Lra8zZRXAP8rzM+zP1XZLwir+GBmqgdUnbC12+RJ348FHE0q4H//sVZ0i
zyao1Wtbr0PX+VkJq7x7n5jiVi5ictuh/inTv0hKJo5X7hdAr4OlVnzsZzgPNFpvjpPLiuulbAvQ
wkqA3eNlOoxM/ITxnrkwtU6J7a0PYm2u2TiC+WwQFzld11+zNu0Dk80lr4ZzT7fW57HjZA7bIsym
lvopDAP7XRJ1l2RUYfBnKX7j9W0Rm4eL9Rb01jAT8OOcoAZYe81ScJ+qZkmhstrGgyrgx3Lta4BZ
dkzVqzppTLxmr00Yma8LeMyQ1gI49i9vDJFpSTWKD2yLk3Cnp65dD/nYRXkKJ9oSKj9movLWJP1S
ptDUx2yfyDH3d3OMTqcdqnVLsotGHi8wjhvLasdlHepdoSp/y+aq6uWu6udeZ4ysZDkmRZiww7Kx
hacMBnkLMMRL119p0kKsorXxpxu0pK7Th6mZh2VXV7jN+TQVMOI+shIVgYNYDLzP6jBiUVp6VRh+
WIwAzVYUqxG4sRzr5VMJY5HvPnZ58p9hgTE1HsxWsQuXzVO7tjJ+/Yus1Kjd3K7lmrbgC5ZfknL2
y9TXQUSzGsffLd0gdnmCmhUcp0iODUlzv5b6JtYGExR2dWhP+Zp3AUhktTTleGSx5+cfyOCZcNfi
EsfcMfipVXvtG50/d91wUk0gxaswVXXCE7gm1VP9DCZ8/R8+HM8PCQmn4GcQ5jK/J7yJsKaxStXp
6EkvSFvfpzif5/PY3CwSlcCdAsjZPwK/T8brAMjQHq/oT3wXxLLtsM2JgmeYMVK98+ByGO+qwgu+
hMyjyacW1lPXMISc2FEDil7APpCo/NGE1F/vpjCscCmLamDJbog3L/mu7Auf7mE31P1bDlvVHQpv
qBIwxspA3s815L87XydrfZDYS3wsthreX4E0RB+NMXxN6y3P5QG0sslcyWIMfwS1iMabYqNArYXz
2N6rIRePeMMSei5QJZungSr9WAr5zLApfa498I/246ARUYMOp4euX/SXVjb0cdOzrA6hphCrLKRq
+3RoKg8o5wCUuLRpo3C/xJH3OQFu9thInCZQ5EjGaTfKUH8JoSUJj3kpUTGZWbSxYyO6LtwHE0NV
CESyck5LoUvcI+s+Go5RMIk7mEE33QMFrjk5JKOQ36GVbMu91lElf1RkyMsrssWdvhp5wMMvVd6u
4ZUaqry6qnGPiUk7+1v3hYcFC64JnK0U3BObad4rzn3o6pmnyj1F77SXtrOaq0PCyaSP/SRVc40y
LqYk5m5RgkMtgzzZceR3XKV7tR7SRsSoUo7VDKcpJZNq3JV0CCiEIM0W7j2c/O+FWWb+ZevG6mbk
PKn/1dMaxld93PrVBypgOILtoJhx8TVFvysUEn+GY8Q+BgNp1SE2+LpHvrTLXUF1hO9pVDUeJk2H
9fNqaLg8AY5fI3gnSHjTMJgWfdvp0Hta4toACAGyfPQRjs5lm/ZAWvVpuw29j7cH2eJeSDhm7tmG
OL9K+NJtd80kE3+Pj5nzQzCL+N+875rlSYeoVO+hdOPxVZBMw22cLKhFQhnhPaMBIoh2olANqlpl
OST7cAiS+uB7Yr2F2xOufr0W/P8PbT/VyceTn287pdNATuaZxYjuCU2n+SvDEIo95X7jgXQKlekH
vRjd7NZIKWCmAo/8XCaEOHp0xlM26YNIHE40x/FqExj5z7kpN3oksMSdP0R0eBS1d2jLVT/7xYjv
0gEMuu15AeeAKo1Yf6Ju9lsc8gNdPAr7xU5F7Q0AzEWNT8bREbQAr6Fu+RIEuP3Jw9XcjfDD/skV
X+SHErLy9Xu1hN1yV7Vlpa4bL2DbfFod4jJIad9NKAPz/+Hsy5Yjx7Elf6Wt3tEXC8Fl7FY/cIlN
UmhNbS+0TElJEiBBElxA8uvHo6dnpjvnXuuxtCorM5WkUAQJAue4+3EvISilW143yRKMc5P4Y+6/
hBKgZUZoYz9prl06ESAfuP8XacyYmTqP0qUax33AO+S2j/Cn97f2/SIhiNUk+qS0+mdJoRCMEbMA
1X8oX3N47O3EgplPg3mstJpntJBhFyW0mapk1bON0Y3Je8AUJDUOsuYl8qcf6ygN/E7ci0V8GY8D
PMxnx8I+gQOVSQuwskldOpSDIZEZlkxZ4FJ4JdrsJiiuVElml0zWJ7dIKYU8egg3XFbXYuo7HqhX
wjkIEoIYEvbpYJlLCgTi4giwRRbYSaTIbfuGE6w8LbblCYWrYhEXRXSzLWYsYkResFSCrZ3hMkce
3VR+5x7LvyNNiN/7tY+E9Zl0cUtx3JSOY0enZZV4zbA+9MM4vCG0abrqFKevdVcObyLo8sRW1ZZQ
L2gfrG3wAWsSHQRbXs0SPExIHY2bwDaJ55d+CicYHmNR8lMNbRRk+EsAE2GlvsG8Ibhlc/tOmgqQ
7dogwUE597A0GADwIzKkZQ4vlr7LQU6N0UHPgEJlDcmBEPl9q+p7UeslCQtv3JN2fO6r7V1ayrMF
U4B7A3/JmOhxOPmKYIV3TfVFxlzG2hT3yve+29G/RRDVVRT5484u5nbblmiMt5lWHzDD4VsmJx19
U5FXACWCj8w2z5ls+vBQDwhaVh34GtH3dbK5rfnCk+2zZNP2o203eKTRsDmhOLFZXdpruoY4rBBT
8eYhMPY9n7qj4Mtt3dglYTX1zr6r97233WsRiCMOCnod+OW2myW3MZ1C9zAt6/xmtV5jRcYwwTM2
3eQC16lE9RGbSue71kcnQ8spSFBslC95s64PBjT3KSBYvhU8otM+b+uYFnD8nme77seOv2+Fj4vm
ylhG9RC3otmtLZyABMwV96IT65mRSGC0KR+KGHK8MSk44++wVJp+lJP4Ac8skUCsMuxpF7xA66gO
AyMwWkEw/aFEemoMxdx28Neu03HgwTUaDxouz8jfyipC4AgiF7Dohuo2yNUaxGEUFm+6wIE2+sMY
l52xUYY1koVFa9OyKfl5pKX67vVDf7P5hKdzQ3deUPRnj6OYHMf6JFGoJczXXUZ9RRHL1aBE4rP3
MoDkPlhTLnHdN0d0xvI6d+5cleRJl9w74OHJWCGDbHVjFTc52+JFUp7ovjzZMX/KCz0nAjHtiWbL
ENfIKARLoaqToxQ79yRePTN9F7CwSTrIDuvYsaXPwBmM3zHL2aRtSKoinlw1HAKNnZasIT3DbCy4
Faz0cFBs7mWD0j2dy3ZANo6I4rEqbJds6+RUsnI+fFXQXVQpnYa2SlwdlCmCJkw8wgoQe4uR74W3
hMV+AWNWQ5lTCG8vJzL2iWWkPnAbzsla5kssmJTxgrIg4dv8jl5y9KAxYqEftxhGryF94aFFasty
JdXgmbTRk9mSaA5Uwi22RLaw4jQhj2k5Y1y4iiFK9FOKkNB0uug3YUnGMSwoTlXOyr1rc5uUpnqH
55KO4XlSwMYwYOkSTOKph3dZUq2IGMIf4cF26ETOJ9jqe94usrq/ks10ntfoW7XV575pThPSjg5+
VI3qGbOm0TXqQa+9N/DHwCEXuvEVEcxuTegimglPSwdh6Ozuu0KvKmV5j8NBii6CJW+oWNYAUquu
522Idma07KZWRpYxson8MBFu8drYIyZCpxEJ1BcN9pq4GmFzbHEprnMkar0WdmFJj8r/AbG+KhaO
kmuzhVlZBVcogPobIpqhjL15cFlJw9epGE5tPSLUokaRplH73cJz3st6su67oWluYfXwNgrolqOu
ieJh3oI+Ruh9mMxUo3kxlZcEMhiwNOSAKonSU1QEPTtsXkOCuF9oe0J3whtIaeX6s4LZzH7JG9On
2q5FhpicPibcrGI3a1GheMVMZxKGhd5Vntclk/bOPSi0mBRlHQe81zsb9MEzBymIOCtkjvYw1Yrr
3MNvodON69Xg2jXdSI9lVQ1pjhN0SqjU28FyrFOYUgqJCbzGfNWisjypWNE+5JsCQiLRg8XdHDVR
mi8wEjhaGei7TS9TFk1LntYGPnb9WrVvrddM150LJ4RF6QJpDluXGjYPO1srFEGYItgxgHbfDO+G
A3YNk0VDZzKN8zoj5VI9aBaxe4aaAqXiSkxCgiA6VkvbfEPWOIRqyM5F6mndVcfJG+0derT5xmMM
52K4hWZECKoRiadnXOK5Cr3H2Y79lxvh2drrlh+4FjWNc9MFxwqF+DUMZEVSLT19GBqn90IzDMhM
WPgMWkzYlHeIsRkWyWIGL0YbV6ZrPylDSxtt85NcIpkqqzpgOqY+QbupMLVqiuc6h7UnpvvakmZT
wIgf+0qrj6Fw7SNoyObauhnVcTAMJx6YFkusKMc4Chk5RpsoU6cWchL5qI6GtUEGhDbUd9b1k8q0
CfwAO3awQAcE+7R89YoyhTdt/uykasMYj+X4Fq0lAmG9kLU3kKZU31w+0lcpCly70tbmWYiBoZEm
lqD49xlYUl6/+MbYdI4u1fXQ1P4WB2b0j7QY/Kt+Lrp3WYDoR5+DugldZZjlEfy5hgYe9ATuetfd
auR4yIfJxNyoZrxZBBxSY9hLkWQMx1kn5Ug2nE6qydHv+CwAB5CjfxJLhP7FDfNpWU14BhrAvl8i
cWIEX/ZYzIV2iBWyxWleWCtja3z7jEMn7BLfHyCxhE9mEcQmwlxi48Z2v2Ay9IgtLnxUZaBfWM0d
whzITT5AhB9bb0Ma/cKwA+adC1I9RNgxvX4xOxzFrktUNZ0JdJMpivDoC1O3fZthVQ7qrK3A3NRl
nilxPQADiNQDHLk8OmOd/MBIp0OUfHTXrRPW7aqWTPpT1MZq7bDDlcGmnhAmeLU1CPAsxvZlEgAR
4mWm1MAvTHUiY57m9ywQ3fw219IsO+Qfexhn0wzxQO2WOFfRu6VusBP7vK+mVDsqMafkRv7eRXZ9
daSYdby2bUSwseXIWnRVgc4kJ8VTKasVMIgg0OHPXUF2ofCjLR42OZxLPpRT6kIP3SDwEEnjoIAx
cTwDANp5K0EuPCRo3XPeb0MaqByhMBKSg6uV1yhjuJCfLQqRpKtzk5XYWc565hr3ZxBIWctZERxC
L19POQYMn2ewS1kpvPlK2vIZCqTwqisBGGnsCTHGx/QGczkAOfC66dMWRt1HL3Aal6jixaFpdbHH
OaJu5q0ZU5+vJh28wtsp2viY1aJeEeeOTNnYWHPuQTIlKJL1s/V5t7P4OgH8olKHON7LYWiBMlDe
vAMmnd8hOLR7v2+KVAyuyVZsmInoxuIIjA3t3QocFdALBMHdevGQk/ZewQkiDUpfP1Z51+sY0vmy
S0raPc9IUojFPG9tDOtWf4eYvm3Xa+zIMxu6dGK+yBp49R7naeLxiB3lVoZTGUM5jBU+1E7FcEMU
OmXYZNOB5+yYe1b+hHZUHlAoRUfdoXHEC957Gm8JPvY2RQUoMzZVz+hb+c7qKbj3g/A2MF3xQjbz
OnkK/EutU9n4A8yj6vwJaWPqCJ+oeozrBSGpsYJ9Mco+r0owhoFmx6MsvCpHoRIVIPms5Q67oIN3
KZA7cwP3lybmgZqTcYLYcdHViinySf+YJWuTAdkAV4SPfKeJl+98hYmPfsy7t2JQKKgXpLdUpJDp
xsopg7njcG+aQd51OIO/IWYQtl+9cIeeA6jYXH4IbFmdlS0bzKjDuGmp56fNYzT2oDTDHu7VpwrB
9i9dX2UGxeelGtPxVg1+xgw69hFcAnZ/naJtkmi2qvu6C2yC6OQyW0r26fuFvx8NlkjF+4NaeBRz
gRKMbfWcwV715wbz2e8hmoqT7yE9zdO6jjtJTQY2wd4yG+yVlktig+Zt7cl80V73O8m4SOpWVjGZ
VpfVSsxpPuJjUSXWPZB5dtTRerei5NrbocSmK9qrwPM+1sZN+7YKb2ng8AmK7m6q5Dnw0Cg6OQM2
8slbEUm69yIFVBUWgee59xsAI4C4Y22LfU44hnDCCfM4mGF9ckacmbgUUFKxBO7NTQaV0qtPKpSU
oX4XczgmbAx+VKqdU44w8bNHtcNTMgyxGrbptYaVWBasmMCqNE/c2srEYQJpvxqjk6IdYWi7hHAS
FVt9g/oE9xSHA4LoN9pkgAFQdbUSvQQsAXFzRgKDf1rs8nUJk8Zi7qyDa/UFF2Vx21j+ogjtT9SF
VTr63MSoH1ZoVtSb7QsgTYuW2WC8227WKEuVeWJL9xK1QYuKoVfJXPAamsDC7GZb28zo/L2mGqJi
38tmOE2eC46oRjKze4vYmfvc86esnGdUcKVWsakR0yZsuCPFEqUIpA8PVV+zuGTqTeWd3AW+W0Qi
o5y8+LgJgKrn8gnmwccJtzuOCCTAWPL+jnk59oOubZKBV/0O7uQPIWjvQRVNvJXzanCG1+FpQmba
HY10lNSGYkuSMyaglrLtjwPy46/6qJdZKQu0R62F0ZobQBvmjA+J1P10rYieutiH+88rqp131Kz6
NAi1njsxkcQn63qFaafyjvX9gPNv3PDhgBS3NiZOijNAVn0zFeLFurC+HUURLBes2CyvPfQAieMm
xxvX4gzPNxfPUMLEUHrM74uqMP8SqB6XasQoj3MAq4dGOXFq8gjn8gyxMgHkVQZ3skDGwH6B3wSm
qMdJKaDg+Xwvym1od4vSA/8sqs0mpA0FPxnpJp6oHNhenHPUOrFfsag9N65y5bVHBh6j+2tS3FmL
RxBnrn6/pJCUx1EECBmGUblhjzON1I81N3Pw4kWX8iJ2tQzPrWHrcVVBMaNMwQH4Pjb1zE/A0ecg
wUjS5QGG6HNHkKa6YXh5CjzUsi3tUo/NaEcvcNyz306BTXF+eVDgSSKvS0atesyDoDYPAkaRy24p
ii6/Q4Rwt5+IQo8sBo1Wc2rmXtxUm7SnPIToGg+CvKN0olMcgSoq7xeMIhogda656T3PTvuVs9Gm
Q2/b4kSrbeweDZ1wztZ6nex+EB5VsV74kr8NucdsBggU/Eo99t8gdOHoaC5VVrwohqS1HpVAe08H
LjHhiLm8W5g8waIzBqfjdkEAsPVzGJH7frVUZNjSYkXucVySbZp/Mr3hEMYz4rtdWFX22xBFxWHK
6/ZBi3Zrr8JgULcFTiU8GL4s++NIbPU0tQWafy9avaewafxHy1277Yv5Ul0UVQBrXzyNwER7v3fI
xYW1vIeObom8u8Yf2a26WM/vrJ+3gN/HpV3h1wed/TEoPaVvcHb3+sA7uBgfG16xA9YXTi8zQ4mk
qma+rYEXfLRsVNcYS+zAaNUMgwtIaA9DRLSuGsEH6JfKePINV0h4qJVKm1bm5iCwWwAkhVb8gD8r
Hx06GXGc4Osq9sT32zsuB1jJtFO+YtD94lyMHSrvP+EEOz4pjIc92KXhS1p0uEPg+K39HOVESYq2
m5M7xK4Hh0azABhR68lH6xVG/XSmhf8JSkfk6OSYqB3iHJe+TvLACQTXLuAgetUUDpVal79WU2vK
G40MYC+NbNXjMSmJNVeGaHWK+l5f1/CBpBlSVLopRgpY7t8F/jAnNR07ce6IZ8d0LU3UJR0pPwVI
D50IlqsuQyp7+RBJX2BautfrAY0sZ/EkOQCfyUbw0K9xuMXgavTPgnGwImXUuRS49ubS3Onl57Ta
4BFDkHzdKZBxJ8nKmvxsGPDjrIwGiyHpSlX7AIPYJ40ut78ImcJnasA1Xq/VuLqkEwsbP9q18nkR
h0o5eybT1pKjv/lU3Gu5yTJzBm55u6bp+Al7dTCfugIedHHEnDXJCq9KmSy+CO5wM6QG10J7FCJ1
iElcmGiENm2UfEDujNXY6EoGhIFtHuA1PraHye9nk2jUYhAm9S6v1NXo5T79pMCU/V27TkV48d2E
yeqHBOmhr0Ce9OKeECBAaTnyur4z9QaKcMHZs/eNP66Xz1Hu5GYC2Px5FHunslqYxEea+TMkpesL
fOKbm3B24W5qtvkbBAkAsAcc3ldrIIc2wRhf5WJicoOoH2/mPwxKxocOXNlTN09NdKyrbkZ7z2hA
H6y0ww1ZZdekeGbLL9yD7dWpUAYH6RMCp0ezmIQT7d1Oi1rv6wU8e9mgu4xJo9BK8EaI6kh0DqwJ
2H7ZoEIFYJM2TAXPERumWxT/4g60UK7jslKTghfoHPUvoluqMLHRZvLEB4R7KTaKefhibJnJTrAK
MafRyKP7Uk3bPkBngODtEvNKTe302Y8kCAS29Tvq5Cqway4hoP2SsS6hStbkOLKAVaBt+4FrQCyd
Ji/GnznuXQs7VGTzTmF+DTa5me5WywKg9tvk049KttV7BMD3eszngCQRzC+8q87wBep+4NYqWQAh
gVJUIX9GHzfYbK2VfBqJPxxXdMDrPvBV9Cxah7YW3kndcS22pvlSsOWE7bOxF7IXrMCBLnRDj7Vu
GoVwKIunqhc2zhmhZbb5Fxvkbmag8WeXD4+w19q+R/hvHm+FnEQsMNf9ueqSmv04YtVmM8rUhw4o
BHo1Xdl4JVriv3Lp2anAHoYtYA0BiXXYp1UGq+uaJrVaMYYN0WBbHcws10fniuhHozTKd8Pd+Ig6
tHxkeY0LkU+LwUAiiNiPBqqRKtY4Dgbw8TSMMrgAoruTHiiXusjbY+4w0x979dreoaPfrqzcgitX
C3jVIf5ES57Wvci3pO1q9oVZKFnsuOtKjcSGtTaJhJD8s2zM+MHbjvcXet1Mxw1o6ldvcpVnrAEk
vRsYOlggzQ3O3nbQFEett7CH2vQArlnQ2S4Fn97qxEQ+totGEBxNGxj7HEh1Fc1xQfLoBcBcUVwV
GvsH4KiWFAfo6XroPivH0Nj3Rf1z8lX/Q7cbjgCwgcvn3IOyTCTt3D2vVhde4/AEm8HGBmygqJhA
HTu6IyGNvLGuLaeTtUx5SUkaROwM4wruiClffevA0HGsaCgf97D4ZFvW0nr4lEA+P0gTiOYqgv9z
nq5DCdyYVAZ7OADWotxTAWPiJKpBaid4ZpmXFgZ0GMrIrfrW1F7zfTRzR09bk+twl9dh+wmmfg7i
bYrqROiQf17ajyiBBL+Zk67N3S0dx1wng8RkaAIiHXs9zcdnv4H+YtfX4dTs84ngWPZk3sETefMB
AhOQ3ai2AsySpgV1jc4sjOBEthgAYBmq8+ZtAc0cY3fxwGoPTbcLpXbYadViztiEyRV1BIxuOC8/
gBtHbcK8aQMwSfPuEbGjWDH9QAkuqZt9urdswDy1kyQoAMbVQ/hUwXpAHrHJChkzn4xQY7NKfQvc
RJ8tIVP9EfRQcmAgYdsGwBY6N+m2DBj+npouvNmGYnYp6/PxLMto/rEBO9iStTIr27XWoUM0Sz2C
IHYS/ucbwnwSzJAxcr1MdEH7CxxpN5ppvXIWv3oL7AqwPcbWVHgwqm7NtcbbX7ErKjwRZdB1YDPq
DmKP3mBloC9fFkROOIL0yhl1pkGfDZuiLxUSNGH94C1NTJaIyZ0JI/M55RJwAIXHjZd6WzM/gTx2
YkdLPc+7i7dOkZItmKCQEaZ7hpVxse1zjKx+FDM1U6z9yPJsHlG8JTCqNPV9zaoBvISugPwRBVAC
y1obYDJ1D3EvbsXNoFl13XkNZO5U+/kaDwxjZsdh64YR9EiPun2bneizsDT1M54PSp/mcOUtrlNo
w3RB+80TyXkLQQnajJfQbCw6jI7CRKoKUdHEOcby7MOybt6IalS77ifrmjXa4U/YV2xuSMYuVQ3O
qm96D7KMoHBBBlf6tonhElAFUPBI5e0YGOgpAX7RfgzC8SUbsBLmGFgu0jGoA5OVecXot2lJfFzW
MdhqFO3Btn4UrBDypu7RtKH97MbtAk35y3QOALtfRQYsWLIIrsesLkB47Omad7cOs9nfwry8eIGM
o/em0Z4OuwGqkDnt60626YQuhL7AqW4c7lm7uuCq7J2HsWSAtJ7ckbFY0Xub3mu+gR43+D+dHzaf
JChbegYLELrdSjCH2qIixfxUDFwABxOG0Ez4UmmUEVCcwBj1VK84XVKEtHlo9EPoPRK/wEFzbkCE
E/AhFRkTCRlgcbMqgo1T1KR/9GrjvbV8md4hBHWHSLdlgI+3tdAScN7MR8car07WtQkuxNwa8o9S
NbPACT+iottQ7eEK7UWlmd3ikW5hk5lN8zDFOXnhI+r+DrmY/VNlSlDeRPD+bEmFN+23VVkCE56n
554U8CvsF/u8+lxUKeJM7HYMi6Z7XYrAa5OCLuWW4IZjK0UQu7+gRG+4S2BlAlEZnacC5Z7zPO8+
YAHtbitpwvmwYgePMjJWLUtwAnQ3oVFhGPsY7fwEFuPyJEBJDgBA2X64ZAV5Q8qnpRuvJ6OqW7UF
ksTOcjS/Dtttii3KbFc497GeJZrFMVY+AGPI+aIHB3W6TqYuoFVS1Zh0iNtlA3zVCtSqp8goCmB6
nZv+xIcJ7SBaT2y74dYtdQwMCXaFbYel3TDiYT6xHuobb17rdV/AL9W8jgpc3hHsIQ6VAHqkNQYS
y0wWhvlML0kbc51uXs3Yeca1gD13zlUU07Af52/TBM8BE1cRvKpwbCi/vEOUSAEtXjGOT3CaYvdd
KPSdDkv3HZcKZbHE2MB0DKe11KgUOv87RIQCMgVfjivmoofOBw4XOkCeFm55O7eUpUyAFwTvLCpW
MKPaLHjiNNmuB2/ur1epwJz401xlLdf83fJ6faRBo8wzs2DsDkOUR8imrMfAHhxFevjPcFI1Zoxz
3LFsoJPxrwpq2HIbVtT+nKRdP0LdzjnETZcWnWAbKHZTy/kCpR3VdToGgqc5bQqTEfjM/AyZB8rb
H7yOxDhj6RtUgxveY6N8JJdP+VQkyE/0DqvKEc3lB3ofCvnTLA4hMrNPaIckZoLzTgywIokFHB5E
qiHz6O7ycQjVDceT7Wd1xIsXxNG0/VM45QDPDfIYZaqpJ65QfPX0ASoZFLhxvsryp8u79lwEPPLS
zRY44sxWv9DZE21SrktDMmPL9TGAbGDGhyjQmBRFq5rMQwpmkXKxySDp/GrDZtCLskVSnzQ2dsYH
2slwRJUxAzUqgUb7bX4cR6LfKPjKJZ6GXjMgV26CO8yo+iWzJQWf4/AgXlWURkumxlDc+GVfv9iO
o56nAxh6ToN8g9ZvBSHkNsFpItGtPOZqWMVRkaHMQez0eX6AxmVDwRYwDga6AB35gdGKFhByhJWc
eHaT4qTby6dAh18/NAvx7/tIA26UAveH5iptFa9Arg9zeOwU9GIwfBp7XAYAqxmy1AeH41sEFgDX
IvRBk0nfoNoa3W6GSXeINxmxD5HL6qmzbQ7oYiEWmB4dyA5HTmV2deTV0Cp0mB3KQFGHL+VcWDD0
QdCjCoPFZw8uVNbvpKPTc91d0CQovhtzMOVmSuSgdEAl1RBWdhex2dpdOZGgSgVohAKSFVHjzBt9
+4TRA8hKSzXYy3VHh/9Uh2X/uE7Isb/PEYwu4GiF3KxYeRi4i0soSUzqR331hZJtROya6HH5R1mi
Ug/9El02wEK+ZtgeAOiXoVYAgwfivaNo9cBg5ZWE411Ys+ccFVcF5JCNAuBqx+vdNgbL2SBrXSXD
zIfvDlLIl3wSrAG0IcbUQ8akl/Rzj3CIlud6THVlUJ6sSzuB90L3iE3IMfEtICPw4kJ3080lHVvt
0SYVA5K+QTXvQMpt7ak0dlpS0DseeMe68+iBoWxUqVzJxQB+q/uf5VQGD7OPPhQqhBAG6I3Z8LJE
WFz8jddllMhceUeCYID+KtKrn0QFxqWysW8BwDnMWjfpEBb8i+h6edyGcoCUybJ2SycIT79qb27a
pPclAg+FLIGdTduSI5s2ItMA/es2AEVhdXVbQkN8ufR+/aGJHt7zLsCDRGcJ3RXcUK6gbzN1NoT+
8rMa7DCj6OrgxTKseXuj81rwhEw9YWmEHKV5J3jQ9lkxkxY1GuoVfwdsaxl21RzVBv39FnR7R5d+
AbMqbIRJ/dYE5zwc8uq6rEbsStw0cgFj6HUF6GndaOSVuu2hhQNSdZ5C03FwSB5fdlSraMThfKmy
GzkVXjLC26N9biAcXeLfUvH/GmudT5LhE0WXOYhuQXENufoPLzTD1++9/C9j0CvZlmWhIChGtjUX
J6b5ulla8W+Grv4e0/xfadUv0x3/NCWAYXlkaa4V3fs5atUjKfCU7scIKoAYqWZlnzbCQ0mK7nf9
gT66+2B97dm0apBHuivRXTUZjnYTHBdJ/N+bM2O/jFOBQKzaAIJbbCJQRFdlvaZM/buIjv9mbIVd
pgL+6QOj7uc6lABLeuM1r6px/Y8FaPkWe2PfwQqH9UCafu/W/TJZVZR9oE0ktj1zS3G1khrPnWf5
4++9+i8TGIwKB3c/u+35ivlLKWZ6pLStfm8E41ff08hUtOAIrd6vqqMZHZnZIfuL/d48D/tlBKO2
UUvDGu+9ZVEDt0cfWWMI4FHlv5nu/29GPH41OCWXdEUbuHUPrv4Hred46s39b132XyOw0WKIFlGo
2x6P4puKogwh0u3vLZhfnU27fpqgir1wf9qvEcnJWYaP0f6eCcev1qYLBBWyo2rbI/hPXbVFb3f9
5v1eOo341dhUb11docBY9/1gq0+/s/WtFW35j1yE//hY/kfx1d79ry1p+Nt/4uuPtlttBcnOL1/+
7alt8O9/Xn7n//zMv/7G3/Zf7fl78zX8+kP/8jt43X/83fT7+P1fvgC1DXD8fvqy68PXMNXj318f
7/Dyk/+/3/zL199f5Wntvv784wMlwHh5NWxe5o9/fOv4+ecfl5yE//jnl//H9y7v/88/4nIav/8/
P//1fRj//CPif2UciWQRRSykZOAR/viL+7p8Jwz/GsiQch88KfXgwYMt1GDyoPzzDx7+VXCO5A5O
KYsu9dMffxna6e/f8v/qY6YF//ghID+K1/vf7+tfbsz/vVF/MVNz11ZmHPA5/suw51CI6JczpchN
DpJF8gs47k6tBApTiQhc9/8k78yW4ziybPtFIXOP2V8jI3JEIjEDxEsYSJAxz3N8fa+U6lqR7DbJ
yuy+tPVDqWSSCGTG4H58n73XSbSm2DNJtD3qjXA+8aaiy+GZdzPUMqZneolRyP45Qel70YT1Gpto
nJzM6p4dqJ+7bOswiBQPheXE9z0xqJxkuDNefU2avHeR62o/Frn6MjPn5n0iGfHgaorFxTNNqcRG
Gsxlx2Nfu4/rhIKHYwSF7KZoU+vYjXP0ENWOrClKSGx4aN824SbRu16EC9HxMcjXR2vUo5fG1cMF
0R9jEoVhHJrYUnmbpFkvD3ZrLckdlsOEqsdoctrDraPqAHxDWm46G+u8P+Rd1mJmdMunjBbAPeGD
9c4sq+loYEumZ5W3uM2b3DNWuzzHWDzeRztajpZpqht90pM9msK0yetJw2jaMWlAJnb1NRy6cstM
j3HTMJxol8m4OjPEaT5xhogD5AgoMEgAkWPF58Yp0NFlTxAOf/k67Kxm1vc4o7wBRoDP8PGX1rQj
r3FpA2RYEfeLZRFrzu3E/pInWrXPosi8mZ2ZhEZDqd471mPTTAwXCKNhYw5iZe7o0m5aV+GPNq1z
aRvzt/DaW8j1Zbk1M5xqTt4vdGA186l2HSzpVsNZAK/CuDNsTfmFOzavfS6sY4NvAdvi1DuHq/jc
ejUl6AEpZ2alGOUFAqr+LGjIbJ11oINXZev9aiiOhDbyZ2Bq1HuEvNLuoabSxz00gi1tOlV1eCBi
lkQtY74Q6RaeH9GcmrTfF1oUbTSGXHC+cnu/GjPzFCPsvzpIS/5oild8xONpkZl5ngj6vIbjUPpi
BYcPVRcQQls3mAPxy2zGmIlXJheAojqGxFDYr2mV2J6aYnPv2CgQPJTKMbGzOmPscWyekKLwt6Ic
W5RDEJPccMLFxZehRq/Mzz4uOf5N0ULJNlUJMrx7HbNictipsdWccZdrJwP3SI6UPbQ4b5e26Pyk
mYS+Z9oDJuoopalD+yV8oI1e1tvVkiGfN6S3i1bRGJdhmekr44ulVdHnukMc0EpRn+BETWQCC3mO
4Om/IAI5+AHyYqz3QxTJm7y1xFOibI09snSnwO5pDHlofKZ8aDE7OqNHfEDvt1qTyn6jcdTS+JNN
dLSzzMYxHVvVcULx3ZaRe7WRSVO71yOcAroOslAYf752UyPOdAj610il9TnRO1fjS1ZDs7EkYz4c
BhXvDCg6xR7jXxnIyUzP2jDFmEym8pSPwlR+RaeBBgy3CIQuwxi20EJdBIIl7uk/xNqzkEZ5RoFr
eyx14sG0Kp1FqWEwT1yaHMWMUk0H2xqtgxHW8oezqPCeoatF6y91rz8Rz+zJKGIlkX4sF9cJQlJj
qExh2F7A/knSKtj6LDrOtZ4xgXOYv1F/M1LPRa3yul7L7+KUPONAZH700mQi6TJ3nTPgqbKqy6oz
PL6yiYUhvF2Nc3FEMmEaqkNtF7blDekEEbZOc0fQAErniXU4ku+9e818NmoqjwSC16MwXAwgfTLz
pqa4F+94uJYbvXEaHBDVWqd+ZiMveHgzlN+wu9CkJ0e+78YkPhl0ee96emTn0G5wC+VlZUgvHEb9
ZhkzITGtZmlQ1q477VRXOIdQY3qp1wEgvbVC6dwI+kTFJi+kfejwN/hFZFUBljcOlzo8l3sOzjTs
FSaYg9RGJIi0dJOTC8/0pnC19rVhKtjC+4hbwUvC5aHq9GfGXiSPtirmL7VrNyBhpojcpaXp+zGc
p79OZv+XSxIOmX9TkrRD+T35pYThv/+rJCHM+geUMUIQvIZUJNcs/V8liZTmH4KixLZtpXT5c0li
/SFM9neSR0o6DhUNee9/lST8GQFSV4Hopet/LXP+k5Lkt1Muh3BD8HgaBswjSiAyFb8e/uCei9iU
U3FYk9n2jOhZa7MloGCBcKWWl8l0ccWnN9l4qAXDQRwUWcKx9e2i0n8g9P96/PzXJ6HU0okDoA78
jqAZujjDGpgUhzqbDqy7IXE3M/liqfofh5xej5n/Ptr/9au4hrph6o5JOcgt+fnE23SpIeJiKA69
CFm9mA0+6zcAxoy90cZyW4e4M8kg5beajNrNmlQLp4483a46hYYcun+a1vsrZuHPz+Pwzbmv1JjU
qNd//9MJ3FFatdD/wpdaTSqILPVG/zMJ2to8xDZWcszJsd8L+/mnh/Rf9enP9ej1a/52GX75tVeg
zk+/VrMzQy7Nkh8m1DEsavT9ZdYZG+m6/3A0/B/u7c+/6Xc49yCXOM9amR/iePpK6wYw4cgRdHU+
8+Qfv5W4whD+/b14itn0XGH/eTG5vb+fdcNWtaKjI3HQ8pBMhpM5/mSGuU/Mwatb64Via1co+aMN
D8RXgyg71rGpB8wIe9PpmO8K5FyL5rdby2DA/4BTDBFzl/fJgre6JNZKp8YziVvXUUOkaKl8Qj/V
g7R0eTcwAsVDXf3K2f3S4D3wqlS+hdx87mDFCi73cTw+Z2j7287unlPNTTb0YOYA9ProS8udPJWE
X1ggxntigZ6l8HKlWFb8WXdvKWP0YDLC6qXtybF7w1h+0TvtdhnS6rgY8ZPAvLe10vFVGwlqLIkT
EIx/lJi5yIFE8RkP41nN5o6k0eCFnEbZXSbiXNkRtXULO8bdI2vgRZ/xvbcRLyIO/mc7j687XzEF
FbG4RyZynjCWZRc8GUFr9O6WA0LnDXHjmS2NHDIG2y7pv1OEfjZyXigsGY1BzJb3a90MWvzFXR3y
lMO2mgR7Pc6z1pgDN6mf8QK8yRJmom1KLxK7qvtm6xNGbS0J95S81WGo6hrPQFfv507tu2v4xkze
xqW/4B7+ngGxxzppVzuXao1psAtNCia/C5s62xyGfV0mLpu68RzJeceD8lULY83rGmIQQ/7uVkRd
ooaap292a7dScg94HQuqQK+1Sdigmb6JPhS7seN9geCNMakjCW265mNLh5MsZnPbRTgyXTTKYMx6
chJdiK1vxVZj8h9U9osjeS7UMhSBSAr3pR+wzetL+q5XAlsHNRqdXgxBqmbNgXbhc9FJX4y0QxUd
q+PsWjbpefdF06/Kqq1es3R6tlY5c0bj0LgUVu6nRrcpR4YrKMqA2pn3q4G9wua0k4IvbMQclM0h
dZpvcxosyvWGDJuWFKSlqOUcZjj2cWz4WtwfIdhID/f7iQZihJ0OBDmJVFzg93OMQXjonEvRufcu
JwO8Oxrd1V7nrSmCtU8eVto3y5xMvpjzPb6TFxsQF17nI6szWUraZM0QzCnd/fbUyUddlYdo/oxi
/SbX5w3Nzh0u+XoApaZBHS+/CnP1rbE9uGF71gGlL/k70T6s9b03Cm0fyceIBb2azIAAsIeFFmec
8GbnbZbXFaAK9CY8AoLbLPkQ4N11Zx2DbP06s7y6gn4sr19U3dHvIb4kLPsI3Hln0JfQzq5FWoXO
tZndDnl5UxNVsuPbaNhF7kMEmcJo10Csvug5q87vFJ5Dz7fLhpuhuWT1iC1kBq7ybrnLhxl/1MOn
tnSbgViElmJ3/uw1EeTyLpLPK8iNYvZn3JVCv2PiIn87b5QGx4EMV/SZlpwi4x/z6mB13db9J91m
n5zNWminXh+3bn2ci4eSWdGhksE0eiPhWzrhG1wNpt3flq0VGJrjz21KQlrHz95udcMONPUWD+/5
7JMV4ESCkzhzN8krl1d188NsXuFqKO7TbQ3aPczNgOatF2PdqSBPxPlhXR41ojW6OJmY58KMCGNj
HhOhmAlQH1OD4SoRj/BYbCvcokMVk5/+ZhVrsBgOj9EOBolPwnLrFvFFH8cNdW1gT8rv2yG4XssC
qH0y2VuAEhud1ldRME7MxMXHa6qaEnPd1ij0B6sh6hI91k6Fu8317fraPdH92Yi3TTNu62XcdHnk
leFbgXNqWINVgTKECYEN8bhgjpWJTljS3tA1O7n6R9KehoSgbaJ5gxI3fSz3jSAqFmJdLM2zHudf
WoQA7KGBJW6Wot1ZYvU0uyUEn2w0ThIlcT0AYl2r7QFIbBrtDi8ds9werp2ESWTwXfRAX4etOTW4
9D+YoGWTJWFNOZckPGzzkurvkt5cUUh+ylmvsoc0iW8Vg8zLS1QyAiD6ZlXuVtmtD1EEfA3BNSIG
lkh8jIAbJ7yForrTC2ERubaM60k/RBThYzdWrnYUuNyw1FK+0eZ7iFuHCSbltpLJe9leM6+YdzEF
Gt22zjs80JH7JqLI3hS9XIg2LFt8RJz5cdoPLBrrIuV2Lq5dpehHQ2JviuL1CMnjcTYjdQqv/cUq
zwqoOcgTIzNM3B+GPt61EkO3vdPMyPUTrT1VQmPEMeMvGUvij1r+PVxZgNKWXKQ1nWhqf1ZjK/e4
Q+/xa9/A87qRcGaCXkS7vy+VMHj/t6ICW7KpIGWT+lTyv80/kJ1F4FZp+77R/ImpQfBR9ljvyscr
tCrI4vWUDX3q0z2lLU2FYpnkvYU4KXtqdtJMitMyN1Pl9ZAGQKQM8I0OY95tZYf5J8GAo9KPhXMx
PhDix5/h2pi277L6EPB5KUbHeGo0+5V+aRwo3ltZf9a5i1k4pS7A/JU+zT22G4YZzbchYAFMkvrZ
TA9q0ZIfOJycO3tYiw+ujtN8WetLq41B0lebCluDV5BVhBqDoZ5I9w0uJplEr5Gh2k3EmT5Wtxrm
+1GKm8l0Wi+VTVCv6nUtM4AeEdsp+g9+0xf6o5tqHA6204dfKxLpC9a0Rynn/gTUublzC35Nv0j7
Lm7a9LzQnN6I0WUNYXAT6IJ2+RovafWaLNUWzsu57/pb3XCy+952NTg1xdtkhST+JxI/NHvQRbBj
Vau6TlKYvYjgpphGDEZr9VV3yTZBl7oLnfp5MmIzsJYWCkqK2EEYOWGeKkIpK7y+XHSFnYqEGCH5
KW4Di7AR1g4Vnpy2bDzLZe6LV6ts3RRVw7475mILhPY9pV1OkhHmJCqhZm20aWIr0btjOYjlvurl
a6WTZBpacWwxkZy1duV5daNbBxcHKpL6dGBEoWcVBIMaKKRkLWxCnZQlRZlUOzUt7pHCy7xiGwhb
t1qEFMCKzBLC2qQa/VBVI8lFo710+Vj7TUlGFfNrqupb1sGbebWel1UeS2GCm0iyYCmKd8PB3hj3
b6CQzE23LjjHFyzIRs9rnel6w6DfZvAlResZekIO5gaph65E+x7qFvKMmiV3YMbLwJ1ctftcTcO3
HmfNY2moV7NgRBG5Awpt8y1SRN3IIt4xjOdmtmBRlfn4QZgZqktXp6e5mtuNM4aXFR+TWVCGkFH2
9AwE9UCWkUDxeA2LU4notF21nokmnfM65y0VhjG+uWnelO9YN+wFZ0fVgIpeMnWk2ywd0m46XCdX
g4Iwmhioghi4JTWUalR3DxUEIgInvG9ZRy7T051i+p7r2FeGMn5ca6nxKDQ6oB6eGGF9pOKYZjvZ
xN8YwJaowEmjp6Ef6o9SAHqa6wsORq+HsoHylUX7FPKV10Dp4lsN5sHq3suJ9WGzDMZCxq6vbls5
zK/OLI89BKO7TC7EeBu5+vUK2WbAWaTlp6wJqrKK8FMthxpn3LEMb4bF3c85RwXNPEvNejPxAGFf
Siwc4ibaqD5Oje+a73qftmcOSFRNwxJo6M9BbvabvDmbbVlurhvaqsDgURV0q+vrvEa82IcONTus
jp2qz9cWQcV+mZMnUFiRePeV9UOmWxBP2JlG86sx7DTisxs8+aP8WgGlkDNMo2L08JbrcxWUs/Ss
Bt7UhE9UvpKsTACJjFX9WGFDyvL4oJK7Zl3w+xinbm3u9LY4I39N9Wsznuxl2WRUEab+4U53Asd+
7o5bBe2bwO5HhopYYCO3hm/DVBLJz/rd2mhPDS9sOXQ3kYvjXSfmGulfk7U84qVOPBgb0XVnJEdu
1/a+a6TXxMYmnfsC879a91UimqDLzK1QhefS5VVJRniHM1L+Nkzfi+5k9IyVSNp8EzW9p7FyjWI4
RVAJstIOGntCl4T51jJQ9VpTUUb7tJ28Wjs0xFChdKSMIiuKU5/ke9N8KaTjh4m5Ncn2XSVArbla
ffM0sK8Z5HXd5cuTwxIxpBdcwCdkf49sah4nXw33+zDfpGW6gDIx8109JjW58vS2nc9M1H7U5sYJ
QOjkGygBd6Sw/bVe3fPcsaHSxUZkLb4TUjWu9tbJQ1G/bUt5Mtt48+e++f9bCTwn31qAej/637uT
vzQ0/xe1MNnffyowri3SX3qYT/FHkn+Unz9Lhn/+kX9phsL6w8Z+jmNB6I5hXrnCf2mGyvnDQBhE
IjKkoEC8jpT6f21M8YdpGzTthOM6ZGMsKph/aYb8NIl9WtmO0C14cYwH+g/amH9OrP63vkKf4KrR
KVO/fj4DsNdvmqFgYDbsN63fZ5hl7vAaDmfNwgy6KYYZmaOuDS3a9VZkAOuwBA4gpAyrAGFlsJFG
/eIaPpsKGamfLuH/IGdd5apfP5ZhCMfAlymvkqnDHfhZzrKyOh4J2PKxiiEMT3oSr9K3B9hjvr4U
8U3dl/VZi8OkC9oG+2qpC7iTf/8ZfpPU0HDpIuPBlo6l0yT4XU51qH6ccajmXaQVzHqKjKhzcF4R
qfSWWvD1//7X/WkL+fk7O5Zl6K7AWcod1uXvaPlMqUUvm9jZmTOAjIAq8S3TZxn7eSLFO3636QIE
jfKlhLO4ofs3AgUYZmr8f/ggv0mqfHG0aAutAdnB1rkIv178OsMyvugMoMK+Vg0Q7mb9zhRL9InD
T96q3DULmFIRQexErPO7wBn7SK4n0jjY6bLYaGqMQp+8DI7Iv/9o16fxl0uEAVyhCQppKYGX+6oW
/qRyRo1p6ZWbjTvTVVO4NePYhvSUtmX4Dzfj9+fPQdvXLR4+DgrKtn+/91KVBrg8JmUCBqncIGpo
7217hja+rkRQf+gZdMoh7YeILptZhLjyy7D9h+fvN6EVyBKmA4EB2JLKUOL3WUh6g3TIAWPcVau7
IHNpeho4xbzo/tS0RnQjJo62f399r6/Vr9eXRceWmCdMpQQsmV+v72TFrT5gldwlXV5/SaccpGTh
zKTTXArBE//L8XPGRjv/Zw0DvisrGTQXobu0V9zf3/clKdjTrlFloy8Eju5asOBkDHvnScvDEEBG
EtIj/E+/LTdXNyxLsCkzUe2357ysnNWcDNHuGnei36daWXjkGafPUrX1p858UnhAGTaMv/+11w7A
rxfZgkdk63xL/l85rO2/PMT0iSSnyx53v9kbm7AY2h9OwROFGy1Khp3T1Y6iwIzccqucniGbf//7
dSl+fY9ck3LxunXoJg8XHavfR4XFEwBdw61GqAxgGcuwf5P4n4/g0MQ57q2nemqwGlS1DxnU2M8p
3WuXWYoJYW9rPrUtsV7gJKWvp7Nxb7ZNd4h68jyNmnPoa5m8tIte7+iCfiuorwOjNJI9xmmy0jb1
GZ2hEOUi730ti6tLtCwhVAiEzqNWhfRj3X5t9oCdYipMwdmIs2GifaykNTZjM/Eyrs0PvcFfO8n1
VOIDP3QS/4ijIF5EWZTsizkLT7TMXZ+RZcVbXM/xQZ+NH8zRkDeOsaYIXbxRfQr+JxOIRXZjxZd8
5ouLKL4jB3QZeB8PiRupY9LhI/aExvlEZuqtnwvT7yJbv8ng2W3KyYbGpRNS8GxjPFXN0O8xApeu
52Cx2LiTcJeNkxF5IK6ZPo4zKq2nJwJ4xlBNb/OatOjGKI25NSTb2WEH2GorR4THsqcjsXE75IbN
SgygLgAa2Bbn+KnsGydG0JmYKEaWBEWZIn6S6jQyWF1tF7ehleDhM8onJlNm9XWrTnmzUj9My4TT
aVLifzYDrBOmuqPNvEBtJfEb9y6fo3chBznNyscBWQhZjkmvXzJ+Yn0jTDDuMThPomlnEqEh5Cuh
onK9q4qZBbCurDF7XXBsm/tcZSg9TI+e7yDFSnsH6Yq/Tk6dJvem1fP3eACj+TmXWLaOSUxKc5vY
Mxu9DrU/RZ81qhGJwsZ1AvwWhijXuyHFY/h/7cizBB+3A3gozB99JPmx0q7METVb8kNWNddfooUh
Hp4Bn2G4piIsNzxZuWARy6OOdQYcrpCcq+AGvxLO4/N2uK9jhJ+Uo2rcZEkHbqIvMz8sXD6eAjjP
B4Oy1pDc6aK2LG7XEu4VSsJigliwk9TdhPbslMdZNqP5xbALbDqhbnQL/NGq2lcu28aNubRN49et
BmzCrAZ+9KQxiG7btKJtTw0jEQgTksgTJwmvgaGjbVd/aYbMlQfSJM20MXjfuFCUC5WfxeUNoPVh
a5dpNG2ceWk7X0o0koOFbvIgi9nIfYXrybkpNOIu28nCtXGRUTNrj5EK8+Q+4XTbb5c2K8pviSa/
g41fok2vVvNTjngnzrBU6kttWzpBEdPhibNXOJ6+W0UIHYu1iG8aYxZuxuvEwcbs4h99x7Xy7HpJ
It+qTACbYiD68YDZA+afFi1IPKTriaOKxEC+1UEwgEArTy3Cw7ix51wLmmXF3VM31nU9im3RfQxR
UnNRKvgb+1yI+Qm2piKcYSviQK1gaipJEVf6o16lnMZxbfqWDbX/MldjwpGYfG2yd4igJ35HhBUG
36hpmyHKBzA8uWq7Te2ukFfR+sG37JjUx8PSqyqeNraVkAvoa8vFBlaM5h3hrqbeZsbQ1L6uxPK+
Vsze2w8ZQRo/yya2sNq45ozSxNI3tTkJpHYrXljRrV4ovDNdonZlUVDKDBkjwE+Rs8LXUy0uM593
Uw9ah5HuuwpshsWRPBkICa3sUiiJ57J3yj180768KTgubKXmhg+ZEhoH66q8SKnZx3EGTLDpLVn8
KPMuxhWjsovekRRZleiu1r81/hzpv8rnqka0JHfjkIuPEm1EzJNcHoi73R7qdHQJoxw5uEsTxObB
jRVqfpJz6/PkCokhnG9vwEcYWxjj1tdlKq/vUlPMQPCKJZBDaF7mSUWnvGxpiFjJwan19hbAkdrN
9WqAMNYibV+bTPbeZIwlCgozNp4Hg8mnYMRW2Nl6ByBsSnfl2EPJWZowP4gstg4keGkACGilgO61
I0F2hAzHrhD2punQZc3yFXy2sTVLlZxS2pjnSq6vQmaoRWpohw1SBklgCwGNeFs9XUVgnYwW5yb8
h6Hod+7YQyNN1mmrySuXnCBPAasW0QGmlTaWB9Y+XFjZZNcz65Qwv9NjoGvQ2c5HZuiQ4O3x1qzX
5hBbSDSgPNVhbgY3WLU6a2gCmL32kWs0uCWWqlNXyCpmkDpxF6L0hgpvE0jcj6XWWHdZtLKkm/BQ
3RHYV9AnOOxO+J7YQfMsv1sUCBhaEKl6a4uqi49rlUc4M0n9lGTgo/RmmgglnWe3U98Y0jZ8xzjd
Bm4YAbAsescNCDvJLQD+7GD1ZAe543XD3pUvh6KSjJEzMPAlhHbhCISVVt9PQ9rs2SPkzWLU0NsE
kkTsivQ2mcf+olIYZ6KimQDN0LrjGqZ+VNhRMJA43RdpUtKANmkvisE+LnYtvhpkzytPxXx7KOmT
5iuHTppR9tX3iSZOsIwgh9CDWjMPCCgV+gbZMj1kaVY8JlckwJTU8TlB1Dno8F+Q7zOAagITF6nq
7kZlwqWVa9TudzszjUPXdJIlu4Nb1s55d7mO0KGvNUiNdB06pD5Wi7lJhrh+znKDpmSveDdSG9ai
rtYkCElNvYhJ2HtYfAjOTRrtrI46wVwNP0b8n1agJytvJ9n6dL6Mrn5PRzvZVGE57eZitgIWYN0X
RUi7kcN4GcCBLG+TBdCjQzzbt6dCfKMY7G5mih5/EKx416kdgOCW0bhItz3GTlcepR5zS/SGIK5L
K9eN8Bt5Zc/tBjg5Zi/mYhF5KlVc3ZISod9fTQhwFYHEnsqim7Y4A0GUL2be6B6eFV/FEOXm0qBh
vyAF9kwxD4AwjFvGMAVaXsTeOGYXM0QQNKUFu7uZn/S8fs7z6akn1uYVY0WTIF2v4Os47G7XRceP
NzfG0RLhC8f3H+moglZGn87VwubE+nkA0b5vWRiDxF3ODID9sIgjc+5JkTXN6DlBnffGlWiU5a7P
djNcrllnX9ADR1Wvb9PS1M/dbCfwwOf9CAj5rNvDE/aKeBthit9U/ehXC5FYOUfjVp8G0A4MVYBZ
lQbN2sfosTHBeId5y06rkxbXiJbHdn9QcS3456W9MdN2vQUZN21T1YhNPK4piEL3Rz+4yaHN8y+a
ZWlHgAB+aRcUWw62vnGMX3NRftBE1b0EBwku1Kkj6ldML3OVf2UJPrOq3xVGI/zUBTkwKMBciULU
15nkuF2N/Hu8jK9JPqZbBt8sPrv8eU3jJkBadbzYHtE2qS22sWVuywyHQtRHu7Zta491CKdXMn+r
Q7pENjKDN7D+QQNhbIELqpFeMAcRQE5QDVfHxy2gdqR7U28CjXALcXbYM/Jr8R0VPhZDbYOhUPup
InCs0R0ta0pUU8OMikebHkSTMk4CNzxTL2rXQ8eoWJ7N9S3rED3dsXPOM7rFHhXifiZEf2LxZLRF
TgMGmoF4Yk18TheToGcaqa0LDcQXasRFz7I5P1sktUny5v0m1OwQ4FGebgo7pKUkC8G4AeejUS24
wFQ7zBkmhgoIAAE65xvR4zur1B4tCC0eYbqUm8/QCJWGL/EoJL2KrPWgOME/mmDe1GIramfajzVL
a1J2TFrUWsAVVyPKHKEC0yc7LhQle2nX2JMsBhx0vf3cLWI/Rmz6etPE+yVeexpJIW1zpkXA4pSV
OqxhfesQdPaqDgt5A/kOuTjRZw469LO9soyx36/OJSq6x3ExwluwzuuxbnqTPjvbPW7ZNJgHA1il
bb3IOl0+R2NqD1orjAeHXeBh6jPtmKX431BTsq3mzqA9m7J8LNN1DSLaI29jnbbfEmYdO56G+8qz
GF/yahG4wE3kUGGY5ddlzlrgrVyvj6K0aQBXlFECTzHRfxuGvjuemFwSndMOoLHAULcF5IVMP1RN
sZ1CVPWmjd4WCwobIoK5qdsJGWPRKt+2mZ0YT7HYZ3LEtaW3bzpomNuykPVD1wvmL8TNzsR+hV+u
SF8d7CCR14Hv8ibdLG6RgMpLKYctDVzjNmvKaKMPPf4AEQv7ME8pzOh8cK/gJOp+IRMGbpB0D68D
GnM1XIA7t1i4sh8th1i7bIMpzigBDNBsF47N8AcdXeD9YjgWGkCEnYLjeUfhb0SQHqIMA5WxRCXo
rT6BYTl0g/4UJ93ZnAqcYHW1HPsBgEbfupxbpGpPfRzZt7NQ5qlK0u4xmq42IzpEpNIx+RRHRpJF
X82kMf1+UG6xQTuD3cu8UGK1ICUPaYQMuqksuvH0+CpAld3KAj2NkX2tKJm5sSZJBIkkxToB29bE
acMZbJzn4h0+Or3cnP0kxFkhndBvNS4Cuq3W9UcLObDZlo3QzyLvw6OWwRD2isRI7kdrgolkm4lO
S3yonkZBZn8XLsbY4DZzr76W+E84ZsfsaZ146J3GaE8MJ3G2p3qkARFXmHc8w3XLC+yg+i4TGE+A
lgNF9Gye6oCDFMSDKcRqMpjULttltF+mPKPGTGvg2qK1m7dlNJt1MzMXY6uo1YxdjlBhbUID3gJ9
mEo/5LLDgB0yUbH2wrae+G3usm2tZgR7rTLnZolF9OHKsf1QwzzgqAFYRL8IoUlvFvqbyXoKR9u9
CTstO1DWcQmyrKCpLtQPJhsBv7x6ScqsSg4cBDmzLYucfDu3Vu1AP1UydmiO4MJNoZi2tTa63xlA
khwBEhRf3Kj9rDun++BruQdKqnlkzkGhNrK199dHlYfc7cSe4RuwMoGxXXqMyHeF1js3CaL9m5un
DTs7W8+F4iU+cDQnlAFBiU+qaTsHHf2+tfieIP5QR/Gbre6wLZYcm409dGyYbaFB0tbwakBEDfOX
JErnLdyP9MsqwjlgX563TbSalofgowPMdtez3dEWruoxepaFAQxqWHLrrUo7eVPQ8/bHtB4etNmd
PkEM1h+cIi+YLYZ7JjaOe7gANJbHvOUKy3rkETSfsqpKH0l8rUd3MKznLHGWJzG7ZQBfB7p+HyWM
T7jaxKixgT7oxaOqZpq1MQfuoYQ1kopuYpiBa1lwulGPssDSOyjRa0XUsh715JA1yjqOgNnpNwvc
M9pK3WmHMQcUzvw4ZZyV9LTPmhX79QSKSx8Ly1tb69s0ug/JlaPkZPK/2Duv7UqRbdv+yv0BToMA
AnhdfmnJIKVc5gstlQbvPV9/O1n77q3kyJyznu9LVStlFsJFEDHnGH0I/MBjwb4FSnOCqAZLJJVP
w6EtXEm0Qyy8I+qR1pehHzymOLV8AazLJpf0KXnSsA7f4ha2L1LmEEws0fewAY4CYQk3GBvXVQ0d
aeZcmmzYnQKqbTZO8iaYWCVYGVpCXzYZKh0h1PvSNJtNOuF5clpc93tHr72fVlDXN5jUjQvLUl8a
wGXWRsgh2Olpqm+dSEXB49fhoYNPMiBZGQOAVLDa4fZ0W/TAjwVyy6Y1Yfxp2R4XXXLIGiGQ/jTO
k6nFhIz3LiJYPvyDvleN9hJQ+jofErdi8dP7rXFomgbiwNQCYczEicotUidQptjqTZ5WhK5onfdw
iCbVyMa1HZntQ2BrNNNV76W2MWRTbdLuO5QcxMRA+QXZ1q9R2PgkZ4SzwJByiVVfV76KgtZQKXod
yLNOZoMWdgm2orVHJwprlbruK0lWB2oVj2LTRMXcDWuW3CuRN45zMfpl6m2I5WicHU2sONjnaq91
R2NgCXET5Godb2o9ttLTFBRtfAz1yP7tN0GHsw9o/ZrMG0qdXombKabvWlXsAzPr1JpERvRh/NRn
Roi8yTykTh+uB6M+GYX+EmtTALQ7LNVuvWn19DKgZjUOiD0HZVOEw44m/6MSxcd46p/rqZMnYzIM
qNNmfbnJSIVYDznw16YziBjT0puazygNDzCm4WhdRo3nr8GmBigC2RLbESKGYPxFJOeVLrwTr/5j
FiT7DgxqlSMpUOAA7rw6hytipiygSQ4qoQlaSF88UX0h0QDDGdK4OI1KNirSRZo3ro3B+IJk9qgF
ZG0BElFYBCVIE2D0ricP+03I5591egIKUL5gOtxHQ5RsQMpHe7WM7ko6+I3ZMmPFVyjgL0VdxFTG
nOmpDMajFfveGnYbiszs5yirnEpL0F7mtgPBQ9BmizTBUp2EoBH6ArmvfNHKND/VTDhbFRIHSlMC
c0K+LGSgeIJlxfhMDx+QcCmLnW9Tn9tlmaz7C6fof4RaSUoQ9V51G+Jz5KMM+M9KKnkRmdT/DACm
Tkihx1O5oQJtiWWxji60pzpyvpDPI/bC88WjT4a3QWEYrrjZ3LW5Ep06XWWFnzK34JeMvxdpQSrI
FNiK3ICjgqqSmDqcdYKDhulE8SR6oridj5BSoWY9jIDsfuR62PgbFqt1cN3X7DUIktAgn1dUaRGN
5g53fORjOO40K0UwqhSk4sFFyltclaHVfE/0Nso2JlQN5TQWBtWKVVflA0E6VcQNAAQSQNeP2BWh
ZIGvs1VZcRdHcvkeqrq/ywLF1ez2kTL+Oq8i7WAkFUzxPgiQaWmcu2nfB0UnVx3o2p3aRsUzix97
56v9I0vEeFdXVBq73LqzFIWanaFWxJPVl0Hnm67sx0Tf+1PTwds0ifD1iH0xV42P96kiHn43DJhX
t63o1SdKuIw44fTGWvMCGR381KsuI9NIjiVSJzyluh/d+SQOcH2B+OZzK4k6Is6HTU1iNXcgr3OP
GcpwLoRaw4sTsd8eiZhJAiYcVpt1Qk0CjTdZeQY2xUaMcjy1gCvFhdOkxoMaer8oOnfXnjVYF16h
m8Y66VRR7jTfBx1WsKFnn2T51HLV/tlW0eIOTIZ3lt62O1+H9FiQaMczSoBWG1V0PSVWdwdPpL2L
+tLc1aZgnIsKcneEtg4d9FeP+Z6uokI6RUwcH2CRQqU0rcamvVdTx79JigaHaDVS3oU1ymtcx3Kd
JHl6Hfoz6NmMTAZClx5a8KJfaS2Dymy1ZhNMfbbR6iTfJF0O9zcYLhT2SIeULxb8WN+PGO2Nfymw
rcp1R0LJqqVLdpORNkUmlKZdOIFGSSGZQ6HSbgwvJqctdl2qm0fP5CnDZESOmo6WfMgofz+WgLN2
he0RxRaw8NWSlEUHKOt1qVHEbLgg2oigHSMByKELxRRvIqe2eUGD2Rvc8hnTMwOlTUvdorBoCilp
kuHlFH6TbaMQDZKvo+lWwk5eml4HVjCcWny5w/dyICNM8T3zttWdcVbc+/dDHwZoHiNgkENyqU/Z
cBclKYI1HNcmGToqW50h1X/2w5Bc6AGMho7q+9XU8adqSGW3H5zuIlGRj7eh7/8msTuAApoX3xW+
fasg74ZLogl/dBRAbz1QYLGVnRRDZQXmYCWgmOq0wZ3BJL3DtR1vkoZWvZ2yV4plo+okMAirQMiU
56TnaNGjr5WAcWsR6fCXTLjvfEuvhT9Zjw0edcSJOJetMWipiqGZTG0q8Vx1+Dxk1D5Glj2ULpCI
a0n8K8W/ug1NGRyNur8fp0E9FLKSt6HijHvRTM7P3svLJ8hjykkxM2+fJ6azTh2sv9KhaIr/GB07
iNoB3aQuXxTpD7dW3Ks4aJXwgc6CuQu6nOeR47W0A7DnTSiIzAjb6s7xbAA+QWP8rkRpgwTEKBzV
SGh1ofRHlkc22JU0fTSnrrhuwdwiz0qGdeDkxj7oOlDuhZybDE38UJLuQYBG1T0HHaSRzhnyjZ4a
/dougvTKKoPuEvJcfDcm5RfRyQCVPnQj04pAlOnoqRQWeN8yPY1ueNr9HW5J/b6viVnhT+zuoaOR
Y6zVXCjWdYXncltWs7KSTtSqyDs26GnmDQmfdRRr0M7zHzLGfk0ZICHRozNDsiVARbH/Y6O8MaKA
zQZ+UXSSI84ZTBtd/QO2N04EpfLkdV+UA3WaQileBl1JnjLhhNd8ojLq8kH6YyyFgN+lOeKu6HJy
ymCHaOkmI36Tco1ZREcoz1jW4sJH/9o3Oy8uc9pvaC4T6sNbKFb9ytRq5ejEoMfXFrjNr50oUPwp
pY/rpqd3km76xIh3oPHkbRFj5vF1q6QKaYmrkOtOsY/58iR9pd3HU466LgbruoeD6T/wmQJM3aOO
THV6ryPgu0c6GuOdNmdKEZDMtyq1m4cIvtxRlS1oPN2IdpGECL0ih8Te6eh/10NaW3xNx5dRjOyQ
rQbBLFXPy6IgUU/vR31vgk7Z6XY9rrUCMa/oweCyQcsJ2cvzI6wncWFPJtsNj45pVrTal5qbvo5x
lN9QSzaQdHbNjtZneDCcHvqVGdC4Vj1lywi2Nm2VPg12RC4cbzkpgDkFsqAvyBbtrHjTm9N0TL3E
d2FV5jvZIT0uo+5Ak44CY+bpLBH99kC1Rm4GFkRrdtVURTsn3IUk3GDuirrnosraK0mc00UyYUCj
oKCsBdsnwANxfAgd9nDordnD+RYFrs6zb1FCkS9jdeElnYPgCr6gtUm8bnyqAxUhsC3ruYRq589W
Jx3uffuDdZW2rgEjPEdmXWt0e5sbu5i0a7aX5u8oGJt1FiIatbWwOaC74CWUrf29hVTHlN0+Rr1l
wewNAOD1vAl74ogaBp0NoEylFAuzVUdTvSPLK4UzI3/SyMrwq7BxJyOxWDtjDupgTJGFKcG9YQKp
b0iA2ld23j63tc9+ksbwiVgdutcNHxy6e9F9ALSdjmpC1SxN9BQNqj3gHmATW4dmcqwjlUWHOfQ5
WxOYPOg/9HVsE4PIcqdqj8M0RQ8JZZJpU2qpzzZTlget8UZ3hGCmrXC2dyUXEcFEKChQbzV81tl6
Atfirbs4y44tqP1voDhTyjiIUsKt1ahXXVhNEcvXFP/8XGq7TInKxnIBCXnL2uk5Ndr62GBMZ5XY
+t5NmJbsQwkeuDUp/BxVIKiPRdxykWLqm2nLhixsVjQA5Colh0LdSJ9N/u8Ip4V/cFrb9Pc9fkQ+
srnXGXNFC3JXl/enVteDE/zW4WfS1w6FpzLWjzbvUb7ukZGuCr8d+SoN9m9V9ceHnLQegqhM7ULz
Zmk1U65xBK6JGbBUIvW5QRTngUtL/O95nFJEz31xkxmWehvoqbcl1TTOT6OM/U3jF9Md5oYJ9qrF
/ceREGBcY6OJhc1JLCbYmk68HvYMFr1ug8PAK/osKw8ZtdEXW0F3HOBx9x2Z7I/R0qhFj34QuRbs
x1WtSz7dwm8V5kToAmGkDBd9ZTds0kKzBPHUC+DL5DNmBrFBa0vRza+ZVthu0KR1fyqCwrjo8sk4
eQkxWWGQWi+w+CjS4nc8DEo0sp3vWqwpzDAx8bNGexJlJQ5AnkhrSXyaFHD0FB5PLp+sslbJbxp6
H9hu7X3RSqu51/VYcdUYh1ol/BiRfJY2GU12C8ht4KPf5d4FKyKAW20dzKUgInH1g5YrHcVVu2Hf
ZPH3cybBo5+gCqCMlzinyibEpEp6kvkMllpPYYQPlWaKld5ktU8u5ghjcy2hV/iHQcsBao+m05+0
Ips2nmUTBYq1qaZyubdDKid7w8AKsCro6urbKVZ0kBqijh+taF5V+XO3j32NdagSnmMpRXdgnQ7l
V7UFj01CV2U91LW5h3hnsme7RhrvDQTJpB8BKgGauvEwO24NjwQuaiTFF9t2WOES+U16Yl2m9u3k
+K1/TQVMOdWWhseVmBz9S9tjAxZpWrG8D9V2TTJvel/jbvGIiTSCHWXIATo3OzbmGig0K77IznSD
PoCBHja4HNHzYdniW1TuilAl40EZm+GhCy2ScMzMHEfaFGV4YQkdKqpOE5HOOKlPF41HlxHv2CjW
dZ04X8iiovNTCorUlcYUtQE1gQudyabeqHWu02cvaYr4Ij/mmSGrnR5ktnbXtaJ9UcDl3kaDtMYN
O0Pis+itW+Zq7PXwJifpe1WD/94qdA1QLykdjfLKg5C+HkvSUlgPFME2mhB0RYJmwTDU0x2g7OGA
cntoVmbic/cJc+kR36hiX0ajPAo2Tv0u0WW/inId14w958dB025iygaNzx69Da/rDqmASmDHvo4b
ros0SKT1zVPc9+bX1BkkiEbCr3Y1bs8DS5XpFDipr66NJJjkJmoHQppDJ2sYCVRNfH0Sz5M2RtsJ
k4QNI4SqIa9P3JvhdcmOhp0o3xKKHp1V4k4yCZxC4oJ1WOp3MgWzknEtj5Ynk11Ma2CHbADNSa6N
t6k6Bbup13+moWyo/eLqo2NZb4qhDnYwAVhkE7dma96BAFTqNzpqrGIOBWyqH9agshso0i+mHMOH
gsXubaTTkoNR0t4Jw6ZXH8SAWRHxlEq4n/ykHy/Y8NKqUPJWDhepTxdpyz5g5iN28JQQDUpoqiTg
ZSwKDs5gIlAiwBXpCu6DUAMXY3n9Xa+F/MS0S8s4ErWo9A9DX43x0z8/SYORcpcGWD578B217FwD
NTXBqwPLTeqHZYJ+SKgxh1a6GhmqkoSzcjEeHEJL0k7+mtN9mDM8D5wITQjK5sdi1kTN4Qa4vE3G
I9wcTGp7dWRWxjpJzNw3xrZevhB2iDJIkvn61RaxUm2BxwfDg8Jgqa8V2kNgMOusME9ANJnpJr2Q
3ukfPUniRJZxqFtWBBsoRqgxOqjydBaI7c26cEVDS/KxiNk43mlRXM7kWI9sJ/2PGEkdAHvuU78I
EK/N8rxtppF3igcSpMRKc4axnck8enmT8k0SNx64anppbSSKr60i+WiVDbcBeZJKDdpOB17bScyV
cT9DaV5LrPz0hi77xjR/5CzIqXlog3PwddIcc99pLP7butb7Aj9VURCKXU0wnwmX18W1hwvrDpZC
7aAQC3rsGF2Gp9kq/R9a0vT37CaviGJgfA0tXuptVUmBTA4S216vM/W5CIVzV5MKex1GfPs8li33
eQhiwDBZ4XaQc6+1esDsGbC8tosw+VUM5HixhtUa8oHAG2Mh19Rj2BXjDjWA8R2SbvySs7J9aAnX
JoVOgGle+xntEfpik/HSRyJyvc5LbgzLIDC1G6NTHIn+WnbpSLu+GZ78PgNWYWuEsBgMD5ix3Kqy
Ve6CPHYnhdC4laVF5XEmbVO5hbz0KDTtuUkpDofGUF52DRXhYTT0m8ZTmB9HjcpQVD3jPfD2Vpfa
973eGRvF6uL7se/lI81uQUR9aaBIsYpDyKryW4uzYUuso6Tbr0EvZ+asL0Vjo2ESMrwIQWNdpQMb
9zB37mLIqfQOUKDZQ1N9pUL7PWnb9FTGCbEyjOyvZPze2qzsLpGoPteeP/ngi0ldqyeRbMDmI4Ea
ZooVREwsMizSyDiieu0UJ5lEEFWRaO/MLhGXkUhJnVWdmtz0nADyP4rY/+9s+QTOp+kIvN9H4VzP
TL3/c8qrX99fm1v+/F//MrfoKlA9SRSKxI2CSB0N+7+AOML4L6wbLBAsupqWkPzJv8wthg72xqEp
5QjeUAeLx7/NLbr1X9KSGhpwwREt/vm/Mbf8rXJWsFBYBm4KMQuwX7kE+i4Mi94HeOcgGzmUULv2
gT2p16/uhfuPYPs1ceW9oy+sKZb0VBgQpTKnFH/Ft8bXN5l25x17tgS8OvNaa21VsKq9g3x+w/4f
9RUeoDMPPvtdXh2c4iRJN6LzbrMk+lZIIY6Zn3efmBbeuyvzz18fvKsTM/Q487q3BdtHcVJQiH8i
2P/bkfOfBzobVl4d3DEno4AW5t8ZiuZt217Jv88ZeBu/S8XxvDu/EOX3/Aa6hfwK/JvDiRLGjv6I
dwawdX4hF7YKG8Mx3WHbu51IxNp4uAWHRmXM/XtovvE6vndvFiaG2uuiaQxD59ZCvE+kI3FlpsbX
xw7UT96bv30L/7772gIt1OTDMGXSsEErFtNV0hfFoTJrgjwpgN2gtDeIt2L1rELN//iS3nmXlszp
BOrmQOvHvo3a9pqVHnhMz/gXavUv0ur/YPhqi+FLcFNGyoa0blVfflMS3B15ZT59fOJ/bsl/LB7/
uVWL8UtWWNFaddvdIg0FThJue8pWtncUzSNqNfrUq5Ls4PgmLqOtks2MrkPS/vC8o0U5zwOQ/8Oj
6vjxyYj5l751MovxXqLWpARRd7etRwpbQeyRf1LSuz66kqh0TB0yNN0Lkkg6cezsZ7YQqxnimJTl
hadeplSs//UvSp3z34HlSbSftUsVbMj5b91zPjnTd5Cq5pJardqVh5SkI+tRCY66/oKBYS25Izpe
k2xHnhU7PLahBG9QiFXaYi2MZmVRM1Yz5yKOy08MOnxl3r5ji3kmcdJIqfAX3qrzqgzvBCImVq/N
Hnof68I1N6G3n73i1iP7Ox9Yjl5STaPaAceiWnsGtbGmQQ92pCmG5H+F9ujjZzmTbd98lvMZv5oB
6bHEYUvj7xYrerQSKIL6QX22S5pJOjQPKKI0wqnKBkXxRVOSdpUQPEjAQPTY2dVlrZa/w8K5DIv0
2dHDO8Jyr1qHzkHtP9DB+FW1KfI5ajKE9BA6cbI15cqad+uIno6Npz/IvnqJUxV5iwzWBHF8K7t0
GyQlEtHg1CrjOiT2obKji2CarmUzzIWDC1X19sg5T2xLSb1SL+Y7FmoEWQUje9p2Ty7vbaTU30i0
usoKTV2RDnNwumofhMltKKknl4qNKD/cjEny2CvslAf4NLC41g1+AJEMF2ZYUBPI93VXnuyku9a1
7C5J6P9S7MNB5bljKc+cBRdzOFg9v4Q6ULqCBjUZtgNQPSJA920i0iu1JmU2mHQEYXDJPn7m782C
y4l9mPj0E0hCNF2xEwRNRGW6PevQS6haBGPXcFJRuOjVnp2JnAlRFF/PO/Zi8WXkeDoo25ZuWSLG
CqR3bdvh3cfHfmcUqIu5u1PqNCqQq7maatc1wRRmcBslFY76EiHtefd9XtK+Hmroy0b2aGPtjr1z
2xrJRaTG7sfn/84jXVLEraomIr60SlcpYcZMpKK2EfEvHx/8vZsz/9JXU4RiDsSF4VF2O8fu15i4
FdwEsbqPG1Wc+d4s5scBfEpRSq1yG2VkT6oMwBewxHx8/u/dHPH3+beONHFSTZXbY3ZDK+BXh75C
sHPe0RfDd7CHqLaNpHaTIflqTXCYpP/rvEMvBmrqBAiagrZykX5NqAMmzNKEnJxzcFy5f98Vy1aS
puuZdhIPcrHDma+z1DprrBrOYqxGVFtyg/xLl3LVjykJCWcL1U/WQm8/TvpVf594Iipkk3nYuODk
9lnVF5taQxZ83l35b2N0JMPI5uDC8XZFLaY1AZnjJwPpvTOfB9irgeSZQ9XGus0sUwK27qRuboiZ
/swFPD+4/74qM5z5t746ekrN3ezDunGd1mhX5jTblOIvpBOetGT63RuwYZqkc6nS+Tfn3azFqK1B
z09qPN+sIv7N+7TWM68+a9DCnf37apycLEU69ZVLh4HZ3rEgzVBs/fjE31mPGc5i0DYCA25Iv9yl
tpV9JxZH+TpZBDgmtEyJsB5IG+I1A8pcimvbwja3KgnlWcemRsMqKW/IM/V2E0ndD8Mk9etEtWnr
FSBEFanBj4b0fVmN7c+YYDBqxZo88wVaTAhNjNp9UNTGBQv9yx/wFrRd88mx396M0Rb5+4Z7LZIo
pEo8TCtWDqlZAdvTrUeV1D8Ao9VlmyIoTQq1Pn78DN4ZDDOj5PXrOjU9nC8slS7xxCutUqn+4g45
7+2xF3ME5A8PZZTCp3bEyqFUc6qSzdz88am//UEEZ/H3qWu6Uk4gkxrXtGcBwGSmJ6OfM6NaTTvr
g27Yi6mipfXO740rN4D6Cw1OIj4g4um8uX/JZkGlWYAtt2vXasY5zb7+KdGzfnJwbR5Eb0xE9mJa
sAcaxUS0l66jOcZRbXLt1PThD3gUrMQJC9pGQ6ccbTuIr8YafQUNz5L+CWiCjx/Pe2/WYurI6W3F
uqwql0jBu7wAY5U5v8879GLeQJdpVFXaNG5uGT8K1fip1t3Pjw8t59N767YtBnfvDXrrEfLhRvnQ
HrVylKtIzxz2qwruFB833aaIBmMTR9aTDAC+YTLCTMBkdaE0KKZlQAyYMxFEZvVO+8VKM+UqDW08
2Q4t+oqAtDUJz+m6SBs+x15c7SchExDzqrNHw35fdtjdtAk2GNl15LgqE1F7NoBJZnU62lqTHpqk
JpR5wItrhzATDLUsb+3RLI5kTSFil/QUFQcAqE4q1iYVk/0cQ61m5+ehIR9j8SUfh+bZi+mwaaVZ
bPq0x3Zpqz/asY6gTFnRZoxrGtmkg65QUaj7XjooU9Jh2wtah1PVFWR5dS8DJrB1meIs/fjmv/PK
WPPPX307656cLtLoSreB8IA4NcZj26SfzHTvfJitxXggpMA2urgr3AGZFOG/2ANCNftlgUKgx5/R
iY8K3AZaxM5jyoPPqJTvzFLWYkJHyEo0pSoLl6k8ONZelq8UJy2PNBjPWvoaS9iHaJMkljR2Xa/y
LhXyYFe5qD7jsM+T6RvDYQluiUWPhkU1CpdSfIuGr+pRklqQyQJlPGoEkH/ydN579IvJnJZTWqiW
Vrt1Ud60lfdNzfL7j9+q957AYhIfwji1x7Iv3T5I9a92pYPbVfGc1jJWNx//ivfOfjHXjcRXZFY4
Fi7+NJh4488otj9ZZ7939ou5ripGEfUAIN0qCcWpael+I4ZSr0w2x58Mu/d+xWLKw4MfW+rYSBdu
iXNZ1ArCEqsq1sVoD2dVyI0lkbVVWgtRqZCuLDS5GozxIXL6MwL3bN1YEvknS5a0ajm2kmDfaKPq
qqjPq+wDKvt7RopHRJWS7pcbJYDK98F5m2Fj7p69nums2FZGHGTSTbrmiLfkOxiA89YscvG6i2GQ
ZVWr2FxDZImWB5Uy6iHTnvWmy3kEvJqiK0eZvNF2TLcMNHWDg8tYj1pwcd7BF1O03g8dhONUuqaS
Q+dNmmsPN+knZz4/sjdmsj8f/NdnPpSNAFUqXVw7xXXv0UjxnSo8tA7yLUQf/aq0oBF8fCXvDKk5
E+T1bQK+VFl1p5uuPSeBOuQlYUmpFPQAQ7b7+Fe8M+fIxahVQH3MhDPT7cF49LJ8VITz66xDm4tv
lh/24J3QgFPjI7cYfD+EaFMrP7k375y4udhy2LIJ4qhrOfHR61aaDZU50M77jJjL8Rqg4dFDWblZ
lJOGiagCbeHzx3flDx/vjTfIXAxaaVp2EJER4w7RJXSWPU6AdTLsRHbvBd6mLq4GaDSqhtz6l9Bf
Ev0JU/xJl0cLZ/H8X+VFOMW7yftk3vvTL3vrfBYj3UA9NMZRarnEa63kgH55SDYaSUqjg2rVu6RR
YbQ3Vgk8o7vOgCvlHvNjaeBNpNg8NzFKIA4f35z3Hur881ejq4+ifJIyyV0WBzvcBtgfqqg98+CL
eSHDv1WwlcxdzzaviN+96IXy2Uz8ThsNwODfZx54sezV0E5du236H2aAbwfR03eK8+D6J1ILRGmO
xyEsXgKvuze04rHIVPtuAIC8Lmb1HAHcJJTBJdtiyW5WeacRFF2I/qbTDP82r/l7NWLkQ54XX8Ma
60864G0qzSu9JCTvvNu/mG8Gmv9m61WZS0TQbyGCkgAR6NofH3x+v996zxYzzZTmslQ1LXUx3V3l
I7I/qFsVmRjpd+H3541cYzHn9HSQQpLjEtfyh+9glV9k//jx6b/zai65m5OFLrRUutT1BmebOpFL
osVn9128M9EbiwknbIhCDya8sy09y2MA3exLoeckxitodAkV9Y8kgRfo6e0SIoEP8D3Tm+RuavVq
XfcFNJu4CTd2H8mXIMy7S1vPVEAmlA4bdoJoIbR7Uwxi5zX9r6HSUSKDdZGb1GTXkobndeQNYzGz
+QmsrxYDLpUIbVWJYM+OYnPe3V9MUuE0ZQRC+rHLKNpLK3s0m+STCfm9B7uYc8DfsHPFJ+7GdvbL
KZxn7ZwMZ5aUxmLCUftBs9Q2j1y/MpG01XKWZtb78+7IYsIxrco2rKkP3bTtsTD4pbYZW6g+nxx9
HvJvjNZZffV6JtYzxUQUOnB4a9cRn8GqhuLYbYYdsdmlJhqSqNuq+XdCI3G5/3IsbZ8aDjv749w2
wdq8CXCyNAH5gPLRRt1tpvD6HQAF2Cdy7QvjFLbNfezN2O0nhA2skVexLr54HUDu2e7eHhv7ueen
ZrP759dqvrX+5PLeubrFXIRtXUSakSTuMKkvMeijWlU+G8zvvE/6YgqiG61Feowcs+qIcKwhKITi
vGc+Q6JfP5TQiX2pxFnseqV/mYv6pmjPmzf1xQSk+xhf4ymd501KPviSt/6QPJx1s/XFtAAdNg5G
U6auKY+e4ZZnfs/1xZyQ4/rUejnEro72c+MgKzsWbWXtzjvrxbQQe3GWsuHk6Hl55XvtM3W5p/MO
vZgXMsA3cQq/EMZ9bOI9jYu9ksTZ5ryjLyYGgkNtOXQCOTCQt02dx9eGJ5wzD76YFopcSAWcVuSO
if+kkVqyrpFPfzbpvD0q9cWo9Kbe1vtpyNyxyOKdX61s3crPe5xiMSpjQ0X/xqrW1TATb3GXsuJy
PHE4654vtaTwANGJYRFwjdJ4An/zkhE4+slcpf0pQbwxF8+g+dfD3vOLOG5lFrqqUPZMxJcMexMA
jjgiSj+qxCuToVgPx3mOHqZmGzRPGOqJFxPr0Z82o8EWO1VuQTdt9VbfV2kKU/KnHt9zhITCsJ6Y
l4KjSITrumwP1H5XRjoede0y9NNNDGzSz59ydp+SuV2Pwek0BKFNLhN4kZmHvD126m6eqmurXxGv
vucnE6+F0qtHvh+lHhwz+W2AIrWumiv+UMRI/ZE+Nfb4Yns/VfsBbxrkths2u5d8DPTJ/lkNR6id
G2Z/hYdlQzMqCcLhS0C+7RzssOe3Y8r6YvolPotjEhZ3UQorA9d68MsDdpQ6P+oWqg2/h0OSd7dR
cLZ00RV/zVaNLedBnDXKLUq46T+3sU5WaqWTW8f6ZTgWdb1Ou2uuLfJ+tV2x44bwNYM2fEEU1qYN
VYhV3iqryotG3TnQOLnY+RuHtQ2qXXKTa+2pGsonz0FpWTwJ8xj3/mXLtkYj7BHb2RPn4FNf8ZP0
ILTnCiOdzMyvoZGevKzZpmW2lmqwnXwNpAaIukuLBlLg+ytJBRU24tpXte0wCVRv7WG+hdqAa608
tuqurSRmjl3TfI0yc6X24ykjVYwIjtwpNnAd5msU7bMdyyuKACt1UkmTOXOwLWb8oKfd62Dqc2tQ
1XiETKLR5CfDYX7p3xoMi1nfDwAtq1ieWWT293CvezpQbbPFJYRujJibdYhr6JPf9c6nXCy+AXZe
yapDE+LGgX/ZmfmDge35vBlj8Q0o47KIiS2JXdkGxtHOPfLZBzha5x198Q0oWty3JLqyj1by57Qf
ruIm/aQGu8iR/X/qVWMpUy5pWsNW0kM3490PhgBAVX/BAAtac8v7P6946vi259UjHjnAaqw1jx9f
1XuPfvF9SIYmSwZgzK6tJ7/peSku1ITiHlZC/FsnqevabgExffy73rvMpZ65Gj1DFpMMXdtwylPv
mOZtVnsAXDz4um2rDFfwFcK1H5UkvXutMzEmNedY6DVRUgz8Y2j52iefl3cufCl1JgIgSaokzVys
kMUVfojkuqnt5DkE0M+sOcJJjYApfXzl77z0S+mzTRK9nMYoc3H4Eh5mP6ej//3jQ8/r1DfG7h9l
76vyTtLoU1ohYnE1PzaZn4HpOXHnrKNGD6H0Vs5BgSC7EZrIP6luvXcxi9nCGjSS5rAquiKLujUC
F7qNyZmNxqUgGSSeIHZzTNy4z79mWfE9VcUniQfvnfdietCDqlZso03cMh4fNdl9o975ycv03qEX
c8PYkoUVGTjNGkt99OroqayINf34Ab937MXyEO5bReStlrhOpz55sbNLyuaTb4qYL/2tl2cx+jUP
ZkDiGKFbWSLFwqYWK9VMjft6HC0goAKikpJhItySOye2GD9vLcOC0eiQtkZUZqjt8zyA2hYp6UYZ
y27bDzn8WN8pNxQVtEOVghI2QCXuwOsgYhYaQPfAK71PLuDP1vmNC1jqaat67HqtcAK3HSBmmPEu
YyaJ6JVnsb0aslvWMyOCCv6lEssVd/QTWGr18sm0YL2Y7ryimjAS8VWvJ1fE90V6EQ0KVxTv+Rmb
6kam29hKt6zWgsrYzkuHzvbW82or1L+l8V1bdxvdoCdfQ2frfqrtM0k+Zz16dR7zr8Y2qE61MCOu
joVvOO61zwaZsP6oiN66cYv1b/V/OTqv5TiRKIB+EVVAN+l1gMnKyfILJcsyOTU06ev3zL7tbnld
0gx033hO0KqZ6mjxWAEceFnzTu8pnm5v0p394wReHOMti7Ql2KLYmqv00Bhgwmkz++Jg+dj/GLdO
iHAUxG9nTOyQMYv6vbShk8/GIMGCDyBU8mFW97PKKXq3Lhgr+CAHoQF001ib7kG+lldhMRrWd854
bCDHQ1pwx5vvZS4v89gMuJNrGxZlRyQysD4LGmyw+Yak8eazB2lWZuQs1kM2KoJo1KQ4kxnIGDeM
c17VKcDG3VaESeMBwm2Q+zV5Lq5GFggiefSIpq7FmwRzsofMW8aiwvJo6Ln4gvnm/kzt1P1kXTE8
ACIsd3kJoxlK9LRnhNsBg2bpj0TlKSwPwl0IMw3FZd8O82Ixr6zKpnug5NVJ4KaOWiGefMv5U2Ri
jRPYkSE6I3UsRtBQzNl5fdjYxZVlovRQ9v1X7qtp182TvMP48yOFnb5nW/YZtF310df4YCT8xcMs
5bB3TEwt4EEZ/GjEPD00sEQP87jo4+pqN6oYUAk3K/fOchhwxwUekeq8GVgY8/cqv3GbDcQfOL77
d3IiuDOB37lfsrewpY7qiesa0Homj2svUTBXI/hmc2RTdNUWf4Cu9Ax7Pixw2caV5wGrL4f8Ie8m
QRI+onrNi9/z0tXxWnKMrDV+OBZv7UgZ1hSW5jC8GIXHe9rBLFK1hNiSNg/8tUx6KONNVwxUl+nC
lOCUaj6qKV9PK6xBk26ya/wpxsCORKMxWQ/AVoQF5izdhN7ntWfjCsmmY1o21qnAN9Qg6r2Zw8c1
PZnwYw6uqJdPc3YEbFYZnIpmMQ+QC03gKlDuwBkE8O5c0Kq+bv5kTSqgvjAQtG91V5wTt0DdaNpE
Zaxpv1ZNBYnANDLq+2CwZA8v0R92irOV8TGwzXoMdDgl6ULihBdG7oJAzFXo4GS4BtyhT4jI05/R
hRHHsrL4I1OpavLCpP1TTsDaUEgoWP6Qs1pwQ9EaGP09eAFQV8Nqv9XOIMpwMJLxq6iwsjTAHuJh
rcA/ZSbqW1tPwz8TVkwkWrME4rNV+Hj9CbU52aWekJnAmysPul/t/eSmgPXgJMVUcN2d73QAOCe9
jMetGrqTalr9lTjKOXczJAggMt3CGzHK8+y1p0mhpBealEogBhztXw5868DOTgoraFQv7nzsc29j
VSYIntYqa85NsInPARPFnbVpv95Za5CfWWYWhJ5VelrhUTxlQxfEKbfJwZyB/0Pp8up3a2rE1TGk
OrT5JOmYVau3A1kvftCogUkuBGIOBkyGi9KUayic5tY9fO0yOU5WA/qiM5fysglIslRJC+vkaxup
bG+WQWwHNrOjjlO/z41THGo2at7GYZK4EkWPbTjI/CUOrBolS8t2OpDjlgWqLcPjuutVvb2sAS8O
ptrt7+BsbKz4Vbe60egsbFm3RcsSgu/XgKtRsnL92LIdngSuB3bQ8wX3KFaH21/k6HcdlBS1QAP/
w1nC4VFo8OnsQwn95G+DG0+2jfq5CqoBjm8PbGrsG4E5Bvz5nG2sDia6u+/tejpsYytip9NsV0lv
qKMttZtzAQyOngW/TZMhzVWDAIw2+2z7rJm4gi8eL/0AirBuFUVMQKFjvGGhjVxvSWEIz/oJkZ2K
lgJtM4TKISqnOQC0IRJq2IqpjNJrf4px3L4GZuN2zrrB9oJMpPs+TABbQbi4drPdwkLaGCpreOCX
3Vwa3rGA8BN5BlL71Q3aMMkdgMaggm3kR/TS/vgTkrBtNp1HHAzuBlpilhG7BezSdaO9F85Qhl46
VfGCsSDWjpaxgXsMOTgSUaRLxK83qm2X4R/w8yC7ccSG0YVAAPXI4R9/j/OoP2a9zVeYwSABPEDK
8Zj45Qv4suQpG3NwzEzmmjsHiXCk7QDSTZ2wlbWTkOFuTHjoCLgjmCur4HrkrvUlVmf8s9YexYvG
6u9Hv4e3PKb1WS5LcxLZQgXBarywh4W4GxwoiwG8iAfQHMOC5KYlvAGh/9IkdnrOFKiI0p5kbAZ1
82b0qjmiAMnvO4jsgKhc1vSW5cEfEuKWfBAP/FYizOpl/kmSdX2aGHIOxy6Y/tSF9PfbOhkfckR+
MOtOfOraqni6EK0tAoAGe+UuLiPzt5UX32btPWRFLaHLWeKpam+cMOwQ7L/qeZ9XyctscwHUssIM
P4DUmQKniNAwdjx5i460Rs4tV7mza34g34YYWjX0MPzM2CIWOOs7xuTGh6GeB2ROlj4qdtpfKyh2
nIhLsAMG6cRKENH1pQEnqWIwMxsTLMGehzXIgH9f899T8dVBxzI07A0W0rE36e6JKObbbMBgFE6L
Q6UOjDv25dWpZiY2qlDMEKouTLjY+6CvTmum8kOtbr8HTP+9yiyIQOnUfZqm3xx8OYKvMxKMqgDv
n2e3smLadWVcykQwy2uW4pDPIJTJ58FYYArqXkGuCYG53aqIrrSBEgc5ZBbhjTJPyWY2jG+uaq+1
O4d2gVxmFf6nmvR3q9FBrqudxFVbcnkRsceiBptRCR85TbfU56YMagHkiGUP217GvVfqjL24Vo5x
azvwXZv0B9jkGqZeXnEDKXAkYV6D62JfMlevLmIgjigsW5kFBtzs3PIwBO164AiicicH86AaQKzF
bSMzt4ztLKzJ88NuZle0U2lwmqpeXJlYe5Z5BRAWxNRukwbIdtaWmW/of27x7D3ruXrnJYBH8bSO
KWYCSf7QwpqMhgwpt2FCb82dzjkYIgHa0qAA8lre5BraKmAvghnQ4+0uaVzjUhnBr2wr3FMDiu9a
d/Nbak52aDLje5p6S3y6QZFGAGH/4ezwjuXYvnuw0neS8O1/pI91wI1kvEmjMDBeYJXwIL2doXpX
j/WaY3xQQQTUDbmDrz8HfsBwkBaWELwDR7/tkzdXz+q6cWlGt63OoFlfOELmaDSW6a3fzOzbz8vy
hL5tO9mAxQDscVbznkKf8fyFV2II8oOoBoRE+VDDicKDsTMWYV9vusl9jyInXsTEfnCgxjAQ1su2
acLDgI1Y6Obuta299NIhRqHq2IgzfLkVcK/ChEbQsPwEdWV74GrW7PaRgQrYGXguWVFjf7yT1ewR
xwRkTga+NI2f6r4f7OHqAvThCLcm/bj5C5wWCMwaIGguvjPbtODzqfSCDuSBSNF+LabpfRqAyM4M
+0frlprRatj1c1G2xBdMicTFLIIHlSj9Y+IyPqdB/s8NkAMLoDBvmwvPa8dCe3ucU9s6Zu7WMc9f
eHdVe/MAJCb19lZn6zXpSSRCBKX97abud62e1hvmDB8FO1WROfemEXOANp9lM4JrccuyjEwJXNLN
gU9mReDvdT7cr33qXba1zX9Lty0OrDbD0KzrKoIfsx4Xv/5H5Z6sBnjSpeS0vWj2SvbL6JpRkjQ/
leONIcMXEPQRM96vwubNt4jzOntSzJpaMPALlFg9KiPWHvBbSMutjpYQHIYyk/Rq8Z9Q89q+swR9
OAjuApQoco88Lp2RwxO3ltoHykQ4nUloq7S5R3R83S84wj7OYiTSAaELC7nld9tP275b2z4Gu9vy
RJkb81sTRKpzgp0M00xgX+YMsHXh110MknLet966xEZe/khzdp+EUGusKcvul8brR1hIRv0adLJm
8aGmns7P/Vd39XTKk9SASFN4+0V12LRukC/01gFRrkaaaGKdEeOMMc1txe8uBzwrvA17CzXxnQIZ
dmSjbogQGelD3SXDdUZNfiymrbnTcNiOapxKEMQrRngm4UMQlsG9noR8U+3YXZ1RTeHAAACYVx6p
lDWKnZ9xvJmg9kgBsixuWy6ZwsDuUUxtel9qcbvdEz+k1+CdXNE17/7c3aIF17ya/AhxBcqRoXPi
YHdFnABaUt1bkOfIW+mY9XIYY7m0WYQ9C9aYp8uXYuUnoF7u4f3wMnxCvhF8DKNB9rpMzWc9jFLE
6Nn89/5/yuayWmx2O+Z4p5J5e6gIOcKq8+S/jWrCtrMz1QDgRD37Oq2mHfowoP6muH2OYGoVyFpT
Mj/mZQwkZDeAufur1bMfTibUCRkY/6QwzT0YGLG3l0Rypgaejnp2pV+DlFsvq9L6kkrtXlZMMlHX
BsUF40dz5Nfb9nNa31pDo3s2G4thlq6x4SkVH4hdfdBPG80bo7AesNHAIXdkMx6dfPjHYMGXUzpT
C6OtyrD33LC2WR7XVoYQw+bGHoa6jseu44PSg3lP/rsx/M4iJWITZ7+WnFC+HtaHSXO6rd0CZ7FI
12cSqOB5tQ1QckW2xNqY86gx+YLYdXCjpho3ek+bvVeJx96F9Nu75paJ4MbDZgSO92SYvhsLI1dn
1G3bLrBW56XySeQ5hUjtVpxhGANn/dwNmL4S1hqY85k83gRXvDSin8wdiaYJZLJlT82ujdBnFG8/
WpbcTwmPlR2I/r1YFqY1OMh3U5b/S1OQn9MIry+bEeCxm1ShcLebQ4Gy6dBOrhXjizQPDdqHXTot
3f1kK/yG89D9y9ok/1WVeXrhovTe2n68GW3sW5Leo3sBJgBxDQGJNBQk/E23p8z21/s2ANkkqk0e
ROCs9wl/62ExJ+TrpddHls/wY7LhXOr02u5YMJqf6Mzy4beZcRwme/u79sKNDJPGWg0D9jFfafpM
Tf1dV7nx5FaoYTrVum/+VifHjqD70lPz3fkbKcRSJ6iGlo2oQ/j5XhZsRrEi67zWXZXebZVMnibV
qGhy2HqA/+cT22Nbv9OtJZ4te8QezFTTCZmoYgnQmd7YZCaXIL84TXJSsdvPv2bpskw3gHUzlefT
nvSG48gFtTOgMVzwJVF9Wz3v3p3pq+q+8e8GaPXXcXFm1myCVRNaptNxtRg0aGo58Fw0GBcUhSo3
nfJfds3H1HiO90jNQ0I00L9RyLPR17n1J67FYd+o+llN8sGeVjx5a1YhR82L+4ElPFjDs/3oZv1j
69cmGhhjkWezzfQQ9anp0Tr1jAxBjv/utp6FQjT/5es2tM1ijMxx+yHv+lVlyWcJWO2fX6d5qCBw
595iRihS7HXn9m0WVu7yG2S8c/JZ/o5x6UEctWs/HLnnXulBww6lfLMf8q6M22yZWAUCYrs6BstH
Bq9y6o59zMv+tdpZuaNS4fBOBT+Q5JFXb9UcWyPZqxYDdHHRPpXM3lEhQYKWl6AQW3t0l11FVBQj
YAuula6cV2Ur+9w2nFaymY/r0utnC4X5vsr/dCZZqM8g5aGU6yNJkXck3Z5C7wYl0lX7UWTpg6wn
nmQ1zORk7vIxDqb3txyofPHOdf4zzsjuYheG/ZzJnK1Koet3jLfyMRmVufNEv+ymThVxlipm20vL
PVMuse5zh7S4NaFCDmbwa9DbvcgAlkq6934Cg71c7HRftvDmk6zMoxk4y1tNkeHOJDT9i5CS6pEB
rmoa12A3ZsNd2RZvfGY5eoLubzVaPUWkQMdzfeM9tuP7OvovBGSPEARIli37Kw+q17Fu4ET30gtr
Y26mXeL4JLcJV80yU3tYxT25yrjjZQHjxoU4I3fY5q06qYH3c+eZXnGnc+D9Bps8VBma5XGs/PW3
t4hbkKEsPAL5GiaLivrW2edDcA10IcFEG965mBLN/+Osu02v7p7wyYzTLKfEDQj93QqyyCz864h9
Kh5H95frOG9SOsu74HE94lFSV7fO3FcK/PneaLLx4AIV3wFs9Pk6nSjR+tCCMPyrU23lO+WBCR6F
2Z4zt3L3SHFNKM0Ckr3n97t0dRF1zQ1DJzunZhB77sSTgcrObHw/Fk2uDgZYlLMhBjgDZPFRW+cp
LE4qkyYSCyj5HTQSVTt76Tdd6PV1FlfEQZFrGF7UjBI8db/UH30WuGdt0+XVmYMssYH5b2NB87yC
pMFMz+CBo1YNGfeohWOPHbyrLkrjabP74k0UfOp808HFx/wb62AkCjDsB8/Hoz47Dq+XX0MBa8gg
iQa+nbGlnt3KAe3vimXZcaOey/OuB46rk/bqWTlMzbRnpKKZ1I4M3HhIxPo1rWUW1h1BiuMhJYFV
WB0MWQIS7LZv91Z7YsbvxVM6CLux8Haer0RENwki7aK+LdX/MrLbMKKZ308LA340OTZqo9bTUtUX
WyRQCVLxvtUY39cuAEvrXfuZFSF70FelVBEqHpMdOOHr0N48uaia43KyvgVXW790sKMBPUpzAiDb
6N8TNRRBDGotyZN0UFXprV6PZq3yD2CYBnMQTfYAmhAcDxD9Cyg5B5K474ZuELB/1mVnb7PP7kAn
17YOvXAOlnbBJ/ZvoGH9R1SKLUeL6Z/7AMiqAUg/hyIME97AzIQONSpdV+9NNzjlWbvEWWZz2pY8
zaYzD0+MlRbfGLx3sjPfeCK4Ao08DxMHaqVlm8d5hI0FqYZY7+hO1XVDPTWIBIdDe9/X6ExrY7nk
29MAndUzl0Oe5T1NiZkZDwdxrO+ApZXSPkKxrWEhB7utb25x3y+Ggl9E3gQRsoWzudbP05acfd8o
j14WdFQhNFWQcot7EVxGLrhx9PcrE8FYXqd445nfZbV6KDpxVUZjn71av9EyfYSog2V4eRoGvv1G
JuwIlHgv6mrDfjfNjykDULu2yHW0YsB9hNPcAqHephc/damD59uvtLE78Odfqiu+NkE1X8I4CF2H
dkhfIvykj5fvfU+5f5x6O7frNB0zdOKAoHlUMsK0HuFn1b1rXbxWdLrU6IH5bqJ+gGq9GM2nV/Y/
6VAxP81lkTToBtjFvOZc9IaXW3dGkz7TWAm3enuylVmfbFuBYLZpoW39mjIIlL0vhsY2KY7CZea1
CxYSIPVMuaA8FC5GAn9rMC8t05Wc7lrN5hg1m3VcmH4F5ppkoTcE5V22mMa9l/HjW/N2I1leeuaX
OXrqMnSaLHjZRjNjeojPzKLrsCTQOrZRVmHfOzFAoxdHr02o8wRYVFBHAbxkMWegN2+akhGpHpVH
+PpNpcePHgB+LOHG7vohu5a9CcR9+8UulRnPFmESMZ4+LimY8KnCf1Ovy13XMbJrLX/QyR4JJOFd
k8hvVfHtKkQW4D411S919Jfm0HT5Z9HnV/Lzi7Ny9ydj1r0mlrj03l/HsT9aEx28iYV4eSA0iMqc
YogblAh0i5FZYAry5DWzOW+h2wz5R+M238PMcRFY5V6J/NecjN5FLv50Bm46/9hpL+5QPD9TwcUo
rsRrSV19p+btPIw4T3yD5WfDmuHke/NnbnO69GK8Q11OL218lGt7Htr0k4pnC8v4C+c5BbAOPS8T
7ztl1VdsOv7+Ji05ZcoGZC/uYPKmWEZYaYHu/GAbDNmnylK3s6k4Id99XnAR1WiQdwDMDyvjLKhR
M1wOHm4k2aG4a2x53rZ0n6YvoEwuFpqcmbx28X9z3N8l4mceqg6Ln0W0p7fxbvGwvMtq+UlloA9Z
yxGxSuNfiTXWst3+xGbKiZQHCj32PxosuvqDhqMyzpO1+g6+D4GfaNhST0VMg1X0sSsHEDTMdNwN
1VuHvIN7xRcpR6a34OuYPPV7sOe/g0FDit6meMrs6S25vapuULW0DjzSN6uTBCvGxDxPh3Gim5L8
p2Rt3ej1/apI0eueCIJ0v3ylqv9jVEZ3REd56d0MV1rZPZkL6a/tVLsyZzkzM00nFpP7SUHcjezO
+gd4+9llaNBqQMKlGWpOipp9LJK2PvTJn3xayHhQLxoLMu+mQRBv5T546vquCa5MjZuhOU1xOfDO
AlFOd97qPBs0tqaq+wHtTNQI2cxLrJ5ItmEybr2J6Uy5NxhUR5LX7SbHvVTavJGD6YHMWcViTn2Z
+IimFRGGmV+g81881PM7dnqnY1GZL7frzO6XizZV87C4yzMLMnEmxoMn9YcX5N6u8cbgL3zPg4lN
tkxIhOiEf6e15UXzvP4U5YDwwqEM7bdlqAbW1FYAaEb16Kv02ewRW3SIpWlFLpfCTfaT3xYxwqdj
3Rk4tusGzUNuF4fAHt/nQXnh6jZ3dDYrjiGaI2ICZ5IQUFOd+dNWjMBp7tabKFunygekVnxS6qI2
5oKQt6m3U8ZBJY30yG0nHMIu6OZtrF+MpXw1HcHnM9wLFCd50v0eeT7DoR9f/QF3UNZolBfB9ru3
gj9VXv62g+EPnUVY577dhVazNBEXDNLXon3RGzBe868llUeZ1CmOklnqq55R+G0p4hyjCeTbQrAe
C4DfyOuTqPFpZRSG6J/X3nGibmyPdQ7InHtvouFMXTwpaBYZVl/9zbEnhV1lfnSTMUZIDGTYr3Ud
Ohsjab3ggvLspnvWGYlTOiYeueSqPsgCnxPYUYeyEwx2egtQ/WaVRz8xkEZ5Uxea0iqPrp7endYY
7s0kT+LNtxhAdZpxny/l8lLJvnzPpptyR2bDi+9RissQHN3R73NjRIfui6cn76lr9SeK85X4w7fA
HGTt9oiGJ7kjtZEvtZGbr9wE4tmDxw+vaXlKaBbA+VE+5XBNiOJm3i9zm/qDh/uMz5qzPDFn8dx3
zRz/H6oGfZmKiP0efe24Aq9W3jBDOKztq1hbGTtO8Yy/FmAKGFoMpKrB46SDJxQRPt6DhpME/tQu
lzlWRgXGmyA5dLcZgIFF84q5A/tAZ2Gl4eykx62vX9ceX0VgiempwplJdNigMNJQ+rKW4ndaQVkw
hruJ0ODi3pwpBtsKx9ZISny2Grfc2C3HbW73m8XTu2aFEbtKpL84sXGq6uH3vEHc3LUjjZSAhd3I
cVo7Nt20v2CzkSdjse041/Uagl+4VLU9hE1hB/dVGthUAhPNqgkLc6+ZJZurbW85VBJYlF65Ptna
o/dfmqzZCWQivyAeclEmkPKqQjwwjrA8Zb1xm7kx/4mR76tsHPEqBVptxxhpNyq9RUttfPQLvYF5
rHBpA1k5zYiOPVdStps4ODvUSJvoeQWLNaK+YLzByqCwtLDZzAN0U0UPWBS1rdGRTNQMqC6iXsFO
t12WjA9xWh11SpOZJ9nzg9TGQqtpMwwyf23KYT23jtFF1ezMjzM697iSsxcOSdUQSBn5+6zhYW7r
EDzZ8/xKdcHcKZrnWNK6RB+3KQ/ul81P4XSP9R5hEVME86wOE56UJ9+e7Z7ADTpWJ/IE8/JSnNwl
F199LrdoSwL7mhc2I/mjpJPVydul4GTZYcTLEIJqtw70egXfWVfLSy6TnDJs4u/62a3/JoMECDTV
FgEi0yM2c+H4RP8gSChPbuDYp7EfttNsa3kFIr054ACL+huxXPrAH+4kpgZze3cnpNRlNbZ3qzuY
zx7av9+ytMV5mRuy0yzpPqQ/iz80yVwmX5J6X9C/Cxnq4q6gYiqjfFuzOyqfabikqX3f+Kg0HWHW
VJBdiqk5e69Xu1mWA12wLO5yj6W5chhOSleU89bJP9B7Fh+qNq3HiS/lZI/NeFFEN68lkfxz0Bfq
bzrZq8e+fC5wtZvjrdnGFD6GmTAfGZix5t6INkNnjwtFs3/SyOqDtVFuDTERzBNTFyWF7yoJmqgt
ygpITG9QyR91Qj7HMcNQNbIkJKsgRnTrnbepLO6Xztv+Yi4beUcUDM+p01/KhLSP5iA4lqvJyVjm
7SFNE/nDU6+vUyrrPVOL/vM2jUPoCx54ukx4DKhHO84nForsTim/2ZfTRopvtUB2AbBjHYiHdlyy
A07rmy4vc4doHXJ1ncWSPY5Nal29ITWiOvfauJDjvjCxqRGrjv6h5/dkIkd4TL31C5Ih6dZIEyhc
51rfIAP1ZhkUqG37t+suHeFe064/ScVEaElHN8QKkH4hGZ1Ppim8V6+vigGwjJwj2x4W+jUcvLSh
qfFRDXDNiQcgoAzY+v2/gifXKprhvvD4MhmGk/6XQ6/1iaZo82Xn7vyvDSa000VCgc32ncdReRz0
/ZL+W1xZPudj7UWeFrT9kgRbZMarh9OLTo4lin0tCXNTrvtrJQf2btb5UrlCnSpXMjCxlG7/sbVc
PkH1J0u9dLhVbqqjYfdzOPcKKGsgk2PplfHMbHucLGtLVclgW6Cdffbb/eyevth72XFzBqXkKTGT
F9QN3dum1pTlDKoabVwPtfstb669weBvT2d8dQGKAUjCo9rbVmldG2c0Q3umHeRVDO/gYTe/TCNI
7ztvos1U5iqk7es9aCEBm/Tq0xhVr3YFGQpnYrY5P7KuJpbaqLMUBRLawM+9pxmF3106pwgxO7om
jy3DeIg87OxlGDoGA3K8sH3AnyZZ46i/jWvvUeph75r4cQydtqeOLdUo8x07NsqeVN1rxaXxk+wL
9UK/N7PqI20bY9dwEhghKDAnR+3U9L+91G0/Zj6TGB8RtwNbxeDUGPxZMRmsu9xoykOfDV9zqVJa
oep37nvLgY3p4bHsEagSgttHG17lfSVd8e6V43CU+VrThROUppaOSH9wVvIbZe3NNhljb6qY73Cq
Oay3jhm1FBUV4sKRIYj1t+2s7mFFp7Sni+OTOvsemrFVoGezSmbw6RdvwbzsA9+gXzwH492wYWn0
F3pDKTqdizULnDw0bv7iCsYiUfVBqBn32eUVmywbSrCDSBYKXWZa3qWeM6F/FSI92ELyUOaNE7lD
8O6g64CwR3foMxNKPbSL/41LUF3tOeVQGBqTm8Wu3jjzpzhzqXmOr0hlnBe5dpQKVCtOifaqncy8
8rJSI7s2Nl3zsZmMkELPv7p2a/BTY32d56InvC0gcc7z+DIzlUlf3ZnfnSUpaHCa9DcAg7OGXFKo
EU073G12uUZWYpMJJrz6yLETHs6xfnCk+uTx905bty4RGVt9xJVhfpZ+Mp3XbKad7DGxNIyp+VYo
g/nNsnsmHOtCxFA1n19mPMzOsES253sRc2kW8aDLjFZXMx/vouQDY0lenWKHkAWDnEpuv3U6b4wB
uYLXQjUYcts2Hn08SF3XBfeM+hf70SOaNuhu46Wt/mY+DtspoGiVZWZ9FObEVAT67IvLNdTSaUNS
NbVzccUGYj/n9ipPS7skB2Ekv5JktA9LVhrXJdP2F24T/rUf12vpTc4pYzn7IM08O5WqVQfUgulz
uVAX2E2zY9zn/TSHchLT91gXK5beRr4Ei91DGZ42pmqyvDt4yUYbX03fvtCMDpPtP6ZVsXZ0ln3r
6qReEa4OHaleWPIsGfHpohrf0lfZJgtfoSaPqILgu9RWc6kG6T5C52QcvzR+6XStrmNPW9KWdh33
CQUnHCHj2WRl70DVb73fCkNHad004biN2y+RZl6Eg0uEQq7DS60C9drPtdrPSsgTIE47wuxUfeIK
3DPnhlWznSidZKHMmbIwTP1MIZ0y+CDkThuqf0gWpNPoI+10R0Obv7ttVTjWGcehZT/QAPqb0q+L
5ZRP+y7rmf+tTzTCo9lfs53chubcbWCPstmcXqdq7VHxrPlrvjEq5qW2/kY4zayvsalzv3ZO7K0J
/5rmdCCIIdqds8h3/tfhjJCyPMJz/s6YneTzHKeDm+TVF5bZ7W2W5bjnYEiuSk/ZpWHoE8yECGJ3
Y9lhtcrxy2Ku4rchB9/lzRkSnKnmu+a3OvDpyuckbdVL4Pqo3DulcU22Wx8lyxCli9HHCMeSizUB
GLNHe31hPXKFHCdF5K1V86Ss7n9DMJPwKDWLhzTwnSMQNGJvZekzgwvL8+b0bVQs6xhNdh/cDTSl
PkiVyTAztGHfxpKxaIeLqDx2xX/UndeO3Ei2rl9lMPcckIwIGuDMuUhvKjPLqswNUUai955Pv79U
9z4jpRqq3cC+OcDM9EhqFTNJRsRa63c2o+3WbK4igtpOdNAPtkjHNRaqCtNgvy2vfKN/KCb6WrOc
ynknnNcuVOa+wgUbFgyDZYDHGCgSLiQaw1ucc15UlL87HgG9Fqgiswem9LPeKvpvBNIC/cRpO7Kp
Zs2CXjVjw6fHwKNPfzNtT6zTXEVbWbgFgjYgQ29m+r4o52Ftkjyfpvw2gbfahrypeOMIyz5qQfai
9SPMzwlnuo3lhvlVGo7wohz0jXZRRyDLRQb+qm5EbIXXhkcyWGWH1c1YT8N9aGNNV4DWIbQDMQ/S
uF/HkfaSEA05h4mlNqoAOonPjpFrvBKJMnRUsAAUFQvhszlgNdqVR1jLD6Om8nUli2Sb4ZY577IJ
+faknhXUlX2YduJJOdBRoqALVu7gfbGS4S3Esm8Rp6lcQohAApjzSlWe8G7z2Nno6kgS3zywwuJF
s9JzLFeV3arK4qB0qgXkFWMKNdSCwYQzPVx3H+xiRpjwaUoKQpqkeCOmtp5zun+LHGvVqLVf3uii
bo5mk9dHC03i1Fr+0rPhJDp+4B70ZHyriVxcGEXHsLeOHM6uNuO0ZW6XpDYtTpYK590t8V+bNTZs
qmCS1nIUer0i6Bw3PuYUy0ZB/axdOHjoq55IY07mVP9Y7eierS2g+lp3ZH1XJ1LrgusSBsRzFObT
N3PMs3tTh4hhN61xC7EjZiMib1lXGnmrfhc9Kq2Gswzbb6I81sYFVHu4mZq58Vqt2GkuHeAyU2Zy
0yQDXCJmtiWwn2eXb66JKha6TrEsIGFtDCBY2NkhFtmErEIKTgwiLAkpbnvyZ0cUqUBcWnEdMJrb
Dq4ZbsacKLE2MOor3MApKYkh8Oo+3SdJbw5AXR6wu+/3dy3EuzVkL06sPvGWLlzE+1LPEyLYxnFT
eJE/N5i1XwWh7hM6qzPx6WhwLPCU2XdrWqJ1vaVRNcnW0A2K5MZj0mYbGnPEeNLcUz9Qifd+5K5d
2HYfJSAr/fgE08ns4mXdhdmX0pI5BMSKYci81d1ooazSXCMe0J194MTgdwnNxSEea3If0FmG0G0s
Vsjk9+vGqp4a2olvNXP8YysJK1/4Vud8szMHjloLcccJinhXhe7dwKZ5pSPCoagKs7s+NU2s711G
k000vpG1Fe5yDSVhETND7BRKHC/qoocO9hRTqa7fN1UBG8Jzc2tlVnhrGeQC8WUg/2qjWx1qSKvM
4yM4Bz7xk7aewivROnLeByh9lCv6ujDLJyaQwZoRKj/Uhz0+Bd0HdiLpm6sPzZFG3HtIGW6t3XLK
d/kUDxxqIZ1JwVtahda4oS0y54ZIq53bZuGipTv6MoUTyQ01OeFMT/HRDCx/Z+VxveuqHh2AHUHo
GEzVrZ049Y+Zl7mvpA4SuGXV3tJOh2oTxJQ0eZcP5FYAc+ymvjM3qDU6KliiU0eXPi0YIVIOsT9F
zIid8rlScloObIgzi2zKKztEo0hZZAUbRQ1BVgIQpzBC6EaBar42pkZAmazz/ImZdXo71HA/yCj0
9iXOR0tbAPhOhh/eNVnbXw0tjEr8RJHLpDQmoulcgLDEurWN4C7QS2+tZxGgXGo8w6Zpo3nMieiI
yttAls3XWe8Z24Z8tZ0nfRHNct+Sd8J3yqsR2hwLoIrnJYtpRhtIBlwbx8vAsxjnawTO97gHP7LS
o6MnYaDSKadfGhezAXJ9rZEhjlMHS7cV/cksPf/F58/nkdPRGkecoHnh4eAxhu3OSJ1oWeMOvCxc
v1hgO+nPE8Vow8eUDTMrNl6G9ncKVvsC60zARD8s32rSMmgKon7jw9meG9rY7jtjQrgeElKcuU69
Cid3+GYrj/XgcoyuOYOKec55DsLaE6Sh1R1ylDoiugwlDptzHSbMa3yieR1U7wyJ3ye9JQJYQK/U
hT8G5Ns22kZa5UtglmCXsIyWsHdIQ4CZ0iMPIXqDYSnqDrscPno1FTM/BgNt7S5YRISWr0tW4VGP
JoRGrd48gRsnyzxGDDrRsW710bF2SeFE0Am87CWOk+eOfLUNiT8hzGb0HF4+PmtaPqGKkQpaeK3N
C0i9tzHiBdTzCct5VLaKoZCQU2MRzErJXDp/yEz/t1PV1l/z42v6tf4/5x/8nhcjYqWg+b8//7L+
49f+13zx2rz+9ItlxihqvCGlZLz9WrcJf/WPEKDzv/k//cN/fP3+U+7H4uu//wmLOWvOP80P8+zH
5DOJMvH/ZTKdf/yff+38+f/9z/lr+pZ/hChm//hh249///P8N/6MStPJNjNtSA06M13qPGR0f0al
6ea/hHBd1xKC6Z9uoYv8MyrNkP+yHMiZLii3Ixzn7C9ZgxsF//6nof9L6i5brFLGOYLNtv9OVNp3
wft/FHgo8gwpCWWB9a3buhC/uELaSIAwfG42cRX5Ww8Xa2iquCQwulH7sgAGznrlb+24TzaN4vcI
nXVu6iaChOJF4Kxtj6RV882l0lX9rpWJhlQB0TaNt9/T5dbRsqSsuqE4jSl5u/vJlhIvA5l8YnTz
3TTj4qvYwtKF65hwktxLj7+2c0lhZDawYTQRfoiqhr5u5PlW9G0EpNY3yyQcYSvpo9oLvvVTrjwL
URmZUEpMITQr3YBLG+RHJxUb6VflpjDr4jngTAI+0aY1AGe4kRUNERmm1XNf6/27QxzWOo+sfOsO
wXCDO1T4idL5QrD+/RkhPDZ4TLxCwrx0omurvNQj0EGECFG68JohfdXHeFgWZ87qyGxp65l6tSZy
PpyFPZmrUWfFu8I/U5SsPly3EQSnxQ+v+PUft/XHGK2fhevnz6TI2CMr1BCKWAt1YQiR6GR+DtRG
tMpcoXIpOXyvqA+925uriRT4eRxmn4V4/MVFlbIcV2A1oQzjUm9Lt9FSghbNJuVBP4dNgcVTOBnG
MDea0rpmw203Wq8c+xPx819d1xKsYddEECovXWq9aCBOfOK6Zc7oMya8YUcW3UMECfmZnHaijLTk
5vf314Cj/ZMs2oECRbmH4k8K24X3cylGtwqmay5UuY2dDbtcgpPOHd/Xd2MYNB9tE4l3u/KMZ+rV
nEkOoUtBZxb3FUThK90dJGZwjY4QDuynZQBeW+THShOFVwuBcopCl4lEwSNmeD2FzkMX5NFc+eFw
Fzrwo9Kmfq+tYNhngSUWfVCRHDZZ1QYE2ktWda3Xj63bzZq+w7K6Ipw5jAL8LiUHtYia/gU1XL6O
Ld9+TWJ7VhUxPVUqGZSKGjkpM9q6xJGmU8znC+deb+iO46ZwmFnklAbgCUWxrDUldkE6nX8tfJRZ
IqelX/jg3HMiHoY1rC8FtVklr6w6uRSF2yzKquqabQMMqm0S9NkvmhnXaoE9DIrGEuLlbWak2asR
aIgfuIEY1YaZFYAsZ0N4crtmoOQdmhOJ7829VghwVV7kveb25aqOCsLmfZj8Hl6Nyyj17B1JTcke
InU7zlNLqAFUwDI/crvUVxBWqk0d9F20LMxi43le9Rjr1ZMsLeogvyjphz2yuW5KBhqPHjye+8Ss
HYI5Rb7JIgH469SsXLwDYIi0ZnDTtQEzzjQfbdK9uQu0biMD5xha8dhkX2szwUyCEm899oxpppbn
b6dIljOo06c6zDxI/I6EgdPkURPPJ8W8e4gNtSOz3fsoi0jee1qq9iiMEbAOwwgADFmFPTK+ikhH
6pcN46dzUxTf5z7kRfRhVjc3PQcqr52JFwPm3lUvzUVsh+aSMB97iZL2urP0BgZtOx3CATF3Z6tr
JtfNLJPduDMRDs5ATXeMKt7G2LqakvLDtSCxun5yEoKNd4oYpXdajSqSsd2trvJ05avmvSYcnm9N
ZHpr9ndCMSRaFfCibY4AxH9jnN07pguNgz+6NkRdbgaa0QNKrIFpTBiYc1KwnAWPOVjZzPwhbgRe
C+Ico22uYm+8kZEpjx5h2te5aOoVz6i5twLNdpgbt0E7w7x/YNRbsAYniVqJyf8Iu7i1mqWGAHJO
3wz/soppAqla5QYdjnaHJoEUvsjVNpqdGNd+rfWnioDpg1ugT0MghGrFLwg8r6LcWruaEV1nXmEz
VUXdbPWVXKsg+/A6LWCUF3g4BGTDaZSF9pKZlNBdjPTEQV61qQodi6BhHL/a9RjNEYe9hC4x5jK7
brxmSyMBemDLR7Qsp7rUvpiDMy4Gt2sX3mgF92mCEVKUlc2dS9yK5KLv5Ri7MPI4kIibtx1/Voxu
8LVLfNzZWxtJjBKBecgGt6Lsxix8I1o7hFKTz5lf0cHB9x0zr4LqHK+SIruODFtsyZgWKNzTabiz
0LAvh7Jm9dQdHPFxUsA3UfJUdi4EVIu1Wc+gSScAQ4ORucySHHiJqLeIcBa9SBaVOWQNPvRGvWTX
y+fpmAWbLI+H28CD62W2DvkKI9IGW28TVKuZdxWFDqV5Jd1d1XqWuDKEnB4HI7JAGMK3bqj0604h
6t10tYCG1TZq1/TB3jRJTYANipmVFvr6rJ4S99gZUXNDr4AaiKnYKWsb1CT+sBsy9ZCZ/nAtJu2K
Zk2uaqmNp14vh520s7eme4IQjFLEkPt4PMfOO8QoffNj7b5OhVhTG1hrB1XP0pZKzVMO24VfFqei
ByafIOXei2LwlrLNzLmZTeTiMPaDih+szM4AkuTUeh/zPD1BbEb94EpS6b2zJd4sJRCnnBMXnUX3
vLj2yqP42zg4XMJbMcrmGDvQvd3Kr7R1YQt9B9hGwy+pwpjF56U4D4HgcumuFd3Cdh4e9AJKqk7z
vJHwQuYJ1hGmE9h79jVGpC16zjzIoGQ5Z8uPuOohhAlotjzK/BG1lXWDC1C6FJAGl1Nmkg6DxKW6
ldC6F+g+2m3Qsehbb4lqqdj1+VhfGZ3M1s2UyuOUe+O6No1djrtfOrb3bnNm/43ZroknTqEpJUdy
BJ9haGpMW+EXwK+KyM6oDqFLZH3D46CXhhfdP3OWIDYuR23rdpydjZGNkA6Rc4nKvKZjPOC28iVs
g5u00exm6VRpcHTizF+nhqk2AVPGNnIZbME4nntak6zGknNrnnB6ZjXiQ+bgPKWh6ClZFByopa95
xnsSJzBTRVjfOrqW3lKwPlSg/wv0Ut4a6r26MSckc4ZdN7OuqRwsIMp+oVddsc1N2PJRV6ZrhLYd
XbanL1VgNZwzSAuFCHdDbH5hpr/t4QxG47Mb9cyyMrZNAc7cO+BNk+cD6tJAEr6798fhW+uFN3FK
dGR5hpBsxJsOYNhcCa19S/vz7CexmvXoGDgUnrejsX3rC0+DCqB1y7beIc/v5/gOvZkgIAvRlf0W
5qwF46JUe7bbfl+0Rrss202pvnmpZV1DI+vuU07TBeN26NyG710xeGDom8FmLc0+Xjq1uNF7zXqK
hh6KWYS+rQkU3u3wmI9JXKJ+w4Sl0/iteEC+KEbETuPoa+vMMbJNiJcI6ZQuoxntKa/8tRVMr0RJ
RvtScoZ3MlnXyXc/Ctu5AasrVz6kUDQMJkxwFy3JPLKD/qVpe3NZeEW/mIT9EMbVfZM3kOOqV9tE
GS2m6QN96l0GTePG8RMmO6Y6lGWOYaEy6dfBa0pknIe0Opu7pWCaZ+iRXZ3pO6xGdwMrcAP3wZqR
UWLOfWWkm6Bo7C2a6eBVTzzSUvWhhlbqJDDCrS/CiJ+5ufPcjqwv8IFa/P/Uvjo7gccQp+GzjxFb
a98coHS8+lRX85ox+9wP9dvYUg8m8gC0hEl9sjDbX406Qgkrhm5kBqeaeQRxo1a1Dq3iW+cbK7dA
C0GY+E7zir2uR7hudDMy68vbxOEUNbdkacxqXe0iJ3zSdQANOfTLYnIYAEHggK3vpyvRu88Nqj9D
CxzuAfA3uMYiLMa30cpRE9jDytapOfvm0elGzLKcnWSlr+F02FdeAiXJTK0Gc5Hx2m6a+MqNBTI+
K3dfotq9q0lefBoSD+mZ/VxpxWNUZ6hDqjOrxi3WlYWiMFHGFwbqBYRuNa+6UD7k+mAugq6ZVhPM
AJZQQM8X6xJqclohFh67rdvawT7xLGuZO/7wxSuTPdQWZr0qup8MbzZ1lcGLbduzxGjErC/cjxaa
5qzXq2Xum2+mq+l7Tbjx0XMycw1lbKs7/nSIKiNZxNhajLNMG/xdlTjdxhrjU047vkeYKG9UY5y8
qgHhGcM7l4p+NjUgTQUPf4uKo1ybzbS10v469N4IkO0RoXQMjWJv4RtnDE/H2NBxaAOUA51kmsLx
RmMuS4RbjFajaVES+mh26ZhdXdtlrWi2pp6tOFgPCSPHuWaIXeuEztoo3sGdxb3vURD1UYqvHiKq
eVHn15jQzzlY5pDdwteSG7PwJauwHN27loZjiUwh3ID+hC8WqjWNIN1FUYHpzbPK8Nbl+G1wgUaC
Lw09g69wntYGeC21U7rLzuqOU9Ai/S4qysJiheHI1yyDpTsdGJmEK4XyeNdGARnPAXTMbhiQKVtX
4DLWutcowBgpA1DWRnvEomzpDkhGyLLBvVJDArjW0w6kOTD8FUK3/hVjBsmnasScN1s7BlaqM6w2
YFONy5p6ZZb1mXtHRdEva+yxW6MKbzM43sBgRYyNGGzsdZHCFDDHVIcvkOfTNjIt4ux84y62sX9s
BePVcjC+MH2YDzZ6StCnpapJXurFzsbg7Mmo0n2ILdAmFCz3mhoGq532A3nF1h7XdvZgOAHDzjeY
5guJ7hvJXiYJHRiPhT+k54LemleiIgcP/LqMKeG0dYR5CjtacQ29cNa5VrGrpr3V1Q9Y1aDnoh/U
uofRBZ9EVQHXljPSDu61CHlBkbbrM+5IzoSzRh8NJ6afehKxgrPzwZkRFic90qw8c3omviZYlbCc
eRRVOX1CmZ467BnmY9Ad6+jW69n2cNrogmGhIfs23c3oJu+53i/6TtEjibveLb+gE8NedBclWXTo
/RDbpVsT9VQ7vKIjZ+2a5jA3Bx8hmHFXJwPV2rgvjJLBNSQoo8CIiZpT+foX9s5q3hu7OEKUMQGo
uuDKbrdQ8qG0AY2Y/FP6Otde+NDFMAemTm6ttrrFX2kn02qrud3aiO5ZZOaiTB+nCueZcBSvvgyO
ltzlpZksneIFgAeNvnguIoVJaRWvLXk96PnG5O38qNu6fuzSzEI96W1lZCCtm+Kz4Xtxp/XJHdsf
1N4MsG1LVAuOKLoLEdsL4cBwwoEM+a2dmjPHjNkYXGZWU+ed2iAuvmE+hD3R6B1st6bxqfSVsu3h
ITl7rsg8XyD1WugwjRGYOm2B+AWLcZIB6L9HDUcb17NvSOU5m5IBMc7HMqd/MfLiqh/94MORMCgj
3HrO5Ab/asyyhQclY5eCemjz2oJaGAzwHO3GKZaJSe07pCipwSmhYtn6ja7L/pRJ3Tn5KEQWYVB/
AB0ac8/nUUB469eRLbxF0z7U2MtsvNSkWam0eC/pNp573Q9ZzhhFzJze6J6S5Eyxh7lwlw5PpS3d
Z3SQ/X1pUSl4LdSzWFbNTSG6gro4aFY6LgWwZ7FciXHJcuZ2LMVWGUrf9xlh1lHrnUTQUyQiq7Nv
qyBV2zSvr0xawxuWfrUgEcmdmWiSYQkEzbbPNR8JFm79wg5eIqxw7rAWi84eUdNN6tCxzwJEFa+K
aJyc16gED0e7OC5VpZnvIQMIZTXMzJpwjX+dtvAC18exTvWoHUxowdvUK7M7XW+tnamN+dK34pEj
A/AbW15/w/LxwTprJH0jig1hVNf2ZKFPi2FDG6Zgx3D06EhqgLs3PTPeGNYAT6M0rqSyi01rT8VN
qPEhJYr4EB8GdHczmwC310Y31DrMJN2NFSka5DKLtyX99yquyxeMd+UM5LrcIzHzr4SCKI1hRvt1
dGr33Sy6Yd6PHYSqEq4LZE8jk1el46PtwDSpnVXa2F/rvhE9QKhBXG0aI6WAmRvOU5gbGScoKrPr
SMAAoHXBZDef9PsxNQZQkipIjhixpNfQRlLkILi7EA/hziahyesw1pOdn1PsqdS2vWOcCeSo7pSG
nMZeX29Ayu4wou73qHpMGo98cDf4Cp+t9koFqzlnb4aVOdIztam5bT3PWWB2/mYjTFrwPnbHSJiP
gOf2a0qfj5t1LL/qelqQCR4QQ87Y1NPnLSrvLVXH2WIszDDZl4liv9Fl+orhKWOYqV9BtGmRCcQw
5HVuxwtSb6IWc2HAbJ1oE9Kiv6vy/kml9cxoVDYPBEYciNarFj+1uATZLobH0Ml8/GMisdJaaNLB
iLVLUCWPnmh2CXPJJbf/iy/8aon1FUoKvEWJ1mn3qT5FG5Ak6uk4UNt2LL1km3ZNuYJ7Ga1V0tUb
y5xurKHWoQSmxs0U1V9wGHKPVLTjDbaoEaIJLb7t6P9WHcxRyELCXZdugGmGP2JaUWGaJvtse27H
FxgvyRMv6Qg5LSQ+Gqcd/9oNYhcr2WimjzZacTxJ3niKOTrO+IUOPDDmJdY33YzMhfioYfq8Nio/
OgKe6TgDsT/OjD4ozYUfiHmJ0PEQNJD9RNhmGPUn2q2mJfKRc6CExWbiDeKHDKnHWvj+usPzKZhZ
epQmM1Ijg48RPZCDKYnEipsApRO9e4xthCO/Doid7iR2PztfAs5jeYD4oCRtVoals9G0CiMHzfFu
+96zr4w4FitdKUWj7KX3ObtsM/eZ9q2SOj6k0wRJQB+o1zIH5viC0yYp13UdjdtITsPHJFWzpG9A
YeJHffoSIqba4ptj7DSoNF/izm8evk/0yW9ocHcBAe0Dt3psfIwPapxcZrmRt0dsvlocI0ogUWYC
aq9JXVvp49g9ewNKLinHaUW/dEBiWjwjYDKOVtGl4TwhNneeTKl6dPIEQ6pew4930NKl7nfFs2V7
zoGGGr8+gyjaKwP3AkyEsgqRDiDz9F5BWueIMlssUabB2fcxrNtyGDt4aCFQqFEw+2k841BCB4KV
YFjMmyL5UrtjcugCFMk61LB+5vpZ/56iCF8ZaWM8WElfPAOCOjee5oyb2CjMK9S90HBh33VHF4F7
gCQ1ZTQ7mV7CPjblzYNLGi/KqhDXrybS+3WayZSKvg3cr5pGC0HxlVB5BsVxbGX/PvpwPQCms4k1
Zt8G/ghsolnF9QgdeV1mGi6zFVGQWi7UnvmrOJajUa18kUNtMydk4ZMK7G9GnAzLCJ4BGsZIz6/T
FJYo5EcEy7Ak3xC5ZHCbUuemqA1ErLVlvhml7m+13lDLUZoTeVqZcVQZh/DoDsWzlvJLHcdJ0J0G
hn7jSBh5RfPQoCZEU6tOkd0kDyJJmyvI6RDVPR3qCQqwxLlJAjPcemWbrZWdcZMY5OXb2HLTJaFJ
6Sos+kBiN1gwCKbVfzg7R1QzvZw8UJVW+odeyHRepRrylprjdt209TTzIWFgamIm01qFot24NVGj
Ha4/783IvjBr7aZ4LkZYb9dhEzUQ/2w8pPUus28828WSLG6y4tkfCwfaA/wy2zVMPAtoGdZeADLP
3t1Z6GClOmbAtQ+4zxQp7ioGSiHZGFtseHKkuxL9kjTGjWUxHeFcp5wXbo95ASZhf/if/m/j2Yfw
vcrr/FvzM4L9HZX+D7z9/xHq7fwW9V59/fhavTZfP/5x1/CP+h/5t398vwXADD9j4eef8ycWbol/
gRWiqZCupbvCxrz5Tyxc2P+SJjA4vGaAb9MBDPtvLFz/l24CTYOTK4f/c4ZH/xsL508wzdOpGm2L
6Ajsp/+bBPAnhAl/4A9SwKeQpqOf4XRL4uVkmhL03bxwlg7R5Kcu5cEBqgeT02bJ7JUqOJuhTCLo
5v73AN/Phsp/Xs3mcxtwNk2hXwCo9NywUqIuPuA9talasZT6J7jxL1ewTUBDZcOgUrorL/3OyUws
C9zf5EF4+PoEKVQZF3e8P9ge//O7xsQKqyeqZMN2pbhMsIEQrzEbT5pDoRDFxq2SSywoz4hjcbbm
yQssbAx5/P3Nuwiv5u7ZpsX/gIuerywuAzSaMAuL3HHrQ20jQzS87FsBYXYR566DRWgPv5+Mta0K
JCc+7PMK0z5nADTEr+X3n+R7EMh/WAd/fhLJe6nTwMLMuIghATHuNbcR1aHJQmdFBWnQr1bGkxbb
/sbrG7xlElOuZEhbM1E8zHzsF9e90+ULAieNLTqjeDkmIt5DRrJnXYhLRjaWxQauxFOeyXzR5n3N
ad4ybklVB8RvyW5v4SZz62n4FEHqzxEreI51hWGL9RkOff78v34/JS1LSBaGPGPjP7hAJ04EYw1q
6wHDi2olVP+Ys4BpXEx7kfu4EjKDFzdYrjqYT9rBESWjPde70jt5oG4LwwzHpW2O917r5E9ViT2L
l8bMUAcrONtMNp+wQM7L5uePK9kpDMVr7+IEfRlRmWbjSOluWgfDVgx77BarMMMVzD56l7YLMd/v
n/+v17PppAyXrQmTCTrpn28PKkrAEhiPBy16KSNiQBrMoyTisuKTCxk/kxDOL9rPV7qw4+6pkplj
cSWJeclcXwZza45oYMU8bO7MPCrGGbZTi2L+8fe/octqM6Xr8B/7vM388AIUumb5w6TCQ4in4xRc
nUWpyhn3o/zMY16Yvzw8m2cBHYqsefasy8RekwDQKh7N8NCsrHV4G927p+zK2vHOG0/RFaXzOrsa
TubaXuE89OB/BTC9ORbHfGueGhT47Vx96/G+OYWL39+CX9fAz5/rYo3HpcygOk/hQfR7GILLIkMZ
XDVr/NRWEYrxAGOkKPhbtus8b8eEgouBFjvLuWXgFP3xvssJ03uvDYcDlrrfZDyulUfP8vsv9svb
+/0a2Je6HKEC88afr2GQe6sTwzccLMZkhlPNFaKajjFV/PX3F/p1w7640vnR//AWRREEA6viSliE
LvKd2kSLd2btcyjznxxIvzwsrmRTMSiL09y0v6cN/HAlbPmgK3hcKZLlXHj9qi8ZiWCFMz2GdXfW
B89K+/T7r3deez/tOt+vqdCWWcKBl3RROuAoJrwOF9SDm2T4E8az8zzcDg4O+AM8c1V+crR/dr3L
4kFrhMtoZDicfUL0JD9gYbjyDVwj4R4AS5rxJxf8pZY4f8Ez24sCyTz/4+fHp5udPWCqOBxouZkh
8e4iOHQ+yyb85dFBhYTwBL1RQUu03IvN1E/Ig+hVXR5trI2DAEOz0Fm47HZ5ALm+9edOHmyH7rNc
lF/u5vfLUv1R95mGbl+8m1OSCTlEJaoON7zRtXjV4Gs02fWyNPMXN8FroTE/WXh/8U0lZStcRWSH
um5dXLK0NUN6529aZsYyT72tEhAClL2adDxizPSmVdmudre/f01/We5nvigHs0PdxMJwL46QNKRv
7wtrPKLnJkSMLIBqbUcG/vnZ+++v9P2F+HFFmLoJfc0UlKA2lOLLc/E8QJCBmMRBHrQT5uzHeGep
uXnvAS1jSLIultny7HiH1+Fn2U6XB+Uflz5f1JCuci8TY4dcjDhZKHGYBmwXqAVVxNwrlLM6PcsZ
9E/2m7+8HAWADtdauuw4Py8Nl9GpGHxNHHyHpK7+GnbqGiuzPf5nsVm+/v6+Xq7D79/th4tdPEEL
awGbxIbzxfaO9mJ4t3/359NZwynmNZGGdC4fm2kXBPfolnYoe69dtmQ3g5lrzidv/3k7/PnloH2n
aOe/5pkSfV4dP2zR0qiM0ExRWGfwtFZZWb/kcB420RiK1d/+PlyFIpwGkn3FvjhEcylxBgymkHSl
KDwEMgNhDsRnoVyX64pd34KZKyRdCYXS99Lth+/jGwz8lTZmp0AT1joJHHE/dYWB2mtgJqonn0QI
Xe5XXI5WFx8FylsJEnFRkcmqiwKoRlh6De7CCIJTj/G2PhIXW5t3PXOwtvtkOf/FF6RV/f64LMWX
FT8/sIIo4zIquxo2HvZCjdFvlT8hR8XFuOzsT97BX94Ovh51pskswLJN9zKXGXFL5g9eVZ8atmMp
GOrg+7BLXfW3gtoczrFzxQN1mdIdFuD34O8fnpoXF1kSiro+YRC5x9cz1d3133z7Lq5wsTWMTRzF
GOvWpxKf8kk/OVn8yebzF/cKRjgbD2+dgjxysZKQFMMz8Zsa48Bqruk7s95q4Wdc7wsC+p936j9X
ERerKDVq/EIg9J/kQ3HCfXh6jJnBYepyE75jRZR87ZHsRJ98tV/21fPN++GiF7WpPSRjnuZcNMSj
BL02FtdiQaQD5LffP6W/WE7f5Q/SwamC0IGLPRVr4bJ2zu9bPhT0pfm19DSgbBzn+qxaajhwzvru
4/fXvDz/z++ebXMCO5zHJO5dLGG0n4lXu1N1wvWc8ad9FNEGoWMBIyyY1+0nu+D3Uc9PGy6Xg+HM
KFXRpip5UW5A6YK2qVTFA1Sb4tpH87QS+2mP5cAa96St2Lm76UX76J1Z8TV//P13/eXMurj4xeYB
77qvJux4T3pqzkV+jcHr4vdX+Ksn6AjGiuzCnPm/zKDORitdyhU4TxaBypZQzVHrAqADqxy9MXvJ
s/CTTfgvFoU6b1EOBNWzTOeyd2Ko5xAzAXN3MIxFMnXXFpY6NcpBI5fzDncnP5ZwiF8GHfd3Qlv6
XsGD/aSi+3X9K4FuR3LucI7+F3dn0tw2tmThv/Ki96jAPCx6Q3CULFKyJEv2BiFPmOcZv74/yPVa
IkgT4Vebjl7VwlFK3ou8efNm5jmHDOQ4MAuIKDB44g8HMLzgs+mcdzvN+n55e88tlRsH8Impkx5Q
Gj22khdm57P1/UEC7RnBGAX+ZSF/M5+7fbvIvzafikcgypeNnl45rOydzYnXlDQ5EwZDWBkdYbgq
YgYzYphtNe32siFp/PXHh0NTTJniCpkqzqNO9jAffKqamTQcYgJNA/3xAuZV+bvxpYGSMV6WH5TH
wVhdNjr+zUs2x+/6/u4BaeKGYj8cPEViGuMpg2rlsoXXd+4lE+MGvzMBaLTxIrj4D8q6tJXr/KZb
CJSKeC9eCzth6e+glgMnsPBhVtwVm/int7EezD/TrB6vjuPNnVyB8MW4PBK64WB5/pXcARfKZp6m
E9zX3ybGEolBzmAY4uSiGGSURhiKGg79lRgt9E36yfveFDv0Jsxi0W6ie/N+L62EO/EbnJDCnXAX
7ItP4UO+hMNh4VzXM2nFSanjdcmWrIqarMHKOO0jDFRijVyLxUP4iaqDZCvZCnhzfQ8xp/F57kl3
9mya76xNPnOYxXIFTBprP5vvGuMs+Qb5MogYUMHjbobYoWfuYe3MPESkc5Hnvd3Jh1U8UwW9i934
p/9RW3trdQn5161x7d37H7zrIV+IT93MUT2N8ziTBcWRQeoLnnCS7YhUzhngxab4UzU+hM02hleT
camFMmPopNg6fkOL0M5HNAzQhJPoU+cgTJh07Q/dMzyBL8bD8M26TgHSLvxr8bEvljCsFjhbbZvP
9fbyyT0XG+gJSbRtKIMo6uSLaoJjAXVw+sMg67Dg2vIwlzWeyQfG5b2ZmHw8g3k5WGUJ6OKVtmyW
3br/mX2AY29TXiU7CDk24TZnenkPqTg8UfVMwjW3wEnC1bdeLMeFhxbFEAmLDAr3HA6v/8SIhYeS
HFP1mKJBzQgI48jyd4CYZVG26NPlM3nNuRNgvbMwWYYQN7mQRcSdsoA8ILwG8rbNY3HGG87cg1SK
LFkmu6EIp06im+8zoIHe+3BAi8Tq13WLOMYKQsPLPjd+8MlloePsXIM8hzTaeMeXxWAyLMLM4LB3
XXXfu+s6eISI/a5HHlBQZ+6+09x3zJYMEwyzqiPPM/Fvc2B+MLASbY/ClC013mNn7aBqteB8ALSw
KCp4LWFuu7zAM3FSlwBfk6ZwmmlnTb4WuCXIuvK63ue1tM2GYddbIF1M4Wct7HqwG3Glr6IkWTfF
1waJQ9WEjB3Gucu/4vRj0kYDywtEWURm8TWovruTdY8R0iIUuz1sYv01vIJrav/Q3eTlQ2kKc22L
08zGkPAaKlPAOMeW2MR3Mi8shRZEzsHhKbqAeQolXXdXRcnOjICLUq+Cl/aLiD6i6X5sinrkWJjZ
95NDQudEMmndE7Ff+/vHjuU0AS1RSNlgu4KMv1QzOicaKD01dP2ZpvBZU5YimmNKwHN48oWVJO9a
n2R974BTX0VR0C7EEsrKIC3DP3VhXtpUlAzEfqhP0AA8XhVjfKAvXRH41jAsRDpBnffD7x4HWF4Y
HreLURN2psVwcmpGk+M7n885dsgmIVvNFblgmKAHpwe9pZbAUS4tfVW5pYJi93K1g94IQcJ6edlj
x007Cgxj1R8kMkTVOgd2mvqnfmZEndUWB/D70F4KTXON+AuUJZDjQ64o7v1Ol3aNjpztZcNnnBfL
VAAkjqwKxnwSJuh45a4Z5SWWQzQ2ja0Go6Ug8SwHDvCVxs6KUZ81gCIcb9M40L/pjT7jvWdWz55y
fVj4jQTOffKdy6LroRwuDvDwiA2DICo6s6WV2fSUy+/ID0BMWWWQh0LwM3N/TeHfooz0nk4JDJoH
k6edMbGtNZ5YAwQrDoUmMLwFIDbapEZoHTQjTW6kWu6vDcsbrvuij1HaAV/QVoO0ZB3FCk7hzu6C
/kn0AfLCKQl2wWlUW0Gqcu2ngFEHgJTQ0sGybWRxvrn87U4u+PGnjyFOGWsbeO3xtjlDMjCG6hQH
v31VLgn8ZSfo1syJkMay08Q3GRgiTRNpMmBlskMq9GxdYlEhCoDS2jI0vytdq5/DMJCuGxPtJnUY
7lxA2Kg7KeYqMIv8D3u04zcyNRGoI/NM/GfiowOIai92RMBSMLTuhiJK1l1rRjPbeXr0KYiOh0Ch
xkGhcrpOi7EF01HKQ8mA/UpEFemldcBV6n3f3ocRDP2GV/tbk5HrfZqr0cfLX/PcIeAcQj9B2Bmb
AsdfE5amHEiQXh7aQFU3epIry4Aha/gMvR2jjgFifAL1OdCsM0dg/MOT70s4V2AlwDTnYeJGpuB0
nhO2+h5BEgYLkb7ayGVb28wRQrYTiMq2CK1vlxd7YtPEIJtsSFyYOufveLExXS0gUq7CqfsqCDc+
5KuSKC6l6FMLncllWycX1sTWZH3QHMdCnTnywfJjOzTVa2sor1OgF5fNnF/S2GmUuLMUfeKk6eAi
GRGq8gFIp/7DpdoIHOamfrps5fxi3qyMv+J9agNzQoXMj3xo8m6bwpDkN1eeO8w8rk98kS2zRuKb
MbaMJdRjK7yNQkccQvnQFmt92PaQRSOKVq2k9LbqZtxv3Jcj96NiKtIfoMRHmsrtd2xLqPpIjIyO
FT2j56wh5css/e7yrp0c7dGG+tqQhQiIschjG1LYWmXFxh08FTyBU4aPISJzcPCiXAqqU0JkD4Xt
HRJly8uGT6/XY8vT8RKKQ7U0WLnI+6im6pxCqwd1oMAYd+wDOTY2AHCWsi6squGLVSOoGShXl3/C
uH8n+4uqDRM/yOOcZDTc7ibi6pl0QDV7jdTyyrOe+hbFr/iucpWZQ3Ca/4/rHaM044Lk/9P3IPAB
A7XEXDpEnbSEbX2TBdGqhKWurYJPavfsRPKzl95rbbYcodGwm+36NFpfXvI5lyKB01muxuCnNTmK
SSylYeDJ0gHlJWjgvyChC4X8dxGirsuGzvkVcxpkUAQsmHrkY78aQssM0F+SDsp90MC29CX3r9Pv
kfMxVw+M+Fw2dm5VjMtKvGe4hccp3KOj74MyLMNQUg5JY36E2+K67cKbqoifi9CYOS9nogwzGm+m
JmeygyPPhyNXoVcjfwRYsa6r7rrr2pnTcc41x0cLg8pkMuzh8YryuIAGEdTjwUK614Z58RnYDMgC
tf6khO021yGWvbyHpyUZ3qZkeSLbh3fyCj82mUFY6IewLRxEPzafox6sSVOgmqTICHq4MbBDwuGP
SAwhoA4h80ZOetV4zQctQ8rXEbmqHB+EX+rnN300eDdZWH5Lpcjf+FrZPM382NPPMD6yFJFw/zqU
OPniWtjKklNFFbdko9iqmXxGUStbpVUDkrwgJKukotcNEGdkYypxFRlZs+pzRBvdJoGB22sVaCdi
YZFGSD1c/nGn3w5YDq8z1F4lsgZ9zBrfXUQF10OLRhjZUoNyoVwFH0CNqUt4F6AmQrLZdIJsddnk
6xDscSijmkYvj4lTBhh5Jh3btDwZSs1x5rV1euOLa9be9zasonuUSgUX6XVoiLpYQUd+GOL4c1r7
ig4sRUA8paZ/c9/lpr83BTUpF6lGY39koQkewwhe2iwXwQwJEpSmCxgy/S+KL0Ec2OIkaO44snwX
eJXIaKQnD1cteIs7NZOF0i7cCEATLKdeYKOv7DyYoHP4w508JLaGxOQ+ETLKmZLkh5+pnkPJGJqC
8QW+m/YulHoEw6usbr/25YgDbuIgfhApazOzG+nNJ4ZH4q9tC98ooJLYPSAyiPL95U0d9+z9njKw
wUAFFzDMIzKYgUl2JGZuyeSInh8I3RDHrXpoohW0a6V2c9nQ1JmnhiaHvUUMuVTAjB5qFOAqgWna
6GA53cxyxp97aTkTF0mo86DPgxVNZIY2Ryu4TGei1nTHKBBQu+OO0xmPJ12elHtUhDcrlJmbQxSD
+oQsG4UQGJoKeGzikOra5W2bLohWK5OOnDLT0CyGkyfbFiSMsGXg8w5wGoc2TC4jLJ2Z/8tWTi4y
CrgUWHhfwXgI6dxk2xp0IxpJ8BnS8JpVUbbgkivjY5WPEtLKom+QCLZM2K/88A+9gncWhqEThLvR
Yupx8hAwW72r0jzmcakiYVNAKZ77i8acWd64Se+94tUKwwCUN9hOrs/jwMF7jiE2JaHIITRLuT6Y
CFymTPBc3sTTT8Va3lmZfipwhL2kpzxTAc+v0OJ9ovfQri8beZ1ZOFnL+ETEEk+oaQ251oZW9MyA
d2LlLKPAOMB0vqiqH/Rx7XDIVoGubpGNJ3YNYPdGajql6/iXdpuhDXT5x5y6DbkP3WPab7StaRcd
72sfQ3fcqQ6iLEJkJyh1hmm2HEJGpBCJczR1nUPSBOL2stWTqwcAjDkCbii3UrEX5WOrag/3M60j
/xbWE81CXwpqeRQpdvHTZTun35OrjdLDOBU+Fngn3xMOAuCDieDfwiwCsnPURICwba70d1Jf4YXF
80d+xSi9zhweL8fVIwOpRZmbVEF2BWkeiSmftl83kroQW0O0ubcgMo/LF6h6DRrJ2dxg3XSh/ILX
xgcZn0gFTJ0sNGl90IuJVB0aRq9h542huqridCapnLMyiTGSEDLfnIrVobPcgwZkcwXSYq7nds6I
BlvmuKfUjOWJb3RtHEUdNdyD4upcm6GYZI/CIIkzp3D8re8P4bhjXJYafQORhHLqggZJj5n6r4fQ
SNZ56xfL2IO5AGY3f52Xeb76M1fk8pRlJjUYoSZQ0dU59hElUwMtUaT8AGM4oflnrj1eNjB+4qMF
vRpgWhlHIB5PTzK5uZ6KjZYfIvDvlk8eQ4vI+/TPjExuzq5I8AAJI+D1UZl9aof7HIa4y0ZOPGCy
kokHJKFWuKJPBiClX1rGKFGvmonz06j362O87dXkzopzT4fYUMmhCrK7HdQBKgc1oEuNWtyqnWtm
zX2Zcb3vEm0URsyIIav8ECsP6Lkt0hZtj7ljMw2p0yWNP+KdESmDuS0YP3/2jfUMu1xF35wX+j/8
NpMQYMZNXQFJyg9981Vh4NCfeyLMbda4znfrUHy4nhFqzw8mtXz4KwztQTJ/XnawORuTsxhFQuwH
6Bke3J55YPNFiT9p9UzFe87G6ILv1uGnyJ4MDS4WwIJUS4xmRU/RbDt65qhMB07boQzKzGIljQnd
PexCuerPfPGTQHl8Gqfje1HJIrJczg+GFMBYjRIBc9Qy8pXZ18tf5awHAw+QzRHwQSXxeMfEyvEY
fuTY87RYmfRqtPaL0Ssrw/roaDMtkbNf552t8d/ffR1EDhwjScenTIHMFHwUzSPS6svLC5ozMjkr
hSD6KGCMcQwlh0jZiqZgS//J8w9swNu2TQ5M1YZWUb5akT07Q50S0Y8Fpu06+XOXZoCS9gaFSJrl
ymQ9uiAXVimIBH+kF9SshsgyXCTdjJUzsZliEtNEPGhVnkuTjDSvy8DJijI/KBYdYx7XkGYsZGnR
KnRVEV2ZuQrOfCTM8YZhJo6ixEkLLlcc+vEt7p1/HihdhRCsgoW97AknRdXXp/M7K1N/67QIqWKs
ILw5vlz22W14F/SIZi1KlHK+DTfeHdQrl62eXRq8+GMmRUdjikgOoRiGtKjme1nRqN33Q68b5M+S
mfL0WTPv6g+T69owqZDTiSDxCF5guF5Ewj6sv19eypkgdFTjmFzYsop8lCZgAxLptajeFdJjCRnU
AC3NZUPnv9S71UyOk1IGLbqQhLsWcgPYjfTFYHY3RSs/pxGcnKlJF6/e0JD+CDWUjRThVWMom0Z2
Zz7e3Iond5SRhpRV2zFCBXB1mzKycCDYRXljZsmMqZMH6at3vlvz5K6SzDCVgKhAbezZWrFMnEX1
UH40tuGjE9lKjMTWIo3tdO3EM7t95vp6/1mtyVkPocYJ29GwFETLKnKgLLub+Z7jn5ikxUcmphlr
nVAyGatjEB5YzzXUWl9h6QwrMGdLy13H2sySZr6bNTkNriSlED2zJAUi2rC/kX3oY0MkBGFzury0
mXM3Hb30tZDo6WPJl9F+869gN19L4ad/ZmRyKccxYtrl6xdKuq1WXyteuROD9WUjZ27+o280iY6O
UMoqFPU5wId2IzXFYkB7S67bhRDuC8ndXLZ29oJ58/ZpDVrKCl/Qxn1rJLL/0GEGeIOU2xJdbgNS
AhmkcA0P2WWjc24xCSvN8G+jzLETVg5e+2h2T0M5A7YYo8Kpt9MzA9g9IqzHn/Eur7EA7kGkTXpe
Jek6RAeZUvRCZ8jZsLI1dbp9PTxdXth5iwYZ25i1MX95bDGlT5fH0cD9mVloWKH+mPT2K92cZn4M
LQtuu7lho5PB8V/x6s3m5DaoIChrdY+3dKIKdqs8d2itm0pjD62/TlOIF+SdZKGvfqX8MYhVAe3J
ZKKOEO5IpPPKzPBug4MgTa0M9tt9a6iLtoQ1mE5XryKb8F30pJkE8sRTJ8Ym60Q0TTITeHv3YvXV
kJ0t9AmLqISjRUj3rgPiAqU1oyp2l7/oaTlrYnZ65n0V3lqIJvf1T1g0ISaEkBTl0rZYdu6z9WNO
rOTsKpnXATEjjSWfySUAKZzSDjLmEIkO25WRLmFZlaGBhFwffZ1kJmzOmZtcCIMMVaA0moO5rXlQ
Atuz1t1L0qFrseh+zGzl+MeOzuO4leM8LcMypJHTUctQQROwRCFt32EMfjdvifxkIaz8aoXEhLaU
b/TVZZMnsXRicVz+OwdFp7CHLRGLeQ9xc/KAEuKqc5tl4XwaVSYvGzu5go6NTVuIooUssVeylwXI
LhOpRCNHFUGcCdhzViZfLBIGhBBClpSWazcouBUQIZG+XV7KSRybLGUSx1qmjZVYZyk+uuSoQPJ8
srZK0UG2DwlPDgc/IMTLJk/uhFeTEDPRAqBJNL3AzXxAqjx1tP3IAR5HHVLlSyG68uaAW+f3783O
5Dz7USQ3w2Bqe98FyqTsM3Ej5zOPgLm1jL/hndu1aTRIZWpp+yp9iOJ6qRhIcQKaSrT15U07TVYn
uza54gZHVNKSHhiM1AvxzvpW3Sfiwv8g76Kv9bf2GUIM1BZg5r5sdm4PJ/d3q3WdWNDb3iflyivg
iEc5RBYe/5mRSc6v5JIbZHBy71XBWpm+vw6QhQvk1WUrp9fnZAcnIUIQGa2xZPyuTFaNehDQUXwx
v/Oa0Z8EcVn7az2bOcGXvUMWJyE+LZnKJr3X9nm6UazryHgoARHAc3t5ZXNmJoFi6DPVi1w+kuZm
tmy4sOs+J6hiW8XMFp69Q8B//Dq5J/0rxCbEQEHWdp/5SPYuiEcj2HsDDwki7V76p7nj0fdiJOr4
bFWiIKJ6y+5V6jcH3uws/8qLHoEB5c/zDc0khbM0HSjQCdg6NhqhTcuOgFTbQWMjmwnz2ML/DuX3
8McdK4agoIGTJdAdtK2n4C21Zyi8oNO7t5RVnyGdxKm97A1njiwWxq4fdy8kihM3t5j8VgQBC6KH
kk+kROUaXZcMMmtt7tKdMTVNYYRYb1QPyNA+1gM7yVeBXNiK//MfrWc6tWCakejnTKTsRZIjRM4Q
vM/s2Jjz7bm1TC5COWBKSUF4am8YqK7TRhD9F+RIZj7OaZ3l9fsDC6FzytTytDilwzadVDlKztJ9
vHc+5R28D7zNVSiQaSosinwhQyI8N4F3fnFvVicRNh16MVU6rKbjoNFDpT3rc8R64206SflwuzcT
E7dTUVn1snQAtRV/iv2XbO42n/n703nUNqmSOIPUGbbbeGkxQcDoxEzAmdklbRpH8y6F4ZAl6PLn
yHrQ9a3Y+zMOMF2GxsE0eS8yniwxszLV0wxzeHp9N69vUY6NlgD7fgidOIcJPMGGjEd/nBGEt42R
wZOxEZPhPiRapOY2FBKxW5qdI3wxzaJ5Dvuh/qzKcD8vVSQLnoIopnRZe6pfLmMnbpZhjVaJj6BO
vugjuf0i6RmCRIxLuBHvL8d6Qto3D+yOwjIqxpBhJYsYxnwBZHxezeSm05x+XAVTuTIUvySKcL4c
XwBWrWQV5OjVrQeb8EOT5M0iKJAuamTDs1Hp2420mzPfZ5oPv9qE5IOLwIJfb3plK1Edp7mlVLdE
6uaH1AatzbQqSgstJJFapgyfQ7F57BRtdznKTe9w7ML+PjJTMsvAbMjoN+8SSUxqUi6K7W3bZS9q
gn6dFwcMIiPwYUM3Nvf4PLO1467igbAo8kqbuHofMfvYDlp765gwhHpO80OoraWqiA+VMtw4ddTM
nK1z63tvcBJeAw3S3Fwx2lv6HB5qq8KDFetIf/TApsrS+cMnBrvJouAj1ZnmFiEmOt5Nycz0wEXE
4tZy0PAL+yL4qDvtpzQynO9l0czxi5xZHGM2BpPU2GPaYeKoXB2yHsFKfguPdmgrfV0tXQjbEGJE
UkdIc3MmrzxJZYG7MfLGRCnTZ7RxpmNhrqaVmUcB4TYyfvqK+1GDaxNxoW0oko858rLTzGu5jW+C
PPugBnOF85MzwrQbDSrYPpglgad5jKPvfNUqTE0IQMShCxN86dTS3fWiW9mE6E8UiXK0+zxjEWRz
bEknkARWfWR3/Azv7LaO3kZ9p7DqQHrqenXtacp1K8hgRxFhQZyxZGy2KJ1d0EqMq3YKoJm5MspJ
/B75TUCLMzk2cp1O51kQWxIFfzD0Wy0UzSVs7wnlsH6uhXXWCk5DaVElJ33diXcrlfi6xQgnu40E
J98ksRKRvoG1uBxzTkj4RhJcunOgNpFm0MQpWsYwU6VOa8G/gzi2RtrLNBHBaR3xgKJYki5y5Gde
1LZHvzBlirhbRFFlSnZmJNmDC5vlnVj43Sboq51bpuF6cNGFHQIh+HUN/BG/+gGBpvuq+PGjunnJ
LhKo/5Zm/UhG/P+GbvgrMPj3wuFXP4ryR/9eNvz1f/jFlS7II7n5WH5+JZf7NRv6iyydfxqDkAr5
AFkGcBaC7d9k6ar1FzERZAkgKYlx9HEq92+ydP4J4DBMRZD7jWOR3AkTcvRLZOmv82pv+aBGvgfw
8pXyG4QnwXhyWAOnDv2+UJtFAehMXgxCWsr0SNNsVbdahQKQ5WjXZdkPaOVUsKkvcilAZattu+8l
HePPXRFA5oWGyIPT1jDvZHWQPBViGtnIUlmf1dAybn2m/O9Fr9MZeM+FF9UznP/A937rUXCgvxH3
X/TQ/4O+N3J8/d717gv/Xx9ekvDlvfeN/8sv5zOlv2DSUUZYLWgUAgjZ/i/fM6y/qA7AA2WAiPvF
4P+361l/jRRcEBcRN0VeuePT52/X0/5iEEGhHQn2aeTmBrz+B653nMbD0MaVz+vXBJ3JrYzSw/E1
kSWOLgPH6VZS0Wh3lt7l15Uu8aIvg3huqPn45v/bFhfCyI8Mcee0qeZ3UZj4qOuCuYm8pa8Iyc2Q
ZfHWaTL3NgxkaSaNOrc2Hg0j8wwXA4xtx2szOoQsEiPrVmVausumVZnsjcN4qTKhNGPq+Jb/tTRo
PilSkNrAWzo5wKpv0J/U4SlTLce6lYSy+IoyeP1ggO2RFnnkODdFYKb9Am2+co7/6pzxkX8GbD14
ZiZWj9fZCb5V9rnQrUItSbaKUcIlnAxicghkP72BHri8FeXA3AWR8/d181vBguO799e6Kc4AKqFA
A33DJFOVXYk+lyF3K0cI4htkpMKtktWz3Btjhv0WH1/NQM05UhmPyPATCJkR9ZHWp1W3ipDLuoLo
vv5gtmmAEmAu32eFaq7CyqQ3o0d9eKuXNQEyrvrbIWjqZvHuaN/+MvqvpI5vUz+pyv/+rzMrlmCO
gU0BPlyU5CdlSqdSq6CLxW6VCzml+FSnu+il6R8NOP1aMOQbrx1omrTToQdXRgg7MPmkaIYOn1Cm
JIELAIV/AbGCJN3Qlom3rtCQ1xe0eF3GH6NqrrN4/Oz59RtGzNCI3SAOTV+UqltYjc9IwsqqSx1A
fOzSxaxhWmndAHXbBlUkaDY+/vn2qtBkMOBHgxoavmNfNhHfFbIh6leiE3Qr13J/SD09vz83wpcD
jcyk+6kR0HVGaEZas2oz1MxC3UO0J8v+A0+BHRr40EhJTQSaeAqoxwz9u9FTFNQ369hFM9zRo5mm
yhl/hC3XAFoA5oXxtPErvst+ZZ1MnyGFboX0hbMsEWGyCzm21pd37IwvjPTCJEpwd8BCMwkxhYGc
lSpBE1KVprKSJLehbVP76WOvK+JS6yphAyVStbxs9UwA583GU1ElNSPITNamhGhS+UXJDrZ9vGYq
LbXdhmAjxqEyE8AntcZXb8cTVMjWyetG1NfxPkZ5piZxOaCx7AuUFK3EV16Y/kfzBMXQRF70pSOG
m05qQvQFoyZBDtXogx+8PsoDGX2iXZlt54qwqsOqMuOvZ/aBcjvcP+KopUOn+Pi3wfGk+DD/VasC
sdor1PKSNdJk1lWryt7Mh5409sd94EO+olRUUSMATb501YhNmXbIKlLvsQUl23CxPPhCcyWJ7get
rb2FFhirOPOuQ55bfxpcmeg1GN6mu2CMZBWThTa1I/Xo1yM2b2jQqshOjB4wareX3eokDxkLHdwk
2CCFp8FwvJ1NZxUM8WTVahBo7adZ3pN3S+IiGtx2o5hzL0dIdviDR9cXdD+8/KFhhrGKjG2SiLhO
WCqVEKSruFe92I46JLBtkWSCco5XOYrtmZ78nYmNQl30YRf5UGQYvr8VMwMmGh0kmLJwS7xxzSOn
d69kEWH6BRoC9YcIcfRsiyx7+q2shkZaunWe+OsIXVfUv+QaOcc2CxAErzSn7m2nGwXHfL9E4MRI
Hclf+23W6B8McM3fkXQNKLFLvn43QBbSf6Dn7D2jaC/Jtuxz8y7r2PTcdRWZ5GqlpNTSCkHLUn4s
CqGzGPrWzGDJzLSvLPVGDrzbJMzS/npgitpEvE53aONYPatu1cD7JhcEzZWhh87XLGiET+UAq2Uu
xgH9OKu+LzspuKel1bm2LHVVtWgFw4rvkybwSztIaNx8KSMf/fRMMKKA8ceG8JCZeeraqishS1qV
uotmvNZGB7Pww4qqR5jdJuKo6G3Wev4SQVOAvA6JgMg7HWspTSAPRJsRvDhVGfEcc/z+R+nGQWoH
YlT+cEDJDauagCtuBRRqvZ1j5f6HoLbQ643bOtVWgiIPy1GZHnHT0ARcbof1kKt7uR7c9DrXlDL9
wFTogLCfboJB5svmghLtU7dQaawy3Y5ystXITCqZQYaz1FwaS0PLJGSvOfXhrhGcUtzJjpB80ZVq
SBauH7qhnSWF9dVNS2kkkpFBtqdoda4L9Kqqq5F2ay8rnfFUVRkKMIVmOMFKDHGSj42VN8GVUcnC
nSmEOrA0JyWBUrrEbJZmCYILcU/yDTuUKhHiM7Osm3VV5AgvotVtvWS6VUeboqt4WAoMeLSLBulT
4apB6cXg51Pgs5NKcm5U6HWd674hz7NzyAqvcjY5s1OYcIK1pVZOeq00guguZUJOvex6R70NXVcp
rpDV1bKFwm4+AMfv0iuTAbYeQfiwqOB4UetDrCJPhZif5LvLzkCYHE/uZcDHrieuYECXD37j+B86
KLDKpeDVyU/u//6JQOclgPq9EhG9RI0WeeYwDFfJtaKvvdDJ3U0Rm0EMVjr1v1WmAQ1amPTVC5yP
mmQPY0a9cIa4+Blx+q1lGWWoDesdf6PLcrrySEqhDmp4qIGiQJ3r9x3tRhQ2KR71Sznl064KtTK6
26EDzY5cLcqt3rJSanVtaVkmoMqtlRUeIZZlbYtmKWhLsVHjGKLrVK4hURAjc4eIVIsjExBamg1R
LuyhW8nqb4abe/Fj2VlQB1h6nT1meqp3z56blHddA8QCjW6FOBF7io//Zs7grAUNT7cTKMks2+lF
PB8le3Gn1EBS/YWMUvEHlY7Sk0L9kHaGG0TmOhfV7v41Rv9RHev/Zy3BIPr/vpawfkGc4SX5/q9d
Of6nfF9SGP/Pv+tZmvEXfHm8EHgNQTCJdMG/awqCLv01DsoCwBCRqbPonP1vQUvQpL+g9zJVE3EN
2DFeWxl/lxUETf6L+SJQ6JA28zynH/AndYUJ6avAYABFjRGjeXy5Fn4dOU2MAEXYaYcOqYNFooIr
7xB86l3RuLXEsr6Byj25N9BKevZDFDPTUcUXzVEdCsWut9FCtTbikPmrRnSkT2HR5DMZwIQg5O3X
Td6rHkRXTQl7wzZSvPhaVvvsQ9gVuR3w/LmRk9CxmeDRVrnLrIbU9NE9HZ7HRvCktSy6eYTir9bY
rAeiPDGS147s58z7l9LGSE1ep1R7Zt5Dk3zs7ZdO8lExrXWvssJwS05k2kpRFxQEQbnAWud9EyPV
u9bVLl01DOxFC81R/WWVc7W8870zj93fWp+kSAwkOlbjFUjb57K21o2sXQq+q63MXJPtwqvibZlm
ke21MPxkUouEXo7Mz2Xjx2WN/125OMmW0kTxB95t4XZI3CBZZHrj37lcbDtBKzUAX5b40Vf83lpU
BijWyzaPM+03m9PE00pFWZDkYJuFdbxu4xqaAsZqb1JH/H7ZgvS7ZU0eM5QUmAga2nDbSC6UzsiA
8GRL0odY99ttMDjeCnqcxrbcXrShEUy28dBUa9Md9mHULi1N6Jg+B0llheXXJNfVderLtS0JkjPz
0ScN8bdNGNPYd09JJJ7TpNTbYCuPeWBS+sFKN5mnjGjvbBUKSletFoVXrmXFKKXr3gPP3mDlSrm1
SmvR5fC65aJHW36jhJ13JbYkHSQ63TXgwH4nllaN2LNRLlBYr/6IrvTtJ09eK0jp+mSjEHgOThfb
gaUxW9oFzSbJjF8X0m8rXa+jQG9J/JsJIu37Xam90I3UoE23UYMiumfQs/MSU9ii0NldN3HeLeTC
TzdCaaXLIemLXU3b/aqJpWYhdrV0R+6JUnfhaYd0lBoXvCZ8qhJX3bqZV28NOkIIHCA44AxuvlG0
SFh1XdpsNG+UdipJscOot3OVZ2/sOPK6IeO7Vps633VZFywzjSXDYNBdq66aL8qRmqF2KT9TVLqR
3dpct26hzHSMf3dKJrE96LUB3gk93SbOIPJw8o1lrw+MWGaQ784ckzHCnNvuSYTO4WVFHKFju42g
XPtRLi4bYrVdJfU+c+On1ik+q5WXLFuFLMuMlX7mQ086p28fehJxGdioDbVQ023o6zUi9BpkJXbL
Y/mT6HrNj7gxmTM3g8jQl6bRh6pdZ5LFPF/F+Eeud5q4Rf27Smci0m9/ziQEZ53JhFCqsdlZrHxo
hxAFBav0423fawaD6OpVYrrRihcF8hHImq6gcw3tqIQxkASxmvsZxyXYf+8KinLH7t8AjbJiUUq3
1OL8bSLTdwqbvoATyXnMlVZZ+kmcU6ZkqsVrc3M1MAG7Mc1hjuf8+A39Zn8SmdErVoUmEKKt2TaG
LYEEWLpplF8nohktKea4q8uOd963KXIdr9PpTU5WY0bbhvLupux1xLp43C1FKX+4bGH8S6eezTjJ
sYUisugUZ1a4Das6WDo0I5dByBBvrkn1LlcCHtNyLz1dNqb8xn8gejw2F3dBnUC4mmwp5PTfUetI
3EVuGD3ScYNgoY+H7DsjgvCSLOoiiq4jV+T1XtVOVy8y1Yoq26x0egp6Vug7oQxvAiYKtlSEHR1x
ezO86aICahYp6MVvmlw5L3nsSPWSWkWAwnxZf/ZE+IRjr0rXWq2jxEcMhG+Y8hOPqLYyEoamEs8K
N7rjG7eiCemunVoOeCuKnI04smvd8NTs9wrP9Ho1RLW1i/oSscTCl4RhFQHPNhciJYaOaoPgQaYq
Q9mL/kh9K8hZjlyFkRgHVzNj2HFaL7j2eahKdqfHcB8npSw89WoR/rRMIe5WlWWk8Yc+79zPGnkF
ElZBZ+4bC0VBTe9UxQ602LUWmVLIsKcGLTRQI4JPX3lZ4q6VDvXejeyl+oNSB6nPytLhp+AEwv8w
dybNcfNclv4rFb1ufsERJBa1IXPS5JRsedwgLNkGAQIEOIP89X3Sb8dXMsupjFJER/RWdpBJEsPF
vec+53mSAuA05mXJoZnr6KHJkAfILUjwt2BJ0ce5Q/V5CwNDYXHTuWYbPuoQVvJmaL8klE04upV4
vLxr6NJudRa1ye288CLy0OzZhaY8DJG6Vv6CxE7tBABnPWnSsQjCQX4H19U9RkJXx6ob7VVTq36f
8NDr875N8OXVGNksH5Ut5xwIxEkcurkT3qaGHnrCix6T/VLVwRfijyPyDxYZjWIKSAX4UUq967JP
up+GJOrXBAnLTduk6PheLDTjCBLMNsgS+Et6ou2boql7BsOUZNBVEbQue9TZgq8MaKd6X+u61nli
w8zkRGjyxVuEqaBOiStY4kQUPIx0DPSXSYMRnMMfLg62sa1qm5chLCwOFJyOLxIatANyBO1HWUv5
PagIedaxJ7t84GauPzZgUjzTZFy8HU4urt9IpJL5AxFgnRcBkm9lUckMAWdYheY9jtj6E8ow8MtZ
VFj5h6oZGgvmc+/vGOqY8VUzduFV5XFvQA6tXbZad6cDsTPitktmGuWRN6L9QFhkHjYkm/BmHCjU
D3EPtjqS534zFZnowg9D7IV8I3p4BufBXKvNZBOy0bQEhLul9CZpzbCR0cKQd4cHNoxYdLDJJE5P
OeNy+YqMWtOgQ2khNRoTXf+hsagD5kk8e3LnDxZioywu97GbkHWMS9o/8ADjuhhYhsGuev4rKWsL
IW0yORAHA5lsW1PxJE+RuDp4NNA71zVWAkUVkA996YYvre8hfeoR4HALDB2OCkCE3RoKDPnQlaVQ
sIck9MlgroGQq9r0Axts/cuLOvKc8THoN+U8Jj+bOSJwh2+GNizGZhg/SlRRkfAEQvypH7sencZd
VP8E8l5+FKZTMgcmPho2KnYuzoMonlFbDYb6e+Pz4d0AYeTn2Q3DLvTa4ZG0wsKsggEzi9ogs1sG
4G1QQOP2LuuyLWCppIRQYhC/HE8A1NJZkmdlYq85dFOPPZqd29xJ3XxPMZwq2BL7bXMIjZa7aioj
tVEmi76O3eBKJJjMNdxbyqumZ21Q9DKA5XjmgKXx+SzdoY9VGhYMjNgngBhsf5g7OS/bkEvvlnUo
5qFxiOv3rFEOq2Zvv0KoOutr3zL/TgwRQC1D2ad5ZFPzKe4kPvxA5+w2aJZTj3Lb7ECrm1qMcybe
BQ2mLz5kc0iayZF8SowYClot8CRWKVKTGr0+ed3P4jDOca/zFumhn4nxBdtqNfnPmqMWkuNAmVRX
NXXDU4OQtd5lFotnjjQp1wWJPXU3UwO6rkIJEjmx3sIwu4YXO7Mc8hTU8OKvPu31d2C0sdqqLox0
TnUD1TapKoznbhwZwxqONROODbQtAV0sk1vqYszD17fAMzv6upgASptJXRudzgYy3DW8qjEEKqh2
J+T6X7/F6Qzwly19XXyzM11GpCgNDgMuzCMBCmFXoUTz+tXPhD7ZKmDI2FQuOiX1oWnQa5xS+mha
TW86BRfHaeaXNAynSO5vD7EKFOpxyuoGlmeH0tllC8Lo9E5x745bGJZoL0EMPAdtQYYEH35kl8x7
ozPhULY6V9VOu6DsanMA8735VGUCD0Q8ifXaU/HyBVRPv8wDH9LUfJ64QDJeMRPlaaUXuPo2XnXb
q7YD55mJ6ledGfPJxAgP8o6MrbcHVB0t/PXvMMObsUkutXLjTZSgu2i2erq32o1fUidYlU8gVl2F
IVIMG5bGJctPOXO796sOO1bqNRTraja3D+AyWZ7ruO2TwvXd+CCg2/pUzxrJorgGoO+NA3d1zGqm
aEgG2yLy7+duByIYv1KMgK8AY+zN60Pr3MBdnbLcoDvdaGMOBHrf/dTP0YHLeT68fvXfaN+/DanV
UUosoaFLGsJXQxu1DerK38fUxuiZ53MRV6b7oBI17Ra09OdI6MSFYxG5HloE3dSIclcFCdtkyRDA
c9AkeYnwbRcvUnyyYxrsvbDXG6c6ULZRqgH9RSI8nKrluomz7p3fyvjC9D4zAU9J1pdH/9aJtG2y
Dkgj1BKc9PRe15gKpSd+uGj+n/Wd/NcJZ/W5eboIjze2Oogxim9559CIqxF+TwRB5usfZKWF/q97
rL43eu3heBE5dYiSpdy1UxkXsGtFcnY2QbpJsf0ULpHzfV0DmGsHQ68mWAvtfR6ynxd+wulx/jIm
6GpMpNZDWQsplIM39ObKsnneh+gNvge1RTw0HAW+ARnHj3VQDzh7Rwn02Dp5WJqqKeYOQ9Mypfev
/5YzS89aXQMAvGDQLFQHD2Fzjp6pqtB+MgGgbEBf0kaCJzWPb0qawHLtz0GEdE1ayR57xIAe9oIQ
nhUmMt42apl5//rznPu82SpX4MCjYaJf4Po8THDNWZIOVXpYIMkwHndA4wXbjptTOEO7qwYH0b1i
jbsN7Hipb/TMHnKqVLycKWmZtLrKGnFIZukf5RizO4e68xev8RYs37pDC2TE8enrci8XPu9ef/Dw
zJdcK8znFM0Z5RCLA6gSzQ8ZTX2yE3WLUnQ62dsB3dpJnvABQoWx0dPHPom77+iNahoM8nn098RW
0ZgvFM3Cebo4vXXBJEThx6D95ikbm0/I/bU2B2d8nLeuU/zRU5ojtVcqA8vDciRfvR4bi5pScAKb
OGKI0FDpvLACnXuvp+d+kZKtYysNotfyUA4uxLGyPKWKreq3g5u6BBIAjOOchJbHee2z+kfZSXNJ
LnEmfkpX4cfSmron0cIPtCb6K+Fu3s5e6zbSSntB7namzgAI65/PBx4pQpwG90AyItrNFakeVJV6
SI8jN1oFBK4JWVReebH9NQwx2hmdrD9cGDt/T8jDrfjPeyMVks1zA+WSEGV93cEIHlqAbPk6o0Xm
ziIg2iaRpUvhYXAjrg25QzJo1HUewfDwye9RN0JdNmhAfJoEfVfPDJ7KbTIPB5FMeuch4XKAJ0EA
gyNsfk9ogdBfYlHaPRwggN72Qo2CUoPDYAvrqdkByD3Z+dj0hPZvW+fS1c5C+wnVLFXJAzO4PHqp
7c5CJXIbqQwSClHJLw16oS9Eq+de52qLIcEUWZNZcajC5WcU9Q8Luv1xOpTvlDcG+y6b1LeYp5fw
EufWvLUfm0/kLA0M4A71UN4G2TA8+EZDyFEClJCGwu6GDtQORavvbEm9LxQ9KPmAuXr/+vA5NztW
S24VMGUXJ6tDDOvpQnKTbgXqibtQK3GhIHPmFifd+MvJ36Lkkjkg/g8oxQ1XTIR+0WthbhTRy4U4
8Mz6+d+UZTBR1xZY/UMfwfaeT824xWGjurVtYK9cMw44X8fe85teGVkvZmjBQGIk4wcczbsim3xy
hY4bip5B/5Ik+kzEtrbnKaEuXxacMA8a+bx7wP1BmKhB6+v7atlDTXhp9MVnRvu6NZX2TeK8FgtX
wEh9Iy1MwaRkXh5DNnNXe5F3N2Rddd35wzHACeI+JVpv08DYT5BuBd8NCMbYQ4KfNQLhvDYB/HV7
/5FPsj7ANdlj9qDKpstLXn1ehCC7pVf8lIMAnT2RLl9wQNg12u1LAyvn3upkCz1HirTSWB3nIHmW
WNyQQBA9YmSPHkbDQTFNS/SbGcSXjpT6AS2iw5ZVLaIdOVU31dC1RQcV+2Yh7BsEcs0uxRH/wkA7
N13JarXtlTVQM4SIAdBwm5eyNjKf+5YURBmyaRSqBmUb+ofWm9hubJT3lXfNALKcutTwe26sr1ZD
MxJNlyjgh06n/FuYLvWHJWwUSFt+UIxehaxHa+Lx5+uDPTxd9i/x7trsL21Gz/RzxQ+qT/27FICt
bcTq5WC7tr2aXFjue4IunzLqwk2cjjoXDilXHY5xzgRhBar7H2np0aLTVQsZW+vv4snF207HyzeC
UsupRCg3SajCDQ6LGlw8Y7av//hzr2oVq9MRDM8UpowHsLu7bRSCnoKFaH636ORzLyrxAIW2uHBY
PDsyVivpPPNKatvwQ6hxYoyjudv7qp+f0nEeb8QI66uRVN1Nqcryw1Rp+H6Usts0Qlx62tMQ/MuX
Wjshy4oK4fk9nrb3yGYWrVdoASnv6+/yXIyz5js1HXT0IUcwwAOO7HgYiINZpnabLtiFqXPpjfVc
uA31Iq/apElzeCeSCwHWmS1kraD2QXayo0U+xE8UJA2Dqzcgu4jNVIM+8frznVly16YSyOnJeJm9
8pDOc/glYqG7g1PoM5pQamgYw/hSOu+Msgg62j+3w2yuISkiaXmoUog/GurmB0DB9M3U9j20dAzY
y0T5u0nxYLNIJx7qcABFiwjkjoiVqBKhdJJ3zpu3I0+j6zkJ602XEvbGd71a4SJIFfs5w3at2lo+
sBDZduA5FSpSSfDp9Xd97nOuljAxZ2awME869GVF9703jEUJG5NjPMCO7vVbnNnYklUY103Kd2kE
8XEPbPR1OgXQ4XgV3QGJRvexFegQ55AToyR3yTb53EOtFhtPR81isx6eiyhGFMSF1TWGbFfExOoL
kdQZ8U20BmJErudjrCjOp6lXPiLDDTACbcN71ba2gA16BMmuGT/gvs0ViuzlIXRlUyQ8W3ZtWkOM
CrjsNkldXCzUqU1cw6wcORpw2lp3KQ97ZiKt29UG2vTgyXoCedgEyfIpgRGMTOedISiipWK5ZCx6
7j6nL//iTMlI44F7hPW7DeYExXQNhbahwa7EYRqm0bO6sOWf+a5regvVNTRiMPBAjnFYrtToZA4m
hrdtJ6UvrD1nVu41IAgd2bIPFogTxnFi26Wn8V3f1PP29alw7gFOf3/xogIyuhqjvj60RJA8zrJk
y0LsENmMqv3bbrFaM6rGQOuroF+SNUfJLszSd51djhmh04Xt9dxDrJYMTucha2eFhyhpdrSVgcTM
tMv9OEJE/PpDnBtQqyXDK8WCng6qDxyK7k+M+XZrXRVcEb+D371il+g5Z6KSNdwIP711QxXJA3SW
HwA2esdlR/LAeGozWpb7JM4uPNG5l7YKSRaCjWWCbdchrpG1Dms41Mm0CVCOgCr69Zd2Tp+xRk/1
PKz7zI7yICV0fJPn2LXvhAeoVh3up6nri+ZUEQtRp9jCzK7PW9i/X0OOnsIBLrsYl5/5eGscR1Ym
SAvUOEaXprEun2jWd0WQBME31hhrAR2R7dUYsoFCwDF8150JviVDZ00xDnH03M/edE3ReApLG5w5
II0DfLTIeIBKzOsv6vcv+Ut49ruA9GIaGk8kON5DsxsNgDLLxf8wxwOkEdLtwrZqt71DNhvSQ4h6
icmKLpppgTL9sKMceOBYJckG0q35nVD4jJOKaxTT0+bzAHDqvk9CmGBp5rbQXi6g+kx8K7k0+VCV
N+h6uG1GOGWYbkHJNUbHPYqxt+PMyWdSZuNe86jaAX58gy/Y7MfeAxUGjVrvnN9tgvbSGnFmR17D
AdSpkcAGGCiQV4RXMnA4p1AJ3a3f4rC4hL+8xeLs3rb0wsL9jy/X3175auWDUrOsMlfKw7RQH4Ln
wWQ3otG+yRWCsGXj/IHvk0wRWljm6btAmHFAXQSFwm2UCAHirIDiJ0NFvoV3LW2DPHUWO+ok0a/S
JhG9RokIdMTE240t56eGHrzbwuNq+qbVHKX5aDy276usuwoFzgW5RjH3Rzky9JeU2LXvk8Ybj0gY
Rh9UFLj7oSHJD7a01t8w6E5v04zFT30nyN2ESr/I4Ww9lIWMQnbU1EvMZvToBNPLlowbjraIYefx
ZxSi0UOkZxa+Q8cKvEVw9EKZJ1z0NSi/Vm7o0jc8TyKkAtPZh0pdoNCF3nk04JT5nKXqMCwO9Ssv
9QCsonOANhzWodMtz7xM/yRI5qA9JfHSjXBR97UdwU3L+gxiSq9pKUo+wFPN+GkL++4Hg/tkfP2+
J+V0ncyoBHYBPVoO9HW2nPz74rYcbDHOxEPxpkvDWzPVaOlQfgmQBKMdJA94PvFjUCq4ZZKzpCDR
wIYNdEgw/G1M+T1MW3CfEyYh10uEVuU2quPgS9I34bUqAakry6xr9r6uka5Ah3YEUsw0tUGRWdYc
0MCPNn50PaVFhu2rvNdYEYKiZoOMChTe3U/j2358D/Vk816mcoQaIYPhPYRZCUuuetZMt3VAGIws
7azh7RjxdnrXU0/9qG2bwLcTx8/cI1XKinSJ5adMCl/kU1hWnydRJmkBf3DHNsMyZR97tIfDW3Hh
9kkOM+bIUqnFQKY4j1eBkxGcKKBSKKD1aMIdpE8DxvISElQnoG5QOUbi9GUGmJ1fi2DMPtqQiV8e
JGViX3egBmxS3bGD62uZFF1bQ+4Qz5C35PEUgQlls4SpnPB+iPeqmqdHHDVqaMMG4L92OIokC6TB
OnZgF8cCVm1jFG6t5HFcJGUq7iZYoAY4ok3+w8TLJS0M6bNchLT8yGETJe6yoEZfhG+dH10B0+oH
eTVzuM8ZTaGKazqvfhJ9TIAqH3r6bUrpjmWonBfW1fN9RucZPVyKpvsRiJSo4CKGMRPpxiUXIJ/d
TsrO1Q7prObrPAr+vfMXsfNGJU/pK1hehqTz6fWIMqVB51KKnz6h+nE9iQBdahFSHA9Dym12QFyH
imLWoh9vO7QWHxTLdvxEZTl8RM+admAO+ek1QA8nq7q69rs8Sn15JCYZvrChGW9QaWhZHmZtAkRi
y+kHLjqvgtAWZRBUtOC++B4pZrOvpZc8j2S2G4wFDyhXphck+apGfBxqlv4wA8D3kCZqh1dCu44D
plwbyKMbaA12PbULx3LN7B2fnKh2kae6B57U/gzvEIcmA1j+MqxTWTugxQo9DmAJl0sCjcowVY9e
4yCyQ9pGf4QW2oOHUlVmT1lgcMSsSNws6FE46Z66JE6OS3ZS75tqJGoj057tIUJsy60HoMsC37wG
HE3tqjF3WDZgLEKXAOuLHT20lagOMr1Bzd52jjwLeHKEdgF09WX9LvaZfUSvDHTeo5/eVtFUZbuS
6v7HOAYJzZcgXXazoPAFnALYPMLSpFNwwQ5VlocSowENo0iQR/10N8ZdJnJcLytCx/ihZaDJXg/D
YuMtHh1yTOCV1A9Kx2nY6CkYdh2yjV9p3PpYr6p+xhtqxjG7imLoznLdJXgCDN/xxi0Vz2BrtCRH
388yGI61/XSlI/gO5xkVyQNmPVpvo5KCkacxkufNzLOpMEs9tHuO9P1Tkox3mW4+cZ/Aey0AE+7G
hR7/Cb9W+GpjU9c5CWpxjHUaPbOSo0dilNa2uSRhcoVe8SDdRSUWpy1dBCrbNXqCH6zrKjDg/VO6
06k0zkmDnTQv7TAyxDg9CgZdDZY5pZKj5KaDoMmRlvG/sHkK1aHX7NiIKIVT1xg8CnRLvl8qvwQB
KrTwDhykoigPIuvDoGmr41sFvQ4Gup3YvfNVgh6/3gZfU0MHs006SLigUYOrBgv7OyfmjxCCnqql
VNaPXrV4oAeSsvuhHDFz0UEwB+z5UOlviir8OCOqOSgki9trpBb1UgQYspvZGm/KnQB9axP21fAe
Sr/pfSmp+8ZN3M37rI+8cEuqpO0L1YhpRtCpYJmOvdyHwMVw/1DjFeQjVfWTE+34uJhav7OR6mNI
8Dg8c+t6asTGeQwWrwQD5+Cbbo5yU5mJF37qyqEQAta8e4tutOcSc/crIoI2zDVKeBbyxQ4WCvPI
2+VUAqtq+Ooy2qPOmrKreKiR5UOlfLiFXiA50S6iPdLmXg4h4K0YWwsKexJ27/83HTEwEC5k+7GW
+jPkJPhppVfbz6/HnueC41VqIuNuiRe6VAeW2RR0nAHlBJwGipAuUHC3aXzhkHbmZLO26Ko4iAac
hOm+pPM92uPNvqLwDQDchuU8qfYLhyzyTY+07kXX2TgErQnZ3m/deDtDQlVgUZx2AHJAWQ+16M3r
9zkTtYanv7+I2iXDBjP4hO5lhnU+EMFzPMFHmmLZv9KcxSgIYpMeq4FeyPGcObP9lgi8uCF2HVeX
pxtiK7cPFbTpv5AbIFepEs+vP9K5TG54GiYvbjH5cVfCbpzu0xGZxDoC+sLostoREXRPPYErQdeP
amN11x4EFLCwqzHu6cLNz+Q6fmutXtzch3CZeMh87sdgeuTw+CzmsUQDUAXoZch9ON6Oidh6HMsC
mMbqSjUTzOObKdvauKo3Uae8HXCc31//Oec+7ypx4ZbQajtOZO9PBjs2H8muXeruHRWl2UNLqwrm
i2HHEd9duOOZufi7zvLi+RFx9BUJKzSXeLL6FKK3ahNph3ANa/0VNATubeMoWj3ZAMMh6ljMDwk0
4YVRJUXAP/c7xOOXqq4r7tu/5VhR9OdAApXBlFGJdaWNIroxTs07i3leAPTCn7GuSDAElwmtfs2y
NTXjXwcCmZ508J8Mw2W+ViHCTZa1fL9MoCLpjrI7xkFlx9kJLWKc3ptYqYeqN89tQsXu9W9+LgO/
NjYpDeP1oJB+XtgCD0yItAo9VtPun67QpU/v24g8u6yJbtUcJwcqkCkOhR9jSmT0Pgqoewe9TgsO
Tkw/xGWS5GFHgwsrzrkFYJWGCswE/+lwSvdJH9fbUoXqDoeocWNhr/Tw+hs4d4vVfrAoIDJam2b7
ZZmRaqTkqNwMuTxbLin1zt1hlXkCdQ1ELVRK9yTzPvYS/E6pAoCtktm/ev0Zzsyj363RL+YROJUK
BWKM71Q04XYC4eHGOBPs0AJt9sFw0TzvzJ72OxX/4j6sjeLOls7b86r8gozNlRdM6FvQ5Y9GmPmq
In16QWH3O6P8l3TF7/H64lakVa2PBp/ywAa0JzcwYbtPaTseUVaFNRs4IIeIwO2h7WR9h4bLqDAt
D7ZhWbpNhIDpE1X0l55axOmir25H5oJPoN9FaGiLpk2IFMA249D8xsabsUX2eov+CrINlSD3Ue/s
TqQQFhAUYSDOqtOrCZC3op9jvfVQct81wYxWGBqqIwdbZR+ltrpjKYmKbpin29EDoK5MfX2lVQUt
hBKIJNEyv60nqbcV2l426QCBMdIuPaRz3Xwp/3gas397aavNrOFKQi2mvH1D6g5eSNABYCEqN+jY
7TYxA/iozmZ0lVeVd92J3n9fBsHJwaUsL0QiK7eOf6+CwWkOvPhsVcibsGWa7cepo9EmCxZ1REk8
avMWnVn7FH6B4SbrFQ0grOu674CiaCjAyLDPjB1xap7hQT7JBP4AEsWYCz/rzD77+9e++FVRybs+
9qby0Kom2NcCwQRki+Hm9+z7f8G3GH+2/dD+/A/AXLv/2A31j++9MPWa6/r/IzUTH/Q86aIoRY2t
/2fdi36++gHSHv77P3gLdO78Kz0RLhF0/mY2I+rAUbb/z/+VRv9K/ADAC5xYwfT9zdL8v8jMBP8E
DkZwIi2FwQlx8W9kZpD9C6de8FVJBoXh/4CW+bcxAZTnOmhGY6iGPzjl9349TbuortKDgWj+DSPu
dPVVqBwgGwZ8jsfvGZ0NOo45sD2yVRd27XO//bQ+vxjP1Zg4zcYgO1btUhUp+hqRLont4cW3u/9n
vTiPRfxnDp9++2oV4WkIPAzchY+WBSAyeOIO3VzphTXq3E9fLRClRp0h9cERSTr6EbzUj0C3XVLd
n7v26e8vXksmUdRDV3181GW5d5G5mbCYvO2drKK7pUU6JpERXHN8/zFhQARV2nUXLv7XQ8jpja/C
nMkQKmHCEh9xzK8+QwcwXCMVU3+jqNvv0JOWbJUx0Q7V1/AgmhlALkPkBYnDuZe2in9aHFKDJknj
Y2vgfMpkcljG8Pltb20V+WhGbcccPkjipiPaRyHHx+75tim2Dnr8yvMsSabo2KNheCMWfqzRxPnG
i6/mb+qFc+YCFR6TmTzbZvlIVPTzTS9lHdn0QQsANavDIzTzcgMPgjs7heHbVobf2LoXU8CASDYL
9EMee2mBEwk8/xDC4eBtk3e9u/tkUBys1PBIp/AQTPyhbC+VBM8Mw/UWbWfTqtpm+l5rD4aDjMe7
0A2XEPrnrr6avkmkiI8EmbqfJ2TZUBkw3f0Aat0l1sy5668mcBIhXYoEQnkP9EcJsB4qTFFnP74+
YH5zltZhHZaH3yq7Fx/VG1idpC0i4DqRj2HVUFRodLIfDeACeeDV427yuuAnoG0AtUn0FaLgS7Yz
UuUf+kyOGyRPwktaonNPuprSKfZ55by+ObJA7tsyzg4hYBYXzjFnLr7GBA3j7MNboISNqWIf2AjQ
Hllg/Pz6azx38dWU5iFfjOxtdkwa6iP7a59ceemceu7aqw257tEOb2xmjwLI449xJQoBh9kL3//c
xVf78bCIIAHPwB5rQeDEEi+MbiSJavq2tW6NBwXxA1hkre0xrQZxLTWKqmQso8e3vfbTU70YvGAp
Ejs4Zo41QNdoco6nO3SWz19ev/opbPjL1PBXEzua3LhkaPU5TiN4VlBEo5YI6+dr9C6Vm9dvce71
r+Z2xJoR4EyXHckEsRAAkTmN3vppV5sveiBZa5uYHAdCS1jkVbbowtp723K99vIxcxQ2KKSHR4gM
7ghTt2iY/vaWlwL3jD+/an3Cli8gCR5D2RA/95Jh/twye0nP9vd3DlL1n5dHX4lq2iZIj1HArjLv
0fWXugn+PmDgqvTnldEDXzcwS02PIi5jSOUp+RSOqiyoGIIL8/V3oPzfByVONH/eg0AOz6K2y44a
XZg5zrrdNZohP9g+7YsI/o4ERRZefxJmQnG7+bVIHu0blywfZ1Qgc3+2wb7nwInk0A2Ra4gWOmyI
4EwhuVE98K57gqQAcgBr3g9GXGXCQRxj4/4KkKqQXjsRfnrTR163IMbg+EXIEgTHKcURKZGK7IRB
TuFNV1/DbPwUlaLGY/WxR/qz0FXYb2q/vkQ+OzeCTn9/sexMRoy2CRdAQgf5PE7TbTWGD2/74as1
Z5wihbJkQ4+pN32OCECfS/3jbZderTUKzJR6hnLzOPihzkPfHhnaVt+0zoMt/ucr0aChltLh4jxJ
b8jNFOgLWdrTrPzbeF/FBGzIwqzHRY9pqvx3iVXdlkOmDv0SspH9ZJrvQJgnReYF8YX04JlZvG7A
jXoK9npl0yPEKfNtA3rLNXQ8IJ30Ltm86VOsURNZHIxJ40t6NJhWgPuou3RUbzpzQQH655cI6i6p
oHiiRwDC5aMzTfNlYO34pkAHJm5/Xl2HDCF6hD0xq5rrJjTfbFhe+NLn3vvp7y9mVTS3OlZcZ8c2
UOJdEnlwZS698IZlkK2//t5/Hyb+MprWEIkKRfusXqLsOFYqBXYqAaKEoFBcAnH92NeJeUjh5HfQ
GiXwbRnYZV8J5m0nUweHRdrgXs99s4G2jGydlfXz6z/rzHqSrSZ9AsS05tYH/zQqgYaIqz2cAT+/
7dqrWQ82HYF+TiLCAEks88EnslK0b5v12WrW11GcRSztEGJUbbiLjS935UgvhF9n3sq6R3yBEGWe
/DHAcbOTuW19+nnMOHvbQrvuBIcWw3rQbIVHSHSSLeRRY446yiX34HO/fTUJ69KFIFAxcuSV6q80
OAWKNsOFiuO5i6/moOQQt7YJLh6x8T3RkPaJNnnbcFk3WPsn2pqSyE2AFnkjqd3Usjm8PhL/mr9P
03DdQD2OSUwNb8hRorR/02YTf4qHtPxAoEcp5CDTCHoO2r+PFYMUzIj0g1nSZ8pr/ViLuC8C4rLP
ZTM35G3Dd93vnFWDc5FO1BFuzBa6XqRaH8QYkzd+p9XUA8sJKESj9BEOu3tsuk8LAaHk9Zd5bgys
Zl7QVBlckAlqRHUqd1MHIBLQ3u6NV19vunB29DzIU4/CS8kdzE1zMLW6t21Q6zblQAYA7eOkf9R1
/IGmZF9yvXnTW1m3J3vwU03huAOAvxC3QQexV3KhW/3M+173IldxQ/hCAnWkvnpaxAJxbfW2YbLu
QdYLSHB9Oi9Hz/Of6jZc8rYHIu1tb2S1qVZZK/12Ri3RxTWAfDLs9lPWXALenHsrp7+/2LI7BbVi
FGXsyJyFGacE0gLF4vmNv321LaYDgbuHEMsxsCk9wA0MYjKZXapEnJbiv4QC635bvyR+CCVTdmSx
/xNqWwgUwDN+36QgukYDRDKdWJY35Z7CtVnMBDl+7OAMeJyHmt+YkAMcAr3mG6++mq00+z+cXVlz
3CgX/UWqQkgI8aput+0saidxMpl5UU02rQghhLZf/52ep5jPna7iNamiMeJe7nLuOZho6Rg4G8HC
CMWwYnomjbnhtK98YXfW1ZZAQPYGBQrbDPyRirg62ZXPfq7AHXWtZtu2+1K056DozD1mmU+kDG8B
F658YHeWdTdLmDSDLc6csYYe6q2z75nFQEemQHQBRO5Qp5dAq7oFlbt2Vs67TNi+2KjY8NckSAoz
S//jLRzodCN6vba+Y8ti08UAsbPmPEFW9DjE+oRJxPDOy1Gwy4/+ZspBmAJrHlmwAZQD8KtTtR3m
ia03rtGVLhR1RYMxY2AasBih6AIhkDuo+tUH8H2099KQ4iQrM73RswDvdRj1mRpF/HNSIaI+v7/N
eYhH8GC3RRw2ZzkBSmwxGSTGG4Ti176J8w63WhNNQA11LkEvDKnvn2th/EIxdwZVBpUul9Ds5xgK
HZnFJK21kPzwOhJ3eLTaA4yoStOcUwxUZAzjGIeF+vmj/zgwfrtKFJ+OLlFR5JTEP4IO2ZsCIaHn
xi/W/tviK1/nAW/ZeubLDB7MpcyTVd6a47vyNd35UDj8fiWqadD7riCLColi9ve0sVsTu9eWdww4
LakZNvSREflU9wPo7Xeu7v2+p2O+kMBrdZnG9RnS8QSoaWBNEU3Xgefy7lO8z123yRIVr3VQgEiJ
TxYUxp6f1DHPcGzaqtzJimlT9mVKuhb686tnYcodAoWS944MvlzPu0nNHd0WkfWAMxz9jt15eqsB
l2MHzukM9vn4x8pB4KtBdv3Fa3V35BNzZ1usMV1z7qrxZ0j1WWy3/Nblyr0S/bhjnDTuw5kM83Su
wN/8hCk5kHizuvs88sU8++3esVTRJTaNuZ7OkOxqPgS6TDAtLuO//FZ3HttxVVSC2N6cK2SKD6Mc
0vfIKtMbLuyyymvH41hqVc4gNMFQxplXffxvEglM44Cy+n4rC3uvbQmu0D//GZfDeO2HHLtNlpoV
06hG8HiRBDLzI/+XS7D+rOlWfpwwIoNRIkyS3niGL6u+9muOGUMDaCg1SE9zCGSdahGAa9sz0XCx
vlGTJHsFSakzsRtG1tJ0PWg232J/vbZx55lt2iVtoNaV5q3S71T4KdSNX2LnjlIkKgbWAESg+d5Y
ezDLer/Hix/Sg7o4sLpPBQR3emw7iqF30nKZdVsx+jllFwcW90XHhigK8oBVB2XMAVXK45+v5ZXz
docj+kiswQKJm7zh6oHuwdNCbrHVXlvaMdzaFuWqUPHMEwz4qTDMRNl4HohjtUFK+WLHHUvb/hNR
QGDM0t75ncjlz/kt7iAN2taqIkFeBQwCjBUPskliRNBvdccwOxrVydiyIK+VkBlkHsKstrcmFK6d
uPO+MiugKG5skEPnb8lqpe+B1r0FQL+2uGOZ8yxq0OXHQY4Zss8BqQ9lW95oCFxb2nlcQXdezBsi
1Vyn6o7E7LGR/d9e5+3iuxJrwqRPsWuMrZ3C6YuBhp3fyunLezKHFpoBYPzICZHv5n0Eg6IfKA2z
iM7SKRu3vYDl0Cn+MI8XWZnJMwZzsV0hsa2dDba9lvr9Cn33bkh++Z2IY5UXIdpNiSlA8y4tDy2D
1CaEVI9+i1/uzm9myYTe5NxjcQXlVkz+rU8xtZ/91naNct0CjGLi/gFT99FKzH6XM/eBjaMY/h/N
x28bB2Nx2SZkxQ3UEFSBGFCNOQO/fTsmmRTj2NJGiHydNwgRQzXl3sbzfvJb3bHKFvRL2tYLbopa
HxIWHFHU9tu4C9Ey7RhBTJkUOWjY70ZAVQDr8cvTiWOWeMKoYQK7xvR+jgAiWIcboeIVL0Ucq1za
pbRjMQc56EUZqD9ARJXSm7yRuMavBGzEeSzlDBnPAGTD+a73X0uBjDfeQeLg9SX/D5tVxouAPoU+
7yA+y0IbfQ6D5Bay6WLdr+3cMUyoXPVVGe7jud3Vl7ph3Wnj+0cRs1tyydfO3bFOM05GDKvEDwz1
CvIDBp21BAGW39m4b+YQIjQBo9i5rqoya/oQWjmT71d1DJTVS7jPNR/OTQoSk74cIRTZLX6vpgvM
atMLAi7asXNmu7tKjOljnJJbHZbLxfv/zwq90Jf+tiP0wqEHFGXYrPYfJjqK+fvBQgKwhWyHgrb9
jcv5+v0JXZTWAPoWFDs1gINRC7LLBqXcO6jPiuckSWBjf/7K137Esd1i7vaNzNtwNiZtn+IdQk5p
3XwDfxO7EZJe/Mtr5+Ua8ADFnx0TD+gyxBA7pFGSHneMpefNsIcfwa0eHDWUwE9rDxINr7sbuuCn
OoVmcjAGlzcxei4EhDb7YPz+5xN73erQYnz5/WveYEK40P2Z0og+WJ20p6mNI69kLBSOTXNwz0b7
XiDtKFfxNh6hZAP2Ca8+GwboXm59QHUJuXZ5gfJX1fshLsjHPWx2r1YGhHFfrk6TsgBb3T6j2tE8
x/Py93IRQPE7dOfJLQEulxFtDDB/7ZNuyqc5gQqX19ou2mnpp4b0cjRnRjTNhnY4kWb3AnKCbuPl
mUwjXWLdSHOG3NL3gtCnsOs8l3Ys11oUMmYKggBjVfkuplofAQGzD38+lCt+wUU5KTMLVgXpfIam
OWTwjEQCUpMZWlrzhM7Rn3/kiimllx//LQJUQ9ht46WSPaQBZI76+G1o7Ee/tR0zDUNonlCwpZyh
DPUmKDgGwu0Pv6UdGw3worBlkmm+miDJIDj6LjEgNvBb3LFRpnWVhHNdoc2+gTKpbz9ixsfzyjgW
OgG/eqF9XAA/sU/tfuGsprc4Sa99S8dCVw1Go2YNRD7qCaps1HxgqWcxBmOJLy/KVO+2toMUeYXh
UpBg9xAAEF3kdw1dIBSChcZMYz+d9yR9R9IN1F/js9fX5I6R9iDUWXuMp5+hdUFBgAWNO5Q6/Zyi
Kzeh5yJINJTAzhUTf5dxVB5AJaO9khxMVL488gjaduAC2XtArPRTjWIpOKlumOaVCMpFQUG7HJQR
DV5QsiQ/hz4sIayX/G0vU+eKexZMIf3+8g9gAtTHxRbgVzhaH82UnLiNF79nmjtWCo6OBUMpBZi4
+nl6EGF9ADlofyNiumJKrk5D080GwCnIB7aYeb+vIYSZyYr54RlC7hiqNFEF8ZuqOdOKY/wRzW6I
eHiOagGs9vLUIZCVVr2aanToxXNQgisyJX4YktDFNg2MpWFKSX1e9/p+Z8X3PdCLnw9w0U2Yz+lG
iNnWZ9pXH2rW/GKb8us0hy68ibYhumJ8rkFZZfl7AWK1v+MqCm681FduS+IYqpC1DEiMU0ma4COR
y4+pn2+J6Vxb+/Lvvz3Q3NRtENWqPoPpNMBLR6bMdHXsd88Tx0JNNGCMKCLVuUvJXymLv9jOKD/f
6GKbLLgyMH6uy3O7AV8ONbyHWBel5+LOO0pMCJ4McxmJDeoCBHigskyU+OL1ZCSOfQK8R5ueYeek
XtUhZXLOmjVp/bbuopm6farMnM5FLuxcH6A8Le7WdvOrp4QumonLQG0BuHVy6Gb9Q1P7RofyyetY
XCxTUJq9U40SeVwn9zoan3kHTkG/tZ0UdQYv4jyYOs2DhpG7BtTnRwVGes8jdww0jiEmDEITjvKY
+As1uOMwJ5/9Nu7Y5wDGP13QkuetXMDOWW5BVre+Jx69NH6ABkSswFeXqz4wD0JARnDr/PqwoUua
P1xoorVpkzzma/rPCiniXytUbLnnF3UsVA0kBOVmE+fboNPTaCF/bFvxy+/UXQsFCUwAEqkoR1P2
M98GaG/NfhG6C0qiYCqFaHhC83IUQ6YOtEk8A3QXk2QNaQKgwJYcYqH93RxCBc1W8uR1JC5z/b63
BZTAyiWPl/RtEF8eosirmoeK48trqMHrGM9luOQgdBLncY/AR9qVE/eD/YUXTpXf37hNp6kCNm7K
672FqiFKk4duMl/8zsUxUIxRkW7X0ZRHgYEMWrT/FBvxu4axY5+6LSaAj+mUB4rerVVJoPSaerrE
2AlwdTNHoL4Np3yR08NuAzBi3gr/rwQVLh6JAQcDlt11ygcI1WXhHpUZMErPfgfu2GYVpfEKBbcp
L/v+lEjxFYJAft3H0AUj1WaeVgwMmjxpYgmO3+6EOW7PUMuFI4kwsmB/5Safovhza9snCBz5ORWX
Dr5dINkhVWFy1sSizEANHz5uE2N+AajLtt7UNgFkEDqyrKl+SIJia7IIz8czcqxzB/xzmWtmch1V
6wEE6vygd/PJ67K4xIVhOkNHibcqX6mgh9RW7EDH0tOEXMrCmJkd9t+ovAC97Wa7I1SK/CJnF2rU
pNU0MlDIAywBKSv7L0V263ckzsNphZRsAptWbpK1PEkwwR9LHnku7hgnWKhiPTVrn6+ikO9ku9Dm
YNuukndem3fBRhYk/Bb0/n1Ok63QFy1XUPdi3nv3Q+6ELv5Ad+UsCNmnvN+7N2y30bESi+fpuACE
jQTT0tFwyMkO4vm9aT8Epfjx55O5mMsrTRiXWiZYmm1E6oy1WZS+KaYo+n4JwVQWLcrzIXXBWNDm
Ilukoz6fTPV2tibvU3JjIPnKk+GCsdDLMTNLWJ93UWPqLAR+FaJfLFB+jsDl5KJrGXUB0zKfBzRr
D9G49r9CwqOPfz79a9t3nFi42wIjQovKWTerL8FQJNkcSOoXINHLr/6WpEdSG1GFpcyFNM8t0z9s
rP/y27gTYuy648MGsfBcb//0hnyPY+73JrmcXLthRQCdVZtPS3hg+571G/GL/anjwtBHtPG41Daf
CfRm+5hAa3T0TCyo48KahJcL7YspB3Fm/x0Fo/0zsqRnr+N2MVmgzCwZJbjmdQp+gjLaPiU78wJp
hC65KPjlyxoKH30OCnkB/ttufUDT4tak0ZUb/n/8UhFY+6GRMObhmEA7pJgXtZ9rZdgtJpprP+Dc
xEJiNNWM+5inZcCGbMAxQVs5jn74nbwT7m4RcNRLuQz5npTnbh764yobP0AcsPAvDVTZCkInICLN
m1q/p2twrovGr6P737DRb7afSiZts0vEXnPzLObxnrHRz624UCTWKUjxmRZuvAn4AYnjs0yCb17H
7WKRqmYC0T+tdT7H0Lxo9uhxNdqznePCkXZb7lUQlTpvdbR+SAu6QxVuKG+EXvz1l9TFI3G2T6Dj
CIZ86olQR6Hm9B9VV2uVyYlDE2a03aGRSecZcrgQpd1AsRxCQjq3STpA9GI38pgCGTse//wprtDp
hORicb9dobGBDG5cmDEfWtDm/ruHmkBCYir6r+hdp/azTPScthicLXl/DwI8ML6AeoQMXxbC6fgm
5iqShzoMzPAGVe6mz1CcsxsUdtsG0UUY7YdJNJhtTNs5eC50W3a5HcnzCpHP5XEpNi7f1gE03SBI
UG1ZWZcrzXQQceX3HLgcVpZytQ0rHfKKQ0h8Db6O663s/spMX0gct5EW6RxVwaDzXts9ebMK8FD/
zQJoURxSNUFeqkk281mprV0eB9vr7gSxENDILcpEXjEvcQkoTNlCFwnA7LwtxhOKlt8wR+r1RkNr
+OXNKBUUuwzoK/O9NUdwXZ/Cykdjj/OQOC6xSfulGNNd5xW0f8QdhGuq/TjtdaORzgSQV/nz5b7y
arhIMKJUOJg20nm6x0cR9hxyM+D381mcuEAwaEJKm7ZU5xsZ7Mew4xB/sqXx+64u+gsT1KAjbCfY
fVPp517K6FQHtvUK7IjL05XwZe/Ah2byaCtURrDrBLPrB7+DSV7emyXFFN5kcW80mrBZVKRvOh74
3UkX2bXPwbbTacOhdwXma8TcZRgj9yMxJC62iyTMVrpfNSo8zECjgT3yQN048tdTMOIiu2wxybmY
C50Xe8cOBGWpR15z0NJJCHL9+eBfFW3lnLgAL9p1MQFxnM4DKeS/bW9+QakPUpmIUyGBVq5/g3O1
eBsEhTquK6SOTCvtgxXEnEJtqw/Q56mgwDGg87k23DxWBU3fVBipH7MQ/3XjIF43SpI6TrMXQxSa
AXZTVu2vsevmQ12s6/2fj+DK4i4ILeGTbEnE23yOoLkd6erIZsDL/RZ3HKLkImgWDpvka/ezKrfH
QftR/RAXhAaBM7lX0JbJYybubNK+BRPDD69duxg0HoBQmRmlc6pS/Q4XTzxYI2/JYV45cJdsK4GW
LGqL8OSmWd4T/lSwwCvpJy4ErYWAU6Gg8ZsLHT5zWyXnAFIEXhk/FJ9f+ihMe67A8ZaooEUr8hWo
UB9Ar/Hsd+KXs/otpCpshRHqFkU0iCO2h7RKu8ymMKI/r86xyv/XcojLlVWxdRohWjPmxKKQG0go
fjUb6d8Yxro3Mo7UF0RW9sbUwBWv5SKvyhJES4qNSIy6oDgoK9tsCxRwvIAK+z0XLvxK8zTk4zoM
eRxCN6Fb78dx90qPiAu/iirZDwJKYzn0JtiXFjWHD2syTH6+xsVfxUxVVQv1iRxkvcFB1ah8z8qv
lklc/FU3tvW6BLDaeg7UqVvAeczL9Nufr9AVo3URWCiTxnVVSIV0nf+Iy6XJ1kHWfpGLC7xaVFls
pEX+lYxQlwMbSJ3pmfnlQ0gxXtoWpnoCTVurchLUb3eMtmPuE+m637k4YelOZGcXg4aA2quvA4Jp
081+3syFXRWIiUS7zl0OMfHpjVHigPb66HfPXdRVOUDYEAN8Kk+j+Aie77/avvvidSQu6GqvFLpG
KZZOABc71l35Xe3Cr6NGXNSVXiZd2HZA8kLAT7om5T9mp57xuQu7ikCGHyw1XJeaoHRM4+ApLdTi
1cpAYPjyGppxKYSMSJ+PUNM+jHLEuGpt/GjAIcP9cvWyCYeBQSI6R2b8jVfl215zr24dcUFXkkG4
cF23IRdVFd0vtoygHjrwN363xbHOOlhAX7eiAxO2eCTqMnjs9XDjKbritFwKqU1Dt60plz4PhmMX
xwwj9lFx4029trYT2cUqTU2a4KEgc/+9q8xjvYEox+tMXMiVqUYQ7wjUFptoy8DEA4Vdz4DUxVtV
9bwnAYMft4Z/YTTbTfHVb9OX4OO3EKYFBHIO+xnXJKEi0wceJ8LzPJz0sBiWsh/qusvTFGsOU9FB
weVGenglXGGOWaYThUZSn+COlAKhCm/s+mu0jc6WaV+e/Y7GMU6xcjCCjbwDEm3q7oK0Oa9s0X6P
p8sSNUS7WISIuxyq8PdBXDzaYvnLb9+ObY7V3m+U4HHjafsm2uJTwfWPPy997didd3OcSkw7QmQi
H5BuPkJMTh+aETrLMd89N+8YaKOIXfVSIGJZDL0D8jB+D9laP6IW4sKu1DYSiUKxysfUnmI5VoCO
dLWfx3WBV+EWhCiklUPel+y+TY595Td4S1zUlR2DtgzausqBA4KMeW8+TW3t521d2JXtEzZjZGbI
Aw3B4lTzswkDv3DFhVzV09zE4QiPiCLOV1ATva/H0S9cuUha/e63TEs5Z1s35Glnv9gt/cjG+tuf
L/lliVfyLhdvFc1pNKlRXXpE05wJAU1dzW6cSHplbcc2I2iSthL6oLkOyQDR+Sr6iKppc58mkzhC
Kn0BRT0JDrrUt/oY/4EiXvtzHJtl8y5rw1OVd3ravm5mwXBvJYvmzgpev5U1BEjSORyzIZj2Lhul
aD+KnSB+VXz4qxnT9WPST/aAcoI9t2Eh79uu2Z6JjKdjWfOPEfS4Dqod9oMRon03YaA9a9vBHkcz
pPf1MELfZFnSU7MV/ygjg3uyrZBS9vpULrBnJgULt2mTOUuSD50Q38Mi9JpyBLD+5QVLmS3jgPRD
HpFJZhhCstnYj56xggsxE0NdjnWCOzYZZJNk53vWjH5sOcSFmEFCFW4UvO55UpYgE4Ue1cba9uh3
5E7A0DV9SQve9vm2hXd8g/pyIbgf4J64EDOlZghi1GuXhxJclQFLn0RU//TbuBMy8CZcMEDJZF6G
+mvCxMMGVXLPe+h0rVM9yjZNYTS8Kb+XgfxGIS7st23HY2wY+BSFxZE0IZtOLb9bUXvwS24ixzXU
fApBtMBLcE1R9UiJ6t6FszA3DuWKr/s/vikezBAgUTJvaNjdb8vWPexACwyQJjq0PA6OQdyzbJmZ
H3UfcWFhgerbakbDIx+hh1ndWYtJOSZD+CKvT+ECn2zF5UCGvodLoBArxZBMMCg/XCjEHV/6m23j
yVRIpIJzXX8O4sUcdbX7CXcRF/e0FUNPwY3c5DEZI4hbkSqrmd94D3Hlt/cdvQZCqzbXqDlnRUs7
EHTzD35n7rzzSRyNUydRllCB/lqvMc3E1HuWJVzhbNAeBxEA1Sqvmrk4gkh7j4f1xmW5fLdXnl0X
+GSA1qC0Knug44otPhJj6wPGCfRBj1DljiHg+FaVvWc45GKhamhObTEGZYDLrz9V8jFOiF9A7gKh
WvS7gd+cZL4tfZtFfbJAWkd+/PPXvaSCrxySC4SCMEG/SU4BadvEqRLiyJr0noju73C/BQu4IoRB
XEBUX7M6mvYYf8CUkvVuSeofPevrp6DD5GUwV+HzvpTJ2zJMpzhrZ9K+i0DzYDNpI/0UFxw7GcKl
3g5hUa3fZxN2t4DDV7fm2Dy4E0JLADPL63A3OpsHvKZdWQzv6h6kIwcZSUVOY0zrhwF5yn3Fx+hd
DFHFr/1WR2+4breHYOmq94rz5Ajkl/ar1IdO5i5oWctZBzLf+caOHekwbWQ8a68uRHUiexI3Md5h
GwlxYgvtDpsAGPPPN+riF167UY6/AM9nEkzKKDCpzRUGmZb+WIC4zXN1553XI00i2w8oO4QY8572
0mar8cw7XJ6sGGWuCdB6pL5k4VkC+QgwrPqxhxEXm9YXld0SaGnn0b4cVEd+FTTwkwAhLjgN4jso
CkhUBTrDcVX6uMnA23YjY7pScnDhaWQexiBRPZovJQQ494quh36L0rdrJz3xLy5KretBvherpM3l
lKbHcZJv5q2+dWWu7d+xcZBxQW5wnSVG99LlMQV36KHVYQRj1twvVXGhanUdIQRXjcx1wsznbqmf
omDq/RJtF5fWgrNJElAV52hHhsC+iS/lBCiJl7W6mLQFrfC17xfs/DI6wdW7Lg2e/JZ2TLVa43lM
Cxm8RxU8yRrSFBlPzbc/L/7q454It6tM936hJuzbvJvWPj6UQ0tOSRg1X5QGS4jlyfZutVHnkwIk
wm2FFdLwis60zYvNyoMm47PpuM8xYW0nBdhU1aQNxvpyu1XqgIdPHCY2eXkGrO4k0YAM9MnWLLCs
mESfFoGKAgjTb+l/vfoVwLdFX4bMnUQNqB9hWtB6uyu68W1q+gcVpXc1huVoUvmFoC6GbRtGwUgB
C2jL4qsoxTvRT36QYeIC1yDtTBeIdF3Wnn/GpHooBXv+8x19NbZKhAtbm2f0rBmgiCjsaZT2q2jo
HwkwQPd9a8VfZZy2n/78QxfKh/97cvFDl/zvtxZCD/ZoSJGLLhclg35Ol0AbBXrt/f20k+Wx3/QK
cP6qxiwtSAsQkJlvTaL89zS+8tNuP1Swvq/w3EtU0Yf5/bps5COfYjAYzWV/mqbAZsB/iEPd12CC
ZWVwoH1TPyc9r9/JPfDqEeIAXBdP4F2WBB+xD+nXumv/aQcvnkgs7URia29BltmiTRBzeWolhnn7
Mf73z9/t1VAJa19erN++m9ioVmrH2nuwfWiiKcqGRXkJUWBxJw7T4b7WkJqDX+HqbVGyBmDmZDr5
7dzx7ShZqxl9O4SQVpJDa6d/0f/1quVg545XSUGThzZv2uR1RQGZTOYpi+rhRjRz7cwdd2vDpmpV
WbZo+G7fl3CcDvvS+u7c8baAb9MgnOAPm4me5in4NtWzF783XjyH74VVlV6SFd9TkDQGhZf6akrm
04LA2o4DmWe1DJ3e2rxcSXQqioQdQOda33tdFhe4FggaRryBj9jMGHyCZsEbFc77Dd935Xu62LVh
DbdNxnjg4m2vHpRIu0eU+G91q1+NHXEwjhF1QlUaKUCTVySu71gCjuUwYeXd1iqvWjF+wjGliPNy
n7lt80iD5HLtPmLAxM+/uPjPgfXWpOtco9cxPK9j+22z6sHvmzpm1DVyoXoZ29ysvLqbjbIHjPGU
fvGWi4df+lpB1wg3ZlltktWxeNMRDEN4bd0F2kE9VkBfBOkvjdVbREwV7jrzYiBCvOVYEkE1lw5Q
fMpZDZSAIE1GLN5+v507zxxE/tSsVxRSAEJg71LaiYyo4BYO7kq44oLsdNhqZESsBZVzmAUz+2sq
zJGM8nMjmsXzL3BevK2KOxT94zbfMRY71iDNb+u//Q7HMVVM1NBJDwJ21PSfQVzcH+aO3JrdueJl
XKQdYwDDi3JCGK2bIQMwec2KYvIqayfCRX6FXRysxgJKLcP4CAXVzxuN/U7FxX3NsaLUpHCPyT5/
NfokF+7nXFzQ1xKi4CzBRJg3q37slua57ZZbg6VXAloX8zWuqZlmOjZgn5ejfKsHzj+XUV8dVd+D
mZQ0FcigkggoMN5X9NtqbeGTyeNTOLcojYKVmmaVoEqPgSU2YHqGkuYvryvqIsJ0HIGXTES4ognl
96h3xPeTmq2fbblEXFKLDio1a5sHAX2Yx6LPZuEb2biQsGQCJiS2BGFTO0fPLVXxkZp5vhEhXHlm
XSaupBwZY0mFJEyv4iGptvJJAG79y3RwSgevw3fBYWlsVmLVjL9g7EzW2w4Vvn71O3sXHgYd7HiM
R8TDA6t+yiLNFzAvem7c8frzgkZ1PZoW/V60N9fhvmkTL3bwRDAnu5lVuidjbWU+lsFwRxN6Cnns
+Yq7ELFl3gdaS8QIY3rR16blk+53v/jDlRDkdu6WpYQpLWwErQ3YEJp/tQXUwe+yOEGZird6jBuk
7hSjmgeTWKGyhvLS977Ql5kfS7bQyHiQeZ3En0i9dEjahReFMz6qE5txvLK1rlEbK4ewPcQ06DNW
6ltN5Su26koFNl1qtb1EfhTEGY/VPu0PQSvpgbU08MsuXZBYNFHWbN3U5SSudDZBbIiEt7Qwrmzf
xYiVFCBfdAJb1PjHrs8gYD/e6XbtP9TVMN/A5l4s85WiiIsWq0jRAYc/otRP9uEu3dvlYPvQIljD
BVo4/2pLHd74rSuRiYseY9sCNesIaHdREn7eqlQ+pnXsmZy4+LERtLRdJ5GKz91wr5p/k3G987Iw
Fz42721QJQtrwMLE7N0ch+w+0MVnv8Ud843GhUFOBWlbMXF1SGiZHtdw9RnXT4RL2IVZgkXLFb6h
oFQeCJ/6YxDZr347d2y3l1sn0mJv8jVOvsthW0DbJbyUzbBzpzxB9DS1MplQWMEk+UMXF9ObuOv9
CisuoGoEPDruIeieD6ZYsnkS36rI+H1PF08FoFO6UE6a3KaTeFwhcnDcSLX6uRuXtavpRs5HBpgx
ZetHTZfmDtpVXu3QRLiAKj6SfUwJ0hKwL5VvqmSUT6YSxnPrFy/3WwVxg2bVYAgaZ4tRP1K6vlXp
LX2ESwjwihNzkX12UQlpogbXXNN9QqtVoBO+h9Bmg7i0eehVmNyIuf+Lkl77Kcdc633dSZAAYbV1
XZcldVlkLSfpw2wm+8hGsJxP5fozGoSRh7gL4kwSbjKMa5sHCX2gdyOnyQliUvS+GJv0EDJSPUWJ
jY+bJfaDAEsSeCmK8AE8/slJTaQ5FRZ50YEZcJEf6bYvd2VRRKdFDN1dL+aCZLWe4gduF8w/T6DR
vov37XMV9PI0NquKT+GqhvWA9nmhM7suoAUsu4E+tzWFPuw6BXI+AuEZvKfFDlI/KCrcEXIZnqrB
9ncvpwayx0u18zRLK9Y91skQ9hBP0knxNbah/AThHTQ4QtQ/v6TUbE8Yh6WPPEWgQwgfnsD52vs9
Hy6/WbUnapMtnlqwN+SU7sd+7G+EaJc7+NpXdVzZAqKXJAhHtD/m2pwSTO1BbK7jdyyYy0cvb+kC
3GhkxrWtcUdpumPiQ5O/1DDdwg9deVn/D8zG44bjSyHu5lwc9jVSd+0iB58ptUS4UDapwWihkWrm
EnS42WcSU69RFazs5gvpDtKUDQVF027Rg1QbtMRwO/2yERfIVm1DqqCCigrObPpDCgbIuyU16s7r
g7pItnKcmyEaBsDkqOoPkWVngxFzvyTNpe9iAecNiqwI/YLyIRF9dUC9xTOid5FsIe1Qm5MK4/Cb
OUXN/A4AHi+QNb6oky2QGZh1BgBxvpUbpD0DUn4Wcxk///nMw4ubfcVQXega0NUMrUl0t+u45G8j
xMU/0YaOjiuweNm+FeRLK812mAai7iM4w1O/kKg66HBLHkMxoWYVVON2C67xutmlbt+KdUFDklTW
gL+r5l1c0G9mbOcbDuPKo+Zi6ZKwiOYY48O5DALIkNN0oyBHRcfpqKdL65RqKKD5XTcXWpdGckmQ
XjR5WhXvFKue0pWEnms7ZWYRdQu9qCLkS7m3CLYk0lPVMz8rdMkXe9R5CBKwBnM0Zs0wsBcDU7T6
9ZpcaFs1rJaVnNdg8okI+OJLvHwy9ouHXGhbXS3L1HF4JyVUeCh6jld0XW7lWtcsxSVf4xCMEt2o
USKPN/OpblZ2vwFKdAckskmzEcW8dxvEmd7LVf6PszNZklvVougXKUJIgNBUmVmdk3JvX3tC+F7b
qEF9h/T1b9cbuXBlZQQTDzyglLSHwzp7w4OgNuZdI4YxQzGyGg4dM/NbO6zxlbl84Xz9/0f+Efut
tBZ6n5/uZqn4PubQJ9VdEyBFascrZ9SF1eLycAseeYI0ZwUUJ+rtEKIIFxCDblCSI9hSHfK284Lj
eOrCcdoSZXeWIuHL9/OCn5YVJr7yK17eUFIHjnt9j7zQhsvAJV3LB3hbYi3zFamstUTkVs1+ySaX
fmMzHonTGWw4HIP4Ke3Zdkqq4PPrX/6ychZPXZG2cuerBZJZPpKRrAfEnxDKyJcFOkQwygExbsa7
Ie1Nme0J3bJe00EGFaRLX//zlzruaWr9MUkjeB/Uc1dgK2HRj1JXt9i4rlwbLjX9tC7+aLqJNzFx
jku+ofP7ZIO7Idz7vEyS0WtPf/SPxk3fI1btMSbNaKGuNk2fbXs1mf7/I+CFE9dVSsvXZdtUgDCn
3UIDV8Ze8Y+jRTVYVoq92bO1Ye1/JqlGdVAr0snHIi5Vd6j2cLoj3U5v2aSCL3qpsE4Go46RiqOH
DRgTuP9JZHDK6/8dVBR6ZTyEK6gUMrImUPQoHiGHdyOm1kAgQ3vhb8KFPZIdzkHdtmvICMVJltJN
ZMHulUwRrkRRDI5hz2Oeo5vng9naz3QOPJt2Uikd4NfJFCR/hAoS9NSmvjwj4+QlHcCFy3qIce2D
xOD+mKdN/G6ybPrXVEnlud844eQaddEQzFv5yJf5kygbyPBaQ/3uBy6rV+uY5Yh8wRwUh8KiqpGx
6Frq+dKKdzo92VK6lrg9P85rtJ1sFC1QgdRXNsqXGxcurSfI0FU9RVUvq+ufG978FMoZvcI14QJ6
iDrtLKBW+EiDjmRc6LdTGL732WGFy77NKwXo1SKk3cr6XuGQwkOF7+J0dm8WpcNeWlM8qqTTB4T6
h6RfV6+ZIlz6LYHvgdVzWjwuevwxRuWSxTpeTl694hJNwIPZiOEEfMz4Ry3qd23af/Br2rlfV1UT
NZxaNG2a7pDGrTiOsfDbV1ycSaCWH+lqHsi0rLuDrW87O05+He4y03HHohKSoYFcUGl+IIEqMtp1
m98cd1GpPAkrixgJX24mcmZYRZ/KeZm8DnvhUlIQe40VW2yORGd1yrtjOnqJKGGvdXbDao9xWuZD
/khFf9u3691G13/9ZoqTAaN1H+slWnOI2G/JkfJpQ4W5sF5xLYpbn4cobd3vdUjw4dWOOwYluOsM
BfXSCuPCpaToPiChaTCcc76G55WW4UFEXHmFhcLFpMoB1fflUgZyqAt1CyfY7TgDHfbqdleLTCci
mWBbo2Slu3dBM79Zeu45y11IKt9RrQg9H6yhqsHZZlClEnSD3yR3lcjsvEccxcX5Y8CjO0ZafdfZ
NL/z6xUnohWdxklfdMVjsu3mVIaFOLBmuyaIeeH0dAGpNK5hK7ei9XF9u6U/JvXb76ud1Qmb3SIf
CMKJWNs7zmfZF9fqfS/cjIRbedEtSU04CRAeViN9zyCTnVVRqo99W4k368J/66ppZK/y5TGY5+Uw
L73fu6pwyzImnHQ5KJf80bZ8hyjivpy0bcqjV6e5UP7GG2K3ketHhk4b863Kqln77TouqxYQjHJP
BZRQwqI7xMH+YONQe364c7TyRptVB1Q/iqE4dnQ+UD+jco4qr+e7ZTqvCRJBBE0rXmZls3+L897r
6VO4uFrYQzwzqNB2NfBzWvS/2waSD35j6SzbeeV5BXFw/Rj1usia0JZ3K6Iyr6sAkLnnvVKudWAr
OqD1aV0ykvJTo+bN89OdtVtV3OhobvRjXY5hlpcBP8wTfEr9OsY5XOE6DVNLi47Zh/oLXMU+p1Pu
JX2IyeIcrbpNa+B/BiEeSPU7qprPOU2M30b8F4hGmmGtwwWzJYrxxBg8rODGvPrExdBaBEhRFwoc
qxaPDyrco2wVs9/Tj3CNIZlueg7jDP2YBBs7dGuMIDIf2JW1/5S2+TsnIlwUDZYcFfQ70kCWAVEZ
ngyHrBfGHnfIF3n2vJMxgohBulYkCuQEny6gxxoi8avnHc8l0kTQpnwyRj+2C2sOe1x8HEn/r9+4
Oss0mgner02UyhyBzFYud4KkfovUtYesYt2VLZ7fZQLJP9RPpfPdlKzUL3Pkomh1IZa1yrdUBrYz
B2g3JsdebX43dpdES6aC9njoxCu7GE+qsG+GpLnSK0+nwguT0SXQ6qiCUFm3BhJUQXNDx3a9L1U8
3S98Yv8gU1XeeA2s+/wOJfha6WVIISCgj4HdNqixeMKdwkXdtmJNxI5rnoS52PxQwpfuDuVlfhds
l3ETOhV10CHIVlsdnqYeInpLE8RX+v//z+AvDYBzXM97ogszY6kiwVseUbbZPlRbyQ9rtfyw64Dt
J4yshHZnka1qfpfQ4a1pQnXc0idz9lR/yFfOb+1WLwc8y4LnaPePbczMoe9ZeDub/KuZjf7Iiv6O
TMPbsYSMTMhAebJkyc+E1CXILvHFa5Rdim61m8Y7yq5kjh8U2R7ezrz/5Ne2Ex/wKIqEIIGQWxH1
x1zl7wDSXBPAfmrkpVFw9p29NE1h5w03KVqfhYVGVoPpeWWMLzXuhAdt08OuJIxTqbrkPFHxRAf7
7Qyu8eXUBHlQ8zKVZojXMTM2DLpDR8far4ZIuCRdmq7lkEcklZB4nQ7rnH7Hc7/fZu+CdDGZBzIn
i5BUh5ofp6VYiwNpguRKBP902r0wqC5MRwaKx8IVe3JV6eGgIM5yt7K5PJFJ736bg0vURbmNimHi
qRx4KE3fgLMVteclwSXqNlbs22JQ8QHBGF5nKKCHPItNO039khOuE2aZdtC7UDaV+8R7CM+Z5qYJ
GnHl2fbCtHe5uiRSs6HQ8pN6th+GIPxno8zzw53luu4L9si9w4qKtmPdnMIu9zynnGB73yHZGXct
FhSlNwwPFih0INceaC88qwsX4wLM0FRLWWJEl7k82mIWN2O0j4da2e4havPqiDPS/MBTURhlZuDq
fk264NQnqbktDc7LBWbCV6buy84eXLjYl+IkmXkXK5l04fjQiap5SFck27JiD/WpFob2uMvo4cuw
Dqo+ACOPl4ytoKGOEeHFA97rimMVJ/2codh4e6j1Pt08PcEWWZgX1S2pIAL/+t5/YSW7NAsuyWTO
h17IZoqbk4qm+Lw3ln+CU1Ly6fU/cWG2uhBLTSG7z9dYyELT/3TU/eh77mVowYWrC6XKGiqXQ42j
K2/pIWwHli2W+8X6LsMy2h08wVgJqdvoM0NR5mEOu29+neIEJyhZnyCtKRIJuIOfcrPfovxnPHo1
7oKBFqpYsZ5FKkMavEnH+ZYw88GvaSe9gpAtSGiCaLPfo8/NMMGWZhn86tORC8Zx88eLeV5jJexm
TGU80w9Vt97XWKx+3/00//9oeuFxNNB2wpapxDtVRz+WNPLbjV0mkJfRGI8ETY/R9lAq8TsoE8+m
nd3YTjmDjhSWTsya6sCSCWqFkMXy65LoeZfkRT+2ixFCpnytjmoGJ2376soeeGHRu0AgjVVtW6TR
pRWgs8Kq3iGwk/hNQhfRSmH+GIegSCXZ1XyrIG6Hklf68fVueZpsL8Q2LqBFl8haPEEL3Df5crvW
ZZjRRO1Hs+7YYUqSXrnXPq2Yl/6OM7ZQoURZLZ0FovkZqYQVXns5VPJJd+Q8rO7CdAG9msN64vWf
dWFAXBDLBmm/b1WXyL4Lv6dN+ZYT4pcBdMkrAf2eKA+GRDZ4cMwYn9/urHrn99lOGg1iB2BL4Tkj
B2Y/dqP+Ad9cv1DHBbJ4kk9clxHOpbFV32aeF5/hdOtlbMmFS2TxiKa7rfDhYlPLEaJzX3uW+LGb
wgWy9nKJOqXQeNXvIjunFDDZ6/0tXp6VrgzZGtM8ymGcK/sypm/ikpYPRVkutzE8PzMT98VNRebg
pgl1d2W9vbwOEhc+qNSUW7H2iSwahjxmX2RFrX8nNpYJXm6OkVk+vf7TLqwAVwTNFKnAPXRO5NZV
7LELRnIwQeJHqcGF8/luGj9pTed8SeSeJOCe+ycVVRv4nQMu7LVX/QyEq+TIsBlz1LMZT+NyTb/z
Ur8450DZ5sPAk45LgBRnY6vbZlA//brciflZkS8VBHe5jEUBf82xH7KWFF/8Gne2hmoe+53OnCGz
gN0aN8T8I/gbfeVB5sLTXuLCPAyiG9FUtZguqIJrsyZn49c8ZfFjasdvLem3U1vt0wmLZc56u0xv
EGx5KYrxxIV9ZhGOFpJiTKJUSR+nJq5uaGSo19mcuHpU89JGetsTJsmmYhz6IX27h2187Urx8gGa
uFCOifIBHrUJl+mQQ2Jk4+URGtW4saghtO93PBX5xYuJy/mjSHaPmAiZ5ISOHxgf7cEy0105oF9e
F4mLLBaahHVZUi5ZnorTAN1EG/pdhqGH/ny3AFxAtmWfmFya4UF38U89X6vFuPTZzpozYYHKYJQ/
y3Dc5hOLtvh+ZGt39Fl0SeouOkz5GWD/U5fb+dDSmh4ZrIG9GneZxSWIeV/VFL2yrlWGzF5wH9fJ
7tn605H3xxVAD003LASzJSEtvH0rS26RgP7P79Ode1GxFCiSL1NsRgGMk9tI4tXPr3YncYGuOd2N
rnJsdCOvwqzb55uhzvcrB/6F6eISXUM/oWi93ZnUYxAelVGoAYCFtN90cYku1tt2K7hFn6/F72Th
66HTqJTx63Mngm4VSkwMrzEXTVOOh3ACJcoVZX7VN4mLdRkkZ7E5GvT7sn0Ikb/LJkr94kPYJj6f
jVuzDC2pGiaLMFD309D93KF77LfDu1yX3hlenoDLy3Taxnu1iPYG8h/XqjIvTBmX60qiqpgiVK7j
Lk2+h5ScbT9+e31In67jf1+Kkr+grnFCHavYI0mrKnrf2LC57wY13GlblX7buot2IURYe/hDU7zL
dQEUx5IM/vPc65YFxe7no0pR9URYHVAZE8j+aNbesDK+JjV+qd+fOu2PDSwedlGHa4/Gi3XKIP34
wJvd656VJE9/84+2gwh5l4DlT3M9hGvBinw7zH79UiQIgJ+3Dv5KEahiM5kLiBbV5gAi1fPDnZN0
ZgxThrdMwnLn11CW36qIfXx9Ml7qb2eJqlyTeDD46rgSb3db3i7kmhn9paadY3TaVd50eRHJ2LTs
aNe+y/o28OMIEhfeMipfk5J2kYRf2zdSBMcxpL+9+sRltyLbMNYXMOiZU7hzQEa1yVpN96Nf684p
uizRDgK4pXIizdeUGcxyQG5+J52Lb3UzCmAXXG8lngNsVpVaZ4WgnivfBbiYmDoohixUQgG7y+C/
++9u63/8usVZnHuf6GFMVyrbOvkdDeFv0bPPfk07K3MoWpEWCyeyG2BJmkGj0nxpqFi8cozJX/xA
OLSLDvtIjrplGW3DN1U6+S1PV6xsiAQfEBdFOEHDI2+q8GDy3I+ZS1yxsnZai1DpJpZMmZ8UTy7G
eK4gZ+lrCF0SCld1Ge70HcRj36Qk9YwUXS4sWtZS6X4lcqIQpEgWg7yuFsrrPSRx0bCmT4t0owOR
lTEHukHVsfSTMkhcLqwFcFDFpEfTlP1Kdf6hhkKG1wx3obAmwkMf4PxIchgCQBAj+NXNfpnPxJUn
E8OwFPG6RZKUU3iqW3GzpLlv486qD+pUl32lY5k3zed4r6F0WU5f/TrFWfZdDK2dZUIdZTtak9mB
v+uQhj74Ne4cyVtroekgTCSTljf/xlWYf9Qk/+XXuHMo771JtrKdIzkEm72L1+p9O1m/V4vExcGU
goWcXgiRWx9sN/HYB0ex+tWfJC4QRuMt7kvIuMupaz4tSQ+bn8nLc43jBe55gJV3RY0cy0Tkoqvh
oOE0me0EaIZXn7sCYXpXdTl1uNSaqv1t9YoV1Pqp3SYu2ASRp5rvZRTKoqzZbRLU0yEWqHDz+3Jn
DelRFzonXSjrvTlOJjoHtPzXr2lnCeXQpumixoTYDXeZM/FlqVevIo7ElQdbh6jvLVO7rCw8cQ+o
lKWfp9mqT69/+YVLlos21ROFwfkahnJep7w+JuXQIoWp4uC7zvvmSrblgqx/4vJNAGUX0+w6lHFd
MHWgcWc+mLCGseTemoOAvG5maQN1Mhw0JIKvALwobYBtdA/09h/r8vz0+s99GusX7pSurEpYV13a
03qXAmajtyLg3/pZ+MmOJi5pBen9PJ5Ttcmu7G1/GAdo8GakIQIWHEo0fvpiiQtcdTbmyRimu2y2
xkIwYuWH2jvsdlmrplNTN46Yb/W2/k5BoBxolV85aZ5uvi/0votaNUuaboklu0xSYPy0jMy3fNbR
aQtr9jAPbellw84TF7kK0R+6iJIdWTK2fUsKNhwIZOOvPQc8nS8v/Q5nJ+n2pS9EWewyjdPlhAKW
8lfRC/5fAIrvnidrjmEP++HULjs5cgYLFpqQAH5gexn7RTKxs+PoaMhHiCiGcqc/E2zF2RAWnrkF
lyLWxE4tHk9CCVkydqjhAx8X1XDlw/9PE73Uec6hvQYk6VCsu8ttDDXEzCCAYaFufp7yrT2qUhS3
rENh4Grr5qDoTjKTls2hIi1Muoq0yvioWjzxR2OeiSGIT5CxxVtqvsCHiebbdlt2YVwfVTPUR789
wwlh1qVuo9FUVtp4nE9jinftPdw8w3QXjuiKjj9VoaP1RucZXuaXG1ydVs9vdy4YYTDUKrTGPlE0
qOfcTJYL7XlcuzCXiYAhj7tY5VrhZaoxEJeEoYTfl7sQH4jbtBo37EMBgQmxKu9a/OMXCbhMXrrt
U16k7S4Xun3vTWHAkzK/HJTLWzWUi1WTZpdw1fqxvNur8j+/aeiEdROKTQaxj9iYm7qHFwBHOjqb
4Xfp1+EucGXC3aCiO98lhejgG7F23YEO8zXXavrylukqsc1qabpOdbvkdIoyONc1py1qr5EKl1p/
+v8/MpbV1Edt36N1mJmqjOd9mC2s8ovAXK4wQB3Alhu+yX7S7FM5ku0dH8fAby66YGHLBK2jQGyy
yVtzMhvqUVM6+dXMJa46VlAa2jakX+RAyb8RGcpjWxA/LdLERa90VQKj6y3qJuqlPIyrUbfgFvWV
g+Jl+iRx2StENHHU5JOVhFfJjVUmNse0CJOzqVj5gyXR8GATnR73dJp8f5FzqioRrx0E3WZpc2w2
/YBa73Dzy5i40BWSGUVPRz1LsArzvYoJuWEoFPYLbF3uKqar4QoqozIaCGwmiyS5JXij9mzdOUbW
jmzAN/goq4bemekj8Hgv8CpxwasxTqNpb+kox0r9DIvfBWzx/FaWS13R2iaLws1MNmy/gXfakE1r
+NtrM3ahq2DZUW0STSOo2jdJZbsM8FVx5bufNvQXAiQXu9qaoWQo0Rtl2g3DDeu26QTgI76LYe79
0Cwq+pHo5VrV+oWd8y8QaiG4FOf4IfEuSMbqdHlvx7H87tdNzr5s0qmz+xQPqMmZ93vw7UsGOys/
WClxSaiNtxp1WPUg4RL+a1WhZKiX9vvw6PmBEjcVGduE9hLVMl9YYL8XaeB5WLmSRlO1pAtpMOWb
cWxlGfHu+LTt+C3V0FmqLQtiFQTLINMWtWosDLPUFn5yFQDTn3dLU+bzYFH4JLGXlW+SHSiJCTov
U3MOnPN56/FYBVZPKwTjyr2EIveMQgg7vfcZUVgpPW8csFy7p/BNl1013QRhbTKYV/rVnsHnxWkc
V30+LryXtkyCu7FM69vNjH5rFA4Mz1uPA6IVj4peNk30EUUIh9raH6/3yoXMDETcn7dtUeaEoex7
GUcjv1M2uevXBUdHe1Bx+y4g7DSkyTeu1/zBTLp8QxvAT5utr70jvHzKQ9D8+d/fcouUz2p7KYjZ
OpS0GHo79iL6r8lze4YrqybZauL1R9HnpedUcBY3zKlh7ibSTjZkHM9tO3SnpqHDp9e79OUdFeKT
z3/RjH6rBEJdGYLiPi7B9LUzfncA6Ag+bztc55KMZurk2HyxSHBk7disV46dC9/tAldJy6I+bWgr
Yf55HMiEyohreZ9LTTsLe7N2g55FhS5Zxccbgn+8utp1Ahy6RGylWdEuCn7gMF9lNKB+xapQbXje
1108BjC4sZ3ENtffJFArPcWEqoPfpztrumKt+n9wLudEkazTdTagxtSz8adx+PM6BI212QSkleuh
asIkG7fG7/DirnAWWIUJ8UncyiEPmzPvh+UctX51tiiWe/7dddSPuShYLceC3O/L9Lm215SaL01B
Z1VCTrsuVbI3suTiO8rQdNavxQe/sXRWZcVrBRpkayUV0aclsOeSIQb3atvlq1pQrWGBdzkZUF6a
rO5KfYaQQOG3FbqMVWpnGpqIGyns3B8KU24HG26ex6KLV+Wi3VQTpY2kqfoRFGrP5mn0W/suXRWV
UV7kIjaYKyM57XEwHitSvPPrdWd1tmqiKHp86vUhvMMV5cuQx7evN/3UxN/RPZ7nns/xIqZFSdhm
JCod+D+tCNiR7XgnGGGTeqUi+8Jcdwkr6PtssVItdnIafIKZBQRn08DrvsYTZ4kGSRyVlu9GUruI
Y5AMGoho4ycpyF0JrbDmM9FEN1I0y3ZI6v5hhyn7laV0qeedZcqmnNsmaDsJKYfx/USj9Zgo0b8x
CtS+1+C6sNWT8zpqCotWRjuW0z5O5YH3bX4qbLh7IYvcha46veyrmEqsKd5KmCbfzTu/knG5MG9c
c8e8DXfckKta2qguJMxB1am0sb3SN5dad87Tsppsp+zYyRpixFWn0ixg6xe/fnfWqyhiaAgFbS3z
sN7v9crEueusOsL3+dqjyMu3cu46Oa4QAQkXpmpJgi78GKyrKbK4Wsc3RSnAGwclP215xK/sEhc6
y30JH8tuHHoIysmt2d7y4t9x98MvuWuUBVUGrrXtajns7EsatO/j6pqC/IWPdtW/wkFHYNNEK8dk
NKdpOO995Kfozl3AKzAw2UVeGnFH2yZZXS4PhCjPC5YLeE1FuPTpGtdyanMoQARLlek+8EoloF7z
+YYPsT5BGkjBSEZ+bwK04VJwv+Qxdxmvali6MVqLTlabQnorjar7cV7YlS9/WpkvHFUu4zVFSTwW
QW/kBARGPNCI5eUB1OQKi4WE6V+GdX4aGdxlvgaAasvWNQYiuOFtMi0fu8XPvI27zNc6iqiK27WR
VV39QDbtny6ABJDXvuMyX+0KQLprEYTkaW76g+Hl9qkaNcojS6hi+kXzrhJYPZtKEYIYzY7rchBm
h8eduqaMdGHNsvj57EQkgjKYLTKSxDQ9ED7Xp04M/Er/XNg0XTUwWgQsracR53na92/WVTWw2G3h
aYXX+HI5kCjpbrfakCucyYUT3pUHY2Mbrnu/NHh7Iy1MD9YImByKGIkpfr0+4Je6y1nMVDNiUKOK
IzKoMhHBuyJi2k+XgLtQWDuqEc7DaHxtKT3XZL7teXlNJ+ZC37j0bbOOqZ3CDssAai6nNO9/1nQq
HqooMlcG+0LfuNxZnSawqBlJLU20HkYF9wFq609e/e5SZ1O6bkVQj0YuXP/Kg+7zGPRXAqoLc5Q6
K2CGRc+ut7WWPVunDxyY5dce1Z46qyqGEtWib+AbKvxYYu7iXEu9qAEP5xgGVpBbbvvimCqa+20V
Ls21iGbnSLhjqyjHX0U03hGoRPvFby7DtXBbdvvWGWSs8+Zo8/gtr6bm5DW+LjplG4OqOfjGSZNE
4pjyLjlVUFu5cpBdmJkuMTUXMCSJ0tlIZsvHGHeWLB2mH35f/jSt/si1zDklOSAWI1vL79uR55mG
s7vfeLrAVNHsYdKqrpIrFW9suD7U0+x383cRqXmbS4QmpJRNn0PSrG9tRsbJ7ybhilIFUUrnKllL
CUuf+gDaJzhosvtdQV30Cek4O807KeTQqC8V7om7ma40fWEvcMmnYFJFN6I8UcKgPEQ2uujUPe2G
6WENW/JOBwGBG7eprhS4XZqWTk4qRTV2o7a5kK2Y0zv4RuoD8pnqynq9sOG7AE0+asNZtRdynlT7
fd2m4UZHZHuY4Dt5Zeu88ANcjoapctOFnQrZFArlOWO5H0wP/zavleWSNJMyAsq2Gq2z7X5pbX6y
PR9v/Rp3lu02rrYba65R07G87dh8p8bdz+yHuyQN4XZS1MRaliAeD0bzOAvgoey3J7gkTYXK2WZJ
Ni3XdP6nymEhmuQf/TrlaZz/2MuS2cxJBPIPbDf7rMbhsY6bf/yajp83rajuJlEYNL2Ku9m0XyMT
/OfXdPS8aZhKq2XUvZbFPEKfh+64wnE/PI//hefFtu9UGwTnxIzHtR7vF9J99ftuJ5aMgjVEDg1N
KxJ9jnbeZWUASzSvxl02r8dZvfCy0DJAyu5kASRDcqHww4r4X0hUsMxtEaXBmYXNu4JaqWbhFwm4
PJRuUB2mbRScRdElb6etTd7qWfkdei4OFc2rrqcu13Ju4+WtyOl66lNB/fKuLg+1BclKtpZp8FDk
qfq8gE5sSK7EGReOJheHygusnzrGpxdzEeRZGtD+LYOOcwO5/2i6nfGifSRpcO1me+Fd1nUDBHq5
CDKvwbnqg4IdbNAWx1bz6bcwE79Bsq252bo+OOyU5X5bsgtIkQC2dUVSBOdtn9vfgQimIy4Uyqv6
EIJWz3cJYhei7TjjB5Hux5jrdwlEzvzWmrOQc9WyGtLBOEv4b8jrt8ciYtGVQ/DCOLh8FI1HhCJN
oGUjIMRU86672clUPRiD1yATp3NWo6z/AW+1nglmF5viak6baRqDc2Mxi0UJy86q8yvq5S43ldN0
wexFbo3Y7gSJznfdoK/EbheCERebUukUl+AQ0/O8bJ/rtXzcy80vznEhqXxZi6BByYKkakuybt2+
Tor5TR5XKypcN0jLNThzabg9xAn/XaeDH87IXUAqiuxYcKhPnedmvDebqrOIkNDvhAmdY3em0EJm
elXnqqrvzUi/bahf9VpQLiE15kk8LToOzmAmf5Ju7W4jMvkphXAXkIKdXN0Pu03PU1j/zgl44QH5
NK/gjLmAFDWY25EacAR0kGUQZvmehLPfWzD7i49Ku74Y1iY9b+X2DUYz75du9QrPmEtH0WkqlA2Z
Ohc7ZEL3ePmxDUxf2Xr/n+77O5HMXDzK9IxyjYPkDLGdRm4kmW6WScyPupzD+aHAJeK2R8l8BoNd
dZtoFrzDFtfcb7CmNFlVKAqtW93wGR7REz3oQsxZqtUyZN1STT8p6mA+JW1c/Vfyneosyiv+fi6b
RGdNzZHI0Wk8/y4ACP4ThxRwU9BXBqjjGp2MFuYwiXD+kYtuv8ELA6qC17p+m+ckmDNbTiucWREJ
Z12QTnOWY87IltMdrtlRdOBaNBBUMuGa0TzH6/w6JG9AXpTfrAhy6HOKhd1E616ddR2Y2wBquvd8
XTt80pr6UXPMpcM6msMYIo7hCV2NRbaXI97y/awdmUuHbWwEqD+k6szg4tKuvM3mCLvI66v85ecF
5qJfXdLk1fz04R2K3n8PuO3dw5f0V5HU+lFH7XT3+p95+VxgrrzWaLuB9ZSrM+nDWyXMxxUx/ZWf
cKltJ6gouIH+zTKIswrxsBOY7cRo7+caw1zYy9SC72Am1JnP8blQ7DMECr0iVeayXmpBgsakozgb
IlQWBx8DQq7V3r2cd4B49/NAS7RJG2LxpGdVoQZ+ijd9W48zOTTj7udwzFzui9fLONc9bNAnPjYZ
p5ssYYDrN6Yu97XuoHOrgIszsjL3ZC/JoV1I6Xc+uApb0QIQOql2cZ7Ysh2fvK8OfdX2XncnVI48
73rdFlOQQ7D93I/qZ9GS/2D1+uH1VfTy9YO53BfbJyhUhZM65wutj4WOlhMKYMvHUsC7J22C/X6H
ev6VP3ZhWbkcmEFexkIuXZ1tV0bIwjXvWJ145YJRTvy8j1BdToe8wK6zTel46FN70mvixwxCbvB5
4wujo2jYiA9Xobnpwu5Rj8pPbo+5KBhqUyI4MWN0l0ZQaBGI8sR4LY6vD/CFPndJMFZbDtkAhEXj
yNUhIH2ZpXv0P87OpMltW4vCv4hVIAaS2FJSD6I8pT3E2bAc+4UESQCcp1//jrKykZZVhU0WrgrE
xnhx8d1zWr9F5ZJgQxvD9zEW8sJbvPvBBGROd1598vv06wHzU9qqqEJ19b+Wl8hM8GEhPxTP/TZK
10JxKte+3jR6BXLGT0n3ZOPO67oiXA6sLWAfF+yhvMDp6Q1qbKHoIfoPfh3iJNvioDcTX65fHaHC
muT1IU4CvxoA1Fn92ttJHe6mq3Z5sTCeKdtgTTlMDTznibM6Me0KlhsuL6uVb42e+mNJKuU5xZ3V
qTY2QFSgiC+rMo+mYvOhSkrPpe+iX0NSlU2tiuiiVpUxnT8nq2fc7yJfa6kiG4kyurCl6FMTLo+0
l395TRWX+WrDMoS1QRVd6uHzyM272s5+m7grsaUhpE3iSkWXRmG1Sxo9E27e+331Nfb4acVr7Exh
srVwRxyDSzD/xer9xa/l6/b4U8trHmpDwmtfBxG5hEEVPK098m1+rTsLs9EwL+s3HV2QzBNQBljW
Q52EdwLdf3O7r1yzXEZq0s0Krwewb1ArxnLfzEQOaxUVz/BxQfgu5A8ZxGW6JavIiNDRN6xl/bQN
2HvKvGMqLWqynCI2CrwzBqguKHCgvVtbWoZ4pG7yw1Z1od/G6pIhLE5YtMhGXNYwvU7qwevlUbgI
SFRMVlQN2iVRtEDIxJLUVHfusTeOSBcTy+mACx5lMdZhnaHYkqU0jv3sy4WLiS2tkaIMt+iCfMf3
iOivE1aj16xzKTEDr/IopFJcNkOWoyL98sDEfi9DeaNXXEqsLis7hEUhLt3MX0TdVimoH69EkHCx
sFWGcOuJqLgoLQ+IL7/LdffLeLhYWDDBQ1sEXFwkLs/QoZmRrqkTz0PSBcOkLBCZDVC1gJ7e/+YE
om6c+Zn9CpcH25saguMzKD/F2wCKOZ2FbMRdzONGRZhwibCGst42M2bLlUJK56sTRRzBtygNcb4d
TJGw90VO+48kh2PqIR9lr1IYW8lHs43LIRy7zXPaOsd1PnQzCWROr05xb4O9vaC0yqukX7iklVJI
L/TbxC9DyS66tZcwLzybdq+/apsi0ybsQmbAbgEcn9lY3ePpbqw1fr2d/XQ6YU9TZDKMXlo1HVnU
PIb77Hcz/Q9h1Yp2AB1JL3hJPSlRZuUq7jR9IyPwH5iZK7woSPR0ZFsDn9TtHzaI7rjXtPG7+LpQ
c0eVaUYe0AsC6ec9HM7eq83Fw2y1VAQqWfQyavRJRD60jfScKk4kHSIQkOu8hReW5FMaByoL98Jv
e3NJMCJU27ZhuGF766qjLKc4hYSN8XqqEy4LFrCWoh6pJJd2pT+2vsPDiLrz4Tcmi0uC0SnmWzzt
+0WVcstafZ3k41yls+SeUZiLg4lm3cuppfvFRp1OZZ5/bSt57x59I6vp6mf1fW9UkXQ7ns/a+aPh
RfWhWbryq1hV8cS7qve8Fbhs2I7kI5diW/EaIF9QYAlYdPQLdFw2LKcaQOQilksyN9tTUFh7iKfY
rxBEuHAYkXjFCC1alyw+jsnQPTSKcL+Z6cJhY7ztNWRV0SuTRlbelnFqTHjnSnNrbjoLdm+mut9x
ibwobDYHHZrmaVBJ8TiXNb2zV97Y4Zl7AWZ4fk0MSp8LC5gFyl6H3tJ7t+tb3++cqAEJGtpuZLnE
Wwzb7bDVF8iqqHdzzlu/+NtFwvKy7pAWG5YLK7vuaQigY10hk330imRdJAzqMhYa2egdBh4hbSj9
yuLJL9akztnaNbaC11ezomqlgqqBjNMevk1+Fz8XCavo1PXw7VkvRNj5gcEC55FoFC77dct1vH8K
CzSRYdLWyXyJEnPsVf9uMcOd7fjGfKTXf/+p6bljMm/1NF9MsL1PmjI50GIa/Ca7q8aIdN0w8pb0
l2YMjpP5DmMYr1d1QZ2VSrmI5mZfhwuXIew+jT0tc+33gixcJmzu+LjSLegvPLDFgRfJh6Aq/bxu
hWvC2cVcJxWxw6WUn2qiJ1x7as/+dqGwQM4EFQxoe+L2qyqGP1De6rcyXSKsqdu6a8pqANgRqBR6
nh0bG7/F4yJhpWZIf4liwA0TeERJySGIusTvwHCRsG01uujn64eX835obX6ORkZPXgvTJcLW2kIY
BLY+F7iMvalJ/G2T1Ytf087C3Dvopa6ot7vk0HdJKza+V9Lz/Hfhr6mbcIwmur9Mmvwvn6OPpFm8
mGfhQl7IHPf1MqLpfGje5tsjGQe/66ILeE0iL1sJn+hLGU7FsWlVeIBpw73H6hv74L/OYD/tgw1c
lbsWXqqXAa9gb5gJo4drCt9vI3QpLyTpbCOKoL1scv1ITfimbOuPXvPExbk4qeCxYYv2Em3R/tBo
8iPYY79qFuHiXPvednWFMsDLWKx/wwr2QwFLRr9V7/JccS6l2TdlL2u8vIn69rAtq1/S2+W5KlHW
EN5fzWWCx2EmIzk/k1D7KUAKl+hqwXtMHNDSBaGtOqD88MhXOPX5DSf79TxmjVIhRaL+YiCNfGq5
nU5x0oV+eXWX6cqXBhYNK+0u2yafhbiwOboTolyjqFdy0y7SZWZOK7xhmIvM62A8dbMF2jOQyX6P
4Wz7IZzL5Clemr31XFFOqBvXEp6e4Yh+4hE55fEkD/XQf/MZBO5SXlRoCPlGcXOJ++B7Z2KdJl2u
vc4M7lJeOQpHwz2Q+lL09lMIh2IlQ69gjruUV1SQvVOj1ZcgntjTNIhjk+/SK/LnLuQlNiVpPo76
MghAyWOAKuGEIGPo1+VOiIv9MWntVOmL0KQ92rlH+SX0+T1bdw7TeW1LDVFtc9mL+Ju22yWfIBf4
+y//N5r979TnLucE/iiRqEI1F/TO9BTlbWnSzvTbceJav4W0l3oQXbi/17nM31CS2JMObfgsTFBh
74tHGIKpRh+vm6FMF97kwwFajF2WV9McnkQP6ot2ekNvQ4760HCEA7Yq5jewnPXj/bnLUJEJjk2d
wuplW/xj5uFjN21euQaE479uaCWNqy2Efdtl6PLUtnDXFBP3S8NzF6HSfF+7sEIeqaE5LLi6d3nt
aVDOXYZKsWRm2Mu2bLb6qYER7j/lYssfv58014n3ypxxISq518s8hdWeBWr+oQd5XKj0YzG4S09N
PO8StdV7VhIG3alwgKgVypP8PCe5qwJh1zpZE5VHGSCEt+Aol7Sy1We/brkm3X6KwohdQWBves+g
UN8dVpRdPg4x99OF4y6cFS15kMh83LJ4WmmWc12lkPSYvIAP7sJZSCInSauFyNbJ7M8hq9ShUfvm
FRdwl8+qZI5H66KOs0DMH2MkddJS5oHf9ujyWDHcidpSFBG0TphIF0SSaVUIP+E57hJZo8aLZBdN
WwagvHtYhrJ+WHI/41buElm9gMraEIcsW0T8tTDqgQ+tX0U0d4GsikzYykXNMgud1k1+Mrn1O0td
GAvPAEkUmYRmTGLtx2XPDkgre12UuMtizWxAgAHHwCyopiyfYLJNYs+qAO7KclUmyg2u6zRD6ex2
HGTMjxXzS9Fxl8ZKkljashtotndhf1gtMgw5VHHvHNQ39lyXyEoMCrnDOV8zy8vmT02TZXgqd1IS
r0wDd/GMAAVhENloWBaXKG5LVKpJ7QcicxdNKGMb4C6wo9ujtk/DBVKIVyVNr13XRRPgANdEm2nX
jCzzmtpyiI89Dii/zcVVK1tnCqsHeHJldVioFJqZ5ya5R63eGlL663lRLPAU2ZsAm7lVbbq0w1NH
5k9eveJqlcl54wz6iDTrWMkfTIAigFki6eDXunN/SRZWQzxvXLNq3OihpuNzHgx+FDJ3WTWj9mif
iphm0aHZWJtGRe87EZNfe1xPLBZ7LmlWrPwJglnwy9T3BNxujKbLqsmti5O6i6KsmeTHZcwfUNN3
T7ntVttOZDHrNq4Ls8RZWLL3KCl+EVvsd/C7bpAtM01fGblmfVA0xaGv6FXjX2ww5PCaK640WRRu
YdjDOSqDzhEMxcSXamq+eDXtokOkMUWkchxESMfAnWS0EewsI+V31XXRIUhxAlmDRVwmKC5BBZ6N
3qt1nZ78vv2aivgpWKxaypixiORs0A9p3CYPUGf+w69tZ7oUDeTSg2Gi2bTOWTguT9u+++22LjrU
7SLa5DbTDIqi60PAJ/muSxbil8jkLj0kxxUQbIg+bzcAHjZn1cckZoFnn7Nf+7zbJVS8I7NmzRiz
hwQh76nWa+O3klxoMByUhr5Qt2VjGfIU7+xLaghqufzG1LmJQlOxghusWjMdLRVQD9o/GTwO+OWM
XDvBkcdjs5SWZYSUb6dlPm9z7PnlLs4ke2LpFgVLJmYiz7Lc5qcoXLlXyp67ylF6hkURDOeWrNph
0zXWZfMp5r04evW6izSFkrfIJVUMB0ZyjHJygi2YV6kHd5GmYYkVV4PesqqNujRAXucA9yM/X3Xu
Uk24tUTdsOHDZd/RZ5ls+pRDKsJvIblEE+uErAqOTieiVs+hmvos1/s9TcJr1uyV9IILNcXzUrIG
NzhsAsX4EJKY/WhkpF/YNvV3/oDrTvjaTzihFxn7JoCmeJj1sUneFYnqj03UR6dVJwHOEOYHt3IX
dJId3Mq7JQ6z2JZfedy9z3PmF+G5lFMTzMHQGR4ChavJO5YwkxZjFPklvlzQaaYc1zp1bX2JPxAZ
6HTqyd9ei8olnHolWihcLWsG29L6k27K5d0SMwiN/7755PWxdRmneJtIDBZ6yXTQbi9tCFebFM7O
7ampaXDcme7fq75A/YMuS/359795PbVfmU//0b9YcVRBuWvKbBOKxy3A1VUFwQMB5PYFlr7b+zHs
kAn9/Y/diAZdtmobmd3qnmNDFfMfqAH4Fkvld4a5bFUXlYtoDU4ZsySHyQ5/F+3ueQ64ZFUFW/AO
tkkz0gZNeZjbGW8HiZ+xCHfJKhE3BDr+3ZzROpqe4f02n3DX7PxiWFd5K+S8nSAiM2djD9WJ60MU
PNk8F7ILVbEmRpoAvE3WCMvSJMR/ivXOvLw1VZyLmqB5uwZdiA8Pl+C4XkmWPtZ+Yk/cxakqEoMG
I5j1uoAQzhLM6USW9YPXLHdpqn6F70YD/+QMF9jqScVBnk5bl9x58btxALg81To0KHJpmyWbIar2
caSQm0ubCu+44VhCzG6sPLWOuAtXBWOw5aiEXDK106+jGNN8Rl7br4+uJ+hPl4gBtFxtTDRnsxpE
ClmUGhxt96df49c59VPjrRUNqN9lxhFQGDjgyjfrtPpl+Vy2asZa0vXSTZmM1+YEexOLFGX8w+/D
6a8fricLkGCelqwv+PA4tGsCEQ14xfi17gTicCRY4OnaLVlXFNGB7LNOSSJ6z9adBWtzOKfjIW7O
dtVNaT1EkNCR9p6G+nVevHZMyV97ZhomaRtI5GdI4PIHgh35UnCbPG1RXvudIC5qBTa6XOaiGLIl
YG9RDPDPEkZ+lp7cRa1MWFRRV2O607YaT2IiWypE5PnM6rJWo5ZjPub5mAV8s29pa+anehTxnYjz
xk7swlZSlgSH1L5kW9/adKXypVLixWtKukTU9cCO8rGas4WT50r/NRd+VS7cBaISXtNIELpkdtns
YRt3mu5ssn7blwtFQbWS6XBBnzDSzCeyjerIBfNTqecuFBXWMw06iY2X0K3KzFRCDR/OQX7f7kJR
y8TCeJhrtA758Qe1D/2hSwa/67iLRcla1mtA1Jx1SfgJKpNv4534zUMXisIUn0xdoc8t1eZUmfy9
IcH24DURXSqKGwVpK8LGTKGI/lCQ3hw6c6ftG3uXi0VpMdWgNuSUwdtwPei2bx7XcaiPaqk8c3Iu
GyU4L1UxqjGrWEIeBmRdH1UjPMN2V+/KFIas3Z6MGdRb90u+r1/C2dg7SPGt3nHOvH1muNLGZM2Q
Ea3rJ+j8NR9q0lXPQ0Gjez9yYw9zMal4sgZ+0OGY0Wp8MiH/ssWlX7Tn6l5Nm+bN1eEjs2HP0rEP
+rQm253GX78RMpeIUlBvJjAPxv6oBOrr+1melnWCbSto5pdwpOZA24Icuhzlvj4LgbmYFCqyKOSo
5znr254epog0J1LsflIBzCWl6CK2EFIhfVap4bKK5D2rzJ102uvziLmclOJNS8mItHFkKH8Olg7o
+0TbYwchoTsRwq2fuP77T3ElSQAbNDEe7JKSrv+zRFanZcKqS3sj74VRr9/HmSsNlUAOy9IR91jZ
VdP3qSrJaRqYPVZqC5+LaGBPYiONV6DM3OfNYMIYN3tRZ9tuf5iqq04RwUXLbyY5OWtJIMKa9O2c
aZZ8KdpFpX2Bmla/xp1dowTFGpBVDHglFP9D3fgZRUP/+DXthMm24kjjjdcjDDyPTZmZm7+7oQ39
XFGYC0/VkSrDVsZLRhvavCvyErafs/WqtmEuPWWqVokpH4YsWdNlN+pH3+Tku1fHuPBUDDOOWU+y
R3rKftFUfehtsvuNpwtPMXgFgAzYbDapbUiHQjx3Nb2TEbyxibrKU+V4LTbthM2KPBwPrMwoMSqd
2zpMa7G8U3G+P4jG78WTubRTbiKkliEel4GSUwcWliKNkkZ5BUHMpZ0kkRoi0tuUTaywfyEhQp7m
EJLYfiPsLFm2ydmGBqMwwAb8Xb7V+WM4r+WdDeH1zAVzcaeV8GkOZDhlI9+YTe2SsEMMC5kCYAVO
Mh3TwHM2OUuYiyGB2iAZsvkqNGhhLZXSfDOH3/fSjWPAZZ+iSAdzbfc+I9GWvygDD4GmNeHDmEAC
5M5vXO+1/73vMpeBCmxgpj0plkyuTXjYYhREbdQEbxY6VcdalsWDReY5TZaQQt8Rt1a/nnMJKTi/
k7GOhvAs1rw97TDNPgWrHx/BXEKqn2farfscnoOiZGm+C/DMnpUkUHT99XBeGo6nRYHGm7IxKeT9
rEj8TgSXj4p6FrUsRNMygu5JMhqdjsC7fj+bXg9NmYtHmW2fZxvTOZP7glCCQak56+p4vfNYd2Oy
uhjQplRUxBxYczOXU552gy0vhYlZpteE3YlSb/0J9NeurwPaklUjP75G6h+8FR3UCHWL33fPv1fq
11aCs5ZL3cPUuxj6DMhrKdHxoJi369tBCbvRE6oE26e8qPvnZav0YSxa/UBmnZ+Y1fp/v/+EW3+e
k9mK60ZPC0YpE9qmXZJ8i/Lum1fTLjFU03UdzTbMWRCuMHP6o4r9ZJtBTP06JlW3wzWRj4hidP0e
Qh9s9qMFUY/xa8uLADJpJB4shAg+IPf5jRd+bnTsP9pWpsxRU9VjLRD1TxSjFnlI6r/9utoJ3s2c
w9R527urvfq3Yf1Ag9FzCbugUNMsZhqTMjxrqRHQrSem5Z3b8Y2551LfecjWxmwFth4NrCFulwNf
zBe/HnGXrRz2kudou5gU+MPBoAAi8mNKmAs3ouCjYqFVdTYZ85VpkSlG/IA15tJTbCJBm8eSnMtp
e5E8+BRP9Z1Y8UaM4qJTykaLMWNAzgXrpqdgR+TA2zZ5qycijlA02j969b2rwIRnM2P3OCdnqGam
eZ2/hbz1J7+mnYNwQOq9gh1leM6l+V81qOMEb9k7u/GN6ehCVFWwbiJaEnJGDcz/SBz/ufX5PRWF
W21f//2n23WQt1FhCnRJYdq3nabiCFPc6OTXKU5ki+WJeUjx4Z1u36ukg4+mHPzkg5jLT/UwBa66
XJCzXPp3BZueps1PhZq5umuQh5M6qdF0sqpDwsS3IiL3Kqhudbhzrtmezy0fOD6b4WlY2u8Brkl+
E8VFp2rWJtATZ+QcJfVH07SfE2vuRDQ3PtvlptRCoQDV47PZHj7PSj72g/C7/7jQVA9DrVh11x4p
v9l+OycmupM6uvXRzqIk2tC5CdEf1NanZDysWj14zWyXl2J5FXSIfK87Sf2Z1Hu6tX41ZMyFpegG
xdBeoTv6qnhnmjpVrPG7x7qkVLFNpYADmM4GMrdpotf9uJfDPZeVW73tnGw76ieWqa4obBiLj2Ww
QT9t3zwvly4ZVZZ0YaRX9Cyn/Gs1y69JvfqdyC4ZNSXdsrL5umq6/K1Z1CEyxG9qu1iUtqUc5gXT
JJ9wnxsLBcWwPD56zUGXi2pkUW8Fio6zXrXqCer97DhV7N5d+MZoulhUA+SdBDrEgpfT17npT2s7
+YkmMZdISpJdVbbea9CGLEmZ5n+3y+oXu7lIUqVolAeFDoGkBuk4T4/7oj2bvnbVT2elqdZcJXNQ
ZRSGSLxK1+Gr30g652RMrZb5ioZR1IEN1h70lPjFJS6KJKAzCVv4aT/PYmZpFfUrKiWhPuL34c41
cQ1onYtQVtk8VW/CqvneRZ0fRMWYc1COfK9jlVcmwwICQEWA0rIU8mCj32i6NBJ8LualJkOTzXW5
P0UF08do9k3puDjSWtSDFENtM9hSbimrxPuYohzYq9tdGqkJct3o1exnmJFE6UZnklLF/YI2F0Da
OzvTKtb7WbP2yHX+ibHyXl7hxqbi2v11iSY92G6TBaz+mu+oex+08LzHuupOZEgSa+1Ez9O4rs1B
9FUMvf1q9nOXZi6ElM8Ku1XYN1keiL8CCG5UpPIM8V2Jp7UJSB8WscFTcg7Rx3ZYH5iS9+ppBTao
V7I5rsbTMpABSmbSZlvb2m9LzckfvZ3USzFL9ug3JZ3VmkAklCc7M9m+bH81lX5DFfGCv5gr9NTT
juQh6owzabV6w9uYPNeim+5M93+7+JXOcQmkeBTVui6NySDtrY/xqrsHZvn2UDRbeKCCz4eisyRP
QzWOn/Yo2R8XzOFvS7CMf+JdoPiT4oDPj3A2zx/ruYy+rT1yHFHYl+YRIpXjARY6YX6iRPTHQg3R
wz4I4xcCuIQTK6dglOj3M16fjrDsq9N+ranfLuMCThtTm+ALxFOTaU8r3T7W472CwH+Pn9c6/TpT
fzpKq53DsSK0NlMB9uCDAg59hDTjFD9V4GTawwh7GHEgVQf5N/h+PYF5DdpDEOTrYZYFPw01R1pQ
jFVwpE0SVilqOoaPrAlJlhezeiyLmRxr6Jo8xigl/3PqkvgtqtRRSa6k7I95uGFgwmtYYxgPPy9T
Xj4IKvo3PcX7slbD+gy5QpvlXXfvAePG3udSV/mg6qob0J2R/tEvMiOTn4MMc2nyGCYpk2kHi7iE
kw/dPK4pHWXs97jpMl1qnOdRFvhuuMe8jZY/a0+Smbk8l4RxCS4IKE/Ko+KI6sevSSD86HHm0ly2
hp1kLoI669b+RZY5jLXyOzvGjYF0Ua46DmiDKsIya6ulTsekrx5h3+NXLc9clkvTNTZt0zbZHnTs
zRrbFQoqnrYrzMW5wCkJmZdSZVEVv4WdHFiTxi+IdWGunKxMN1DjygBG/p0H/ac95H5T0GW52hkG
sIFSKkPXv48DpDRjvfqZ4sI07detSFfKchgZqazApSTdNN7H2qLyy0C4EBdQ9DAO9BKceRX8VY9I
+aBQxnODdgWuilEHW7GPwZlt6gstbMYbP7SNueiWakpeFxZ3+bEfqjerUc+dZtF7r1jBhbeGYGui
MplLML/DW2L0nFZD6/eWSl14a8pXwWPeFpmh5XqcWgPPhGL3uu9Ql9NipuAFDMzw3Bmq/IQiyO2g
tfFKFlAX0zIMlnQB0rGZboL1ZGmepCgHe/Hpc+qCWvvYJvuKVXRG2mp8Fsm+H3VP/d6Y4b7w6xra
bLI0Uxkm53Hn3RuNl5knoqUfvwY3t19b1+UGqWn4jJ17vs4HWwmWTuUceKXyqKtoZWwf1gsUIs9D
KOvDEO7HtSv9wD7qak1tRTyEcbQl58DaJK14/Jdox/EOrvD6QURdtamhh6APfICTswpY+TYP2F9B
NHaes9EN6Mew6RIC3YCorF5yy5ZTI/Z75VfXefHf8I+6wFRSNj20p/PojKpK/hBzVp6BUHVH27LZ
b1hdbqprw6BeSxKdx3UKj2FHt49y7eXn3y+nGzpo9D/o1L53jJRNfO7jgcZ/ofggflkaSdJmosWH
llRTGtV2fJwtTKeOQ7i9bCWfP4xwmf0xwgyieeACyp5507AHUQ3LHzHNyTuOOPUBhl/kU6hl/ThH
uzxMUId+RjkAvLF3GNP+/vtvTB1XpkiUc8jnrhZnwXT7FkJl7M1gI8i4+DUf/bpioc0NbCaPxJkv
+Z9dYF9CRKd+TTtbTRhgtlzDmHPQhNt5T7r1UETyXpB+a2I6W41JJETqulWcocyhUfLZRfuBRn34
R6hm4xUTUFfdaqQCrlrrJJCnKLavyZRsp7gp76XkrkDAa0vLycJbAl9DA0+ps8J7+B91V6zPFfbN
4tBNcmAH0vYQGoo4vadNeR3S137P2Sfw8DnNdu/EeZGJPKKedXssWVAfIWeiHgwilO93xv3a4Cs/
5MJZJNzrsVrwNkSbKZxfLE+q/tD2JjwmTa8PFgrk6caEfSk0ZEyPcIukKG8L7YQRHHo4FWio8x1V
D4U13JvHj0qsxce63uQHYF+DTXk3M6xHTUBt7Aue/mA/f41nPySkKd9VY1A8Qn1r+dhATOV5Mn05
/OvjmyFj8GmveHGypa0fNYpp+iZN2Bw+ys1sjx0LzKeG2eBim2hcUhGzKrWNGr4UFHacdzrnRt84
3ImBwXCjunw/m8lARTE06ylW7E6i9MYIuwAZ6+ceaYs6OldY1Y8QIagehOYQdqz79o9BbdWd16l/
b8KvjbCza5TbUHVGtjgVoE1Mnlu9dDD7ACuRLrAfOoFvMl8gU9B9R2GEONW0/F9Ia56GemtShUeQ
x6HckjtIwo0N8j8kD+/CugAzfB7s/mOAIk2aa3St13C5ME/QWej+8Z6e+RT9teq0GcY7+/qNsXJZ
HhYUdRU1iNtJYNZ0Nqo/ELKINN55cuiJ3P0mnCsDBJf0SIV5RzFUNTsE+fhoYk9Wm/6H/BuKDrLD
cXjGWor/aeMkf+ihVP337zv/uiZem2XOFj9NG6S5ppCfRSPl55iM65lVkb7wKranoSjsw9Im2znm
yeKVG6UuDdiTeYvmuuPnCpnXM8dUPcJPMfe6TVHXwjIsu63cR83PneT9WcEgJO1VKF9+31s31oEr
DLbZiJFNMHY2+2pM2ltEJMWS0E+/bx4lLjembOwcIMh1t41CtvhsSVQW/FBW0IbtD0s7xoSlEvYB
0x/7MkfDD4UUtjRptVcrVAZotQQQElIJFXmf7jXOgzaFrZ2povcFHhbn5tAP4TSX8ESPEjzZ7XbY
wvoQxKzhn8d/l2A6rnhC/aeYOlmsKV4Qpv1tFdWi+A4hgxpZqbWAaUSYtruuzFuqlubUb5I+FlBQ
D04DsTgs1nlSTxpFvsmpZFA3HvOuf8QT/oXWWwUbQgMz57k1ghy4LsUR0o0QhQtLHMByRPnbUxck
4tJAV/BDqEjOj2RX5ZJOeV0+QCz5n0IF+4/8Kq/TTGOVdkSOX/J4zd/aoom+arlO77rSkIcyhiL6
sue6+mcbtt6mzRo1+bse0hl/6iQhwWOJCu3mXTwNmB7pgOhPY5KrKkhrFnbvpKr746BJlUKZBWO8
1XNy7Cehcc1l3UWFqoQLc9emddS8tPXOLxJ/A8Siy3E9NEOYH6Ogrg51NekPcb/CmpH2XfzQYjjf
E8jLzG9lk6/2kAsj3kEfPn8X5LF6aiYdBukEHfBDvUMN+GmvV9q+AMWGP3up5Z9BBTm3JC4iemSa
fuKFIt9zTv+Jttqe20r1n4VMCpuiFImoA9ix+gh6Wxx1OwzHno/TQ5UUA/APFeTII8cQE+znof3c
Dg2F/0dTwuG0LyWdnpZyp+SdDFYA+OW8dMtT1ecr+9TZtotPgTX4/6dNrNcUNDf1YY4j/dSpCBVC
QbNLkYaoGRJZuxQQhWkXJH7GVMGWr/qcF8kC1bGhllt5wrZpq/EQmCYxlzApDapdlJ0Pe1+Q90r/
n6Mr264T14JfxFoCgSReGc5g+3hK2onzwnIcRxIgQAwS4utv5b51OvFwQMPeVbWrJEnLHtNUp0aO
Bjm6m0+3qFoXP8rr2vVaPQ37Np801vtDH5B+uNFpQbwdn3g1LJoWGfqRoRp6M08vvBM9OWWL5eQ0
5Allpzbb87mpJnMADiiAn4/T08CjTdwy21j1tnVxPvyeUV25zwaFIykHNXS2wy9i++gM2DA5hlIP
IJHuWDps/SkJi59PmJ2V9MOtTh/PUTMgEkZDsT/9TFzoPELBRpp4WyTgKlzRTc4ND0lCevqwg5LS
n/qQsX6I9YJ/avBIshcE2JCoCHgX2UnpbGAnusy5uPihmUU5kAbasmIiCNAp3RJycWsGnst3Dlns
fILIHZY8YsQXVIcZI/gR+D1dmxfEP8DJCzpv5k/KTqn+gr/XAhYPvZmTTxPFOjyLzTl2N45Ti4C3
yWggDZPcQHCvyJZ1z53YZN3OUeMh7JbW8WLJvWc/ekrp9G4DUiNfRGoyFCxEYHemWzzRyzGkfP/b
JipyGLT02sLLfY/klRq4MFSxalt1XZma1i+azy29CdJ263s357u4UJrp6D9p0gn147jwXUCM0dK0
FNxPzRu+atieJ5sdhBeeRmJ41Jws2xlui2yrU7OQ4XvP03278RjLGo7AJuK1TViYfsBaa8vQaPYq
viLTh+TnqdtyezuoXNUlb1tjf5JDJOYW0mmRcelmSzZZIJ+LsiuH+8DwZ27af6MkIwZKzm0MW5JL
v5sg7yeoLeMLUzkKd0i49/647rlxXpZdlo26Wsme/jtctzhyP4aDjetp2uxEHxIcRiGrRz027V2n
MU31w6WMwfyHDTlLEILlm1QWmKKDYqfHUWGuOz5T+zJj7GisYT2+ZFfMKmf9+9CEhd8pJEye9Kyy
/tx7/Hv4jx9jU8MIVNiXJkE6VV+0cZeMF1QxwZsqGxzpL5g11PtwOnIBN/XQ48U8RiwFD4hw2c2w
M+4hjAzEudbr1Y+bH744Aj7ZJRkxFVloeFbIYpnZPFfT0vXxn2N20XY2MXzr2mKeuQsFU1lUySXW
kSmJGe32MSZ8J89DP3QDUssxIy1hMRUTKwFQMQBIS4878SiOeMT9lGdGN78xxOujV27jeLsbYMqz
n1PTc/EQd7ETn+2YxPF/K9yMhlPL6Nr8pPHsk5vhqV1f0xaL9K9LIsevCsStJcUUJXH6OyXJOl/o
kUbkfhncPhQZxP72izvngiqoQ7bmD57oJT6NGorpW7cStj94S9EbFb2TovvY1q3JH0XcL+p9x0Zw
qki5X5r/RNBNdGobn7BTwsMuHzRmB6LS0hBnqjJJSuG6F/no3M2bze49+Gv9AdQo6S0Gl1zcLlWj
kxy+/AR3CflECB7RFX6Q6brq3+ZYQtmkIIF8kQzJTHidsDjrHnSCxG9dHjDjcH8OY5fuox2ydv1Y
Dx1xdGehDf+JUXTqOx0hEPnaek3DWM0iYlt2YpoCSarXdYrFA8zjzPyStBFZ1MXACk/4EmOkq71s
yu5UXqa80eHLQKmOO0wjPK6pMfOZG12Ink3ZXrDD6IzBExkDx2mxJlPkHhJhdVMMeZNyXLZNs8AD
l83rnMU1FAFMLJWiQzamZ765dXtfNDx0srNHGAKcOEMKkdyvdsvsGkq2OdDkJjSYAStEGKRjBRvi
SDhMAOn93PRiXLpzg5EAGVea5SIa7gDMb/QlcfAN9CXdc2Y/WjNs01TQLlb6blT//KTKVMe9OYpe
eN5hbMlNB6uEWweuyhxsJDm3Q4QYJRjVQftyhb9k6C48GmL3NyMT42ef6Gg6KyBPosoONvty4aZF
vbTrRWX6FI+8kT3oGMeGmrXuCOee+S55jxo1LPW+ifRve/Ah/uLG0e4y7TG4uCRNyn7Vw3MS7RkB
Ahe36RkBylLc5zIhOzLcMrGHS3bE9E7A8DpcJ+9Nd2rmyJH/BtrJo2Z51GTtWSZ7Fz2EJXLxpzAJ
ucCuLW3PAhG1bQ3z7SVzZe4Q0HfTisTJbdwDbIJKgHQJhETWN8/SyAED48Y5i9kHGq7RNg+19Buc
aqcN5oYO9gHnHFXU/AsELjRr+Mh0Ede5y73NCzXsOa8FFRA9FQcSEYarR2GJU0O3eitymF++CMiv
BlugqPLpcA7dmiSv8cF2GZ0oJ3a/M2zU7UsUL3CvS5EthmpNqBB1Y6kBUra/ZETtfBGa38UiHa8q
gbcUTth8fPdTDmMyuxydrloeEnHN4mUW+LtliJYiAginf3ehwejF4VSk7lBYM/pznXFzPUHfZ5LX
ZjpId3WrwAJkUCaA0ljbbDVnxJDbf79Jlx7bBe9v714OliHqdDH6D+gmXIZtc1wkkhX/cr6obSm8
G9z0TGHJvT3wSYX2iWIiKXsKO2Ddb4FCgXuBRNFoVbheZXCm7mkIJ6QxLONXHsdRdurlSsR7uvHN
f8s2aLy/NdLMzWeL33VlRcf5oX41K0daOrTCh2JPh8nbEVOTfb8SfDLChkKRXmOuYkkD9u+8uD0u
AdjqUIwk5fIqgGyf2n2E1gnWTZM+J53jC86KvWufGrbJCAVlTxBwCUGDzg3EIrUTAhnEGSPWxSXR
Zo6+baPVk69BSTTZdOn7tj/nXOCqXnkjclXO+RBRFGdHxv80cF+jtmRu8uSROZ/pa7If2VgksLg+
HyZtv/HWSOQrdxxt3Glsx1SLwpONmFsq5mFSRdcKYx+TpuvHuNgYcn9xP0dzsuDFRbI9bjArVdtY
tlMIBf5/BFlVn6ntZcEFgeMPGtpm3gu56KGiYd6nP1kTohd2pGjeDRz27gdU6euBEy2ZD8B1aSS/
Y9XC+pTD0dJfFwEmpsAUWSCPyF0WoGGRdrdBdpDnnURj4Uax1fjG/aWDh8H+HWqvTo01X9pts6VF
DUZufmwCr/qt78kL6gVNMEzZhVWeIkMYf91yFC2nYWabeJnzSfnzsvHmIRUrBofzTJ5ReckOwyek
y80ZImwaPx2oBk09JVheYz1jynixV5eN2WRRV/9D+VTsopveWuv+Lr5d+W8Ps4U3zxLxhRYVZ9op
DwZWwy5p9q2aYDb6JyCkqdTgEk/rAreZppxFI9OhxBlEXahbjxEee0434Bn2KhHpbDEPGm10q5G8
6NSjmpT0awVKdrWyitJDUGQBbHOyPWf54pNnxNlG79p6Ab2MRH8gShoG3Yk39MdwFNm6CSmCyKBC
Oi0v22hmEXyjALCmWaXSYYV915qvN7VT8rFQZtVU7m3UJk2VuCmKeWFazAL8tHEa+Sqi+7B1CB33
jbvZ3beIbFkbFLQb+C7SJ/Wyy2b6JfQkfN1hY2Svghq/3eWW+6wvwfmsVWunsBXpIsa+MBH7F143
wBc3QdM79e5jxIxGfA7iXyZPyfdojt5w1ho2o4ONulAfCsEovsjnZE+zwk6wVjyzTmXqFvaZ0otH
DumG6HKYqqhilQaky3KAn8i+Id+nmx8MjDGTHD6AGy7UBrADn7sRtySQgjvW/8stTeHNWAu/ZdVA
JU2quSP7u/YiOvMkSZ+GLURRFe34MxB4+mUxVz2d1ta2N6wVdp+KLgcLtYaoXN1Er4YG973d2fht
41m3F3A0y9G0Ac5cizhFnk5BYBg05t9Zmu4gI4bpi7YL9QDYoTmx834Uu8zZi3DotFCZwIguRnN4
1jhwoUU7Ugzx+e55oTN8mPbmoHd6NPM9NtkSlyPCdAB358e1g7lGydZjRRHu3SUjK+qUfUbUdxCm
hI56PreTk1WcHcsFzW1z5rLxd63GOSViN5aTGbNbHAO2idXUom6DMk6kzQz/+4Ngb85xAVe+rhQJ
9SVSD8ezc+n0vrgFZxe8xaq24XENNyqGSmHgBRX+x7zmHbqzFPXTisb76BdSqxZHx5bwo+xW5gsx
Isw0UMAeiCN/o8qtWHKQvme5bOoIKEqCZxA1p7UjMxqncb2GaP9EPCdD8SjRtxmO30eP3V7G+9Lg
+cskXkrTrfYe+fYJmoF0+2sti/+behwfqY7cez8uvrTpzJ4R4Nb+19K2uSJusblrhR1wntiloJFl
pWljWQdN4d8SMyNr6MZRPancRhfMGm9VsC0qO0RirL+20IpiaiCgbiEU+Y65MdAUjMqTQGzxpZtQ
C0J5tx9pmUWmgW0fuucA8dEZIi92nyBBYioyIIBnOTqGhF1KV1XvTSoMDKwypNjZGXUwetz02Xaj
BgjA9+kL6klyWdIovKYY/TyPkrsOQw8HHprUWSVbS+qe2ulzcF7cb4wt3+Q+JVj5iQalwoAnKyyG
k80knLfbKb1krTQ17LKx0GczXHo9h6MM+epPJrKdKoht1JfsjX5qcyp/jr5jReIiY2qq4vGtH5o9
nDrTLuxOk7E7abOyrYrTfviWSTm9TGmffTTxpP8i0S16nj1DfZYL8d8xRhG9YRBXPbl5aK4+UXlU
7PCeqDCajlIgdNt41qCCPlacg/bCDoBdVatkc26zBpmH6dQTVR66CZcmj6WqRxJFvuCka+NqGscM
ENfiwgwAqd2GqsMtVjdHE+L3xey4ngvdB3Ifp/xY35Jshel+nrlI1z3amaVG056mxXLk6pEeXN5o
zLoN8a28B5RkwichwbwzCA5uLILdG94dOkV0lw6wAq7LqF65mL/BRw0un/OGsJO/jW67qSQopR5l
m+wMmtIVYeK8O5ZnGaPSXI92uwtbgsyvIRZWPoITm7rHA1WwrLs1lU9w5hzy6pBI8cVvjzKjFLjx
Pxjb+RVCv/GUsGj+26xkPoB8+uYO4l6F6GmUrFmJ1dHKsgcq25YJVOdPlHtsI+/+RZnxOIMNQD9H
Pjsle8bnYuZ5DmvYhU8Gk5wttdee4/arjaH2ny35pFFImuxFJXZht2hexR/C9aBKhnArtHqIMX4n
U8qxisEDkBqKGFQrHG91rHsR1l8o9ZYfCH5rvkY7U4BwIpJJyXyKClltg4McfEezWQaXuw2bZSE/
9ei3RxwK8cdslf+aQc49e4HxwYKQDmsy8sd68z5nd15J9cn6NfuNyo3/GIjhaM3k4KL7AP/zv6pB
GVckUxraSqJcenTHoo4y3Wl+H8slwWG+Lslrt6KIKwjWvyoO18v7BBWIKm07JMup2ZdjOMkldeOV
xaO5s/E/JITjh+UFvsWwovw0wDZ6q/qSYhaC/0BOd9pXMtugNE4wZpCVm0cK4eOakQ5uoXzCSNrz
snOcbCLF+fd8HFsT/dxR3N1l877WKKwwiHmQHbgr3I+6vIbCY/0Go0T46JN0FxnCaBqZvxxgXC8A
PtCi4VAkDfAh0Y8PdiXElnwIEaS5FueFGi1Lfig55U9Hso/fxxi+YtXB12YuU2T+zNVqm+XYcB3s
i/3Ws/T4XFdYse1ELGkdBTO8UgSR/4pGw8/jLFZ9v1mKKjCzabdcgtf6jR2auoqgrX3xsNP8ao+u
7y7Q2B1bOe9A+E7MYHATExG9ee+hh37C+NXwOHHM7dRNNqq5BnTBXDmgFZF3Etj8dsFX5HcJNEbD
mfKYtVXK5hHviWgry12QeaoZg8i4VIQrtB4QfazVOqf0JfcBLxTfW9mCq+F4Igbi5WLEZYE4D7rj
yhphlznce9n6D50ty1zY0KdJwWwqziSdV+AoIaAWTxcPGbLTneeAaKWqFDKZj1rTXY53+uixUzsI
NpIrnptkdUbX9qpz8Hx+WGNyTfDoPqLNA4DvUZjccorRhFNDpiVcedeN6XXIU/5z3kbXPXOmEcK+
dceADYGbjdkrMATV1TMHTnY5ot2xMt2MuG/UHjBagqQSW8A21sVPqL3CimbBraoUbicanVzrfNVY
+u/+TZoxzy9yld2PVBM1veRrrKIXHuIklPFkx/0cLRNc2rvA4+fNDe1Htx7opzMdgGrC1KUDwxKn
8WevOCoQGP0sso7XCSpsMs90u6UkzVa0to7slbaaP01t5H7P66bh0dWNeY1GD/gKhnumHlFQqv/I
XEsrfmxtgqUenKoGhspgRn82nkTu1XnGwCUvOp1Fn4fj/AZgQrBzoDZc/0VXtp90msmrm6VBSzQ3
5mEim7HPXFFyBRL5rHpPn2LEUd7BGw5PdgwjpivnpOHAHAej6HlYdmhWB73J9ynvQ1uQmLqrYWub
lone5flI4GH/c0UkQU3sMn9X0+gfprRN95L6fbBVtmeSnCMeTz/stCR5hap3HiFeH7fpbIPrcCVv
6M+KqUtEPQKvzAszxogIcamabkks2rVYUFmaIqVmfVUDLB9wunhzHuP++KPoBm64V7B4fZwSN691
nmPg9y6zOPoB9gpUF5keln+uQRGKNZJYWI4Ua6ZTVe3sGF2NfPm8vXSMCFYCJKXmBEMm46uBMJ2X
XmKUny2egfkILIwF0wBuiph4nKg0HfLHTER7GaVCf+606xx6DE3cqSXzyJELuaPmIUGeWDLkbRHl
SENB5wAbvkKq0azXY5iCrYYxKFH0PVIMK2PFGsPEfequfKPsCfB1VrU9lY+iSbFOEs3f2JoAthLo
dguYXzTmTUYrnJG7Pe9R6rX5/4O50rarMpCO/z4KpCCFzzdpCx/T9UyH4SCFWWhf71lm3ptNrafE
b+j91WLAtrh8ft3mMfzKyJZhtt6ARyj9jJK73rTGSZCITJBnBX/57/1xdHDhaqbuNeoQyPRoBQJl
0LN7WH2MYChCnTXoA0sLjfJ0HhG0TEtsPD4UywT/+AKEWngdpQ1bBWgf90CyAQYs1olM65XInn/I
XHXD34NOvi3QXgI0INOIhzQgKfe+mWmblMOQDhDkNio6ni2TTXeex8hZVMhr/gCx/vrcbLBPq9mg
hag0pGtrtfO8O8q5sfJ1x2iHKwNcFr6DX5u/ppgHxKa0cXvJ+rg9457HzSStuTOAxzDlhK7xH8Hg
1JP2WFOwqwt9dq+sV8td0JxNxdACbrhsSGPe674N/YcF5l3LsdE/fcrcO0xhw5+AxuYOODxWHQ37
d/g3YVqwx7SOOHWNTZ82tDZXbC3tq0BT25fDjIkldDc9pzAvotHyPR7TlZ2ZGfvp+k8jH0pwBP5x
SKEOuAePNeS/wn7E4ORmVN84MGbzNU1z+JwPlciTJy7+3kqQZFLb+Ar9ArvffNwgYnTKlvN+NBoV
OjiZr5XNWAVS7DFENHTioIeZRd/bIKs1Y8D/HIZFvgvvn5ImSyuTpZ27oEAYizYJCjWFXf/k4764
G/JWh6QemDzuO2S0XYWl88PqTXZWRCB+GOicygD9Ik+pQqjvfh3xooGTwkn3aviCCw7VnF4Ks6cz
YAegpohxxKTEGfr65I+y4FYKF4GjWXXr/joMAGkc9a4rRqmbt9DbnWN5LXysZDQ7HDzerrcs2vVf
k+YogjN4vmdIU0hBtnCp/W1aBztexlV03/ZIgerE1Nh/O642XMbLoYFj7inoYCuGu8bk8WuIKDwS
VURqNyVjHRNQZi3OGBx0FJUhFYrXNCHy7pi24eQpfnxMVnVa9AjoL+9wyRhwPcXAhToBHZ5k4bnT
ttoAsL12XY5ODEabIOBn0twmPaLkdd2+fri2s1UzZxlulag3xSSS49RoePyBupJNObo8uXg+uDe+
b1tfrjPOEIyc8Js3fLrQ0AwpKB7NntCBgfUGd1YOfTYDBGgkfV967U6rkfIF+gFRrYz7ap8y/2OL
llAlIJ5fLY/6J4PAlBJo53hRvInesNshGiVw0S8EIIvz1syk9gsABNyF8tzTrcMO0g3aEoFItNIY
jX1pjgElXMDAB/PqI44t5i8zMaJ109vjbKD6FA3q3jIGw3VJFmAAZJb6ttEhKYCM7mg5V9gl7nM6
F8i4gutyntIqGPvqoA2pEopZqmzn2cWMzX5JY3CywxDCA5qNcNqxI55dFukLhEnZte9HcVojc5zh
O9I/rH2W14NtPwdo8kp8KaayprnRxTZ2CFsNow7VmO/5c9dm5M3rEV0ouKanHNjY46RN/InFTqsj
VWNJqWuaah8JyA6ZyGKkihTNcDR107n2g0pAh9QQeVl0rCoujwWneBR9QHTWANfUH3Fg5ozgVHFy
AqosrIv0D8fs4abqgwIerFrEZL8ortcTgGmwo82+V3Tm25mvgUeFbtxvmO0Bmmm342rH9A8K7i8r
PXvFnC4ikmEs8Li3oK484PrvRBJ+BvubVDra86vI5+hx8faDTeNUd1aBZJFNjoxPMHxoQVrcli1P
vwNZWM4Arbo7kmFqDdJDi4s8tF9Juo4X4JDspZ/X7wvv9VtPGILZNtQAGFFaGhi0dd09vFPFa9xr
Xh0z8IhTxHJTdGrOk2IcgykChDdVM8SfGCxb8DxdVh35bKBiUYHxesDY7lxCzwKA1mfOlwoaCoXL
HrMLle0gbrL7Kp/3SL8nLXzEPpQf6A6vUE4GltYS6Y7lpg5l6NmvGy7CjkWgZZ5taIl8MNuS0OgU
GGargEqtqzwybACTuR/uyPfhgrIt7N8ApbYjOKswp/l/anHpZ9aFUT0RtXNbj7EI818d6LF2xe67
bKrUomxyO3IYKn8Ibcl4h8eNgfUsgaAAbPc8qacEZvH04ZhNV6XSmeRHoPFh75IuNmAd6eqVfc0x
Uzbj2nMxbknS29j/l2+zsl8i8syGYph0PEPUi79AtQHLS1/Af3pT5Za2EphuiPNf29qjhk65kI9g
Qbu4nt3Q/H8csa0Tvq7fld+0Kfwi5qhunG1DCVCXo7RMVwjIcSMiZhZK0mlM1EewXQrqq4lS1j9q
2dg3NJQTaqQex40pdX+ENwJ38Pkl18KrE6ytYlLmvZ1uAFUSqBq6ppv+Omj4hu9Tm4XhNYbl/1zm
Ghf/jvwPP7eFxmZtH8ZlsqbMY3hsou8Em5UWuJaH4WlY1wNPWh5Aa4suALAuex/PYBxoCuHMXZ7T
NDxg4LORP9doDOIJ1RbRb8Fnx1QcWzr5Nz1YLKYkAQMV1zT45B38q4ifIUjp5F8FA8C/G4ceGyZz
kKvrymVEoJsdgTBcx3mLaQmk6YieUfqssl6Eir7nHqsEDrhppyyBPkHzrkFwdpYhPjva9IBMt1UD
N14zB29n8GJi27+tChxNpRdon6KCj5D7QlE7rrsB+0sasv2N/QQdXw1ab0yzh71XCAxaWAMFBO79
da6RXhxtP7ssGvxXDkhJJLDOm3dkdScb3Fz30uJaB6aM60mDA1z2Sf6gbQRiHA4hVERXM6lFmKqd
IDq76xMIjzpw8ogbuOUhM/EFqp85XJc5WsxY8cWI/nHZ5z0/c9WKyV49jyXKIsTuHr9StxlZekIx
LiuHDYRTZQx8cP9TgLboy45QhMlW+8I31sAuAwHscE6Nj+wRUR75Bu46gVCDpHhCrsga6AamIork
/rDElFNzj54U3W4xJLBL+5OFLMuWE3VMH1ABqRGQxT0me+U4n3btgIFtRLL+ZkGL9Z/gsYbjx4ID
K/vbxisBP8l07zW5EMyBpga1AodiDhRXh89erYnRIq6PmA0Deie1Ris8TI84AtpwNniZsr/iPEED
h6C7MTl+Eun4VNFlFbp7BVkQ/PgoSMINqeA/Yo/fLJZs/+j5pjoQ3YH1v3cgAps9aUqlOk1C73Yq
lyQ77E0e4LHhOM0wVrwDHjDn49/w/Ot0IG0QPLxbbQlaVKIzgqEkwVRoiymFAt6JyV/g/R2vsft6
4SqxhvkGbXo/3OIMrdl4wl3KBbJ/twz9SaA4J/CkTT/9xmZu0xtZE20L66lPT3G7Kuz+DiGtpYsX
AQeSNf8rFdEfDvXPvoLnUplYSmRn5kaep1Qe/WvDFlzXB0GQFQ4T1l5BbpnsWyf01jx50rv1Fk3Q
qN617YT8tGaZTQXlelYjaz5DbeKs+KPytsuLnbYWW1SirEDJaNfozeDMHmt8/n6rNQTSPQboBa1j
Ro7tsUkB6Hxk8mDTLwi/kj+W7ocAtAAeFbC2F+lDBq4aPQeoDXpu2AzdVTzm/auYdI4MsZ0RxirX
k2SGn0Da/1TQ2mxPOdqLUIIf5famRoQPnwLF/q2nHFxwQbf9mJLSKgiL3/y4elrnMdmXAv3D8RTG
0R9j4TDmcZRtC/z1OYL4JTuBaUY0S0tDFlCQ7PbeJnbby6bpG3WBa5wCOfmPNy+weTDOOSb7q5WR
T38Qz8j+QRBwHVdhQ0MOcNSFtz2J3YziGMaN7y7Ox/PqIVyjkvFrTlfAfhkUpmXS9Yj4EQnBVgKQ
0WKjaw4EO0eORpnjHjuqcYQYoMgOxWGijwWQfG+6DCjR1Ec9POjb/nlJhWVPC6pdFC1q3fYaejJz
13WaH1eGIfcrROzsM8t3omroNsjPhHH3TeLNwnzQ2wDXVsOgCeVkfp0hFeB/GLD5302D3XLZu8EP
FYwQgAxyglLwykHCp3fQJriXVKcBIL8ZBOKWMuIefRe13X0LZhbVBjXbRzrldH8kez79Ape3/zEN
N12ZT41Ki3FLU7B6EtMiETSspc8bJ8rWtcrg4kCWCmBG/OeGShhUE16WLPQR9bepF6wepHHnTPC9
hdu8BwxB/m3kMcnBhoRp/qX8erhyAauOu8JNkgMKTbq3ZHHjVw+i8A88kMfj25Fm9leIMHzwP87O
YzlypcnSTwQzqIDYJlKTmdSiuIGVhBYRARV4+vmyV90180+b1e6aVV0WyQQi3P185/hTyTKk9E6p
yiJl2FhTvE8RytUOfHLtt3GrGwqT2cvbqzAEoiVtwRBlj+mrtJ4DMA/CndZK/UCSu9HGt3G93ixL
NzLRX/Ieya7KbJWixGSll8zFCAgnjBd3LPGKvIoLVdjpAwNcHF8bqNdK/2G7VObscogWii07HuNq
2wrTOAerV5b7aXdpJ995q8L55oJgwDVLVog+xIyx1YYPrgl/67ivfhROJx2eoXXM9yRx9sEdKBlX
dcHSimsQVzJMVstxj3BKpcZcyWBh0F3/NAWuZLipIBaKx8zt/OyZQVXwzAi2yn4Fmp7CHsvpsyO9
8QmP6dImTsD5gHFq1Jz91lhbzxln15OfLlmYhOEkol2w5BXwaSgtv7ib696rPyq/bzkus9wSx5kG
LDzGESOjfRgwHtkDehXjNrNnSJXGRMI/iUyC+oR1aZsXyZ8uasPGGZ9zKfTbyOgd+wfI2/CyTLqv
zcJwdznUbrN62wrn3mM2sEdg5wMn8VytzdwkOWtqGc/Obgy/siEaPuweclPl6Vct6lLcMxCa0igJ
+jTyNwyRVrnzZBCKS5RRGj+wnUqdmq7wfERoJTmXxjLW5yEy82uvV8m6YeHqfBPLBtWhQ+I8NGbM
TmHDSX+czKhn1jHC8SFwcA7d9Uaz/xyK1K5eOm4l0PbWN/x4Wc+g8lOsY+fv5rj3+TameVLbeS34
KYKCDNRgTNuXeJnDVzsO4g9X8iQnLHSzrT9m6XP+W7Tpb3fw1FdkT2G3X1Cwpk2e9ku2q1dGx4lF
WRb8dDn7rHwzxsSMPEdzINbd1ORavvtY+619TbhJ+qulzAg/1l5MTypz6zuLUudZ95EERakUn1ed
CoPGMI7hxrb8UjM4Do3mqR/rVuaPvmxr+2FywFHv63Sw7vsGsIWbszXXnjXzLox2WVVXOeRoKgCg
2K6avK53IrRyggDqYRWo5U7mvbbgc6fOGYLssW1Unsx0CZueZnrazCKIj6oF85xaS36yQEjHmzpz
84feIXvnUXAq5tu1HLpvdCYZAID0qbo6hjjtpWpqxdYxdhrV4EtVmSd25C8cYq0bkwvjLS5nVJSv
3wLjdAn0sh5v0Lz7WGttZ0/NVKruJWKlZ3lSeS1vtT+vymY1HuMlM3nieQmGAgLbhfM75FT/zbAJ
U7Ni+WRW+UJHEnc7qdzp6rutuGR9Kk8x9QKgRWy53jNEy+Jvaba0fl9rF8oynIOmfi361G53RbYA
7jhoMEwE51RnV5v9CA+VY7cChaHS1T6b0yY6tv0kintYvpIB8SSH9A+SQjl8k3Hdd68pW6LFhkJq
4BNYG31JGcj6e0j4IWL0OI38oR46eVDg8jkXERrTMe6GaT7VAL7P5ehW7r53+7TeIg2b7NFZU6Tu
3ILJvDaIYSTMNA69+cbrXHt+Xq2Rx76vsmHAK8HNJy4I3PwQbeHCK5a8VVjlhQ42bboO8uIRmt8c
/WrNVwSWAaSTGfl60J3V7GsYn5OcOSo2Ja6LKaFQHa6arddnFZHJ03Zd9hSHujsPk8t+3dgKoIEs
A0Sl0FrETrDf9JKhfyXdaLFLU6rU8z6pKEyQhJbfeSd/Feufsuctep3XurjUiyu/NMaTbFN27DhL
aNdncxmGOICv4OoYEoRYAMDe2E55N6IOzbtGWvo0k3PItym78FGktzDcG/pzNXVf/FBx0B/CZbBx
KQ3eYh8B+YXax/Maki+4UiQn7W3Kc2aWmTLHSfP14LPSdPodxUKEiT/NTpuMxdCewBDUs+wsP6fe
NL6Jt6Lj6kqgweb8cRpXKATexIFWLbT/gE40STN0brXjH5c+coMMvDtPWn180o1U9RZTGBvu0ooe
/CdP9fiVrWbYgXthSvCDtFO73mno7f26cae9m+megtBaHoScon2ZlZVJpnEkE2xwOKy2nbSHg1x1
94sKq9pNoprvhe80e3yT43ahvLsfM+aaHdaDrznuSh7IviIJae27ra+H5tEp07451IWpHpBGmmPu
LM2DtApvx1nmojkuZtoraqFNGa/xUfSleeS3PIw7SsK6hyYJ7CGhwwUy9fpsP2boBU89l43iA2TZ
84u9sCXIj/txC1JBnOuSjTCrvooBu7sqVIwF15n7QmsfTaRTF1+s2TfR+4v7VipncPzDjJfI/VSq
LFg7UM71vatt8eLmQfSRpgydEpxG6bSJLETiMF4JqFNN6f5eoKPWjR1P8yUX3XysvQoIplkRaFt1
GxuQn35HhHqU8btX3k+vq4Juj7iKhQB5u26SqSWc/pSt8BON42b90U5F7FESuERW2Zl/zydGGbCo
FLCqciTJxrZ/Tdl9zOvV+9awF3h0HpbcDBe+yCfYFskmJBGsLzgQsbZWkaqcJM1H+7gKaKNdVldW
lyh4ufUQOtwV0aqzUzZby6an/TpCkeuXrlJeykwpmMxzGLUMGlay+bpNpULLXOFmwcMp+qy3YPKQ
w2c13e76tTs4roiGA0KXWXYtV6L927bH254GSKcqYTABajh7Xr1uB/pc88BcGFiNg0WKfmetTjOT
N+1wV6zYe7rDYre+tZWoo/kz4hKbk0YrprHYIO5JCsvSjq34nJZ5qoB9arqjGOJI3IXDiEJquKCP
HIOAWUPbpzSYczc90s/73+NeBxiP/ClfWB3tZ+8BcNvZDi35KIjz8nf+qjrnSrk5plung5T/sIvK
YixoW9EunBeqZR7a6Ch5JqjbKLDzRNA+Ios5bAzbYu0azaYJg049ru2cpwzzFkcy+dZZCtEBYvtC
pTKN/L9FhjOj7tpXgkpD6zz3dHw7HTvyzfe7ZcuBkr2yQYLSlmS9gvK7WOOAJW1IUvkGXJuDgHEi
p7iNCHAlHo+iC1V+2vEZO99tGpNdPvpC7LkqYRUysCE0r4pKeqPmCvJkNoC2l4mCNUi4TRd9Txy9
LPcOEIh5dEapHUQTFuDsb+cwm2+QJe1oI2oohgRLiZPvsrUMgsd5wSG+6YN+CR7iRoTrAyBfPp/g
Im67C2zeqkvJq9qcp1Bo/2iyvqD3s5fZP8Rd6uS/XZwHBAZaBaOOHMF13thVGn2Lu8gPHtmzq31e
ait3MRx1dbYNcpuldeOSVkEycCi0ieoH3CYbCfsmn8zA3cvRn9VAWAlxjXabaC4QxIgxHXIZJ8aD
ub2PR6kELC3DbOuNvzv5pwXzMatxvei+UV2XXhzl1elubpfs3Rvb/DsmMcbdfi7mcKuUEYxvY9+P
xnfUWL+9a+YQ0YcxJdgmOKsEz/ak3vc2HfRmwjnlMleFAdhWQPIMi7R+c/Hu9PtGh4V9aKNw+p3l
fbzPg1X3x8GjX9iwGtXsQ6jPDHVmHK+yG8Zmv04mUs/tOlYW0EuRsSoizXuV76a4rX5aiPj62uZZ
pHe+H5tDEFqz2cxdnVub8mY2oF5usr1JiwIPCZblJFiC6Becmf8s0764z7sQBTTKXTrbaC6ATdZ1
MHtFKbEkmGXs/hXdll+9lYU2U3gCn8tNVk9eehy7vkmvnrXaN8/n0Hpw5Ta02MUnobD91s26eGjb
NjSsCQ7Eq+hZQEqPbkflvSvwTl5mjTjxO6tC7F5rm4cv6oZxIdChIZ99JtrN3i3FihxlLeuFB8mh
kq7m9ai1SB/rFbTypaFhf/S5dGEIcNdtU6GX9d4tiyrcR8jcXxRbhOq5LadosYlFvH7Yg4gVjkAF
gB0Zb2LUPxb+pnJXwYPTyW86lu1Wofz8DjLbUKoQaHe0pjn/yGfdvvI2I1yK1D2OqLw/ZSHWl2UR
wb3b6vWHKcp6TyhSeR/aYcBODZgG1AcAw0KVP4m76NukdoXBei2WewswTyejkguqX6Y+G3wNtKb9
GF4b/KHcENydjtU2+BMrRuShO/Tf4iKwkNPq9R2IcXlYUR9PtRViIWzSuNiVhNnfWUtXXJ16ojNe
U4vpVyjJxqEVc0NA82zcS8edDqAjwxdcmfUw5wUKOyTmHfZSGe/wtbW/QKNsTAyCab2erdcon9Vz
Z/rlO7ncy72DZ+VxCZdzxYN0oFaSL/YkubvsUI0HGPTsHE1KnTrLlTuyYqgxyf+yd46YfjKXwJSj
8/IeKgwzmLs4rG+JxTfA4Z4YnyW+XYwNUA77X7vTmgn76M6tuYScwgAnTffRZUC1Fp/Iz3wquj9t
HeBpWQbrdYEaeibVYL6vpmU8+UAg955Xql+V8awTw775xJeis6Gszi9RUMX32XQj+nTq1JCEDmZP
RV1cT73acpJFDB6dNkMMs80OzRQVEiBbMB5bYG7iEm0SLz1mmGwM+mdCmZYJBCyy5IbWs3lyXQBH
MVvtzh2K+bOZGkauDLfyeGsmlR91vgy0xaTWJ6qk6Zs8v9j2YeNypdpAp6ym1TbHJRPuJKvZ1M7I
S40wgKHMLtqSoAgq7erErpzvugqtEysq0nMaLeG3xfLxdzeRuKCBDD9MaY1AG3b5Pjshqss4u/cI
LPPJmtbxDj9Mu01jFe0yEhrP/WgVW6tk8TmyKEmskb1sBirfmwnROXg0r4SRLnt8Ut9D+NrjsMbT
kWbW+x7JfrjTq+ieGBoyffU0tTbRdYnVh1ON3GL7HHmFdYCNrXAo2PF+wYtJome6/lwdDGcllvCP
YGjVj2xynSekcdwJM0Jlb9XTgTVtAzckjxH0sRq3DLBcnZg2XN95foFWZBe9pehb1dad7OyPqVpr
hxBAz4pmfXV45xBvx9QeqErt9qJNJZxEeL7zkllCLkjzdnM2WdXTSJeLe6ELs889gieXDYHMQMyo
NqxdYPM8c3bxnhs1JJUcs2LDkjGM0tFMBeGuelu5IxAQUxXzMlhjH+39ytQfUeAzhWUEt6MfgpUL
J10+woQx1WFQYJ1MHzfHzkMDZFFf/oOrCACFyr/aYr0bfwZtUHxi09CIHuFM0phfXfosb55jbYLu
qfFxEeR533zqlk21m9iQ2bLJBz+iwcEdjbGuhihyh+raVx4IF2DZoRZleR6blLF36g0LGuBizkXv
23f4tNXBQntpdtS+1etCUQj/h9kNM4ZVozCyiky4vffRdNVXGwUS+/EwchGOQcleAKJSECYDz02c
Gbj6WBoFpJuPLgo03u0tVcW0DZgpgA+NzcEvjfjuAuVdNV6SrRu13LR8rAG3yEwLlKNNJFTFVcJT
trzbQGbjBmkMG17AXqCTsBdgcqnp0HOrLfYzNATudvSG8Iwt0nvq5kA9ZetqjtJpqgl1OR+hmqTz
hyW8zRmjug3P31hwh7FPAwaUJePfkslqtjE3B2DieCykdf2xupCDM4R3iLulwKBPa3gEUTfQTbBF
5YZip003M960I6VgdJG5SncMg8FJVO8lDWsCfmBvQ0iGBBt2tpbDW4oV0/kg0CB+WhwDqJHJYqzL
TeDNWAExo4z7sBmcU6NAdXB+jnszZVi/ctmkYzLZQ3iWdUYsXxd37XJ2SCigNBuc9jDoxSEe1+7X
RxFQtFdxP03bMKjXjzTI06TJCWY9VITyfGVdoH9TVIijoaXar6K2d9hnuld3jZzX1Zuc332He0WM
Ucq9tCL5zV6dfeVqcnPwHte/z5t22BEHC2bMPEdUGwIQ+UezmTzYuLCcM8TFzBxysL6GGE8eA+aw
epNz45+aobC+M2Lw26PBCH2Hx4yU2KopTrMt1UVkVgvkGXfyvrImng22CF1zw88WC2pb3ihGUsTU
5liZ9BxvmH4tf/yg0DscB4LvyRavM9n7xQbJG10OeveFJLD0YgOvXDOvbw+M23r8SNLsB8YH/sbK
pj7fkb/XvUydpFkra0Yxeel1V1O03Y+2sNpHKw6sowjl+iqhv7CBMoxakwGMosTrUjKpDIJ4745V
/bSus7dnzbZg+NDFvwP8ScQYrPYNxmZV8ECWEctRh/jRU1FxX6Vmfr8hMVcXZf8tDP3ps86pPvBT
rb+Uo4HFh4neYUMDW58ZoZnEU6M+W/D/TzevIbYXi4cCB5c9XRbdYKYZ3PVnbnvecwhqfUq9qHks
3XX84Slv9jBvkKzGaY/UAOnLlNWbWVG9lTR1GguEw0Hoh2O695d0ukLykXJIuFpbJr4uGWYDRwSQ
UVnUvUUT1tkdN415yIaxbHeajYIvgc01UWFz/bGMPmjREiNEX228WOX3InXQmRwDJR4zO/ljQxru
fDXW6++CQLK9HvwxeogmB65osOrxXmX4Ls7sTrLftWZMtcuFLUEAhz4sT3kGY9IxFM6GapvqEgan
KMnGO2DAjpoXAldiZ6dN3l0gha03t2cIvY9bX+b7LkTBTip4x2yPmUj86vM06A5G4pTZ5BH3N5FI
bmO/V04QOAfFdjY3MTUfArEa07SqAOqvxZy9jFZ61mZaYpn0XAMlvjDhpCah4ZvlPZSdYWFgrLBT
MU4qJ4HnJx8NPShe6b0/Wl7JPADMZtmrYRAnKzTS/WoQ5JOhTp3pmUswHF7nOcry09q5s/9EwNq6
bCpp8ebSzHl3ofkvvFyn5gH0K6rvm9SqyXSjkC71VWhZLqz7BcbYk9cBEr6owo+2Vi8nq9t7IpBb
IHSXNToqtPuev5p1ZrS3Jg/t+Rtw/k0upNO1sBz1XUS4CVEx9zUpfN57i54Uv6LNVh0nY12Zjz5n
Altc+kB7MA2tnJ2d3ZAlaA56NfS7yLKVuJCZ4s4J0x0JGxkD5U/Py1DRBlUB8EuT2n6/JKXwtbog
o0URbpNGqAyOLIS+24isVetdP8Ze+7wqyLsHO7CBvxPshqt69CL6dihnIeJXu7XVsFkmf1zumbaZ
76KLgUE2+GTGfZejc8YblYKzUVCHIpg2I5hQd/QDZ9662kKwb1btvMSY5y/BEuHPYEC4eFgkuvCN
YWT0YZo1OCAWyrNH8/CkFu8pd5fyGLZMzkYV+okMhf9DIn5/ZThYzqP0/Z3xQ8YCPVQVUrtxvlHn
WdwdZNcUWC8fncahkBTQhiJS4CjzEDQ70VTUz26ZjmBEcX0xeR+9ckXEB78fuKWKiovYjfShwCrw
SQYNp4cUlD2bRjBRCsnkOPvusvwBbXCSUt0wGZ22LvJ3UD+2U5Q/rr0VstKha/dBDd+udVkLhqlp
7W/BktxHs1rmwiSwAtG9+Q03LITX31Qaggrlvci/e7rHFd4Wy35dBrPNmqB/X6QN/+9PyweEjHoL
XAstpxat8xVLbz7G3gyPQ+EzvpJ7qLHKF2pJkFMWno1unq+3JbufnYezMKGhjPdeFZm7Qo71u1/3
81dFaJFKct4KD42df2ol0uB+DRUIotM07wNv3FawJo7F2tUYPuFSdX5aBet7cFv6r6tbNJfKDsts
0/TL+NEYuG/MOt1B0GXfR/StRy2BpTcGj89nz2ayZzkbBf1P37z3OQ7o6vCJs5k3z19tq8u+2nx2
qNr16G8rh2W0dew5L72tJ2u3RKRXqszCgNN68qEqKg4bQ8jBN38p8d4UwZq9yEjLM2D4up3aJfjl
WjaTA0ZnUcL9Aa4ttXeeEdYu2nHdT8+vl8c2hFC2sQ3dK1e4Dvz6kAKt4M94yhQGVfyQ5W4MVEn6
ips9xnyLVx2u+g/eSxyXHnEYymBoxXYawTEMWXYX9ATHbbzcWj4ZNajrwKiLMXA7bom9KN8HDBNv
2eQEWzIMzT7IsgafOaStvVGRUGpXW27QbLGC6mtBDE5wxY/AhhkGbYzln915cL/K2RYdtAHY0BYH
vbL3xurWxKkW57Wp0ANnnpNlb4deP31DQQ2cowuQ1O/JmBg+Ge99YryD+fSwHcoNi/Cwaokwj7ZV
2wXTzqY1LK/20Ivskt9alCQtpdxqU7ZrMqU9I6A2b/p960GYH8ZVzQcSoZlCj6Qk3iCJOP4KoszK
91Y8Y9roXDPddF+/W4+OPWlwP0JQrj2hhUe/zaN9Z4MqnlNrwPoMZvVMGg8WHuP1FABxWEzreeha
bx9rmrypsBTyGDMuGoxh5IgeqavGiPyjZmiqo5pvHOUthWOvmjpg8hX71Zhwro3bCf3h2Ot5+lEY
/CaLGOCkUOQ8h4c6ZtQmSdhgL8PE9k+rk/CmXjn/gGghvMplHkRBAW10y9QtZeJQmwGZh5XByJrm
iuQTVTpMYVvox4aayJpUWj2SF7QeZT9BE9Mqnfm+4EAnczNZ2FiYmZL2uzRM61MATnwmQGm+83J8
sUsObanthfvApUHgCes7VsTDAcE4p/EifgIEzhoP6iDfJsabv2quox85Kzx2jes1D2qN5Yei/d0t
ZjYJY+b20Nohbs6q7K12a+rMeilF3P82jdvsQO1RICdLdYkbMoQP1+i2R4LBkI8TNpXIjVb7qyEe
5W1NQ9RwMQSSsmQFfE4FKHmVO2qXRxOwV+pa8E7Bp2YVJ2Js5FxJNqzA0Utx0Agke+6j9FGHxrzF
nd+i15TlG+PY6HVscJaBjhRNs580vz8AEaS1AjLguSdhjTcd19bvmeZlb2kfgg+n7s9VVCuEWtT1
SQgwSWfoMEcGKkeZahVG/qmcrLON8LxVs00JDIvhsCTcZdkyq+rVNnJhbg+2B8R1QpbE/OIunlUw
R+9Qt1AblL2dQlC20+So5kgebP3kFUyPSPgqEzoBfClxD3q4WBnV7Rg56/dxdaGnYtCRgi28x3Jw
iahZUUMeuJzNB4su1LMlSXLAb0jz1jo9trLYK5cD6Z2xs6ctWrNTVbYi58lWzoWJ7I0OQbW5F9x7
70RYDGrfjzof0DyD5tOeo/VWa67kLq6ZcrsngJfoXsTFUL5n/eARl+OViao776g8vw+/+Z1eG84d
jHRJUXT9cQ1wrdOGkmgwCzZXVGs3Ls8lMHO4zRvbXbfeait9FC1YJFSeEzGmze3BR7Wo9WttxrLZ
D7csn8MgVxLzyLILs0Ngt9NKDxLUzRsrBqYy0UWmbqBbXGY/6zkteJJbqdAnQwKx0pfJkKBiJ8b0
BY2B1zb00CZeGp+AJkauP6eilM2foQlBZVDIqvpkbl/9LCNjW0fGF1azxSaxMBmNIoU1aiAbRt0H
ceC4X0QAhCGvXtiK/jlu7dzPE585xHSu/XkOD2wajhvWr/IbSXKu2SDJBye8bceZQ3UkyqN9Rp6M
n1XvTK/D3C/uToUGgo0id2ku1tCM8x2DyPKpZU/kxzoFpk5YDT8Xey9o5nRfEwJ17Hq/vyvaClGD
WRoqJvEuznnh1UzySkbvxaCwcfl0gT8LdpqnZ6+jZP9WErYVYDci0Rf41ZjvBjFEsnlo1t9xUJBO
OI30bXdCxWl4QMUR6U7Cf1+yyim+Lzj8XjzL+B8DDQXUCQwZzgSRF/55JLDEbBQpMcSL0T5GL0hy
s3wp0y6BsGKG23AY9VF8l5LbsYvKEctohNdp2RFfiEUGZmt47tBE9u6w2ldD4McFdV6AV4EODQcc
iXG2qZlfvkEFlVwDVZZSl+Tznx7R+cDMQxRJM4rxVKaOGDfzTFweiQ3FrzFg3olKFs3fkXbKF2Ia
5oeYsX+1lYLpGz+s32+N24lj6nhVu0Er799HMv4OU5gHd01KLEvNWs0/Y4+Kc8iceeaYttC0G77e
NR6i0D3U66CvDrT8slsC0LMydnW5y1NaNHTzEmN4jI+ijRtvH8GSizOIF3+X06izt2SGhj2cCfDH
JlqtEuqNAfXBG1qxHSXGCLKeKF55tT2SdfqGIyqWC2aXAcHtR75iQNsQT7AclAxtVOfVnJYKSQ+t
IGN6Seu+Ib17+i7Dfiaqohri+TTGJtwr2re9UGX7AE9InhWYWH3uSpZFoZDP17qp5DlI0/zadmUK
kDZ4b2FjOdW5rBuyEUY0vms0yPjglTG5YJZ4dezOnPzUF8jbaRWfKyoTEpnMfAzLRQePrUxjfUHs
p5AhJ6QM3W4rzUJEW2zlIQuMVgxLsk8fcdqtF6N5MYcx6vZaOw2Je4A/JBo1Z3zfPv1di0MjJ6zp
UqCmooAPgfNF8j61cVrkze80v/nf8kV9Zf5QJ/EtGCppZR1+ow9wdshA65YkDv3ANMlAoDmpnSWO
NYzOLvNKRprsEqvuZ1DcQ+cSymhLoT8XEiLsU8llSi059tuxd8TRn0fVY8+oh2jbhZVFqFEd7LA/
fdQCN3fgyI/G7Z2rQ4AaEUDrfGjjVbyOha1/smRdPaqAuCTeje7FX1fvJc9J2OPatBnVsdgpLDaS
YekhdKuS77MGa0GojJQAQG9+kgli7jy9zDvh0OpseJkcTlXjuczX7JTkPUPYzRUadgoTIOzo3Exy
QcUgYZTSL1rUa+wuzZ5yiFFDX836R0fE170JbnlOw2xehEMadKJ7brQpHKaDrtb+pBc/flmtNngg
NUa80NBb92iK/p2D7YdBOh90e7YHxruSQVB1IHIkJHB+qeq7FheKkyxtGBb3fl3336VSztEHHKPl
zBZUJGK9DhhXufmNwvnNUuVxsxbDfMyzIb2L2nTeRhx6PwUbBV6joF0YibTEf3johVvWyg5J3kzc
yLPBvlyW8dFl/Rn2wbTGMZWX3TctJBYXidtuIwDvD4gMvH2pHfZm5zPbyY4E9sjXULnVm02SwQbX
p7V3rR7PqyasYauAyvrNpKfi1Gls9Wtr62eSRcV95PwXUTS7Ep+7xUkJ2ODS1w52ey0jb4DQFIzM
0hXPRV5OZFOxiQYI20+Hu6UEP2l7Lz7XRBi9KabsauMiXz9kfeDcL2M4f2pp/zKrV3w6gZM/h0Ne
PQRBLreZS+9nV2N9BOMJLsAGek/sUEC6eJT2xx5B5ICERt1KbuHt3ELXhBTOvtKc8LzdQF9NyGuJ
CwkM9aab8lLCaXyzHSM+Zj1ae2vxywvjBVIFnLHehR6cctZFE+GGpIr94uINfwYWrhvDk/rAUMPB
DyXG+ZpbynwfrSW7G9eh3JGq4mAU6xhqyCMJxxVVZlMQMuyfapfYNrOPWShSkkhSsE7gR1l2bn9f
clnlWPdmITWbnfCj1BuC9prZ3SgrFOnVzquO+UHNMqnxGSK58MuE7KAGkYC2h+OQ1zmOGsBoEvZ4
u8Dnmke6qFUQepTmAy5TuudVX9GIqpqTwKUreOB+JQpg0wU1QPIFFoVluvuVPJ6M6nfNqn20goY+
W/CY3e//f8zwf0gxDmKyoP/burEhmyHWQrZzu6l7jeGPJeEP//al/4qTJvSkCWfTu2d+Od+kXs6t
sv+X4PX/9F17//O7pklzwrpunTN+YvyTB10P/7bDyg3+2hJgOaBcVaXEmRHHk/bXYKPtuf/HePO/
toJmVsqgUFXuOdPjA73uB/fc/5IR/59+JX+FRZsUihCG1T3T+5BskL1YFe6If/ok/15wH8w2YJWL
p6hr0h/+YL5CHvV//Np/BfQjyQGFeeHISISEK69zToX1j5ta/q+t9h4eZheJ6JxjQNl6heuR1xSp
f/swxV+h/HhNolLY5IZQKuIIrPaQgv+2CEOI//l8N7InxaQQPa01EXufXmn+l9/27Qv8PyLexV/v
pHI6O7fLsD8HgEoWEydWXlMGDvuCzOV/3Eok/no7/ZC5JEgf/4hT/fH65gHj/PbfnsS/3s6lGqNS
O21/ruPoq1LdI0Dkn3/70n+/m9IbqoY5yZk79cGmheumf9uNJf56NRc5KtTXwpxtdjdEy6Mw1b/t
Yvh7rT1BjQWxApk5Z2wA3frObRdRnM3/9oD/vdk+7B1bMidfeO0j7wG0SJ7Ak8d/+yj925qW/3bz
5BoQX0fjfA7m6U472cHuyqd/+ij9v95MPslVKgjQc0utwbKzbzoc/vE3/tebGf0fzs5ryW0lW9Ov
0rHvcQYJj4nTJ2LoSZR3KtUNQqYE7z2efj6o98yU0EXyDKNNhFSqZDLNysy1fqMimlmLqj24VVSs
QaXpa7MYlAtHfLY9g1YgDQHS7SCG0L0pe56uOD0El52a2mxfRiidFLoKsLuaRBXyxnh3Xf3Cns82
ZkjWo+xKVJZ1H5iMLWW8DRItOhO2pu//SdjSZnuzlJKcy+RYo8Rq1rAXSNe6vrhwSmfb07IrP0Lp
N8EyyYTZ4l2VWvbtooU4d7mXvMqKWq8sDmCO4KPEkbkoBOp3l7U+Ozo1r9eRbUfsnwCOoorkPYd9
2F12BKmz7Ynv7KjoUZMfXCEm7qbJZTZCd+yyrs92qCXAXY1mlh28dLRQlWlvKFhly8san+3RFMGw
UPBePsCcihbI6GwEjPALG59t0SaugqRpOdwCOX5CColXZNqcM7vGJuTzlf777z9ERfiOsjqEOgMD
ofxJkcJtpjUvlNyRF8xxJRVCyiZ0v7nPzfHQZxQgqnS80i07GTeIr3gvsH+jfahTNjPdyuatM+XK
eeiAaah+6j1wMPCOzWTSUC7Bhdy7ZecvETQBeiVBxC4HALwNkFx9UPRDMeCI0LU/zJ5cAlTfBW9/
665L7eg2loH6AvPsb6AuBQcT5bWF70v7uNEeg9K+DTF1a7r2Sz/4JKrGCBAqT70x5WNzM5W6JytN
o01tyN4aDJq9iUp7Sgvn9xFcrHXsNQLwvN/uBWhaHTwPfgOD0/emtxl551XPeGbs1LjssgUcSOkn
stkmRiZ6C1wIBetWA48uOnWbA0i5graNqnMXIr7sB7d24bq3iMeuZa9qv4aDAh24NlYDVspryC+O
sMrXEWzDXmviWyltqw3peon3edZ/621uBobsJGQZCtnNzZ2QUK+CgEx+yAomdWxTtKig9C1oZanq
AR2moLUgtqew2bRF4rtXgdeAbs4ckcd7Hq7pY2+57laXEIw34HzcoPMHD3QAD9sin6kpd62u3rWW
3m14BCYwrM0e6mNt98uUctSa8k+zNEI7/hIGYBCDWtoK8FR3EWpwCBbe5DbSw0kWPo9xYi25naXD
hmLwDnGfp1waOrIj8I25b67s2IqGFZrkdxqUtSUIapTByn7YIbKB/UPkW1dImHZAcoYrCWIyRFF9
KTzXXVrMfiGpukkd1ui3LjK8O0MVMHJScwNYsXohpQh2p6Uiik9GIyD4ked+Qr85gOyLUt0SFSB5
Y3QUFpfQ0CFuGkrpWGpl9lSytQJVcmratYqBQV4M9ZVr1zcZi3ESdF5bNpqWW6vkloXoVKcvk3bY
kWO66rz0uauHrYisJl1n1FoMzTbihwpYy9Wgy9chsq3rCoXtpW/a8PsEOrMt2swOVMB6WRfyswA+
tUERHOR4HJJy160kOlB4srYmJBTDghaveVtMJrbUbicQhMWA5s0vm1L2KjERLzDJQe0b+IOrgirn
wjOsBBOYES3tRn4ftfG+rnFqu7M9s0L6vyoR4hL9FfXeAQ30lC1MeVUBcrYQQ3894B+IcNBQjJCJ
KZVRbKxb9eD1sf6qNQ2U4dKSH9FwMa70LqPeidBz8qVDGolB0Lol1U97eETp6Vonr6E8u1mDOUi2
j1RDvgrQPybpU8mbRrHvCimk2NKFV+jfrdD82hsqIBi7bzfVBMyACyrWhV4uGi0KmYJh2FqBh5gU
4h6Ii7CmlxMPDsJYfx8hm7VJuuBQR6pDiv276bXWjQgVpM7qkp09jPn4OgZxjIZIEOhb7DKUZdZh
L98W/iGRVeMXjiADeizoQWPMYsO2MHQzGDdFG6hXukKRf6U0vbxB4/xaD2zFWqHXD4pzbM01ECRX
WqVDPt2s3nwfHxgkgeKlTnH/XbipFCJuVLwEgRztRJVSIoQcfdWO7kscGBOZcmyTW43Uz0ZJsgOA
FfYGStV2M+WxMg2ILQyTBSJThBlX20HJ+QabWLzYEo84+B34J1MkL1YS6n4AZsGa8+dWvtVRhVn3
3SABWsknJKBZStLagjr27EMtXFtVaa6sqERYyvRK5sKHiToEcnpVDfEtKDT3GquTW4kQnqckAVVV
gskA4Az7nQ49PsKBQHb/qzDyXRqVOxaYdOvBb9u4pv+EchK1gB5QY1YmQGn0Ask5WLFsZ7cYf+Yp
KMKoUqNH0I4K0NvOexUUyx9DWTNey7SRruUMmPCya2qK6bGdNT8kkCMlElRp8eSWzTsoT8lBKBJg
8cBUUh5pDp6EfuPAjK6K2hwfuFSMG3Ac+bgCLw/AkUrYj1YreU+3BhaGEmwtOYEuN2jxmxjqAQPg
NoJpmitrewQI4ttlistBeVd3sFajGndKVas9QFllz8xomWEjp2+/kVb0dnJdBF9iWa2zQytp7bCs
gatehV1rm0vVrr+WFaBpFfH9Q5t0YE+jyhoo0xj1twa1nmVq1yMYJk1/grsPnKqGrUtdOVmhBQT9
EkFvqFLoNQlhIU2DBtrOBtmxHaPMu2rjbt/qAmVuI7FXlRX693nvPiWVBdg78MQW/aarCuuotaqj
vr4cEu+O3CO+XqPWdECWQtXfGHjltJltmI6E2n7xZuLos4z60tvquYn+nV0+tX4svshMK0DYBHoi
+i2Zluv5M2JnY7OyKGCqKytUzNe4tamiFbJs3RTJuEPAfNhpOmC5HtuUbRFSHkBDPfrmRT5gD4RR
U6qj6i90aKyHrKQyWsfBT1WmDAcMVWSvzZDKTt7a3mtb1sm6gBC/ignKCLNkvhkuuNfESz9oanhS
AUIxYSzaW6kBNtC4CXJuZm2plJOUJyiNeEcBr/014Jf1bBb5cCuFCeXaVE+A0Gu9WNsKrE01qSkr
oY55G9bteKfJI48PSl4ENW9cwHqnYCcDv8w2Wo4nydJKgd8sMU2KF3ggJVeJHJccYJkKjcEW0EuS
PK0cz+9ResPZrLnv4As/ZWTOryD/pM/wDJt1raveC4junOtCk3f1BlutYQfUqM8OkcBGSxaqr2PX
VlGca/yUiBTG2aLLeUpLowb3SfMl8Af2OnAL3CiMQV11mXbdoTFN7R1GT9TFz1rldph9uPdUVyQB
76+MtwrnKrc8ZJ7Uhk8AlATaLSieXa5lS2CY6d3ghcxhYkr/MpX9Hz/6/+m9Z3f/emRV//Wf/PlH
BqYFRlI9++N/bd+zm2/Je/Wf02/933/15+/811OW8N/5P/njN2j3789dfau//fGHdUodeLhv3svh
4b1q4vp36/Rw+pf/3R/+4/13K09D/v7Pv6CkpPXUmhdk6V9//2j/859/CZmr+//42P7fP5y+4z//
2mWp9w9n+r/H//Xwb7/3/q2qaUJo/6FpBv/R0VtFKpBXb/f+r5+o/2FpstCsaRlaMCz/+gcuDbX/
z78U5T8AJ8rcMmTQ8ypV7r/+UWXN3z8SujA4u2y4tdPv/fV/+vfHDP2/GftH2iR3WZDW1T//mp45
//ZY1tTpa35MrMhQCjog3bLjcamJxoMN1Aeoy4fB+PvD/juNz3II7VCBO1E62elwoTOa6iUPvD2K
f5ekEeg7Y/Ox71T8BlR5K9mxIcoXEkWyc8bLn5pb0vIshWDJeYjIVCM7BUY2MdJ9LQWlEHYsVypF
px7dvp8eoWmYPxv+WTohRUVdcUc+qLTgJ15hJbU43fDn86rYs1JN1ijAGRWoHY0ChEdBIBc3wswa
L3nww6+fZRMC1WqlDuKgA6fNyJ/N/EwOZNoMnwyIYs8yCVKIgjzgY+GgjrbRVO9gY0rYohjTAcbV
o/a2QaVxMg+EPbKDc3ZnlsXSqqEN6/lVb+u3nsC6ILYcCw3L0OeNKh8MmCRcMfPd6aGduvLvc6bY
s3RElusWch+y7PR6+Ior1CIP0byIfnGAHuArbU9/yucrQ7Gnif3wtofVJ8BtMsIifVOp1fbhmV1z
bGXMdrwHaKiKK3a8Kb8MADSMfpNYZ9zuP983ij3b8F6f9bzR6XTSqGtOPHPE6gYFRBQFS2XnZme+
wm9T1s+mYLbzPQQUKNKOsqOr70ZfOUWMZyXexsBnXfTVUCuQLMBFJsRvcCOyvvFE85xE6XqIJth6
te4GGVhItyp5SjdpvpEgOuP4tiqDaOXrcAE8aR1o6TXWaggb4z/nduWul+0ligZoqFJwh205Urcu
PXuJR+rKL1/64Uve1Bu/1x03v0bJbSFB79Mxmhnk9HZSI7K4vGYKKM+mv4GATk/0BfePLFM2cRGt
hVevzajcEnhWgWLsqecsq6i7kZo3VPdhAP5E0AO0KECA0li45k/Qh0D2w+WUb7O0h3BUefKW96cX
4LF1MouBaRfqvjWGsjOkj0X5poVXAmTP6baVTzNXxI9Z3AvDtkyamD1kTIRWUkXgYBBDm5D7Vbjr
h/1Q4/qg3aGLvWwUVOTQWFEHa9UFvpP3gOFV+Myx9KSW4CHq5hDZKWQ+P1lhsrQcmvbMQpui5Sfr
zJpFUYS6C8BVrOe2zded8hqh41MObwJR44y0z5SNRGv59Jjo08B+9mGzmMq2RBZZqmVHtdwvQwgL
xrozqnLpYqQz2jAG43coCWwt/bY2arIbslihg+bAVFu5sHXaGkOJRv7ixTHJNbT3PRZ8KbBSRYnF
Ukt4GTk2A8lSsbUlHiiAmIGxhQdbhXKsfdVZWygUXYlKWer5L0EjJUqSwgAcHKGbD+I4BVxFBmVZ
o7zgyY88WbPsGjohxJUnK3rP4EoijLE8PR5HAqA1OwngMzco+DD2CpJHodzzVj7TsnKs6XkER6od
8p9gWslI+dhBNEj0yqTJJn8Ase4laQnwNyabIos3a4AuHy0HoEtKMyzhDuI3+KUn64bHIseLAABy
j3Y0cGTU1BS8CC77/tO+/HAAGFmoFnh8QHCohx04setQ+nG65SMHmDU7AWwcWFwSABwt8PBtdS1B
W1d/JsUOssmZ+8GR4GFN+/5D5zHvDVEE5ZCpJU7sl7b7pkrvp3t/bPJmsR8wQRtVQHgc214U7W7Q
zxy4x0ZlFu/yGDp/LmjXIIy4DUQJ8rFFubcwcNXKx9OdPzYus7hnxGmF4iQfgq9hZtyExQ8jvD3d
9JFxMWexKjM6/AM8THT8EoshkrCrM+0eiUvmLC4VdmGZMiYVTg4VKQnLLbnONfhfdPztBdSYvRmQ
CcmpBjwH4R4L6yXGeE9dXa/M3AMiWq0E6skSbpxdGe3aNoD1oIPzmRQByo3nqpt2LLZSglVAJBZ+
aeyD5q4K+vvWvFFAilfJtwpEvTTs4Tbldb4PvLUtb5B71bzwzJ3u2ODNgo3UmljtuiaXopI3drEp
benClmexxsjBXwVBMj1SHsIBB+f4THw4sl7NWXyAqBgnmjBGJ6lqYMXRRm59MpH3Pe6QZiyfm/3P
DyVzGrAPG7nArFnCzpBQ6UOn3JfamY1wrPezANEkAcqb1KicCB7Q6F2N4Zdx+DV4DVLp4swIHZvU
WaRAegdjDfwvndj70QjHxf3kzJY4MijzUBFCaVGATeJ4vgZjWORnOnwkOpiz6ND1vjBNVxkdo8o3
E/FwSP1byTsTk48Mxxy9p+p6WUFEYMHUOLC0G8Rtz4zHkX4bswjhRbKb4fU4Opn7WFXSQnO5hVNr
Oz3aR5aKMdubMpQ3DRg0l30bbDDiBBh9aMES1yd0+H6e/oxj32C2S9E4Txqznz6j3NXasxlRm8Gc
4nTjxwZ+tlODLC4bvFEYnnRVsEfPvfGPtTv9/Ye96VNmqK2EdptvMbTsc9ejY83OtmZeWxJqCPro
dPLORwxlXF02DLPt2Nul15fQ15zJaK0Tj5Vx5uQ7Nnmz7Sgpea43U8Oed9vK94I3mHoJ3ENTjNmO
jBsUalvU1Z00R0Bl5WcPF43FHCQJ3R4j0GnqbN41407Xz+zEI3Onz3diMiKFmE/99bfmQ9asL+vu
bAuSA6lQY6XZKLgO1GU7bi9rd7btIniVgMFpN/Hue/Wt6N4va3e24+ooD1zDJiBBhe2jax98w2UN
z7ac3HeFFmfEUKvH3GDlRxcOxGzPIdwwunGrjY5mPCrjY33uATtN0CdvSn225/wAkS6zZiDC/N6I
6vsGpmrf4X1SWnuK7ReOymwDerWPnWLGp/jA1wfpkPXeZaFzjobMW9QFUE+TnRFNG9hD/WVn4RwL
mfiwrYNIZUHHO3xWQvuyjTJHQTZSHsLqp92BR0ODEcFlt8g5/lEdBXiJiHjRJYdU27gXPhrm4Meu
TkQzFnaP2t0KzAm+uqf3yZHEiTbbgLCdM6vIGIfR/taVv8DGbBFnXqputaLoqHnAIOq70x91JORp
sy0ZiVK4bWmOvJNJJTVPIv1+uuGpr5/snTkCMim63Kxz9qSMuyZQq60ycAzom9OtH+v2bGdGVPTg
InLX64GwiFhb+m+XNTzbjKEqw2oyGfq2XBvmzm0u7PDsKEQWDIOf3uJyalqLUbkNLuzwHPcIHQzV
95qGNXzpk33T/Ksa+Ucx8mP16cgIq7OzEBZ9Epo+85f6TtwgFTWEZ1b3kZUxhzui3lip9hQ9bKyc
TB62jXKXost+egLF1MFPFp46OxVlU+k8dIZHR4RvyNbc+TaF8EkEKl0IgQWG/pwJvCyiaolM0mKA
hOeJhxhjb22jSlhYD/IuCLxzvZnm97PezLZy0ASZpJb0poKl5yZYXucNlMRDUyPSzs6ow2DZmA/4
b10W89XZhm6zYBIJiwfHjf27Is9uyzNB/9i0qXzDD/flHi17P4/5JlhNhZj9ZO6tj8zP6Vk71vhs
P9cVpatmWm21KpZFDP1KfgzQkTvdujLt3s9mYbarcftVywq7BUcpyaW0PTQ4b5MazdLP3rC5W0kg
PzxFOihD40AIn4ReVtDOVx16IXVuLnRF2eDcc5Ol0ioOsd0z5UM9tGe6d2yrzWLDaIgKFjhb2Efe
Qg/3/XDu8XekZWWW1erhsMVcVog6OJ9me/CBpwf0yHQps+Cg4UkIrpV2AwjqiMdpEFoxJjkzHsqR
e9fvv/+w1MBMDakxxbQOhuYkFooqtwz9OpqEwpRx24fqLzv8Irf2Omy/p+aTpmzRocW4z1ilxc+4
05xW2wz5F21M1lUVrYwk2ua4bIYgeOxY3efViy49nB6LKa58sraUWbwp5bCyqy4ZnBxnkCi4ryax
I4GuulDPbI5jsziLIZR7UCBW5cHByBdhtV9DfVmM/53h/zDOsa7nMILTwUGgf+BhcuHT+nfd6kO7
I8Ac3E/I2iFnuJSSEMmf8rKr/u/K94emgzjv4eMz2ije6YhktGdm8dgYzyKEKvSxRC6MAGQaVBZx
I48vTKQps+1dgAQWWpENDkioEQTnl9Pr7kiPxWxv2y2QZ8wMBwcRTeXOu4hqpyHx9meYl6j5DkgI
DQ5+O/rNxc1OW/3DvOHcVIP6dHunfRqD9nseVz9OD8ORUCRm2w+wnVeX0Ju5sO1C6WtvIYajxrvT
jR8b49nOw/oh0P2uHxxcjqgZlpddMsX0cR8Gox24GqM9CcY+WJDALS7srfpns71be0wfzYLRfQj7
y6KPUP5sFceWIC81FkTq3yGT8hZL6bki3e+H6CexU8x2XWmof+86t8IcpP1qczTrQBYzd2OMe2kc
EGv37mXUEaRSX+gwnYbaRlPoHb21ZT05VLqPkoSMVebY1j0LdzlQ4FCeovILkvn843ZRQegcshTP
pmLfo82Rhj+6Utoju7Sz3J3ePNTQ4qwdBhJuaKGZ36BJKMBzlugrFOpCNtaT18gIkz+Ry4Xti6Xk
P5fy62ULbBYbat1MSgQgBwfpoArfinJ1ul0xzfknIyvPooNpB0ExeHLveOBqDPPR870lZivgwl9d
6V4OYPW/S8lj0X3R2zfsEy9bLPIsevi9XLsp/oiOhQxfusNv8fT3ObIR5Vn4iIIOJwRbIuPwrc1Q
drrsNJFnwcO0ewRn9KnZX/CAmnZzurfTr382+LOwwYknhniaVTf8MtmMx+ODYfxwuwuL+3PYoYpA
gWGhKk/F4EU1FoF2JhU8jeZn/Z4FEAP/K4ggY09pG6rDxAcAPKGFDzruccm5y/ixqZzFEzuuVW7g
JAFFu/XahZufWfJHDoI56hCNnKottWku8c+V5UWY2njXnisuHev1bKNGg9Wg+EqvkdVDbb3L96eX
yucsNE3MoYZunIMpw66DubzCP+pegWHcaSt3eJL9Zx8w1qh1K7nVN3EW3gVCIPt3g4jYJvD9RVgV
OzyBdro2HFIKlxgtrAt8YOTMvBeSvpIkXin5Ikvfm3xXBk8ylsOpgERAAQg9sFWMgcHpryHkz4df
zDGNWitaS0HQhYIqyi4Qo5tcw2hSX3bFT8Sblhn5Jc9TKQ+jnyZba5SFFyOajlG/b2PksRtz33Pb
r8qbFsW7Ik5XljbZAscwPHYhSrGKPALmgZKBiKYKdCtX0isjvep1DZVYAnYUY7H43Gs/UZYEc/Nq
5tKjJtqNriS3WfRdrl/MRllXPdKzHvaikrFRIZ+kbYBXzo/J5sGXQLQYmzq78xH4CTewg69FO656
5AMtfZ/iNdyO921MJ2ukApATLXWxsKxnePerEhPPeJKX/hqnyrJCZcgvkbtXyiXaWoverKBtIVWd
PCNpbGYKDkXmVo/CBZ6Fqy5ejzKcQGuZeNo6kvUbw3qx1KsoQ9ISSyR7sLFcQWEc+c9QvrNClAoN
aY1k3SJLfsmGjh7fG5T6u0pF17CoLoq5AoT0H7cUiFlehmU0eRqcQZDMO0fr/H26/3uYEdZsL1FU
tmKz466d50+ZdWX9zFAoXuD6BMMoFzsv2rvZme11ZFXOYR2B7vkgCnlJuvGhbdxFhfg2OnWnF/3v
/PEnX2SO7WiF1GQ20n6OLImFUX6DIBYMv2L1Ko+f4gx3NGSj72s0Z2zzR+U9Znl3iCvUQjaJ3i0K
hLFao1zqBVKB2jWPpp0V4w/RNIiDknowkdbPc8zXHlASfvHLTRwjGodNWKJg1gGiWkLXMY+2YNAQ
TematZIWgNO6laYc/PAlMO9Tb1ubuDSewx1+HgMppv+5IGrN7CGuyiwIefJ6pgp+f2YgPz13kLr/
s2E3LoOyQ87USWzkHO/K9ul0u0dmfw6HHn1DBMWUWLGqq7A8oCYs9WewutM96pOpn8OYgYcXOkJB
vGciDajgT9Szl2ktFqkfbloi9mAUh846Rz///EIh5nBmV0Vju3OH3oncO716KqNrzUDpsz3zZY41
P034h/eIJYJ8RB6d+0rQo7oUrPPhrbID1JnPsa0/v1mIObS5ajBXaqYbi5w6WopVkLV3K7x+D0Z0
5jscWZz27FqhYP4Jx4UDmqea2mzii5Q5OJ9nURCLelzNctqN9A0O80l95sQ81t9ZEOxUpdFVg4yn
Ee17eYmTwOk1f2Qu/w10CxFOIHE6OCRUV2aZAp9OlpV210xEyNMfcWTtW7NLPjLIrQbrm/Rc8RIX
b5p0U0Yd9gUVdR5IoMMEOD53sTgyTHMca2ZEqMyGpKj6Ol0qjbUFaHZZ1LFmUacZiizV/Gpw4A96
gROeqzYeWevWFI0+7CYRYceAtVZPSa26Ft2wz7JgWTQoBsvxAffR1elZUKeV/UkImgNRkcrG8Voh
upnqVSrBU1GxdiiWo3w3Ips6xNk2t7/Xw50Elt4KdioETbmCSYz3XjFifYWi/rBxSwFtt1h1UrAt
A3vZ5+NTXjynWr0dA3Qr0/cIAVO0HaSg3OAhZhnW5nT/j2R5cRf+c5wQ1ExVq2RnpfVrPFmW9Rja
Nbyxk3ad+t9DFNJ6A2kBigxFfp+7t7Fxb1rfy7yE01gsQyTv5BEDm6hwRvJqkm2v2nBTI/Ze+fci
ekkmSvi5CHzkKLFm4aXvJQTksYRwtGjV1asWbcyLkrCocfw5DJYv8ByaDimv/N70zQpB+TP79Mje
maMPXXT1Zb+YFoj1I83upO7r6ZkTRyDgwpxN3VjLfjPaPHBLiiVKiUB6+RB1b4m4LVPyZIP35k0S
l/nbvb4oG31laoc4fxHem1ogPI0XRkGyAzuPraYES2/4hQHfQg5f465YwhoApvZVdNkKf92q2IZe
ikQ82v3Ijiu1vm5NdLk9gdYtxJJ+eHcnoy8Hmyw5eRD5tY5vcXotj9ex7tTDe13uclSXpa9G9BiM
d1JVBZsYPxkZ9LmMxKglvAeztFjppcAAOuJ9dyiNr0N362HnoVtvdXmFVKXXfknjIkAKx16PeYXP
zy+zftBwpar969HokPHngaKBeMf0SjVXqmYvfLW69msZKNyTOWCDe6d0T0X3MKKi2Xh3cvo4Isjq
7hFbjdKdB4O8uB0Q19UcQz2MgbXyR29l+k5YhAu7u40Uj+zxc6Q5ufqzwjvIEIdgcLeIfq8stL7r
bi1r5q1VVF8GSE++gRMbzuPSPV3Xmp+nZ/7YiprtgtZTuyLD4tCBWBLWN8Hf1Nf/z2KzMGeHrIY+
RZL1tNspkFGux3Oh+HdB6pMYOceEohsHjRdPA9B4LnLFMS629sp37z28H339ORYrNXoNv3x1N/p4
JZlfJf2HG42L0drb1hcjeNf75CEv43sd45o22mHAJyD067xOMV3X1MuAUWIOLsVnq8sDAQoDr9iF
bjqyd2arTkfyJ99/ji0txkBF6pnvP2JAQTD0i23bP6v9oZVXPfH9omUxx5gGhRo1ZVVzf0cFf1jx
Prms3dkJjQBsqiH/zYMjugrNVdyeOTqP5J2FMYu5UWyk/wLYtLBTEUrGZeybjx0wR0oqRatGPPTe
D9X8UQyHPKBqUzWwxg8JYi6YiZs9fNmqWZpozQQt3tvj93K4IaURW4hTFDKsppWW3kjVjWrAIFrX
ymRaE68D5Rfq5rs0eZesfN+k6U1euotYHKJeWrrWuPECfF/z56q8xWmzbq5N71ZXb/AtxTX5wpma
NvaHu4ltSINIXN70RfEQiSuTBMZlUzU7EcK2R/HEYwULZW38aIIzl4QjAWcuEYqtjiolUw5ClsqF
b7y6ZK4u6/As5AxWnEu4DlEs+SFhj9Wb5RnQ65Gbwhz0mja9J3dIMDuTr0vKS9k3ntq+PTPO4sjt
co599VNflX1d4ymIe2Lpm47WQaaKZYWsVL3x1HeLAiZeu0gvlOoiiWKuK3KyCIrwpsY4ePCkNzMN
3m1Jvuz+MgfNjkDXE0gOg5MY9U/1i69qPy+aobmkKHbwEa4d3QhyHSP6lXLuKndkTc3FRD1LCXK1
pN2G66y/8t8v6+4spgRIrQz4uI2OYnwp5cOFoGQx1xHN1MTAe4TuIrbSW5vmbO1jeml+cjbMtUNb
OWxyv6HDtQuswsTV2Hi2EtS/0qvIbDFq+JUOPCzqVVhgrOvfk8hchtgYW/1Dav3wQx1a7wDfV7nN
Qlgo8Ws+tI8dNErElFecMm4Co09se0ss5DrbVYDe2tdRuRmzO6/YxvGuEdux5bVe33bVq+pdpFis
CV35M8aFCpozBZL4jvam5oeiuywU/Saefgid1YD8ZzAyXBLq0e1Wrs7sn2MbepYI8Fs1FLVQqeNr
tx16pYsoIz/ih5R1LJ/r5WW7aY7Z9Tp1aCDjEZYwu2vNelOZTxct/DlqF8cQXc7NaT/1u6ZamZdV
ucQctStlrjdmFu0K+ap57c7xHY6M9xy026sqejVmC7q9fDLg9qYZNdJn/JWz6vGyAZlFAhVZc6T2
GnKDdXLdVKRgmzPXuSNnyxyti7g9uUGFvhvq1yIdF4p6VVr2maPlSFycI3ZVHW2famockbdm2FTy
mXaPdXq2HxXsklCC4g6qh18N+1dMOQWRs/VlYz07xgM30/tOYZEUsLHdpXau08cGY7YrTSyvMLAD
9VBj4bhL8+1F3Z2jdXt7iGWjobum+80TV5p3Wa1mjtYdpRJJR6Uh5iHsLa+b4sL+TpvoQ9CzRvQK
azki6Al8/HC8PwMmPTK8c5DugB9DpZohGeete9c+Xza40wL80Nmg0Ut5NGi0vSrX5wQ/jvV0+vsP
jXa2Zo8xlrtTT0n7nO7p7xzdJ2fv72rwh1bdKuUNIPre6fR8GUYWCJPE+N6JBv2wajKJQG7Swfdk
g8/7MkKEJkiofqYeVcS7HDGkRYV0WMYLI7yXAKul6XWRviT5a6x5uw4B9kAfV4HX/QAsty4QiTCx
TMGfES+VakSKXDlUSB7owbMV3IUwTsq93t6oWF1TKsXzvMl1hBS/xG2xT1TS0+FXECLLVB7VfeSj
LBoZsVjKUGOWvWzi/ZrvMZ/dt1l18BHw0/shx+bnplPSg1Vva/eh70moOL63q2Jlq1RNtRA9PnO6
7mG7Kq1yN7gbu8wJJDzVu53CiYLfUIem2LjHuXBv2+lWQ7TNgrecdvYT5u76Ivc9Awfo+LLnwG8c
zYcJwSk9MN0uo1SECWq2yLXLgt8cPVXIrPIea1EnqK8q5dXAZqqWLwMliDl8yvaaIE9Vdmeu/2yU
xyF5Or08j0RsMQt+VR7JYR2PsCuGTWuJtdYgQeitTjd+ZEPNkUkV4tVonXocM/AYw1WgnSl8HOn0
HHpUJkOZt4KR9tstN3Gc5TfTLep0p3/DCT/ZsHMAUhnEZY2AEudMj70K/oB1ahNpX0o/Q2gXX/oG
6VThrZJEWTXWL8l4zcG9RpW7xdnyXtPO6ZwcG71ZSiS0PFGHBoFetl6l7CW58M7yG9bxYf0HciBs
D7SDo+QvlXWrXiQ9D+R5dviLpuqTsCN8qhvvefh+ejaODII6O/Qz2ZbxfAkoCm286+HM+plG8JMZ
VmeLXqtyu2haf3DM0V5p5LTHGoSMhI7yOb7mdGh+8glzNL5eu2rRFVAzVNfYpMggyXq/irntB5NR
3utFYzOH5gfASnFAZcDjfXF9YY1iDsiPhGto0YQBRejhueB/3mVX5Tl4Xqow+tTIwzuhVq8T9SGH
XHF6HI6Eg0kV8OO5XTRd2cswkJ263De9RgkJWH54jqJwZAXOkfPg+5ReNPQ7rQDlPMqw0C7rtvpn
txVzxEy7JzqG5lshjfdW3CwQvbrIAkbD1fbP5hO3qLo0YHUU42013JyVaj9SEv5NvPkQPqQh6yPJ
pZbqWu4yB6VGUQjNzBDpzWgpyfKqVAKsSh9OD9IRdKuYQ+q9JhuNtqIqrPrbMbdXdfbWk2lDiXvb
xdVWS1q0p411XuIbYVGVae4id3X6s4/M/Bx2rxpZ11UBsSd6oGRz5j74+977SWiYo+7LEJCZnRN8
UstzfHRPMZdvLP0Wn8ulGwfYvpW7VNPXmHsuhiRby7JEpnqPmDp3v3Q7WBack6+0sOzSbWS9JDLG
uYfIg6/cvoRWs/dgpbggCF3Rfu/ab1H1GFU7edw3RbvpTWtZ2j8l85y05G8g+2dfZ/ZsCDGDxwsY
c3FVkOs54Om7yPJk3SGBJjepAwpHi/ZDdAt7AT+0ZSXuA+XM2jgSZOd8gNDXoTyHvDYT/7rxJj+2
faV8iW2nsy6sq4pZaBl0y6hZB0BCXtBUviy9NOcElGVYxbFq9U4cMZfm/+bsvJbjRqIt+0ODCHjz
ClMoz6KX+IKgKBHemwTw9bPqPt2paUoRfOluNSkQRCUyj9lnr2DCf/vvK1ZV1evu8R+fx61gWBdo
bqBOE90aeICPnlr/MsUxln/Y/YdAXVhq23i6yxvHq6z3KQGSne3RkOAJ2nkjJI1pgtB3tJsZr7JX
Yb3a5l4oP1ixLti40FZqv5eYZcRuzZEvSn+0tJ3GXxkvVYSi3vBGrQsBx4YSAr/a3OLvuu0xQxsS
DLuTfWE+zHq0b5zmoHQfljO5aZN7WNq70YzXiv6nNvqdaj1JnX2uB1SU+pkSe2AbdjjLTaimuEDU
qQ89+2GdVT9v9kN0EUpF6dH0oyryZWy2O2kbWaRWZsP8N0RbrTrVDnQ90Qe0nD1G5f0ueygpTJRr
4824l02xeEgaeWNIL1Xzp7GUKxZiYzihwMC6sItAjR6reB8V6iGC5Dprl3U9ImyGRQnWoXct6QR1
AyaelwjNGzBYlo4qcIgaJmIWbzq95GkKt67roI3+yOJdzLarW2g+leyz4RGZ0+jFowgkGVzcVhZZ
0LX1NldiBqq62W0AVk2LvJvXPlxkLA2lP6KcLwu7blt9tvI+H/qtZr+Jq/IWcq2ebAx6aZn6WjYH
R/xJ5V2fvqg1AMUSHm6S+It0hqsOkdl46aOHHA1/15UPuG0nCy+wQys7Fhv8EHyRm74xfoq68auh
YWZRDWXj4mSjm2rnFhijxLbkimWjxM6miGXfAEWhsRtJYLwHB9v/5SPPTnqjhKqteQ3TD8rcwH5c
fd16pGpGxcgFfxFGy+CNKZBP+nSqeui6HPP4P1abnvUV+yymOYV2XnFAtDGARovpas47xFT0x77o
zHBNFNcay4CDFDVIDxTACfQg0x8N9dI7T0Ampwyz8Mu0bGb+OFz/25A2CdL3tNgs47mun5v8+k+I
6PX05IRjsLYbmqedE3g5Tv2UzksxUD4Pe7VzVVLtaTpPSFESWnjmuewOrfpjWFqENezF1aet/uzz
D61/g2kwRT+X6KcyfhZ8zVLCHPe71Cq9opBOBYD54hStb5G6BZJt5KUXT5e5uGuKs1rsiKg9iWeq
ODi9Kwgy/UicyvKExb2QH5xUdk2GWVrpHCGnyBL4G8sdpZxNLLXb1o79vvwxZRVHDMNSBBjdW5nt
qrE7RcWCVyGkeLXaDABXZuZeEsnZ2tW8LfU7NMHeIJ2N6SRMiA1DILAIV8p323iqltq3+sJfuvFp
xr1MpSyBUd6JUCkA417G3HC/71bJK/PXtd4Zwwxw6TDWqm/GrZsa+66aXJ11KuWOO7PxSErkOtfe
bLtR2Yssxv0yQMR6jiqbRy6y3B2hruQqGpN19qBj+q0dQo1yU16rpBhPTnox9DtLvpQ20mwfTTpt
MWVMsE94t7p7RZ2Psa4+zAVCFE13pfwlo7QK01iqaO+SqtvVYz6kW6eTfBwkAjxSK4kWMULcYnwo
m9/dnF9M2wCcize9loWa9gAK2S3yzq0lfELokcy9hthcuGppkJKOviOeHAdCfK9Ds/pp4r2fL0jQ
m9gf4vm5oJ4y1p2fKY9Y87qGLtzOeR57ZFC8fnas+04ye5Z9znkCTvmeGmhvWguecrmlze9JmH2M
zDNrxhGKqF93z7qCNK9Pt3OxM5oRoLvPyAFaK9gV2otjPkbqy5h2ZxX3yZiRR+Aenqo1G9T1QdO/
xROll6r/0cnzLwVRn+VIp7nnHKjW4mqf6YEZd6EPbDO58GJt2HUkTVPOGILc/KxRwRdz68roJMbC
8Bv7at8EbKB/WtrKdcZoMy+j30Fpgry9yZYdcMlDU2xwXh8kqsRmWM2P68RkahZU46Hofwj9bmxf
TJUZ/nupeqWKKjV7g5iH75gdmDnSW5XcC1YQRGIyuKtrbOlmqOpz7U5hxajjY1zTllfjjTmFSRfY
9V0mqFW9ZOmjzsuSVAPd+n2kOgf6Y1AIMt/M3+a62bNfO4ydSVpCkU5Ggq0EjfwwKWqYcfhN2rNm
PYAZXeTCLwTDZ+1rHTHu6eT8pJ2IT3VVB3qrU1lLAkudn1Ltrer2ChQJLWn8UqIgx4QZQi1MaCXx
1je/DXWn9cR9za427pv4A74Eb8QRH51t1m6H4pcy7DNuqY736KV25jQQFB4mQ3Wj7EksoTSN/hK9
ICJSasV34PQ0zUa2kF+lHzNzdo64N3o/7h+d9kdnb8r5Tpr2o5ruhuGBeg+naLGIj1VX3KnLAlWS
AGKzin6a1TvABTdROup01n5il80aPBWynZoxWH2qKgVjhZr4q9vGNZiYelMs5xp2U1uxeyV+r1yU
vA4rDGHbfgWQkblKHAepcWEecFfEZwAuQdFvhfTHxMYQ3Y5c8/Yr1D47j0ohyZGBSV/MjF9VLV5T
Qrphv1nr3ov64WnknO/vy3yzxHe65s/5MWHS0kpDWQs5j5GPeXnasMX7svIuy9sZOrr+vI53iv6i
FBetGOmQ3bcSGi5mmEfdjdS7ybY3Cm0orDAyTkSRvA6xDw2DbhK+Dg/p9Cxx/HU2ZupDgwXy2lG/
5Wcw/eFUMbxZ5NSZdOiG93iSeDF1V0zdTh0jP0NbVsvB5BCTTVurHk920cO7gDhvExqs7Z3aRQUL
GnI3rQgClzLPfRyGvXjYsT2freYwsjvVTeOlcewlTh9KcHlUSxBt4axaTYHKdPzYPDpSvMmnUyb6
0IF7bCojOIwNo2SXhPpV0lOhpfObJp/ycsrVQ1n/wS1SUi5Fsh/Gx6gc4Zb8HNYoiPtL2rIHz6cm
fVlTXHHXzrc1aMO9p6c/+/I1UzegFTh9NyMjNnbODhZzwo/ZxsKuBdoMG/hnl22ZVfLSKmURWYA6
8EZhB5hfHeepsLbrcG4NSOIwaorxUDvlWWnEOY+RauENNEvpscVWbEByL6WcL+ZskRz9YXg5nOv+
oWlbr4kiP12LMJmaj2Fut/MYWPzSkdN5ddQeSyEwx70nPmQrsDcIbsziHeyMCxfHXwbJ7+t+o6hP
CIDcKs6BeB0n45eq7Mro+ly1Sx+p7sQ71A/5YeARmCQZKTzmDKK5HlZys6nyj5XzrSSAgf4baDZl
CBaxRpDdAhkRueGryy+JA87EEHjszkv8XhNPAw8brWS78pSrFmKSsd6NhhxUun59AZxk3Ma9cxqY
ddKM3xZM6NyyA3gvmzSqdsMiu1rneC3rJmvqbaG8wUnyzWIgEPCUkzJosFTUoBvSjZKawdRvO/Au
c8E8oXS1w9jn4yk3x8fM/DT1S2Q+5OWFGHTo+7CrRbDmBydGYaK0Xp1t8YnxTAg/KsAOBGZZVp4K
xfB1WOelaZz0OvdhY1+AP2/LZnH7tQzrgoOtLcK+ZSLMUHg1IKexPQ86T20E/Wzo4WT8Fg52fwu9
h8lqXjXrrM3PzfKDmGE7yeINHgQ/HsaRknuMprC5CSRcH0sTyrEBOCv2V/M8T5arqET04JksIvOm
nS5pWXi9el+J3reNhhdj8CQCqtGc0WkLcoI5VKzXpNQ261gdp8pwAavh8NTedxhWJp1y0Q2OHDG6
fZsfVK0iHbCCODukrR9RjnAKx+sn22tLfMJMaCusKGcluulsr08tz5J3bUe0mHOBkofS9b6Rb0CN
YSzdXJbxrm2qTZP3p9QCSWUnW5TknoQBhs1FLSQaWYNXtLnS57O3WpMfJzy/NR7zKq1Hp0JCphs/
CzbUDocdhaBoVT8HZv3MyHKhl+56sTPmwmsZIpodgny8aFSjCLRyfsivEHteTrue8GEZ3Ylgfs6T
C5QsKNn4b2iG7A3Vb9Oq79T00NXvvRYFpq1yeAnfXHq4Rwj1k3NfM+ZkH5pccvGhDjDTI71l1K0O
cTd2o88pSv1oeBlNZyu31QYH84Pm7Pk9IOokRhIm0MLnQNNmaEQMn2nhUtp/sgm3HKcKcmv2k9gH
wwN6awQLUy+bwbqzNG6cwb5KoFUfx3PbWIEpHlR1CQfKQLVsu5jxbeZUve+a8tgOaCI7VKzgq8hk
VDOhP/Y8kCXG5kuc1F6LPp7IEW5ZYMd1kK4WE6uQhez208Ie3BUDW5s19qemecTABYra/QjYvNST
y8JOwyBk1YbpmnooGMoSa+T5WCkTwR2O4Aq7dtrP1a7EW2bQ6rNjHwxGxfDYcYVZMbZVI1C2t1Hz
0Hfwakx2xx+p8wtvvsZt8PLM04QjjSQoHVDxs4tjC6yNylnYlHrWDtB5O28UufbzTjsJbAYsRfN5
t8Jmfa4YmIw5eA0AU1IWNDZu5VH9JIz5ScbCeyxgFiLbIUfplbDQ+YGrBDpyOTqSCCZhbcBFoBXw
RhGBHhpdM3tS4sK3VMdbFvIJckmRrZ7gFZyjKhjXF6snJCh1rzTNrQNwzJUdKazQQZZslfmA/X43
XxxQO5g0DX5rRC9rl3ulkZxX3fFVeSfn+cVpP+1Wd3VmOHtt9lfStBW5+Tzr3kCysNj9WV+eVu2u
EtEBjlagNryPxsGJ7lfy8iQZwsghEY5bXx10D9RMWCUWBIrp2NT6p44xPUb9bX0ZtI1VnUG1Ywvt
OspPNX2ZkvvJSVwIVuxbCNq79NRmVDbaETH0xsRd35SXJynJvChSvbwuLnS6iB8al05vaC7OvZYl
22hxdkMen/RSbIxY/Z0ToZpTchTWyzK1NKyIGODeVaix0k7bAB32KqZjAZjhsSOFmpPsZdRY/bSQ
k1NjwLoNf2jV1TRMeEoAmeQS9Hk3ZiQdIvOskWn0Fv1k8TRaK4gaMn9r1cJYO00mM7hXO/t6dguz
C1TwWobdeDm7naord6mUnARdYyH7OtNgEpFOGTOmpPqSCmtgMd9m+9MpkkPb566S/hqq9JnGzB2F
EfwblH2VcMIVo3W29e6pH6IQxR3ZwsWu67smuc/mh2ti6pUEw+mgeZk4FRU9Zks9mWLxgLUTnq3k
RYfY7M5NxDGwvuOM6FmVBlVTClb7LaOsKHiLKB0hyS0SuuTT6hY0iau3umBy/VrMSR6G7j2jYmPq
OpFZ4bfxJwAMSlsx1DBmefGqX7T3GW2kSuPXdD7AtT3aEyt4CY3R3pojqUqrHZNc8xsTps11mgZq
XWmEpRN03JklPmvLdKXe2hrNmaKjp/DR4yYexvY2qSzXLODXSSnEST7GSSfB552ADDDYjGnP141n
p8X9FsMiY3iNzI5N9nNl4xyY+swiOGfStI0JWmGIu6OSI0LOPDUtPuem91Cnwx+4v1ZGFM4xoQ+P
mbq12zN9NwZhcDer/qTtu9NHh1SGS9hy7ijLpU3KwCo+pTWEsLdRI4iaWjgnjpesXSizajON+HM2
tgbRA7mxoq1BsqzsebK2ay2bvLb2szLelsV0qZy3SqFYQkHKMDR3nIjVY/m8cmsDE649NIbU+lGu
e9l6nVDpxNKferlQ1ljsR8PPA5H+7lT76FAYyq3z0kMoJaaqRM6g95tqvJfRXlBs77ZiqMJe3/SM
I0v5KSeSm/ofWbWrKWLoYwBjMkoHAIEt8fmvCi/lLDFd6K1ul+qbdf2cCVhWsssZP26tP+aKCFpq
xBm+SgYTT5TYUG6Lu1JIrx3elmNenTP26baAn1AWu6RlqMWBDZmhSGvuq2n281Rza/LSdfZLMm3k
30doi0cr0bYlIVxpxq4zv5XDeJCjuyZNGca/q2Pbl9rRH5x3vdcxzkpPGd0LmfuNZZOnP+0GPb+T
jJbI+LO0J2+IpmBqif7q3s+nyZ/iFLRPRMXyOVqjrWOHNm0uE7BPahWHsntpqshzVmKr2jiMNlM1
MsXc4ZpHGqc2WfZO7zEa4HUW8nSz9KQCdUlfegtSdSfXj83MJg6izUx64OwzpSaF+QfhlUQFc6tT
tEOLCnOlnViArcLoC8PKRE5dDWmserHiqzt9dhcvViAD7oxNxzfayC8bwbeOfpK1XqKKo7BZKGV+
jJfzrBYPWTtfurli2J5NLJM2upKGUx1RB2C8vxLbnK2qs94sMwekp7g6y0WVCUOklKuxb5ivA6NZ
iqTct7rzYmDsQnXimUFdD7v3U7s6z3kldnqvnAZ9Oi3RHPaoaWWK26q0Kwuc96lBXr890yWi8Sqw
5swtJji7YFOXDo6oTTgWT6dh+TU/2IN2GIbhpypQo6hkoSMQuViNqOrWBiPB0mMyUmLrkKQpFEfg
x13kzib67VYOeGwZrCndiqX7kJ0mhLjttzJTe6W+LxUpGGpDCkX5tkb6wUBxsBjQS/JATfOYISjm
/+XYX+qfc48uul3OaqT41XSs8emYf2pQXPPoyYh/xJ2zH5v8gL3dz2Rl53ZE2K0LKE5eEPPVniDe
KJ/t9NqC6NATK1glODpDFCR5E5SquOu7YnYtM3kgKUEg4E8VibrzIxnsvUiq91mg3jXr09IaOwW8
JrOHUu5m1kBXilYUiZBgI8ozpPCC9bUEQpc8qz1KijhqHc94eYyXoy3dzRkf2ba/8sxl0NoW3F/C
fGeAVABDUKi16etGB89llb22uzewcRulLCaIMrw1Oj+06frZ6GHTNdBUJKpvPXmG0w0bQd6fOM9y
92Bl9b3UtoGTq/uqXyhht5seZ59YQxA1PzqEq33r7LtGJTdjhdmTg2dQA0AUmuVjSeEictS9PFhU
NtvaHTqDmGmtgTaes3wX2zr+RDoLoKu3qnqvr2eowRsblmQNpwEeORj4eHowYiZZpuodrq035+Mm
cVT6YOPm+md4MRuNdlXLvwf6BNc/X8dFo3oNVoJBodhuw6TakFbXvAfDJC5cjgohYoGtpH6VZO9g
WrtaexwIGPo1ubfU0ZWMhFqq8TlHNQZDuNH0oInNgbEW88JEo5/T2ckPoqQI0xFKz1r32NdWOIvO
FTSeIziv8Uj9ybmLU82X0b2McusNy/gIzeW9cRhB6CpvLN8iuq7zp9E9WdHHOnJMStZmMJqw1SkH
Y/cxNb+t5qm19qUzceb2QSdOM8zGfkwDbbwzbWlj8e3N+ofsOJjAuY79GPaO7uP3yhiF4xIAHIYR
lNSp7cA/L2/VskuMQ6mWblkdHfOllfugEXB/V9mXqBpkcmDLjGsqqpeaFtP57z1rv6HEC6WYZIA4
vKZgvDBOoSD8UpIwlbof6aS+NMIoeB1FSOnrobT3UrPNrTgQw24x1neZsLObB7ymmIGMd5HYRm27
HSW8PSt5k6RUqcZxEynGRuZFWHjYY/J7zqv3tC95wwpfMgVH7W97ASY52y+phtOkY+WPNnRmJUdP
LyFBWzP1hCfMJs4VYuv9JA4cGzsWeDh08q5T2Afy6dNkl6p76MHKUwy9xOT+W57+ko6UGCPLX2z9
fRgmxHLpvRNDbAVxjVUihlo1BaR1rbbVZJe+Jev+vN7DClI8h3LfPC9BpaVHjFvuwcYcRZ8fbXPd
Jqm6iyR5K1c2WZ1+TNLqXkHLNQx9GJETTKW+afNpq0/AR2hbKMUp1p7z5bXOPpzsIxPvMUcA/NU8
Pw7aew1Q2xruYuMszPuJnA2gsRpTiaRgIklFkK8fWf/qLK/5+DkzcVUtZ33aUsNHKSjbGyqoWmIE
Zs6kwunawe6UmCnMCz1Fpau4wiVW722qMo68k4b9LO7z7hQ3Z704KckpVU7y8jGrV0vvR5ahPzX5
ZpSke3xBK7amVc68ImI2ORfLj4TZzt46T8ZdcT0Bn9okf1hMEtK2DIp28ngYv+v6ozM2jYbCsefE
hcYOenQGCL8RNiYuyaNJvGtQhK8SbD5jv9Uab0Wdgkfg3tJJwBiX1fZacb6ml4tzyaW7bqR6VJ2k
SHtYte5ocKTFOt3ALc7kdN/C3mBymOh/vRhiF5Wf+JSiuDiO8ocixVtN44USpywLeullTp+7GUL9
nlJBhXFULq5WNf1BNcJGc+CWL3vS/8K+ft6H0dLOUnruhztDx72Ehi/9tJjq5UHk+2q0tZ/ZqoYM
GB2K+k2dnaM2Puj9jB1zJWNI47yP9XhnABv0nendkF+GRNmQaW1iJwV6CPFqAEL6iz3/fo2drS5p
p6tDTjHe28lrOaJtH5+l9KWkXzQ82o2fNfZeT/Y2oflWt35L4tH4WWU7qeuDftHDXj4r5R3T/LQ1
vD60JxSncRBHePb02tNSKl7BfiyilnV71orpPs3PVp8EeKSHhRr9NJP7hB1BNvD4IUakYUDiZ6du
ZYXdjnSmNHVvtB9HqdhJGvmPzA9qgDM9IZYM5JGqpPTYxL/LuPxw2jpYJ+coa/HBVCHLN3Sf+17z
Wgt5Lx6sBXG4k9qBwfadthuT/iMwlJQqwGNOSqpX2UYMUHQGewy6BOlSovnq9AwaEKvgnrbzQR4+
1E5skE65KqWPgkKGUcr+oEiPc/ObCay2p5bR8JUqex5F/WiPj4osBX8XFHwhgZFvNEp6EvfdKNAK
Fj0caVr4/7Af++q6N+KkbC5rzj+ua/eb1jk11vfE8fKNXFBOU7k2Fq6b0cgct/J3NZM3isEKipna
2IjAlg4/aT6if2jAvpjxk289weKy1eahlDiUNHOXpW+TNAWKqXDG0pFV9XDOWy8u1E3p/LGj+bFI
ereh/ho7nR8z9V79MvP8H/fy35+JfGvrxaC/UWTX37E1aE35+bc+avnWmWfKhWnnNR+JXJ4XWlk0
wL+zNuVbXx57NZ0pLUuGhhR/zIL0X5qf/1aHyrcOPKnW2XmkMuLMYQMYO9TsM2m7GxXrP/Q/X3hU
y871E/h4f0irGOCw8n9SOR6kKZUERqaU61pvXIcwboixaY5Pys7KZHeWwBBq2o6M8ZAaRqCrr9FS
EIbeVQ69lYl9mMqIEtVnuZvuhvIfwxpf3trNC19M+SonMaLjkqo3xFjG1bfYD8RNc8zH3/Sgd+24
rYZnBD+6eWpwUTcxspBaCyeH3C3IIciEAAMeo/JJNb43wSvfOv7wcdQUExycakufmjOw1O8toZvt
orXLse9lxK4DrdlF/TN+z5odkfL/+wmLuqutbuXCeigNgMm/t+RvHX8skSu65Ji4NqqerJGG+t96
Drc2P1an561IO253Uf0YAaJBGeR7l77RBwLFU6t1ZBixGg5ysUnnb+308q2lTwJRoIqnZTkoH+tr
/fvvN6v9t6RQtm/0fkqqSpaxWGzHOgItZB6TcTWkpXwyrymN6+IuLTVCwOjeka49a7xBOvqLojg2
+k9aEJJ01LN9SjTRZJCxVB02rc18HTyr9Xc14Swr5vO1O5/KTjgpP+TofWofHFUOTekpiSc0UXtl
NXEg5mUqlYe//1r/bQ0h39oHWWqWKCoV/0MhHhfsSkQ3gWPoxU+tad/Thl8xieZvLtGbDWTJjdIs
WpaSld2t3cayX/7+O3xxOtnq//tGaZU+VoqestvHxzq75gp/v+4Xu/2t9aGpjw12mzybSarZiAEx
ShGFJRsI+L88Yv/HNe//12TKty6IUyZrcmvwDmRq4q3VfVUfZf2pnt6GwqHKGNFA3k3asa+PVvFW
9Xcc63X12koSWrfcpYpJ6brw6vajnN4c6TGyXlP1J4R1c6FgC1QDGHp/7VpKOO3ElHbqYlO3fzT6
pMCwTbXhOH9O8xcj9ZEzuzYtm8wJFfyXrDbxBuukjqElLjJ1RPlXmt0byoez/qT67E3JnTJfVvOK
Y7uUnXOWusOcndMa2UHd0mR8a6jvmG13iSsNaSQKnvgBR0O7W8Hs1o+zLvtN+TJF+xaJtrOPx93f
P7UvZOHyrdujyVzYkI3YEl3tOUgGET7RqsFec5kp9JvoHx3PiBWgG7XfkAnrFN+dOPmWA5186wbZ
z04tCWa9DnN7iqOt+Jea+otFfmu7qNaxnkjoBw7jp/3U/ONM/2pTu/VcXFKptqcWxX41vRoQRlGD
Uh7zMN7SY4Z/e8pxY7eZY8VXFtOV5RXINB2J2PKbfpfkO7J9MYRGsVA05GHT1bAM9RTX6w857e8c
vUJtYN7bVeJjLhgqFJfn1NzF67aMNS8p0+NCPTnXjiV4llT713D3V8/qZqse9EJUa64QE+wxIRDf
M6KRb520pp5udpdw2fRMNy79l2nK9a7+Ywu4tdG68gbysmTFRAZtud/MTmzN7ptnoXWzN6a9GLsW
+7lDumLDEJTZPwLVr276JjxSpJKh64brJnHpOROVDsQk4nv4RNm6iZFkiB2lPOJbrnzQHf1etnFr
r9RLatUXM+Mi1o/oyfz1993mi6V2a62Um3EvTch0rvYkfeb338y4bs2UTNHXkbg+gfXHev6X2ccX
B5p5/f//K7koR9tx9KgklnPasHOQpKNBsmRkEvbgf+953Lx6esaGIgptPtRvo1/9+d5Frw//f913
hiGznNostu5HawVUcb532Zt4pOxSy5Fr4kRUjLS5nH/YM3z1lG9eOdWIO0moKimcNm4tBMBl3HhW
r4Va8S8P3q9+xM3bl6vYa9oocbGWpynxZzLvM1j1Tv4P86IvQt1b86JRzhJNUgb2z0Uc53hynUIc
bMqZi3phnud7Yfqth1FW6MKcc8xz1RKZ+dYZ4s23PtdbLyK11adx6RXG6l/iJ+l7C9u4SVZMvaZh
K9MiMJRoR1Gfsfa/3+0XO+mtEZEZxbhvXrOVNN/miJyIr+qkCv5+8S+2J+PmdVQdqMIlA4/Xaq2Y
dov2zadx80Y2S2ZQGecR9/1muerF3b/f7xcr79aNCBeDVsVCbIEKhyh4wLs+RzN33y5ZEOnrP37I
F2/PrTWQauZ2PGT8EMqiV10H/QUd1ZfWf++gufUI0gyQIXGPrYPZ9qlr6opfIzf8+wP66gO9ORlj
w1by0eYDNSIM4TB/+EfU/MV1b42BbCzFy2XhnlXDFx9SFv79dv8nkPyP4ObWFkgfhOHkjpgPMmNh
C7aAGZq0OT5mGLRK8+81nlA8MlrUM6uxtL40y0xx7Uw0l7LqmrSziho1152p2giAGfNokzBrNJqe
ZSjWZ71arp3+Q2KrHmLJq0Go1iTPTqkH9mKG9UpVVgsVc/IpmHk6LhpR9es6HSHlMlKFt5UkC6DD
0cSzb16Lgy4PSDUfe6TdqUn/HEPZ0nqnRR8oZFkxpT6TlktSVOFazDt16IIBiz+78qXVPBbxsnMy
vjz+MWimDs+rEm8ShpOm8tJj6R/pD7aKMqFUGUl9xsMOdcE/ohDDuu78//Wcb7YnpoUVhdhUYN49
MG77Es3PBnojCQFlbT/WC88nehOZFKqOtlucYTPk3X7pTXoYe2tY6MuLbWmdqgjzcvSpOubls0Or
vHEn+/e1KpHX+85imEitw6sLyawFOTKAWN4jFQxjnYEdvrqsd23+O1PfGX1gwuGponFY6duV3vM8
bmYdHcsa43Doi7b0U3TeqfioGf3CxcjT+94tEAtb88wc0FZXsk1Od2NFlFTQqDd+A442xUEbf06F
E5a2CI2EIgkK7eVXrf7KgJXMYpehy1DuhmIjOehu6Nm2itc1u1n9pEzvCXN8zvvqrpGGw5LTVJro
VDKn3Gu11yEpi9CY5Bo2sOJl6VFKT5cFyXxc8iSys0VPjhk1NFIYoaU470vjQ5+0aMD0bZHo3rxI
D/WA5vNdURZ3JNlsknqTr/nLDAK8SF/qdQ7q7qCZm1qmV4+l46h0vsUXRfmyQkMWhriXGCJvdf6y
mk4oZCXZ1xCMj4vq8ho05hkrLHdutmYzuF1/D0PDq9Ix0PSPoj0ai+FnZuVpQnmt+pZJRTTp3NWU
ar9MnNyhTW1TB+N1MY0beQVuzUxKmfQPc9tc1V+a0T8s0+DbTFKMquSj2wjn9IJu2iqroMCj3JIU
T6TTbkKFH1uFB1lybSBPJOtOYsBKP8PY+7/UnUdz3cqaZf/KizfHLQCZSAAR9d7geMNDT4rUBEFK
FEzCe+DX9zrUre4r1pXU1bOeKOR4DJDI/Mze61ulyNF9RzMrw1tafASHt65QsvQhUqxzg3Fty2Al
g3pvBc2mHxSwU/9g4fb0gxFPVbaO3HbX0Wtr42idIlbQ9bit1Le2DzZx7O9y8Jp2JL7kIdJpDFoh
DVovM9cqtld5ejfV4kyJWSoDum+dXqb219i9nrAyUCRdUg5BmuozQi9bem63byNnOZ2th3OAmOgp
9csbbwbLRAfFWRj4EQzj5CftqaTxW43rTD6JKVtF4gzIyLsdidA19bIrbx4uLP/Wit7GEMOmhSSh
RNnuFMtR3pvDcPD1looSfdFg66C34K0XY7ihS+f6aumjQUcW5DdMcTgNlolcLEeEWa2HdL7vPAxB
FbJRUy5y7pjMP9XjJ5OViDRqpEkQ9MEyCwqkUtmiCY1lPYEhYfLL7LsLMXwCfdzE0VKPWEwylKlz
thnEwUTmoNoIORtdyxK1b4oJ4KXQAlvhvkrEInIFoxIh/WU4G+uLeBo3gKCgD64TfaczD+HAWy+8
BUNqrOZg5PjTqRONPTe8V0sBMkiYtw7Ga4w7EMRtCFqN87kpsk1EN8NL7rPptjERmIf+kpuBxupo
Yxr2c/T2PuuYYmSrPxlZDZxI4MWwd+ng3YSOf9e7R+RbGbLnMj4MQM3LcaNqderYoN3myUjxBGrs
onGzMkt4zQmhFdAt2iaoZ9NIr9P2aXR4PjtkOgwd6cUb0MalbWLAmuSqdF4q1K3t+NiO+daMXXqv
N9qDnOntEAdZrV52EeMjz+bHXh+K+criCLPiT02HKj558ZXclaVCbljvfNekOtcvCqycKcJPw+Sh
w/BzpbKbQrOMR2fhoes3/d3knwKXiW2NCzS6WPbtg2eh3kRjvyp09GYm6SGM7jL66zxL5wNxcBBA
uZ/kkLNF5uu5DT8FdLtaZMGZn51U+NkLkcKz4Fr0cwMjYhYToqGSR9T0HhOUHjlTdAo9X6vKfMjQ
xE8ZDuMxZ19O/M+ZwY4YjbrepqNaqXZc1g61Z6cunute7XvzAlFqBDAGzAPuYSCkKt+I+Nj2r1Z9
itOTbT57w7hJCk7lkaZkc6bmDkdbcux/ndpq35Riq5NbtIbrKchPZABLyX1jIEyt75wSLDM2wNZH
X9vSPAqyneX6p9o+9fVrRUc+HJYt/HrVgjIMy/Xk7Z16XFTuQ+t9pra0SuJ+ValHJ/sm1F2fPDM6
bCWxkoQEHV3+6uJjmBm+YzfuTZ1clw0TU8K7pH7M4g1P1HYIeDUnjU+hnq4HxoLFxkEPLlo6dmA0
uOBVl3RcMOI51UInDZ5g79Dk5nLIEA9kTbLuktugaI99jk8DLY5C5l2h3VREJiRTyvefg+nW1Dk6
XAQsYXQfznd8jJWJ6Mj0+lfRBxe1eWPIhyHettSEsVKN8bBPjYMbUBP2T5oWUomI/UxMySb3S1dw
4vRvBd68eEo3WTdetC5WN5/nt3oKfGs/RnRZG5SdBos1NU38MsHCoUl3nmprxCOh8ECgdut0v4Po
/QRrYb7//V/S94j5iQGGmOHoT5dtY61i9uamxhxefZNDss0JrVqELnGdMwcKRzv+AQYAr0NlLIcI
71v8bbazWx1wuAV3dZatMickzrNXBY9nUlB39PZt1yO6wvMet8s6MnZ1V6AK9/Fq3vkpytC82KgW
URXC4F9HtvIdvfp3Idc5vfjL1yraqNNl1FPp7dErphjf4ddUN5Hd7RqjWsVsxjiNd4PYVuV84VnP
tfcVDezCTtXKLfpFNOO9xIhVovIYEwdH9hVDRhYztohhxkBqrCvZHZEVxuNNUqbrEuq80tddjmk1
sY/NWUtYEqDS6mslxni3XKb5vbZuWtgHczusvEKszWBakat+zTCh+nrexCFgKpoG0w0z0zcFRs54
P+ATi9vrCHWwkWBvNR966IwuZpIkOKXRF6S0TtkfBnWbcE4lQ74OySW9zj0lGkUa1fyAyAoDG32G
QjMpccA63RyABVmLrIqxlG9qXPcD3ekaURDbwVx/nqsj2B8iIezKbvHJNKBfU0o8k2g748KpwtuW
jWvCCTA2G786+c5lXa/a+MYu5p2Z7Cfue4ObKwhRFRvFTtjhEnEaccEhKLdBureHZqlUtJrZzhwX
PSdmC08izrbKteToZlM2q25htwW7OJJPjETiRXa3Q3Yb4T+jClucS9XxTYlQDmiGX/ubWBOAeltD
4VMT5kWcXs7GZ44MFJnDShA5lf3tlNAnDTdmcJo5POvqzpu9VWhvjXEx3LrNqRrnRXDutZjHcL6x
83vXunZ0vWbe8ULSJI+7U+c+Nfgy0/3ItqYIlx2LlXzWxcMT0Nz3Of7swZvQ2P6bu2B4NM2bKHzt
62OcfArwVseshYz1J5zLMnz1a7xUvHByX9Txeeg1sQYbrod1n5YWIxaC0LuOcOGMLrplZqGtO4yI
dWbej+lNQV/dZfgAQtu1l9l737Y2ngpumcu91v6RWRierjdlifzeti/aItrnZD8BEvEiVSinuD3+
RLugeiyaz1lw18QPVuYfMAnBBBT3wdg9GWZ5THmkC/fLrMabnvGfDF9g0tsqZ/ZZQ/2pK+5lyw5h
YmSIikOA+lPEXADc0rER3iHwWjbYRHuTQ2C6KbKAaWXjog8uJwZ4lijdqpfAuu3tYlFjxPBd+AXy
wYFRm8W4ZU19IcuHPt1241Oip1XRHSCWnWeFEraiwpJsjJY45TyKorxh8PCChwwPPD5mpjfwsL9Y
yW1HeGFy9/0H/F2MHmmHlzo4CrrC9jXlEsL9tY2QuJ1PjryI+3Href4KCEhrHifOj0x+TnA6jP6j
9N4spvqpuFiHfXHryvAhx6wdQxoBg9JCgl91AdL4iBNIk3+G4L23/KWVAnWYom1mfQnaae2NhAGo
wpe13MloOw0VTvajRRMzVeS+zSedFBiiNbq5DlM7GIa+efCM5mgWzI2popacWQW7mfC66JqnCEa2
8js8WNFW+oAM6BIpPIh9i84za9chroNGVveq8/dg9S8HXP3uhKo1XWUKgpqF8c7ylwNTdpJzKj4Q
CuH+79S1g/k/Ci7PLhr4KYG3aUef3hzbeIhbGbBANkcbDE0VOcBwDuaYrOcb4yZC7puH48rDNOE2
h9i8sIvHkQKaSCeMIvNSB0TkeDks5d2WM6NCzvfTn7Z5v2v6/fkQstPqWyzTXRKIJZbzpVdjiJB3
EyWEjGqTgSVrTsMVhg+QFfu4QwatduN4aBLvypUZxtr4JASc3BRRYdWuo3CbwF3xmuw2sOS2xQkT
1t1lIMUBdNp2ipBODcx7q8fdLL2925nHJmU9siN5sJgH59nA9hPkbFDNbYjAv64/93WwcTP0zfeM
7Smn4GLK3btUDzvLQ3kIC+c3x9lP6gcfCoU4l7gYeKaPE8ZCfNFR/fbrF35HYv3dMfmhVDhYvRqk
XY1Hr2sf2MwuA0g9oyIOFYAhGBM1Ef97GaJP7w1cAzGIWmIuO86GdaVHb28282PkfUv88NIPvv36
Q52/1d99pg+V/3r2K/TzCnJYKheaIOgsUR7KYvXrl39nQP3d69s/hgZSe31fpbT0SlOs2tl8GMJD
bjOtaPgWG3dhZ9GY31sDSuP2MHAmdlNymbqX1W8n8L4jw/7uE3zoEMAoLxRrkG9IHWXGYW9PGX6Q
ao2S7BAMPq4LBk0WVyOjFGKczg1nVWZzyuQXbXlE6jpCVfBs8/+t1i8/lC0jjGCxpjF+jIytNTzM
8W/qi5yuf38rP7KUXZXj3+C8OmK+X1SM2aUahy9xhzTijuQZc0h+JABimke6zEOqW/GXKoVVb63M
ubkrOFHmSK4qTGqcBWuJVXrEt5DmpL83ffksQrlxVLeRszxEZb+OjGeJQrwQ3pVfPA1lv5zCeJ1l
j9XsLgeNG67cN81FMD3mbbUCcOTjiLXaqzpJlhlQkZpCcxVcC+/gsZuypy1LdYHzr6o+abOjvAbb
hnlCI4Yydvckb0CAId0on0GFpAFutkPbIxoyV6hAuswleMQmb7SfIjbKEcfRWGTnSsIyMJrFmTJQ
dSVRxYuOCBY1Ql0AGmmLMzTyTq0a94ZE0X8mday99MI315hY5YxdsbqMin0zBUuHEqFNHWIU2S6B
xaVJC4oWM721l6VewHTDo1pMD0lbrOou2ru+B2zr2RWE7fFeV4eSEhvTluLwZR6/5UV4LDH6VBH6
aVyMEFo0nnXUwxCrC0Yb0CK7mOf4so5jTmPidk7VwUp4VrJVOOIAH7AzhttgEzoWwCmXW431dXxO
pH3Ki2+iqHapN63S7uzuP5TRfVzPz3og+FH4BpW1JuVcljEnDja9Jr/v9cnWJ4SiwJ2CZONPryKz
1pOZ3Lrtmx99kXa0Kgf4cZlL4SMh19KL2jaXY74zytvWLVezKL8NTb5rjZmc7dmVR4Tk2F3bi0yI
NTwTEnm5hKq06FV2PWMmH/Ab1f24GYrgNu/SCwxv70PGwyh99hAWRGnB2NwnTYG4O9srYSm6c0IZ
yT1m1mU0n1qix3oKHxzj05TURz9/cyNctU62GkW1nvAVdIN/KSNxaEPxGgsqEAg3fPPN6AXeYyZr
NQ7k2pJZ658SfFsAxrpy48PXyDN5nbjmb/ogP2nmiA9nSqWTniUTDEQdPVXDuzGMVoaHhCTCHTf/
TuHwk71cfDhfALbmNhCh4djqh4xJw05z4WNr/fVO/pO2yEdCtz/nJClEUsfC3CUhM/PG6Xf540/2
rQ9HhBtasaSyOxzH5tT1d5wAv3nhn3S3PmJxlS+KIXeplHfgIfpghgwGR455x7n5u+PtJ82Gj5Bc
x83TRs8ONxYnR6lbxggqymWHBGRJnDxE5nbKPfaZeOlL7zfN+p/c5o/Y3Hy2THc6f606ehHuOTLE
0wcC4Nf3+ScX7SMv19NRlM0d9zl0TIaRH0e7xYAKh274+us3sH/2Dh8aNEnQoqR1BCegms479T6u
40tdylcrpEjPdN6YnbW1vrj9SHqbXmbBk1eTkpyH4WG4g7K06krAYeG00yUZrVm8+irbt/gtad5t
6t5aJ0l6zImmf/OJf3aXz5LRv9Q3TDWFZlCOtBpxGKqItoIqLob0TkfPQ/kUji2UtfB5BsklgX74
GqaPa4A0axfGgKqrxNrZYEbyCpOW0ktufEngwP/6s/3ssfxwMZsgsaDLedQS0R1yiEzUB3/9ys45
BPybwOn9/v3lW1fkwVYnWQltnlxnzrStsnDtt8PeVtO2wJZmWOWiKdIV7HooP9A48uLRxyBkUdQO
852XDMtEfbYSlJSFONBtWgQRmtRkWbivYcLOre+qM6iEsqZlEWYwFtTEITzAggobcFrg0vxA7xqv
XYvoWQcv2inX+ON25aQfi2ncaeTGaXwtaObnTFrt/M9BIJeNv81j0A/z+CpHecvgaKoE4jdX5WeL
98NOPmk/Ciuo/EcrLSiCpMsRZjDz3ujk/qlf/48fpv81//5P/vylKKc6DqP2wx//ffnSY2kv/vP8
Q//7P/34I/8+xV/qoim+tR//1w8/xCv/+c6rl/blhz/gK4vb6aZ7q6db/Ohp+/4G4Vtx/p//t//4
j7f3V7mfyrd//fNL0eXt+dXgaOb//POf9l/xbZjKojTNg/Uff32TP//H5UvGD99Tcf7Hvklf8q/N
3//s20vT/uufjvOHsJUQvmtbitbQWZA/vP35L5bwpWlKz2Yst3s+CfOibqN//dNWf9gE69LnU5iu
a53b8E3R/dc/Cem6vqDJZjGZUv3zvz7j9ffn4fvd4cL8+ed/5F12XcR5iyPlRxm5K1xHOZYwz/Nn
TGUL60OcT1ue1MrpJD7Sdqk72SyGInpKhH7Nuqje+oU1bmhU/uVC/c2bfkizvr8rCaq0pPBt+7+J
qPmLWE0wf1ewLzBle65DByU9JFOcHXoZUwUqqBUosU2y9Dp0GLneZFl8RMz5kOSE4b7pELzlidy8
f7D/0Vr+6Tr9YW1flW/5XVu/vbWnl/L/hxV9njLx88W8z78W+VsTv/ywks8/830RW9L6g0UihO15
YH7tc7Hg+yL2nT9Yp9xD4UrTFvI8w+bPRez8oTxT+L7nS1awcM5ipj8XsWGZf3CTJM40y/Zt12ae
0/9gFYsPMgqlbJtlzAt5rvA8z/6o9spY2blTJeokEzE18EUNv+7Af0418udChUSwBR1WToJSMq+x
izvRgloabATQmVTNerILQx3soO+RkrSIDGlteCFzpuTUM7W1UQAHDA+u7wLYmcnUx0gGr9HcNNFK
2034mgQdtc+haRxsx8WYnUGBWV25e08M+EfmdQsaxvjc+YVZvrq0Yes1YxxtezHE0RmeMXlkKiNN
l+gunbsApoRnCxqxykNWsDx//3kXW12X3p+/h7kwFJxgmwEWRu7dhV6QPAbnkWSv5eDmxXzqW21l
x3AsUooxQ9oYd4mvoZRkAJZvOj8pg2QtkX7zfxzhhwyFM+0aDlc+9GYGGy0xVQFZ1coVoLsSyc0J
OE5n3DmiI+ONxxHLulmZ5x/RPMvZsU793GTUUJJgOA6MSNrPg5sMxQ0fk79RVcqIXC0rFA9S1+Rw
tc2PPw2tV3rwyNxQ3gVt5D93jQF7Xquyj2uc/q4DxtHtEh1RDNFD9yawOxdkVLkFv02UDK3bu+y+
zF8lsjLXppGY4ZpGhh5vBO7f6jWqWthFYpK6PAVDaultH8+B9amrnfBTJVMNRdFsZLtr4T03eJ1H
p9kEpmNyENl5Rj+CP+CjtFVyVG44Dft4AK/2mGVTOlwZ85wkb4y7MeVptpoceX0tinGrGy7dc2XE
g3E3BFJVr7kjLdDpSZqDoi64k8fBnUP2265Msg0De4aAnmdQPUZhEWX7tBcgjgpdGnoTaW1ryj5F
7ORPwupgwgnTKZ1Lx6ym7i2NS+51DoRGfxVm3QA96qRMXrjO0XzTRKp9v7GNSZkwLT1XPnZ4Uahr
ulWWNs+1DDsFRSWfWGiaLJaUSSsTpUiWlLN9RfvLj3a5HfjIWybf9bdh3EZUGiKECemC0YesmNSD
P8y076gRq8KO0ug6bFIuXp8XeAlQNoFWakfXv5poD+RHHfpBT03CVRexCSj0k9mfuYO2n6f+rkuV
wEZv6JYHykuMdq8qB7tJNBl8295LeL+eu93elp6DiTZvCKZXBhMtPzG3AF55Lnt/Y5XCi05mMRT2
ltmvUbmLnKG3LgaN/mdrtTO3GWcov8Zxmc2PCCRb+XUyoQyMtXT06fuHzpuZ5dspAcDYjUZ+Dxt3
Nh+9zoZBNqS0mqXCO3kTcFZnR5M82YCexpTeZU8LngvXm3P3Zr2vyNDuhvw4B25QPRe1TsabKU/j
YA28VRu73B0mdWAS1mB8bnQUfy1S0E6QsUKZ3OZhGoho0TkxrY2FyhEGHEOj5yV4K9vZT1VfMqvB
NOiXR6UA9lkKPS6EFeuRLoQ90asIJpGCfdehiSJkKJAXIDBzw32h4mR+/P5N9Uhv4aaTWlSvJexv
1r+yWvNQTK25zsKkMT/3AL/tC8twhmELHZZLRWLMdw8ozGbHBNY7Gq9cBmLrh5IL5k2yNZ/Gln5F
HfoQGx1TNcc8kLY+unEKDswtcnYirwyjbh+HnaDCI9qCun0qW/++COv8zN7tEftVoehvEJEBYGoy
hYm/dRwWnmXNLlenmUJgLlSpPKLeEWXWdu7YkDdGMFs8gXHJKuoMXQY8+L3eBvTXi0XSGTPlp6H7
Opd2Ed3GVZHMh643cYbXvV01O5/C1QKsYiW2AxQumikpD+TJ8mejup1kGEcv3Swia8u0yTDgPW3r
JYzLlKptpOt8vEkTvtU+HwvWsjFm7KNy8CceHizPrjiQLybFAXNXlPPawxnhlFP61Cl4gMliI7am
yoge6TmPakPmm4+XvRskIM16w2X0xGKWXRheJ3Xf9ReOx8TLATifTRs6hcTYI5vNmvzc/VBWBt9T
G84FEgmhtnGXcn96Q40kjKPtoJYy3FEghJmQwi4GLdgFYrfl1zA1Yvb3SUx2tW2aENoRS1L5VCCb
hu5LLA2sRmg6v//3ahokDNb352uqmV58tIYgTe8YKNiq4/fnrmUDnHZuYMXwE/F6+Td5WblUu4TT
zg9JZVP1KtOy7S6nsdbmTZfmQIi1CCpxUTQxr8cOguJHL4KgRfW+Kv2YpzT0MKoaK7wYvXfjd37Y
PZMFuNnVjHpGn8zBo4xu0ev0qMYKGQe7SPaei8HOrbg/3x/+Xpc9R1/x/orVXLIwv/++acveuJs4
1TlSNeE9WVsBgS4ulC4vLJSa0en7dpW+H3yp7+kZQuz5MQn7gCN4VGTZ0waW9vmBHjXDoeilNG7V
Qu8CVAlt/C+h3N+E2/aPpXbXtwW5hW8RITmCbOKj35JdZbacKcb6/b4na8M8P2HmkNUnacOkQsE7
V/FhGn0qnWXdYZ1WQWp5+7KlxQd+Z+D+zbaR6UuWtUeUYNXOsawCSK6KPhwgG7CljJXoi84ovrHK
aY/bGnVb+pt89kPXwFOeIovyHOCIlnJ8wtIfaxy17wIFkb7ad6HgkZqhrg2fpKqhKhR1CVjOCJ38
FEcBhetkhoFwiCo0TKfe9Dt36VUxetlQpzM9wMK5L0WHLB5OYKCBGIVzVVzJisLwY+r3ZbPxnJzN
wzTK9KFzKzP/rKcMEEs094C4inZm9l2cEyeYNlJepjb72hVfynQS5RvWAwPh3/u59+u7+V4f/T+F
Do+kz3J8skVYA6SB3sfCGsrAHFKQAfz6/dXR06jkEFpl2V1JD+fNyjWcmEEcKhREd40TFwfCyhTt
tM5gkfmZ5VHA0B0A8vcNkUOU8pWKG6e8KUervtOq5jnjCWOVuNrUbGPoSAaYlMNYvoqurktseg27
a9Z7PFFw6pkR4cz5OBI+OeZLJjze+nskpYYwn6/mbCxAo8RBbN+1qQrUMRNmP/2mbv3+1X+8NAId
Aro4xyJLccSHNmEFHb01NMK2ShhGho58FAyVazwUpOFQCGtnxb22rmDAc3JkQ2C5l40b9SEi98m0
No0G9n4lElm6K2nbJU+D8AxCJKObPHXhGr53MEeRZ/4yTMpIPhu2ZClM/Vhx7XNvtlZ1avE3eV+o
AlW3hZO2TXiDi8mtwJBZZmsfZQiokIvpdGxAv14bRP0/VMEA9iJ3EspxHcfnKTE/junL5zBIEw1N
MGqCWGwjcyj1QxoyW+xWYhybD4V0zhx12OsQ/VPNIRBFTF52FkDk5GNs1rVYgUXT8ZpxlpjcDRj0
KFvRyqT1stKKGJERTpnLzHu3QE9fJj7DDOoBLNM8BZ1ahbVsu9fSlmhzjaTNqMF3JPlMnUnjA+fE
fCcL4pWkd79Cb8XK5qSXsfCz9eQXFUxHfTvG85PTn3F6xFRLDroWKYCzzFvn0iqKT+mMFm9SBihs
a2PraFOg6OXMXI6uZpz6uSPjVe1lWhk3XUkWoFEXNBin23Zyllno35hj4p148olnfEBrpZI9OLpJ
HzgF6uY2Ma1mXGPzvg0CF3IGgCgELCATnXwMlrk95MhjdX9Dm2g/Z/0+z9VnVQ6PCGVH2FHwt5j2
d2vBKjQcz12gHabAqhR9MIUA25RgmyNLNW+O5TJKewidWK0Gew6v0yDv2y+mWzjJZUTDr1l+T0ms
0PPau6ysLuucqQSTcnb5mJ5G1712EeuHwjjR1rsKTXTusTCqbVlOr12tj2pE1x77AJhH/6XJVX1T
YajcOrWMVyIZ5MLpQKmFAu1MRDnm/HblwkLHalYDI+5sc9ULfR319Z0xx9Dki69iokUZVm6zaFNx
X0eIgS0SbDVECHjCA26gayNAFK3S7mBbjO0Y++RLJFClV0yQSRP0pn5Ng7KpLgk8YTgzYXHS7nU4
Tp+Voe4gMzTH0u2ZkhrO3pJkUzzqrnnzsEPNSnrrKTxj8VPn0fObb2aTIuKMuq9hWD/YoqMtJowS
sPDwzQ7mG+Uiqw7gYok5g4zur2nUBXdlTMJnTE9ui7KITbMHAjQfBme2V0lV9e3a8IG0bpueyHQ5
VJax4MC+tAJvaybImB3zq1B2f0GOASw+ScDCtsMJysomk8kpgty/SJpgXrktqOPMYdhR47ovibTe
5rS8qbS4c3TwNA1cJfjAARMEYstdM3SVgV6ZszQNpgDSl+7YgQdZxa9IAOyYpV0XjBZrxNxsq6aY
idylImljyFgbXBSVMQLhhpbkXqV1ABmPATzxBfLZhsENFnHdinPPgipGKLbmGE++0oZGiVqHThsP
pHBn9Dbyjvazm2TJKQtnqPle0KrgN+f3BzaSS21GnsudlEOV6bj/DZcjmXTAwYm8AS0Ze9JgcK0u
mJgLOzTlVOuxdio/QMHTiPZz0PgxBEoxMT1nEoNK78fanpKXqu4yRO1kki6dd+meMYPMWHo0wmAk
V8u6tPqN10/92F3wlE+Zyvdt6lmKD+5/rC91VS2ybMzEYbBjrDaTP/CwUWTniPTr8TzUofMGb9cJ
twPh5UMZPTmBXb7wdUih4rEl5oddSPgnWpv5SdRhZPUoJ4ZjbUwzByHrdMQaYxGcQ7PBmQAslCEl
Dqa8GBXV3TiEjNyXLAvXn8zxPErAmj4l81zjx6dMQihZ6kT1d7ZnxPdBqAnj0ygK2j3VCl45cftc
r3urKlEmpyg3L7TZaiL6OLBJIoemJsZDW8VXyd2alModyRxvGkIacauyuP4aNWQWS6POzfTKKKz5
zu4m/7lSHeTvpg+Gw0R58NLyc/r6lgxKRKv2PH7pPWMO11k1cx2i98qJIqua9qV2KDCT/QLH02cx
njdVZrYr8J9Nnz2W4NOvz0brfVzaX6ID7qHkIGPVmRS2BGjPH2PHVlQlGNeSh902yubZzbJzacEY
+GD4mYgIdN3we4LXOf9CAZ55IFZXEREkRUPKEE6SkMeVnH57h8Pvm6H78Awy9YN5HfQDbOQ4CVAS
LcwSgzJo6rT5lCbZ6JD5KZFsJIoaH9GGyt11UuKbWBiZ00D87CTnzPfkoDASZ1gnA99jYQWpDK78
chThXdP5JipNhuCES4CTCmZQp5pi148FctnIY5zA+nvtjqoemVdutHX5Olcimw6hA7/BFEGOmy4t
zkzydG77de3Mibw0U2mqPUrsc7BO+4wFJgePV4v7yoo54KZ5uG/zIZ4fuzwSjHUmvbpyCxxqW48K
jV4VXmTDHFYhq2wIXQ86eBBnX1leHZj798pAPjdjCKzZmKNlEEmo54YdMTJ7UdedWrc+W81eJ9b8
wmqiDyeZnkKZ0FN1turthNTdnRk59BZTWtNrPxDcpbAZ+P33CkihK967Aer9LRFD6lyqflR7NzB0
uMJSFd24NcSZ7feY1XJwC0Z8sBA6K2UWtCbOXJ3vLGl/QFHObAbAGOOQL82sJsRIamAadmo+9W5Y
BUAwfLvZqKJWe2Ou7WTrMfcAIY4VThEyoorqya8X7rsA4Id1aytbKV/6Lukk/SBq73/t64rQ7G3B
mE4AuOdalF+5rNuQWqq7rJIIhlZFlAem2UqaCeDpJMulVBLoudN3kcGN1EyNaDOerIV2ZMTZP2aW
OH7fTSLtUrQputhq18w/YbLI9w3B6nryKxm31baruomrXhMV59lsFZu5AMECZd320k0faEo3A+lR
dpz8sXwOZ8Xd/P5Y/fpCvDf1f7gQPGDCJ5uSriT3+Zj8iSGCVJkF8iCSHox1I4c2e53cyYsOcdmM
tKuSJIiOiUrq+IZAl7WshcfSEO9V6e8V8HIueT7MsYLxWEr8f6BT2/A2MkQTHot2isR9CI+u4GQp
mIDRBWrqNn2RN+WzBETuPhRZMvcsBi2KFfG1EV5QfXHT9eAOIRiefhyL33TNfwzqOXwkhW7fO29c
NE1c/0P3fIpr0h3flAd/SvwepZNN1oXFwh8eyN/t6vU319n+IYngkDZtm04lL+q5lmt9RJMRhVpl
1zLpTce9K3eJ5TM5EjAW4F+mWk3RrjJDAUhoUozKAvZs8BFmbnvIAKPYtncD5ptgg0/Joc2txsi9
NWTePSFPaxG39YYAmCITyO1GyBz0Uz+PENEtalH/i7Mz25ETidb1EyExBnCbY2XNg8uu8g2y3W2m
YAggIODpz0fm1tntsmTrHKnlC3e5koQgYq31T/C14lZM9/jRIA76y7f6AHXyrULbo2PiFVoLEPFh
+7dRdw1hRBTiZbNfigANQNUlhb1jpy3U+5RZrJV8zk32PBayCHEdap3kWyGXIoWdXkrLIWZNOLG4
qhinkDEtDMt+CCeeR3aerYT4Rvw7x5K8VJYCVj23PD1GUxFoJz/T4sP8PKJqVFfOwtl9l1jaSb+0
ONX0D4wcx+kY+Bav95+/+xnG/d83hyfqOK5NJmMc+Y4H7PphCxmWqHGcERL24tfM48sSb0dMY2fE
0X4wIFAg/gAGeBJGgY9oq2TEPPWji2ZwbkLs0/58Ob89CUBwH9AZYHBdzh8d9YheiRVKGA6QWdvN
Z8/zEK5Z0idZzg7AQQ6ZpGs+lVVhjXARBQ7Yf76AFchs//d+RCJghXMnqH1ZDKzzD4MC3Q4WjL4i
OXSs45zMKQbpQIZQe17b0Q7IiizcZHp1oyYYnw2He3IoZZ8Pn4q+7dRDN4jZfP3zNZ1DnH+5JoeL
Iv1U2AJbN9CCX7f50YpGPQ+iYKpSmOTQWj51bVX1ZLfEVdk9hY2sw629GPOvoG93XUgdvl0eGsbQ
7lsaMq3/GfclMZz2Ep1PyJIlN4eUcAedK+I5Gq/k9NdK9vHm8uoxZ+MNnvzIDgSzs3idHP/5a33A
+rnV3OxQ2PwCNwhYgh82r6EDkCJKuiG6THNSiNBq33vsvMRRRS3vzTC2bX/dhGXuvjk6Yr5QuDZA
nDlXpJTy0UMRxe18PWfMPY6zKVxFAuYKC/3lSteX4JcHIAKXjQ8uBmg2I7YPi6LLjGcnLLZj1SxV
tR8yC9CtiRjQvluxXp3xC9EPaEAWfNb7PBolvdRo909JTEG9aUffuekriCBcHu3xsZeC+J5Sus1h
wD2+eQAYA4os9JrB4JbBXzdu57cuxfe9tbA9v+SkOXx4zWXVgQkD1NHt4hiHz5Ppx/hRemn7hG3Y
gKYUTmRIZ9F8y9yoRH8mC3dkuoFt+vdpbGl9aSaAXo8AsmDGf77B7u+XB5ZsRzGIv+3x6n+4wdPg
yKlERnPtVbm3r6LBrm+iyUWxElp93x3mc/czkKbeb3oPd+YOUDHcSIEQcz93SRDfpn4au7f4L7fm
VJJ5kJ36OnRgVeU68cTe75IJXWrdVvzSS70XUrout4vrTeSoDokMP81lopP9n7/br1sadzqwvcgV
IQYPNg/hY3/oicrOixC2oAQX868yodAUm3ZCtCUWTVaCoHTHdoAhabBvQPj03zg1v25pbPFrfwP1
AeqSazMA/cDkgdrcl2BuWIzMYSreZvwUCqIBGGDQWtkZEVwmUe374jZwP1lD1XB3Ob/zIrOt6wV3
mOavL/9vFxXyPnHw4o0QRozlP5y5RQW1IHS6/HhBHlCP8NoWVUQFlhUN29NlxO601ZD+SOp5qjZq
GRb1EyZKjwc3dAJa1D8/qg9vCXcqhMoSOusWGcMc+ejMN1hzXjhOmR87aHLDD8zB6+4flU0rOIiv
XXpMO2CqrUcDbz8m3hgWV3jZePVtVUsbz3JCVmmD/LVf784T479c3we4hutzA4AO5tfUXq57vv7/
MBqd0SHRxqTl0a5iQleHkPYJPkBT032HaYBINoqF238KZi/A1C4tIVA9KYE09SYMTKjL/8cbBkUL
URRTdV5afx3afNjC8an367By9TVTbw4Wg525IJMgRS6VKSfu9mNeaPehyW3KvtipyvakmNA/AwJ7
76OLkfeuHDyvJxcnYMf/y+36dY1xwIQ+/ZFLf7Ty5dhefz03KyJghBXbyzHCdR0eBJaldK/KkdkJ
YpnKv/5PR4yApuGhwq17HvyGTHM785FWhulQfvvzJYlfaa7rJa01ZsA+7K9V+9mR+T9PsFNMALK+
4LSaCm5YPtVWt7eRYaSPidWK8rWRVYGSfZw4wfdjSxYC2BzWtEmO7YDGD9G7UkaPxIA2ABAJIUAR
t3ZsHQrxYFTRiEBuYD9huS7kJahU5+b1UjuZ2qSc4pFb8pmpsTzsXJaJUgILEHLdz9Mq4mC05K/C
mcg1AvsCigB/XivUywel2VqXDzrnIzqmcBBRKsPPhEZRPQr8VcT1UEUhefIUj6wIdx7whChJ4CZn
Za2ZqK5mSoqJeSjGNud/EAJLQAjpNZroIOkT7xY4G8V94xYRyXtFljBdb3vV3i0yJ5r3UsVYicNF
QOkf3IdLIZZZVWZeZ52uIxucWJP0BvF4kdy2TGKTg/AYrh5knCXiL0PAD0baPNbI9/lv7T5pxXhF
f11pSeqDbTCPO7azHOtPTWsW78UvbdhApMhxx6xz+18BWpd7H5V0uRfKy2P8ahQTjP2gJn5okRB4
nvrR6rKblsxxwtDPpU7VUYsdTJn6KDlHE9l7qyjL7tOlQ+8SZ6lu/rxOf28LoGK6YRDHni/iEDTx
1y+Ul77lJiVMCORRwr0P7TCbTsOkZfNAvehWewZqCiHQGThX/Ig4uo1Pe49Da/X/szEDDHpnKqEX
rvvfr5fTNbDK3MYpjvl5njWnXUak9VQzS42jDtE+DJ6+BRWQScjsg/1dfRdLwD1VicNVXTDhyyBt
iXxIa3+5X+v9+G+FSB9lxx71IUdt7HBI/nqBKVmAflAk5qQJFA++TVaQtICA4/pWek5WX8GaI5NK
g/7t52xZ7aKHvAdp7KfgNGZVM2x6evhjBnOgOtraxe+ibqgaGg9hI2EhNXmIf77mj0UtfE3E8jxh
YdNH/YYWh6JyZd2UKfSSGeLCpQjHq0VpJKyZnR0gTlY7JQfasWohMjSHe9dv/3wRMEJ/u3MstJWJ
ANXZ4T36cOfK0FfCM459CooZOp0j0jjeZTPpM6dmxiPnuYNCIN76msgzZ+MoTrjry2T/stH1nuzd
h2IxC3ti1q+dTZuPDEAuG9bl6LHyZGHTIeEBxgnz5HVza+pa5XdBHWUxde66ixYOU3dixzWrB/Re
qAPk1TCGOpiwoWlHs2MDcVPFdXHBJ9QlbpYn3gnUz1E8e4SsqqF99GJLuC90uqF1LDK3bH6opp4e
uQnafUxmuyOP63ydaWv41DRag+IdaCrJofcqk77AKgr6ree19hfjC4KcNfVZQypS7uvX2QRWjyfa
+hXSHirPq2MndfHTLv1hLeuEXwXXHNckdGnPLslyLYH6HzvfWBIzLycn/1RnfXZn9WgV+nN3nwbA
t8+tyPBhMaPwyQmHKHls8673522NpW1zsMtxKe96YEJrG0gwbdQ1AMHNcRBMTf9n4uNiq+s+tJrS
cl+gWGLwxjDfgbhH6tQjy8rtIFmuJUEncr41KdoLzKapa2BNXaYljrHi4O1yzlixGu1s47NubuNR
FAbZhjWiDHVyb+bL5kHOvwtizSOZ+4njwKpTK9hPeFeJt2qixt1AweeAKMKUlNrBj/jdca2YJyw5
nf4+gt+BEGSM+ZlI49+4H+wgnw/wmMh4S5yUfruewPivOwtk7OHyby8nmTc21Cwgkaw/Cm8eH7kt
LJTLo/SE41PonycEJjQslzhaku4tbuiBDpUzKIFBXpIOzamUidNeNee7VlmCi3OivC1+Tkan1rGM
lszdO72oip9D2toFa5Nvv9M+WrmDIr+SlPQFSp8kJ3ny1bOdSZnvQ2Jd8rsslfUaduviBb5gphce
iZMeyxua1Fpf0zro/sWpQpJOIyNqgxxoKQPMRyT4cKXQLdY2kvqXRPaG2DyozSfcyOInU6QBrnqX
B41hHWvRQvgdXnmo49dwZGJx+9uuC3t15xVh5332ym4NtOaB6eyORHNPn8qBMw4WYTur4qeAgBO8
1Y5xp1O5jKK+y2yB7IE2eS0OlrrgvV9xwPAhzXIEtXXtkZDjhG087N06kO66AkxHbleo1RFWqIVC
J69xCbCiDICrMwYTJ6Ig0vGlgxHER4actHth9RNgYZOVUHEDCZaMb9L6LkqWGsOdDNmgQMsTULss
XBMWWkGsWqJjL4VUlk2IgXufJfSljjpeBc+PiuFvGsDzIO7XEyakWYLctFa0wjvzO/5TOaZx0Eb5
5HsnuEvx90j7mIxERTgQAzaEW+gTQLKeGPmzV4GyTzXzZuQadSf3tlfjEpekJM4dIUznKy8V6kST
srxeazfyzc4oA0l9pZlW17PHe/MMTpSUz1ZPtvF2YYYuj8pq5vHBW0HUHeTFhZyv0Yl/+KoewqPH
gCF7R6rd5gSjG6sWm4Y4ZeJbVYWRgqiFP+9sHTsJSZ8SugRTdrCvzRhURD1lWS7IbkpUVD7L2jXE
4bCc61PbVoQUS+MacY1jgmm3jHFdrBhSvNJA30eizaJG3MuuaMXxz0fT2Vz2lzseI37hRnuriIFW
Z20v/nPHI3fBQgT093S5ubyBykWXnvygzcHYZICC/V2VEglvaYXRKw1Q+px4cNc3hTMuzjZNCsKs
Wq8l55e16ZA10HCuN+tfYIfX+I8E5oQa4484xkGywkyIJ4z5YQcdobj1TOZR5c+Vl1/3fijJWdH5
oJ1tNQEp3qXZmE3PheWPz6IJMWAIR7vtwB3E8JKOI0ViFWgotSHN4B10Wf00Jir+NpS9nZ/ccQ4O
prMB/kwNZoCFFE94V2ZNV20Le0qGPW9t9UmQ+jtuGZNin9nNusJKMgvU3ZSwfVwzJkq2NDorGrQI
IvKSxSR6B3XAb66h04/fIxnrU9i13V8mor9VW1AW3QiNE3M5+3e4p0qhE1EaBKfGWOY9t5dy2sap
A3+mTbwCd3oOgQTbRTP0f2ngVtHKL4Uen0z9KQQYU8C7GK/lzH8WRSYdGJGtD93L1dI81WeAcaG0
gfN2Zr4lEcSqPfhT3QHdJ0wt/dLE/tdmqJvqu66D713EOA73m7WTmhPATCJeVspLlsy3BT0GljZF
gVDUzGN5m+d9+VLoasGYKSsdnCVFAzVL18J9yMDnkftXOsadMW5JyewrrDELldBf9GHPp1RnYFA5
AQn1MyI+kpfD4KsTyDi9lWPqZNezVTg5yQnEqf6FXfr7rYKLGAc++BRCMs6SX29VxZdK0LtY16wK
K3izYF6SPmtwH6Qqn4r7Tgx0mnNbaI7y6Vx1/fkNdj+uE15gm4YMPijMUBqHD7Wl27UzcoVeEvLs
VuY0h7F669OIJHhvZjN7KFI54UAbeT5vpJNA4aTEJ+rwgiJqQn+50/D+sRkMc+xy+io0+Aymztq/
Sd9JbhrVus5ucDrNCOb85FO5OPrOnTmWN0Ony/QKDNl3N5UMps+MUR15lOc28MKh//M3hsf38TuD
nzCi9mw0ezQiv4Xb9IOZB62t9JRSo8l5qyqnGZ2b0NiSrFl/Jeg9459GD8xAej35LkXOVIQc4vEZ
5rkMcy6F9eR69NQX0KOrNZWblRZd8bNdOg7kKqi67yWEkPaeSXz04nuOUqfUKO+9hGSE+2xdssrL
xRvLE1A1noZULVRrZWI7yYspxm64bxjXMiPygaav4tFvv+ZoMAVJeW2pd5dryUTMUY38hTP6MkFd
AgsAEsCClSVi49/39pKGDD/Wy8ppEsbn0h2qFrsqtu99lKFN2C1BjNfSNNne8HRZjv0ZoQMsYRtN
ztMOe8m4mjAMkMWFifCsn1BpZrK5+DN/0SQlhNvL5ZSlmJNXMaTcOBi0FAtJLNY7eiktL1OVGX9J
hieWRy1c+iF2QamvcF2iDwiazzRUpnwOLQMX364Rl4X7QKAK+3lBby+YXIiVyLTvFr7wobcHy3mz
dYQBb5mtdIfLI1s6nyqpC6rKuQsx0OSMLM0QX8cFvobX42gl06dKmeRVtYo7eaFz1Kge2EXOg7p+
hkixeqoYEX4G+Y+WOznaufxKMqqtvnf+QkAtBin/tmkd1o/OkArsVGzrDU1FHJ8uEybltywWO874
iBU9Hm4ColxJwfX6daJ7HjzBGuGtD7KWyrrPfdu6SzR8cfJGz33Bpcsic2lFn4jZzm6yJXX+gZA0
VsfYm/C9EFiftmj61xiIjReqlj/lGJ1gifbq++AyYH9GNBXPV5WXhZDrmYD/366vqrO5ulrKwR4/
X2rtkRcDKw8cCHskH+c+oWBSFhzCXEf5S9oN0XzIbFj8d8pXjSWRSmWFeHOLidbh0kB5oO9Y7pVz
Pp9kMqyao2nk2oT7RTJVPzl1gf3b4rovMvIVc4rFR1RANHGa+CG2mtmONEt/W+I3Uk5QW7sq9v5N
XSsj0t7L9lNrWTs8YEIqMUyq6tLKbqp8bm+poZbt4KY8mtJHxYbGH/5lMMDUHUrzCGGDkCo/6NOT
IJ10L+MuuQ/y8N+FQ/pQRd2wHx3zXI6T/70pLCot1UcvS2r0VTfF5loFIiEWhHheK4+gFzHk3kCh
QBawVMu95WXZQfWhfmr7edra9jyjU7Aa7Pyi2QvvoO7hdJBg6De1em/4ZdeyxshziLWNdmTBOwlL
nexrX5AkH+Z4AnqOdPf17HdkuS4ZeT6i9d/cMbe/+4XB4g0WxNbG0BYSk5XdtdOaMa2I7Z494x8L
B7B9M9pT/Vn783wKlPoErQpTWMa/9S5pVXGjmcbdNFbgwU7pk/uOcR4GF0m1o7f3CbRL3UNHb7Mm
d+mvE2PObW/P0VOirOLNXzJ4+4D8q2Ol0ttkxrVAe9reKYezBBtMsvH6eEqOvWWuS6cw+2yRGVbG
9YQ9EPjXiimTs9s5dJ/xLL2d53pYhNZYPrMJY4PTwc68ttxCH2A29k/W4Gan2IO5aEuDT9DoflFV
kz5EWeseYg8HA7bb28bKH3G8wHhvrM0+KWY41WHuLy8kZNYHe15GWJMN/sCUBykBpCBcOf3zqw3p
cDtnmEN6BMt+XybMAKzJQdHQmH/tRBqYwP5VXkT1N4YG5KNOIWOSF4wAMnc7J8GXMhzTq8DB4ZZ+
j92G+9xjuWuqBT/r6XGBnrVJEe4Bt9UudheYRuxBUpejnptB7DVodrebDb7emDJGctuB0X3CUx32
sVsu8aFJW4952hIhx8IwPguwttNrmNaUs78tvYAd7cFNHJesu4LDEH5lMmLvAqeKr4hu+hcJaorB
WyC2Sajmu9rCJ9K1fOtrU/rFK8NKlHCjGghELoovhaXDdjNLt77xEwwoLaO/VQP1ceo10bEuMCiC
Th0pyOIaGn/Izst8Dh+51s3JS1qaxN6FURc+NZB2pl1mtH4Gz023aqJV7KUb72HAkWVc43Lzr6On
9J8p95+K0kn+qYrQPAYtbuXMAMwb/Kra2npiiveNE0ztF22XBEMucbSPKZMEhtCmwGuSSFomhMgG
Bus5Yfa4T7IOj6MStZDOwgfysmqKFU1MDAxay4ag2eJcBWk0OKSoQI8z5penSFrlPR2JOg6htbwh
2g5oqfCP6sZweaWDkDeC8DLebmyXyMzzCWS2CMITCbpbq42vQrFMya4I6Kzxrg0IHa+l5H8SGq9+
VmmYPgyxL3aOo7rrKhWf/Vx5jx4VicTcZuP7+GKl8Ifw8C8Jbg8xOVXe/ALrJHmnFsZpMx/Jvi4d
HL4gdT8mcBnRe87pYzbbj74qu62WujsVUzucqn5wkLjSe/ZWCkGkXuJxK92yP45Rk+/aeXyZS5k9
eYP4Nxpnw340xqcgCeYrD43TVaLLnLAKVB7bspDmaxkSZo5Q8HbKc3/rNsb5JpSzuJtBT+OW8R9G
ZGJMP3newm4frJ6cw1S5n1WwOPepssfXOi6615iT+rnyUglR15ua+2wkj94nw+hHJ+v6iOw83wS8
BrC7w/LYOjFsKgHrPgoabxvk4/zFlAFOrEYLLJXnIPrkZiI9JEmSbhe2E6qstPgap8PyZWnxlPXI
apD7mKqfFUVv+Vb7OJvAGmErHDL8gRerOfn9ZB+iup1etIjuIgZquHf16jE25fAQ4NR1xO0u2bG4
vYeAmejGjFl7BLPDwHHpwvG2yIP4c5nDVo+73v2siy472EXg/dAyqk9j0zT/EPce3YSqa2p8AE13
6MK63ra2zu99PJNwdZ8jzCqtYSsttDFeno3DZpnksE396lvV2RWOWsVMQF4SW7fWjK9KOYJ5EXhf
HN1sYlAeG9jxph3vNeRbxPtZfFenWfrFH/B4NTZ3RBO0+l6i4NqqOFuOa2jSV+ysyhEn4TLcl1Ak
8UHztLUpKxn+mKR7D2Ogfq9n2ztVZM+vCexNPGwpL/1tpXW2Y4gdSwZTY3Fwisr5FqQpdV1iib2c
XIuk65QwyU0X6d5mFCC9CddaaxV0ZPqh9HAsV7NqnqSEr71nDpinwEblcChNGr2EYUYMe0v8atL4
x4Rq5gv5a/sAdeteztjETZGBF++08bZ2ArV1azZ2jsn2idOxv0IVO++YUTW3JbXoRnspVvhOWR04
dMgL9OQhrvCt8zM4bCZYQAAHh4GX6Isj9+neIuPhk1Ou06GkcPt7q83R9C04ZluWjbN0oSpzrPTw
HvRaHzWU5xOkmXhfx5l3LSpEPmXWvhu2GEaR87LLA4HFuhiC/tqpzFcwaHFHTXE/T+wLczpZB7Ca
U7tauFUqpHSm/NwalfZXA3LHb3QyQNo4KiYUZ4R+TA1iX3s+xD3spgkgjPQJP9x5Iu3fVZPIe4Q/
hAW4Qt41Y2/dsy47Kp8Bj+xBLPcd6XcDZ5yb15uimfqfzGrqYxTOC8YMabKSYJmZzZ7zI0gL+4uo
rM/CLb/qRntX2qB/IOSia1+1LKZ19jVme5TS9bcSxdwVM+3oyS8b8amMkSw4AVa6tZLpJg0NHUHW
TA+VT+ayMlH+Awp8cIwTR+9w0FxFdDN8WVKgkhMHY31f4vp/VXU0kGgLOJ8yfY+sx6ZVrqDuemV/
L2Hr3kQyxXF9GJ2DCLUk18N08csY9918VYxjfmf7qf/I7yphxZJWLnKBXA3yco0olmJCBNfWMHUr
Sbgmnj2IDeWlwQ2w80fniOFKsi+0n5P0KNQ9zFhs2ZV6z/2QHVoxFRrIAN22KrYf8VOyn/pGEKKq
uuqhK53x2stKxSvCNuIx6Hhls1nucM5iZx7Td4fx1MYgQNz5UfNVRBiV4vmY4mzRSlY0CRk9bWSv
kurgjnjapcHIaAcjJIauOCcchrbAZZDRBuavRUvtWUTLC5Zl1Q9HdNZ7Xdl8AcR4N4B/+ScvVji8
rq5g28KhQ6iRJFxpZPdvSTtjThiM9dcY5tXdFKjxdiEddgetrz6EgB9HJesKIR8OAGbrV5O9j2tL
yI0dpd1xqhAC4Yh+11YttR+d8qtyE3lXGUB8Hoe1zgSq/j4oMZ8SSRFwDk/Y2KAUslTDOg3zhymY
26+mxmcDlKt6q90soNimbiCrF4VVPiHr8XhXQux2CT7AszAe3RsxZxiDLxi1yUHeBfRSn/FD6K9t
y6t3VOnhd8XUm6TmJLgfswILCyvvSTOI5LvlZ27C64CnV53ZMSopHKKXgAtWxiOjqa1ylE/SDp9n
kgnuocSbY53gyy6mKLrtdL6wW7oMxqtuuXGjviO5AedbO/S6G1ciF3elj5SocASs7zrezX39w05W
qUjt2yhnXUzOg7Sfd/HUpHgmLFH26lQRHj+25eySbgkO0RKOEPhbFATQxXbTUr4R8JYd4qZvb1I2
sRq79HrYDe7AM/TG+LVyRyb5+ZoAxes3XDtoBvYhsMbELNpuHyFaFZ9KNwTmRFS9RQWO8ZrUmX8w
hZ4fxqAZb+2sW73Cy1a/L6W/4LWuOETDQu6rgWqv9ezh2s8alT2XugoO5B2pXVr1n+fcjo4iD93d
NGT/tCodXqWpim9Cj/GOtKBsC63J3SLNyE/hVFl7i7Y73+DOC80j1Hrnhy0SxUUKojdhx19nfjQj
YCixgA/KNobRcGZT957N2efmgvFJNbJqn+M+RAGhR7BxxifSj2+wehCYZw8l9Nx01Lhko0Di4pH9
5smxi8u4vp/Osig7RdbzOJWLsg8t4+Lq0GQR5m86UyneqAk6jv20FF58VcILjml5iCjZDX4OWUfT
I8lPF/zpwsVYJpNYN/lKzcIVrSiiA24y64Lvs9mxP1lMzF4dty9wrbE6q35Fjzvj8p+D/e5rY0ft
52qardt+9GmpVYxU5rmLGyYqHSQO88rwhHGARzC5Ahtf4tOC8Uh6zL0hEw+WymJcmUvgvFOIcd4/
Lvdo3/VwYnZNF+T2TeoZ7tkFuktZKe7RRSBd31+IKnlUin5XtgozhI1TDkyO7FoyixoKqAPXjVeL
5jhleYrtkwE3e7B6zdVcuDH1hf2SGkGDkRXGetD9IGHZIM2pGcE3o8d+rgCrDgTJMBbh9B7e4yXC
UTyfq/VRnocwMurHaGsiVFjc5FqatwtGZc7jo+XMfTYyYlxzGZCYIKOQszqIMrcjp6p/RegXy0Db
ZvauUeKM4uGCT8bAv+6DVC5stm0VnoWOQyGsGzFhffDSLnbYEWnQmr1J4OgH2N1bun4NkIMtJxxL
PaIwwxyYGd9bwM3h/IguT30QIXdo09pY1h5w0mDSdCE5VnHBcC4v7PnbKnoo7skII+Iwp66BwGmQ
LGGoNApmRVY+9+rfKmNu1FJBm/7WUAtaVx54V7ZqHhdO+yLjt12A/AaHnuDNmfXEzPiC0P1lgvob
LQLSF204xGQvcKCOfaSaOG1jaYaGJ7Zd3hw75RC7S6XsxiPS/ykl72JM2q2Kliq6HX3mDXcc6f2P
PFRquSqLnIynno9or5M6WGV0lMw2CqqYsSPTZAnx6QErvcS+AlGOsuOECVB/cSv7xXjvv95t8NU/
wBQrlTZ2BDv9SlFgav3r7B2VRWqlg8yuSU5h9GZnseq3IKM2fCqUX1hpmBSPhrbGO2Xvi3BYbYL9
oSJ8AYSfFCXlPbQSfdi2yZzFJnfH4IouULWiiHaqJLhy4zZwdkiupoZh0fLgr+jwdQE0VxyZCuNf
VCtjN19wr4rv2WATazPB4OA0hAaSbGiL7RFJuNN94fwVVoNNPgDHUfpSvs49OOu1i6Fbe+u54ysD
5fQdah1BWEAecvmCrgQ87ey6ejuIjBjUsQL5jBnROFsoA/1AmyrD8aqOFzNtcHgqXoaJzFSqINVF
OzewV5N3G5uDY5BxgcXQiWoX+xGOyhFHSIIOTbg18lvmm6R42QovUY4+mVrZdEi9JESqhpGJCD6n
eloS9txEAkcXarZOmVOPyGsZzqPS1JXtHtLVPT8p82XYTyk+PTcdJD6N07ytmp1bgR+empxUiHlp
mmInLVkE22zIgBK1pYbiJXNtULZpGjOsXUBssq1UI66RjYmyH5FbFff1nMzysYP158LNkvGCBEXq
k8gT+eTEGcQd5XU+zAmWLTW1dMJ/Lm4O9czM6srib5edbQ8oPi9q1Itsz22XKEfIU2D0hDw57E6V
Z2R6hwpj1YMqsahb4QUdjgHjCmoJKEUPs5CB+o5qDVCkdGmN7SRuf3pumVp7qWEG4HVaWFdwTMTw
0IdVj7BUi+nQ9ImfbnyrbuaTGOX0aIE0jNt8FASNE1M1TodkqPWE8zHo4B1Q0joVNaJio1Dz61Bb
Kdirq+f5LyylD6qQlRgMvRViFzzSAMT3NyAJUxuWTC2PpR5qmi5mapyXFLUPdZH3OMgh8e2vIz0x
hL8Y3MSjcDEdjcfk2Wn8vxL0PkBb6xVFOI2BQlKErb4OH7apMNHZPHFYH+cuDJE+slPLTen3Cwmb
ts42CUrJfjXuBefDZgny99nSw+M5yaPf2A1hT0lQyYOsojnbeMNgJUfwara8qgQUG/oit/YmGpwQ
DejQQsYqbPtYtw7BDWmEIOKq9Y1Q64mJV2xp47Jy7KHdHzrGOX8NPf24nwG/Uw6jcIyg6ACXfcDi
zeJOiKXc/HryU2BXEtys8qaqpkwfFCri6CnIfffJ5XwLcOwutdkr1DTmza6YSN2t9pu4+KxU82GX
txY5dK5yMftavIw3eyl1szxdfjMnsKju0klhFKV1vOopg0CyjYNED3207Qwr8/MyOgC7S9lAKJ79
3CXrYG7nXToG7nvrLrwansSu51DGDv2vrIMuPPn26N3ZWqbOnRsDt/ZA1p6yXlRumYnvkoNmpKkF
kNyfZa+ebGwHYN4Ex78ccb/SyJEDuBxrENdAYDDUtD+KQSAxRk5jd7QLZ6TGUrkDxeUCw11qzUKn
zkrNRqawhee5MokvcKWdg1f/jT27wrD/S7Q4r2UsRpAVonISeJquQPJ/MHUGDZOZ8Gc71uVYYYt/
/vqVi6bmgCzGNKeitpj9xgwn0NfaEQvgIuwdIep0RLLqBrdE5Lz5jsrD1XsYccwRGndarnqjMFxp
w5nDN66amCzDSjAjs2CowAQsGckfUzWEcOHYZKsF9TmDsn8a9IfjX74nlNVfvigeRXHkrS8uLy2s
eSQhv37RHseQ0dQ5bT6dTLlfHKeobxWBcsWtNmXVv8cyqpgHXCRYF2u5LmixYAM9WU3DPOYP6M29
umnuzOza+rOiyIA7nbo5RacoIgjEdYhIXm3gZJj5nmSB1U7Mkh79A8PqdW0uZ9utIOxbcZJT6vj3
FxnsxeXmUmBalcDH6mLTBr+eIShsuzDK/Y03ynT8F5MbJ3/GutHT783o6/G6GitV7O2FfXEznp0F
7Aim8E3TT576/n84O6/muLFrC/+VW/MOX+RQ5fFDB6IZJVKR84IajSjkjAPg4NffDw1dm4RMtt1V
rikrNdEATtp7rW+FQThgmrKP1noLNhekLWNSJF/Wombx0xacVfl8tYJeq/leg4JR/9WYkSpu1aKl
QocLKEOIcnSH2QHhwuEGelXX/pGitYTQZJcxdCF2RTRzm8Z0/0jHcl6bJhSo/mJeX14iGea8XFUx
2DPMshC8V2KGuF9je8K8Ufe8ClgmZshT5Lhl+xh6s6rDBW8pnhS3VKqPaA46ZbcAjXSOCsolTMSI
9JkswBGPQwxpm006Z7JfnCwyoFyzS9tWJlfD0U8Kw5+XcmFokak7y2gW8fQyABbN8nLV6Lx47mUK
LZVYDEngF9uWwtTv9ArL997LOiaq5WEZFpLTeFs1NjMJUpyWFAvhEEM3yV4fD0hnhVNvFkReaifg
DoDPZbncgGJjvSU8buT7pjFMEz8Z6AIizzxCR8aE7f77mB2+e6EtPsKFZLfALtq2gZVIVcyDqQQV
RomfjCqAgVVMEmnF1jV0+gSZQyDHuFGtYYrHbdEkIND4cy3lhRJDC0Vl9v95RwtN7jjcydQJuPOe
kXCS3giVuvK7znQi750RDV7xIT/iJe2GI/2VCry03FfYVWwfYmjaPorYEjO9oGA2hglX2JziN4LC
I7+SR9HOsm+RTcISvWx8quPDn+Vp/KXFa1igmjC3TTa07mUY5mhZkbU1aDi3kxV1RJ6XrLEpmV6t
NxKArKRttEF5SY114QFOcAT4wQoHJSQ/nV3mjy5dJ/1+kYxEy31U8C/yt7KSZMFHISqdZ91V5Kp/
1iEIqFdjb2jW7eJlMTPHBeyhCkmDe9QDpgjO7/O/kJhe3J6dqG5O28aojeTKrAXNhUip6Bfktq7U
F3mV6HDOBQqJwxh2rrLpFKfObpfXf7Ek217uzFxQ1svwu54Lc3pgwHSZb7eddDYmGwpv38aKbO8H
G9/DhgIyTYRS67KWSF20xOW3MsybxFfKpqd8qeuiZI9oxBNXK9NqZoSiIzSbD56aDw+pEcb5bcT2
j9rFPDw72qzlu7QV2udUVWLnWxDVTP1DXmn6A6pLh8p3CG9A+DgBRmUj4wqqVp0yPrfSUCYDnaAj
+72tz3GU3Nx4OiCV4kF3nSzdHYcfEbO8z3YtEiL18rqOUinuBVTNDZYDAv0ABdrTPp/FxhcOCAL9
YhkLrWcVc2kwZX4wbNYa4bBx3BRGTauL2WCeZGfkgX3cES6GD3xiXD3eG1FvvYYj3d3y+yaSaXBq
QC4YtpwftfBD64peHEhbNONqk1SWnm8LVOXTe+DAQA0504wgIFGfV1+xpiTaR47InPKWzyudGdIC
nzFwHxtD9nhJFKiM9wgRtMlfUCALAqHozVkilvXsfOdXpRsvI8z6mDhcjKCXSQKki+ytTCdHaqLu
/oj3AWKp14kp+OQ1ethttD4Mb2sMmzs7jhO4u5pH7NpCfq1sg7Jtm9FDpAhs2goq3pmzOH/R6bPn
ql55KLAoaFcq+LeBo1mjdzdAlXkeZdaA6ABWmsyRwbL/whThepc/x+zRQLP8f0hOTIZR2mr6hdvp
Y/6JZ1MHF5hdx3gfVoOnXC0Tbdal048RkXlFdg7y+D3Booq4bhtaGbu0yNjQsQXK9OuScp276Y9y
/0yV1LEH8EjI8JeKgIvkjHGGumqmNCaDKpQPWa9j9XFDp2emKwdaWrCHh3mLWOozmTYsdZsiSx/0
11bVkr6wkUfYZO+U3FAncfjXiTmxKEIp4B9bWHXZeapTgmdYK+jrXiVHNqPtDgBnJDc/vzZUHEcf
3AK67219nO7HyOMjlkHclYPi3ja609kHWU2sm17GzHjVV7VB2IanwykhV5q6RvCF+hxL9MJwo2k8
8SWEmrf1Ht0SwWhWabni/cJTDSY8aLd2DkOw21vHvVjuxjZ3wsokd4IM0lT1k0ohiHqzTG8uLQ6G
eu22HctWEDOdLzdn4KSBqdtRuTgIbbyLg0yx0vcBZLlNomQ82RNb3193YN7sOMVP7xkWhfbVOaIr
6WNpSZkhcmbzsc+VgAnCzNM8oiOrNczv0HDI9KWQOoofbENmif1INBI9vCrncJSi/SUIWrpte2Nb
Nbft7St01n6YWbGomxo1GzbmFnyPl3tEtSlT27CN5mrB1I70RcQljSRD+Mz1lX2VaFZzX4YGu10w
dAJBuKT27sPw1g6uSKZmt2wHslbM0ycw2GaHISUPL5zUm5LdjAaO9soRyYsmPhr8TlEzeRFOeqcf
Slz5mCbUzih8SAQBhBRbTX3wvhLuWBmq7lUJqsJjLHNk83v6mxAhbbUMBkIvBCxHtS1STCPCZtXI
xoS6bcre/FOSVwEvc52ZBIfTIe79tnJF8ZCE7JnRIprUb2KtxQyX9anH+ySJ40C2r5YuoRmKg3dd
2NR+Pi8WsLn00l6YC2l62dBKjCAAWI/zR9UF83S66NzGXLAjWEirheYqJhFi8MP2IJ2ndgfutq59
XSUH5zOKGd7O0Zlxrz+dY4sINC55U+vjzsJlz4ejzCzYqGTUTgh0NEExbTMaJ/KEhHblw8Pqi/nO
tdjWzS5WDebKy7cBzzpthJwi6KJ6BEqiG37RBk38IJgqNJZnwZTq2FEPbw4gUXvd21l8WTkotOP/
0jE2c4Z003FtgwPz7Pt7eTF2YImK2NvxYrGt0ons9XZntK5+obeGdqfkGdg9nEmGPMQIpYoHGZpI
Rk9chr4eIpaqGjgOOSnq7JBxQr+8DlFB4eGEY10MeaH8UANnJGCX4flOH8KSaHepCPptgh3yu1kK
QfYzeIWipSXv8QJdd8c9ZqC2rHTLQugcUV/OWPGaIL1GUxS0k3En2NaI24Do7vaukZZgt+no7KjY
XEWWvPNkVVffQFgX1Qlc6Vo57YJOcw2O51AnIE+sa9DomXPdyKLiytSK2au/OJy0pPHifawbcb41
oqyQ77qmplvxn3inf2GOuLhNwOJYLrcXEMuaqNQkmtooONsu0XVgblAVWqAwXCdJO+qo4ESE4fUP
hYkKgtbhUVUaA76EcDCxP/s+Y+k+t8eWQUbJyP3KijHAn0oGDcD4NQITsLG1F0+qnw6swVgUmMa2
S3NqWWhrpI/SPFHKm0Xn/6o1cAR3XMpIBuESJiPKWiOzCvDc2A1nXjg6arxjcdc7KBeGxr5qG7pv
n4KjF+ztSV2b38jnP5U6C1J4zv2wLWbizkoKP+/l4QcG5DUeHWUz4ygnnRHeM4YSe3QvSqUOugt0
LV28KUc2vhu2tF10gSGk6PzSRYCyWzS+J67sl04B0RhY+NHoYmCeAzlW641t6aNH+3W4EhgEbgYP
isj7aqodIE7KINGk6X3mIieOZMGWtI87QfulCdkKezDl9Q/Y/yv9sOQZELFR0aPPE+/Rs4iO+kzo
nml/YjUxxwusSeo7+h9FjMxgmNoD+vVUu64x4o/3aHyxFquYONtHamuNuKGpRUT1MBSAItCz1bOr
WCKBtDnI16S81k2QedcCZu3XjmaGukcOjI6X/XWibkOZ1P1fYHHs+sp2lb6gQlvAV+JEQ5QjUAOo
s7YbXrilFRafgpIcQT5c5gQTR2ohv3eVOurojwOpENBVpdDpwiZTjEscXswRZDtwinBqCxrN4lps
R4MawrILa/MABCAO0eRPN3bk/1sI0uNO0baqetqbrOExNta4rEmr0cZ8Z0+TI/0IcjrfMxMl0biy
ADt9UEwrLvZpWLPB7bkuFXl9gsjI05X0yh0rqVygkmG9YqnovevYcSYEc8v5XonG3PFLJQ+g6y3d
KIgvHeqMls7rZ92YhvBOp7wcbzG7KOSPEWMArFtFAnsd8HbOOhn6+Xu8BgRTuSEQwK1SksW971ut
Jv3Y4hQMhD6WzbVbKdmhT8y2OXRehV8ld4pOJ6aEczDUB6KKyftFhJQ6dGwv2f0r1OWOPTZAEcW0
myD+33t5knd+PNkGbOqwq9ln27G8l3VTJAcMvwUcSNlGAA8TPPBkcnWe4S91Jp2aBDYEFB/QVGCu
fJKDNmW7n1tNS0wkMTTDiMouaEHBlPpYZH/EkyXiDxyxCEAu8rJ03+HV7E9M57/i6aAbQV9m2pnR
079MOpi2MsrHHjydsGCzk5VtfW/RWfyoUOOnoFSZQ3xAd5cpj51b0BIKmB1HnklFcoM9SOrxSQVn
fxfTOyLy00E0QR0h5OXEnNtWOw7Raf6e3m/5Hlej218uHpVKV3u5davA2gVJYd+bg2JdsFyXuV/y
4z6hvKeA3bjA2T+8Pa+s1g/83LrtAmHX4KkAnuFbv1yjrcmooJT3+pV7PAdVsRc6kBwjG2Fr3FX7
mh22dUAZwbChr8cuajl61rqM0yvNteIHS9atPJj1CJEsB31mXdr8NPhXvFwfA1APuNEso2sOQzb1
6T0H/Cr9kGUoioowiMNT1dv10QFTjcUUjp6NLhDNl3lX8qxKXTG8cnBbMO40znkPg2Z7QLdKNzT2
scGbs7FDFdLiJgTn223UUCl0f/F5J5Vr9A+YwzHdJJgHQ+BRceMQkHNEAlmtxikDpAEQDvN4pAgT
uFEbxyK370ZEvAa7oAvbaoPlDO9EY/f8fbPjBdi44H/xVwxGFuwXLUJTZIpy6aRtmN4tpVzXUJN2
L3R80B/C0e2tE5tUwIir5c3Gh6Rik6Q3BjJCJbLpxa2ZWkcxEXwFvuyqiHJVlRmBDylQ+bLUNeuj
460ezMg86FWchHfLcU+Vgu22ndpsYcWA4gxsNVqC90VtIMkAp93dItCt4np21of51hwjGN7x7P5D
oO1O2c8mvUUX2jqIYISw1+ph+62fhGnsSytw75dUjfLIdlyKffGg8fOm2OXkMprSkg8calsJ5wRd
0t6q1PKRMGFyHZbaayoC6ikLGb5UPIqcy3y7ACRpjXEGhFvLDAzaNh+/6S3eD3MzSx5mBV+cCnLV
l4LyEZKyIH9p3s3lgQSfxqMGBqKmSTXyGdXQ4qvA8d/juqnZVkBsPaYsLKTVwIUmfJ2rQeve0cOd
aWiEy2C/P66MYJKoCywsli7G9wFebO7TJohokUItBsWodADXL0vtUmJbym1LZRw+P+fNpflbVCKK
CIAK6UL6HhKCdL8QEgE1z3XwY66NKK26fQz0bm5QVxGQ0+SYHbIghhEoeHh7sBnkxfXyk6eK4qOy
i0w5jlQFjqlKS8DL8roKxeNrOYAX26scaWCdbqVixiprVNjpmt93Dj2bhSu69DPounJpmtFH1PTT
WHYX2Thn1XgZDA2UGsUQ3QPkRloLH4mEX2hneZrC3zI75vqMZaa67/UiqXdFh3p/Xw3SAYkGU3Z+
mfUK38vOAuOBsQJX1aT/yLUqk58yyrnOLnJCYV/aS1ljQY5YLo9TTdFHtrsROJ/zpbIC9A8lCZHU
hxWlJwirouI0u3SEfWMoho2ekVwHt90b0OP0fuOEuVZ/W9pc6dHQSSoVj8HFgUZ1+Fic6o9n0CBK
J+o1eT/nI5H59RgrhtF9i0AcfTVFmwg0gvgzqclPHHiYXzlVF8f+09JntLV4LmQt53kyIApe8KGN
aPi4IzuEh9p2GqKjszgf9rhOaTMz5XsQTXIRguxSupbAJpzhlIvwJVDEaW3JgHEQRT6G41AdDIR4
0fvlbQlAcLh3olerv1QOzM27rgbN4ye6DPoPc5W+fTQVd66851lCP0ZHOdhdT1S4MSYv9c2eCo7y
vUgGC3FBk8afw0ZRoYNVOH82ngKn7zAEdhJug2Fw1EsN12Fx5fR2O+2o+zfWvnIhv/kFi0ay/TlD
siWci1JWm2XEeEZUxSs9dPSPI00m3qljRstYNCmjoa0j9qDqcfZwgmYeIMs7TP4YXz4cBr58lOC2
bwEqJrH5OdesdkuZTXsPPgyBnEN9XX4cCt6l+5DCDkV2yzWkDV86zD7Z9GnCe20YehtDFEXP4ZtD
J1tueUss88cCQiTVBomKW0jgq3bm0q3HbIdafcYLLfZiQu4yi/tqOdtlz/qz2Ey9J9zGUUh6Y5fU
ZBKVZgu71IOYzkvAdjGijjBFyiHo61iS8mGxN2hkZQR3dERG534YSYAi+tYESjUGrJboGw2vHP+A
6eqUgkBVQgC/5Mc5y2ksRMGY4fN+oHdps7m30c9Odwafa9wmFfKSz8seMD1GlcVCaO4t2UTlXxJl
eHlLRCbhDobjIpUOtLE/6KU2v62D3lBXqEzcCmKL3riODjbDwZpba4ZpbSotbaFIa7TbiC4+tsfY
wFs5bbNGqDdO2mBOHXtRjz4zhd36NtvM4roynLw8eLKbMiYOJ6otlE9lBCwPHfLF6JhGs1vmnAzD
PFOgZfASLRV8GDGByoGybqq9i0q69C2Wgj/YIknUE5nwpu8xZHFtJK3cDMYDIR+dunGZY7OrsJny
+tC4hBltxg6dsZ/2dHB8bG/U80pXLc0tcEmv2WHPlAYb7LmNgeQBRsUmrYq8vzEpKsa+YTIWrqUV
zEWhY2lc05NEXOomQOidjOskQwOUQAoAfDFK1VehAUYm1WyFSSQwGqP40resjRTHyuYxRzkeUc6n
oH1IBjMGCtRNfU+MH0KhLY00izc+6auedhfdlw2nsXnQJhK1eF+zH3bZrcyzASY4lkne4+MyyX9c
9o7lPkClrX+DnTMPo3mOH+9JBzHKL2x0LeFPCowP0qYcYekAu3tXce4pa5pBcYcmhZA9NY+m8j0t
49p5gOUwP4tgonXkpZrLggd3h/yIC9yIyBo2qENS94ejDsOUbY0uq+WHxSofaZR4tpEjciRxSNQm
i3WJN8GAuj8fOH8avo/blGULsVSxl+i2QeXMi3cAb+FdMMmuvw9xkiQXeW2l5kPPsmkCNG2a/xo5
ZXFGmpmSqo01+hejt6gVGhi27PEMlOxKVdG4D6M9Vu01clN9JFpPpOWGanx+qbEsPymjydzddAj5
OMmpGRlWdFbmgrY1bYK86pJDDlpTXHASzUpO/4ZSKidKd2txpUdNUjU561C3MwnKWRUbhojhF1Wy
5IUnWeou1ccpuRy8Zk4+qbXvXohbeRvOAqSDwOlKhEkFmenhxNlkXT/0bDImbNIaWKc8gjZWV5Fg
uJRmaWXXYTTSkssinebZkjxmh4WXztmZWsxKUCETRfxeERbJNlQTT4tGqJw8FEQm3o+/hjq3Nf9n
l/jYTks7jfYmdfGOEM6lOKDqswnerDysPV7VqMG1ONaT8yhiFOtHc/TbX3FdQKRqTN1Qo6yjqqDJ
1uTDSO0RCrCTIPpaixRk9GZ2H/VI1fxYxbn9NaSlpB2cXBgAfY7G+7d/vrY+LJErgS7NonJNfrDt
rG8xeiJo7NIcr8vaxB7vRAHCbgvybLBZ8MVtkguWYhGhSh453jMrRpb3rpqUKL13Z8TeFYRtGqPi
iDY8cXm/vIdobwjtsDUs2Kr+C282CBo22dher/rjg1hQ9YsYSOXQVX7oEOlfwv9Jhh3bGWSwuaUm
d0vqDgcyZsBgMvOrHKHneGNY5OnspYwnOjCED+M0Yt1Vr+RRH7Y867e/wC9pZ54zw1w1VwN3yv5p
LUgc5egOCiilayO0smzX6kqoblp9TiXNM1UbLpoqc4y76tiKtDSTaQmv5QD9wC2z9vuyUwiztKcf
b2XBVZ6WjfX+J8HiKOJUgG8pH5b9EUW/bOLI3RHvEytu1/iwxjhXEOTGdK+UhnXd0tY3t10+xcm7
vKmVmSw990wmgjdRjbej8+3tWzB3Pl6UVD0VPRVQTzJXNHaQq06enscwkNzGuk4Q8rG0FFVW7DV9
FjpvFuqW6JXcvA9JLmtPtBF/eX0IfSGg2ubOz9WxtfhSkN5U44FUiLQszeEH5MesewdSRaUUbvBi
t9s2HdHkx2FsFrso478tMVpTbJ1i+65P3hBhmVO5AbMWdI4mf3nyRkvrVMpQFFeeLQ2so0aaXako
xj62vATZJ8ck3dMcyiHaT14RxweiQkPtjsuBBatXSVz8ZJhX6Bn1Bxiqw7sF0PH2wzJ/kRxCrKWF
ZZAQ7Wi0jlZPq9EHQzhpoF0NCrGLl1OXVqVPXAU65ZrkkS+jS3nU2qg4mahkyrzBT6vr021TDQKz
TDk17kCPeC4UUN8UNzlaGJVo8CIVF61UwivOi+60ryzXhUmEA++PJQwEtT0L+NLLb+wZC9mCNCdk
0WJ/4PoTZcyfbPHimFjn0bGiNqByen5nY1D/yK7KKMkbk1VJAlZHN3WPV6HFogpl5Q8li2TwnSqk
M32Vw9C179o0L5Xt23fP++V9IyGbhpBlMqtbFLlWAsmaZPgOqWp9Pcgm/84xMBk/xNiTkh1ZAfXX
BdfmurVd+/YxuQ2dzmTfcAPD/nY8ZnUOqmKidwyyOrlUKQLhnT+CbZaaABJl7rvB4kzaq1tym1Br
o7Adq0o1McqC2L7sYlQHl1Qb6uyTwr/1ScbT5V3Q96zYifp1qqwBGX+lkFF9GQxd0m2xORTj1u3o
Ze2amnPaB51aZ9VudC1Mu3iLFYN6RVuJwrt2jRG2lW7I0LjQUHanaJ/CEWl1b1g0whCXXcZBWLu+
lcrMFrAch2jYLRuxNhmZhyj6cwADFssk2HVU0r7F7C+9LaViq711J2k85UEee3vDEAUxsBnl9T2V
NsC1S6VHDVKqPuyY2EIPx7IKGgnO3GU1RzUZVcjFNiQGF48JlmcMDoukWk3mPSLhL4TKknU4wdDl
bRXXKIwppguvj6bDXFD64vRm420Qs8NgNKSKbpPmXi+/IXxpKmJpGzv6ItCqfaW+N5QXi46jcZVI
2QLxV+trO+w8haLfkKhgZLtJRA/LdQZtxal+Muws8UdFIXOk6mU7HuIxmSVlrcTSUAC5GEvxzm6k
3u7ffkNXAnkkxYYzb0eZDWfnCWPi5TxEexCFm0IrLW1czFE0SJmTc+gERFvYJXYfyxgh9YyAU/id
Hub5pxBAn/bNySj5/1hKl29f069zjscOCGqs6pL8SMjFas5JKq0ou4YUFgW6RHNXRE4R3kAPKdML
YnFU2Mm55fZ/WCZr+H2f0CvB14mKSfleFzUqtNmIBMfablLrXiGaA9n58XVYxFZZRnF+zvxMYrnV
R7yZh4IqaYmAkmXTLkvrMeg47au6peDQBuBFZ7pnetzHmQlvKu+rSL+CE4e1vnQUJ8Vs5XrJRWuW
8isxECoaZY53uAob8b7XABVddpaiFjtlpOl6y2aSg7klE97exY319t37tWXpYVCZwdlgYik8rXvQ
lUvBxO4m79quvXn3Gmciv+FA16SX2mjHpDYL76HV6ALsdI5RH+vOnWsNVBDKmz43C2ARGH3sEweI
X0Ij2LWx3hMrQ9zaUaj+8kVLpYUIwXCCa0Nx4CS1ALLKLXJoo9tKCkrohrJEdN90OA/hfQFSm5Do
pDI+GmJkDJuhI8DEOkHqdLc8mdy8wL3DS+rWVuc0Jy7W/mUXzKWqGpXBuSqu0c9/ebF9PPYcsdL6
ZghGkXwGJdE7yFD7AgJZOLCc3VTHqcXKZvPMUlA+6gYZ+kxo9jHc/GeJ6liX/SlTO847S+qY9hNG
llITVQwtkT7cL6eBOBil2Z0SpE2z7XFnBgeBmXjYGV5YT7OVPqiBRnLyQiNMK3FbttrVgjqLalTq
lxZXV920VGKgOsw+i3kb0cunQa1TVmJ4vk8Fon6xm3SXGo4aNMENRXtqqOzomQnRr3UDOvcQuoMo
aLNfynSypT+NngpAgrQ1WqqqOQybpBioA+uKE6VQzvM2u7AVeLRbwytIbOLkEm/7hEG4McNIUW91
LEF6vtHVuhU31gBrYbuU8tGUc/6PIVD8VI397ws/XfuPv/Prv2Dg4b6LutUv//GxzPnf3+d/88+/
8/Jf/OM2/qsp2/JH9+bf8p/Kuz/zp3b9l158Mj/959Xt/uz+fPGLfdHFnbwXT418eGpF1h2vInwq
57/5n/7h/zwdP+WjrJ5+/+2vUhBzzaeFcVn89vOPLr///ps2T+P/+/zzf/7h/AV+/+2y+B7/+cvf
f/qz7X7/zXP+Rg+beRdZN8OVIfDb/wxP85/Y7t/4NSOYsERmZnX+EyqCXfT7b4b1NxR5nM0dmqXo
9OY/aksx/5H9Nw5q/Cb73dnzxCzw2/9f1/vlVLA8MO7Dz18/90e+LAAox5gwLJjWKgmD+E7KwNno
7Dsryih5T1J+oZo73j27Df/5x6+lFIkDAGwYyfCLmrppHgZ7UsOPIZqGH29//ksNyz8v31xtA2k9
pVByAnvPkQCjVwXoaN4DJyiPERXm+sZEwxtcvP3DXrlX5upk0VJBSUhotvdjy9Z046pGiDlA2u5/
xfL815dZ9QwRYqgkBEt7L7TKvNWAd+UfBjVR7RvpdsXoK85E7TiXdXWi/PPaF5qPUs/7t65a9RBX
7H2fec54BVUjEFuzZVo8sRl6uVv/1zeaf/CzH+DiwCHZED7bkLJaX3EgC/RtlbZ6RI5llOi3mkhF
ugVSV6CfJ15RQyxZRH1zOOuJrc+CbpFYVQlUyq+cYOZ9TN5TReJtfeI0stIk/uv7rfZ4FUbN1GpB
IYoQ9sEWkbSPivVHlRqgKkiaGHoIPNJRbko8RSkNZ5riABlC/Kknjr2vPUL95R3OQpmj7hy4wy6V
WqMpfzgWyomzbp/J5PP88ZVMBIMrO4tCTut8VUsw4wH2nRNakNcufTX1ZG4S261B9yk14vhJZR25
KRR6wycezisfb6x2GqUyoCuKLGufdU7/WRtq+ILB5Jw3sR2huM/ebIwvSVXptbVHPz1Ne3VUsN3Z
VVmeiil/7fJXk40OmMeVWcJkU5qYhqVtj+YGiUh2ikn7ytR5lJQ++wZIFQcLU6Pj5xlYmQf6MLX4
bMC8Va86JfKce4p+hn151ptkrKY22h9YmFsozxiZHft9G7dR9znHYfvjvM9fzWStqwp1GAmQnkqN
dHQ8MERSxmnbnHiZ5s/5V4ntnwPdmJ/Ss5vlwcfLBB1ZlGO0mS6GRquATw0SAEgdR6Z35o9ZzSeG
iUNlqBTHB6mndwcwGxAzpkLLxn0Vd8N43rg+CiCffZu67JELjrnrV1AFP7Ifj94VaAs/vv0sXrtX
q1mDU6GrUbnyfF3Bb5K1jWMQRSbL+ktqYcY8cateGx+r2SPCj4PFsXL9BrjOpZJP6jt410124sDy
ysev2zJlEFPKYXvuYw3Uceclo/loT2V1YmF87eNX+xYOPSWmWJs6XMYT6LKQ+BjB8e3Mq19NHiI2
CpnJxPXNtk95BtLFDAa3E1zD28/4tetfjefUU6waN5frexS/ikvM5wU83sSZhvfn/YDVgHZ0abSa
AufTw8P82cFb8n6Mw1qeef2rgebIGT5KN8yvkMPHB0qJo7eJUmhW5w2xoxjw2RAD6V0jLmscH9VZ
ZV624JjcDfCw5tTaPL8p/2ZGWpdyZJigrRt4xDWF2GaXhFTm3+cKORFXYRfkWDZCXRZfYRkYf4gi
HIoTM/lrex59NfCyMYSEBODSLzM3q64iUulREU2Ye2FKdwNRtZuiSyYgFZFd5SD8oATubHMwyg+9
2tnivBusrZZ3SY6Z46YQGnJHETsjHhywdeAk3379VlW8f074awO+1XdjXOu15xvq1JT40oMec1cw
TdmhovIn34XEnP+gcTfkB3NyC+tupC9V3Op4+5OvbkqH4sSlvDLUtNVQy7DjawR5Oj5wnMEPgRNm
mxA74ve3v+lrH78aaEJrbIRgoenTFXIfifmt4IYr+XnznDb/1GfDANdCkVB89Xy8+uqsLXJB4Yq4
ke2J1+CVYbCusrZxLZHrN67fkWSmo6FoGvXbWGlz7oMOopqKtKiojUx2Ff5V5RMd6PPum/7ymxlI
MXnKje3D6svFpqp1oCdSmOjQz/sBq2V0Mqe0Fnbj7EVtaXtUDeGOpG1ld96nr0axHXh0Zetx8lsk
a/5UAKm1geGemCReeanWlhLEsZEyspdEbYUzR6f/vwtkqZ/3Uqnzu/DspeJYgm83Lidf59y4USPt
S0Ha3HnP9Rgm8OzDEfsXJjifyQ8d2d0KWaisn3WkJWd+/mo4R5RiK6ORk68EuXep92O6CxDJ+2c9
VnU1mo2qt6ou5dO7QDe3g0F3us21+MxrX41mt8BQ0NPn9RUw3NvUgIpok1Z23guvGi8fK7DDhpiV
dvJrlCYXrVeE294yp4u378x8B/7NeqmuxmsRkH44acrgI/h/4lyY9ujF0Yn53eCcKsm/9tqvhqzR
O32RpMHgGwxcOKRlstfMMj3vvKyuhiyeOsMcJntAn2jZl8R2iV2CIeasu48K6OXd1zqiQd0pEXP6
rHkdZ7lzW43ZWZeur7u1rKRBmmpG59dkT2KsRwa4daKRdt/bD/ff33h9Le6xgrBNlTmSoiKt4Srt
wu5GBEF21qCCdfXy1lAfVWiXJ91FI8Kh/WAMeLzfWY1rR2fe+9WoTbW4BzGpwxsMxbRNK+tRerI4
8eK/dm/m3382oVmJkhKFHPR7wkexMbeIRGuPDtt5d341aA2ws6A23J47rzw2OhuwwhuDMx/raszC
w2gUpbV/Xrqp1/rG6ml0n3fp69FquYFwI62fEfIzioNPb8+/MavRSjhHRUQcnz4CitsKNxUb29ZP
ZqD929kMtNvLhxqZllvS4OXTTf2pjs3sIozD80pPurtaX1O6vm4c8uGgLXIfJjcSgtQez9ob6O7q
bDp2tCozmfZ7q8MgP2q9vtGqoDtriQKe9fLGgM2E1mCoYl9gXN/AKH3C/6+d98YcTT/PhlI7NTCH
okHs8TwR+2Faj0rfnvJyvzJO3dU4VQMLNEkEusiBPr1rx/jPdkaDnvWuHzFcz668hsKTsBMWe9JM
ab0nSDkFIIwzP11/edMdI1FAOJI66HhCu21pj7wn6So7YTd77casxuko0HTjmUH7rNFsxJVB+PBO
6RT3VPLqaz9gNVR17HQ5Nv7el+YcUaYYlQU/R+/+OuveO6uxipdEB52Ts7IGbUb8UKvt2jSRZ22G
OV6+vPeiCXALSJTh2D7/QCB/35rG/XkXvh6pcLlyKRXMp5Fyx/T4KHV69ed99mqcenGcOxq8IoBa
kQti2fpYpkF53iTgrNZTGERK47lC+EqMpAqz7Y2j1+qZV74ap7RvYXeMrrKHXfQ9ltoXNBMnsqZf
eRGd1WKKsz1UWK+lz8e25D7obWRvZGuE5029zmqc9oCdotRE4ID3Xf1qdswDmxaJ7nk7DWc1UEWd
6fC4S+EDvpwAsTrfwHidymh+7d6sBmngxrXTx43wLdnIbZ5XXHp6qvP6yoev8Y8eUZxxpWCzpivv
3bqwoW4zJai+nPWu26shCkOma7om5nWMSIEx8uEr1MDzHqm9GqOTWXoJdjfhN1ZvbDR3fMxq9/15
170ao+ZgjkNs8NlK0n40hbwFnXfCsvHaDV+N0HIgqKUzwm4PWlvZKgTSg704rz6g2/MPfbbYaXjE
nUnRlb2teu9y6Ty6jczOm1qO+qZnnw3DrWc2557AIgE5VF4grTxvJl+zZEw8lsZI0XtfTj38aFKM
rPNW0LXUmHwcAHuESvowYm7ckvQCQs/Oe0dWwzLOujHCoabsq/wTKmTQVZ/P+mBrtWpmpAQRvMxD
NKP0WzN69xBuzpunjim3z56hqPt0lIPd+bIFFIc/SfcTYbS78y58NSKNgmSWBHK13yr0+vUiPXiB
9/W8z16NSJJ1W8vRVIXQaHa3imr/iTXszIXNWo1JXuy6JuSi80keHjdWayo7z3P68wbOmhUAzN9B
gNyDJbIJmyYw6MydxNp5EIURGYSR7HzhorYYjBZRem1/PO+Gr1bMgQa5JA2v3WtRBVSB5jv0yO7M
N2W1XjaCFDMl+z/Ozm1JTpzZwk9EhCTOt0AVXX1ud/t4Q4w9YxCSOAiQEE+/V/nKZsa/d3DrmKFo
IaVSqZXrw8MTGT77y/CNB+5PgstrrPt3uQveur/GQEjJHBmTdDpp5T9DH/ptXdDYcmhQ9qIuajnM
mlaKsjHzyf2S1O3tGKzRsVHZS7qaKTAS+ezVv2qLso2072XUHEuw9gouMLsCK+BSW66+m9ucBBWc
kOETTPmx0BLsFuhgFfpYW6yhOhj+gt3PR1w+vD826rvlaSDr1hGgXKdlqcNiBJct8xMWH8sjgus8
+ikm6sbEqEevePF1fV76q7XqeHCFBru0tlWwD4Fn3FQmwn+QEByeYLXFDo74boUu4CVE6WLmkgzy
JUDrHKBrx5KUvfxJh16H1gs1lVdLstwqqnMatN+Pfc7dAnW4UZgSNYPDJ6PP9bTe8jh8PfTovfJp
1cDUJ8zTpaPSwjw3Hs9XPuyxNGWvfOpD+E+BeKKhZyZb0W39Izw3jt3Lo4/v12kIV7BJAH2myx76
FPCsFu3deYa4d8dGZrc8rYcekxEOECUz7u8JGdw6JV+PPXq3PGdsPM2Adv5SRPU7NAldiFLH5uFe
fGQq4HhaGWj0Zo2wmbI1KzzZfTv23rvFiRbFatIreJAgYqB70T2q5E9p5/VP/489aC8zsh7qwWaA
8r5RJlwyHUftwxgNAFjCkf5PQIrfbHRXgfTPgSsERacTsDQvJfe/yCb4CEjW27Gh2S1RoFomGcHQ
AuvfTDdm0vD1MsGxq7p/NX7XwJpx7TO8eEA/KoPumsAbPhx68x/uWz9F8wZOs0KD+QK/BR5YdEEt
LsjAPm/EsU36B4vjpx8IAF2B7Y7ElFy9F67YGx8PnsX3xoCShyMOzHh05dKXmfCnyo+OXUOx3RqF
I3mlAIlBK0ilWOklbH6hteWHpLhsL6hksSGhgf1bWZEN3vF6hPXEQUUXY7tlCqaWB9RWo8vODCQj
Jj6Ptj5YHd6LlWYNS9IgxZAjPN4Zx+5kuB5bQ3uZUmprmF2jz7GMYfSWxZu7SzWAssem+W6Bppgl
MCUUuqS9efYBftZkPvbee3mR5ridAO5hLKco+cipfpFiPHaI20uLKhgxiXpoNfxY2zFLoRKH46VK
8kNjspe8z34LMnefjri3acYcPuovcI96f+zZu+2TEJyzOnCiypr7oCNaFCpOC/GigwOzW54t7CFh
QOSwblIHOsISRe8kJ9vBLxr8ulGYFpRViOHGElYVLKdT8Iid9ODt+V6GtMBkqg9XsPimPg2IQKx1
V+JBkhpxrIazv/0fUcdKvEUNpa/b5AuIMbDLEcrcHPmydH/7PxM432zANZcStsvgjoE97DkvPh15
OvvRWPnzbuF6ktZrh3lTNxYdkSj8wS0iGA/egfwQ8f30fCeWJdGqGsrEm8SI5r5BfV/S2B488P6Q
Qv70fKoY2vJSD/3djZsKILuBMoU3x/nQ6OzFUnG8AtsL+y+Q8CKWkwiidbQUH4zte7HULKEenPxu
KKcgvtIJ0Nr5l3DAqx6LwXu91Mp1BAtRjE3fAEzAZ/V+lfTYfk128UayHnDQeMG4d8lw4ybAUq3s
m0NzHpYnu4DgG98NgA+WbRVuH2HXXt/A6XsQBwdmF298xPiQOXzWtKtGuPctiR9kYdUDMXBs3uxS
Alwkir4bDEben+xF6+Q9YCAH7xX2cqlYKAYBsx7KOJhfeT29WDG/HnvvXcZeVzBvlbIey7hLv3S9
pVkTBH8S7l5H999njn/5QmgARedBIpCFxi0ZfEJv0SD8h+kYX/OK/3r47nQKV2bI6+AVW4JWf6WI
q67Fgo35KuD3kNYC5FJnXxc07F7AlvKuyB34pb2hxS0en2HBMYHrEqvoRuBesr9pRRdEWSw5ivHA
OcKDI9uCdtTv7ci8JSdu7MRffdN4Yx4hsWQFDVFrP8XDsi6FpKiS5RFuqdcLfK8S0N9hwxBcqr61
LqcE1YRPHpS97kxhWAYgOBzhl9xKPm/nekwBpCKSbctZMRhOFZNRfvcFZm5B9TwDS9J+nUBSH8tk
Y6kp9Yq/txjmLTy1xIQJ2ISMgmHu4PN4g2brOr2PEtiO5GTc2CvEKhaEz0hfBj7prQRXL3HwpQdT
pTA6qMOTiW2AEra8GvTX4Fv1yGfTFK68mvtxpmAES+8sWLnpRcJhEkg6jLbNr976l23z1KPuDAkK
wOPMlrXost5eJQAW8aEs5F8d6lrVxsC+rS9FUi8fdAJvaq26ZD60auleXDN2fIZ8Pu3LFLU8IPTa
+2arjzXF0L22BvQTcGYS+Mi4fqhU0RML84sRzoyHkku6V9fQjlMY0LVDGdUqXE9sumLSY/Smj8WR
2ABP419j8qxGW3nN3Je4H/huh+A29KY/dWv+JjTsBTbDYrUZXdyXDUkh35mneIXpHeh434+9+y4e
m3DcfLOwoZQjaMZZ3MP+A7RzYHcOTh326+BY+KNSssJmxic0yJbYtifO+dEUcLfZqjVYIrH4fRmF
8GLAxpsxGHEee/V09139AChWMcqhhJfxP3BifK1ifmy9prt91uAGcpUM7x0uFTiR8rYK6aGiON0b
foQGiiz4IA4l5LJrVnkpQFOS9gfHZPc5Nan9SOCyuqzhR5mtYvwetfrt0FxMd3tsi7Zu08WkLxf4
ST+ic5DfwA9EHcqcaLo7dzcRJ0vHYBFaaxHcg17Toq16mT8fevdk9+5DbMFuq7GF445G51CURTkM
vUh57Om7d7cEvczAB4Cs2Ut5G/kmnLMIlIJj+n66V3tNLUxsq77HdOyW+LbpfPIFZ1p3qBRM92qv
eFXjpibkfChlrZcqqJYyJnN8LPrGu/wGgJUl5ddVCmQ3qN52rLNlVurYfI93AYZqui4rzsklwCn+
Pw3U5v9salHHlJ+wf/s1OobM79qmFUMZwu/fu4i0ozmB4XH4h7vD3zS+0R+Yqp9OgegHrSo4C3fl
Jqmv32CrDexVFXdsKOzUe2/oCHuERSAsyJDFAZFdpzjQncG1DPtjX39vcWhjuJV0Sncl16v3VbXW
/6Y97AKHVsZeNjO1QdfDPluVSIEeY7PdybH+g7PFb7bevWqmXnHrEum+K6eVNbdU6iSD84o9tqT3
whkrIp4Y4asS3tB9ncE0aryFdW3XHMt69rI89C9HZGmR9ls3NknuKSDdM9XAXvF8aOT3uryI+BuO
W9fMpJppdad4jXY/N7qZHPwLdiF1gxMuOoFZV/o+5SJbLZyLs1YE5uD+/uPE9NPagDEWpiXDD7iF
QS2+LR/RNPHt0OjsxXlyVm5Ol60rB91N+Vr737c5PPjie20enJ9giC1iVeJIcZZM3DI2/eG4+LtJ
v4um4HOQ2sK4pZwDM+VgKOOGx27vjg3KLpjOjdQ1taYrK5gcn5aG1ZmC0fax+bIXjMFDvPejjqgS
wF9A3tLkRgTUHdsHot0OrIeurquUd2DaNvZ+0irI47k1L/97YK7h/j/O6HvdWGqFMxY2d6XcghGp
D5nq9AT/174/Rchuu+//+2d+83H3GrLERRUM2eq+JIs/D1kTzu31GwPgeWwv3oOxlcen0aQc0Thk
r8tM3tW0Ohbow93cgfvDnBCNd0eFKiy4Ril/W2ATd2xkdvtwh/DrCagCTzTW1TvjvOG1a8Jj3Uw4
zf66y0ve0YWwSV6DQfIyKD8sZx4mBwfd//XpsFoGRwR2k7gMR1WiH8FKCWp+cGDYrw9f3Ny5xXEJ
hQAsnHI0H46fN5n25uDzd0EejjFVNcxalpuOv6J29ABywcdj33S3ZANDcFuNDkE0rfZVC5Lxyt9C
aJ2OhZu9oIyjjtA11XXYh6TC3QaYoyoKl2PTfS8o61m7ABmAl6/glncKKRsAuV8Phsq9pCyNACkL
J9TfqJ2pKzoOPQKwXl1rjh1C95KyxFiAUdpGlrSJXAGbevLco5/v3aEvG+xWq4s4Tvp29IoaGL7+
tiWUPILvEi5/eHv/+qD/iMd7YVkU+GyNogVTB/hJ9TRSCmgeF2bUZxzEFnYO0wBQmDGUa3/vOZwK
7oe4HdVnRn1YUUZsu8SB50LwlqsFFl7OE+JJdeHKcjWOQFlsNYinX/vK8eXcDcgy8yVs12++CoI7
M7TzreONOfvVYvEImFQAEa54sL01FP0tL+JqJPHW8WSYChzYAriTKm3zhkD5+dgOjbcV+K8n/uCz
qjfHMpq9IA66xpFdG5JPdUXbR5OK9J5xEM2PBYJgF2h6T4Q9qqOiZCv5J2LjS0rr52PTZRdjcNZ0
yousKP0NOlvJggvrQWz83w+/7j//NVV2UWZZPFVv0yrKcYCZxkVPm7RFCradLixS1foCiIFsjlUZ
9iI5OqZhFJhQlN7gRadAWHneBlm//99/ym/Sg71IDhbYC86IvihNHzSFV20fwbb/0zj9ZkntRXKU
wC1Z6EXA2RqkPqiqg6ekqde/1pZ6f6jw/O4ndikCAZe4ZuBMnUBxFFHRzKMeeWY0iu0XbtHR9odD
9W/GaW8ms7ZkXCa/T4tZBXwFoty+H7QQfzpY/WZG/QhKPx1LoH6oF8B/61PNZyHOS7hSiM88eeJq
S1gOwfjB6uleo1c3KM1UWuKbdLCOFUH0EXHumJ0TAAe/Zg4e/ExQZ+hESXFjNvv2PPv0D/H/dx96
FytiH1LRDS2+BXCa8XxJ5RSe+yTF1XxUG0kOiRfov0R6eHbEeezBBQRGgmilrz+lY3yscxbgrl+H
Z3LpyIHbbMs4DuczJN1JVjUgOB1aynsnMMNRcvcX2pQcuNgzTMRVkaT8WGFkL9Qj0UCljGVVUMNv
SeVnQR8dG/O9RM/5RE79jEdvW3Cq0vGsODtWcNlL9ByM0PiUiqoQnN3FoXc3RgeLhHuJHlSLoFxH
vCqG1o637TTNJYhSr8c+5e7wUIVxY5zvYbJTYA2HQQeZS2VwPvb03SolqdBVSDxexnwa7iCq/TjW
7pj3LN1L9Ooorj3DFl5Kx+R5SWfQ5kZ5TOkKoOevK8hzK05aSvOSt7CrHprk3ov1nxzxfxPj91K6
BqBmIO67tOjM+ChkX7a6P7aJ76V0rlnXWtVIpOQMJEa3dCTfZPiH0Pi7997VbwzU+Rs6/DDLJ9Nn
UI3lcCY/GLP2rl6gfbgJ7GKOriXl8q4e+jGrdAf4x6HJ+MM0/qedL1UOPRciTNFo1W8sS2Sl7wC4
5cf6IOne2Au40aqLRz8tlN1wd/UCFcAf3vzHI/4jDdxr6YIIAADS1U1JAdwyd4SrEA1GNcw23+CU
1Jc8TDc/i0ejwlOEerLNx1mEBhaWQ+TO45KS8QTges3+UnHIwCVKfB4fq8DvlWyrN1L4bszX45Ke
6wv3SbKcgLSduuLYd9utRABpZvADmrhYdRMhgrh26fIGBBT/27Ef2G2WGnjNzVTDclr6ZjgBNmwL
YImPlTz3UjbkVKE/+Go50avvlw1HdGoH8SF9Nd0r2QawQqZqxsPNAnNlCV531kt2TCdH9zq2oFnQ
Db90y4m1dMh9AWwxKhJfDw36XsjWiyQBLbiaT4Y1Kks8Dw1ca0CObTx7IVsNrSkJPH8+9VDWZEDY
1Y8gXc0fjr37btMM7DD4NBrnk5ei/B6IrT5xFx4cmN2eybWlgGPK+QQTSfYM5on4GpEtPpan7EVs
W9jYcV7MdOq6SOawloYjTFAdcz0B1eLXTVOms78BDD2deLzqc1jNMAD3xEGxx17vC06Mv0kxg35r
VQPF1fyG9ur1DzH2v7c2MPF+ffXFjrDMit10ApFkywQROo/FsWQCoJRfHx4C++j5I0Z9U7BrsbP7
TnRzrJeQ7J2+vG1QYyX95VSje6ZIbdPkiMfHLu/J3ulrQxtExQ0yn3hgXyflv6qGHWuvJnsJTKNQ
Uu6HYDlxooE0HVh1Ar9V5P97lf73OY7sVTCSipEJ8A3PUSVD89wsiquzi5jU50AP2AX/98/8buLs
1mtl/CqgLf4IsA69wjBgALt1OaaIATvp15kzNFU8zxGeXtcdLxLIYfK0d38fe/XdchUtwgH0jPo0
rIPLuRrbYlLVoY0PkKBf3zwdAjKrMNQnIxZzVk3CwMpOt0M7H9m7fTkF8s+mrT7NzSbPdBLvN9qG
xz7pXpC4NSrYetR6AIFu4lzJtc0hST0mnQec/deB6WJww2Mgy0+e8nTebiDi+oM75txE9nrEKgik
pm00nPg8NvkWKpknsJYvDs2YvRhxoQ4lZ10n57bttrcNJL4PLQE97djTr0vspwy98q2lC8TKp1BT
9KNcE46B0T/VCH+zUPeGX0AJo1zt0vQceCidG+9bL7u3Yy++W6UCx8cKgIv4DJ8v4HPNBpnsDADg
IT0f2cu/qOzBwSU6PYeDAqvetmvU3EdUdsmxtZrs1uowJQuy+CE9pxPN2pTdSnIsEyN78ReMuMbZ
MTxaBdj+rhfz3TFlLNkrvwBQ4FUTj+l5u1ofCUuDPGhAgDz0TffKr5ZI4BRdHwCAXN10engm0TE3
QeCBf53nJIS6xVcqKCIIftrOuw86/nLsra+b4U9LKISNUAM8d1CwaFG0DAB7Hy6NVcv7Y8/fLdFu
oICDL318Dnq6wuM8mILba6ven/wEr0Hw3yddshcWgeg4BImtorMavOlmBjdSPU4xAVATfapxdanV
ZpuHeav+H4frHw4g//Wju+UbO1aBCjZKHFtXCxYllVyy4SQEVp08N9UqgPruFXgyGQDl2NvX1uku
Bq99iBp1xsG6FSqTmzDu0lTOq/7yfQvZXUegrRaAvbrN2gxJzjDei4gmw4OZKkujy+oF8Sgyvcka
5GPip9yvMz3HAxKhPsKny8J07Ou/Bt2ohWaBiLm6+JuA3XPhcKCP68KNxupcOB+0T1jIWQOCsgCD
Bzbfjq9TlwEd6EVBljp4t4sbOogI3vQKRcUZ2EwwacF49ae4794PTOEg08Zt8l0NCv+slzEwRQTd
uZ8tGCGRG2MZLze3rKAuCeJP3V89qqrxkq0apwGbhUlUN587Hoj0m6oXkHjQyLn1WmVw+2rdp6ta
7GbYlFuzDqZRU24tn6goYjROVqcNVzbs5LFqnfIqwUxLcxNZF6qCmS0kdxRE0vTMw2VT6K0ae3cD
G/8uj6PBRA8tWXhSEO5bH5T2aEQWlqikSBQMcLN1rKOxg36z7Zu6mFOc9+McFZK17vFmY6fjLAGh
Gn0jhpdVECNtRCyJ1HKLr9U3PNMJMrsspZ5UBeib7Ms4K9BR3bbG3xYOauh50H0oHjcNA84Pzcji
+NGfK9+/36omWcCl39CjEpxTu1A4ImxRvMgHdGgk+F4D5wNeriYbqLdnAldjZGOK9Ju4cZG/2q9j
ojiAhL1BtfYSo9kxfaNrvE4ulx04fqc68a42kHKRnfXQxbJBpggHnXgxy8nhW/b9hYUopLFLJLqk
yUQk0nMkmi7vo9UqjWqK8yZzzSzNdEeWSZysRox6jPp6ad/WldUdUA1117OLCTc/yPu6CRhcYhsn
C5xrmuQz+K1df5euGw5+TUiWVWd2mFFtz8COjBkyqHn2fT8HBc5vX6hIdHSGwYpY7zpmKcrOZIa3
2oZr5tnU6H8ibopmSAojmKwRuXxl0kPPjDZxMLzGoaJJ0VRT2H7F2SeRWDQq6E0xtWE/PQogCqM3
yLNGdW5djDahtCd9eLuFHhP3tLFi+5t3sl/QMaO9PngcsWibUzc0jl0GRdvxY+OphDCEN1FHYRaD
gTg8knkW9GvQVlXisqpOVV1aa0x4SzQP+k+tBQI8h+c9QTd6bX2awto5jOS3ara1qDMxiuQrsIPj
8BHd5VuT4/oHexf07r17gI51SvA/917wrW+12S6KDc69iQ3EyHxosJK+tQGm+U0t2PY4pwB/EjYm
7VOilzg6kYQPzbtRNOv2bCF0Zx5uouEbkBRXJ+LoMtm5674LXK2AlhiNviv7vpVVObKU6rtlTGOW
t4EfsM9JBFr739SK6hEt5N4t7nm2b5D4q6y1YV3UMAjyipVvib0F5MFsNzAP8j/JlAdpMUh0C77E
rpHdI60rTi+254s7eWPTrjep0yQq42gV5COJKlG9a8a0HvLBzR48EVuSTmgmUNFkADydQv0wkW0m
F3+IBvkeZI2qf1rCNAZpshF9XMxraxA7bZjo5gz9NNUPY2qibxKeAF1eoWRon5qVaISSpl/tKQrB
ea0LguskcydaGByfq3oZ0GbgxaZ+a5IpDS5qAGszmytPR1+bJm2HvO4mMbdZ0tGKAA4U+Otlkmqa
i9ky4hXz1DGadXKzw2d/TvEGRUhqCjtDEIBz7tWTztrVm7pTd7XkyWBot4nH0aIx7RQO2n5hxNkI
/LMaLMYcKIjoAelS/Q8QzDAvbmXDVB4pG/Yf3eiHIQyOlILlWeaLbeMXO6PT9M2BT6errBnneEW8
3wbb91k7Y5u2GSreZvom6DzX74AYTu8Ae9PYFQQsa9J3Eo+6fs1hXvQpTCPcR546y1SYoYmyC0uZ
0lScjKl96bKazsl2Z9epRuliBf8pvSGVQ6KIdramuUxgoXnZpjn3XqNQaFY0QbR4xUQMTYvYbVv7
QZPNb2/MvNm0XIDArorRssrd+0BsPRM6tfwV5SNgWTMu5ZyeYR1fz7epwDHm0aEulpwDwbHpzVUV
jlAdB816r2rSihzsbzrnwQDeOpoX9FRxixa6baLvZiIUWoO6YJ6f+UpidtPjYrd97GF3x8fMuACY
G5iLZ6PVKb2Abj7NT+EEtu9fjK+JvI+kP2GidY2Szd8+AOKYDgq+bdOprxNuzvjL1vYUKhFM7yNh
mup2qnnrX9CNGsmHRTOQsU6ISTIqADTyq382+CXD2Hxq2vBm6nldQ2mLdhRMlARmSrdNO7vhZmiV
DwUrg6KVnKYB6MPMzK5jr52XJrdGyfRDwgQKvrBJD6u3gDbS+w6p/etV5n0DKxXmzrPT8Svkn+v3
fhqJLaiHDRCc1E58H9Dl9QHochfeRAjPNDPpKNwNtd1HoYO2gB0yf4dTDTySNuIBSCj1puI8XRmm
viIANjyaYTX5MCFZexYM93rner6CiFteMLh6vkRxZ+yD3JgLCvCSp/BVpWPinZveG/Jm7VkGmgTB
NFBW5mQJt+mLbhmOZUkLI5V8xlnwoZ3R9/ncBHBTLCBzqu4s/uFhq2VdcOROqC0w4a9FG2j3CQzb
es4VWnzcPSwB/b8ardcsaKOHRglyMdPk+SVa+gf/MkKBdZPGSfC6UQUzmCbFqn8jFGsxA+bWYD7I
MGcM+z5JW94ViDrT+Lh5S3IySdrlC6nuh9ZT7+HZa55isMwBGZfKL/jYf9tIM2ZOVfwL2CrtfWAd
3M7thCuRGwGsdoCMY157VxAd+vPHkdZoH0WitYWwL5zhOAivPoF5kPXWC94YWDGs4BaY6m+J8RHv
PfQw3Q3tBO10C9FwfZf682q+Q18z8yzFNehWEI+Z8C6J5239O+6UPddmhnQ5a2DQ/5SMc9Tk4+o1
w0sjEQy/+L2qMj15g9/kSrgFjipVHcg+Ezoe6tuN0VkX0BzNS2mnSD1YhWTwezfHz/68KVp0La0V
hqpBW7pMvbF6ZsNQrWcII7vuHTRrc/sKA4LoviG8MqUanXOPMRwQhkKvuDm/BLDKMZlamGWZv45j
82npdE2+8MY3T63PxudB663JLCzYJ4NLiG2NvvWUj/R1BjHR++TjKsz7GESIpLBtmucQXbSBjEKX
x1wbltcDCLS3Dd90Po5LjHp3tCxVHm+hOSfz0rYlDifb8GAhWnlOsdnGOjNWQWpVh48sVV3uYiAN
dQVZHuL3knntUkF+3Cw501t8WqOUX5zieWW7zwrIryxeub1Y6OjavvsINZ7Lnd8HAIEHIoK5iQUu
QfepxPaFhq6krQhM2hZX1DIYkNlPA1h9JqX3vJs9VzS6ITcQl/aZq3ApGnTRfKLo+82l1GPG/RDm
Czrq3iPr/RKJ8GmhADPQGUs0cFcltmIr8s/oU83TB+OneT9SrAxKSQn8s+nyrW1xe+SR4JUqO14A
ARM6o630SxEMab6g1e95IjK59dq40zmp+0ecM2ZTMhmHkcE3I2p8HJqxgVMGhRXseUhb2T/4arAe
9gq4FNylUe0XbT/O6zmkPDBPtCMahs64WU/fgqSzzdlIoJeeR9b4n5IJ2KBiCirUlhLuzdGj64Yq
PhPdWvaEC02/ezfN0fYUBlLScpB9763ZdC1fdAEiLqT/0EAmpaEDziZbV6d3FULmsOZJENTPDtIn
LwegXJl302ZHeHugr5rZHDaZlcjjlPLhSUyoYWLwajmefIe+bXlGLy49JZXfdYUmFRtyyhtJH4Jl
uJKCo+maXCeQ7jZ1niYmZIVaRkIXPAQ9452a41ObSFhzZZtCi+DbgFZe/0M9Rf297hak9XlTt15O
W1gPYuomq8liGyFIsAX+FDd1ZAcklfFKcBasZ9zkwpJEWzCW/MCbLxwvQ16WHgszZ2E0FsI1S1eK
FfvJ55Boa84sFpKCgaNhrkcD7ieFi2XzLTVhnU0+3c5Lsqyfuq5qGI48YdVOjwvUeoh4Gik9v/X5
YHH3X7mnxF3Bu5ve/LspSQQ5JSAnrUjfkOoWegv88IOVxqsvIurC+W2RFTXvOr3QHHdzI/viZGVN
Hq7cKwbRvE/XZcnM4P3jBNqJetz0ZHptm5tmHmCOEqCvH8men2/bnA5ZjAP5CNmveJ01YTdMMFuu
/ZKerIr9O+Gn6UeJhCpfXfu1hpH1E0VJ67mhLKqBKZhfQ2tu+x47w21ia/c3HVr6YezCpLlhvEF7
wdZOW/owekw/Ewv/Ydjfhw9wDl2yJHJwIlnIViJtGT/UKDnpZ+MNEJjPa5wvHiQXlRd+SJJuylyf
POAaEh4DgOL6OptIfYcQZy5OJ+w9ont9EqyNRKbUOkMcA9gJC60H5jsIEIXA0sH4LBYxo+I3fInr
EyYGgGFR7W63KPk7Ser5JWBBcBsRgQnnS51zEr3IUKv3dJPrUxIN7UtNhglKp0UKMWYr4amdshrn
N3d2ABa6m8iw+kNE1+F2bl2SFm03Rrnalm09d7oNbx0EucF76yXxay2tD9AAm7vYu6lUbKzMKqyV
BMYPriF/87ly8/swjCKXGa7WBOJkaqwr+NVM5yLdusEIKNHUDWBFj+OEWbZyv2+LOjLUuzU0QJ81
OvYtudUNrdLHyVun+WzgXEE+bBGQ8XnqAjPfLcEQ1l9wFlMjoBnMYzcDH3hw365Ggi9cdwahlQ46
+eAvciBPo7/4wwnmHa6Dn88UNZfeM6n87GFlAsIWOh7ygkxtM2dLyHG4Sucl5rmWyLptVvme78vM
hW7h39Yk9Md7s/Zm+wrMmkWC38xJiN1bYiGHQ9aiF6s9wReqYqVOJG9fVopq1qnvAl+d5xiBr8AZ
vY4v41VQehpjxfwn9Cu14R0U4T4taLqG6YWiI239zrGLqqdlmpOB5C6tTXM7jZNPogw2Mwnyv61l
0r2g2BMz1HUgQt7upklOiERNFyOHGhSW/qtA+cV+FqFILwFI7yj5KBt/ppMvvC8KkgEUftY+BHcT
1ypNjtmBzD+rFiNAgNHLWhhV6+RjBJeK+UNiG5J8mqYxZW0RxqOHZKXqQs+8RnZr1zrzGIt9ZDmV
Vnla+ZI9Tluyuu8BDCzk35qjUfCUtIBXvnOyWVNYaIS9fga1PBTrqTPwKy5T7rH+OcL6RAwmvr4m
CMAjxSh/Nx0cI25anzT2xheNIP/H2XltR45c6fpVtPoeGpiAmzXSBYBEGnoWy95glWHBI+ACAeDp
z5c9OmfU1Eh91G0uqkgmE8hAxN7//k2biH1cRxk1nuflBBtIOmral2qIN4pUCmvqnlk/VTMloj6G
dV6PH5rJkEsqK2MOz9MUKpdPbA/1mAx2sy5f6tBFT+oVdTh9mXU9LGmfm60Rh7Wybsohz7x4gNox
325VJXI+Er9E3joxN4rHfhnosAYPk6EPahdhgPfEkN3K3B6OOluD58Gxt3mKZnff+4etaZpoJCE2
Qm+XK4fEvKCS6aYDypecUF113p0JyKEIlR9Ns6Z+jmY16+nJt7Rf/FwI6wkOe22aReJp7LxklE+k
ppx2r3W/bWQzllXkSCPMLgSMC0/EU7NXBs3VZhrHdWcFH33btfzLzMlSfQ33ski2DuOTB2lP46E0
hl3BEjAy40yz5syxCTLOrhjMQxZjGOa8d5YZyuOii7w/h8X1eOJuzRZ+xVKWMWdg335wGUqZaVUU
3Zz0hlvqw7IizQHGMJAu7n5hlfdBpU0goHKr71E2qHOTlV7HE5mpizSB7u5CO5/tM/V28yWoCqnv
u1pPl3nwu6ZIgm1bY9dl4wBczLMvGLnQjOQtu2lZjfXdPJsh4ghMvPS58YMi7veNpB30TOap9Een
uRtmZ2ruxkxNN6rvZfXVHtegPsigHl+AUZxDazhUYbwfLzhvuy/GuFmF/uBir/M62p5pRgWGMiWL
mEInarTfpg5B5yoe6FVlHDCqXwh7DFbmFeybE+XouMaNAgOJsV4K1xgN15ZHVsHiHbbabuIe6hek
cxxz7DsZdjOA4WzsYXvx9eIWn1a9DPvtLjjs3mNcI+3b1itVOcWzs/TljQwghmEKuK6J6VVSkVYu
HmyS35NF+muFJUdGYHNHUeE/WYUDHJNN9PmRR5jjZa8yY4XROjR7UjNEp0rIZmRx37OOsJmzXQMh
Rhm2J8GrnIHVOMpoXAibXE04FPvM9nZnBKGc3zFus8dbjZEBda8mpfReKDya4iAYe/3QMg39JnY6
2y9d7s7Fx0LmqOXque8biICteGntkO6GzF6agJqQFDAgwiDZ+5b+Y1GCeoAxT2k9qc2K2CPWrIx2
sGg3qX2vKJqbTfsAJxECM+vLOPWdE0ugleVh6/NdP5n9YPifdDZ06kEtZVhegiKkpTm0KqvL85IX
q1Ww39ruz1pT036pt1y3y2EPe2yyazns75kctLDfFiCmdo1WjvjxtFaT5sm2hw+2UzgpQx7rBncF
DpLAxeM86rSn/Pc8D7o5hMVc0LQEVrfe6kB19WfdgsZE9LBK3FmG7XWvfRWGdVLLbLRfDHtvl/vN
DKrlPpNEvD0FQKr2r0CSuu8nx+l+ut0U+qfVyhszFgKn7FsOspzDOl9dWyeZ569BHxOSBTE33i3Y
L+8WbI3Mi4dFk3nDwvLri/Ic0ZPZZ67dXdgDsEZe72iMzvtifDVdpyzu7T3rIBRlZt2dcJw37EcE
j74nY+Kbds3gptv6lOBFPaZQ1Po2Zhziqm+dbieDZMN9Ds5GAwTyyWzagQbCo3JMrDHsK3oX6tn2
XgH81THKhXlSEW4+ln1jerZL1e7ORncqIUgs37S9hRNX5WXzUedloJPR7fv60DhOMCQ2UTJzHQ1j
uxUphVRDRyDwHoM12VxzvYg5k0lVlOF6yWZmjTECjzx0EywUzAlD9KxlEM0MU+YXb1mdna157sWJ
fVIyZh84wiIAVKuOUHruVTK0nWpSsSprePVLt24MSiRLzA5Btdjg/OzrtkGIVTPamqd4aTkORWw0
Y3j07N7e1nNtBU7wQY1EsNxe19zac+GlqERcWasjH1y/bNaPBlcTGlFBsydVerWhpr5fgn0R9+ra
mtxkhqxXzhiIrjhDbVmeP2ytNVGTjcrxzIWZEjiTHzMkcfUcmVMbdt/LjS0bUt7mt+brOC/GkCrc
JagLeczp/YmZkeNlCqUKHtyiWnJOxKDaf9QFY4QvVaVlnYpcdAZ98NA7HSnH3lg+CaoajgayCoWb
9mztw2vRC1cH0WyF2CxrX6jgxQJTK8ltAbifv4X4sNYfekNJ41HmTGqelrAaJjTvW9DYsb8MGBKj
d+vH5ly0DKxYJKJ30tGnvvMOBCCq4QbpXu7qeGf4I1ucHEe/9BPT9ebgRveMgG4pIgLvtlZCTO+6
pqrHi587Wp4NRQr5F8c0ac+9bvWQy8jWUFHj29q4lSb2Ok+GmlT5ydgJFIxDCoDusKk2GO/LaUZC
0rqmv7zsDVzEODAnpjOl03SYFI25MX8PvKnPXhywodjuCCaolv1i7ARjj4mDqV9z1n3ubBFlRrXH
lr/O6rTJLnROI/C4Pja1t5sfrGJ23UtZM8KLe7Nlcn9ACGyO9HYdCD24/bS6RjqMtq1ix2srI+KZ
u/P66QpFdS4GC6lpwYke0tKwGNR4HbOZLWrIRguibVh7NxkL3xWneVXhfurFapgdXmy2VmFUOzkh
ZzRfVnXrWuM0fXAn7NBf/Vyo9tYE1PbTxi1U+E5rZipJkwPvISuESfZYdl3j3WR509XvdMCNudns
oJ4upiILB6ACajlZ4dvuPlbKb/PLWo1h/Z56FhQJxNDbygFEIWiBmgXmaqUZKx7m3ohxj/C2PmGA
5wdhWsPju3oP+5+x7zMnKw5D3B/bQ8sMZ1Jnv9UjN3b2q358XEduGsNOVgJx4bYfbu8cbjuypdAt
6v09Yw+ArYUnOQ333b+lV/CMG9vIQBAjz8R2zr7O3wL7aFae1x/ryh/c272RSKYte5PzZ12qEOiu
VphPpDMJ01sRWRoMluGkDVvKHKZgwd1ubKcv7SIC+1HiEDLZ6dWj1aJ1W11i04NxD5cqDlut62Rr
x2sU3Dx59+6Yie4skODq09D1yknyZeu7W3vCYCZas9q0zmLvXefWmCzLSBkrzmXSBHlIXd0PUw8y
5rSl83X1SWa/yfa8Wp8BlMUMUl5k4/7D6Vwn/9bX0mzOpoM68WyWehvuEPqP80uDi3TxXnauWG8t
YUzbz21wq/62XFTrH3blBmAfIePpiBmdYhxSThP8vGEWd8psJx3PG1mf55G3UCVqt+06hs7uMeYW
4sqIXYI0hIx83yyE+b43dZ1Pd+O8W93FJ6mOigDEO0OeEM4baeuTL6pvgCYGyJMbGP0EOkgJFk8d
67w9MEeqARrYQq99jL5WIqExLk68GYY18pgEw4jCoXev9y7sadPzCNA2fJj8pTFwCCj98oe6now/
fAXOpp3Bzc+DDClCTHa65p0zjvasYpGD3I+RagQeDNoh2skHCjUTx3YNCDFOPmT3duHPOmX/xL1w
abpyeZ2rtV9v5e637keqAE+sUTVU6rKBRa4fA7/tlweO69w5TdQpUYtPyhAR35OvSeeAzXPYMnJ8
pCoO/ctUoA24Z6rRDn1EYMFO6z7UdOUuUZPCnb8qZQxBhFbH1sCZfQ1gMQ7FM8QGK0+WhRjl5wou
IgciqRi4LYZLkIUf/N4M4YZ3JhMoEK5sHOQclUjoRCQDJv9OzLR6VK80yjlwGA2pOX+lG9tLI/Jm
uA9V5LK9znuUNxJ9RoStfK/zdEXQSZxPtwqv+IwmGlA6UprYmeHY0muUVawHHL/1hUZ4da1kdArI
F8kf47i8oUV6m+ha2U3NwQw/VeLFW/4QKd186wjjNs6yTvTmB6d8Duh5SvePSU/Mt34wEre3MCt9
P+WUMmlVw8W8m9gsfy9S/p8YPZlvPWFouO0ZJhd1t8FDMBSynG9abUg81CZYLcBhS4Wdvh8O9uM6
ARDFxOAaZgwqS8/xrz+WKzvqf2HpvM11y1cwttIY/VSSAtokJWKQO0h3Q0y5xMSOaVvwOwr9f0JC
8t7ws8Zh2ibhOF6KkH7w382bzFTS55SZqK7pxEDAC6OhKFy37nfUxf+EnPjWx6qCV8VmbrupF5Bl
MWPXchhAtH7ngv7Zq79hbfUk4U1+EbowLtpv9Wh90EGf/THS5lsjK6rkoe3zzE0Zc1Gvj9u5VI3z
B1/8DTNrtqy5k8pzU5CuA4RH4FULfONfL6h/dlfePOfZygzDDUsvzU1j4khdMvpuDt8/9upvOJV2
3TuwargvdGp42s4h6Yy7fPevX/yfrNC3lj7eyKCmXyuWS+GH9o+pK1sdm95mk8cT2G0f9QoW8wlx
kNv/oVg78629TxHk2sfrxE2JEXU/imGc7isLdOZfX9CvKrz/5el+a+7jV5vjLVsu0jYIC3CusNs0
EC7/vm7W7H0QFL78TSeszjuWffVS7eWLxUpzT9lUqoJWIS8OpBr+WBen6O1o9qmI/vvd/cf39T/z
V/n43+9j+ut/8efvst/GMi/mN3/864ts+e+/rj/z/77ntz/x1+OrvP/avk5vv+k3P8Pr/u33Jl/n
r7/5w4GyeN6e1Ou4Pb9Oqpl/fX3e4fU7/3+/+KfXX1/lZetf//LLdzDd+fpqeMh1v/ztS+cff/nl
V9nsf/z96//ti9cL+Msvl6/913/8/tev08yPus6fw0A4V1tB/frr39j2n0NIQqawTMulAf/lTx3x
oMVffhHun3EbNHFnDAjlon3mWZukun7JNv8srnhwaGKDzHGNyd7/fTu/+UD+5wP6U6faR8noc/rL
L1d+6/8sHz9wXM91SfjjP3pG/y2TWdliHndvUo/LNsvYmPLgXpqk6Dq+5f9bDwK/yrNCN3S4Fh8K
2z8cupUPVK7ypXoCWn8iPe1j50/P//pp+Ier+e2v+IeKYVXX2aeCL1dZHxXuz2G5fd6B7/+9XyN8
z7EFnn2ucN3Atx1u6t+RhjegkULPY/Xo4FdvGe/Noj30RpX8278FrBu5IzkwjvDe6mO3wA5WC5z8
Udfnxj2F8t6Rv3O/fruTQ9jwPX4FRKXAtnzHfBuv1MhwdLSXV4/drUsb+Htb+Zvy5/r6PuvKdAFy
BMy4t+zkAYDenN18eGTYcodX+0Wt5cFV7Q2yzgfhdO9nYGdTmpHsl8O/vnv/eGmhbVNMB0Foe7b3
dmE3a2dq1djZg7k2dzU0s9n4vbrUCn/NI/77x4fQcIFyJgxMvNd9/611U+U5lZkbg//g16AFTYdh
KDPj8jTbEPjkiiNQI7b6k10BWYCmCwghlWVGdhHCpgi1H3VWXt+F17ZzWA4w9LJoX8Iy7cviuzs5
Hp18QXsXmn6W4tT+2TQr5gMrWFeCYYU4j3KhOTLGEUsVbd+bZbXGk0IOPgZ6SPLJDW7gbvlM6dQE
GdU1G03otKXvFR3noxqUdd702uQxUPbPdVgZ5nbYJlx8p+dwcBdxCqtgTUetzHjVTp3kxvgeyupS
RFM7EcezlF7AkFHu+lLvokmZk/UHeylmeND9534N3eMCURqkJeQV7DW8L3lasAoZy1giy9gik6E+
9Lo5++jAGENNcU1v8UVxNzWDoLte5EOAaPrZr02JCnMKoGwoqLyQvhF1BPvwXgzrcFeI1rv4Xj4e
1IRRQN3hxlNCH/lWhp59CbDSZdiDoZHbBP4Pznkdr/Dkk7zX5mHNGbxtgZUfHBbSOQga52yAaKVj
sH1vS5quqVs+F8u6pt5+vdzrYLXZiuFIJHOAyXXxbNr9p7zortzw1Usr7LZiDUZ5k085pEfiYhkD
O/SYcmi4U5no78zJ6A6ztwzxGmDuOOcSImVbhHeyEfv9UC5dOrtDFSm450k+bsNpyHsSPkp/PpSV
oH3OR3WSS41NHggzY745V9FgQGIMAWTvBlE3Z/K0YWMFTfBkQYPyoFba1Wnv5g/WbMLtMao6nRxY
fbZhDlE+BPMZs+rwxmqUuLVGbd6OnnajunH3C94l4dHNijL1lqaP99UMkqELjSo1pj4Qr5Vy78Kx
2+BqmFXUmLV89oQpWDJKvPqYeopDcW1tp3b/RI5Ydl6DUV821xFQvicy1pdwf5ZOONzAF9c/cxV8
W1ryElGWeukUhm1MmbKmqrOmzxgkm/e1dus4yL3ihKdNfSCU2GGCv1p8pr7zsA2Nd678yYFA500R
uFIeefngJJ3Lj8G7+BCuOWTEiV1P4jWYOpbf/gzhPUW9C+uvxRz9gJTBu1l53M67NTaXmikKMQ1b
f+6IKkFXhC2CNwPOTpVYzlfC4zP+xNCaCjE5TyPDAWC3ACjScGGlZkvGWCvvD82Oxwx0OjjH9UTp
trkqvnoNjNRqh86B1zqLfjopE/KElUNn4ya3x1Z3+StAyshs0ikiF9OHyK8V5izl8DXY5uDQueaT
9PYucUGpzkWu5L2xLsO5FsVyCHKoi3UYhGennLY7b+WQ13rgA/e6nG/2zMSScOH20Ssjb1O6isQO
W71zfIbSaPxvsNsZo81SVWrlyE/lCGVA9kUqetnGlddaeHBu5WWYhJeobLvAe+6qr633Xme8kbnM
4ywr5a23BSDITt9GNW7Bac4nGAU4X1bdS6DdBELzIV/hV6lBl4fFqX+MefZudrzZYMeU4oudr2Pi
T8t7+OPgsV0GQldIZCc46D0wis1OJcB2ZNGTXtwagq6nq+I8Lmo7tZKAHygK853a+j0GWpKJbhDW
M4EnCc2Ym+Vp7NV3EP8y0dkcPI4DkROBGEXSO3hkl5Pn3G3GWp2dmVNLOKo6qcaASdMgjDAzv4iD
blwSqHRhAVVj7Q+B9qHWjDOblzUb5lfDc6cbpvuYx7CzEgeE5jt3UFdUxcajuYRQLbyhPTRN26d2
Szy46TIdJ1RGPlo6tA9Afc2p8zrvDi79nhbD8GOv+vA2hPkI4ciUMZyVOpKW5LiV2SdGQbCHzM+a
nE049H0QIdcpU3excvCi7ru9mCrebbHHeg7YH+um/rZu7XRaQXWerEEvrzA06wIej7hmC6nlZemH
6kbUajgDXLk3rDTvRpGtE+fSFQwcq/JIJ/osFXrTHmJNjMYHFpG1nPBt9dN66caT1ox4JmeDHFpU
4RG/3/VgdLJMlbNVyEIAvLTB/QQiDj+XwIEHWeXtGeJxfxLemn+2Vuhhnqyhm9iqeoQ7GBzKPhti
Bysappm5ggK9tPHaixKysl3AFOpJS+uM3n+BXZnHjcym02Rfj7+MfS52AavjhgHSJ2urXTsqA0Oz
zXMuRNuMHSAChLQxR+9kKqd+F0q4aZHbbGVawnW/7MNq3s/NowTkr+5gi+jvE7G1SBJClYzVII7e
MDwPyFRS6AxLajGRpX/Wr52EMqM7qqOxaiUsO8uEIbco9rEBNh9W5PFcFa9QBFnanD+M0zvzZBQd
dDmjBdl3jfJx9Z1vOCrlP+xFG4kzZdND4FfyG9Qs2I6FZ5SJYa/9vV85Ntu22xxbZ5nOQLlWbFi6
ulkDk1unqB+UrL4rEuacwzhZjpugMKifCqhc3Dtd5UeAw9KOOMGHxMQz59jaFQxBAl2XqEOCkMpF
zveSEuHgd04Tw8SBdB2O/hEzqSo12+J7npNuKNbBvlSG+KhHad1JmX8zuQgYgBOjtA06JHxdCDEq
wjPiKjFw5DsoFjBxy4azu8PtJnYzb37qfFWgAXPNe6ucm5sArAl5h7sFwAdtGJmQDZlxt7O4GAVU
+Gn1GY1luE2x8KentQEpzTNsfmEhklbDPAUePoSmSZlT7JDyePDlUn7SgVGd29AATRsLXtq1v5jb
nDNWlbCRO8M4QDyyGJRuULmWQifDgkRgmaqflcjGr4Vrverr/9odExbOfFmKOoN9wVjm1s3118rD
XBLTFoZlgd2c1nFoXukALeqJgCfWMb+LqvgqtWN8XSAypkrgGmPUpv1ytRHGrxJj2Kiptvm+rzGc
7LJFJ03o5KdF4M3rz4GOS5gmsS77KS6DzYgn1DMHxAZNEowdZca0bI+qMb/mKF10VOTjN8vZX4Xb
GecenulMtui6geT55c0KsHTw2mWMtbd8cxqfazY1O8iMDigGweeoNBZ9j22eGzlQwpLNXtYuMXoZ
HNGcPEBTundaJmSmOIziw5h/YqJyKNGrRQb7ZaQXsT5AkfOSTPU/jXZ/HQ1jvuRqYqJgOXCJ8Oy5
oeKQaUtzE3EXbfiDWiVTbUKy93zwKW9cYoFx1MH1K+Ouog9PBgKRTtTD9Z1k57k3eZKi9dr4Crcx
03HoZYy0TUVOZ5pUVAzojqi39XEBLU48Ez1PW2VbqqDVnB3HtWK3Nr90Vt2cMNmpY8WI9uLUjsIR
sg0vw+yZHJg5d81GCumUW5A2q7sfxZ7hoE54UVo23nfS4Bk0mmB1QcVGKjPtHolOKt7jlrJEvUPd
XmO5c4aSNsVmBVne28PwtjD8+zFs9lh2u/EhbzZxUJawPpTYwfGkBmDLnLCwXSusXy8Kq+nIqjeP
t7auF0g+8GUGETxvgZgi2zHWu6ZZ0cyJ+XuH2vJWw8S6Kxvx1bOousoWBvRVbVNC68jlqQwaFVEh
yWTvYWBD/mP81yn3tBnd/MIiqW9XOxhui62HkNn21vMoqGUtqVzO2uIMee6JBSfgEIbBA5Kr+rGZ
KF+9Vb5fi5FVA7/z6rM4nrvR+dgHszjM9modzKb7aW7unGSy/gTDqzwGV0kWdPxCJbIV20MzEMTh
i6mJzL5cDoXOtrMl12KKG2SGH1BYbWlINnQRhfh0xNDaspvCRgnGU6bgxDgLXqHLmD16DXqMJXfz
O7a57USYOSROt8INY4CTQj0oU6svyXfKGf2y52fzHXkXTdTD2j7XkHahZphd50cCndPzNDnu97ar
q0Pb4+dZM2x8uTpsPeRygOPv98GLZKkcAlK5ctYjPOwOcOAsJxOiA43SBRGbe5wmHsIBYsQFd6Mf
0La8w9C1LgJDuzhOQ1Ek1eLkKYWCe+iYY0eZgFUqRBlCk7epL/I23mXvwAKV/V1VolSoxw1G5zCU
6Tps3+oN4UBV9dsJ0uur2wb7XTix3GdZhOeidIv7bXXRGy1dG/kjVaMjFkQqbXf18LLz2O4nO8l2
3ESjrLL3dyuqvYcsWyyYl1uok4UB4EkhZPvu7OucOlifH4cd7ZfbZ9Wp2azlW9k5zNtNmR/s2lSn
oem2x8Aptg8VY5XLsDO4EsZeRSETlrvKKNdTD/py029L+Knxhuo940hYX/686qQwDExsabOONfyg
Qxk6z26xyTxZUXJGe+bWz47Vn0aK8b62CNPikaXhkkcqtuLiBk6LYQNhZ3SA2SfElMgImTYeXWfS
STdlTux0ZR9Db0AJs6shmqGxpr25v3M91qY2zDrdF3BVkvZgLmeUd6cty6BglJb+2k2ddx1nTg97
xxyw8gjxyQZXp66w0FKUrrzJiKY4NU7l3i3+UD17LJ4z89/8KCaOK+rR6h7z1vV+2F1BTtv6ubWR
K/dhWaSFsrdj6I0oknDBPSwWRjdosikCawW1y228C8P1KSk9ilGU1w6TYYsAob49ax7bo2fsQaJL
q01HtkjmmOKpJOv4XATofJpGjzeeudbpMlkyYS+zb/1qnOF05sW97LzxqbMb52J1nXvYPBzIbOlZ
STM13Wns+fCGap1RC5QEsHUeEWA7SBcENRl+7ovy1ZDmBCjkuqfWgIBVw3SboQLGjSU+ImxqTgMC
xsiEbXpjQ6mixww/0FXJaFgonJa5CA/2tKDi3gcryRZYsHvmiIO9U5xfPXvPlY2qStiKXSFwePRL
7ksnSiuRvsDrLrfMpCi87wAbL4x4KcNcjoV83PVdFS59HExuiKjM9d4LJORHN8dEvkQwHItB6hN0
xz6u0EMcVyi/UbYb9AHKcN+vc8tQt9xzWi/rR2Y4ddyHobhtq+bblrnjeSF6IHb2bH1gTrQezVq/
Kl+F91tvwN1ww+ueKFdU/UzYi6uUoTCq7kY6fniCBaMPuEUW8bT5pPtkFW1TIdC+KV98QkeJIVxp
u5/tUMHFrLP2mRuXc8vX+jvqpuuyaL+IxVnZoJx7HhLvFm+0mgmmOR9sODNIPpw+UtJzklHShhY9
Ah1CnBB4S0jnKqBfw2ZbHJxOzZgolmMMVQ4exFxncb6oJjJUsfCs0DWvs2HEwt8hJkGajrxlfs1Q
vcPiVx4KSFaGCPLgMKlQ8Qio/BRa0GAVsakXmes6DUoicgYEYNKazubQ2ScekbjU4gz/yX1w6rp9
MYKd2Ke5/1CHY3YQXZ9HfbZ7EQbeVYp7NtdiNQv4k9QH35jEGV3DJ2LJnQTBloZmPpnIbWp4Aaiq
Y1S4+q4XxC1iGHgVzxkHs2qnNDAdfRS2Zae2qY0Cgqi9HsG/QnxYu4LbS3t81mY9x1tmkJ5i1RBa
58w+4OPW4ZxwLVEROV0rVGQzO3It2PzulQ7F3i1t3sKClty1c+PsS/XTmVyUEjg3J2PjT4fJ2s2o
DpDW14uon2VF8eTDpj4WcEzOht4m4oR1d2qVzE/eAB1kEeF4QF4z33EJDE1X0dwRomHdrtk6f60q
6/PSowwN1hmNpuiQWOkWGrKAKjYUvjhi+0CvnuXbCdiKdr0sqogF3d6GU9G/yLySD0iwf0qLrglh
noq9BfnrrMfqIRRVd+J9hqjmkOJ0YKaHRcvx3u6B6F0/nB7LcapvtFDffP5howMyaeyyfqCBweJy
CfL7cttrSiHW2XnAcCKFNBee6n6SN9DdkDfP8F6LjNsNm6O6+Hbrfwpz0/467852gNaron3aGC0O
jo9mlEe0KnqffRta/m2WZ3ncry4wGltzJPrlfWCRz9kNFVr5cbZP+bS1Z5+79IDShSciqEaYS4P1
1M9BweRyMqksMzZ+uMMHwzKZlWYqTJc5mCIGClzNIMjG2pU6eXmzpEMZfB6EPR87gLBHvOjXQ1gO
TrrarF2IVMVD5ZbLUWardcyt64lFU5ci0rMOEqYwbS5WFVQ8n/DVlid7cTckDfwaKKTFUy4seXaM
wLvrhIbp6aBV21fbS2AMNuj41vyI7LWIsr6sz1lTg0FUQY0pAPxg2NDf1qJu45wx/ikXGFDIVkFs
1QAM3dxaab+BPhCqO/6ACFy8w+21SzxWbGR1gNhZeYWPaRh1bIxOuhcgHfpYGH2SD5DKp4kTRbVO
pBGukSvX2Lf10uBB4VvAAIzHqejyrruBD2inubI+1cUAvFBlV4bdrKJS74Rr1AYq7kKBXtthF3nm
CHHLtNeLX5DklBk76IMv+1s74AAO8Y89IuutI1d48m5v0PfOvlfHA44Cj0UeyJPOOed3o3vd87o9
s/eqFGbWjF2O2i6VwHohnyFKk4HcHPlEs9OSX7tFd0LJv7uoKpslSFofFmfheOtFE+l1QS9uvwxk
uPHCOSzPoDAJMp2+AZubADG7EeVwfJC/9nse7UhamNxzWimjto5K1BW6Xh9pmd30QMLjB8rfKtno
qA7bWmUREkT/nDuh9aw3BFOW0BFhKRrvBIo4S1xtMQJSUWkkZ9A9GviGvvhju9vrbe8YLzibLIfJ
h63Z56TjBZmyMSzw22gNJvCpffguGtCDxZj8gzYHK+qqfXy8ovtxCOtuj2x/e9XF3IJCmRW6Rkkl
ibF8fqrRTyWDGIyPGU3DLaLPLikx7k0osc2r/lGkIygddKlHs8NdQBj/h7QzW45bx7btFzGCIMHu
NXtlqku1tl8YsmSzBfv+6++g7zlnS2mFMnbVS0VV1N5CkgRBYK05x/zpQm5caLL21lUEQQgnon1N
CTOkksXDlaY2XoUCArvWkZSBAcW5GJTTPqDHNFmF9PYwRLrc1gSDb/wh65ZJVcJ+09FyD0YzLkw3
KlYe3tgl0g5mB9uzQ5/DE+8UDBlsHtW3KBnloUpFdd+WGULQtnaHZZEm7VVuGdoK+b651LTceKIB
06HaYmO4yPIyoLGQWRRKEcD7Kt+jDVwkTZregjF4rrq5/t9PCG1DYlomo68uHY/SSeb21VuC8ugG
v1h5Y+QcaDE29QTmRk/x5DeHDjIReNLMRiXiEwxP3lnsrJyyN9eZwe5HtkH+KGVm4BPS3YaZ4gVI
FueMXtfBvGXl+nU2eC+jmOxtGfeC0lTKThHEw8pCD3wQ/TRhTnPKbWzE3abnaL+k4Kovam1MNpzz
5N7PqJOFOPpTSh5Ia/0e3eu67idwATYwipsKosz3Nsk1OkrsvJoBCZuO7nHBm+Pfmhwb8c2k8rvp
KSwOlUPJjDoCXIyQ5DsXhfOhiez+GjptvYHJMj2Tvj7dNBhgQg6Krntp9sVz2WXByhVV8YBxfSFF
++oXwqZVwWfHtKL0xY1140L4YX9jswlbQKTvdn44aSurjsQP11P6b86K363E769pvek/4K7ET7Gd
twiMqbnubcgEC7ru4V1JOW5LViSEgAjlFtxfFhF3I9DAXjPznsw6Rykv+lY96HheFjLEzYjAaoIO
BKiH5FYHG0VcORXuchTDv3oqTGvUfiVmYaO4xl+ZrAbhNVsDwQu3Wov3kRs3HfaVRgEt6PJ04Agy
RRimKKmNNU2xtnKsGw6pb6yl7Y1vRgJaT3NH4zHcpXxNKA+z9SCdTS66nNoaHlh8UTiIVuFE+Sgr
3LkxhfW8nOzkMq2NN72P0gOnU1pCpd/dVHrEkbaE7hHW1CD9UPqLoux/WnSQ16Glwi0+uw6ZTCq0
y5GOxcptimFVM8lu454iRFdbbIPNedMS4LeCpZVT19LGn2JuvydkNv90bB9egKO64QYrnrbGPm/s
hYlzV081sVQaVW808hAbFUiujRg9/fekerEMPSO9M5I0vo/KsHy0kV9emYnCVKp0jA+113xvXHNt
ONE6/aGJYWJhxl7luQoDTj9gSI1iP+QLF7U/G5HKCwrU/W2qu0xotze9PYtZukycKnz2oqTYm1Pb
HHq+scsynmaTg6td5WOLUE80OwMtJpCk2FtzIq6obGkc2qw8G5d5YZgHOCD1tuB5Lgvo+ZwmEmer
8IUu2wDZ3cpL+/GxFW5s0G2juls5IQ4wA2Z34zZii4jDXeSt2azw57i/tLFrNnbuz995TnDG/B9Z
lGu4/XKu16TZViTFD99sxA6F7htBG9OetuK3wZueMMW9xSZfJEfvngra1OGiDV2zXQ4lKB9OD1b+
6KIzz/NBb7bMdvJ1NB2389DUw1Kn7PBUakK+xaUxRiu8Se6ln4QmexHKYHlkK3YQSXBZA9s7jumk
6I6Vzt61F2PfXkWuUWx1wrCu+HHTohxiM90aqkyWmuOGpCzmYldPfs9Ri4kDQy8OTMztyTBuG57V
1vYDGq6xGV+ScwXyvabBk4kM876y05VJh/GaaskEJ8TuAsyR9DARMeeKjp+nPdeOZ0MYDoedEeTV
JqL3vOlERgMy1KeV9Jtw7WpheKDwnO0p+GQXFtOx28okay9Q8ZeclBwYKb3QFpRsmJv0Vo5l0g27
mIr0WkmV3HHQC1iNZbcZPLvfWYI9ufQN3JlSOhvV+MEmV91EZ591pIWWQNy4S2tvzKedAoK6cnuD
MwTchWUXuJjoExNsWOLbq643pw2Nlh9R3FnbIHfTdYs231yYZcwR3qt+R5o3YZwNpEGRHArHspp3
fmYW4JVKpxfEZvobdXK94W+N1X2HSW7dtmSEJ4CSN2HS9JxBFAhZPayuGh90BVQdY6W5fbZxasc6
YG8bltJuSEjiC0erPHrj/A6tZIqTNeG0uFw9Va0ivAhbs3WKpV7QvdKb8QXyOEd3BeeLNqKHrQjL
Q5UtqaD97AWo7aqarbhdcM+HUz7546i4Ijt55o6LV69UMKyqErFDYkac/CDV0F/F1pXXr6ntJLcm
3aq1GlJ7mXgivRtbz/qWNGp40mqrKVfdgDnUC1JjVSOMXiD5rhdlQxXaSexvVp0Dfc84kQNXCDGu
dsYBEx0oh0ijAuY69DE5WmGcbZyZjVXgkNDpCb1oY16GmzjXHKSmuLZWQzL8IFPLRdMe50Se1Han
2OsmWAbYxVyPgcDRaQhKkMKuNobbNzsCfBoGb7udCvpgLz3oi3bmGN/GVFj6Ig4lOx3P6W/aEgMJ
fozwAAFC/6Glku2WVfv5xsoGY8lcM1eDaWDE4BT0ABDNgoKg3MPYWggVXJE/eyTOUywYx9Voy2ZZ
+TrhIDpN8Dbs473SC4N+pT3sMPtgINBMZ9Mg4Flrfd5s+TXDdgTcsrFx8TxX2Sxy1325j0dAYinA
nYdAhZwZYtwIdkBrE5vYTwB07aK2M7VMCiglymu7Q1jU2SYWjYrXWKvw6RBhyWRlx0XaGUzAqK0o
4zrFmD5oYxpjDDDcn6EvY/YP8FmKIso3lAP6rRpEco8Vy9sJvYx+DglwMBBi3ZbqXc9RVDXryS+S
B0eN7R2NSjqxOLDw6ni5MJJF0uk3reGrRa93PTyoKRqP1NPp8CLCN/CuRBDlqDEwKSueGs4Ztpij
u7Wsotx4ramviUqL4dFr5ngYZTmtutCh59fKcWOZ6bUZZ93NoBXWsqnMN+XgVoe24V/3ZtYcSGWN
L7CFNnSx8lmzo1mvequolRaOTo0RvzFGkLUT9lO1wKnzK+TQAPRKC5amATXSwT076dki7PplF1n2
osMvwpl3oMjXaBST8sCP78nHcO6StI/fqPS1LdjTKbqlJ+kvR16VLQq2CfexB1SP6R0uPZw1i9ys
wuuUniBl/Em/gIxiPos89fA/JvUxKzsDQ1tr3Ea6SX+zsG86tkxHi1NfiXAnJROh5TXFcZLNO2h9
behmeZEnabUW1Q6L8iGI+hmbNfKShKoYV7apAzQlipVKqyNKMtToeQBswUynylABTvPzN4lnnY6M
Zh7s3LBnyU28HIO0ZuMx7/zYpmxoJNDvcwJ9LVrH2zeikat2dF9AaMyev3Ysl0XFUlJAvijjAPB5
6/+KAl7zmH9gpxMfnS4UhzZsWhNb/3oGj9EomZEuVoRD2Xb78akomnpnwFdIOVdG/laB1sF2LrTr
JGoRcDlhtdaa2qIDVpcPeW5xM3zSxrdW1aS/OyH9b35tTMcY3s4TOTcUv+JAo5BZNGs7de5wtUjs
vDFr5b/SvbFXwACCZJAmoMlOaBaOvtcmWvPXOkU+9ehoh2djPIOP/qifRhp98teNj3+9KyF+4BYL
H2m13o0DhQZwDn6or3PvSKzeGQXkiYYP6aAJPg8XuINn28F2+nE0rTchT/q6ulP6BaA1/V95B2Zl
om3oujQdpD24ct15+HcyTssaJM0DS7vreswlR6Qk//JZ8HcNFwCaRANnu96pzSRSsTJcX1h3yGcA
py1n4+LXT/tE8MolfBjhVPAK9ieHBsgIrEghH+re/26zyP3LQQz0k8SQeMKyLMM4JZNjXrFNzJTV
0eEa7G7dIeUT5/SaH10qPAyDSSt4IjZNFdc6dcwMJQAw3eiLo2716yZal52OROFJ0aj/+mr+mlSG
q8+aZxSv4OHlH0nnu6cet5g3O7oPd6RweTplpn/lVpov5OPfP31F4BKVJvzGu3ICcbUnWfzMBfx1
p0ypz3paE1mto9unYaRaVjRAoMr4vtfHl4o+ZiJelXB20CvPXMrH2YVOm96pbRmO5GYhEHfm1eDd
rdK1OdltQLNZkhff03vdNMkZme7Hi5mHYGIZs1IYXKwwTnPpUK77Ymw673ryFsNbNa38eg3+/utH
fm6Qkxd9UmkufZNBJATYckWXx4yW1jm99rlR5rv57m5xHMAKrXrvmi/a1F/7xtJAJtP+q5jDP9p5
hN8o9dmS8cqcRoYgY5gg+oTRfR6RVhoMfXkdj12w/Xd3zHOFIW3HlDZEfAzmJ0++TkRd6Ho53dKB
CDCWjsk2iapsQ74cOhojTc7M6Xkl/0dH7Qp07vosQ7dn57SwT+1cUQ/WD2GruFXkVauNNybBtasX
2VVhuMFj69jZzy7pH+C3nBXznzho/v/YjnT5EPDdnOG6H5+bnyNdk7YpbjNnl2j0WnTOkv2Ln96m
060Ka/b4jz2yK9CaHLfVoWYHVsmHOInOvAtzZMrHm4A5wjE8BOWgSf/6XIgesiF1QHXMw2dhXkz9
N6/mQH1r1N98oIoKndPXT/lEnz9f+ocRTz8f9NjjsDcydfSMyl/WMr6sPHtRjuEbmBi6dAXHMXo7
ey2vD6poj2eGn/cif18w4nmXNd9wTlOHRjNq6BoG6hiX1d4fym/thBKGSnQXRREmWt9etB0iz7Gw
97g6HjROT2d+wmf3nL0F6xzbAA83xMeHHyWVKRpOakdDM68Hrbnq0pgqqjH9dvPpm13Qv/LCFxiw
V/lgrSysKwtbc6gXxy+xZu8qeJ8ukLZBuUthVAe66P/BpPDIkuL7yEuPI+jjD2y7AE01cpsjuMyj
Pc1uUs9bNDM9OEPoZwPGrOzmFU3TmYXm08nBKVTw7TeEzTf548h1UYtExqk6Jkgc65Hdb8YajYFD
WY+F9c3sfrj1pTacyZr8k392OineDzsvs++W0ZEDTFgVTApfDstM25U0ovofY3C0Qg+K6Tef9PC0
vqGWjUb73H7qT7LQV6Of3G49j3JkoEodtYRiAdLxQwqRgBMMakNb/exsBO0NjONFH6IwogT3SvXi
V9rZ91bqLPnYbUowB6CQOIRZF1KnCjKIAlVR+dqHlYbYVb+1tBENdZuti54xqkndsmNQHEI5qoE+
ZQvmbsau/Z0rxIRWFixn+QUr30pkyOeIGo5Bb8PqqK7DQa7lNH1DGXZwkwCJVl+gd65XKg83hMWv
TJMJE4TJsjeGXesX9DLN9DH1gwc702/9pGADz7+GOI/6/rgSRbZ3S7HO7PJZ2D4ccIqnQ+ZOi17Z
CSWyEP4Ny59EYr/0oYojb4PdkgNus41fXSlf0EMiC++bdaXwso/5IaKFS30XpUIQPJRR3S7j2ngW
dXBw3F8JVaxUek+2nPvebbeFMMXxlx4lVD9BR6K7HHP5MGj9ZRaX63w05LLD/1DUwd2ZheD06z0v
hZ7HyitsdjpsDj9OO9aBicK7nR4xc99SJ4Ea5Q0FhX5tPwTGNhzRESpEgPa0NePpIAb/MYwAYFJ3
q33jJWu1IzqwcyukwagfpyNdYUO49nyEoGp5sjzRUJNFJPPimJRvFl8CnpOkOquJxzLeeNQKtfGl
6R5M0gfGanvmlvz9Uaa6j2nLYq9hz//t4y0BKRB3NnyJo95p2WGiW7IxNdKPokZOtHIH/TdgxuHn
5DXIpZyquGnS6SfVw3A/CagqWmra+7b3mpuqHBF2RqCpyRuRG71P2revf+u8Fn28T5YgyQvqkGea
Up7uikanb0WMzupIqQklWb3RnWytjDNfi79viCWEgOzGJwtTmTw5W4ceeqk5puZYAB4BIvHiIJy2
TPdodsk6bupLOvSbry/s42ll/kLPQ7q2wF3GJDiNQ9TGykkHwZDJ1BsXCLS0g15q/fPXo/zJN/54
/3jUkiOwTeVA0m37+KhdNGC0gK38WHkXUfcW5c/uhC/Ng6rs3Uqq2HF7BWCY5vgiL685lvysIFtZ
U3ZZDTd+j9bP71am+5IltBCz3wOVmFSDyStwaKRY/nCtBeYlNM3loCe3XnzGWvr348eIJwxQ59wq
ThInn6ooDgqcW2NxnGRz8MfkFgZbhEFKO5eN9slHEYSM4Ngi+ChbnO4/3qg+ykVl0JM8ZilykITK
1RtV/XTXaM7bkA3qJvLkcIUvcDwgfkHQFA3nwoH/noX8BLy/vJAOjkTj5CfYZJr0EPeKY1Q+jb11
l6mJKn25QNDipa9ST8/M+r+3SIzH9oNTgMWZ8zQ6TANfrFsJNzfIPPtV9lNKTX5K14HThDsrH4xH
lVQQMgeBtgpu9urrufnp5ZqYOD1HF4ZxGues6S29Rdg8vGRglFpgXeBYs7uogU8H5vRCBtmq9ewz
i9/f7x0X/cfTOb8RnAs+PudaD30EJPNNDlMQf+lKc4Z/v8H6MMZp6Hjk+IWGOLQ4SmPrUW5tRrks
rCd0Eqh2QYh660yAyW6zM2vKJ28LR26Tc500cWSfbrsLU2Ds8F3uqPAeOlfQieoeJxp0Xz+4Tw5W
FqdH6q6YxbExnx4iywj5hpE51bEW1k3tZ48QRBFjpLsgrO/RFq5Iv3pomvGikdUmJ8ukhlA/mJgA
PFXcwS08M5Pm79XHRe7j75ln2rudZdoXaqQdXrGhJbCA1YmZg55jodXVpk8evr76v/cT82AOwCy+
3GhjT5akgSrtFIEdO5LHe6HnCGja5gK82A5Bz5lj3CdD8fFj1Z6fJtXXEzt6NLL+jXS6+PjF98R2
eMdEECAWxMbvwB+dM3fx7zeDL5InDQ5NOmF8p7PH9AaN+DBGM4vsmHXy3jTDMyuOmJewkydF/cEw
0bCb1LBPj+SoLiSKyak+uup3ZeTLsidOo3wbXI6ABZaDYSWz44S6MvbC/+Dy3g99MklMxGyB687f
+LrYlWKOMiHC4MwT+/sNRKrrgUNjReVOnn5FCCxySpQc1q3TdSXmZNO+wtKhDlOUTmc+jX9PDnZu
usXBkX2L/dfj0uLOq0dyiY+t5UxsUlAvhCaO4rEP81VRJtOZt/7kJaPNIz2eGltp3TD+nvdJIGzR
kht47ISbLbVMFdup1Y11ko7FmhieFvNFbf6rtgS1I1rnFBE9i+KrMTMNPr7ZPtk9qAJb5+j6dbvx
CWFZErWUHDqrJ2OQ+7tPei05N0tPPozzqNRqXMgd2GbpVp284mZJ6SQddO0I0LO/0CuRbJoGu1Sb
CwwgdSBuNCfqnzlQ4ilmq7x3gxpFZdUlybfJSVAwG+EElK7t0yORMsFBocy5nYKIT+2Qh/vcFWce
zslkmEEjzDaPjR7VVjaUJ1uHQk+NNmhyjXfnJRlXLaad6jYZz3zYzo0yH2rerbOytKbEGzLt2Hvu
vV4U+b0dzjGMQahd6npubr5eaU8WJAqHXA6qfD4yAFGkPFn+IMabs0yrPLbjIhmIfDjzsp77+/P/
/+5ySuKLRKl75bH80eAZCP/Ln38yi4phyh2l8fPluHZS5DVnFrQ/YffvFtO/7s/8uN79fph5QFNH
vzx606375Ikjp2p6RGB3cQZ1KLpz7PUL+Txpd//dg5mXincDkyoy5EUry6NmXYhhVbRnruzcgzlZ
qotC9TQjLR4MCxu6wnPl0XN//2RVGadx0vSJJ5NN11Le6cF/N7GsE+KV47WNkyO/PLJPQq17XWhn
XveTz8z/PHnH4VNNXcM9PTzWQTPgp9DKo+vel/l2kFtRv379jP9a7v+8fP83xJ/z0rtnrCddlzp5
UB1xbK7jWU/RkgToPmtGgTb2XO/uzAX92Te8G83F9NSME68idWIPwXZ9gTP/6ws6N8TJ4oUU3TPH
+W3Hkp8RQCMu2+nMEJ/Pq3/u2cmCJeIqgFjBEGhr0QR72n80r/75+/P47+6ST0JSluA5PPbJrlLr
9v6/u0MnCxb890gkE4+cg2DUrlSH6eK/vIKTJasH9mxHqVseqwdjYHU68wDmf/2vFdGVOEoMdpjo
/T/eoILTJiCOujoOqt5iggljUr7yb+S0HL++VZ8+6XcDnayAbg1MANJudfScGw322xSc2YN8OlsB
VFCUonbj/Vn73z1q1EZjTAxcddQVoaAdzYnyRjlXX1/FuUFO5hPqp8EGElId7SjY4HS4TzoHK3V2
pvL/6VLiwX12BNUG2zrZnKCK6uSIiujobska6O3lrTleADP++mI+ffYzxoXDBfKP06ImYEfNzWym
lhT72D+YvydQRd++HuOzx46agd2vB8SNjMWP80sZJVkeZlcdNecKyxUWgv/g/Xg/wMmXD3n3TG1j
AK8GkPEjKs9lrX92l6iiSp3CD3CB0wOYsqqAOzgVR/VS9+t82GL/LvIzu/bP5pUU9P4M5D3UlU5u
k582Pn5k6h92e6ml34bquhFntqLzjTh906UBpk0iJaKJdbJWuR6o5k5RwsYL/WB45aWmu9eWNQOo
gn0ahdNCzjX1f//43w96sryERduVgUbR3nJeF4b38+u//umjeXdJJ3dtDJTZKwhMx9Fd2cEFYAKU
bE17Jtn801GggKM1ofdIE+LjFM4CN2ZnGpTHcR1GN274KjmzGGe+JJ+9J3TWqbO5RHhzkvo4CGfJ
BguFYAIk+2Jj2mce/qfz692fNz7++cmFMIB7lYcftChPj3ys2nMx7Z9OMGJy5lnMSf705DkpWn2G
HDixQeoepmrrkqYC2IdQ6a2R7CzzP7pl/zfe6Z6xLio7HRPGS9mWqOl+LMXy6/l1WuL+s2vkDO+Y
HKTnNfLknXEa/GENYsxj5eww52P7R1hUA37AuIp19KdoVl+P+OlzejfgyfsShTkqr4oBG2PRxTdQ
SlS++3qIT6ez59A/sfi+QKL8OBUsq6IznzGEhutuMLBMvpWWs3Auvh7m09nwbpiTGcdrb4EfZxg/
I06q3gbVtjS2ZI2vIMGAojfOrDSffTIp7ehgKHlOqBg+XlapCNAiyac41tlt4r8pf504l+BW0nM6
ic/e1HcDnZaqHbsDHe8ykPsbhJcpzxSpPpsBlk5ZAkYqULg/Xfl32xjdUgq/MCuma25cG7cyqR9n
ZsDnV/DPECe3aogjD6S64kWFPGaH2+7cYvbZFPvnGmhwfnwWEliB29n0KQIMe4ZKFjLCSCXhsCt5
5rF/ervgEvMVQABK+enjUJTJw442fX7MJyxKr5x9FQFJX0/lTy/nnzFOZZJdnUBvwk1wxNAn5TOo
llKuyWc/NwwYWH7t6Tea7ev/Xs1pf8nRB3v0lZkfdaFyvBSee53Gql0NJbLcugvBUVBpuyYsJTrU
0niZM5jXpHvQfyyreEXcfIweh38BqqZ7UQFHgd5Xz4r/VEujnTSbYCELqS3wtEtQXmSz/46gIu/y
3vkOHgZBYDH9SjTNOcZWYK/isSytVRs6cCLJCiV0oTO8XabS9ravgmQd4kvcVMD1l1RPZ8NNKFhT
hLMILA5CFd5R/MiPadUuR2ifK3z5xRYjwqvbVERo0RJdBmX0I8ev1eMZIkeubIC61ZDxavx+0dTb
vzxH0Wg1iIYccOBtFakeoKIIBDCJ3DtOw7jPJsXxt9GXLjQTDWsRwQSQEUjFCAIJ6YagiGVKApi9
A15C/rVWSVTr4wC0JZJEDpAyDF3F9haeKLOVY8FwoVbtgYuCYpUYg7+zyaG4NfL0ldAKucbf43x3
8K1vTUh026wM25uACIsd3bNyKX0ChzudVN/aVcbahsy0V+S6EU1mx2vNbqy72uzqg15g74YOUV9C
0ioukgxLoRGVcieEn393mqDeWn1brh2DM5+X44txQ9PZZ6L1VlOaausKv/oKpbiz8qvuRy0De5lZ
rfjtSxA1RmX1j2NpG2j4xqGFshcQASgrOgbTbBqpCh+fnGsma+I1otVUBmIxyLEvF602YLQqAZ95
JIY95g3k+kRlPpBNIH6XaR8al0agfpeCIhBCEfeiazvy80bQlNUUg1fNgF/gSjMW1cjr30fu8CPq
PNBi8BLWuuvb6zGLTMJgcArjLKmuosR193OUys7yRgweoZ7yLG0BTa/8ycQgBsYYze/BZGNyMyCg
de2cgKhj5wyaMV3H1fhm9IfeDxZdNj6UDsj9KkQwVIQhEVd+4W+t2I+XrjdZu6Ed3/CIaPjrXZ6H
m5UrG7BLugpT6IuFQeypI0S8duusuajtplj3hX8jossu2UeEpnYFDjESSRZ45Y0tNolgl9W93KGd
hPcHAgcLTWpisexlsjST9nfVaz/K0aJfS77I1ncqIg2lQvFUFyEL4+h8AzY12gtqq1ADCLahcltN
2zqtHHwhtcBVH8BxiULtNutz92AUebMhJnIgqQ6DUttGw6GHgLWxCSsCO1YGV7Ujf2mejp/FbSyC
abFgdtDOCWxyfgwiRp+HJmTJ0a/fpJqvk8wmhgtB6iatAjO6qpKwu6h94d/5AUnxdZGT+zGU+Y03
YrT3Jqi5eJoBtWYqetEMKBxSwmgiEoSQ1DQSuO9N9zpqYPpHWOY4wlqvNkRdbLiY+5LS/QlT1d6U
uAOXbmJgUFM+zcG8qA5QKSj468FVDxPnIvNdtGb4xNEvhLeu3g2rMHezp0DZzsLkf25M2VqrAZjl
posnB29oPiHNInmujkk0ibTe2BSzE98qsmJVtnq6iHBfQ8OdvcwD3j+VznxLhSgnEWNAYLuI5vCX
ekF6WASKsSpeAw2fPmBAsKvS0VAWtOW4bCznV0gpgLzEpt7izg6Brwfp0mxciBExYZRTSlqz57pk
WnZBvgob3cZY18yUHhKvI2vqVn1QtvcB4qBNM/vy22LK96HLzrnLoMPY+UQoSzmhakxKf8E/4d+K
2W2uh8X3uI3MJVlyEGfqSPKTybDUTGB7wG0aIJOEzoVhiJvf8/11lZfeGtiXuZogEG6URpwrojv5
U/mDviTErFlGpUO6HWZqGSVvfVb/KnDvoauM3zpLezaLFi7rYL5mvvLBUnKhXcWmkefzSnxpuXAM
n0TjP8HYZhyvphbRqkKbf09LGNaTA4OKOOoHsir5maWdLmMRYsFW+rRIItB+QcM9KVSFVdvNzK0N
bGbRl+wcQrKY4cCFw1XWjbA8oZ3Uj/yDvIlpBNxSRhU9UVaMx8ipMQdaZfrkKPVol471TDCNOvSJ
Xu7HKQ8OAf0gIrAF7Lk24o13ZhwLflPtVQak16oMlzJu4h5UXmDuewJ9Nga9+pUIPXufBc4vSXYS
15bkl7XjQSbsa21BA1BH/1cPECiQQgVzCFBkF/HW6KVcdzE1QZ33ZANQxb6LW9FvOWPWV8ARm+ui
kPG+Uqy9czPvki4hGX1DiEEmt36zCBWrzg4cljtN8d/IUcKEEG+Kzhu3sKCGTUg1jKndtyg/sIHi
CsWxLc3ZXRNPe6Nr+9VU18Z9EYdEbXdx27ZEhPbxNtLwgfa6Fz9Jv+azbrB3fiXEPcKKZvkdm4SK
m6n3wTEeZly30WHF9RD4ern74sVZsygLASrIm+Q1lllCsjBa2QsDlzTIYJlc0qL65tTWd6ttn0YM
KAsiMqM7mLcJBCw2gVbHnsG2R28BlKs6pK0W3FoRRBIPD/+yqU2ka0OCuY3MrHRBwU3hNYyENHd+
GvMQxsCq9lkh0Z26FowBi3A6g6eGztILN06SDbTzAmvTpHgLsxn3laW8/PSY/UWKonbpOC2gpDBL
F2mTTfvBkcPGqMz4osZ4e90lEpl1ICFV+/KXKlH61jiO93rTNOtepO43MqlT+JuczogoK5aOglRD
OjUuTts2vtXAFuGk4SrAUzdZD9PoAkVoZYw/LhDdHfnGijmvZ1dCgloj6fx3ATR1EcZ0o2oS7+Aw
a9HNlIPnUVaX7FCFTjdF3vKW1GYdXEqiqZZxToDYOGueoNUFK754/n3dpHIbWLXcNroa1in4CuyG
bfGUEU67a1XpYjE0xUbD8rBtMuzRBO00FdD2zrsBVME8Hkvv1SUFj1gTTawAOXq38LXdtdR7/IRD
w9uasnkC5h5iYS+eDBI9X2ysxZgvk1HBZJ0UBQB9YrE3kha+iez1oyhL/8FvA5BEbTlsk0z4KxK2
x7UdICj2solV2SfGvLU0NSeSjcGDDu7oToZ8AseGDVTiDh1ROp1PGJhePMjZep1goFo3GosPEDfE
0IMZb+y4c7eRq8eruOww8Xvo0uLWvbezGjydz/4x7N2e9Map/GUC5d+OoAiOzGzmgrB/6RLlb5mx
na0rxM06n99gkXZJ/hNws7VBwKuTdeXLTRRPalWMU3Wjk3MIPcLjWhdhmqtDHInmgYTsF7vWa3Y/
7RukwOBqHMzqqqsMfZXo4m2w5oc2oIuxCwNrbE8MYAP7BtLPGO6GgWIcOlzB1j2ucXNnzXWIDnWh
ZSymbhNNm6KyUPbhf9+QDznc+8NYLDWCyfgN6WNfimSFGu23a8S0bxCr77He3UCjWBlYmNTmtdDD
B/zM2OYH5AkOe69tX9b2sgdWs9CHvt2mgRcRRTomqFhtQQ5gMKylORG2F/np2pHMU7smmphA7rA9
jJbg/BCnzT6K0vLOKlW8w6GlVpqZTYQq1M0LN37cGl2CbbUfR1qVzh+hQFlzC4b0MKdCgzFI/Acg
EjAtsCJvM+ploFZduNVsQQSN2rA6GLFon5vcNcB3RcnKKzL3SqvcYGMRK8+23G5uIetxGNDLPvhR
xxw8Nkk19scCwk3FZrUrvztpdTkM1g+sdgV+dDfMRnvfFPDeL+EY6tqVpVf5D0z083Skt7dQJKMC
sLC6NWGApF+GtcVnvcwrcahV7No3Nfy0KzyHtJJt6SwU/I4Lq8EXbgA8WsJAYvcx2ZAHMmmvPbfI
d8kU2QtLaN/TmoDRlAi0C7dAcJ6UgkOMq0L46RXpthBLCl0tOd41Cz91wcmljZlc9Kni0FeM/pGs
5xhxvF859+SQgvyu5H3Xuw2Cd4SrrPburR051sp3KCiUValqkpxLp/kuLAOtAFJFd1+w97swOy3a
lIBnLkDVoK5mU72yQM+tUBqz3x90azmG9bTwyLJaBBI+MSoL0FiKbY9uJx4u9sK8iAvn2bMd3ha3
CiAtVnjoWdAWWeh/T30ivmQiDXjShOcl/bwU4hlfFHYccmiieMipLrwq65E/DMQve1DQ7OKVB6GS
jb2r8VNFyjYGohErphWP/4+j81iOFQmi6BcRgS1gi2nfrZZXa0NITxLeFZ6vn9OznZiZkARUZea9
ec+ZjCiL0JbMWs+O1lzztrgNJInvJsG+tTcYbFIrhStJSSGey55VGSSkjYSaYZYbGC/cDoRxs/PM
m8mqfPJGJYBvhuziH5HE8z9bjcbruGTW1tLqijitPrmQ38oKaLxaGpnw9hhxMGj1R1+yja5XjkEy
2mzv9DUxPCUiIZCqY9zr6WA/5JHkY6/uqayjkByR1DmB7BYSusDiPWDbIW/R6m6xbf8qBX4rnSbk
ME+V8u7qjrKVi1J/uQsQ4BQXKs/FaADOEnKjlEkPWQTUdjoaLIdzMPiW0io7EjGw/mDW9VQ4FUEb
xfIkJgJIVMMx7qhWg8NcoUIgx41uqlmUrTlNCpAAYiCvajc7HlKXHgIJVH0rzlavzIlIdTobl49h
rz5jHT3IVOPXjQkaamqoAloVA3UzTd6evv6ZZ3KmyH4hc9pdjUBdTGJMVWPelLQW5HOPYwxVlXdS
NIGylvNzrzPTaNN+3EkLJyQZsPFJdhYJG6XlkBiaDg95aQ1bVlCHT4AKzlHMmXIhaJJc58nqNiU4
kI+E8+ZIDkkeZHNOqDTvln6lyCXhBEQq44B6eNbl9DtOUEOSfgRbD9/8pCfPAHgjh6gaWiGei55r
N4rZkYOGGmhdV0IcDWO4yL6xw4QNxECPdWiIUH29SWosf6dJkvNrOu6HWQuyKOSyVt/WGv9bUn16
jfWq3veWAjRELZc63eNPJNXMajWoFk7Si78kt+D4ytkIojkrQsisKTTJiN0RDYpMWC5dfel6/Udq
qfriSro86jwasoSwuTwaOQDWhuScfBaflbD73Z0J+wh0XKMKlIRJ1AZO4QoicEMKwZurLu92ut67
zIWg0K6h0FMKZWsPZuTnJbPaqaJwZR2N7LS8hlMPzGQjUEM9W/YdUSjrI1OM8ajGbMxgGRcPxmiy
SM6K4iZrwYqkpZrsUjOKd05byadEd+xnfh/DEzavZ+qwPNXBxiY8K5hNIhlUaikPKxuxQP04hKjg
5vsA1C5c+sL47BNdv7hZrqdeC6YJ3bLogp7D9DiarB4VfUfGmBq960Ssck4rFcmJJFX1pJ0GVSH1
XefywpE18r3KfAyJyCK5wTE4QFd32mSuHYWTbL7nUcpXxkxEXsVLvMGnSL6jydNdlsV8quzkdc2m
OWD2Q5ib4dQkULBIzfyR70kMv5Nu3xHsebNLBmlyAPHgVJJo9/VidU/WWClHgofsI5HrycU2i3VT
5hDjV4LSmd02/BravflXbkQ01w+5PVOw9rBAaZuZYMQRn6f1j+vl14VF7Q/4wnxEY4ZlhDTtYqFH
obhvTMVpanOBAp5oxVQ/2KnS7u2KG68iJIifTyQgdvQ2jFX3CwN4u1GGig9TsbqvdWQS2VT3Mqub
NrpZlxeKw/F9rojYM2SUePSONTmoltxG5ZDfM4joDdZG5De41vGmqkbKjcUqQ7oauCbqQnxF0xfZ
rq9hMsS2/tc2C0uGzbr6TWsRfWk6f02jtkS0F/lhURbrzApVFZj9xF5YHBvyqS2HmTa+6IldlSb5
2Gwbb5wxHmB2Rd2mKbvIM7LyGy9Qwhcrf5KZbCniTDTjICre/mHV/t0jPDz2eOqNE0XEEXcgYn7z
yKr9urO0hxLxPSRtn5mcORrB0LvPOYmQJ3slQJzhgTzowzwRCewMV7vI4TcLQmxwsZP8pyTKWwEC
4nE0tORRAgw+u7ljfwA/YEhFc+rxx20eYsxuG3KhrJ1pd0tAdLcR9h0h+6YgC1bVsz5Q4kEnQK/u
ylvfi+hIfqncJYnW7iKtS67Eu3ZBpa1k6/JY/CGb9KMx8mhiEesekXxWWE8k8JVRtm7rzNWPOlEn
JH9qjWcY0CJcV6u3/+OGZNxt1mr9UpLBZvjazGLfT/j7WMHFTUbVttE60li6Rpl2mJEJ4HMSHkcx
4RhITbGfZnPnNOlLKwhmSaBshoXZ05epSbbH3t5eXMgJB50x7XElNJmrRWrmH36p5iac/iNqiuSo
ERsItJn8sznNfuJuRm2fGP6aa2tUzKgGazOnXUROlJgDll+YVrW0BeS2FNexJRSYE5Xdr9hVw7I2
+h0fp7GBh2SGSqU3B0XO1bMeZfbHvDrfdjXzvqicN0R+9psaJLo3K5WzN6225ixpqxfcEdDbicOn
gXd7X8uV9Dbqdn9KM8DhVqqQqD7Mra+s6xxkTeHCAVCa1zXtobIwnIAzIfooeuZhaDR/ReP6VUcS
i02KfCgFG5BaJ6wbkOrxgDFnIOV01u82VHV65ZYz78Ndfc9ihvqQNMwndDsad8to34Nfc4KjSojx
GXTloGzoAyzm7j9wU3nyjOYosJOYqCVI8uUf01f24hzJibwMszhTTI6bqjTToG4N4M1QADDNmESt
mhaoXsKLAnWMQBq5ub0h+IC0F5N3/IGM5uSA+xgUQdxL34mWmfq0H63zIBjNrTopqHWnfWTy7vOf
21+9zacdUDCylYRqm1x5fYOzk5yRUJ2aamNoRnLWZT2ROm0Tru7CZ5Ctbr7D0f3ATaxSujWfVp50
oMtaBgGkVvV7GFcfkTLNoR5Fw49RulrMaHehI8n6pj84LoF01T0Mtld7+aFjQQlGWdJCwczVq497
CujUPeu1ySXRV9afw/F/AuV9Y4W1OQD+gt2RewwElVta4q6bY1hgzBF6f5bYigq4UiGx6pzEVMK3
zCYhTy/JpMTCmD2PWi3RC8i+JwTW3kRZleymRtOp3dnugOZUHjqB45yPz0rYBh1ETdji4B4bYMg3
a21kBK4BZvdipq+Dm9CsGNMtae7sAHNWDZ+7wHx2GB0Qwz4UaQDRaCU0vyxNEuRLI/LULHqa6S4u
lrOS7sZwuu1eU1bLh03Wy/5VSEcLmz5qgiaRq6+2iaEeyD929jMx0u+RVLuADxhLtuiifbxQW+hu
8oasoPqVE0NO0ixnG+mKsqPXifYEmmuBlcXTq1ODEltxVftK3BXbbJgY57ljfQ/PtoLWab5LtfrO
61LzDZapq3C2pdIeR9pKGRbRcC0cAmxrputBj4GFTFhLCVqC3pj15t+DxgE5NmXB6MFEWVHG1vgm
xrv846Aa1jsTJ3SzT4ZpdXSqqoEQd2LwJ5Zpxz5NtxJP/GVVxMIKk5luWZJLfYewLa/KJVOvUoMZ
IhTxs+ZEiVfE7RwUs/4XFfF9RPkm38vsKNqN9nz/BVgBD7g5hDiaxCYCDCFZz5zL/aoSOJvhCuPF
GK6a0WpboRGp3SMqkTdH5H8sNGqLuSJSVs/crc1a/xqPirdk+aumIck1fetuS63/LvUhOhCbcwNz
973odzGEvLHaZB8afBGIJGb0BVyK2i3P5rRooMyofTs1/SXxvfJL+2iP1xK7lUUsLsNPvRTU8WUR
feAtc896ie7j24uS/DXmNLxkwuk+NbIoA3fpDc1zzVW75Jl0jRDEev1AxTScHD39dIzuLW5UCBMF
EcG9NjIVA+56TOZa8oyr1HfNhuOmdtndMomqfBgadTqaNYGNjIonr06VKLAUBtRVyqxiqOqYaXAv
N9m9VSWDDdnEIAHYGAFpxIk+eQXs77DQmPQzPyq2Vm1+0J+xN5C0frSulBSpUOh0yWxVJ9LnzImk
27HRRygrQ7ohrI917q6E8bTgRSgNpjqAjLj5TEJzuxnZpU0T+wgy5saZr29tlBHfgGfyAPMhCyJ2
Tn1oe1YVdgUuEJVFlXsnDHfONPjQFSKJmRVxP3lFOXa/pU1DZeROHdYd9VykCZB2U/w723MSAvZb
qxA15KPlZPLRYSx+Sp1QTEelWiFvfqMrJl1j2szqj6Z03bHpVVIh4Xd5Zcm6zP3m4dVNjR/TXB2E
D1Uzngj3rqiV16b1l2r6NDitggJ8gU8w2pejQFSQumgX5reDSYp/Zn7psaOd0XLqs8WJglJkfdf0
yMcsFgsZ1ZaJmOKyqt5pCQgdDbm2jHJa9uKmxnG7IzbIPTCO/u6TYeJ/C/3Tyao24lHiHQ2Kfuyf
W1dlhBvlkoBDYnDToox9y44ToFnx8FCV8gukhh6arctOYcbdTWFXeDl52CPR37ZcEGaGd7MkNmhy
7PKsDLJsjqWel2cVdclm476fSQofMzhaPA0lWx3u+qQ6jdEcPTbM94nwrCge1aF/nbSOMj1TZsgX
MH6NVH/ja0K01qcxHCwrO6y2mx+Eeq+/JU8AkZWmWo/bTRvnSSDdvt/I0ZY7RBwIfG2VYNCYi71S
uzoHYKV6LiP3IMqsD60q3liRdg521CXhmkb6DjIg4NJZp6CL+tnZIF8uT6PBlnTSavNxYHFuM3Vd
eapnSW5w56wBy0UL+cbEOM6mqYQri7hh142CvAPXOdoxCekATT/rjtjVOdfQCFQ9DjHzgpZSbJR/
SWS0wdzpMdFkIgM1EtL1pJrHZwmvAb3G1j00dmL9u+jKgWJC1ou0g9CKfDf2Zrq7p4fT7ayo+plL
xwDFKMxnQvDJCGj8aWG2ZcKP4WrFfUCCgUQd1MTGStqbqWmVlwoyDGYmvJs+Zl4+ZoAnSLWhC82b
kjq6n1E+4twH7todZ3xYR9VK9a+pBLsEU1vbTpJIQyKd651jjsWjRsG2jbPhMQeeu81ECzrHLLRz
n923sU1jDAhoXo/sRZsHIaxmbyokQNROBARRpvIzSdMmjEF++Salqb+6pc6YjutgqYwcsJY6Phsj
Yo09QdOAl4KHLeq70KrWu4lJY19bs2pU4rXnN12Az7n5uu5cNxbhOJrJdiom5Of1fW1HuQNyVIf2
aA5PrJQvSEkEhWXtUOwMLUpPqdVNOhvkEE+mdhko9lYE2jbOHjo5PZsUoDtlNhiS9YoJifQuWJvq
l+XK7ryYJE1Udi/23aIvz804MH2ivPBtSpqKJEQyt8oHmQi+Bnf6SXMxfcRTJRJvEQuHT85x0Ezx
TzkuYpM7aUQXPeXo3Cr/wXgPP60m85HGIv7qLaPawsIE1Nbn6Lxxm/l5Zo+XSodOkegrTLQqallp
i90DKDz3oC5AmmotHf3IKd+WockBqnApr12+bBm1yoBav73KvJnOlVbmO9txhnuRqLAAgGqod+hT
9pIXdwGVOnmpyeKflsQTmfVaNIO7RfWRh0Z0dwhlq9IFj2RSiJ604Mjdd3Yd+Uo6zZdmjmuQAXdm
geHW0M3cP6XQ/kl6EyTrfxYmjL1wlOJ9Msz8cVwWKOgyHkKDe/ihYmQc5iNqr27F1SFzc+tAyGS6
zcr8NTPtgoZUU4+dpc/8AXrQblVuejYiDgoUK35iYsMQQWvZ61YUv+fx8lP17Y2EkcTXOMWx9XXp
BlVV3dgqlZSpAHq6Y09wudjqQxyxguzaebeprVX3QGjpQcoBdK6KjpCzZUEzF/Mr+diY9t2kIBg+
0S6TiEri+zXlDfzdnsXUy8KD2KAQXADxOtB3rM9R75PAWrhkHY03m5jL5OTyVLf0a9rFJb30kdiH
3Ddn5nSs5bibaCicHyeeNUKM7RoJKXcxiThyv3TQ1YzF+pSUdjuiGXCYuBGp9MNseBWcxE3iWhpf
gPHpZGh+jSVbAqzvPVqrfqzmlJ7cKhoONDckFKCPpx7pGhOuNKYEKTv0vmZWvC5NZjxClszPWkNo
8JqQl7ImSRtqaQNelvH7A/tw+cat6BJZs0o8SwBlLUazZKtEOAR1Te8To9MNL1kSMP+C36Z11m6N
XBR5oZh/kWr//yHw39Nw+JGbwSiwlR+LrgXlpbm580DMxzQM55wTe5cp/DqxwSSo6cw3vAXJPaNl
3a0klvtiLR+dae3fBT9awJSKJ67q0VEBGBvkfXLD1bN4i4kJe0ztQIuT6SWqbfuhTfhCrZwhU8bG
776BQr/pxIpZanyrI/TFbAIpp8kh9UaWTgM0kMh35FiGbqL1ex0Y/HVQo37b5Wn14o6JEcDk0n12
YCC0khVa+VE7iU9LV7vd6CzGR0ze3KvSOLHPCQt+FQnFIR6nYLaHc8jv6KxCJ2FouLRD62VidO68
tfxJIug8jeNI3gpDKZgt9wxtLT8bou2+2sqqTsynTGR/O3pZmJN5op3Iyo0rZrNphN6JPHYGSqf+
yzuHhockme+1j9qPQnPW3Zxk9sZI6EwlamStmH5NOKFO8B7l+m9fT++JEr+ALQT0c/fszAVzQelE
DsY0Mb1JVioQtO1q03aIinRHiBckhD5Y2SS/1b4d3zS1G/2MZheawDKE9CkYC2aUgrwT6QO9Ygxh
ZLD9IZ/iHeQPAFT2oIWxiyGhdJwfd6q7F20wfll4yFjX7+3trBuZr2ltxGohNyXSkPaYUZN5vUDQ
gEADCUyn2GEVl1B35IudZjTo+wouXyOaRh9wKUnSpcwGbwQR8YEzSt+ko/3qdEJ/MsxG39F3YdgR
ecsB33ChOFZ0irJ2pSNAByqS6DklqfiIhFi+9hZOi2pxipMmDhilZEw/m71DFrL9hj8OljJ6H9PB
X4ZgoT4Z+SeLw4x1HqP+gSrAl3ysKvPnNNfPOT6A6S0rNxoOI3TFc1v9G7XsEq0LyefXtDiRiKnq
R8Y1Xs20II9/oFdwQzICLgjjv8v8DqDZV8yNG0vInSleoGQBONSC3HputKNlnezqIU4OTrojOj5F
+VEJ1XadndVS3J2A70CSoj6u6HxMr0w/TOhxhsKfd7cWO1H+uPZja1JkqjQN3YmBpLbSBanHnhFo
NYSp3GnKWWGiBWvMfqzVVyN/WauHJN12NlM+a7/UHdrabzntCoZRneLrGL2r+rSoD3nK0ub1rkEP
qI3F2PsZLrCcq032fwP4lUT77WhVp285nObyZyASSo8ujPu1UnoMOVC682uVyE1cv8Tmh9KetCbb
WwjYwny0W3cjBuVUR3fDTR02/OWJgw/gFx/VYTN3PwvTCyvH2khLpU5vCxOqLg6nEccBPZEhQf/6
UMh2WnYwl6OTZLvWLALL3KnFY9W8VHw5kjb77PQM/AkFHvsiaIwTop/v9E5Qjz/3pyaSv5Vtpioj
6G2F3RNazkMt31XOy7jJD7m+nbQjZLF9WRCPTAvNwTCo/7IEPC3GVK2jnXT9cXqOYqJIBsar8w8H
kFdqB3tgJmc2Bzlx78DryMmBV6u3WuxFSqK/bnppNHmtcUgwH/HGcI8E/NR5smm1qwJ627zF9bXQ
9n3yc2dREBbiTxZ/wLOiQ6Y7u+VdDbsxYZnsRxe6Yofp0v5nai/L/EakiYfc0ZnnyNk2yFps+yv4
c/pthqWmtMJe+ykQVktuVfAG6aqAQzzX0SU1gfBh38rPDve4AIJndmq7qel04XVgBytrRSLkjuZr
MlrVninvl57r+cVx+K5Wmqr8PJUviQPPk6O9l7OP9+fqWIpfGoDeC2jfOLxgKIhTpLfHBIyMVuwK
u/ImiHlJk4J+gQhG0iSGXfSl+2LbfDZA1pmceO7r2HLwuuhsBQPVyDPHV7AEAVKx31INZvk2RV6e
SInB2Lpb4pRYoucZ5a08C6Bcc2aGVveRKe8s2EsEX8c458Rnuvnid/2DNb+q7lMbbTM8mWvzx5xy
q8g3dX3S3Vfc/GvxN4GsQcOqweGQwrdTxwyD2vYOQ9ItWBXLLW1fU8Cwo7qL4nkvJtXPSQRt4abg
NuDdh4DJLN+glsCIY6ojMHI8P9Vzp711RlCryo7adl/rdwIPtKH01xxc1PsyqPmZGDF4zVh5pfie
BY8vO608rSHdNzEDnSXy2QegrVau+IwCfXqb2XVy3R8An9y+V1v84Af04wTmhp16GoP3Vd8OxKJm
HLcL0vz+bow0IWkmZ3fRqEg4EHkH6JUCpajCtFPeRhxpRHd7TvSYW1cgUbvc+NQxui8V0eMMYePm
sx7ZFBxfJvlwvwlnJohYtIJCwRrQeC4b51lBRVpqWFZeYFqrNIhgb6rlbIKiNUiKmKN3C+xPlkSH
iEB1O/L69IdI67g3QliPLQhCxyIyZ7xqkJtHiTKOcETJyrnfBlO9HiU0vgWcamIFsfFW1TdV5S8y
0+fgEKgFnIkNuicP7EXEHaONC8HkJklmsfPZ63dn6nzJlz4olei7G5sgTxAbqrNY9kr5Pkz/LHW3
lFuNoil3D5X7VVtXctH8lBjx3Kg5og+S9rCythWMuQniX64RhvbItZrmW8aLxaT4s/1v5cyd2n8y
f7GtU4LxxWpu8XDDXRayg0fhg4amXdYMX/tuUs7OvCNor3f4Hq4DfL/yQ6lvLfOaxqS1tb+U7jnm
S+nTTVlu9eytG//ZVbNdcN1iPqBCeDZJuW6xHFbKAB4948iuPFl+mfHV7hofiRadhnDD5655BxFU
goRl1kB6PCa9FUoJjMZo/G6s6x296io7SzwV8x8iSN39YLndwSmgbS49Vf8pFzCz7nZpT1nL5ckp
3hODb+NcNLLtWr4MDlbZ9UFYV263DfW0T9Rj9NcyKfkzcW4LpnrKtorfsvFRXT5KzCJaf1SosWLb
7Xd3rzF+jZQTSRC+nmFoCmHl9YcC5tuWp9/78M/qsDJEcmyN4joRFsODTzbUL76YHscJM+HAeLC8
aC7uv4yEqbd0giFs/bPn3w4fSgZLwJpJf1/jO20u5GXwl+xXQX9wQML12K2nxAwwlS6WsmWuCNfo
HZdZKKL1AqxsW6q0VQAskbZDLSeyD/dTIYbbohmbLt6XzgdqAR10sSmt9yT6FZfeBeBe7rovZ9/2
D6LhHxzplb2x3PYocyxM7qdkL2CmNLXqJevp7u0Zl1eDUzUvOTPuB4T5U3JPRTOiRXK1S+I+QFbW
Tw6wnibnId84xFyQpSQhV3kRCLDvnC2w7nx3vcXWczecMvcXpkoxHuL5BPvUE/35/qWhTPMR7cEX
dfolbZ4iHU3eskPgjfzffusiXKjyGJFM3bfLIAwJhatH+jIm/D79yvJzg/2AFMhVhAMxAdZF1x8W
bS87Wll1Z872ZuTaMJyDpqBGdBszuwgUkml9xK+KVf2yyKdl+rI13phbkX4qiYVSi8cewlijnIc2
wAUQSoxB6nib7ONaX4XyUyMQNgmxF9B6vxj5KNW8q4t92b6oBkbML9U+CvMpml5hntXxfrU2MjmW
BM+vW9dBYi4vLjPZenoosquJ+TbtP4u05yU4Ws4rkJaZWyyNWV55tfSXOLsO40mND8vdNtV/ZOJA
QuawOtQrYUrgFG+ol4snV7/M+mPDTH20+B4/Vu3BHUIaOewj/7iP0LwJqgY4Gf3OIt8Y1ckBqm4V
gFXUIpTl1qXPN/vHJNfCVIeClpk4JTaiZW0Go1TE5azeUYbnEnpfXO8H+ylTp9Oof8ZDtC10lyk1
vEN5oaHxhS1peypvRL+Y1S0ZS9Bem5AynYKZsXVFTSBU8O10JckFopFncwE71RMJZvhRX43lftpl
hxlARtH9SzFSlxXwhmpfar/JaHut/p5xAOhqRnRi5jN3LingZ1TFePodliRQ0oVIruUh60pCURne
Mksr+fUZmuX1oYg/0EW3g3tlzYKqIN6sd6YmRcdsh3aDkVo866LYpFP3NMSwQlaTgyYOZHSbLaz8
02vUnIvI8pUWciBDqtX6G7syWJPnqfmKEjJbMXpmHAk1w0upBKnK/N+60vqd+gaissmlFZdepGCf
5u8+gS93dSyLgkNv0F/bghe6LsBYxP9MA8kq+23HCiUCIz+mGi5FGdjDYSTmB5WbYxfCB6Pmiv9l
hcMlAh9uZ9hb5fM4fpjNVvQP8DDwYXBoRxtZ/Rho7dJNUT//aicUA2EeUfSKU4ZevN0n9rAZtZ+W
TfDIBW0qSC4eSrlvGH6qbOt4+t3lq3wo2byvoRzhOrnP8+M/GQG932k43hQQaMvMXZa8LPoKL1CG
jPxOXd9m4cwJPkVBL4w3PW+/VlV4hdr5pvHTln+JZR8tqDgxKaRl8THJlOYc7xv6H3rzOgIevTYK
l27ylrqvia6FA3C0cv2e8YZEL9Xy57YwC1m+0W4DHOmBHzXZmeu+Yu1loUMsxGcMEVoG2aruRns8
DeJlajcCLZcaGEq4pyEL0+2o8gcc7tB+WcZjW1OkGUg0x7beFNrDYG9Hsbds1v4B41hOiIPC76kP
RZVuB5i+Ew4/XX3s5XEwjxJpXCQ/pWH5M1PjXtnraKQNs9tMe7VZ61e0LQZQT6WPIi3SzzBA0mbe
3QF+eu/GGNoMb7MBJGfoPaN4nJ0f+ITfKzwdszT90rzUxgvmVS+tZ2Y+v5zvZnSRylGz92W2HXKY
w/xsSOfW+uRafwOQeAb/hdyUyftkR0TMcxKxlXRQeH0QCUAcnVCeDeu3ihscoy8oJCmeN8xmZNZm
xZ86n9X2xcKzWp3IIEG64E1WL6LB9bWTd1CSc2w6+h7rNJZ/hhBBDNBIMqtKX8SAmgRPpmmvkXjN
J8sfl0vfRkj+lGTvGsavhYxPm9k6DR8vQBed7ZTPrnouxzelfXbk07RsR3JiKsdn8svY/GAV/AvN
VXY3ne7FdI9dqu5rRiX5QvXD3mFZvEWK9TCnROMc2RD0uvWpsI+l+MjgwqxL79sCfDTYv2Q6qKDO
VmKGVtbxDAarJe10Qk2nZn8jTtRm2MUAz8HtpjUtLjd3Vf24YHUKxK9U2wJjNfSEdcoLvqegzUDC
xs1uSN/GemHLQSJb/0unL5cd5QTngWJ8VPp3K8dtYiyBoe4BxODr4j1eneFxUMCWE88vakwbRRL2
kpARZdysIMNEyzqGCbo4n75NfH2LmhM2PZxY8jowaog8VvveQAz5K6c0/ur8ELmM8xXnwgKhv+bV
qagXlHK2Hhn1AH9Kl1Afu0NHijl/D1vS8OR35J68GgS3DprCdlwblhGBuK3p57H650hsSfocKqZ6
c2N2iZjDVu7gjxywmCsOdr/seuKU1Lu3CaQgVvm+67a5rmKWXv9pkf6AUOFXuGHN0d0aXR+m2p0c
NAZtZe7ahY/dXqa9U8cfw1x/IOTs3HUMHaGe6hp6c7P6TMI8sRRXZpmhMc4H5vs3i+JQuOMBOM4j
uNVgmpZN2iStp9s1GdcidCJ13zvKqczjY2Iomwrd30PA+JWK2Azl/BQvKhI+GtWk+6vV7Tu+mtQl
kag0brhfqCMgW3ETSy/NFZ/g4ufEMAJNqufKaD/n3BGhXhO06xbuQeOyxfftq4PhtYoRrq7i+taU
s+33t5SPffcszJHyGKey7t47ueIDReg6pflGm9kcsJfDSuALjrhr4Sp+arjbSmqIk6CytO5clSh6
FfL8IHdzFF31dCQ/lfD5Ye0uw1oeK2UMcoS8SIW7xmAZ7PrR4WT24jW64io8z4TyVrH1rje9N3Jh
9rnO4h/eHD0+sq0EFSl71UgIn/X1tVu70OXfUXFIDkvsu3MWmhwcLfDXdVkx6cDlil2cFetWsbRT
V5c7o+M7xVZJypYvHTtErby1irPL6+kstdmvWbfsYGkiZIKAX9zpDYf/Tsj5CT7U+zQOBzOPAmOF
W6ABGifrlJbn3tMySdwQ5YTHGgF1qbHzmg/q8DNE1tbVFUAm9jFRrdBCUi7pFQWCAc52YsS4ewVf
LxlQx6Sgcs9ZieuFdjXUMRT/M9ugF5hdgMPMTxK5a7seRl2/HdQZThn4SkQ9yNh7W68DwTagkd+/
H352bmS8zb8u2MtJsw+dtgaEVl9ETbU26tPzyACpt5tNrDCPU5n6zNYcFAzgGUv9qov7lJI+7Ftj
wi8lil9Z87ydMmwsrigctq2O8cygfFzvnu/ejJYQ+BC2Gp1Cuc/2+VQEriz2qlqx7Jlt27m6ISQX
QbQmmIQbZSMlMszdd6hXywldgqHINANFiDYoxWY4EECYZLHK7A48YsRtIOhJdZEec2cCQBZvo3Fe
ApOsqY5BRDE3xzrmLHfWVxP369hTDLeKKyFbIn2Nd0q6yyRQVeURZ9E+X8AvsdkXuQnNiLz313s8
QwMtHfRuYTzDzgzA0z2Ahiu8jHWEUsbvLS/vspAmrw2PlWFDLDDLZqP8R9KZLTmKbEv0izBjDOBV
SEhKKeex+gWryspiCIaAYAj4+rN078uxtmNt3dmVEOzw7b7cqV698UPO3PA0EXlHEBTkj5Mjo1ev
wSh/VavAD7gmWCNPpsnpMGSkmhTzHPlQTJAtxrNmb1goZU59HdiEqZEjmbGHx6Pi+9FP6nHFOakL
XgqnTSJcDphYCXFjB9845bOSYkPeBNUzYHC5CYbirs3GXYVBqO1YZxN1oIISW6RKho4PEZR3XNfo
8upQDNHJRVylueJQzeYgx3DnSu8YRs3eDdoH5ss7Qr/cshiIRyvJYWBHLlH2QRAdInhJp09Stmhh
Po3E7AbwF1RdEtTks8b+LqZHubvd1woK1BtHn3zG3WFq/gWa4F3jbV/OwqptXu9nboUbkqwKcT5H
NDPhNo5G2lpaTkxBlKidJKqeS+jPLbCcxRFe2x5lpbtoLoNUaiaOtaScDGcPa92qh72LPy9e6g81
VXeTqewEz+zjVmT0N/rNSxdgVcQ4wa2QIFvlt1+acBp3NXYsHr7YyrHv+xmhPOIHrXFO8S1hNctI
FvD2FUdSWoelYuu78VtEFCWutM8yk4ART70s3E0iwkBAE2stSJTRFL7gDA+R46Xy0EuIp/L7XDE3
lQurcixe/HIsHO1bdlDYp+ptaRJhBWgaVbMXBJXVYPPZJR9aRHu8Wklubnf1PvHa9mpHhI4dTpZO
t3iV3F1ciL8eOZNklX5S+Oz87Qj3NJ9SmwbQWhDe1/qnYwJX/LzWxrJeqIsRwyHb7IOHtKcc795B
9u/Jb+zyWdPxOriX1t/evMo74fA+Kle/Um3yzEb4XvGHMxtxnKyDiTv00Go5FbTa56M4lqxviJUd
WMo92yOjKjvIiKAgPNJnYJG/1IJPNGLr59gbNw0iGaJgaxzvI81QzgxXTNZL7HF1W9rzyMROAy7t
s4GZ7urhVmVP8tkNj7H5c8vZzIr/NJIQGp/uLutmnGiC4AP/r0OFXzkyCvv5hv/d/14BbmO6/82z
xwFLlNjHgTyG41cdBKlXV48L4txoChbCLXmv/FIO/ZFYP+udMRFGPvp+d3Ym0nHdfHRF9UIUHC2U
zSxL+7Mt3LPjx/96UVISLkniFO1rR83Kbb3u2TF6DC+FicfzpOjDyfynDhgNaXp+St1QUYzP0ONA
CsKv1UKEH3UIuNH6tWAiTDI4iPVkDCsh/oGty1Ip/pQqu24TabVlxE9Z5G9xa+7HeiJISAAgUGO7
m0gx4MvqjsjLrDRKUoOUXZcV6wU+Dj45RczXt2WKBVaAwKNZOrqn119uJSkEmfHxBCEofILcblLW
EyP0aN+1hWYNkCnADAGe7oHl6qEYDRWC+NUybqdUAp9ups011Pe02x9h/l/CaZ1OrNf+RsZLg7K6
GhRGUigHlYtPO5/TKRv8h2XpkA4joBZdzJ2G/l/2yZkInWSmHCTso31+uzM2K/d4Iqo21wkx6Ac7
CJIhiHaYzM6eKv91XvQTR9v9QOGJognT9zWzYXu3DBAwAIcat7gL8vp0M8Ew9+7XCNPZTQRCUxII
MY47oJmYbecFOVXFCPCdxVcbLWxEoMxvH0TLdcnKYygbVjxHIxcQWTDOUcVZCegZTZ8fMDWkxo3J
gVA0y9o+nWv2rpp8eWuG7uwXEBoBLPQmYPD2kVcgKGwemvg4H8O6xWE5YT2vWh8MIuCZF2slrk8X
cvTQKUG5SiU5nD37Geffm6qbgebr6LYmmt1nJ+pUlFJsPB6bsiDhOdfRd6WjP/Zgx/xx9ewgHJDi
H5vHGssNrlpX4fDe4fv4BBRVHxeiXPuFHNlBCExCHiUvpyxsm37Xd/J3RSPyYydwf4E0oHznmBV5
e/Un0P4kGixuPMHXNPv9xQzF9yb1dCRuWJIhbwUNmYOkz7TIHiPHIfKZbwXPtVe4mO4Q8lzgFXb0
odTgfpHvj55cf21kMpnBPfpo2okVUbHstMgNcs6qu9kN7lQMIMMfyFdTUU/8kkbcE3mX5r4HDXLU
m0/mTfW0jQs5HnoZ4mbSOPSMIGU8Eo/EM9QSjQ+kvm/cH/oc8dhWlGJ7Uej+pmYYs9aMNz5XI7u+
Ks/udMnFvpGTIZ4au6yeyFW/YEgrztXgYVNyM+oN6AWr3sjr4/XaKMthczIS6XRiD6SLS2TnuYLK
EUEzyZenRZXht2gCoCXrhOQZ0UsNqDB4dAI/828DboDFaX1l65/mOR274RpCfNDxQNTbY5FdzUvz
HTnbllLh1+ztGpoH4aTfk7GWHDuURtWZYQ8Qp9xXdYAJnpFKc3yuxXO4jd0/uY3cccuu5RbquyLG
gh3CHUlGknyPXT2o0zLZr0NEqbEvHJSWwLlvghpQRxEyEFatpIny9sEdI0LHAbCVp7hUIfm7MU63
YXG+2D3Hb5iTzQfYl5HacYkVkmDnZdDDnOau8i92LKb3UbvsgeNmO3ORJNwjzPpcSWv71+q6/rLx
Rx77zcynlpUp9Qai5B2pMtY6YP8YzxfP+is0/v3Ymt68nMRRFFPJ6EgiulPJDYOQwf89/C2gCg44
WfWkmXubf7Favjkl2qTDG3XyVu+1t8oAF4lqJ6YYJa07LCs2ErVGtg7yhuPKQRpGFaw/SNXi98y3
Nkjxy5VXzDHu3nVZVChiqkxm7WjO9NLi/RDTxCKwCyj5ZUThu9i9253NoDpbnNaSoIu9qyt/OPoV
aXhsjNrHFxKMx+627FFLHP6Jy4FebeJgQALmnpyipNGE/+pyX6vAIGnkzNZlESUOlcvIthxCLSjv
V/4VHFIue/DObqYHdwKuvAOYw0Za5MTtkBiOei5/aOQq8TkvCEStjIku9GzBCpBdLD0ULbJ1x0/j
eDqiFIfO5LpZ+fhqEBBrgb82QhStqml9tIYHNnXEgqZyeSyd4caVooSsCpkxwlidVCe/vWx7a6Qh
1XI/l+IpKiDjE9SE0xGbFZsf/ppTPnQc6K56rZiolt1YcKA2t3B0kAXtszRexKepVTjs6a49U5h8
g004wbtlJoRNaozTIENwlVlMUkSL9WkMG3XW3Rzh00Vs2BvX+jXHXGYnJuEvuTod8Ut3Pi/vYAWK
OeVHH86l3noOASRYZsOp2zdVqCinrvO/Xpz/x6Sy3Tum7b5qJCJ/fc9rsIDM5wW0jQzQAbnzPCGI
yjHXZNm/we7rF3uKsp9xFU7Oajwrz2EWPWZ8DV+XxR8uvoW5sLFodoZ6H3Oq3E6OenMOJigTncFm
Y7j1I3Kp9aDnMxxJ9vu5jyjC/FMFiV0ssUMJ1SSmgx5qAAdEYNXJI16U0HCDyrrmK3uSqrcHcrmo
rZVxy6tCwkraLS9Sfq352Sp7VkP2TLq8lYT8NssJLgucB7xP3Bmu9fDVDF8pGZL9AjruvvcxErtM
anidWdPOtFFZwtg7OVqMz6LfvjqoOyd8keJaOsF/q+FpGd3yMMNWwhbL9YUGqwxB30JNW0AIaCrK
WBp3OukHPztqa4AS5VZ9SvkhRJE+yhg8FqdhAMd4NZbOQqddzYBHhoJRnaQfdWs2JKsiE6Rz8fzw
1tsyxRzL+zM15IrYdmO4Lvkc0amNJZq6+In/5l3XMCvnVvh7C7lq1/aUM9sGcscsF6NVZURCprFu
E1WugItuxsAshryC265PdDHk2BfEc05yJE8KhWtiGsZsh8RVdTSSZtmwnzd1r5bxx6ZsZ34RzGYY
EbLqaVi8+qwHn1URuSUfIb14iEttqNCz4uw9t9zlX8MXHRCY5/5po/AvilZ8UEvDTYvBXyZxxgIw
zue7OfwTRAKbQdMDtrYt18JbS7sQH/bms+0D95m0w/RFCMnmB/fYH2boXGW9OIx/IyiyHMrZmZ3B
bXTF+8sOY3job9bHykWqCrnhHMJRNmmd8x0mpkVs2dfxU1+72Bi1c6ml0bcsksJgWfZIN8IiZ6Pq
r2irgfVE6jf31wlnUi4Vrz2zyTxQQJ2wGwDOFFWFvIdcwBRi1xgdAn99VJv4l03lbcINzDfG3r9q
xQJl+vAxFpa5z4qMZC9NIH0S2v08HiDc+XzMlNA8G7cK0LhC3jdGdEd3c5boXAwknDGhqzsILtRB
rXHzRKIyuDZTBN9liZeCLSgh548GJ+wBBAAKAvXn1r1b4H6MltK+IYZYEhOXSCobgMG1E6KKn8s8
ZmPtW4a3TSD1W6xJBKCW3MS/+hHTJuQKHNhB+Zijb/eTk+TuVzZyoUBuyTo6PBcTuz+yDl5ghL30
/oRMqOYnb7Gu7SD7jywLKowPPdLANHt886qJJYie/zauttkc++/LSOt9GzYfVC4W936RT+8BNxFu
8wbJ1iOyTkP986q6F+JVb3VEhsonQcl3nFN0t/X95whG+aGpmP98YcE3KkHtSL9bftlu1NiklYlT
Hjcig82jreqPPr+FxdaQnVa7WE6I7b3C2p/3TdJPG0uCiG9FhEqxa+bxX902P7ZftQhT2IREwCq6
h03F21Ll04wyJRc+S5TDRDunzKaDiEIfP7/HwL2MPg2AzKVJ31vtUZTTfwEgkyN8jfiyjvmtYTLG
xOBXsNyGAhFx5aaUAPCCpqY99zR5He79co47Z2+qxnPYtfoOTYKV/md5YXOo5Qy8YcN4XW/hd4kq
l7Zd+UuplvTIyiVI1da2q8C2JNMaYrok3skKAwrGoV2L5ls1dvMbdNrNzC1RKA/+wNoszENc+MJX
nNjuyhbSm0L14riVww3fLigFsKPqDWmD2yffL2wJWuSo/8Xcn6wlDtZ0GqTf76vIOOeuahde/czB
bTisGYydHKP4B3cQcR4UAb55dPAOms60B0fMxVEST4fvuPnbk5Mv03fNyy0PVmR9Lqv400g2vvDk
2pSWLChS4Rz8zF49dUnrLo/LrOePwIlxPwuNT+rGIW4kxTNcFfUba9w3m8zkvs6scNdW7pj2Net8
Ru+CjIP9QSlP655NwRzCPSc8zA2XZ4yfITe3YCMIXEdr86hX5Lc+jDV/U8DFCZozS5Wsui+kft4G
sn0Mby6TmOz956ZoWUk0q82OlGFpJ1tQr4Sg8QbE/CqKGftRqccQCaV/X8USPVuUsaZzMTeXTEzu
gUmmR+qkCS4KqAzchX4Rp30WDz/yhmnDdcKEOIfW0wRh6u9Q8TdaG88uQdZgjz81OugIuSA3UbZH
A0KvjMfwJPzN31uNPXIhsacrb1mX1D4PG7ys5SRwJ93PsejPZVRG53oYEMn9ijjrMpLwxNLOxsO0
j8PC6dLMKG1olt5NPSZpNAAqQdezcHnezg74T/MXlBuRyHAKHrrW7X9JW+u7fojlszZVdu96c/Vp
h0FMpNeakkWWaxqDr7YP2eQXBE+G9c4P7O8Ng5rleFylO8rQmiq2zjOx85Ofu9MhQBxLqtBTJxQS
vAquzTke8QNlhefeLW0pfk82TN81KBdiASMlWVb1Lv/f1YU7kOACyT36P6eDKS0kttjJUmd2frZp
/BIr4Xu7stf/IpSbi2dIcbOE7+4orJOvm42dzq6NuWLiFmNCCIV9s27etqAEBSOQKH0LB5klqj/K
HxiLmLR2Oh79f+EY8CoyOyeFN68vJLbcxLCn2hEmc3bs8ZFYm7syXm80IUslRpYi9R07mnab7Y4H
jecf6g/z2JgRGdK5ctLIxM7ettmsTnpVcBKQsAIsLU0wHnjpAX9kKrwMtL78W1wXsqSZuBWNpbWl
JUP3Xwma6WkFLL7vip6ZH4rPdTLOU237P7DL9G4oRhZUDLYx04IUkNfmNktNCB/TqN56VaEM9lIY
gjGZ19Izv7gi+i0mVXwwYRC1a9GF6LjDYr14y+fQ+NWxIztDyI9IMTpQ330W/ahZ1EmZaPik6TQ7
4l8pXvxOnjIRLM99DT8ybXKWgyrO+Ua463DXe1YFIMC2iFwyYQNYq7/8pQcY0ZGXQF5cy08Ki1cu
HeQgE7ypaseWadjfKKoXe3XWS+hu3YEZm2s2Wslda7W/4O3J/eLqt1pbnzZXgEOlV+cKtmp4x/es
H1hEeyQPc5QrR2aXmMgewcA+/w6KkZv16t04PNnw3a/lnLqTzHYT4sKvrttshKsFbWUbgiuPlwJv
4f3U/RCQGpiaU9H4m3sJ3Lwb/5rQEiWx1EiDi8udRCq3vAyYtu7KEKdTM4sFH1MF3mYkRhrWq0mG
akVj4tQp1nuz+M6LzoLFP5NdypI+cusqdTO3MgkpFIwcaCxznVblBDumxnEG9jRwvEvvE3Bcm2w9
bXnmvPrsS3Hc6zql+Jn2WvIGV0orWGlWogM7YDk0F8YgUGHAH+pNWfstDJcQZcmWqCur8nZhJGA1
STvAaLtGn2OJDi9dL5f71ts+vM1jfQRJykMszXIcnytGJJUpeRod57cs+DStamXvoPt1Y+1ZqeFr
k+WUw3XtMA40pqAgXk2AnOhDeIqcYUZyd/2HokKPyuzS25sZc4yZ2MSB+NoOVJEPRw7O278hfg/H
evzjOihtWpMHcHGb7VkXNMk4+fGh2WT9d4uz4SpVlQGTy+pFJNpjCziEwnncfBUR6h6CVI1VdKi5
st01qhjZ+7GO0qJlNiic4IHq4Pi5t4NpH4uR/jqeEhCF85+1LNyr2ertHQZvd9q6xSH6a4kkjqrx
iYx2myp3g2SkHXNC/5eJEn72p56ZN1ApmRY2zz4SgMW6oTney6qEwdWOJQKcXR/rqHMofUNXJzuO
UyuKHNqLAxsnp/jrM9hcq7YJvkEJQHILEPIbiI8bPzJ7vs301rHQYZEIBob9YFijCuM095tasS14
csZHWPBRYwNVctqzFmlXpyTEnmNwCUX+7lXs4vhgWN6HPVjNOYiVvozB7Ynis3BErKNLR9tNWprW
eeJduO2e0DObAi0UFBrNgnMTwxCa/pv6LNpZZM6OiLn1wbHL4tOEq33X2NPw1kw8IfgtGoyVQnLl
sdiQ1r5t4dssFDRU2McRoBOQs6zDZDv85xRl/3dZgQWhxE8nIiXy0ueNemhn820LkT8wRzQ8V3iZ
46HviUdt3BOFWp421YoLuV/oeSwg92IMgM14eUtckGjcHHG4q4FtR0fEnDsPm7m4RPEqx9zZ150m
ltNDA8bMty04kSEnQyXejVtLrAe4Q5prXjYHwf62TWeolPntAeY4W1f0i5F0zfYl88l/1wWj2lIQ
yWjnUYB+jOK0DvzmZKNa7apy/WTwRA3nMgydQ9hoFdmk9xSAqXdjJN8nJhZWQbBgys4zRx+C4r8C
A9mu7pbsZDdER4MG990M6YMVAHcap6Q/0BeSKLqJy5S9mHecFkitsJG6x9vptQsJWe5aProHmnnY
1c0d0Kpp+G+FcAW3NHvIBJn2bG2r/QByCt9K8Y8zCCKuY77WGVvxMGTeqVjqdwamMYls69VE2hxA
ws/PsnG791zY5iHuc/u6teVfn95MftAozx+6SNqpMQvPeFwsT1wa/ZQiXf3VqxqN2vewyCmHZVdR
/jRbxIq4HKcPxbdk71JqeYYsZZ3zzNfElQv2QLYPTi8MmzsofthIii13b184Pl2Biew/3F5RkTwL
r4oZPZgCPCNJIZjfet8Rx6jjDrx4zvyRV232EOlpuHZlOx+4GOHpW5ryldUGWfEBb/CNYlzsNiJR
u20o/8RN2V3mbqgvGDP40QEqcfXPMUl30+hca6mQV6IxYPjIgRri6vTrV3hk3mnaWueZXRDubt1i
RJuJKeDZuf0ucqdiDtlGUFmz6b3/gsVuH3juwC4UxQ8cDZTU0gPyk3mYI8rO3f6V5ejttYd2itgB
dm8kVhMoy91Ffst8DlyanKZ3MKSwj3NPoXbeD2xaww5p3W37hN8w3emT9gA1uu5ls/HYeLAIdrg3
MYONHYELDEo7A02Ly+/4UiOjoIo0r2byn+opVwcbGvcR6qf9O7zZybtbqpA3iLnRDwbsuYF9L2br
j1MvQ1pq3/Q70tzDoaqc+Q4EyUItYPWblHWWNI2Nj9elE4c+DjulOGq9FJvvHXKX9aCy5a+y1tiB
fVC54VT8BnXTpDn+Cshn0ly7tuN2McY4miwuAvvCV0z1NlaKWLjNsdx0eMjXehhTfGlsp7fYJJ6w
uDm6GLiiwbDLNOMlJh67XqO1BeyV+XFxO/3lU4Hg/4fSg3d0KrJfpHvFZWODwB0bbIl/25/i7Gft
pk/uOA4/jh6L51JE0VNWYCMeaEd+pCH+xqnKBo7KWlYzgeG16/CsY9gleoT0X9xc5VPVM15yv1F3
WWuKRyciDtiiIwM0AczlqvrHLtixImGT52OzzZIcciToAf+jp+n+VEAvORKLJdovchv2SAw2TcFG
FfnmH1Zm9KPlkgXSDpItzlmx9738d42l8rwJZ7iCPsz3YLcd8ht9mSyczIk0sbjMLR3PoWk/81p7
aR4T8pVrt5ATKqLD6Kze29BtRDhMG+4DELipuy43Fya/1sbvflV5hCU4snieZ14pz9F/udNi33Tt
DMMJoHYLWsmrO48x77Z9iyTgwuf9gF606JkEB6NP4CMa1xn0U0P6g9KBuC7vA7R0DKNNCOEpZzPy
5hGMnw96K9cvUh06iTUh57KN510mbhhzZ2XqA5VSXz1Uqv1SSyIf41LdxZ5ZE7+dXpewlScPSHwS
Lha7YOhRJzeco+vikwjY+V3PJq7vNE9NlbuGFfdgi/XSlNwCltlUb5lq/nIIgzdvxW0p1FUv05qZ
16CZOk6liuxmFOIPF4X7tYJhu/pmlYz4uH1i5vYZebx8b/sKQv+GmyMLTZEWNiK+LzIbl8fmdUfc
CMz4UfyTh83vES7zoRmd8rhRmXBRppf7cQmZ9dQAabYAg8fnr8QegNZov+cwKDCv4e61IWkjmW75
3jPCiXYVu4V93m8lWrLljQipfeMktscf2biF7iupTufFayqsHx7/nKr8D8Ug5lLdzPt6yZgKDNkf
FKLstBEowO6Lh84olDsrY89RzSx1bVrnNpZvVGAMxX+1JdgWoJKdXMsMdzFNe3scF7ioWxCPd/RS
jnxa2Ynxq2GspadAXo0Fvb2YdZDyh1SkaxD/WKLABt7n8aX2hvni8c6AFFfbFdqBhXgb1wOf/gxY
eJ6RUkXBntdLPfew9csuPzpcwdJ1nYkKmvxG/TBUN2ei6oF15/rge7o7VlEVvC6eqF/XMoeoEKrq
BqrwdoEmZpkvbHgmppTQDXVaDO6vWbOYW4HMppPnEDfOfL5bnp8y92fuD9DQeY9aLmDwidx5zU2h
P5xI4skkzoNmrhn7CYWzCbYwQdjjNNwNvlW9+RFzsjt6Ap1kmg5Di8GsK+vxlwEw+dKNOSBPvuG/
o5K4qpy5JIIPh0264A+QvnaB7K7AriOMfu0svCM7AIbjAaYkgB/D9q8yz7CknTtLBOPvrA9YQLGe
HJ5mByAIIRmdOLX6i7Tg/cyTw3HO+u0g3IrbcwStYbMkBg6SA6ytfLHLeq7JzlQ0v0UtPSK5Zvxq
Jy4WUEiYs5fom1gvB0GReWmz+HhcomBAntdmei76sLx0E2qpg1nNePMt0OItBaeOI39FrPS5uuNW
GNfeeuqLqHmsI9E/u8hYKKk3JdjxyfeIDR+mWQW+eFnSxgBKnxAIb3kaeVwDWblNVFks4b6w3e0h
DhglyAoi97BGwdR0MIBlDn2lyv3kovFV5gdjeXuKrDEkC9b/51l2+zb3dAvY2LN+13waNpzXvj51
HBh7f+PLZflGXlfyyHhhnSzRFZz6rKcyu64RMD3sHfdcm+HILsRvgFNx+HXOD5MPc1pQ377Cw0Dd
xEAaKXJgCOjINS9ZhO8W1Frx5JAuB88Ptu08eVV0nMKlIbUu+mPWbyO0jXD9PVAQkZKN56SAC8jB
T4SV1cD4URcrAC2/EUj/t0wJg8HJYbH0ZkZs4/Zib/empxa2bKigB/4KFtjmy7s4rvXgRv6ccvFy
T8swFn9UtulT4ExNsnXmzxw4gse5Kf+1cPfwOhqdOtWi0sWRPnnh0oNilXups2HUbXzG24ZOgNSn
lgNHKn60onO0f6xX5MWqdI8GOPdu9Uhlz3kAaqHKxsPm6RBvKb0Z3TiLr0EtaHS3Y3Yly3eePSu7
iwyq9640w3/S8qP//HVgd9gJ1Z2BAA974Qb8KiAG5PmvZsJ1iGOuPbB4yE5hRdYmoyrl0NpdBRUi
tE6yyKtDmU8Wx2reHrwVS3LvRv9G34IFdQOAofBA6ykk0BIHfM649YiFUDb4S+QFdpvaesntzr+0
axm9uH1THICxyx2BE/wJU+CcM8nGbhFu9OyNMx+6SPxiqHCvVAJYFwFakPkEvFTiAVfeExD+YR93
s05RiJyUdghuSXcUeEg5wYCUcXWuA5zbNeQ0EV9u9B4C0VX9FbYWKMYuU3Sck7gpYLxcLKnUZzBB
mREEzQ4Tj9Ojx/RzVxH9TwaBE6Wuqvw+ZAd1XXjq+TyNC34HkgCtpK9r7kAHFsEfNkLeE2Hzb4x+
aHKbyY/zIsZ9z/32GHP5u6OIwrlE7qpTvrzqWG8ce9XQxuQ8mwVClF+mpdTxL/ZvNPOtlb2j0RIT
qaC7gk5InZQDYgkPYAKzTBwoWMrhNsA3Z+lS/fFcDQKJAMA906FMuIuTNrNYDpquw29pzQj5Ues/
y3oM3+ABkIoAEwRwDgIiSZbiFkZfi2MhloZJnW7nSljffN5LH6gYR9JSbX5aZWF+xeGKB3BDH7W8
ClOt0/mpazefiF75oUdMTNbZtZg1rfKCelccViuEH9Ao+99WxO8DOZd3UVu8UlkbxM/hZOx7MsVD
ynxDywcRNwL0Xphk+JbAV+Dlo3M92g8bZpqiMcEpd7GU5PATBogeIRvXB1aO0aeTV8UT95H54to8
HVu3qX1RbYC8ClKCrZ2/wB85bWtIMEX0bOha0zB9rTUCGLlF12rro2xIVDMUkA/Qlg0nCypwEdpL
0tmtfUbkhUVRl+pih5xDSXyr3PGWNXy0bJxAI3oQ7C9SO7ILj9qr++dG1TWWFbd+yQEl7rWw7USN
fnBVbvuJwxacgcMckzYufABTth+6ZS/OSVucPSiKId7+lXFZwbXcmWgM9wslNQev7ctPv12pAkEv
xKqJhH8XWYH3iaspSPVtnABroY6ji+6MDOZfNtLjp2qY47Qx2GfLcgayseAZNn7TfcgybF+sgJgt
9+UVmxa6t6zVW7waN+WQqPcO+5bTKO3wubR1n5awmD/wckLvqKPs6OBEYMXZOaRVWcuYeoIt301T
SpkwOil92BAouVxiXmSCBOUqcS23To+lQ8fIzdHIVwEPKW0JEMvffdlAqKiL4d1qDDwsdoMP4KL5
Ex5V8wzIHRKHD0RSb0rvURYVPHAb5V0O9TWr1fbWMXldg6J8WkFU7Kt2+uFM4W4c0xpIuH89ZlSb
QBFhvA0w+OwEEyKVGQjM0NUQJKjOGOv5rKADXrMGyWboEST5w+S+nfXrw9wp2HLtVAA4xu2V1bOy
92Eg/0H77K6liibGHjkctcauC4LDeTb58psYyX8alsV52Yr1Y0Qd37N+ndM15x9WtmPMBFCIe9Zn
3VFnM1cRMtHgE+jJ0ZaLI1R2iiw0pLUYnSIBIBPvpGSD2CjRJZ4WPYBhPjyDaaJvCe3x2kfwi9TM
/GrbW3HfuWjDCZuD5kVFsjlGc+zvsxVJaHEAe6jZq17x9C3JwmHGcIypZ+4iA5MT6VK3Jd7vLguv
xlVYH+R165+1DdoEfL/9K1BT8Kd0b5yskBCQgK2SVHBO752MCisxyTVtt0ykkR0Pn9WikQ5CbsJi
lTZiTGGuWMudb155kqVVHdI7I6ne4BpwD6uRr6ebazI5bJvrNm6uGEUbhqiOSaNX1vdwswh3PZCc
FiffsYCCfmGbJw+u8fR3VkzFX6sDOlnJrEydvpx3eX9jW8oZ6zMONyjWHurVrKaP0h5YCTGfYbgl
URrOCFS7OKOEqFJT8c7qN2MCr+XLQpvIcwyIHkv9OgKmWrK0C3rxT/iYavif6mMJPf8U4H849xPy
ZCLRZbC81zW+1xJK/rWXbY860jdnjqft3fWUdeeypT/W/cSZwnTiTExJ2F64CFYhAbvM/g2O5lPb
+fMEv/3YtEhJdfyulvfW79SeTTZ/lCaMLjnGclwYmObYsBY8KV33XTmmPkieo/tKhLeU+NhiKt46
++w2E90JSLNHz5Xlm3uLftmhU1yRx+RP47FwtrGIPdhdzXXSmcwhHk194VrRPW2m8VOLlrMUCAt9
BEJ+lJbXd4k+VR19LmtpYlTZCDGdMpR9kENNPjXRATFB+ueiuSejCnxkyliFqNEly1GhOURAfW4Y
lPGjnG8ojQiY6fA/0s6ruXFkidK/CBEwBfdKK1GmSbH9C6LNNLz3+PX7oWd3LwkhiJBmYuI+jG4g
WVVZVVmZJ89pY7Aj4DlJ+gPZ6zR/WKtmkW45P/xthToEJhC3aHmibnqpzvAHrQBTnzrDLyeNBB4w
wjcSPz+4pRsAZ5UgZJf5b7Aii5M+DNq2h3xpY4vK3lsay2UUsA7IMBtRKEs/k02WfyBmpN8ZQfoi
55yFZHeRFLDH5gULJuaV0tloG4XdN6u1sif6mbxfteI1T8rQss+h/6RFx7CJISAzhcapjo+kgPsv
TcpRQMkVDfTI/JTnXbEqzO6bQt3ntxM5MlUkmycOqmriIa7krz0v7pWudf5Jog6zHzQVqoKowlvY
Zw+616JakIfEOTSc1Dw9BHyFo7IKCafswQU3v/INYiobbtUaNuKE5thWHcVgKgh+bbKW68o8NqGX
f0oFlDujgpH7YHehOADVw9H6njKnrPVPeRBbXNaV9awkZMTQ7Yv2bm3jMI1pA52hxk7tD52N3i4e
c3LMR8oX/jrVkp+AdtwtPNHu0YA98K5r4IgLqBYCHFLjA4lUGmzJs+4bDQY5py7cD11u/IKIPjko
aUP3rtZaj1qokWZNZBjbBx6/Cbhxjgve5UqXOi+GARzSNTNoURN4G0PKlucEwNRW5XVz7Ez6CHyF
LIPWQjRUBZn1XDQll6YtxpiM/o6gk0Pyg6xaL9OoFIY9ciDjgwllSP/Ot8BO8UhTR3rnhJ+h8ZpO
OKvayvY3nk/HiV5l5YveQ3HJgQLTi4vkEkhFiZYbhRxr3fvcn1b20x2j5STPm38s+Bd/xUbt7iIb
nZMhgnEFaECzJ02ZnOWmd1GCERWlLCRIgwAgjqnJ/TnSYBV0AJI8VCZN1Y5CC5uiQiAg0BX21aJ6
KE16AnRb9J9LM1fJIzriAOiG/m9D+WbBGREEJJbgMqx0KNoqD35uz97rwCKeYenyab4Cr4GkXbtB
u6sGYZGRNIvAC0u0SysOjWRWlCGmkDgd3E4w9VR2JCOHqIhDBvJ+Z2iNfZ/HQ7aXFKAy9SAVd2w8
IugS7vIqMP2Nq8bWQwTudUMox2lU1V8zMIN3JeCYl9waUGCt0UiEKSHYkXVu76HzZLuaJTF6L1uf
HEV+MSO93QRpLx4HU/+qNjrs8RGXapVQjgBOab3UNM49hlUMXrvCP3IdBHYk1d4ddZQAYgaUfXpb
0PaaA7aiosomITlKpCXha9xM9hMiV96mDTW6bODX5h1Dy3XZlz3nfZk+KDYdAVqd8w5zVCrmTZLc
wZslg+6ug7tE1/MfBKnENkBN4XwJo5ojUMjVPTxaOC4cQBLAJN6r8U8hChlKQC+/0wPJf8KvtHt0
2QbIogaThkGvRJIvTTgjMjphzSr7hgYSHcKNVJsrhdcoeESVlpICvAfZOx7jpqZwVgIn6sKCvqOQ
BhkJjPmLxubiCFTExhjoTmlEQTuV75RfiqIoT3KJlKObW+He7TtlA5+avgF++4NKPwVAKDUfU+6d
rVG5kKxnJQwLdGKvwe6Yd1EAWYBW2xz2vfq97sz8saRUTzMRxZ5SAaXs5mTyQYOT8VLaH10Tynva
6a2dFYv6H0SKDBDiAXUiW/4FD1+8K2BVfbFb+4dnWkDXCgoPlMp+g95VttRpeJSSQCdjBI2blbUg
PkSNclZjkOGT070uYItS6PeGjEZ3dmZP559AsGsj0PjemzYiXGmnpuz4TIvvaklzj6pexS+CNyLg
8KprdjmJ6ANO9SuvqEZkccpjwfK4iJxG3raqDF60VOSVaUrJpqNZdyX6BA5Cord1N9B8Ce4v3dYu
Nx8M1hXiThAG+bbf7TvJU2n2Ie1CzqavUMiC6NAGQncIkLjYsBQ8uz2531pR8ketEb2Exyn6WfVZ
e9LNWvqRt6SDYlWr6DQULzlx5TOlNHimZKf7TrD3DSSZQWqV1hcUTrtNUZMeahuwCUGQ/mZwbOm0
o5VjlBZJA2pOVuaVhy4SAnbgvDh5HDt3XgYRJqg+ChFUUNWEVnWANiipUK9QaXsL9eBZH3weDjGN
ssLntWR2dk07vtM799T+UXeqzR7MMNlJeYBepkblA0AU8KXSLIaDbTfwFntW+KVyAEZaKrWFMuRq
0OWWOSTfta5SSSLDVhSQ5RYlOJz2GxKTJJDDyIRARIa2n06RrkvvKMZI6zCkzbFRNOTPo8SiZYRm
CblFZGhI6JC0O4O6f1NpezUs6UIvesQQqCo+0F/yIQhDThYj6XelHpI59dhpEcwdyE7UHu0BNVc/
KHqaYmTQxKZUPuqVkVNaAFBDMUDwqqj7zN1ajfnHtevGpRbadePTXoKqiq4oumT0Tdr2VAlzBxwy
jLfwygVGXx8MUOguAWDghuDy87BAQtawiCcphCpfgBd9yR9RiyQHpSHcU0IADkDB1hEUyHRoFqUx
r+fbZfitrYFfqYYEozkcheDSXP1QZi7ZE2AZv71e0v8ElUIBWLTavRRl/1jkX/eAbbI9um/9+PPi
P7QQiE2jUbf3VLY3bBDQBY7kpDInMO1/kHTHHsQ+8sccdsxVWlCItCLRbnJDhseL/toH8kUk6VvC
tlXJfUtzmxneFQg8wVsKi5lv0ZhS2yrkv6FRPFKsGj4bCCGc+f+iVFB50jaufWkraq+nXw/EEXBD
+bdUA7Mk+5b/Dg3N55UQIiDQ5cyNNpIciIZ2fUOzuOgTTX8wDfB5JU0q97xBG7oHgvIeuAZEVXGc
H1QqczCCaOa2TgP9oCqhjwxot9Ny+o0ziqBt+xRbuv9EgSU8tEIlA2mYxkE4RJNcETQuKZq7zeK+
eIIgXN8WQ5zDAoEIgFn49K4VtLp1GtQ/uqR+dgqCyCwd2T3IQ4Mz8/21KGq4aQwdnKYLDZGlNDC/
NxG1AvrZ6aos2o9B61TfVHi4YE0ljXTKNVBkKbpC6yFzYFTW8L/Ch6wFacnPFjXvnel8sGlTIK4b
JUjkARArrRzeFppjynIK+F2X9i9QnWNBNKnFd5f44GueUPcamkh+bL1EP3oxmVcJNP2LnGV0onW2
TRs9sD/AjgVpd53SLeVtequAdJu6ojwYLW2RklN/G+oRDqnCNyv7tIzzdqy3VeV/E1yFq6ghLUH2
XOxxeDJvohUwzQBKgyU82ENYBxZChnNt5F2VJOKOQLapqBIer4nf7CcdyRGQL13xmYevsm/o/6bj
GVGUQ64o7JWgIRJWgu5O5dIC6Sp1zyYZbPmuy0EZoy0Wmtkp7WjVdVrUwEqTZJiqFtbKiiI2XGax
bDFtM76tw3WvJ/EXwOKfzcrgmGliFIx91IMNOyz+gYwXTBMP3hKWWCPcDHEPZRjawys7p/u19zjB
pQ4esoofug5ySX8ZAJgCvPOLL0jBqHsri9pz6OkGNwluV6rUSqmRDesyD4yth5ISLgpUnftaAZOi
1RRNSVkJYebQuSXpfqg061fKbl7rFhUA1wEXdVtLfFZ7XbMsQVOpMPkHBfALeXfwbSgl+/ARw34G
D6Hx5a2f1zVVs1Vdo76jq7Jy/flauIJHdp+eaHX+6A7ZOlX677dNvNYox4RuE59rqqELeaK4TkbN
pP7cpCdleOytz2FFJEQfMq2Nt+2MM3Gthc4gFNNWmSpNRsf6eig+4hR6H9vJKQs+kKoQGVJiHMy1
/y2nhfC2rfE337JlXdsqaFnyRynEU999S9w/NnywNnVthfR6FIMqewD/ddvi3Cxamqkoqq3xP9ro
Jxd+IGqurxzQ1AlkLv1kVfpMRAyM4raV8XdPxiVk0zQ0drINPFm7tlIr1HV1X0pOQjvoXOmQ0fD+
vYvUu7z9fduUMn7rlq3JiFwEOHF4bKUtrApA++vhRKcsKMV/gAGva4msMrWM9rdtn7uQdGq5MNjX
WwtvtExbs2VV4TQcp/xiSlG4im0Qgmytg0ksmdzdHuDMil19fuKPNrXiQuvDURHr0c9JpOwl95AZ
x9tW9LlZvBjExBMt21Isq8VKHh9cbzOI+1r8+G8mJhu4amLEInxMqOpO+T42ZwWb2xZmporrCPcW
QtEo3k0sRB1pO8APyelnlH5v6G5MbGKxBSOK+nqq6AhTyQUqoH0hXL1e78DVe1HSs3YKf5irf3gp
+ebRig487WvpIOpnYBqe/fn2yGYOpUubunxtE2iIFkPblJxMmOKBwoaZDfaI/rH07NgPt23NuMKV
rclZHji2OmhouZwsMq4t7aAC5hWl/3rbyuyIqL8I8GPClvWJwyWDSdpVZ9uq9ueRA67dSM2owgv2
ZPh525Q6OyL2p6HjGza3x/XsgXU2W7liRATU6K2cIPLbGX90pErWH3PxUdecbVN/8vR7BOYoxFJS
EFs/+mCnT4QSvkN640MEKV53j/rk7Z/26uwwVdmUcSNVU/Tx3+tf1kV5JUmerb7oTfm1UD8Bgv/z
3yyMv+DidKr+vwUtPSX28T9+fTKzpG1tGsv5/YUCuCjcSESXt3+/we+7Ot4nMzT+/eL3F45B8lrG
gkkFIl0BJ4v0h3BpT89aAa6mGuMBzrvi2kqj0GSEupr2QsIFmBOsN6oDn1GjoWTW/pJUgINueVK7
6LtCvbDT8/MIE3WDaG9YvPcbZCZXvAP3t8f+2jsMWjTpZ7G4Sm3Vnhz9Yep0iiyjZl/bXwzjU3D4
b5+fDFrA3hi21IbOBWyp8a5+671oMpnjhajJKoGbOjlH8tDPQPbopHSHu7rbB92CZ8zMDt+3gOnY
psymnsyOj6xr40iK80JePVkZ1jt+vmoYJhcKNP3CGq+BC8cDg6pkplyaL0X5VMBhvHDKzv16oQhB
l58qE2hOdk4oNJhU+s6BKfPQ74ru7Wur6mNMogtDcPJNLiklS/UskCL3bMDZp7Jx3rzxwZ1YqgVE
SePw0ibf1zwBBk0ypRcfYj/Y5XPp6c3OeWlATG48Wt6VPkF0GT45Uin7JF0IhMf5vT5XDJLksGCM
srCGrEy8BxgdPR9V6p7tmg50+lZWvf4OBwVvZMjECpzw1ugCFx6UyVmAugJomtL9bT+ptL3fnqLX
hxZ8KZqBbxLQq/L00aVLVSX11M/OnEDoxILN0xAFUt/uqFdWJvtAkfqiKjTNP/uQNMEIliyMYmYj
XH1/cgXCdE9rA8LR56q4r/x7csG3Z2np+5NV4JcTPPvCP/efTVgJ84UzemYRuC5siy43YROoTw5R
X0epaei06JwmG0Dm0QNvOHTSbo9hdMaJs3IBUDQzhEpdcBpylnkRUfXHiFwjxE5qM3kEaVVA8B4s
zNbMtmBHwH1imrIC/HpyLMU+GhLAyspzbD3zEgUOIewPtwczHg2TwVyZGGf0YlvkqMlzquflOQS8
ukOTMKZlvs/RVhvkox3W57LUoTuF1onkc0wW++3meR/IpCkUQ1jTYJCCsEePjVpQfqM1oxigkjYQ
qn/OVLP6EGSIe8uDH9zZgazfl0Tdj7fNz7ijfWl+MvrEkwdZSEpx3uXd11D6evvro7dN51bwDw98
WyYjM9lMOixMPeDb4twpn4vhnEPPjMAkrBq2VW8l9/62tTlnEehkwRajkpf5+zS/WEkLOBSgCqtA
thwsKpXZXP9Hy+KFBZtxfltYOnf8GAYZU+ePqoTms1QvzrTSuYlYO81pQJECnm7y0LcHNLc4ug6y
wWKr2do0SwbMIM+ttivOdCa9FIZ7aHVt4V6bmzPdEBR4ScQZynTOisTvBiso0CaE1OIFNkf1GCoV
nJCBJC9ccXPOYKoqwwH5ochiEoC5FEzkQEurMzDTlJLzV0Dud60BX1IFFDEylQ8djLS3Z1CZm0KT
MJq47++BOA0M3KQGaorRGHQBiXpj51EMjP7A+bhzsd/UzZc2qI8tXQ+NDcWdfxfbYpdX5svtXzI3
0Rc/RJkEEFXeFh6p8epcQUNnNKc+hQcl/3LbyNxZdmlkMsWwXJZ0dxbVuUb1XvoQ9gfdpFZOL7l8
RrG7XNrfs7OrjfvN5q2iiHHQFzsO4VI9zHoGJQOxKapT4DgLV82Shcn5ZCZOowik5c5A6FwS57DE
dM7CNvs799NjCu8Hj2ORc+KyuR6GbdpyK/S+PJfSEfBLCmLHV452/k2BUkc4dzCTrZDNXDhIZhfr
wuq4Xy4mzzHLOEn6oTzTBkQF9T4Rnx1Iqwe4XynG1dEKUcTNbf9QRgd4NVJdMwkMNN3Qpg98ByAz
LK5edUZBbyMr93H7zXOOmbOHWS/27hsfnJr0D3DohbHOLuOF3fHvF2N1fVhfM9fHric+UCH94qAb
fXtssxvMIHMjmxYuaU12updWZStlTnnWeL8YTzHsourutonXyV3TsIlEEC4yZYHO6OQ+cywg4D4n
CjIrDcVL6Cftk1Ee1fpRsc21Uv5JzZ+K+0FqPnnZc+wtmJ+bREtWLEUV3Ab6NBhyIfUY0ICvzhB3
ypBs5gszuPT9yV6zgr6lVYfvg+gErCLqhUfg3AVw+fsn2wxYSRiFtG6e657cuAPT4iYXLuSHplKt
4xEo6UW9d5YG6nm3F25pZJOtJjxYAyOLkaUo1gwI3sXp/W0L49xMNxYLw7uHvDus5RPvU3pa1GII
hM8osdnGZ6skxEEu4/dtK6/HYcoyLzhT6ETf5jQvRE3SRlVDlGdlJ6HySu/M5raB15toNGDrivzv
JT050AeoMACDNxjoAE7sVSjMiHvfYWNMagGiI1wT4yAvzgJkqbtQ9dzy3EIsHW6jUVBt4dZ4vRoM
g3c0QSdZH3t6L9lu5zTwvJXn1NrQRCG73IbbMFyInWZX48LKZL/EoIOLGsnScyy+BtoHO97enqjX
FwSjsDXOmn9narIYdacRPmc6F0T+lTog0cseWBHw+Me4vOvzZ0tZCpfmln+MzExLYfKs6RlKwSUe
QC+U5x5QvKTBjkkpu1lYnAUj9iQSUhqtK/vILM9e9gExNRsqOuXl9sy9Pml4LuIACikt2SLzdO1i
ThDkIBvY71DmSBXkt+uGAnkAaT4kuAun2vxw/mdrcrbIneXBMxQToVR7U6VUtQushV05/tzrw+V6
OJPDJQjkbqCViNsTqtYAvbTapJCkqysV/bqiWHqSzkQJV/aMyQp1fqO69BBXZ899cTgtfekgZ+6q
VDaVhRh2AQ/kQ94dOmVhQ81t24tlMybha+DkHf8QTmrKYxN+UN2NsPdVvTCbS1bUa+do9LoA14kV
or0u+OYGj17xwl102wUX3MKYhAoA0f3ahv/m7EFwOrIaojG5cJDOnT+X0zX+/eIg7Yyclpset7Do
oIL+XF0YwtL3xyFefL+ou2pwypwhdF86hx6Q4+0pmv3+CG1QofHWtOlyp6lIZUjSqnOb0yaVPg/l
73cYUIVJIozChDwtWEgBXfJtrpE9Cr54uyD7/I7Pa5yUXJgmr4fJEhedHNRNq5Rn2PJQRVQXDrHZ
6bn4/Pj3i+kXlD2toePzsgqR+L1Ux7vbv392I4DepZbObfnqQQ60WOsbxSnOJoRgyfC5IPdEtmFb
0wt829LsATZm6G0SAOqrd2JtyblEAx5hRQtoynB3igFxTKEioFTVQNKj4e62wZkn3ZgwZFhgxFQi
ssmRGVaQUgWGQDsrQtNWtOugb+Bq32vmITSRIx2p2aUVDaq37c5OKeUNcq/jU+Rv6fdizUxQnHCd
ks1rQ8iMoQgQaMTH3yz9/radudNlLA2ShNWpZU0924XLtYeSiaRlyEtfOFv0ie/DTiyYmXNB1VRH
QAnAglc1M8nSa4DkWnU2IAGBf7rdR/5gv8M5Lo2o136e0QlcSeiun3OSgjXwWLD8Zf4tbXZZsRB6
zDzgCKYuBjTdsmZOG0hgYis5es5HaAWAeu96tEsl+Sybj6R/UMrsIxmCSGfjxwsX3Px82kC5xoze
qxohXCIA6qhNn3Vwh0NZP9GG+O22Z8yZgCBBlS1dCELHyaEN9YISamVcn0nrrY5Q6S6s1pyHX35/
/PuFh3sol4tS8H1T89DAGOigezZrNDX3t8cx5+Gg3XgkEABbr5K5UW5aIMHT+ixUtK1pZYuR/4rq
dnfbzOxwdB4hY9HT5gF3PRy5LyFRlaAx4R2xcg3kONcqAuTk6G7bmYlIOYeoy6DlosLjOXE8lEU1
14WM7JyKbG3QAj4o921+b/rParHJl2LSGSeAB4L3IYlqlTB+cvoh6dcGWVz1Z8P9Xa2L5MftwcxM
mgJURtUNLg7SSJPBFADLGxjqOw7uTdPuhvi+Gmh7Xpiyv2m3SdiLGVIuKi3GdMFNDgYI0cxIagbm
DPoazf0U0GWb6C9SeBLms+ru9NQbWTFXWWCu0W/c0Ly5FoBtITZEJhPs7TtGLcSYLSdiMacl4FTI
qZFXfn+u4z2IeejdQAcH328bmV25CyNTfwxFo7Ry0HNAxatP6fCOx7eiXXx/MqcwKwWh7ib9GcR6
C79bjBLhws6d9Y4LExPvoFGh0mmyYQjoN8ID+igh9tMsVZuXJmr8+8U5FHRSP6AK05+98g6xUr88
3V6IpVFMzlFRdYpbGREThdwhXb7N02A/2ub2v1kZf8XFKGhf1szAD/uzrz8YnrTWG7q27INYqr3M
zxa7lZBBB9U+GU2qNk4ve2kPJdFGMdfq24FjwBPE/74/GQeYBsW3WtxKGXaddhdEC0+Fmdvg6vtj
gHkxT4gwxYAOiv7sDltHoX2KRord7aWYNaGDHzFIfQBKn0yRZrlx5NXwTqECo2XbFk1dZXvbxOwq
XJiYzBItFl1cxm5/jotnlJOH/OW/fX8yS16Bep3XMgSUG9G+Y9/d/v7cFIFj1QywphpX8uT7cket
sKnU4awb6Ab/6rOG9tEFfMf4jemhr+NMgBi4JQFSXa90TzNd0vmZfAbUChf02U2gOQnuTPPgN93C
ks+thz72HwhCdkY0OamUMvPitK1kniUPpSyty6ZfuDPm3iE8EE1gTxQhTU2d3MQFTC6pyxvl7AoI
7NjlSajIK72CTMCEMDhAW1Etf9a+fhiCJUDdXMzBuGhSgMRGfwWegKG5cnPQDWe7HHHgVnBAGzYS
O5tOM2dhoHNTSe86kaFOQPAK0xrDpzmQcVXPtZA3NVhFiE9vO9+48FPHuLQwcYxyqBron7HQQtr5
HOy6P278Dv+mpm/qFMZk/HziD22fxHTgC+Usxxv0dOG1C9yFB+LcPFk8SCnBUaTiSXzt3qbjiA7m
nuGcwnETQ64Kg/rteZq1gC9T7taFbk49TgqkzBvidDhXkGZ6VbD6ffv7c4cA1SedxAFhEKO4HgEE
TlpFq3GPMGOwhUTXCaSt1Lxjmi6NjIO8OO992rCFUmX9eUBZR1up6jtO4svvT5ahivohyG0Gobl7
2sFhnL89SXPOevn9ibNGvYp8RMJ9ZfM8UuAPRA+k0pH/1BaOy7nVpkRArp5HhUWe63qiNBV51zZs
+nMYwE2tluzstw+F5By4QUWhrPUqk0KM1ZkwFLSkoZCxTeUnDQ2YqNO3QFMWnsdzz3N6gITQ6NQB
9TLdHXHsaXBv5e0Zdr5kI9vo0KQpzasisSB+VmN/jQ5buUY9DwUEkdmnuuzyj6qRSHcd+XCYo+Su
WTjZZpby6jdNlrLXZbAwFb8pT/x1Ff9upJdcfbbkhTfV3E1xZWdyufqdFOeyUrRnjVa/LjzJAcyT
/qrLjrl1aqRtW30SUNLf9tPX3SOmqfLKJglrUVR+VVPWFXKvtAQ35xD9LgRZI7WAWHdDJ2DW7U03
Wg0BjbXJR0QtCi1bsD5z16uUAclAWjyoLHNylEh21NqSZdZnxf4RIOIC6o7O6iR9cPSFIs3sItLZ
QWmWuILw4nqblJAy0e2QNOdB/RPBtzBiYjK4moPszXg6E0CkPCJhuax48l8bCqJygJKuRmuq2CGm
7A0LB9fM6QvAluvJAjH4Oi1iarlkpTBDn2v0EAmZ94NSrAuI+m/7xZwZHW8geiD98ip0gJclTnOR
d2c/3sQ+DfAvinb+byYm+wr54pDuIUx0Njw96OAezKUMwtIoJltKC2DL6wZMIAze+w+02ilLLjxz
/pIG4VQcE74aNYbr9YZLOIUQrOzOMM/IG5Q8bk/Swuf/HhoX96Cnmkkma3y+/WyJ5ypceFZNtoWQ
6VtF7BDgwgj+4xy4/vWxKzTkBC316CuwOSkvlvUUJ9/D8OPtUSyZmUyS0yMtqPWYaRAC0tUXzXzu
4OxU3KXk5ORA+Xc8hkUIalD5fdULl1ZqYnrISB4D9Bv6nDxNrdxl6Ni56QABEmritwc2WZ5/7QHa
H8FvtAMrk4GFbhordtapRzIQLRp8ItQXjsgFC+qkFBsXEhqvvawe9ebcVZ/oNH/PCHQ4BsbTRLfG
LXThYCSRfUS1NfUIxg7Nbf+5DIKlW32yDf+dJaZIpnPFGtOG1zacqiurOi+VY+8b+kcHGr2tmaby
J3RIEA7I4PtSqK9t5ExkHxupd+/p2+/XgVo7mzj2FRSm/AKCZ7r03Vz1P92egDmXUUHXGgRQSN5O
MyPF0EBGHAzK0dMgmLBjayOr9ZPqFCNjW/xQFSjL3rY4t6SUVASFGyS15CmAGKlNBP+MHKfRD/mu
qt8WOv+dbRUWAdDJ9ITC/no921asG6pUeNrRQH61NH96obpwKM1NGS9zfv/fjqppzBmbCAD5pqMe
pe4YpN8V11qjLgEB0aFu2wVbc5N1aUu9Hk0fm2VmyC6jQYgtKe+ieAlkPQ28/k7YpQnt2kTRJl2f
mJJ6LCz0iySY5p+knAcyhNTq1m56eadX8C8hqp2tSiPOt4qWvrHr5O9v4EHFIcw9MqYLrn+DFKqo
/Jm+fsyULZrS2fa2y80dwDot9mNWRZCnm5xTRZtFXpB0+jEvH2XvlKL3Xtz56OTeNjO3WByDZOwJ
sxQw8tejCLM8MgNX04+RtoYRK5MXXHt03YsUwL+zRIcRlVVIPdi1199v8jII87bUjyNxePUJLF/l
v+NE5/qwaMYAp47ixrWJvMqCBt0STIiz+tgECxfu7Ag4ZhBrkg0dQOz153s3AzXmxPoR9ue81dcG
6DRlWBjD7GqT1OLRplqEopNbXeS8bQ2X1abG3r3A45IE283tlZ41QduMpdABJHgZXo+jRHKM0MHR
j4azNSE58KHkiYNfTbbwKhod89WKX9iZzJcJcy1UUSa8MQGQ2q1XbtGsC4N27UN+pmTVxkI+6fbQ
ZpfowuRk9iCK0kCmGPoRBT3Yi41hB7HibRPzs2fJgDi5cV6FKVy4ftfZDV4wwqr83NwmnnY3tME3
SUQLt+/sniQD+H9tTVv1Dei5esnr9WMoK3fe4JMJ/Hh7NHMTxt0OfgdZ7hEKc+0LqkIEkWoDEzbA
0Ju+SAYtJP7Sqoyn8NQTAKwzWZhSSXhcWylhfYtiaxBHdOyMDxUt9KvO62Qd4uWhzuBUqn+5TZbc
QXGKuEmPdpGPSkWoP7WaIIPURgK22DxGwMom47qiICLWUjQU+SrtlYDwKtY+0OmFBAzKvqPybLmF
3hUhCEdxxZEwxPjVyyOvslNbB2IJrgC36twfGargSGlQN0ZCNd02Wq6+QJkLRayaFTArps6zTVSY
wfHlunsoV5FZrP/x+iw4qYP/W9UL97OXgOTUG9oA0oz+WCvqowcCqRA1nLTdqd3QrGDrRMnICaKf
txdvzj2sMTcNkMRAYHJy+SFAaVZpFhrHoDpY9oF+vtvfn3MOeg0g4yFK1l+l2AOqmZCtcRY5kEgW
pbSl/HIfaOU7woRLM+MwL8LYSEm1ytfxQTlf1zCMvbE49Pfmufz+OMyL7w/oI7mJyvd1LoXmmWxe
Ld5xuY34ANSbANuAk782MbKcJ0VmasciDL5DWvU11wRihTDK3V6RcaNcb6QRCwdyiEAc8PK0DUuR
uqqNohhRIhoO723oCVdeX+/6IUYmtLK6B79r602RtW/sP/47hwYRDq1zNE+86g9WoTlWh8wUR0Ps
svzsGG/L8bz6vno9gSa6T6EwHXH0+kf+ldy7REU2fnN7+uY2zOUoJhvGE4PQqnEUMWIoL3Bk3v78
3H6hp/AvpsuiFDEZRCcD9ZV1BjFUq874WCWfvKVmiFkToBgwo46USBNfjoPabnO1E8d+cBFNgUUC
sb1+I2vegqfNXXO8QQz6PylFvELhSxmvbt3FELqd4oXMrr9rWif4Mbiu+zEvhuQ9S2PBMUCvPD42
verS0ugqOPPYpM5H/Ulrv91emtmVv/j8ZINqeiU3VsfnFWWlPEA0+Y7Pc7nxCGBtaGO9dl8x9Haq
i1Q/tvK9gNd2Cfkx+/Nt0FIyrRc66Yrr75Mkhz/C5CTuD6nkrgr3n/f8/v99f7R/cUSWap/ICA8x
+4h4PtnpQmJ11msvfv7Eayu5UttivEiaL7Aw6vI+6hbcdc4CvV0cTsRK3ImTOIYbv3SGga2XWfeZ
steycF9DuPf2Wbo0MlllNPB0F4IfDsHkIUcsbKEcNDsGFWApOWhNprnwehGyxHQ8C4nzo2Z9UNNH
5N6RmHjHCHjhQatHaw22rk3IZZaUXWvpPJfvCZTS94yA1IU6YrbJkEyeqo4CMWxvQCgmIxfgf/KB
hXfvCBboESRUpWQGGnQyAnQQ9V4RxDwK0nI7yHyLbduiWXp7nuZOP+5xsufceTB7vNpvdgzi0NaP
kgsxtyS8pw6RcNmtHz3LWzj5Zm3pI2kTL1ZZtiYjQhBGBBAMYIv297UNQefBB9i9H6KGYp2qedrp
9uBe+xlBBJSENNioBqOcDC5CNlIJY/IVSHCAMd2aCMGTArpt5PWJdW1kcqIMUSxrFqIux6DYx/Ea
Puf/9v1xkBcnluVnsQaVPEHjn6Y4h+X59uenbTQEJOPvBxAxdh8wSxNX1o0I7lARcGH4zT6VxbrN
pZVTUObIy+oxbuEK7oQM2AhstdIkP6VhqWH1tV9gGS+z/rYMqtPGZlgnpDpANOIoF9m9JlB47H3Y
r5P47OTVm88FhXFCwKPgaLItJsdn64caHNiVdqxK1NfvluKuOY9TRsQERJFQIkzPBcUTnoi9VBw7
rUXs3drAV7Szofa8vWivEw6M4n9mps1pfiyHpTVkBJESSkf7XHfio9YqyefOS9Sj66uhu6Llxr8f
0qz/gwaQ9+n2D5hzeoW2SAozeAxMPddOWcYSmsGxpB1Rb5aTbp2U/cJhsWRhEmKi5eSR8+ah4X3s
fUgw7//bACZHg1P9vwHANkT1mk7iYeFcGD1p+oK5nKLJuZBmSmDKg6FRdQGCnu+Ukkf7nfhhNkuZ
7tmpIk6GTkfHr81J9QVqg9BLGt5Kuv3TuveUBbCvMuvUZOmAnwGwIFa+XuwmJlGX22QbHfVjXX3O
yaGIfUMaxQDbFPdIYVno13bUqUl3NcquRj/hGYb/d6wYrKi0C3Cfv+qWhF+4zwuPdNTwKxG8N17e
/nnSqeQiDagVgJBcD9KFQjZ2arifO/koBV/eWoL9e8xSvqIsrgB4F9OAJGxLMyiJJ44tlSOk3Bb8
eQyZJt6mCdBaxApj2GxNzjXkS7XINAfn6JNBirSfw530HSDFKhLDKm+WKpgzHgEiApjCSAdE69Jk
+0tFokdqmNtHN3c28DIkFvp/zhvLyuOUMVVUSMcQi2h3YkXuabqxBt06aqsGkYmsfXs9A9ImcvQc
1yTtAMtfr3nuKVpWp1J8ivPPv/r8422PmpkkAYiZO5XeQcijJ1Fu5buOFiZ9ctIcEnmbRPtuNwsm
Znb+lYnJ3Z3GaDvqAAJPOjCOo1YskE7NHGGGTtFRjIVXHqyTBbCqJM6oS8cnFLbuPSRehXL0oxOV
g7U8LIQ5S7Ym533U+Y6fyk18krytrzKctfTD9J6qJUDHXLxzNajJaaa0LUxSVRWf6vQXW4ouGp++
yCe/dw+GFd+5keatmj5bdwFKpI39Ro6R0anpqGLT/G0mfX2MdUgKxW4ZnxCSzVZmvbBk88O7+P7E
6zoRxGlWFfFJhvLd+aRaj3r+pCNFhU5O5d1nYgulv3AX3r0zjkh/qYavKDBO8WC43km8V63OQKzx
5LWHbIv0ye2tNOscIyAKANaYdxi32kUMbCPNVqtBEp8C6alBbMFJPgYo9chGtunchQTd3FCMsWGI
agQZwClytEiVHC0el0OhQ7AUFLRXL0RvMwcDtygpRsJPqpxT9BWt8AIRFIuN5HUrpXoqyKJJ4tvt
KZszQqZkLENoJCTExM0juWjaxteik9esA2Ud+pthCVW0ZGKcyYtVyXy96BGyik51g/5g+8n6P6Rd
Z2/kuLL9RQKUw1epk8N43G63PZ4vwk5YBVKBIhV//Tvy3nunm63XhL3ALrCAsaouslgsVjiH3zUo
dVzXY+Fx4J7qIW09YXpZsAJ6xHTl+GBTXzngFlUV8JcM7FTK/CtOVGF+gd670ab7fmyjivziaPdK
zJ8gZXB9xcYsntBTWfNvOZGlj2BI0DLI8ie2Syx9rRkGGFS9cOzq32Cx2Qi//ctMGAaBx0egkRqK
FVXpKnkIry7SwM5duh85sAqRwWvEfd2A9Whn5wqnvrh584AnOOXh8OTnEM0YTc0emzcAW963HkA/
2BsgCVaIWTqymL37rxg5ditQWDFQIYAhpmYY5KDbNhX1yUVTdzA2MPfQzW0Y53uWmVpapMzEmg3f
BcAqR/+HqSuc3OJinciY/35iF1YRCCJig+7BuZV5IEfewBYN1QWxoAlmztHLOgcOszKSFM5AwVeA
sLUDlR9QK0Fy+xyocHpVQiTPgKtC18VAKHo4Hkj2azBvq07Ro7DQEIMw/UQRaUtKJLnRioVwpBZb
17sHjSfiLG5s0izygjvfe+P5J+5WiMTgyDxojpKBFA811CobwmrYGSquTvutim9FcleiGNq6P1zv
Teg7TQdr3Pq6C5wvTym2PxMrhUY51XIvTiCWg/hwgoWj5DpE5hj2oJYxN+CgV3iIBUvEUwKR6/zC
xw0i2QhxAmIg6UP2Jl3BR8T9Np8i5ZzZwpPlTIpkJMKvMx5jjH6Pks7Mh2nf8P6vJqhXWQ5kRxWe
/aJJonwMsAUUeC/IVjrPbViVYyq3NP829KNRPfSVInJQiZD2qQTVIXUqiKjA+pf9zIu1Pvz8hCmc
aCHtDLoNeUE9HCw8OXZG+d3OXwIQ8dTdL6d8pfltGSuckkonaZOG0e/yusrpXgevfV3/xTlYXHuF
vS0Kwbwy+gDnap+cYNCMrhtjf4B3xeRZvO2Qbiy9zyhyIkNSpKCgKRbtBO9KoxLU7RjE1qPrm7Ok
Bp6qeF2YM4ynHNeVYNDy0exB9kP6RMuwJof+4z05yNEjOQGQC9QGLhA1RD+azChasgffXJvdmGxX
dV/jQdVdNC+G7HGAQo9kCNKkM3TM+SWhYdQCvTQd2YNhjXW7Qn/6xEqdfF+66khQAyKznb8/vHbp
m1b99oXifljcjBMRUpQFatXe6fOR4LW6ytuHIluZ1u7faSEFUi4XglZFT/YTXyeBEVoEWNwqX7yg
B6o/aLYA+C1uTblcbLkjyAWNgO1Ln2+MUV/V/h0DeeKHVQEgMTItQGrCWKF8s4GG1U1ih7O9IUAl
trPZzZgqDuDCpYIA7b0aAwRTR640dVpcGwZoeWC63cqyd0TQdZOBkm97XZVFOQBjQJcQ+rgvYFJT
rWdDVY7N3gaPjRiD0M9AHQZAfCWu7NLWYMBlhmrx0CRtSv4epfYij1u92bOSrOr8rwykaaI0FVuz
FOj4p2Ikn8+GEkx9oodCBliZ8hztmIDX07oosdZkbHdF6ofAj8Jc0uv1lVTpJ7nMsdH6adSmZk8n
EvXuQ2GDbVCViF8UMsPfzeC8eN1LmQOPOYlbTdiuphtuu6zfTsMxbj5crgU4Oi4Wc54RnMm1zv2Z
LUSNwTLR7KsXUIOE3j5GN+j1xVpwmT4yZShq44wivJD8DVqJrGDwYN49GW8Ch65GiyniC5UIyd8g
WrJakFw2e6MwfwIB85cJPrzrWizsBgrBAbovcIWZF0DbU2a2oCBO2X7M6a7hxYM5so3tq9JF7+lo
6YI5kyOZFqUmuhrxotpTCvhnjMr8ajrPW1lVYd0TLzNu0L9kRuiW89aj08fgXfT8L8L2flud7uxZ
oju7Ou274wSad2ABl0noMztf9673W6vzNrSC0Vk1et3d2VNBbxo7+Z2DnDTC9Pezy5gdcSsvIz74
4F3v4FM9+zAB9nurMS/Y1YEWP4Mv3vziJyl9sQ2MVLrg0Qx7B4SG8WhiwLNlYJIHi2loNDpoGo02
iEpwzO9St2w2LC37iCe+vRsLNm3KzgG19aAnICatrRWKDFXYBVn6XIFk9mYqTD1Ke8N+CWwq1piv
9J7R78jxqNHb146VbRS7bgue7ibAXwP9a6rV7M43arAc+0byGoBdeWXbY09Cu7U6jIfM/5nkNl1X
2Tqtbn0fBJ4e/H7YpEH7tans8pZQ1oaFoHU4eDmSXIOpbVvd4Wur0VpwUoIEMqEsWBmt7a+v29iC
g8YJBDfafFqQGJdeUQYTQ1WztNp71RvwE/k0hAyvJlWorBIjeeehztyaFEk1385gyE3JlxTjOtXm
ujLveTTZkvGMQayETkUcGOncj2mSaLASENnZk7eLbdJHDJ0MUcnKfGau17YTSP1WJivRBNyBZ9uf
8eSGzDVuhTuDkQtMLlqize4xWDtFLagO7gZXkPXUMetJFFYeDbUF1vtRR7+j1TYrMxE0qnw+HAfh
BNsy60E4zBh2ktV/1SL73bVlvu1BRLzWdL9YJcwH1WjgsJXuTCAVH1ENRpXID2lhlpjORJXIMPu9
HYsxLMEeE/KiSxVP53kVLlYJYQycig2QabkTv2pH3897vQST5ve8vbENtm7ZvZ1WG0wBKcLw90ji
mjBpS/yg0M2gsUCkOH7nGsZ0a1ByvJTDbPDHKviqO9WG2393urfJqm95ojCJJcNDRPA/XSU3DfBb
m+oxxPfoMbPAC35LwY/aKy6DRSkWalbgTwSauNxM09MqZrQHud1EMYQWGfWWtKGjQv5Zug88zAij
xAc4FV++1Vxw/ZpD65R7XqxNdDKwTcUVd/PCrYYGgj8ipOWapsoHr7xb7lPvSLq3wFN8f2mhfFgc
eAdtsHfKd39Kao5CH6/2TvbVHrZWNA3bJlewRizZNwqv6NZCsw9esZJPC1Ka6Ej5g//U/9pNd7GZ
wNW80OR56FTwH/N6yNaNByC6dnAtYppTsm67Na3SJiCl9eYcdZWsBv056W/5+LMSu8L5rvBv8y+/
EOfqqBUDHAaPEEkcmzIyYQC33NNYdKHb1ybqCaXT7PDbaiAsYI4hdVoSTWWZAlTJ5yvQP/bboh/c
MNY0usPsvBGmuZZt/L5IwfTd0g1xfBqh95pGWlojfdV7bv3EmBiPhjsl4GgPvAfusPJJ5+zZyYG/
bXPxwxlp+1zQzHsuXTdfISwebgYDqdLM4SUA2iu/WrVJ0P9sslxEpc7i7ejGHN3pXRU29VQ+F2bP
VW/lS/ua3+KI+JDVRCu0TH8ieu57ozWmezJFDtsWYNFuw9J6VezDxTacS5FOydCnXm82FqT4kVPs
4mB1/fuXB/38+1KEzMGHBgQgTN3x6aZ7zIubof/wtX8mwZcaLNrKBCRjDw16/dafUGQJu/53HX/7
sB5zSOF4QDDEZSw/ZJkg4BQbkmQvqpANETpjB6G4yy4dFqAgLAwm2Djt8xgEtuokTz92IrPrtNUA
zRmHgfeL6SrEpwWTQsEdpWJ83oIU6cWn27FOTMOKH4feWo3kLsgPXr8rWtWb5dKVQJMTOVIUblia
35WFHT9S7TseMJEW7M0APNcBAD3Yd7NSLNylkzwXN9vgycKZfjKYQQJxuvWtyB/jdDsWb8S+z61R
EQJcWjNGL/Hg89FSCMwQeUolZqyYRhLrj467w4yVVz4o8bkvrWAWgYtxnha/vFbcJLWq3iqNx9KM
wEewFukHiSyx+WcS5Lauyac5L94lZG+BG/Wqi3dpkfAcxkQVBssvh+oN0YBsuhww8A5E0ZY4T3Ux
7rSq214/kZe77mOY18bWI4ZAzlK6Guvc0SeQZhqPlVvu4kJstab+ZcRsDTr4r4y3m+viFrUC9Qka
odCffTE3MtXDWADpwngstO7WyeLQL/VQ139el3J5cubedfSrApgNkAQydQPQf4DEmrr6Y5MOdznr
n7jXUNyB088+Rg57mg5+qgpkLhdyHrv+8zaXjo+blPkUlHgzs/x3iUvSpKFusKjub9JAlXW81A+y
vLn+s0jXnHjc0Fke13sTzfnuuGfaq4VGSWpZN3lwb6jg9C4P0ww2C8RtmOOMCDurfuIZ6sCeMix4
tc8bZGuN7CEXbH19x5ZFoNMd2LYe0pzS6hUTdd3EI/UeUEIdRmZzbSNKJQfCohQwJgPTBiEnKCrO
FcmbrMowtFntm5s8ucdSfUKJk8/LVw9Pk3rINHze+es+KH9c//rltYNdeA/EMQE5J/7Pf3yaGVqr
t7zeJ1w4KEFXRcgEGJCqWLtHHX91XdqSOQOMBg4a5OOImaUNsZGmyTRQxu2TKkdVc0eaJBQ6MnN5
pOHy/owwoMejN3IBBN/OSovThtb7kt1QenSQQE8CwCiwJuS+Eq5qDmXkmBm+4X/SZis5MWcNAYiv
uZDWgw0yjacw0cBJ8eazfeIeWPGW6Dzsir+uq7h0ZNF9Nefw582T7zwj7XkrerwL7PKxzbubpi3C
2NYiMeyyYVu4qmf2vD8XSv5J48jvqjE2vckYwejOEbFr4/2AcAX14utKKYTId6BIGtFqINzbp1y/
s5P8pteMLyyeVIPb7wg1sjYIGRExWOijvkAYq0lSJAb1yn1spMnKL7J0W48Z6LMyd9RA5jb2Dwap
/DVr9be8I0Vkx+4eLN501VudHxplqd0APCZdFaV/QHWQrKw2yVdaMYm7LmmPHq1UfTwyKhoCBKRS
Tn7zfJ5PzMwwC+4YoN3eow9iW7baayDSu5gZrwEeW43VRYD2CwN72AFt5T6Pq6idVNn7JX93+hMk
fzcGMeFZjmXTpzdNu7XiRBHJqQRIHs/pkDdNZx3bF8cLGVF8fsm+TnM11vkSYoCsEDUSvPuKlStn
+lIXTy3kXDfiRR1OEkLz30/2qcl9jGLoEJIX0ehGqWpUQqXE/PeT72dVXXE6K2H7UT6txiIy84+t
EwozoCNAyfc/AGLvPW0nIlA7KYYYMIaA01zn2l3pRWW/u75K0u1zIULK1+poS9J1cOsckhd010zo
qcEzWsVZL23FhRBpv6dJlAFPm+HQeqs+x72T/76uhUqAtNeZkfLOmyHp7OG79oOWf3/i8zNvNSrC
gDWRi6gpjNXnFYD1tDKkLQ/zWJXOWFTgRIKkgGmjuMJLSMjqyLyxyPozCsxQv+hemHH/z221GE27
nFLeH+qJRXqG+ZHNdQFSWPHPDqNt6T8CPCmRwXza+XYMgErfe6A0GkBAl0zFShvCyle8Z+VE87ss
FxkfE23ceArIAVM1ICCfxNgeaHMwnHXS3Vj5Mai3nXkvPAu9WdskYyvHWfcoN+bey3VNpQt/lj5j
kOKuwmWPV5ykaZ1YZdWYGTuYFG6+Y0APaSNY3pCmYZ0AuFu1dwtLiwYa+IC5m/My8+iOucAfgvpg
FFXI4x2GRTUAkDUsDYlrKZzm/OtPLuR37U6FSY6f+bhLCsuvDzagtavytms3Gt8n9BdJjx6xQnew
FD5uaT1PJUrrSYEy2qZZXB/ikn7jCEHRTboRfLy1bDdk2hiaU3+4voULhw0Q7sA+cj2MoSBHfX4a
Mh6wYNCN+oCugfFXpfj6gkc9+7p01qxOM8vWw9e7r3R4Gb0bg2yD8nhdBbmd+Z+NOtFBcqm8D0q7
sSBlHHc9Abpg9sqTbNUGfzegMQ6CUBu2Mb/lNlVYiGrxJE/lNINfuAME123UAm3/g+NHF4pJ16rG
ObJIDN8H75cowkRFtjL//7KFI8ODIX4dI22W/ACK06ITILaqDo7/lrF7079tyI/rm7O0RDOcISCw
0QiDktS5fVHReZmV0vpA77VphSr0v/u8ZL66l1ugzC3qgz6GXfetA1rmJwQ4SE+BVwUE8O5s4Sdh
R9vrhq1pVnUY7YeAP8aNqxCw5NL8AP2gcJ9AGJWraOXIrQ6jbM0hA9rckOUbgakf4tRhwv21Wfcf
q0W9m9RM9xUgtQLONDk9AHqIUogUVOmd/6RVcVRUdNXqhw/2Os5i0IMytyC+d0jLlkUzgJrUKIkc
sr8TPHB/omH9+r4suEqka3ARvJfwL3q5AHI/aWKi7EBzgvkBzb6terLO23bTB8aqqQUKrlwhc8GW
z2RKx51gQi2I/YLhAf0bhaVVmnyCHeBMgnTgC8OLS7OHVvWItGGxIb5q4HDB3M4kSPZc9H7V5gw6
kIaHabZpu1BvtuDs9tzX6zu04FxQgEOf3ft71pSn+rmveUMfJ+zgDAdf4MkctipYWbkx7d3MTmTI
rYloQWN9buPCbPiN4GnkaEcatGHgPtrx1wJVJAYgKtUtvWgGM26ID+3mCYZzl6BXnUsmz0Rc4K9i
f2uJ1fWFU3xfniXJhAmH1uD71P9iWys+/L7+/YVL2UE6/L+/P5B8ZtpljeEmdn1IxcwRY/orQu6x
WP9Oinm+SknaVX2SWZBSRDy9sc1VLNBGpOhBUK2VdPUTU2O09aFL1wkAgVX3cZ3vriuiEjH//eQG
AIES+2e56nTNwdAkFFeYajukM59pLrcrCws1cVC3rDV2m2jhpDqNKi2kcx/HsdCZDilesi1oZNar
f7dKs985WaW2ak29TOZQCE/PMGgB3zLgJnu5LmXRe52YrhSSN7yeXAAQ1gfCok6/N7WnTN/k+SP6
5q4LkhEH/vEsJ5KkQ15hONOyChzCAAQtWYJuponS0DcEmrgze038uF5PxNyiTnrja21oBvyVZvqO
adV93yVm1KXe2/XfdN1QMNZ9vsR5ZcRxXmKJq2KdlpHg9+RNqKDg5ZSepDhAPs6lTKzIdEpwouIW
Q4EIfmgY10m7QpatD9OaTiHCvSeCzV5n6dSgt9kfwha9XWHiJ6pO6mWrBfPQe9MWWFrOf4yRugHr
Gd57cbMh1UZTURwvvZ/hC/8IkAwqqGtjQgxfH3KrefKIWGe2tvUz5Pm4sbbNfKfZwaYDAHUPLc00
2IBGYNswff+Zrf3zMyRrm3QygdAJ91jV3nvASihqCz0jEx7Qqkzg8gn6nySZshr4qb3rNJA02S9T
elfpj2W6q5I7oarsL17/f1ZWflgGXty0bYeV7cwVYZhxxzSrwnMuX/8nMqQ7hsSkL2MgPxxYNYKF
7OhWD6x4yPQvdn3f6Ns++TGm4/r6Vi0GnicypRvHEC5AZxKYJGoCz07Qh3pKIq1Nbjip1obvPvem
Ch9QtZTSDZSYvqiRU0LAEdxb/KHwkQ/41G39xyykS8gTzDWbWYRmGWujafeOm9yMFd80vbe5voD/
j4f5I0u6iqZkBEEacxAZpA/C/FXYR8976eMm1AUJg/pnZx6D8Tt1toD9UUTwyy70j2jJn3g86Whn
wSi5seViowfHMl6TDzYA/ONCAe0EIALU+hAlnnstjVro9BIT9svjUbbHoyRS3LazP5Ae7uj0+yNB
0sOPHTMvEtxOTgNk0p1dRU79TDS0fa8T427kitnjRTd8Ik7yklbXBK3r9bh23RDg7kj0XTcJ1fcl
91dTkqBXGgvGyPZVqC4RxWLJKQhQrhF9NLBYqbFCHq15zJLfcQbE4fsk+gy/2+nOyIgx1Ms6w5pV
ccw0HGgSpoqrYtEZ/NkLS/J5jBo2dzFIcNDopk0Ojv516G7+1XZcDN/SbkjzFgtWoXr31OWDYruX
VUBLjouZGCD5Sy60Not8GAOEGFazi7subP1topwjWbapP0Lmv58EpM5QBRYVc1jd7Mb8sXd2n1mk
P9+XPGZnFLwtK3x/dDZOdlMYistt0VUBpvC/iyQ5Ed6TCmEBFsnge6LdeumbmWy9QoURptoLyZN4
AcoTPpmXCf08zrZ0EcYptnsx5EA75Nx9hV5CV7LYGKW7Hm0I7OAPa63/m5Rb9NNGpve9wkvh+qYs
L9ofUZJldeBjynoHOYck3432q+i+tRUKBZ7i1bm8aH/ESLZVemh18AoEUTz55laR5t4RsrmuiWrR
JPMyMUBBShdhRi/umb8GoXdop7cx9yM3+JRH+aONZGkjQy+z/p6oCUKKpjjgHvWf2ZcZNQdImJjq
DSQrK/paG/CigoNnZJVY9375pWJf3FbRA7905gGsCxxJ8IoZmFA+P/ODB+ChFhBwByBttsNWV+37
YsB5KkAyZS+YAprHuAjb5p4UP9oKKPVtmHVPwts7/KceZ+uOKSxhyaZPZUo2zTCGNmR+Vx9cZ1OW
YUw2prcumteP29upFMmkUVhKidFCM1N7ZeM2L8DkvMmM1UehNt+Do1NBkmEXws0bTjkSBUF8KER/
y1izoYCtDIFUpohql2L1U1mSZXte6xSVgFIYd0OUHpPbaVibw6rXH33zeH0BVdskmbgxJKBQ66CX
YQKPF7TFu2n4QgZF+92S5znVSIrEylbn1khh4ZyGXr2yRuRtP3HxoK84mFvXMdojpzcNNJMHxMeN
0LruvVPXTwaGKTJElgAb/QRnJCi1/idLTnVWbZwMmLdA/vYm2engMc7DUVHwWPYJf0RIPkErx8ks
WmRN/GJriAdMRF7fd9X3JZfQJhmdxnzOytA01NlfvPlgA9J/TswfDSQHMA1iaPMUEryDNYXG27/7
/dLBb9FHimYLxJNFtXX5uvzMlXy6xdJ5bwsQNrnJbE6ApmlfXPLY1D8y1XTf8rn4s0bSSXdSt82B
6F4fkuqxIC969qR163+3UNIBz0bPQzcbjt4wbhIrUhXiFzOOpwslHW1Hj0kXxNjmlpAVy7NVQl5S
IAOW9R2QFe2h2IBsOPS9Hzam1M0vafDbsjbFR1vFLqxNeotVHKNGXoIj2aKJQyQbvTlcX8dlR/nf
rQLGz/klndR1ayXzA8Y0AMoFdq3NkH418pfrUq4fS7BUn0uJEZ5NVQEpFl561s4aFSGg6vvSsTfc
rKdNjTeSySLe3VAVP+qiQVvWPBwBzAoAwp7/fiAjuT6tGzzzig4Ut1YIsKkfca2CdlhU40SMpEaV
GeboWri1ePPYZK+xo+pEVgmQnFc2mjlLsVKHvsZdJX671bdPbPSJBvMPOHnnTb7oRTdAg2IAQ1jY
qnowFs0VcCGYP0S1/AJ3rTNy9F+NiCGMIsqbkLpbQ1vTfn9dC5WU+e8nWpiaj/Q6ny9CkJEPxrp3
3iqE/NRTFS9VgiQvFnRl1qUxlitJhpAnz3b53Nl2OPYv1xVa3HeED2BvhFuyZDjOsRfEm3K4/UkD
KrMN+0XH1nURi0fkfyLQn3G+ZhXRaRZP8Pl6gNROOMWvjao+cF0LvCnORRReF1N0KiKA/AnKQ/H7
ugKqr0uHL/bQpg9Ggvogkid05xGFo1V9Xjp6jdbYzCyxBZq3La2dMtW1aEon6z/LP7HZWFhmk3mw
2dLd+pvqbW+pilGqHZ7/fiIhqbuCuXMl3KHRmD+ggFypbqPlRcI4DnBQ0VAoJwfBtYSuJQdKoBgO
4AQlB+jytY4DMBNKArRPxmBmCEALCsi+w1jkIcsGDDDfZe5DnxobIwNiYNatjOrJEz8m55bE9zW3
QgztoN3yM6fl5HdI97rVC0Z5V+N3xI+j2Lj8G1pMPm7PPiYL5rk3cHTKp6XMY1E6XV+gt8jYBbRc
2VxxYpYM4lSCdGKqeCoAKtEVh8n6O6keABJl6aoOmQsZ87Ages1BSIHxBrTFnRudQ2Oz70ZeHQkw
Undplbh3yPZ4N/XoBtH1BTPmmO4sj/8ua57annEOL7ovB+LpOq2m6lhgyC3PS2CQRGXBV22xa/l9
S60QYH4RB2xMJcgTHb9mtN4ZWXlvkzqMPTPiGUFDvK7YyPkSkH8WmJXQuwOwe/CaS0vQ0BaoS3XH
jgn3QssFJEz+DM7orZH/Fr7iRXvhRbAEp7IkL0K7xmdeMbCj77+mwJWkVhWluRlmygmbpY09lTT/
/cSbjLpLGEM5+QigsfWY5pj+LoDXo4p4FhcPwAgz+QaaHmWmc7j0wmkrxo56+VsHr0NhfM0SkGFM
2qoEVsJ1C7pwX1i9wJvNFLwpYK6RLijmxXlmWmN9JG714ojsriOpwkhVIqQzB2B519ZQ/DnGovpB
NH/XxrEiT7MgAvw4AH3DvxbgBaWdsceOOVpR1kdBgA7z6pcq2sMFIzsTMP/9ZOtRcDANLa/qo5kD
yam/hdfYDH2wdlR37mVxE0Oip6pI8VWCokNGMOR5JNNXx0jvjUCAlAKRXMNXU4WRTGOTC7GyaLpt
gzwkzUdLdTOVkj7zL4D68xLZGwyjXlelfXW0phKA+SFpdcXLZ8G+5x77mRYBLasAoT1fS6+oDWds
0vo4DADKzM0hjAH/02ka2ha4E4cVJwqJC+aB2Vw02iInheYSGd/C1wCClceQWGombugfgyr6XhLg
6ibwcnwT8CnyZK7XWQ7oh5zq2IrvY8rWXeAoSmoLBoixaYxqA4ce/B7yognSiSqO7ero4Lmr78OV
kb1c9wTz/S35bEgIDIyc4x/cXOfbQh27I0OlV8fMwWgg60M3+1k6/E7QITJ6NzL89TAq3l7LWv2R
KbkGMgiL2i5kkiGLhP0k9OfMKCNHxTi3KAeEp+j1xdKh5/dct6KrW78TLYwa3Vb9MDXrJEc3Xl97
XQRqGFXKauGiCHz0Y6NB2kR7vAy1nfKWUjZScpx6hnILXfdogmK6CvFyyeoQc+KsAnRQRyH0XCut
JaUWxAEIm52bcVWp+FhUn5c2x0zSqQWcTn6saVN+bRy7vgU80MfX6r3PGwAU8/wAQJrOlWjGwtQw
YJAeRZ9utLRcu6a9boxOcQldBkouwiPQ7oCsG7ia8gltrKECtuIgjhg5W+XWbiTfvfTWce70YFPS
H9eP0uXKwRk46I/FeBMa2GUsAHDXt5ObIAIcxyRq0eadKbS5dKEuYj2QgIE/EQ3scnd851Vt209a
jT4Xe+P0LxW9z+0itKbv3gfJOGeGnDNR0tEZ+gxUHLVXHws3xLg5IPc+vFYGWiGBqIQ2b/Oilp9Y
lFgcDbjHvIj7cJ45D3lTKtbr8vzDasCMDNfsI0CQKTlhVvkodNEeRbrS643b7IYkAoHfh1XBZMQc
9YLsB1GN9ELi6GY0gGSXHuO4Nx+aoSzWDrjvFCN7l8YFaqe5/xrBDuB05QY8B4+wqYlZ/IzBcmcV
oNmK26uPKnIuQjqTvg4EWiNtQe6aPhXDge/+3eclxxJrZGQiwefrd6ul5MNjVXg/YkIFmMLon0LF
WA4HS6foBsH8Z6Ot191jwj9IzYlDcS5AOhSulbddkzT+Mx/KcBLIuCkK0ZcGey5AigIbC0hweG34
z0PFV+jWCWlIpj5ESlqx1ZdX1RxP4LFhGAHgv+QBiIz0+ljWfnEsx7uxTElojUh4mx832nMxkkWN
Qw/yd8srjuaWpcPK1h2FHpenAm1yGBVChhUvTqRKzq8RazT1qekDcsTAcejvuo8CvM98CTOsO1KR
OOKI9OQtd+KYWK1Gjg79ikGx3PietYfr5+Jy03FhvBN9As4I2KLSIpXcqAoCyHLshcDIbVTZkUjX
daBCDFhYqzM50vnLjZiOQQI5sROE9V9Z/kGG5XmtzgRIm+ETj9d8hIB6wEN5sCMj+2hRNgBqFZIe
aG7yrJnv7ny7ScKs0ejc/tmq13grr/zJWF/fjIuDAQmgSoG5zDcGQP3PJRR+UIHfqB+e7XYlklXi
rftme13ExT6ci5DPHp5aeenmEGGgMvc1IIpH8YU5SZ+XzCkXsZf4PT4fG7ft33GO6YP6tvrw3MYs
BS4W3I2Ai7kAjaYOKdx8hJTsVtMp+DxUQ3NLaszvUJQ24anA13e+EUBn5Dyzpu553HfuTRcf4/G1
VbG9XI4A46qAi8Is6zxmejGTVUJ87Pq9CdADth57567oWGQT8Ti1Yu3afaRp8cYe7b8rjIfpmurG
vczyvst3kDDT4WMuBhVKNiW5zwrzMIDkrHaMlQXYVfBSooYX9fZtnX7pxvtMJJExbmMHF062c8VT
q/LTl4s9LwNWGyQjAebTpMWmwDTWq7wzD16VRGLsVjylKw8zfuXw0SBgVtjAixM8s1huuUeUYQ5C
T9loHpxXvdvpzkfTGNLn57N3krCZAEbd0xqft/phjVb+VDDF6V02GdiLBdJS5HvlnjSHadz3mQMN
erzw+iqsMDqOBi47wDzEGr3Ctbspew8kGqou9EvfhLU7kTw/dk6Ui6ceFMCTbR64fttMX/rkzs/2
H/VNEIGHMtQzAwMpwnMRGPBkbZWa5iEDzpMXkWl1/fsLhjbDswMDFnrgkSy5VwClgA4IMTuqGmvB
dvSOs52nyjwurBPuIiQ3oQIoj1xJCTvWrDQD1OxBa/qbTOvuM2v4wgBnfl2Xi8wJmGrm2W5AGCO/
BAbB87UiTaoLQ29sdIm9tfaNY/0tMIITB1+5uaEMHUm6anj58uaYuQaAPK7jmAKOWlKMCUDVBqXl
HKosjRpzP7AP3x3YFlBmzlkFvJotycKmxmsGFqfugQPstJvC6juYFOCXnq+v3IIe8LfAIYXHA5q6
TGXtWJPnVVRzDl0AFO3IUmih+rykBTEDhqwtPs/1vYP0C5kUtYclAWBjmBv2HSyWXLBqWJA1ehw7
B7epwl8eUZUCFgx4TvnpdqDP1RR5n0kQd03ZUvdAhmOTxcCIMFZKdOkFJYD2BxO2wY8878S5+QbF
hEJVNbgHHa30QRXR5NeHdxnkInh7o9Y707TPP+DEXY1mmRlDz7yDDWLldGVThSdeUABJEKw+SDtn
nAXp/JWmDkxe5PIOBYZxUFdc5+uPKgB0PwwLwYlACHbjXAG3DRgdAic4WPGKlxGjH76szr5/EQjG
uKgo8gkH3bgTv6kK4P/S11pA20bmc77RwaUprX8ZgLhZuEZ86IssZMH0EAz8weu+e7Yil3NprueC
JEuyGz/tXBOC8mRd3WrDOlcIWNJkhtk0TVDPIlSSBAyml3YJAya5HQD2P39z7WPShQZX0WBdWhRy
UZCBJwYANQD6fL7hAgPbRm7XyfNkR2V8l9qKl97y91FyM8HuA5hXSQ9aDyYD1GHyjMwg6Xa5Cohs
6fuIqpDFQRoBB1syWL/HIlVWljxrffnkiOGWGJWqxquQIRttCVyehPeQMWKGt9c3gaey20sJaE3H
e973QDM7h8XnuxAUeaCVgN48iBWar4XKWmfvf1bwQJbg9POzsZ24JcvMyhRJEf8wknVvDpFV6JHV
PgjLi2LLiJKPP/cgD9EIQGIR717E1iLJataZWXBISn/jimCjeBPPy3Ghz8n3JX3cYKK8rGPoM4UW
W8XtF/3j9925CtK5AHp9YRkEIkx3o4mwVmExzv+/rEKA8z2DnwFWVb5P42ngyeQR7WBOQ1SNiDur
nZ/s+vghiJMPR7jIE53IkrIgQ0ZoM4yQ5fMnpIWDUgXIuWC+aGExUcfH4xF1R+n9HXudF9SaEx/8
l7xLMOarIi9eEvD+WkMvJ+IDuSaoJ3YHcGcRH/htZQfryVLh3S+cEPtUwPwDTk5I83+kXdlupMi2
/SIkxgBegZw8ZRlnlV31EirXAMEYBDNffxfuo3OdkShR9nlptWQVO2Pew9prAVVRC1rTFy1Jd1Fr
QwJ1a+WB0AOiN3tqONvr7+zCDj6zJx14ogxZRiAg+5JZ6u84bfcszvdjlv25bmZp3mZmaA2V9pnz
Tjoo7VAVguUYFjQhwfhBVnK3i58Hq+mssYtik6yhmOQmA1iA05e4/l6g4b+4ue6HWAPoIrA9qeAd
vqjU9kyrK+IU9EV0QEptK/1mr9ZEPAte41md4zL1xcx2bEntWi+GCDrNz25kxP0nVjJQhYMsI94/
Oc/ZlQAeRJyYL1lUPKVm9qAbLbSb3Vur/nNI9smMfMBjUfYtwkNw+wTqL9W52Rc5/7yU5LSsGBw+
CHBfCtBAVgzyIVAijiw8VGukhUvHAmK9Jm4riA6iPe38GDZgqErKJLHQlDi9q6n7CL2pxya5kaz/
n2WZ1QCgkoOEhly17HjT2lWfkheta/y63PaZHVw/eIsDcZHhmiszM5LqfCDgymAclE7YWNMUVLwC
f+lmXLtElo4fCB7/a0R6o0w1z8y+gxEQ0Xu185yzWwtw8776ZECKKnlSOGkUwUA75minSLx/4Sic
GZC8N7Uu0b0xTxPYywL30XZvj2dm2TIdlxPK08jaShtKLbPEjKltvBjldOiZspn4SuS9sNJnFqSV
1s2upTNL/gtVXsd6I7L97VsJlytkrNHegCKfnHOBV8F1tWHkJaLDQbGpXw4VxMlWHqSFvWQhPYEu
CgAZIbos7SW9ZuDcUyl54fGDeTS7218KQDfxBFlgAUO1QT0/Dzmp6dDpBXnpk2/OUblRcGc+0Miq
QK8UPXhAD8sOSFxqZdG32EdIFxs/2Ph+/TTPayg5a7YGr8Od8UIQD5UuwMhw82ziivJCfhCI7GoZ
8bk1+qW7Vle/7JoFSkzX8FzjAoSiiBxqlJqdTZPVKi8qmzZqvymKe7V6AiU801LfNiAKB026G6Ww
59kD/BIYTJAE2tC0lxZn0oWqVOnkvvTRa0Wsjcn5PotuDgTPjUg+YmSoUxLNRgrrWG6zm7Gx8xhQ
wgK80wa/rrx/R0NV4gkMvy922j6arXhMY3VTd/kjSGT9m3cD8uAWEhkEWWOIy5/v5UQorsWnjL64
FXjjPeXPaO/YGgxzIT74EBCG8wN8hSXnC9NepBNrqfsyoSvfdt8JCWl2ML4l2ho10MIFNp8ZnCCo
hxiOTBylEtYIvGCIDrpxJxCsaQLNcrW+uz5rlxcMaJehhgGMmAlovy3dxEY9xMKkY3OKSe2FvSpW
nJSl75saQf4boE5040pPyaBY1lR2eXMqjN/5zuK/bv/5FmRx8IYQF8VS6Slsobc1DFB1PrnDFyf2
tfJ//L708ymfSkPU+H7k+PZX/u3WXw89Ozg7c7SJg25Kj1TvTsM0UDf6OqoHYW3rm/0EG/AcpFTx
wALuKs+9m1PgpmwmTt3eJvnGFWtMUpeL+xEDIBQwoZZxif/ToTivmXl1Ao7fjTcqvTktef59yYFu
IMpKTSurQAyUPuYeK6oVA5eHDDMP2gbkBJFC1+UaoJNq0eQUDT+VLv/ZtKPvdnNHgvnj+jpfPlR4
NeZbEGhM3OryQxWjf0Atuqw+1T20ugx/BNKYApUAYdvguqXLFfl4n2bRJiDZUBQ/vwRdIeLe4g2O
c7erXEjPrFyya9+XrgtWdwozGnzfgGai7bHf/9vPlw7EYDmtnfV1c1JQaLZ+jNYa2HPh9wMWCXFJ
POQAL8qtMaSveUUdtTnlYEQXB61fK5gsGYCHgPahjxMhJ5DKojPZNNbZKcnfmk3Rfb95giC1gWoM
4m8ssCHN/0SckeScJ6fWCWrISKy8Bgvn4ezz0vyzSIGbVeLzQWb9qA5F+z/+fMmdzfLaoEqP7+ug
m/nJnXh7fXqWfr/lwmWaxbcBgZQujHHU9GlS0uSUxRtz3Gl0M+grSc7LlBSgdxoQljOGF8Gq9CK0
bu5EkLlOAIw7Oaz0GxH7TQICZwcy2wDj9Wvtuws7CuhUgLlxS6mXUFuzKzMxOXFyUnvVK+KD6E7X
J+3SgAtKG5SnEQ+hAipjU/uaogdWsdBGmz5Tz2xujsTOPz+b/5TDG1maIJuEz0/JsLWG0Su1xmMq
WVn6tVFIJwMnvi6RvShOlVcmwbRGaTzv/PNY43wU0smYQNSIaAmfz8zRs8xvymZs34AovtldQqoW
ZXwEZHD5UXA9nywADEGUwbLhJEru2RnzxMpTtDBNcyERjaJIO16CmcqM2FYLOeIT8c32OdNfbt5L
aJdAnRWiyghb5MC+VibD6XK1P2nsocxdP46K29d5jlgAC4EY8CVOCSUTMY61O54Yu4t28Y3qcAi6
PqKu/35ecijjZIjiqMPndfLa5ieyuT4/lxcU/DDQeKATxEKIIz8Pgo+VYpFSPYGVX7krVS33kE+D
tnjTiFUCU3mtUSmedVwB1LVwGQKocb6ZzAzBXV4Z06nSDl8ybX99KPKJ+Pg63DvLRLIWGGfj/OtE
G/sp4dV0cvLROYKRn4eaktU7Uqmd4mUprW70PeDSoHAFNpe5iA9skHQ2Wsee0A3C+jB+g4hYVK1k
ay/Hc/556e2Igc9PoD3Yh8boeqx50020NW/jtQrT5aKcm5GmLVVjoUUWzHSmzx1vcld22Nr3579/
um4RcERuzfD9Agq01XhfZytRhbyFsQw6ti+uJ1xRCLOlXaVRhPDd0HehVp00N4DkbXxrZUwyIadb
IiNWUoEcaqjpnqj8NTbahSma5TDQ1OPOx1B2AhPXaKvUyLuwVXdO8eCu1XWXvg+wBCojMxoB0NHz
JWgVoZUNi7sQaVTw0SXe8/WTt/B9wEA+OgkNnAZNWgEdhE2OkYo6nFsXGTqO81/XDchZDsw/akcI
1vHwm0B5SXu0YV3NLGA0QosfFIpeU486B7x1qXK6bmhxJMD8I0EArVSkOc9nCujjDCeaNiGD0HkU
aCuux9rn579/Ogup7YzuyPH5PntV+h/mrdQLH/P06efPR+Xz9yFuWPQ9vq+q3zURJuH12Vm4kYCh
QOIXafa5R1rylhVi1c6YFm0IepgfFa+3dq94SmtvIa6w4ncsHOozU9Kzlxu5gYpF3oas2mrd7yzb
lG20YmNtONK2La2uJGTAcKDwSCHrmG3cylPYSggj++cfa/L/kybfHZAfYQLt+G04iN5jpeKBG8ib
rNpP2F+tOjRsbVhLhwWO3rxQaJ246B8cCa+nNhJJyCOb/tCcYbTBMp+ahzij4/2QVONdpvXZGsnD
BWAbA53JMID8+4fnTppOhScAeXA7CYVIzaMmRkLxmhQ26Dl6CNbY7t++idstzUj1wDH1sVcozVh7
g0P6rSJaCATSZCqg0FLnW2HZ0co78YFR+uwy4wfCX1WRMYdLCOC89F67WZVnSZynYdXwamejI5V5
pNHIHS96YzPqYIJtHBPUidXQ7isHTb+ZpkVbKMh8B2BT/dNlE7S2FK48FgjZvSRzU0BB8+rP9VO2
sPXPfqZ0W2voPaIV+l7CeoyfWrP4o0DpQ+/sw3UzC3cRxKNwa4MJC8JvjmQmSZrBHXXcEvqzrW1u
FtrCZNsQqpkbcYGQcWXHcmKNRQahi7DZKvTk8vD2X48+TACW0JxwWQGOdS2vzLoSYdb5VhZYvX/7
91ExhUeBRxNxj3TV5X1nq1WX1qHJ7pN9m/+Lyf/8eel6o0ltlUaNz4/Wycpfq5WcwMLazpwuKhqJ
gYa46Lscc6Y0TFHrUBiBk2wieyVNufJ9uRJU1UrBYorv92lgUq9f8ScWTsDnn29LB7VoGC97EMaE
Zl0fshYijG7jj5N9c8CgwVtUbcSdyElDZvn8tUwqMTalaomwsPYTs7xJhMwSvpu8X99LH1ke6eJB
JQjC63Dv0KcoF50Kg5Iq0poixK8xfKdxDF8rSOq7ZaZvY4W5Pgfp0ybDzXUfu4UISDZ0uJvAjPsb
UHrxYsfDd4OO+d9pZMkRIhr9qaxittO6yDlWiT1s6wQvihoNue4NwrDXLveFFUE1Y+6rnwNRlKnP
p6pXclONnCILu7Y/mNmo76uMTYGgxtv1uVoyhMZLlH+B4jEARjs3ZOZlbruszsKaF92XkbvdPdTH
0udJ42tNCgvPP1YdYEoTsNNLegfDGTKWc6UI02HfpoeIP3TseeQrUdzCUZmRHUiXzR0X0BU9HxCy
+ZDtzO0i5OxBc7bpWuvw0oR9/r50k1TQgyROie8n1bPuPlbJk5OuHMe1IUgPu1G1A1pgYULVduOR
iOD6kl/6K2hJQdgAwga4LJaMgXHzVo8bYgwhMz3d/I7Koqpvovh9+n3dzuUw5tYXNHGhv8qYs4vn
K9FMLLctEMeEZbJnm1Ss3CYLnwdwC33uQNAZKOJIC1HrFXNqs57Cof0b78WtLQNQvphdFjykAGJj
L0n7aOisLlUjtwtrKCAYr8XN4Mx/DIAtCDhT5Gcu/IEOpIXEyvqwr3/r9u/s5gcVMHtk4RAgwldC
xux89sU4oS6njEiWRNRPd2C1XzFweRBgYHZ5gQqb1b+lXdrbaQR8aTWEVmp5kQgd9YXmt/bxYpJM
kNcBKgQcOd5V6cnI0KSV2BWzwgbCnrj/mpVs6OWdBFU/UM4gPQayFBSEzmdparMYzT85Ca2HWv3m
8GyTuuXG0l6vH4UL/Mg8DgRwOA2YstnDkexQkzZxxexQxKH2CzzOirkVf7vxN7iA9lG54nkvHA1Y
m4mGEFFf1tz7IkYSc4S1NgZjaVgW/2JZMBjUrVFIwyMrJyCmyHVKdSiaMNOI9+hWa+2FCwPA91H1
QBUHyBHZG+ygPCLiuGlCAJt9fQMlppXNO18O5x7CXETDpnJ0tLkDInu+HmAZshl6k5uQxD2gk8eG
Hevy3vmqfOPptLm++IuD+WRL2mNFrsRuS2FLKZHMYr5S3QoExe5CJhwILgBaERLKDDbmoJhkrKcm
tNSntjb2Ttp5g62BxmRNF2hpLEhegycHMOm5p1GaN5HlCGEEMls/G7KL7N3tU4XwCBeXi0YqJMrP
Px8hYFWiJJ0zBF5rb0h9s58O0M6n70tLUWoxQFw0acNiulcSP7NX4HRL2wruLdp2EAlcJhY5NyA+
1aVdmJh/yvF7Hf/m4j1Tf+TDX0tbkxy6oF6clx3weuB24JCAi2e+oT9ln6xO6SewH7ahO7heYW7U
ZF8/j2CTbNRXkvludiiyO/5eVT4f/Z4GSf6CXl3Eb2jZvL5uF53I8k+R9kVZum6rK0YbjjaHzPdT
p/wY2Y9EeUqzWfHBasIpPursdN3swhOEAwyqCsBI4VbKxKSgZDdEnsa4ht7qH0AjADNw3cDSeoKU
EPUNbJq54HQ+wwNXDcUE2V1o282mYnvhikM3CV8397nLtqXz/bq9xQFZMy4dxA9zD8q5PdWpWFZr
bh1SyzoKhQYDH792N9NvzKuF8ALZCNAmzDfTuZl+SIpK5wi/wCSg8J2yhu6d/718u6KPE54ZPEwk
OyTXwJxAT6BEVISqeKhjEvTjl9Z5IPzYVM329hkDSM4lcy1thhieD6XgJm0jXUdgH1fGZjJL3YvH
voKwpb1GdTovtjQq0BLOTclItcDhlExZ1CoJG/o27MEY9VakQ73R4teS9kagV9EaKfjCHM6gMB2F
LtT94TScD4wAJGHnoPEKlQqYSQZW8DtH38cTKONujpgwd9gOH50ieA4lRzpO7NjspjlhGm2ypvE7
x/KuL9LCq+F8lJtRhkTkIXM61BpleTzaTUhLiocpiMVap9O8o+S1Af4M+wAb+lKC3E2yZCiVog+b
KN+C986zk+FJ7ZJ9N7rH1C4fiVFVnhqpK9tvaWTA7wE79sFYKI8sQx9M1OlOG6b2sP+ukFs5KnBS
EUJ9cFTqaAeVQaBaPwhzKocuTP8q8VZdQ7Mu3DeIxCFyjhgKaHxVugh0NRqhzTF14UANz27fIHfs
R6N2+/LPIRQyn8CZzz1J51tZDA3tDI7UJPumvU8/b91bQBWjFRevAPrcLiDmc+emw1HqDLsuvYdP
d4883MqrfjlL5yYkr6Qta4fWuO9BDtn7U+nsoQv+CB2llaYnfb7dzzfxDJBGKgYrjaBZ7kpqq8Ec
jaxmYUbrEuJfQwdGeGr69tQ+2W55MLW3qKqDWo82jiDRQ0XT8WfEkuLdgczC1k1J7w2gHdnR1vgJ
FhnwgZSFGfT43KbRxzXi3svHEZyiWM0ZD40Klex+RHrWm+MUsZAl+S4yhe9ou2IaD50zHAicdmAc
ry/1QsUDFnHHz+xzcxpR2khtV2UuCDuTMM1UzTe11Cv1By9ouBskKu83dhb1nq64RpA4BDijyPgl
KnOAB5J2m75h7Yp7cHn6Zwq8mTvQRPb34l5TkioZeafGYVEfSp+nh+vjXfi8g30NOg9gOuHIScMt
zIlpapzxsOp/Zuh2fb/++cttjYvr0+cl5wbk9zyuOT6fMp8mrp+QPiBrN8zlo4kCFUrgaFIhcwuq
dMNg33TUqbvyRTWDsuABGN4CK9k3+soZvZyrczvSI2YOKc+VFnZs8dJziEH8vj5ZC9+fzyYAo+B4
RngijcMleYa8Wcpeml+E3CPUuv75hWnC5YVg2gFw97JTt03sXu1QckeuzPlO1HGbfFFiscOrdbOH
iU4CJCHQ948dCwmb87s4qlJnZHlLw1r5UrTbaNqS5OZTAYospJQBbwKEAE2u5yb00nAHjjjuJRo2
/L1cg+ksrMTZ56Xb2CzMqtRdfF6pXp133qzkThZCGVwyM/edDYjtfPjOf/5UVyhropMyTJKvY4ZS
rrqp0vuS3jn9Y9wYXqapm0a8u2StBH/p8YFgAO4LEFsoXlxQJsST3k+VnaahBQrqiQ+vINdtvLh3
hJc2xnNh1MH1TbcQQM7JeKTjoTe4EEDqOuc55NiTEPKZ3ljfTzz1Y3ffxVZgDq+tszWVR2jCBYZ+
l4FkvtDeXBd0wlaA4jYbfT1/u/6DLpd27nOBUjoyPmjQlOs2aQ4mmol2KWTMt3W0j9bSVpc33vn3
pUuiAgerq6ZtGjbVc1oXXt1WXrrKvbw2CmkD8dRyU/BSpGHErA2vfmqr4gYr4zClMHHIRxJZY52G
o+OL8jDoO3sN7ro4CHAozkEowhD5EEcG8ke5GNOw+504W1dbScQsjuDT56VDXCP8dTOQiIXIUnXA
TIMFco2h6oLHHly7MyQD9IzYUvBUpHXoLZJFRDHTkI13vcu9xtrm3QP+a5v7Ik+DtPDt9tmc3ga6
xm+5cJTBBzQ3S8OPQ8ZpHv6nzExh6YMlHJ6GuvtgpVs25b6N4E09otdnJQJZNDV71XOCAtU1yZSp
dyhPmhUWigcRDdrUo3SfUo93N9egDdzr/29Ichda3aoKk8OQqT07/LE+3H72yewpzHTiyGvJe7oX
XaU32cfZb9Ntv7LhFqeJGFgONLohJTH//dOKiL5BS7gl0lAxfOiyK0/GTyg1FmvKk0v7GtkolF00
FF1QYTs3Q5hZ8czE4zEOge0GeueBsOL6RC2O5P9NXFTRSy3XO0KSMCo2WO1Sf3aY39FNthpUXzol
WPFPlqSHPKEj7WPiJqGreU2yzbrtCFHaWxVv52P62Yp0FQheV07ROUkIEuO+98q1UvriKJC4QYoD
kE/XlpYkVZ1eUUmchnTyDeTEB6/ID1a54sAtLjxAekj8ArSPBqPzhQe3eAnEg4VVgdY4ib7ZwwGM
f9dXfulOBl3hTOoPUBVMndtAvNMao8WLEJJqGtt2a8jhpZn6/H1pDIVAi+ik1UU4uV8tEAAzlBEi
9GukruJdH8lHWk4KdcGlitQ1MuUg4ZSni+c5ZbYTlWGSxbVn9+b3LHagn6P7KkcHR1vuCZB7qRHv
Ct54TWV6tZFsavvWBkNsPjSmQtUbVw6yvHKCl2Vm6pAEpXadboS9ddZ84YVtAUcYDCxIU6PPViZ6
SdOhrSorz0M940+c0l+p2xzygd0c/QC6gXQhcmszhkP26vW8Bqo8qWEm/vXTWsPTLOy7s6/Pf/90
d7JJCHSpijyM9S+pHa61RKx9XtrWxgDwlEAiP3SnV3dDsq/X99rSEoAlAG4APMq5g+D81/fQd4vG
pk5Cq4WrcVKs061dvPMm+mxBGsCENja9rmYL5iY3N/3r9QEsHMuzz0vHMu0MxpoK+FK32tfDpuke
iZUEoiQrh3Ihn4O+IKQyUecAGlvOb4tmcqy0TpKQNA/JEB8KhQc9hM4ZVLPyEC33/8Ye5FBmHIqB
DmXpSa476HkMBkvCKo89EBvf2emrPnxRyIbyg96vZY+WthlOOlTRoGCDuocU+SZjmlvDFAMum2yp
B8jL9VVa2mbAQcwKVoAeXTwAkaZ2+dBlePlzHhTOfV08T/rLdRtLOwEP2Jz7mp0LGVBb19wUMahT
Qm43PodKM+1OAIn7aaoE1y1djmbm/ARWYe5LnzGl54emM4WLMAbPmZ6KnV58bXUNIiJ/rxu5XJFz
I9IGGIloINsMTwaocD8zTma5lnleG4YU8NGBKrU5wELW9cgJHV3XJyVfyXesGZEcDFLXBSki+HyG
2Mf8MJX36hrF+aIJgIRA1PDB8yp5YtoYTaDkwXLYynaaNK8H3Yir3xx9Yzk+GdHP13yIXI66F4z0
ySuLfwu6kt9eHgTiovkIIokmzdOUmFalDpgnRU99kVcgTAEgolnz9xYSOPM4/mtHbgBAnNJCigFu
a/OWtJ6ZBkW1G5qts+1tv36FHLW+1gGwAO85Nymtj6V3EwMPQxKyovaSMUbTz6HLHxRkVYGRKLVt
BnLutLn5Oji3Ki2YMfRT0w+w2s1ciwEf93bmmbdDPpDEQ6MzCDChJnkhXTaKxo6aUsF09pE30Cct
/nX7NQDpUhfB5Qyhlku4iinKNmZKhtAs9jT6hcYrl9nSPYPKEx4ZIFaADJVWZ6I9EuxJlYcKv6Ou
EjhFu7s+hPmmOndnTdyRcJI00BHhdpYsDPaoTxBwz8K2CTIz853kgTd3U8J8l90+mLnMhTwxQnEU
t6Q4Oc/RSUJ4H4WRVm6M+N6eyMpgFqbrzII0GDeaxqxRYKF8EsaG29vrcyU9YqgYoYkTtUY8L2gM
uYDcuW5RT4mg03EQOfN7bm3sIn9wefKrzdc0WaQr58LWPNRPnqtbFoZBXeRdFD4dHaPedWIIya1K
Hf8xQzCaObGOhrxzMwqPhMFSMh2huaYD1t742eAUXiX6nzfPHSJZ1JyA2v0Q+z03hJqeNo10VI6G
/jDx11Q8Gc3POlk7MHLqbB6QgxZlMI+BIg9BhfT8G1WTVm3fKEe11BFtDt4EVJw73RdW6Zm58JNO
KwIhBushVmi9R12u3TidspYRlzzSf34GghpU1wEJu6BpVIaxNLM8V45Tq6F4v4nKTceop9AXFPQ8
Xq3szIXdghgK2PQZ3uGAz+Z8dlOLKKqmY9Qsu0ucO51+bdeIM1dMyFrNbsUUC4gV5cjVJyV908mu
Nm/LEvxn0v47ChlqmrV5a5miV45Ztu3R3bWW21wbgvTqgPICZ1Zglrq0hM5z67lN5ulr4utLSw8h
SIhMoT6BXJp0pEy1zJVcceixMX7FTuZr7pe+OWjKvQtuYSe6EaHyMWlgMkUmCu8QPGzJFS2SWDci
V6fHfvrOkO6qxJr83wc08tMbcWFC8kVHpeOtnsAEtFUAhsqNb2lf3PWJFR+VjOf7egSKL21KITyo
EnzR3Sj1hnb8aQxWoHAwQlMjLBlIuianvdG//M9vQ1sO+ueB7pTTIMJIuBlRSo/ZdF/aD9OQg9ts
LQBbuPiBZUHnG1KwqD468vESYM6oR9U5jtFxOpzovSFW0iDAnuOIypP8yYb8OnZxycwarZpHfXC0
45iNqV906ujz3o282tEzLx/4L0Cr3G3nGP1bSapyUw+GfUBKlQcgzPges0T3gaKN0UJp2YFWayoa
fUriW5WbBF1udeA6ro07Pcn5vlL19hAVneID9Slir9HtbodGsBIhM444JK7U1nPUlnhmFsUHi6Hv
tTKQqR3zDmU9dArum4xXABQy9Fhb7IfdEW0ztF0RgNyJBChGehkx+qBuHSUw546NyK80r6Rq2BPi
OWNXgid8iD0+uX6uZuIpTSLFG6MScEhR4IR2UAI0mEm8VNdqj2sG9/J2EA99ouUPem/3e3Vg6i5x
SQl5Hzf3y9ZVHtFw9lYVNsSzS2fI32qo2amQ/MnKIIu0sfHqUSi7auLNpjMSa9OkMf8CZWBjbzDL
fs2j2Ni54NsKxpY1d72g7K4oSfaotUpzpzhIvas5AzeBrdbHOLY1X+t45I+tleyYYn8DA4pxR3sb
2l26XdyZU53sU9cSuzZX+caNq/oJbVpaUBuMbMscFAcjc6nPqJX5VVVgPnPSBIWCl5gif7IRxCi2
vVWo28ZWhmBy8ikYhqh/KJvYvGMG4X7Uaul+0CnfDGmrH6aYqB70Wt1Dng16MLpm7I98GIJBtJYX
w+N74KNosUBt/0Ad6G4MZk926qS2J0dRuIesIj0KO6HbHo1kxxo8bB5YH5iXcV55WEktMFUFJVaL
Phm0yTY1TYUnwOzqa7Gqfr3uOEgO6nzA0ckyyx3PHRtwIM6ftoy4Vc0AGjoOzPJj6gQpHXcgLX3o
KBiwslRbe7oXXgkYxCFHNgQvqZyR1LQmArCsIceEOV6mTCdTUR+hYPH3+rgWzQAfg5y7SXA6pWdC
5WMCOCAlR92s0Bqv6W+tbjS7Urf4/l9YQjcNSqE6pFYs6dnr1Sqty1EnxzppPJsaW3e0t321Nm+L
lyT8D/Rt4Pm7wIBlZsy6BjpgRzTJ+nacRn6v5YHWDd+SVn+9PqSlN3aG/gEDAHDRBTcncywOjzKi
RxcMih6u7HszSx8VHcqkhVPu0jENtGwN5bZ4Q6PKjymcCR/kUIlnrE27rKFH/YfDvWJzfUhrX5dW
SRjuVColvk7KzNeTJLDalTLowkmaGxgB0JixGheYL8AoM3eyBnrU8uwORCU78HsEhWshbIVzrDCy
su+WRgQiKDQ/gWfYRQXz/OQ6dp9MXdFikab8TwvJaJGwfzEk5JZAXYD66KWG0KgQve2Mnh4LCPw0
pvpglwDQar8rq9nEirvySC8cWQeUQShjwbdDUURytQZa0CQvNfcIqrZAmZqn1EJtcVqjplwzI7lb
SdJ32dhN7nGyj0wHz0QPApO1FPbSZvg8FsmlaXKjd9oRRrT8WPaHnHvG8MD7QF9rXFk6qp8MyY0B
vE2moXNgCDz1vf3clyHJI6+MDQCF/tbWCgZqZe7kW3UijSJYDeS00blfDSXZNWS8p3gzrx/WRTOA
uwK2gMIDqBHOt3YdZXCXIGt0HCe/TL7kRqAoK8HQ0nUKMcNZTAAApws6tbhvuelMOkaCLkg0E3q8
vHPKxNe18PpY5pWWHU90ENrQ/AXWGdHj+VioVXUFtyP3qOgPTf+XwZ0z2J2gG5fB51Q3KfQ3/jeL
89A/5TZ0WiUtjWHRrastR1bb5s+D9aN1G68v97GO4o02rNhc3IafRimdXdLDZxYjbFZm7qcFuMvy
bwT8Qy3Pt3VW+T04Ta+PcnEBZ2XuWQUE0Etpj6A6gEb4OKZHOHqTlgaRFXs9/Z6wX//CDkq14FIB
cBEVqfPZHLsmSnPFdY96TYJhsryK/wCP1pY2K0CUpft8fj2wGwH21OUWN03pUsVQIc3Hherpzoa1
azRpcgL8I5oDix1a3fAaAXQr7UVU3TNDdAM5CtM4FpW5yx1yqvoBy2SFdTJugMLJvKKOK69i8c5N
jN/XJ3PhYAMUPtOcEbRkgKj0fDKVtI8sjeXkqI127eVdVIJNIukDp1LWmisXbmCYQqfgLJoKv1ba
kWlaq22J3NuRKK/TsI+gdlmmZM/091afVvbi0rAMaB3OGCiYk+8rVDBrXjoxObptfaxVgHsMIzK3
nRlHu+sTCPw4pki6T7CCQK7BM0NOWV5Dw21TlVk9usAcWj6Pit36+kA1j0XCF86T1XU+H0Kly/y4
EpuKsI1CQG/hKYL/ydWufGXAHkCPoBHavnBrwwMKQSS+0MznKo36e3h7w1apShY0bQeBTRGTxiMA
k0HetdICyyytAD/tz5hq/WOtie4l6sohSMe4OPRVyw8szohXu4LsiBm5D3FFkRq0OpBiWC6NPaYU
1RPYZI0vOo1bv4jy0SfMTpG8m6wd1Zv4SEvolIx9E210Hgt4amW3ifKp8yPVssJcUHKATA7xhGp2
AS/jyCNWWfiT2U6PUdK/Fzl+gYOWj7se0Di/xoMVovJD9z3Q4HcGUn0+5D4mr4+Eu+OVajw2Xe08
2Ln7Nhm03w0lXpzISpx7pxDxDn3y5UzIPNxHWdrANY16/TWJ9pO5TXpPLbXq3kKOBuUjpy02zFA6
RKiOfcdTLQFaBXF/okLCHLwZ6nG0zfE5hxr4SYtK/b6OLHWjKOjMTPRU9czBUO9yMth/CooBpcKY
7uKiSoOM19ld1WOq7NR1T6lokAIaQamYFZRvIc4LxGLHtQP+DwJbaRv5LWdtkBkooqW1EXmI6EBW
4NSVZ0cG8ZKmGv3ObPQgs+HM23RqfUQ3EK4rkybQpqr72w62sisoI75qMOcuj7n12FWWeVeJrH8i
Qxr7UWXYD5UQmU/NRNmnXa99AwUg2Cp1YwD/XOdoX4tM0JWLcuGtcUGAgOYSoPUgEiLdYr3lcDOv
iXWkaHorsq9K+6cbeEDT1OP9Owd8d+XMLR65TwalB9WILVNRQMx67MRR5N8H472gTyzeWwYQdqVX
q5PfjSu9d0tXyudBStcXfKrIaUGRf8ynfdQFwvKsG3lxP0J/oF8h8zE3e1w0e7KkBWOURW14Jk3Q
IUqmfOW2WhoEeq8gwgFk2rxa59d9GunGNGA7Hzvjt0aNjT3l3kjatfVZeDlB0gB+NVRYgFKRN8Sg
t3jy0B90TAtL2dKOl/9H2nf2uK07X38iARLV30py2ZL12ptsyhshVRKpRhWqfPrnaC/+T2xaMLH5
IUAuLgJozDYczpw5Zw861RSEeNWPse+tBz82zc+5hYaGyfFJaA96E+UNLbdoBq0hZ++2R1p03vuD
5YU7YqnHALR+JUJiD4zkY4z5tb2g0kXI4aqVjcirU+yihxL5U5S2ZVwpMOV5ObJl7Nz9g47lBIpV
Dt2YrMr+4ZJDxzPAJSAmWYSlLxdT63ONJsDmHBL+R0B1vot8FeHa2kKem5DCg7rOO3P0YQKkG14e
ZKMK+r1suKvLE8VYvCmAMsT5uhzDQOM+z5zcPuh59dUZAPyMK+AY40x/tZsWkTlV9cJZa94KZKiL
/jySA+isuTSZIKPM0nn2DolHeZQO87BFu9pnvc8BaczcX+1UFVFMCnfj8QGcVBx6dl0JfILISAXa
Pit5cnq7CFDroOGcVdk2mVr9g006B5UvMm7ExPxtUTD9TvMomjV5g1Q9dSrkMX0oFWaFcVfVFg2Q
snQeEqd1dn6Ght4Rl9JrNqf1xtG0fmsle73o7DlIkOqN+rLC/+M9hNwoG48dHYs7ZFRHZCZHa4Nb
Rd8K3Z0jK/U0XAMCd3E7QmuzMVXOVzF9MmbDGYk55bHhHdzBjugQfx6AaQCkIgmAHd41E8R9yuyd
wJ3/PCPYMhYFOKgUyRQ/lVk5wDRYMApl+6muXh3ufEyo7yqO1Np+R5v9/7cjvS38ROdjOdveYcCb
fQIAxZpVnS0rzySo//41IW0/4udeViITemjrVwIpcxu+wXpJEY7dviRX/dBfO28trGePTrebktJq
MJSEv/aOgejkUyWeb9t4i6Pl43s2GPn5wC1jyhF7eocaRO52Bsp1RwNTVQtuk+wXg1gVRssDyq09
M7MPlOqBXXURkNGKCGR9sLgXgFiAip8cg2ttOeE12HoHoeWhVhthQdsIaOKNYrxrgYeNBtoFlgic
ioxMtMe0ZLk2eAedxVFc8vu8sgNhWHu0A39tbOtXR6d9NQ937pwp8iNrQ0RUgOgAKWBktqV90+ml
Keo8X9Yz1PTQwt483R7duoWlGQYUAwsJ0qVjJE01FxBX8Q5O+aQPBeYQ3bIKFqe1A4bYA+3lCEIW
rbRLG3rc6QLBrXto4iAV2y5RzJLcePzmKc4NSCfY1vy68boJmUT+RLWvhdejj2Bvu486e/LiTY88
3ODvh14Evf2hrz+MrAt6VQuqjDK7+hXSYvFC07JxxjD14kkfaUBTL9SsDau+O70XlulvI96J9M/t
9VPMrdxrxkbS4PWnuwe3qA5D7ry2uUq4a31g6AFZ8Exo0ZAf1sD/WoKAh+JAR3bg4CxH6xQLrao+
2E38xc7y73h7v3RN/JMS79ft8b1tcdnbLOUjSF8s+XX5lKeuHre2USE+7k2uh52bQ9Ftjts7r7f6
vcPrLHS8pPyUZ1N8aFO8Wfu5KzeO3iGNGCclGFS0ny2IIUOAUkSUJXG6NwRBM8E8DlE+ucWm9sn3
aWocFJN9f9P7Dg1SruuvwrEBaqFavmWTNwZxCRR8MJBC5WHemsCux7hwb0JP3LqiLoE+FpBLqese
CIOj7P84IBR9FIND9i6pjW1FCxb2YAgO+Vwhdu8ab1sXpMJbe/Kxn7Xi6CJttSvSXhwHHjuoYs6u
9lVn6HCkba+14bRwv6GMEO8ThEdwJI5+P6JpYGcg5RBCgkkLgWrg93ikW49+Abpviua95zjuq02t
cfOR26im5s7EX32V5MXbhSEPH03PoMcFSwRKd9LBSbrOZn3eIlVaIh/B/R/NZHyZIeJRdNXJ7RiK
lPFR97oDwq2joTWApplPvjEnAclnpEHML4XO7kA8IAJu8cfU+5OKbAw0U3US1g4b6M6g2QoNDbRA
So7Mcbqe2jYy4tq01a3nyTve3uxvzQ7yTABBhnoSHkooKZmSp6yNuiMpZqIskAsKB+BFrTskCZj1
YpkR/6pX29oMuiwEPn5WtVavje7c+PLvZ8EDHOjU1GbnH2g18x8+7/Itp9479RX+85JIGOOFgRfM
FXf9SLt2bhDEHbIZAEm73zjm/vYsrl5pZxakcWSdVU62gRef3mdRwdpIK/LALRVw6bXZWngnsXFB
03QFl7HTVAM1EHEPXs0/kqK6h9ivwsS64/1rQ37s1YNBmrK33UMFeqG8d5AVdubfXt2BJZyJg2XQ
zThq96UoN3Oafb09jWsx69kAZTkPq7P8gsJRHkYrCRLzi+scK6Qoy0SRY1HZIZfbbuZATBo5Bsm9
UKSB2z1VPCIq0d+1N+cCRED+A+9ANJleWnHbVMs1XnqH/rWagSRC9Z4Hpl1GKlGA9X3x19Ay3LNT
RGvbEf1QeIfZCs2FzX1ze1lU35d8UNo4rcg6fP9LP1ULkEiRx1n7PjrhFvox5DKuiK1ib3YNh1Ue
GOvjPij87qnT2D9E7mhVWAT9QEBxhaIwrDE1E4YTWkJ4uzglX7pSEdaujsIAphzUpCiZyykGrU6T
1BGmCzgICZxKFIEmiIrVatUIKjhvvOigQ5QSJcAWtQiYDBgR5X42u63vRO9fbFC3LvIFgGNfc3WA
WYwU0B861Em1NdvvceIplnvtXCwx+YI/WtIj0t2rcx2qjVXqHxJ975MfeItsKLu3mnnPEoU7W/PL
Z6bevN3ZyUgnU2Oo46GenHwwQMnd9kFnvvzDhKEOCT6r5aa5ClV9vfLKivkHV5+eUVR+njpXcUmv
rjpIMJDN9BZNNmnV/daZEsMW3iHVkdxsglmpWKGyIHlERmc3bxI8OOsCYpfBP+CoQWKC6iPItwAn
lYGe6dwPrIiRC0OyahS/m2xP+O72MqzuKvDbojUNfPtXKJy4NgbDKWKY4DoNWe7j3hhyPTKKSg+b
pgcjBmEqwavV/QVmElQ1UZC7kg0SdpeUJkjjD2wSgbAfKvEweorn1loi7DxGkq6RwvIq4CkRoNmp
FfSzGxj9sz/vy/zJoE7gp4rtvBoBLCwVLk4n3kDy62fAw4qjTwHP85hwxPtA/S6OKEptUIo0rDEC
L2/bh9Kf251BuHeHSLj5+P7FPP8N0o2GVG3rZaL3DnYnANqaU0TZPq5qEnBGjrnNFU5vbR3BfIWt
aSDZctUJKkD+C1URJD0s3m5KyoMsjqMmmRSeb31uUcEF9hIdrsgyXt7UHfRbiIhhZ0zKJxC2oOu0
qR4638wDYabPfeV+r6rxWxfbodUWikldO+MLwcr/GZfOuN5BqqLyMwAJZ+8DbeidTwtFYLXWJoLy
PkiUgR0ELlIGeTJuaSVrXOdg689+WUVzfD+MRzIfWIWya7Eh/bCJiR8aTrLrDBU561pchwc7GDKR
ugLMVJpe3+taJFZhHVDqrTkXf1y/2c52HBU5V6Uk11J057ak2WQOiIMq4QNSAX4o1KH1XZdYH0k5
f+w6moIlobqr637rjvpu7hCV3T4ga2sJ2UC0wLyNVY4DAH+JO0I155COD+0ns1Pcm6rPS4PTY+iL
0hSfB41MsLXx1+2ff33eCMoiIKdG1Q2VMrk2gkoFMvrjgFdG/avshnAs9rb2+7aN6zHABp57aO/D
lXCVAmwmG+k5gOcPLKD2Hfh5b3/+eq9dfl5KADoTqRLm4/NQpvtaku4p4dWjBpgfd+q726ZWR4Ln
K9abvAElL70GNWcCOtnJOcxAcoEeI2C/bhu4vjsxFgifIDoGYgYPzEsDGqip7NLqAZkBbWMKZzt/
G/HoF/WD6alc7epgzmxJ88arOaMiAQyclMkC1I9sFWnJ9YV5ORopvkzbphtTB6Oh7TF1oxIEti1y
VqgLO/1vZa5+bTxI0qOPBSkU9CVJPmfO3S51R+ocBDXAv+nv5uHj7dWB8Arm/zJHg+5+sHngeviP
MfVyfRINucDOmpJnp9K5C3kus9wXpO6jDrd1G452b98lpjdvCjI0HwdXpBEFjPuubtGoJ9C++Txq
3L7TeV48l2WdbhOPWZ9pRseXquymHTzYAHI3zT4hmmF7YcT5vjYdkI3O6KHgegtyiQz9HEGMXNqG
6QbfMBR+XtqyxRrGKfhFxzR+5B0Xu8rNxT4vSR55Djj0zTb1NmXr0q0p2BDMOkvvWc6gkOyOPbun
rvjaNM4fF9YfWiPXnzunYduCMH8DpPnXmevdrsmpAEMwqx+13pq3IOeyHno0v4sg5gK5KVFNh3x0
koNdtCycga8MOWSrtnZKf4wgRQvcKjXCpDb7yOKx9uRP5fDI/IxtkMIXwOcwUKUOoKOcs6GKHNDr
vpjUygOe61VYjX0ckCxNN35Mze2E9Ogp7tMiTAVzX2PNqbYx7Yp9AgHJLeft8FBz6oRA55I77lpf
ahRzQtALWsFUzckRuWURagnpQqMFDtRrjOJB4/qPZIAEXtlqqND1829wk93eQ2snHNyOC5wbpJtw
u5c7yO3AQ2UNRvIcC3vr5+wBjZ5o/7E+eVO7Kw2huD/W/DsAELihgBlAvkpKKnZua9iDYSfPbppu
C63cxm3ykLsq8OmqGbSgow8U4MmrbtCkA4uTPjvJszUaPXii0kcs/mHo3w+YQXICZFHoe8WIUOy8
nD0ByTrTrdAMV3nVT8vuiqAzYkXotOZHQOAEKxBVw1mXVqjpSKH3fqsdyITSpkmDJlekQKQ9AIQi
Xl94doOAHdW9qwbKsmlL0pA2f/HpJ9N8SYsvfv7iZFGs6ueWhrIYQq8wXBXs6FA+kKIHG9JqKNp3
xQvKBEAvaYHrbm5v5zULIA5faqO4EBG5SwtiAZPQW175cqhyDSVnVSCp+r50IULzykIHZly+WPPG
GvbloEAIqb4vXYKQnhvQ5YrfT8Y9G7eqhJ10LpYFAM0+9pKJEBwwL2kvcQNPYF5U+Qv1vnPkC2wK
pbPMit69COdWZH6+thzLpjDq/EXzg+qn8/l/+7p05pjVelXhlPlL70XzuHlvU/R/c7S0EwOcDx42
OeYRfMD64qp4mZHuoNH0zlaGq+9LS2waccdyO81fXGvTCHC0hKio3Z6i1WU+G4K0zOOsgcEaRPcv
xNr6aZR5O0OF/ZKiXHkUcpcJFfmICx2jYJ4rfk3UMk8Wn6bQbut4A5TEvL89JCl2+88eXsZLIKVf
131Hy9a0GaqeLzZwpGCCipJxV9m/W5sFpfmlmVX34vVBBMhCN/E8Q4XtOoHDSFzQGJTXL432PWuH
wOoU70SVgeXfzzKQfZ/mJqk5tllzdPgdH7a3J0z1/WWPnH0fpcGkmkYc9Xjez+WdUn/neo9dTpDk
aauE8rn3MUFJEdVmJPynvI/ePQT48IXr2jaBdyGSsy1jezDRBG6fwMUIZZiqUByTlSmCZDXeN6hy
grNGTj66aVIVSZE4J9I81XtHJX5+fa3655+XK2ZzXTdWyRA7V0395Fnab9+l9wjEIrBM7TxBFbN1
fSKXFrklC4wMHTSXpEOfg1gDwU48nfIo/YFQXpTh5CtsrMwYZDIXscml2wBZ7ctNVWRIn7a20E+s
fh7HjanSTVF9XwoPeZO5JNfw/dQ81d0zMRUrvszB2XsJrgPNLihfQB8b4HXkFy5/v00XlpzcEaey
Opp60tyNWfPU+vZvZOT+8LG5760uvVemTq+WBi83UEUg/YSthoq6tDSpIbRpTkl/AhAkqKzARvu/
7r4m4tftA7NqByI9qGMBEnA1vMbsR83ToZqdQS27FVHBo9qqg+NtK1cnH6NA3oQspO3IC8jcovHY
u7ygFYRMyh2YhPGSNuvtbRNX+wAmFhFzpJnRknetM0OMPjVG3p6Y5s0h+ham1J8Ue2HVBlDYAFAA
9wtqwcu9QIWXO95gQREq3hXd/vXdI4D0sYlULkCBC6vn5de9tq6pNhXTCYreYpvwzf/0eZkcRhNC
tPmMzw/eo7Hr6XvDUAP5w7+/XiaGoWVsOo3A5zttm2xs6/3Li88vKC7k1PEYkKY+z2uI3DlkOolH
o9oLFQZvZYNefF6KEHPixCJ28fmJbTzvg0U/ZNr7Nw9KboDYo2kNnYZyLcTRMqj9Vlw/ZW0cFPeT
r5JJWxnD0o6HblSQzFzDsLpqJPUwpToEkOMg0cxgLHgoBhVId+UQLJlDxLqLKMlVjdL2IYSB86yf
Cieqx8hTqTOuDeP8+4v9syhkFLpfgwFDP7X6ociey2o7Z4rI8C1ncOHUERAC2r2sAxhtr0RqK0o9
KF6b84kl/Xyn6XW9JS3STDGQdil8LZJ9rbezvP4L7pbhFyczRTCxsDQEDEQnp0zLytCymGFtqsRN
IUHvscBvW3pH0yQPoUZUPqVtmv3Cq9UfA2bpg7Ylgz9HvTs49wApiC0qUOUOdGtjaE5V/g3q6vkh
K4d6hMQY+tbd0W+DVtOSENL21QszSdvdF3Yd+S6POnPidujog1dEbjmhkbTVpw2dEu2It7K57XMj
3dl2laPnx66ioS3mb3PBeJgmWfKDjOlwjNHNq7ViDGzo2gRUR6poU7cuFMDAAaMbY76ffaTWA5Mg
FwnRYy3omrmrw0az3M/Ma8pdl9Jm3zDahU2at8e6muZfiWWKhyqFkDgr0A7mZUYaelqrb2fhNwHU
55zPhUeTsMmrNvAKQ2xpYbVBB93Hn/rgutuicqzTaNbzEBiJHYfTVCGV7M/GT+Z5Iw3rfOJH+H89
AQO6LWx0/MUgb6Ij3XI3+dFZsafCSaxuSEh2oA3UxC0pN4ESUicc2OkZFOKbbEByNOCFgiNh1QRw
EmjcRR3mCpmX2mVqGXyewfC4w/QLts9UDU4rFz1Buwp8g44kGqAxl8cqgepmbTJ7PtmWExrNlmlP
NjmWo4qDbM09nNtZfsfZ8UVfZTUzsNWdDAif/5rfWayCv0FFHlckKsroNgN27fLzWUXBV6w1kJ1F
PTmPoBvy7lvy4vtSuMpHr4P7ad0TKzZAAAVjruo5l6m6liGAltgDzR7S/Avj6uUQxi4lKXNofBqB
Af3esjg+Fp77PSea+bkQKQuZWREo64IcF1xK2rxd9PMCn5KHGO2xgugh+ux+N7b2Qibv4+3hX29E
BLn4gUjswsHj8Xz525o5t7paZNbJtNKgjLdWtomdn7dtXO+QSxuygx96tHsih3wyssh/SlX4kNXP
L+JASOp5liOL23tmbaLu7ZonB9jCNqwgr/MPvx9ER3jWLNxD8kWuWVVTdgncVIJA2SOnnipineuj
igk6MyAdIQHF3cQYbes0279zzwwamgCrAOFVVepz1RA0pwha/tA/JPsEYUFgMI+5dWLeyzDuzPjT
NH3xCFWcqbVNhZ0OGPwSNlzxxzsiJ8OAfM+pAn9t2tzTzgxo8+n2qlw9nfHah5gzVh3AXFzu0qni
LGV904zmaR7NaHaLoBqfuHVn9J8o+33b1NoOA3UlKD8gIwTSbykWbSt96PR+ME4m/zhqz2J3+/My
oBwOArhifBeAGUQoeAtcHsKcjJlhxMI49fkY+NMfxocdaGzDlN373i/S3lP+OOhJqLXupq4fxu4T
NEMD7jSbuTwZ5dPQPZX8pznveKoI8tdW8u8vw01y+cvmtvdAZIiRZ/SZz6CZQ8e44qm4NrmLsjiq
7Agv0Tt0aSJ3RlrQoSEn3djr08OsyKG95TQuQz8E+sB0LT54wZZIQ9D1XicI4bDnTT10Ky9AeTEc
+Ue02ed5G5Ipj7j2wfW2KUkiMWzz2tsa2e84A9ly9a0q96TZa6rnx/WgIUQPIU4EAAt9mlzjcp3Z
c1okH446bcIA0ZXi7XF90C+/v9g/u5RrQ2S0pfj+xP8MpruxSLeZ8jtULBWGVAORV4/HplUPMGQi
DBMkZGBIuH06VoeyBErYHpBDkdcvXSjGEwhXHy2reqZ8eunqGpwR3bdmVHVwrpladJ/hHaFcAPd1
OWs9kg1xhsaV4yBAVtAlu7ZZeBt9cH+R5NPtYV2fLIK67V9bUtxRxcx2aQ5baffFxGkekodaBcdb
WxxEfgvfzSIoIWdhmD8MVgwWwyN3BXhVu0BXrM3aIHy8PIEtQUsBpB4uJ6xMaZFDM9w+ptYY6PDy
dTxscHhuT9XqMCC4A5QEImYIdV5a0UDcOzOAN48+Kv96AGaSfxnGco2gDAzAj5yFBSlQG9vdjGH0
IE4UesRo+7HXRsVZkZl04OfRsXhmR9pfLhGgBoGjOmZeHBaLildhbEz+0kMKPN8I0YeTDmaI4ovp
vb57CjFvwJki/kSIJC+Ub9DUNoSjHzl6I7TAN7a3v7+yES6+L/mbNOlGh4/4vtaHph9ZLMw+37aw
cjYvLCy/4MyjuRkwF0D+6Meh2Rre1wxaQj+pSkduZae9sRTgttChKiA7AIG3jO71g35Eb1ueHlTy
zmuzhBclNsFC6oVo9XIMWuLwtDeFfvRNHnKxobGHvrXN7Ym6qoKhCHJuRMoqxkOtdXqMMWQzmgnj
H/lUha7zbPAtzfYtVyyLYkjy0WkaVxh6NWJZMn5wS+e7N/B7r0kVg1ou6ctL/GJQcnMPmh2huzVh
ULN4MONd1p707AMButirVOmuVVOAf4KzHMT4V3j5mWhGYnZMPzrsz1R8nkkRDaPYZcmprHNFXmpt
UyMMf9MRW3pVl38/29RQxgTNUFrqR3SfRaX+PV7CEtw4xvfbe2LdztJOBBJQZAOkjecWXlnrTqcf
82RnuBno8TapBZzSr9tmVjfDW9fSf2akrTdZE+kJYLTHPknDQsvaANQqAZBDiuGs2VkUEhxcOgjI
r0o0xKJOwjPj6Hr7hET1HPgf3z+ScwvLLzhbGBs62QbyecaxA8+uX+7bGHoYilGsOZtzG9LilwDB
l8UMG8wK3CkqVCSPq7OEpz2KJMh4Xr1akglZVYDxjONsfbfyR0QxvlDs39UhACW7pGbw9n5ThD2b
piIZKl+kpXGsc7Qw7D1k9m6vg8qAtKNIqTO76FrjONif+22n6vS/1kiHswTL0P8NQCagsHKn4aTn
WOe2fOCoIXc90nGmO3xxudg7HuRp5xIAxe5z0bsR1dII4dBGz9KwdtiGWRAZZKUfpnSMUhNp2jaL
ckAN/2ES8ESykaLBHMs16GmYs8aufeMo0o2XRJC3+p++L/vwpFx6GkEefsyMHc3uuMqjri4icDJA
9SP9flXnQmUiT0RM8PudT1738dPtX7/m2xZmQES5S8JWfj86s59PTZmQ5VK9m0cfbE27fkg3wyCi
25bWblZ0//n+0rLigun40ikQtM+ZSavDW0/0zvWLjVHad5PlgVNZ64NphDYvkJq3ba6O7symFDLa
hddmE4NNFMkCzb+bS3DtgY+t+X3bzqqzOLNDLsdGY6eYcj7rx6l81fQn2/6WJP/wknPP5096LQij
BYFcDBt4kX/oh+lDb6AwVqPuEqtkbWTSlyXUvrC17Mlzz8R6N57EpB/BRh+V9qFijy7fZI4feVO9
mas6SJwmKpsv1fha64iLXm7P59q6gWwO8QOepsjoSDcumFBmM+Um5tNGTvcAUlPdCwTd3baytiNt
EFUiwwHAgiP7X6tqbVSmMMoh/cDooek+aOJjm36kY7XRW0Wo90ZgJAdh59YkZ0y5GY/jAGsQFL23
Z3+TgdN3tHiIGGZj6PUdUNX7Kqsjr2lC3UMfwJhHHQcnlGlEfTF/TRov7DhXuEe5Meptrc9+l+zE
pzrpUnNZaxcSIr7/24zvmIvMRx/o+T5lfqCj8TxWSQCvrvDfuZdxvalHsizmOJnEmqI6tV6dQYvq
rAUDh4rHQWVKOpwdQLFOznBwumlbDs9ghK743lSpqK5ehufzKJ3PoZxmbnp4nsQa+0CNcRujg78u
qke0VqNzG2K3CcQBs+lkl/m2y8vndnTuJyDXW1psaYLaIBSqaMoiM8kDSscm5EWiiDjW3tAge0dR
CEhnUHp4y1ydHewhq/2W+suWz++rau862taw7vrmcWogwFzEoA5F7FnyYEQvyu3TtnaPnZteXg5n
pj3WZw62v35s2g26D7TN7c+vHmbg698ylUDOSK4emhKFhucAXFb+x0eQXhR9kIGbbey+meP3NFXh
Q1bsAeeLKwmR9MJUI80kYwKIcZ/ioRiD9Ger/6nH3YTGB+NjogIaLp5B8hx4TIGQyl866B2y/JSz
mUtzpvtOWmDmnOlP480BdZqg9LKTF+tgQBVFBLjmdgRNye0pXbnVYBfDw22w0jLp1EPaxEWqH0Wy
c0D+lYYmU6zayqa4MCGdTSSThN1bGJo2gAiVfwa67v3b7sKCdCwzXTQuK7BOrjMFvg6N7kr8jyak
2zIvtWEgE0zE7KVt77N3I2UNKAEBQIldjQOEvrrL9SdJkuQFzfGmpiQS8wa4mOj9K/1G6Y0gcGEg
WHbC2Q7rhJ32zDfnIwiqv7Ehj4AQ/F0qUXprG8oDrxk2Ff5zlfCkTYp2HebOR82/950d17Jghhbj
7bGsuHvQB/41Iq0GqI5NPAIwFs+tA8hPgGkyGI1Hlim2rmow0pzl5VBSn1kYjLVJ29AvIC2pMLGS
TFnIIFAHBEp6qQVeLgtUk6wKxCzzMTHupvEeIZd4Hex3gykIHp9vhZSliC3THKVN56Su0OfjZOya
ZgekCuA9t5dkLZ4E4wSkeN2lzRENKpcDobrZ4jqapiMlZB/rSZCx/oCWG8R07kZUwJwbZFe0/R+0
6z641ApFU4SdqVqyFW+Dn4HaLfJSkKuSy/W6LzTP4uZ0RJMYiMXQbRbeHujK3rswIO291LAEYMfu
dLSAQ843tfWjzfWgaN7XsLSEbD7wgwuLMMoGV+AUdHTVAtWJ6Th3IUoTTOEN1qKEN2EipNYWaliZ
ABTFtQ6UG9qEUEaEuUv33IQSlfvATG0LBdJgMp6cOA8a+1l3f96ewdWtAtoeLBIWaKlPX26Vsi5J
y2ZmHp28NcOMGPcN2A8CG6xhwdSwT7rtbRLDucttRFQtuFzn8Wn2h1dmpYpZXltMqKACtID6OK54
6fT1MejBma2bx9bZdt5Pt0Z3brE1FRXWlTOOosbCV4xGN2BppLBIAEg5c2aYR5o/Fl0TNVMWtOOf
svJDFLVuT+7qiMCLjJeq5SDhJD1BSF6A2bU3raM3HOYYRIWH3ABQjaoQDGt2ADoFLANF/5WURUOs
NM9H2KHtxrLv2yow+wC9JYrjtnaez+zIGN12Irkr0M91HLwnN+NBz463J0xlQLp5UQsAfMWEAZ3d
Q4M1V3UUyKQNbycZEn/uAmLGdpdXPxtATswr3TpWJNd3rd03QW30GQR/vOLRTJCyitEhvONO9Z20
gxHgFVuHLUq9YB8RKszbcrSkOBMeBZRZxMQVjezw5dEr7NisUm2wj1X3yMmel4+Git1g3QSu/6Wm
CvFfyUH2XZegKFzbR6etv+dW8uj5IA737c0/rBugvf9nRnIiA0vSudNhJrPajeEN0fgPqVXM1V8L
yxE4i5iKzOsyx6nsY04/jpuRvNwewMrrwkdSDlwwqDtev9MyAwxvZW1YRyjn2fGDlSFe2lL24Omh
Eu2wuiZntiQPNLUjbi3cl8eyJwEYsr0asFtV9mr1JJ0ZkfZW3zcTbd+MdOFv/f1gcQA10XhiO0iG
LLHf5Wo4FLVHkaVwOFhrs9IeiTvd3V6RVZ92ZkIagDtAqkHjGU5qWnkPaPVtQ0eD4GpbQl+wtspx
+357LqoPDhDXyE/p0u0DOE3r9HoJe50VeW0RmFYPlR+IHL6/FQETZoATbKmrgohScnIulBRBqVtb
R43va7rf3x7H2sLjasNNgGeYcQXfZKYD0WAjgQuFHsr3QsVVvrZ5zz8vncOy6p0pW5ZFWBubhV3z
6FkKFNfK8xtx698RSJvLS4p4EAVGkJQ7wPerEsWKfaltvB91FYyO4vmiGpC0zzS7KJK6gTWz9pCM
fxoMA7ir3e1FWT4ie3oXmDHXB+objTlSIACiMKsrQbRwzNiL0FhQoFM5scEH91p7z1DcVIxp7ews
yICFQwMKwjJCr6Je4+s19jL6VdAR8OoILcoGqqZLXJbielx/DUmTF4PyJucEhia0Bt63dDz0qa8F
LM1fCyRWoHmE7v7bU7m6vy0Qq+HgLH+kc1r57VAzqEEcx/HZS6EgpYjZ1r8PNnA0wqCPRwZVVOB8
hiT3bB3tdFfngT9sbv/+tf0GjjN4ALLscbkAhDo+96CCSo4mRBLKLaojLFe8MNeW/9yEdEbzdBhy
dCSRYypCG1qv5L5KQ6biNlybKEjZQ/MEHQGAtS4DPbuRe4i3NA4h5Mg6CIFmhjmHfsdVmK21Hebh
xQX2RMRteKVcWtGz2jTHNiNHzzA32ezc+bkfmZOG52oK4itXpR+2OipgO9E1aSDTKNM1DXECmhMD
9TkbtCefheqpt7o0JlgBLQABgBKUfBtpGn+eDBC7uVMSv7rFCHneqimgjjtZWuhD8+ofrgNkG5DI
9G3PumrrGmatAr9/S1BWf3TrJ1t1HFe384JFc/ylTdde5vNsFzTohiq7QgdTHZRaeQoh0N8LV9/t
M7M6a/CaeETpwAXKeZnG7YlWgrD76NZ2ABaUyIz1rcXAuKMozqwZQvYV2XoLqVCER5ejaYXjT16G
1e+FkYfMZp/IQNqAGIA+mczowtvjWtvc5+akI9TZtkOLfjFnf029T3mxjfNtKT6Z/pfbhtZWCc9Q
kPMCKIqoUAo5DDwCmOlrqGn3X9zhWzxvm0yhbLo+dX9NkMup4wStKLOACbe5y/xNPd9Z7Z2R7W4P
ZC02OB+I5A6MsvWgn4oZA955HrfJA5iaBneXxYH5BzyG/2AMmxoESijUIxN8OaS6hmgUWFXJseDd
dKdDU+eF6q2LBwL0ZkBUjrIN54MDFmwXMhxxPLqKH7A6p+DsQOSA2iz4Xy5/APc8FqdeQY5G0n/g
DfsxtjFKRUggBiJWbcbVPXJmbPkxZyc54UDOTloOz9dsml8l3Veq2HE5PXK0sPRy4+ZHPhqNjZcW
CjufK3/xrcI+ZdmTUymeDOsj+Pt9aQQ5A1F4oVNyRIYtaMmvptxP/wC1Qtj+14a0J4qJzq0vYKON
5xF0ZPNn7HwSZJX4fHvzqQYjhVaiT3pqODhPwAPtkDEOLA36Cppih6mWRApMeTrSsbZgBf49g8CR
u49L71+cqukvKQ78dQWJL8Rk1gLtKthYUfIBQivNh1FFrLE6W2c2pNly46bWNN9eQDvf0nHbGfte
/PmHBQF5CrBpyx+ZcTP3y4QZFaaK5Pdl/LWCXIw+xIqbbnUcZ0YkL1p3JDc6M8Y4oN/V+AEdN1CT
UFw7q4t+ZkRyorTnWWHaMEK054XA4/3ZAXPBkkCnbklqXcnJotlX0HH4f5x9WXOkurL1LyICMfMK
1OCxjN22u/1C9O4BECDEPPz6u+S+d+8qFV/xVT/sEyfC0WRpSqUyV64F5cAGmpz190FdCzrOB6CD
Qx0YM+DLRO5a/P3IVc2qBoSBghzueDdzy2MQI7m81ksGUGJGFQjoU9CoSMciItNYK5mJRwBVN86Y
+cm88sg9d+0oLaNJC2QvoIOBvu/pEKpxnMHdiESkzqf4HpR4r+jNBwwsL59dcEZfHo5wSqeOFylP
VOoh8YtsDQhVTo3F0ZBZWVcYYdUGc/atnuFIfDX+AHPLZUNL84aTDBsAciJZJ7b30cI0NVgt0ro1
wugBYIuIrTj45c8DHwo1Jf2cu3hsNWjzUbzN1OwOpPNp8/IXP19UAJGgwerLtZCa9ZEJEXsjbCY/
73ettpLePj/dmBdUF1HjET2shhSGJdD7dqibmGFloyC2hw4M2iavHsKnpjjeF6Z+TjcLLTCXV+hM
Dkkxki88dYcPZUzWGGE/n13SjkJ0DEJb0UyDwEQ6IC4jjtO2EwmV0QUKtfbAPPV9HG3EJW+VaXjO
WOzq9LYZIW+OojP/mXcrB2hhLxBgNEW9CB09jvxQAwENj6FZqobbyFB3ZartLk/kwgE9/r5ck5vB
YNmpGvDOE5m2cdNsRpZ4Wq1sojWt16WRIFcHxntBI4nswumhMflcKyXD3WU00+axq8bN5ZEsfF8D
2TauX+iGWghkT79PDEbLdECFT3G+9WG3hh1c/DwOPbY06vxneFlQbRTEAJImdAAzHt6M6yMuVI//
+/5Z0SnOmW3Vjg7U4O+pvAdY0HPHlcVeGgMuFFBe4pWMrJm0BLXJUnQcDXqY4UymH42x9oI9P/ko
NaISDuA5/AqO/+kaqO2oty2nfQi5qwKYmBRa1sG1ywwTyMcLXnfIcsivlTiJ8p4boM7I6WuUUL9p
VwKg8xMBA5ghEGVBjF6VvaPdgZUfgsl9qOflFpeUX5VBo2xzZyUDt2ZH/P3oEuGA0JNshB0IR3u1
EuggY4rMfbHa4ba4KOjHAD4Bub6zxu+WaAU4/7Qe/SwsqFv1R9/Znm4lPy4vzJoZsfmOxqMhWzmZ
lPQha42tXmc3OS//cfT8+2UzS9MG/g8Uz9E/AVF4aYsRhrf/zLsupDS09RS4qwJs4FPQ1Ncjy/EU
RHAkmP2RK5GrP+g9bK3W1tvQtHbMfOrdvRW3npN9GeLvE706dSGMgWnfROZcaOaczl5jthmSg0ob
VvM+sUNwNuvNylWytEA488BAuAD/nAEP0Iio5aA07sKEGh5Xn0WR3uGby8uzbAS8GrYLDhVVJppr
urTMwOPWhkgsGRCZJZ7prHiAJRMWAiOE3niiIoN1OlVqovSJYmA/5/xLi1IZUw/GWvFqaZc5QBXh
AWTqgpbt1AatO5KDB3mAN85ubW48uqW55X0dcNNZifbOo1ZEkBBRQRED+YKzXGkK3WqkZvIxdObO
s4ubId2A6zfQhy+0XktmL03dsS3p/RjVbjsA8jmGxvDqOG91CUqL9MvlHbA8dWKTIfF7zrBVJ5k2
RhWmLh4/SLod6S2ffWctYb5mRfz9yNuYJGaEtrBiKOOOQFZddPrY2qParABphNs6DQGxPNhn4MtD
LfiMqWCIOzep9WYMkfX3ZuSl8mnlVl5clCML0qKYI3cz6tZjWOs/xvI2ooDsr+EKFrBXBhA6OrRQ
EJWD1FCaLxZB7zGf2BhG9L1U3grtds6sjeGKHnfqxSXzFe221u7rbk3GZ9m0wDTgLQ5mBbnU5MRO
QntbGwB44l97W7+ljLxkvDrMjr7RZ8ufKv0OffeqZwHePlv1t8sb8v/xA8B5CBJJdMTJaWGO5vJ+
0LBXnPqZab8JFDzrYlspN2r37tBNx/ctuTf0q/NBmHG0+P2fVSkeZVM7NYUFqxAt9iqERFUwpf/E
5or7WDoIx2akmK6ieWfSyRrCyvlqsW8c4o4AFV1NAA4alGMr8uU+lWaiCiugQvUSnnrJx+VFWvKC
0HADPw1YHgCzF38/Os91MYOYdhqwSWrKfXVsgnjOd4rrbFI1/qbY8ftle+JQyccaSJvPG+STc/zU
ng4PNSXRDAY2sMlp1Q1EpbxuvCGDFkCpwMvLzWV7S24EPWrwiILAFNRcp/bcQqcgbYnHkH+l0aux
xuYk7qOz4Rx9XtoFeRppTl/i8yp/Yl0S2DHoPTUPxSQQxkGArw9U5eryq2ihwlNLMOScv7f0OkmR
uI3L0Chf3UHzDLpJY93n6du1MycSISb6E0DNgRKftPXAc8g6cCSxsPQgmua7q9Tw51sPH0cVDEVc
xBRnBCPgd2UjnScWJluXbKzf7oRK2CbfXR7GuZcXVj6bfqGRrcoRBdotkzntYQVKGZ6nV4m3Vg8/
32InFuSnfJn10C0TFoizFWSCpn95BIvfB1ECEiEoUEK95nQLJ43edBzt0Ygfnwtfj8PLn19cBtyw
0DoE9RJw6aefnwtzHhJ9wOftyStS4mX9N0UJiBuUeB1dtrW0GDqE9wREHQALOYE3DjmoZpKMoT/k
xcY7gm2AwLls4tzBQAYJBRTAqVGQRiv26XDq3rSzpB/KUE2zgHS3zfzVROcA+pU2KdsqEOG9bG9p
+o7syfkDanUjH/OmDCut9yC04pVm+mIULvFUDi0TVqyFFEtzCDoOpOGEFwATxOkAW4u6kBhSWUjV
9F0bKQIk6k+5uzKupV0ncl8COwqiGVl6wqDMKbrUxvEHc8YNeBlW1mlxGHhJIP5GDfRMu1Lpp8Ip
BoWFjuYABmP/Igwso2M0rHUMLSQTkUcE/BzCJrh5MGunE6aPGlxAQktccbnX8hulumHz5KkW+LiV
vWXdQB9u7gh+ROlp4yFnm+t3yLF9Oc400q5jM+xbGf9eG+S+gMyNB9DDNq7Zk8HcFaD70syipgyc
O+rxhMitbBqNqNNMMVhcc5/ZNYKsaV+tsfQtbY9jI9Kkzl3WNekII0wNlMqLni/P2cLnsScIgGsE
/gIZ7dM1ayYdcudtUYeml6JGteaHFj+Pj2sinaWeFRISF6psEZs4UIyx1/Tv5Urou/h90XsFAUSA
i1wp6qiVCJSsNb4f8bdip9LXy7OzsMJIiOL619F0ZaCb6HR2oojYcVdQHrpdsrXUepNBNGvNsS2N
QYgB4ekiLmkZsZoPvKmQJuMhjb+3feq140ogs2ZA/P0o9FT7xuwRPfFQs94r47dLXi7P0nmELupR
/w1AmiXa9Am0cwYeTkXk9eZujALXvFP518tmFi4AAAWBT0KzHTKvMnqoHIq+BF1WGRZqjda02qg8
jSUhCovvUe98VeJ25Wwsrr4DVKSKLkLI/kk3HDpByrx1SBmakOtCshpFniq27xS3XhMXXFoh1FqR
sgK5ODqsJM81lRDgYqNWhYJQ/gsbVq6Apc+DbwQ4RcFGfdYb5EZZXjgWTknMCb8dp2J8Lrvk+p5U
lECPrIhtcrTNWDL1YEXGNitV5TYbjAferSFDFgYCRD2KIIhigfCWiSENKyJJH2ttqH6Mze3Irk6F
oGpw9HlpGeYKDgZa0m3YWUHyNKu7yxt48dejBgLSDIGAlMvdlqEjoVPh8/GH0X3TlbVO8YX9ijsc
oRiaBYGxk50h5Y5SJVPehSpgySqq9XkZ2GvIraVBCFJzAUETbdVSwdtOVaWvhqILQRLuZ5soXeNt
WfAmqNwii4/MgshKS4tQlmmRdGbUhpN1N/LbdLybgE9fU4JamisgbpDHFUqIqBucbla3baqYKpir
CaTHMfvVaL80ALqvX/AjI44UQfaAspRWj7lqzK+V37GVy29hDOg8wJMbwF1xrsVSHR24EV1HdaeS
JlSiHdX8el55sKx9X/z96PuEq05Rmvg+b28V98ug+zNfcbELPh2PemhZARsHomN5GbQE8fvoZG3Y
YIVrMgWG9rVhzyN7jrv3qxfDhagG9LYRry0wsjY16UbG6/ArccN8Wpmr82MBmAE0/YCSASLgLAXX
Na7ZaqlqhAAzN/uoXQk1Fz6P8AxXEFoDdYE0kZZi1kyesFGHB4+9GpwT1uba2UEmW3DBQZwLr6yz
pk1VgSKoOQFaEv+67ZOf139dtOMAvIL6MsrLpz8/76uWENqb4fSQN48RXwlAFmZHIJTQcYqnLt5Q
0kY19NweKoCLQzfXtjqb38CjtFJbOvdKFmBv2KKIBJHkldN3lJlNajACvGDtJaZfu0FU781uJVI7
P3GidRg1XyATATCR2xqnNGnVohtI6LTxJrc21Fa3zLqe2AVWcIEK6iq4JxnxXxnV6ERKpQG+Mnil
faNMGz6FqrGS8VyaMlAvwIlDZgaRreT9ytiyJwi5amFJ2F418RKc4/wROVZ0djvXt6gjswqxHIDg
4dDRRna6wxwnTnIlapTQ9lj9nkRvlzfwwsKg1cOFPKGommMwp59Hv6lTkYo7Ydq3r10WwYgOPlPl
9bKZhY18YkaTzOSmMRV25YSFVnpk9vpxZU0WDFiojyAHiFLFeVtEZ7XQDyQ4iEb9Q/uiZSu/X8zy
aZZWsNUDAiOyaHjLiGk8ujEinWoWKzUzLPIfcbvlX9XyftS26rxNx99XTxXWW/BhoHMdHK2SKfQR
NmlWgQS42qjxLR32138e9BHwuWiORMZeCnNmU0/mXlWskGkeRf1kLVu6tBDH35c2lJOqdFJJaofk
pY4yz4nXmpIXTh/CGiSvgB4DHkaX5gcsOy6zy5iEDPRUA+g8soR6FS98ZY1OdGEogG0hpgVzOPLk
MhEWzZSimXilhmCM75+iaaXMtPZ5aaZ6raKpkoHeE6LIEQj9/asX+uTXS0eO62mtFiM+n5oBTfz0
ej5MdAkhlkWLnoDdmCICOjoSFe3MmcZ0DovuubOejOxjpNc7J1zdoocOhw7+VlrqSeFQ6ihrgI2p
4zVopbKnW2NcWQbxEeloI8pE/IELHAAoOVJLDDWbrZyCs1KLvWwMx0b37P7L5cVYNAKiE9x/gImg
KHI6WVx3OoXWkRry4gBVighKgeYa4HDZhgusIcBsAqx3aqOjDVKEJgCBlnYbZ2DImA+DtiZPs3D6
RJ4CIRVKITgY0kAgiRXRKAO1kcp+l9p9lNxECrBWr5ena+FonFgRv+Job6mTDb2GKgE1nvmrVJ+y
aHv5+wvuHDoaBBoy0LASSf7T7yc5BSw8B1GwSZ8N+qY0N25xo0+z15qVx9Y6j5ZGA05iJEAEvPGs
jD7EmWtnHeiaIPi9sQf3ferWNvFCpRyNtKILCFRKgjtWCkSjHuXdqqjVUFOnf+pB23SFmQD1wPc5
itiJWe2d0dhYpbXR0JdW4zZbeRIu7D60LwDZB8A44kkZK1BBoERVBDVRrbya04Oe3OT9zeVVW5pH
VBOQ7keLmFi701Vr04grYCadQXtl3+t9+xi5/cpbaml7A/4s8kmIJM8A1iQiVlznwkT1j1aAgN9l
3gDOyb+AKVkYCIqJSI4g8pa9TotVMHk1wPmr5exxZhueOo2Bleqpz/n4dnnmlhYHpXnxTEFeAJwg
pzPnpAyvjMrCTVamvtkjgZK+RGkSXLYi5l/ypIDX/mdFunGcMlXMGoIAYaGYD0XZeS3rYO27krY7
S11xEedD+gy9gfeEhhDStGKzHLmItq7jOh2TOaQdR6Wc+MQoNpry9fKQFq1ogJKKYB+CffKxSiwU
sXLwN5FIiUGxMj/NAwNzbBmv3EILrJsYz3+WzmrAajpx9OnBEtG8oniJ7He3+G2mXxpQPagdOvmS
/480xfl+R4OHDvgzXDoR0imns9hlimrk4KoD/SPIcjbg+AS16rxWf16aRdG1IFwt3hjyIz/SrBFd
byNOVQoRu2nCQ//JpT8uL9W5d8BQjoxI3sHsqobXxQT6tU69nevh3tSblQ2+OA5xuSKhIwQNpN0A
hoJuthpzCm13V8wHZTp0a+JFC6NALUBF342gLjlTVpwz9Fc1tCmfD05teHiIrLjppe/jYYGsFJDe
cKTSLIGiEkhjNymfzYh5Dsm86zuTUFSGkBQSncg/Qtz3dEdptUkLvIIZxJeCiW2T16tWGfrHQGDA
AJjuRJ+1XCtBZTJuJnOKn2wvGSPQH62Jl0gn4o8B6GcK6Sj0PMjY4a4vIzWpm/iJRq1XqrNnO7HP
7dLLzN3loch39h9T8F1wmsgcIS9yOlVuGY0TYPfxEyQi9y4dd2MS3XGw7SAH7ilUDZpiAMWn8T1r
i4coV1cyP9JuPjMvuWv0b3bpiArskzU532ZTezOTdjf0a1wfsmf7tIPHJpDf4JhFHUJ6cRL0ddWT
2SmH3kIvXMzdHrri2T5u3Vet6kKrtoOumW6skfixYl6H1f9jHOgaAs7oBXqGjM6Omdo8Oox2vqX5
d95mm3z6TueVPObStsFrGlgHCCgJ0MPpWqbon+jUYo4OFZu8rHmF5rXX2c8GW7mQpPP7ZzzI7uP1
qyErq0mLxqecNxY0Dw9RvtGzh4yvuLiF74NUROh0GEKxU47vcSJSQLbc6NAVz9D2Kp6v3/P4PlyE
yDaJ2EeaJ2V2HRalyqG1Ug07otd9pugxHDaLHzo9A9ytKRwvSdpmD7pLErBhdPZokFijNF8cKIpK
NroNhWaIdPiGGWJsTMuwK5vAfjDXxIk+OXiPgiGxUCiwiyIMemoWkoRGPeijrkeHqU34Rkut2S9N
F3wnAHJ4NCf512lgLNBY5ewA8IcwbB/RHU9V05vKKPnZqlmyHbOY+3ZTQbeVdPkOsq7fnDp2goxE
YBbOMsCtSgUJVd79TlGZTnvzF2AVxsPcaF3Q0xSSSOa0VnRd8BsYmYmqvlABNhxpCxoVYSlVneig
2Dm4VPVNnNt4DpbXJar+dwLxznSFNMnZiwatStpst9gpuhN5ZU79asWATNAtW5BDriHm+ZAriXKI
oiFgGYgLDK30S91+KhACOS276xrFqzUWZDPZGXb31JvO3TS4+9hiN5bZ+UpS75xxeEDSbpMV6Z4U
qX/5wCxONrK/gpFFoPek65SYVUVj4mCb8gfLCcD84lVriSgpbv8zD2h8dyFaKlo/pAXNa3OYuEqU
w9Q9R+ory/NAUwGZd80t9Mgvj8fB+ZaPBXJ3ePYA1YKSjxR/WJkxoJctj59SjlWtfigOKtLZrkt3
k6L5Vntz2dzSKUftCglDBGx4GkvuhnasagBSVQ7j9EhBW/rz8ucXtxCKGoI7U8fDXr7CGyctm14b
lMMwmuROiSzVTxB3+pQDikZnlGCL1gW3TVnT+8h22p0x23kQt9FXlLrjYO70aFNAr+4F9KnRjzG3
ic8LowdliNJu9aq374y6il8u/+qlPQVQ12f29JOE99QHV0NnaUOOSWmd19iCPouGLvhojX994UYU
0LH/s2JL1z6oOrKMp6ZyUAk2lk8/uuGO0qfLQ1k0ghqxjqwaBGXl9W0ds7JGxuAkGtMNlAl63m06
RKhhQQrOqeo1wtSlo4K8F5w6aq2Cgvl06uY8HoB1LpWDYlGPz4k3uL/z7LEFKLhTV47Ksi3kCHQH
dR+Umk5t6TpqyE2JsSkJqJ662CNFF5TouuBo/wJBs3d5KpdOJoqw/5oTfz96UOdGqXEzx9Bmanox
2blT69nuG3rM01rzarbi2BbNoaAl3gooR8j5In0gLm14oxyg4l4l8KAewPs7A0krdY3MfGEicRmj
YIcKLVK8cq7F7Pqkrghisy4ZoD2afvSRvhuUdFM3KSjU5pWn/ILPOTYnb/x6SIsycUbc/LMHIfqu
+Hp5oda+L+3B3G4Ke7Lw/blEnOQVa+QVssSruA9EcRP3AXjmxUv0dCfYrWDnZh0G0Bg/NTuIS2/e
mT2Ckw3cdJJ56YCrb7A2auG+aLT6UIveM9E2iKjvbRyG+4pzkHqnK2d9YcfgZ0GtQtT4bFXOb1vT
qKlpiYhqjra90np5dauA8jZLkv0YF6BBXeuJXtw3RwaleSAT7TPkn6KDo/QPZubeMuSzQPEZ9NMU
zApZOREyzPjPvAONibw6WKTRyHw67+ATjVg2D5j33oR+Oese9Jlt1ebDyl9Kr/L1aYDGdL/ns7ED
lRCav/gaWmJxjqHNjPwGBMDhdE5/wqS0iWMo4hkDxipDeezGXc+3Vntw3fecrdxDYjxSLIBtBuFe
vICJA+DYqbGag/AbPZQ4lyoLjNzcOOQ+Hn8K4poIfqBw/MhaeaYZi2sKz42HqIt6sQx3IL2jTl1Z
R4fEei7HzOMWCVIorc7od7Xb0B6/OtNOgXg7/u2m71yvb5jHp9RvSOkrrPGzIvbKBG+8+SGz1cCN
B68mxiN1rF057pGWhBKp7jemBiT6Xhk0nxp3dnWXqhPuisRT2kOZI6EX7RzzkU6KFw+PafrdjPZm
dmNp3xVUB8ybubpJxiG47Dc+oQLyfGN7weVqBLhiuXeiSQY8Nvo0OqC/s+k3xXSAHpxnJzMq8j+s
iXkd2WtW/6SYjwxknGWWIAMxbTR39PiAHj8A71pIBF7+VdrSioifBEoWqE7i4Xm6CyIjnyxSEPdg
xQ+j1gZj9+4i4s8I9G4qfTPNijeRLZ/vSv6ho55lT51nVN8UdfZNc94Y9J+4qXwj5f48hn3rBAaz
/GbaTu3viN67pRFE1VpO4xM9fjaVKHNDZR7ZwLOwvEUTWkep6R4y/BpGOfQfQQYf/2bDHIChXhne
mNHiwffe8oeysDeZvunbwtOSna5uC4Nua1X1iclAynZHlHyX14+z/YX3u944oBOkcd8GYz+PH32b
31jsZ1GNwZw6e56sxMcy37jwOXjoQ/VR0LKjpiL5HMeZWZs0kXEwW+L1yaPS3BbZ3QTYPPY75W9t
9ctIb1i8zapxJeBYuMcM+HNQDIvG5rNsKrh4hrqPwc5rRU8df+Dh5Y21EOUCnY+4HFBI5GXk3W40
WZ90vDIP0O1+cMdkZ1pIb81rBdHFUehiACKPdyZhYjeo8fCqNg+ORoM2um9J9TfzdGRB/IKjwGyM
u7lvmg58W2AcRn8x1d8vz9TSEBxRDMWbA40uMmwKZCJsHFvTPEA5yPPsJv+LAaBijNcrMMIA2Ep+
XmfIRTdI6h7QydTuix9/8euPvi5NT103rt61+DqvvjDt0Wli/7KBhTtRQPCEhC0R50UKA9xu0vuY
VdaB98aDMXYHOjqvYKX7QrUomOx4P5pNsWJzafMi7wEAEMqE6DuSpswetIH0FJu3pw1uxMauX8p+
jDesN/SV1TkzJZp2QcaA6x7X/hktB7WQAUmrLg9V/bZmb1a/na9E/6H189SEdrqDNatU+p5XeZiw
qb/pNKhG1V2SH0rNWettO7tNYAq5S5FcQHHjrClsRj88jROYUoc4qIYWrTPU9lyrTCBrof/sQNl9
eXecvUCFQXQFG8jPAGIvB8tkqEw9cnkGZp73xLolyfcaByhdS1YtjUuAxz+rT5AuFX8/cgJxEWtF
17lZaE1uvW2TYsud5s7hww+82fZma/++PKylXaFrYAAGSmKBKK2a9SGOXCsD05gFofsk+9LExoFr
a/DTRTsoPeJhBgEIcJiejivXCjy15zkLIQYCekdEmz+q9v3yWM4OMJYIbGz/2pC2H40hBEAjNUN7
LflpGPH7rFu3mdujX7X9ocXlI6B/a3W2ZZtAj6GBCIUPOW83o+gxlaOR4R6FfEvyYg08aPUPVEGM
/s5p1hTBlqfxX3Oy5qySTz1ENPQsHHoo2uJhqPaVH//NpgAAEtE6fBOmU9qEIIaPgWOp8zDXMp+N
dmhObjgPaznPpSMFZjjw0OE6AhZDikkGZ4qITjkPs8ZOno14Nt9plez67gua5dc4dBeN2QR5KoRz
QBJInnYyWZwjN1CGU10HpYG6VJneuEPhTcoaRGbJlBDbEeQqeFnLtY/cACavKxoedg280fA2laXX
zD/wTrh+vwttQAF7J2DDkpapMMsu03UFDcV5TLZKpsa+Mptbh5KflkZfELLeq63RBpetnkUROGUg
Qsc9iW4HcC+JLXrkoRKFNqpNYbXV7oly7668/tc+Lyb36PM8SzuWVjEPK2+ggb3265cO0PGvl+bM
omWjaCV+vfNRVni09aNvrdRb10YgXMbRCKhZ550lRjCnG6VZ1Y1a+7x8aqhRFzWkIiAHvFceIZ92
eXnFPz958WB50cgNZBSe7OgWkCZIHdCgBtw1D1tl3pXF7ThsefGVls9s3JvarprWDC6cFlx4eJ0I
eDoIHMV4j6arq0eddbRm6A+umjvWxsq9ndVoVyw1JYgnKB9eHuCiPaG7hIsCxWrZ64z1XEYVGmlC
5m7pC2qfv5izuWzis3FamkTcQ4hN0OwJZRV5Es2JpBY4sFhYWNBvBAklVfwBZ8p3Ix/qhE91omxo
OQDK7L62hbKpzfSQZxOENqcmG6onzUTJkKeEenDT3Zdynse7zkmyGKKfMX/BEgJbPzm5fgM7o2dx
kGzxvlDvuW6mAQcCbMMZMDgW/slNxIzBs8D7dRcnNPLHesiemsqKvZnVfetnlVXlnhpXtEFTQILV
Ln0rNoIcSVNrnjcM6ZPeg6pXjjd47O4TVZ3v8aBTbkauo1G21OgBMpWMbPVBR/IayA0POLiIgrSl
+BicjhzUinw4ZfSNp8rUbGnRto9xmqmbQbGBxbWdpgcDim0wDxQsv4kO6k5dUTU0rMYW2eDV/8Xi
Tfacc4OGKkFLdkCtFLmjOalvKNEnLyExuQWUPPruZprWe11MXV/JUs3PDWbeAtg1BFZDao9wpXgs
xkkPhjIbHuuisDE9Q72yxRaOqI4zAjcpCAtA4Xq6pandj+Ama3Lcm939r6IhK5nnhS0MgBW4cVC8
R9uZKwVTZuuwAqTARRgbpZfOHyR7SIfbHhN4eR8vOEvB54LaOfKE9lnbLR3mro7alKHbbARg7J7X
DiAcK8iNhclCDIAXCa5KPLp0KWpLiB4NKhBdYQGM8QuQ35fHsPR5sFOgYwQczXiVSvd+OZlzQyol
D+34dUDfi871ldO+aAFvAoD60Nl2lt+AgpKaKgljYVr5ZvdmrZVSV74vl695kaItvcf3DXfjbpB/
/IsJ+u/ny9xbsZtFpjrh8/adjnf7mtKduC8kV4imCvTzonUACSDZFTZTHoNwjufhbHV+w7sbXT8g
RIfHu1FXiTSXpurYmHTwnCE3i8wtc3Dl3jlwJ9rL5blaOngCjIY0gYDY6tL3jawYLQdwghDdbWXW
eB0tvYIEa4QKC+cO+GoV+Gq8ONHjJp3vPml1lH4KHIk5DnTCDkZt7qNRW+mlWjYDgA5ossHVKS8N
4sRKMY20CBO9C1Fo8IZB23NzTU16IaJAVkU81LEJbPx36g1jd24KXY3rcFIGT3O7jTXQjUEeQGVu
gd4k6gcvupJpSWQixBIh1EfOlkCz9NQmNRj2HCnrMHlSCgZpmyvZwj4NIMcOrBkWCbhhaScUNqgf
7bKsQp0jX+eZazWThWNjCqENIf+NQyNLP6elq2dZq/HQ1ILi+Xl8q8dgDcK5sJtBOiIaYtDADMoz
aQyVAQpNmkcgB8mnl55vppQehk5xvPlKZoU/s4Xir+glwf/KLyIbsPSKjhjNWHC/w38rOeCFcw+J
GgCwkNUEDaRcrp8aLBFTKbYYmGymYJzWpmrRAFoCQW6CwBj5utP9pCrw8OaY1CGKQVWQ47/LjmXp
+7jP8V6E+8K9Lp34nJSuPRQ1JsjW9l2bbHVyc9nC0mIfW5CuWfA2kNqJe7xK4tyLbS1A0LRR+n/K
NQbTpaGgVRoKG6Kd/Ay5m6TzVE+jUYXx9yrZu2uS0oufR/iOegxgGQhLTlcCtM+xOllWhRaHt6ny
NftKzoPPvQqE578GpKWmQ8a7RIcBo9gRdRetyBMt/H7UXJEusuGjUBCRvKHRVYVhVQoPm7T+rTcI
7jV2fciDBwCA5aIaAv8hbSaous2AKg081DsgmoF2WwkLF7bSyfelrdQQtUtasP6Aere5yZThFTmc
rRWle2T5tpd37cJsnZiSZguKa8gRJTA1gRBk8Mjr5c8v3IAnnxfmj96eZTdroK7DoQD5FfxehOrU
msze4gjApQ/uKODgcMuemlDSukja2AUJo1Wi1A5Yj+JO3L88jsUVEX3j6NZz8O6QrrvC7pTSikqs
iFFt5qYBcbyx7dpiE/FipcN/cTwC4I2dhWqinHQio50A0euA7Cm7n/ddtvK0WVyRo89Lp89Sq0Tr
LAufb7IbW900ZDOAqfzydK2NQZouYhX9CM4sHrJi6+TbK1uvhQdBiuzfKZIlVfAaGKqc2jy0mI/e
ZWUNvLG02kiZoJ0MIY4AqZ1uKS1qeZaU2FIV69PHEcwvShqlT20WqzeGPqyxqIgplyJ4xB9oi0YB
BNA7eQeXzdSPOl6a6B1i5GFu7cTXst71iqmzfYLLKoiy1PnI9VRbw6ot7AYdeSGU3tGTjyhLWqim
yBgtxoqFk1H4ebuv830MkNzl3bBkBA4ZfZs6QFDAqJ1OZ16A4w2k6IL381fBP6IB/B7vl00sTCEA
D/+ZkMbhZCTHH2GCp98tPb3J3Z0Tuf7obgot3nbJ1aVMAXcHDwf48HT0s8lI36SYHaYpeLj3CogM
Z8M30FymFGBV7g88+aHQ6w8UtiOuZFz8AoIrjW8yJkW3UJkAk7KHxoXAnv4i3kZxX9CXoN6Hlinp
TlMiZ7D0pAKVWbSNlV+Dff2defJ96U6j3MhaNpZw05kObsdf2Rxc3gILPgfbWDSeIzZCl4zYhUdX
TddSrexURUgi+DVmaS1sWdrFIqGJlhGkbRFdnH4f6TQC2NJMw8z1o/5GUTaVvr88hDUT0hrUccRU
NwaP6DBUG6cbQtJVh7Syd9ebQSgMlVCUJJF8ktxbyq1UtVHaEI9sF9653RXGXxz5YxPSkU86Vxvd
ZEA1sp/5zimbBkA7Gm2yRldX1n1p0o5NSUejinJqjtWUhVi3J3tIHq3xZu6fL0/Zwo0AaBUQ/Z8l
pzN2pap33LnukVZp2Ibq+9ny1NqP/rlsZGkHHxuR1oWPeA7HrpaB18z9OSvN5EVkWFn7JRugT4Ak
rcgEIgY/3cXoHSUQIKJ5iIZI9OMVf9N2edS1KJO/ZVGFW9VG12Kivcbz1kq+XDVHog0IMR7S22Cg
wlNXdlPpWCNp75DieW6R6wBVbHldtvTTABRP8JITCSj0FEoTFBd5PcVF8Zx5TfS1LFdSQtL84/Pg
jcbDCj1b+H9njnxWGbedUa2eoaXtQ3BWhe785RmSrsI/FmyEqf/ryqVdxIyRtKQk1TPaahLVK907
Sjy1uGcUuhrXVeL+2IKcgGCMxMLI7fB6nw68VNsaQir3fLqr5tq7PJil6QImBKyXoFhHFk3ergkU
BJLZrJ6TKQtQ6/GSNUkYMR1HwdfnEEAjYkM0Cxmas3uvaxU2o9+weg4a99F1g67zLY9cCdH7YwWN
woiw8Cg9C+oL1U6beHD5s1GoQTS7PsKFv5ipIwuSxx2dHOSRIyzkHfOHVA2GNRULyQf+GQPaDT8B
jsCZirU6umDdwjaz0lX5c5XdFiWY7vdNd9te+ZwTVtBm9PmWQ3AF8bxTK/HUWHzGMX9uWr5FMwND
PHL1TMEI0pfoMRX8/dIBsROajG7sVM96+srKp+a6UE0MAGUKoBOQIAAfn9wYrkTlTPL0f0j7st5I
cbbtX4QEmMWcArUkqSTdVZWkkxMr6U6DMRgDBgO//r2Y+aSnUyl1KfONNEdR4wJv93ItvNpP7NtY
JPLrBxSeD2nThWaGjPQUJ6VgLxZGJSv3Om9S5pNYWxfCkDMTDU4OSj+wl1pm4mTTOT7c1ycdlPve
WyvrNmivI5GWl/zXz4yySGIDlAe2HI6Qk3iNBU5ZUjPIvRUjL3gX0c9Lh8fZEYBGgeoRPIgR2H5c
SkGv6sZWI2aCXCv6mvMjTINj3V/4XGcO3EVWabE2oABsnApkC4jbjT6aeHvLF7vC+KllvLTR0Xq0
4eoaN92PL6/fD+OdfLgyb9jQFhhvyKdV4OmV/cWscFnCBGr2WAHw9gQA5WSnD3Yxj2IM5Z41a8oA
4adx430tEPlnDAIGCiRboG0A0OTHySEASnoU+r9798WY5Ou6R6iBA5q/4JEAtvgHrf3HWZXVDvqF
zKn3/fTiuu9gCv99Dk6Czn9/PUDrOAzBuIJQ1Mdfj2wz7Evqyn14IDqO2htefv8PI6DK8U8ZAtf5
srj/eIMSveGx8xoEUrAqo5wnkQ/2UHEpqzm3Rxa80f8b5rQ53AjAOFofw9TVypPfrOIA/sYlQs6Z
WxxpBtiFoBzBxjM4mWtUUBWttJD7JnqvDv0l47izj4emJxJxnCi4Az9+qrYcQggz21iuEeIdU67Q
dLkw36faC/9OOOyBsTEWraFTOr/tNhbtCkfuqW3FTr/1KUsz9V4UxaqyAJAArcMoO1bjpcrjuZWG
MhQA/iCagMF4sttpmcu2m/1qr+Z3Ej04zaM7/f77UjsTAuE2WbJ+QJIciIp+/H5ezvusMoipgypK
nJq8hJnYzL78RcH3iLKv289DLAD7EuoFgEsjjD8ZTkOVpetYtR+gzkEU6neNsyJR8veXOvfdsB4W
WgT8htBt+DhKXeRDOTUYpRl2NNwMY+pesnM9t3fQPoQvLbp8WBcnQ4xZaRVhgxusr24gR73iTRV3
5q4zlxS1z0wQ6kwQFgK9BCGFd/LFjOtJILSnfK+r8ccgnRSBJgBFVhzoYTWa8Onvn+7ccIBXLo5G
qILiePv46aJGE6CkZLmPqu821lvxoFwST/jfZse/D3Vm68I4BTQynA0LknP5+x+nnBgrhN+Dj1Aj
fAriwf36VQl/K6ge/ENZRbvs4+PZNLNWY1r25ZH3CZi/f//1Z9YYDAtx5aMCiIbT6caRXm4xu6nr
vXbTkqV+mE7O6u9D/NOYPMlPoKkBkNvCuUXn8mT/Z/WMyW8R1xfBWxYm1VhsqK4SMay1vcmiNeuK
VS3vmHspZTmzuj8MvPz9j6lpg7CbQ8LUfrTMrQ5MGo5kV1fsCqb1F/bqKXlqOV0xFviLS00fsfnJ
CWTXedmA3qj2xNFJVtxR99Ybbgv1XPXRKqCvQXQkXKUs0El/aRefCd+AJAMWBCTdhX5wskaAI8uc
NqBqr7xfur2JyA72VKtw2rBmm5n50queWfEISf6p8wM+8YlD3TbRqLLRIE+bv0GcMVF0hGCdSjKB
Arz/HmRbdJg6+D+5uYpV8y0iqzp6vrCozuxwtOVwpywig4CGnoQvXDWh8FzT7ofZuncYNgaUO1OW
87WbkSOp3HXfkR+QDIUjJ5QXiL0aALTNkNFUE9h3GuBJh1c8bkn9+vef9umXIcdf0OPLbKBefEpj
yCo65DM21cGM92i/LozFtl15+cbOLjELPs0EBsC1F0GhciGc2SdnDxmV6du2VwdSVclGZeLCVJ97
FSRpCyQD8lc45T5uoGCyJjenGs934toFaEK2afeza17z+u3vH+3cm0AVCsnyEingpT6OVIpCk1F6
7SEAdXNV5esvPx5QW3+hzKDr8Uk8feSkKVWbdwful6k1NgmADheqbp82IVJaDzW9RX8fgKLTOo8v
3cmZ22A4+OS3kAc+buwWygJ75gex9J6+/D4RGilwwoSQ1mfpFLe3TEuCuj1INKXta+fb1x+P4gKw
eKiIQWHq5EBBT40NXpm3h5b8zlZE/v7644H0gZw9IGygXp+cy4tsIhWB2x7gkPtTXwqbziwldDj+
9/RlUf9x6qu+CvqQk/bQVK9JQC5UPz9dmKi5/Pn0k0jdK3Q2QAepPbwU0956Mf3j178Namw40zyA
lD6JblmdKQcknM2hlM8aHPPe8S7shc8LdVEVwJ2P4jMq0ae4t9pX0CvgmNw8uh1HBP8BmNET6NzJ
NG+t7svpGYI9XPzQxUEqjlrSycVoebh8aV20B5OjKlnppJJrP3xgl5wsP087xgGIECLUHmpLp5EM
dMajesj69uDwVc1X5sL2vvT45e9/rKrRtstOlnh83+24eij59u/z/vmoxc8P4FAMs/IIG+N01XpR
kWcMz7dBWx/r7L5pqsRxqsSmQAgQevz7cJ+XMSAgiFJQw8egn6hOZdTpMJtHczBNGDvmPQsfA/M1
GBOuP0BaoIAH8zjkSfA/+fjJzJwJRMfFeDDA1vt1m7pPf3+JM3NCIBPg4JPh+QDCfhwgY10JoElv
sJLBq7vNra8/H7J0wb/ZF6AsJy+AT9dM1Bb+Qa+7SEEZ4cv69WBVIk5YtjsaWp/cvuZKlJMb5v4h
Ei9+ceDVGpIAl/ykzkw19h52OkoLQBidRoewGZoQQ3Hv0O0JGVPdVas8uBAonJmJD2OclEcGHWqs
NozBuZty89iQS82BM6fWYoeFFsqCiPuUqXp138NOFCOoPK3IHW6WdSnf7enK8lbCviQvfeabIWmE
W91ChV4qiB9Xlg3pT0iCE/dAZ3srbAguQK0j2/x9+aI7s9x0H1IjADDA1FysrIDixh75OE7T9jMz
LCAHPoSPbt7LW9inyu3IQaOBE4C7Z7Vu7qHRVSUuC8mmdaegvjKAo8WlZaFN4rAAWpmjDOm6GFpv
12j95kYgAVGrdONeTs0AfJSWr7OT84e8ZFYVe4yABiILl/LYM+Rn4MFkDGru5KoRMuRxFI1FWrSW
WpleWpuoDcZ9Pvbj3pqi4NVDJtzEfRlaa+0oJ7bt7Ldq8nUfFjzmHILSTWOJBI2RNhkyiKXO0ehc
cVa8FRZkDJUO2jjyRAn4at68i9Hpd2M75TeSatRoW5e/5BKWT3E+TS5WqsaJWGbeem5hLZs0uf/S
VtpHFy3kP9pGByKGe/HBoeaxNF2dzuEsnqoorNOeO8PaLyMCtpIck8Fh85aXwo7BNhIrxSxcdlo8
wLQ923WTZa9Ib73Nk0fbeNCzm8dhRqvf1jRCzisY+MoTKrhTk/MAKop4aJWyto5q3YT6fVgmWTlD
PSaHgB1Z9TFQ80+90NEPg4Zft6JVYW8c1b+KZnhyIjnGTj25NzTCR49lBE5mq9X4XKg6bOOw9mdY
YFbVw6RqZFauFbGriUBIrnILwAO4AaGHtrIqUykJ/e71rkEDBZAn1lTQhhZOC0VcUk8/uT28qzbr
1o3qXuSMwl6cEytzoGcDYbq4HOijUeXj2NEnd56nPIZpnv1dhwKLq4CEk7CmLLVnSVVcDdkYxUE0
1m3SW5b8FdAFxpOxLBk6JvccRaatF7VHuPu8+M74PZNF7qamG1e8s9+1Y9qY1cF4H3Wz0WlHe7++
7ay635hW/i6NF7J1ox2YKneDfwz40PQJU/DeTR1NDIuzgXY0oePED8adfshAS9woVjCipmP2ouUv
ThN+nwqtOqjlyh/GUT/HvLHiRuReIiE+Fxs/MwnzeBhzldN1p4L2KrL6gKw4VxK6mUVepTbc/W70
nPMmVqR58IKMqNjmbFgFQcE3dTFn8eBrlTqwX/2txKiuhKgewH3KYrsWHphw2ROUIsljIN36apq6
X02guwH0u0xeq3Kykl77L31G5jC1QtLRbcVn51ekAit228ktnmwtONRuwNarTG/iWYka8QznaZkh
wUVT6xFa57beWPA+768hwdV798yGevPctXPc+LpOR0ZEMg5RkIYl/x0UjUzDruj1qqZ+Gfu6r8s1
HYcZCwjaRK6xd8VEbBl7k9c0V91UeXHY+04SFKZJZNZMaVfW3i50SrG1Yc6VoBKmUxuAFTeH8br2
xjdekWYTlFWWGOb5SV4T36y7rvU96O/QXwRYkGpnRHsr6ra6lQanDxZE++BW1W4qrO9lWCtrMw9K
Vknn2UM8MH5kY/ns0ALHTePao59WUV931y3lxc4fWvj/9VIMTmw5tYT0WZFDKSjMmltFbNi4iUiY
B2lXmbnSvpVtja+yw5SHk5W2Tq8QY0FyR1gZ2dCZZVeNriRfFVbYsw0W571o7Y1moBD2rvgR2jAS
xh3bpoEJTNKFqk5I3mZgpghW3DUV9BDakYnUDMPQrCbf3EwZRHIGbm+hBXzNcyzAcgicYQt5FfrT
xW25hsKz/ZO1675cD7DHWdnMYPlDhPl+LDyXQRgd/EupbXrXcrfiqaj99om2ZDqibfrWF459U+nh
GyQ6xVbKavrR+HWOo4V3eQL/B6dbzaYckxKS67vMB4a19O3xtdct25CBVg+gVj3MsniGZ5m6om7j
79wyIDvaYHVgC1vJ4A8sBgNYx4Vl8xT1XQb/XDmtZ2jT7yzBLHlDgmEY47Ka35RvF9bGKauKHSJd
QY7W6CluyiGbXj3tuakwkLHqcdbHZe4FKVqqXtoHTQMNeO3PdlIGdQR6kRfFhJY/h4aYpLQGHK0S
FltXrS+Ufo/0zIAq9XPIEgZdQTeeVREn1Y0xYj3KmcUawnAxdwODC3v83sxcQVepwyxMz/VU0hS4
Xh4rd65usrnddSbXsR5KuCA45VtEUbDKVX6vw9lNwTglK9/P6YNtcK76ZvDizlPWM66N35PHuZ3o
uu5T6k6tjOcBkV4se1upDckYdzYhbj+RzmDFis00yQprNod8noDYoZMgavaxfkEA2IUUxTqi2ZgC
VLMtQiuZS3iLOlLGPMMvs0mFhVUasqkt4q547tKE97S4JaOo4hJawMpnwFlhYvSA34P7uT/AAMb+
5raZTGCKij3KZqg7rYCbKtdqst2VzwXDamXdIRhHmbZMNd8NEAFbko/FDo4U2aYcoWlJtfk94bsl
uFxVQtG9g0Q46TdLPRL7kZgV8QyU97jLzHNTOnxtO8U3YHfYSlqFfsaRZ55BW55SnMb1dU3zbk9B
H8aJEHpNwkIj7txymn/wvKzJrdU75gV6GW48ty1J4FVRJ7l22HPbVj+dLvDXAfdhj7Hwdu3WTImZ
C/saxOVyE4X9L4/oPdjpj67yGoBhLHqgqiBr2udBm/ARAACCfgrKMQHbOqTtUqbyOsl8mycei9zd
lEPKE4K+3RXO3iVEovVK8DY84tpq7gwR/bUv4GAuXGyK3q3DIqmQY22M8PoNc4W5iSKG2CsfqYuo
VM+xpLK5haOr90yG4km7NH80GoxAf6TNTZm5PHaLAv53HWIkFTbYJqMtwm90biIF6s1I4qwg8len
7TDFb8Xd3XXQjJuY/Ssr0Y9MB2UfPT1249YKBqHvB8/Jf3YuopaBtNctBGe1V/GdP6sIDdgmmsXG
8eahTaBDu7N5uBeBEVi3ThkHfvucUf1NFU29tSLoF7sih8jjDfXHtNXjGifspu364UoElpc61hhc
lZPUCdxemri1B3dY85qSVevMC1ILtzOZqi5xJQx5e7+6y2aSrZiXt6vRcgb8iw6aea9tF1bJEJXO
ilErsfVgUh6QlCtVxGNE5w1u199kct6MMmt4VUsY9KCLIKKNV9C0Yf6vDLJSIKRBpN+HS2IcthxS
dkWFShzP46iAKIkbKJ2AQ4cvTco68RxEyMrk73CZLNejAk1zcLsnIhqelG7wPE8+vxbavzfEzVOw
AH5XtaR3RWb3v2ADZu84Zf1xpozhwJMAHFumeJCZrlcVs6dtpgITrSavtIvbrC8awKqj7MbGx1+X
FI6vNDR1lLpt7+uY1BbiLQEe6SoyE9QAKW40X/Y1IjZL+ejGyeKHmnDdxXZD8oNn63FKoNJEXkeA
bZ9DXr+C8PRqsoBBbjDvEKsVzzk1RwbRmX3TaoR6OY6Xnd3pQaWlCEo7KQoztgnFPfRrpDPdjLQY
XhExtCmqNX5ceRzNmEK3zSrPrGbls3JagTdf3MA7uL13K2N/66Davm4C5WMqAiESmDFUUaz4xB6E
VoA1Mrcrw53uw9qNM2+Y5zQLLXdtufZvluvhvnTlQxsE1QqnLbIEGzpJjoT2MfBGAE0NVpW98g6K
dHDBDlp8nS7KNxBlQYQB7MKLZ7X1TW57wt75yvYQWHg4q37kinpyHSCQTUqIqK9F2YhU8PyIjuCv
WiCkq/0iIX4/4czrkTxE8+8oGjTObB/nTYjfDU6lv6oEFU/Ao9HdrNxiNRZwl5mwow86mBGu141+
4a6vj5Zn3TftAJBXFGrkO1A3lh3oWysoO9ZrJXPniKY6xJ6hIMoLyFxLqCLcuFMlcwgtD1AQRSSK
XoTumwbxITQ+M2PDdKy3gucBU/PMysjPbn2NKnII/N3W5mPtXanBuUOrdXCv24HUSeVB6AMgYtKv
ctqiopNNaL/AFse7awJO4flW/nQLH7GrnPSdE3ETN7B7vIZQRN3E2Vj1Dx4T3RWqLAZdZt/FkpWw
09BQmDfX8AEA+kSVIn8ag4zG0HrHdwAuaV3i38PbySH1KnLt18CfhQ2XH8S73ki/KQ1to67NwcDr
Zp6IrDjaDuQzIeRxqGz9UKO7cQ3FvDn1M2jxTRHtEpZX1X1tVzIZ0fh8koH8NqscUZgNIknQ29jP
eZ1fObgzNtxRdJO52sU2JjTtVCuv7Wiw2z0cw9yYeqyRt5nJm+oOTuB7Hdgv9oy7Yscy7dHvzLbb
Euuuh3J9U/6s/P5ok/LBhYAfVqo3POW2rx5o2TkqttxpflJeP94NTbujVRakuCyhUqwi+jLw+cmj
bzKXuAeVZUMS3rdeClnYMZRHoWXFw8bN1xzszT0L4fkbZPj1Xl2Hb8Pc07j3yHeWF/5qmtRjXfQ8
kQV2REW7925YEM6ifvLMiGR/RuqXj00dh2Blb5qglElHYCTWj5F9RND7AMVW/mS7efhK/Dy/nn2n
wSXaQZy/HFl9FxVtAMNNX1fXJeytViUABrveLXN77cwZ29dURjKdWy3Vdvb6fScDYXZcFNI5lAFy
uDyCGEdv2LszTO9C9zdDU9RpF1SvUzgfnBxqR6s6JLO9RnD2RiArAgPR3jYrNYSIu5p5YcMHFBgg
GkoIZVMyYnfVusaEz/XsXkW6DmFJ5jVXfm2/Ieh/86K+SGqJo9Gv7De3A1vKxSEUzxwfA72rCl3k
Mcc3a5h+nIGhSSbqwA2mL4ffjQfF0NIPs2Rqw7lEeSHPdloO/bUiVk9iYdSOzZmVRENRQ/tkFP5e
ZMHTqOBN5PDp21gGYYpEHomd4QXOlejY2uzJgkpJHPqlt5l5qVA3J+V2NjRf1wXr8ct48z0wckDG
rhw4OLGifQEvQ6d8RmyNbJQlfTCZHdCReAUDQ0Mxl8PRMnP5KiIlf8BQUQ5bhgP4vgDWOnZx5wyJ
Cb3DzAr60IA7sg1Ny4vEzW2xm3BGPCiRcWzwoNXA69kBdOdylzwrgP2uZnc0fcpqK2zWsq4CyGc1
a19J+wnpr0krYLTuhqLsV11Vd7AzIs5rWet+2g4Z1DCQNwHfmC0HhQ0R3EjbTdKBTLBRI/2BL89i
hCRI0Sgi1Gm2j3Xpma3gyPXDYZs7zjriOrq229AkYJLz/k5rgUpVBGblqve5e8072iboU7epZ/Qj
yqFkG1juc5Qjgxrr6CEf8GJE+JCq8XessA+GaQTcIvsZduoZUVm4mnMSXZkWqnQR2vw1R8U55tSb
b4woZxwPdpm0tmnLxLKhL9wQxtOWIp3RE3sL+4ElvlVWCfHKbVW6W7cJtrU1VW2CULmBsdC8ahBg
RUG5Je0PSrY66GJn8t/dMWvXXaOcG5LnAGai1vruo9jxmocaybe0sz4NyqiMp1LeI9d8dLtMrMQw
VIg8u2JtorCLRd+VO8+gdjo19vNkcXUDzZmwSg1Tr5HU5Noph27V5nNwxzzPfBdMRWnRe34Kka1j
peefRVb7GxDsJOzjXLfcQZ0JspRzX0PsxqfHIRofVaPtDKcxQ5Gt5EMqsDUSoZ3oqimtKi38AQpk
DHfLT26k/4zb2NTbuSh+ogAf3pQA9tzyLGjS0YwDNACpdzNT5d5rp/JQnqksOx48BmFgav2IXPPN
m2GT0UJVaFUXmu+MmxXIlW1I0fTyN82t99avcTbQ4hCKErEYIuYUfrFvjMkoLhmwTmzm4VXmV0Fw
PYII9OjNKHFBaEHRJDdw9h2yltLEzxwN6YsC8uqZr3bSiyxQD1kVxr0zqC3pCvXAZYah8vBpiNwh
HUrq7I0h6p33DUROGQ5PnInz/EPhRthogoR2PSLt+94GLs6sIFDqZ0eEG5uu2beOdtdzMIRuoovc
6MRx5VGKYLzGRYt23RSV424oebgeB/UGNQuQEr2+mFBWa9lTA4/UmIq2WmWtFd3lsrFTkcEdq4Bj
YwjjhWpEVTB6QdJfJJmuuqcZ6LN7/CQ1IQ8CLTC2ZmRbyBToKnAbbsdCsnBt2GQSuy+8NZrfj1PX
8vcIVc5v08CeetxG2wFQ1QT8OGdI2tEiq5kFTw7KdCUO5CTQgXbwgcTPvnU1XqGAaqXy4BmTGmVN
e0E68R4u6AXODE7CKCMvGqnmjTXT5hfrl2m3vW/48V06tmzSSYOiWAoZj2EF/FJzZBHSWGeI9u6Q
s2Tw6jDGyYfNKCsTlx73khEnz7po6xGlTOXWa/hD673TdfPanfXtEBjyDZi7oo+Ny5cswxIe1hMZ
Rxy2SIKJMsWWdxbQa0AvA6ygUI+6HuHSjK/vESiKG26lU+XLzXJc7HVrojktbEljeF8McW5nDMxx
PVtIMIQXJI1DxIW267mWAmh9ztK8AEHxFJKmlOewzEzkEA5Pc7gayLY2X+9XQb4I0AOYxADk4J10
YURIEV5UgqDhljoFXLUugMXOdHmgIwhlWCC58N8pkMtHlYrknSQHyJF1fuJcoqSeef7SIQYOBJyG
CG3Dj92QStgsEl1ED9p/wxl6UXz4zBT8+fxT2GbQhQalNTy/VAOqQltPXsHz5Osf6cMgJy0dVN8n
mksM4vAd7hHrQtPo3DcCYgKacQAFgi68/P2PPrSLwg78xYIQIOfr94xe/b0l9fnpvrNgzgFkAb8O
LN2PT6dTRCwIU5IDYGTWFa0uNLk/t7s+Pv7k2yB789wux+NttYvCq2G+MtMmFJcgB5fe4mQfoBqJ
voalyUHOP+fxyN/+/z7SCaLBVZ3K0AsmBwUF61tJLszw2Y+E7iNZ8DcLi+/jHARDJQMOAdeDtNdU
xJOKvfc6+hqXGb15aBuibw7gHPLE8LTByZQD8aMCre0K0h/RVMfyi1Ll/44AM3BYNELQF35VH1+D
F52seBH5Bw/lR+6tqvqrzL3lFf4YIPw4AGQ650J1GKAnMEmiKbMvwbzPrSPg/UNQC8A1xVgfR7Ca
gaDU5HqHRxTP4gByhV9fSJCBgHYB+syfiXsmooIT1QcHg8sQcXtorAsjLN/gY38ZXX+ASoAeBuAf
8gIf36AXHvqkng4Pg7mDThicrc2m3Ufy6zviwzBL8/6PQ8mqCpFFFMMotAnSrLyALjizI9Ant/1F
VRu4qFPpgKZGzSPP6xARsn8rxtSvNh5awi0qMX+fkM8XBBTOgHQEihuGqJ80qHQAYclKRcgwvJnv
oAd8QBcCavL9cIldfuaVwIAD5Qpc4sD7hIrKcjSlXUHtg+O8j1BQNiNUN9Flrqz+wjudGQl4sgWb
vGCvAfL+ODeGw+wbi2866MmN0BA17XADLIH7IgxHETKn7MvgQVQ1IOMFbDCWHZROPg6IbtoEdJv2
Dnm3grWIviTr/g+h52RRA4vqAjsL/vSCm/k4QEtC5Ck1whAnQqUOPqFlUvGSAnXcdrcz9PDGuKqU
U6Vo52RAezrmCulVCJELp7mZHSqu0GXkewfwAViutHyDSlN4h7h12pFqsq0NtKP6eweN2Dsyvkz1
jg862ArH1+vSzsxKtuAycVuFsOzwi+7ensNsNfq29daVwtkXRTBu/r4uz8whSLeLwMliXffJvyIK
p9wO5pYcKM7SqDxOLixl5g1qeX8f5zOKfWH3Yih09RADYN18/LSjgCZuzz1yGHweE/Oth9M1SltT
hyoVWtzZuOv7jVtdIRFEmfnCYfWZoQRIGhZpgItpcSHxTpYqWapPEiZLB+e+C/3YlRk+8E/lPUQc
hjsKQjKot10QE/p8xmOpAnwDmg0G/iSLxPqgpuGo2CHPsg2zrPX3v3/SM88HtRz0B4gbQu/n9KIN
J9uUAVP82NTmTjrVNXG+praEi3YR9/7fCMvi+ePwreEq2Lk+RujRSNUrK/gy8hHPB3RsgZAFC2jw
4/OFH+QV3Fj5sSgQJSQXiYhnv1AA/hFWHOBwp9S6qFe9XfYCs+4C/VJtXP1fpuCPAU4OpI6Nnpoa
DKBQljza7oUD9vPvR8KC3hHwtPYZd1d70IzUqJEdwD8U6mW8RO8/+3zMABQFl9TxlE8gnMzStWHW
oQpvpLMxl8T4Pl96wJv+s+0Q74O0cDK/rqUpUHe+ONL5SkbHIljLLwrsYol+HOIkPpBj49vAvYij
b6XgYFXZlzdx9A9RFmQ8xLSfNllGrUb4koqjZ19V1/Ulp8czMwBDScgpQ5zNBlby5MIZTF6aaraK
o/yZA788fH0BgWoPXCMOCJx9p1LQoqncqpkicSTwkHTj+umrJ9DC5P/f40+yandoAx0OeHwlb2h/
24YXfv6yPj5exx+efypl5qGJKAYPz3cWKUEgEtwYNXq0zRNOywsJ5Jm1isoJ4N2ATILVfQryHosg
yMuokscweKj7IR7HjXOJ3/T5sgVn548xltXwx3naVHBylQjPjtZKGR4PK2epXa6+PCkfBjm5aGkg
oX/AMEhN4K5b3Mzy61tiuRlcMIrBukOoefIWjc/GrpDyaIdi3SrrmpX95j+8wx9DnJyrpmOBZKyU
x8duuh2LL19r8JoJwErF1sblc3osiXJox0zm4aESbxpwK/dCrHNmU4PEBvR1hOkG0f5kmssaqJ+x
ZsFhtFPoTLtfn+APjz+ZYGGBcgtAf3AY+Lgu+aEW04V9d/YFyCJmu8g5Ir7/OMPl4iM+zAYfqAWm
MYxr31wYYfmNJzsbYCHcawApo5x4yg4uWOeAx0bDg2nXgLUFYs2G9d/X0JnNBpki5Ngo+/2zqz++
RA00jwvbZHrwozDxirvaulFZm5SXjMrPfCwkj+Douj74guBnfhwHAuklJ7Snh6xQN+y6uhglnTkF
PwxwcsXlbp63EEGkB/EbuKI8Wvs8gb1zeCkVOA2SwagAFiSEbhTUQJD8nNL4B8djnRpD66hDxGMu
gAbutdU/hiAn9P3VHE0pQF5oS+QXjl5v2c5/rIaFKoIcEskBakfIWk+rv1Jz4mRsJMdpBLIE5E7h
xRlAEA/RPJENl+jstqx+5No376xy+3dTB9GNVIb9rqKgupbMfgQ6A8V9Fxg+i8xQE/cHwNCIhdRC
Nx1kOmjeAujKrR+gVi4djyZLot7N72nXwYaHRxoo6OuBJCCUmCarIFbwYEHE3ZKqW0W8jTaARKiN
0xNg64A5vOqAWWliV4zApleRKHdAmeZ7E/lHsEQvybidrOV/PxBsuTA7WMtItz+uscyNhioPB3Lk
/s2PTS134sffN8vJIv53AI94YHqGZ+KQsus0tD57crTh7ARkfTtcMj65NMLJrdFVGqSeHK/g9c/W
hv2HF4CA5lK3QyCLaPYkFMkl6ml15+DxnrXhRb69kKqQM1MAfh5ImB5IkdBYPamdEsNRUKMNOWay
8lchE+Lu/zg7r93IlSyLfhEBevNKMq0cU1LZF6KqVEXvPb9+Fqt7ZpRUQgkVLnCBBm5nKIJhz9l7
ncCQyk9SWwSeqIF9ErRZ/WMVfuz6YJQcVKXaXZhVBdVXg0J2DaXTjqWc6I9ZU7Q7YgfyH30Y7vwp
zfaiPJhEaYTYrWKhPACtl3axJgj7uc0AZvdiuJmp57XtW8RVPT4DpHbh6EzAXpFszkVjl0knvlQV
s7HzMVDM06jcoFMaP3b4LxOFfYJBkIgrMlXWh0+MZzTUR/VZkf9YPwLl8/vzcHUuLD/PBxQlUmcY
7d54ccrWN63M9JVngou2igphHI+Iwd9vZF2i9j+t0AEcZKZGymzViWw22jGxAvXZmAy3SHd+89Xa
9YRx1O+I8lB/K4Wb/F5E7rqbTS+6dNKN7z0Rc6G/MpxrgsF//hRwUqArDK6G6ycYJSv9dJoK9Vnu
iru6SjeDGnpSOSP40m7EcL5XfHRP8BmUQtrIxbWi5Rdm9UKn+7/mV6sSnVHXxRHN9w2yysTGriOU
N4E6XwvALA+Z11s8MejFOUktBCKSC3fofAebm87SfFbvPUHDBwG2iV6yqw9lslXSKt4McfJQmdHX
UdhITeKJauS+/83lZX2e/wGkFxc8CLFDQpbrDSIZFB7rBNke5I68b9FZKKWp7kvZ8fI5q8T0TjHx
P4Vxoi5xPfnA3GlRbGLFSQhta+K+M9PACXrrz9zGmhtTAwvhIAxdve6HPfr2a5ewv5v6+i9Wybou
X0cx0cCfD5lY98moR0r40LSCtolGqXqM6nFy+5jajD2BxPuplHK3qXPDjkOdNIVCtSwksGLZv0R5
l1wZwvVcocYbS2UZO95I1JdbrRolFinKl6XRaQjk/FAOSXtnSJHmpB3C5DnSryWSLrZHkocWicZS
CPC8/5bYdFkdFPEpDF3cYLV+UlCrKx/LS7Ls6NWrVlYrIJbLaS46WpHwyswtRTw/dtV908DqM9Z9
OjZ5RAO1j8nB+CT1j3W/eX92v9lGll7w0lgYHWyaZH3Ox4qTL6xxfwWnaJhukqi4VwVlZwhIe8uu
exgVeStpvutHvmdIeA1y89P7f8Dy+2dz9W/7vAgJry472aqTbWtGKI7E4JSGnRtEyq4xHsrpyiXl
0oQgdfl/jSxXjFfPZ8r+JQo1vIOTTBXxJoox8pH/E05C//wPvUEmsJTaYeWt3bmdNljoZa3whOD1
ZxgVL7qO64lSnu83s1zc3wyaSS1DArgS2bTVoEn5OBRRroSnGCKi3YU9zEgkdZH0VKYD2SjlTyVd
2wcvtalqBOCBYXBdslZt8nkKigHH4cnSf1raPo6es+io1pZdWY09GNdKr1yaFzDNKeonUdQC2+v5
J2sKfGjBUIUUazhI9XNcf+Za8v4oLl99PYpgEcihUmULu/nq/ZVQG5cooBmcMDyZ0lMefyzptKxf
g5cww2WB3+Ghd96FXArnyULC6lUYZ6XloP5YuOBvA4R4ZZRMqFMQX5w3kOZ5J8iNannZsBG3xrW9
4cL4wKsi6wiPj+f8uniMZJbGJAWa5aX9/W2v/cMfD5YEZYdMgRpy2ed//CgquSQWhuUJIWGCL0N2
ZY1cWPMm3CEqHXEAcLVfzddYF2JlCofg1Gi2H/9SdEe27Dr4mGZh+QRnrax2lsAao3wIeravNN/h
m/hh1MnHgk7/bQJYBXFYcvLi6pzpRZ8nHEJJSitPOwSiNzXmx/dXwuWx+v8mVmOVBVBh55EmAvmo
CK6JWTLftdfSWheWNGEOpAVEVpi16/J/ltKXVQ8/xksByU8KGMxD9fR+Ry5MWdIe7L48BlgR+mrJ
SabfzjWMGq9tHbXeI0N8//cvDJS1HPlcQxGzvdEiZWJkJlMrsuKK3yJlwUTrWPayA6bw/XbeDhWz
CiQiSGNQGBQAXC2O1NQCnHKWN/9qk4f0c9d/ePXRgEbBe05FvomyWn14L/NaC0zTy4Pb6FDpH56z
SyxoEdogDSUys5pQktCQ/Etl0+NBOd1p1+o2vBkeuC3ktf4mn6nVtL6Sj5pg+mlUyV5X3Ki/5eFG
ulYK9c1EogXwHWCGIDQtKITzD1ALo19T9FP1IDS5aoMYe/6YVIgaRyKfGNCGxHRaiKfnLeCMI7AU
S6rHM73PDpl5Zaq+fQXwhVlmAPaJjPEQWJ0OWh/0Te6XsxemnYsVmav+jterLUTHvJqwd91H09Mg
fgu0Te3v/erKFHh7s1zaBxu61OlD57O+hfcgA2psfrMnaY9qTeEuX4OjdTNjsSAm9kA5a15EwUcv
5cw78iTkYYiqcq1dXf0HSSDcCrXP03GWCjdJe2WDuTDz+FV0P0zqC3LWLo0FNevKyRMBu3V3anMU
wo9eG+gChyJveokL5JvcJ3VdLcVXxdFL5RdJifA0/n5/c1krKpapRwtUQqIrlI5fw0/lAG14UA0j
k7u2o3ZAquLwgBnaB2H2YG9802J9o41YOptg/37bF8dv4RGaC+2Vm8X5rCfXXohFVI6e0lmf+yn/
mkz6k1JfC3teWL6KzKULWr/OFW9NLsompISg9Sevo67uZijCYp8m6TX59Cq+/nccmdpIBJgKKJyX
zr56VkRWJjR9LEyeuXhmWvYi8bcYT44mZk71wXKqbxpbHW16gIclLwOWc4OHIHNRJl/bMd5EOpgX
SE7+Hj0kcNb9gT/HehY0Jrf1ZKbYl/R011XfSmmwazl0simws2YrXquke3EYuXwAlGZSvgnd9Xho
E0J7kxd2TWzrvf48oktJ9MLxtW7XpOKVneni5CA6IqEsgG21llAmYqUNZWdNnoF/LQmz21lp/qUJ
4E9QCg388uurfzmrUqCXyuQNTflHrP2jkZm791fSm6vI8rFeNbHa3rl9xEFay5OXtD+kXLKz/GHM
UzvUrsyKi6P1qp3VVUSMEpMa2LSTA9KwSqyS1+ryXWqBANtSOgUmGzfq82UUshnGeLZooVWcMVAz
ezS6a9T6Nzmq5d6mEB0mG0G8FL7ReSviVAESyeTBqxv82tw/CZlWIybePLYaSoiHYYVdtUhvplGO
PhVYVLfKcE2USpL4zQ5oLG8G3oMIW7hHrqWIfSlPCob92RPmNto2fjIBbsiMANeHVOO8SqiAY7K8
QQPcz0leuUKcpm6hWZQ8x2IBUrTrnbFsRrvV/RkTowUGJMC4NOfgAXAYZeFSy6ra90jL7JQi9U9B
p2Cr6dJ6H2WyuQmGRr1Xp0E6KWOnuC3QnbtiNPt9KgWflbIZvmSqMr40WUyqSzAgf6PXiB8pyp5t
mrFSXYOLhSNpA9uBmf8sOwnLjCLOZeZ2RZdHNoQ1fz9bZbYV8J8fqmjU94Fa93bb6bPb6kN2Y0XT
tKlErfhkNLBlKLOqbrqwFh7IioquIgNLGfoJP0pYlnfdXFi7mQjxtkk74+j3GN/gq5TgFGC5QKkT
gfhh6DSqRYvYtzi6ZV+QnDDRzUezzrrTINbRg6Vi2FTV4E9hijjotDp9SCkx4AC11h2fWql2kBQk
L3Hq3mUK4JwSQ787Qo1xK/xxm65uf8QKVm1Vo3hybU6SyzFe2EWY+bdGoIv3GdVcH5tMvQ2INpZY
Cad8xE3sZ5vISnQb5nhw0IN2wrKX3BH0lraBbhBpi80XTctmN4rriLryBogj3SqBHVnVphtiYWN1
TfI1x6LrBl2SOqOWiwTLSCDbqj4a0m0bRY8LdRpgyeif4tj6qVAofj8lfdkz/o2FP4641F5QuxCy
SfjNmmqOd4C5X6U5MgeoIWrQOXU9f5vqWGucXDKzB8EUBlcxLfknBY4a1R1Yvd8jMxC/yW3bbOB9
CrEjTIbxSZ7k/KdvZNIzhuniVsyYipVs/a7FvP0yK0A7GJ8nZse08bP2dyaMwtNccE1jkkSfzKxQ
zUMLNWpxXde6q2qRaTMR5WJP/PNP2M/649DgbIsCC2+oOQXQZfTe6XFx7eM2lU5U0TVL28Kk+tkS
muZnVEa9Iwoh8b5aHn74DdDtfjAE1yemFDixEcKSGVPjTqmGpyjFYFkUgoRXU+2CHYbpmcFpIohe
fXAYs6y+j8pW3Ugtp3u4zJRJA+c1DpNXqkXPOEe/EmWKv+eB2T2EylzaOYPxKSaloR98fPdbzH36
0+Qz9rYuh8HJAAByL0h58JxW5XfZKLMvTSl/S3ydt/EAubin5iYGXgDBOIK/zsKobflI4wNja31R
plZ2EJdJLo7j1kUiXGzRbJlukYjftFnQNKhMDbqtqCsd3mL8qyZZDZ7D+qzitbelLstdMVCajTGK
zfeA5Vk6lpEFd2rVdnTUpACfOVCS+KcR/+w5/QE7gO/4HaTajP02SVxpyDo+csl/qOFX1xsj3klZ
3DjmYPXuTF1PV2uteNsCnXBybI4Oz2dpq/R1dVAKS8VlGBqfGhVYSh8B7UqDKQBUoKjOxJyzh9nH
8ReMolMCnLPx+ibHuhsEDLs6Xm1M8/gTIqDwVL6rvjS9KvzENNjbs4pHMDPK3pGjVLjRw2jYzamZ
ORnWT9hbvehEWgy7rulQjlaR2jwZKSQz2Y/MHVWqCqfujPEPpBLxpubx/LMrovQAc0PDZlzA6JAT
gKETlqo9u4/o6GEssEhS/QtQlKZwpqJtbqFwJT8x09emPcrV5ChxPS/Quv6oxJW2KwfB2Ayp1H+R
u6RrndEsJVfoQT4E02BSyzyk1EkRw+0FqmPHSZ08y1kb7eqIFGNPxcKbHhHGafS7kj1cwAaMRc6J
cbXfd0msbeHwNY+4VKdTnDad27UmA5jPutuZSeH1QqsfBYrY7dtOmDeQQZKvYByyfTxNcPsaGFRt
Kho3U1QUcGywUvpJK0x2V83F7wZWiQ3poCbBGvyAyZQ7sW+dAkHyXYxgLwjIYB0NeWOrafqF3EJm
F4GA+h3KuNsD8diKAogawcrn+2RoMY+aEGSSquJ0gMhw11QQF3iP9zQyIiBqoePVqp9vwH1R1CBs
tPhI3e/ZTlQwAH3cdtuoTbq7WcYlLhZmvVEQ/G2qtJ0cyjsWbqhN6j4IRGnr54G1GUn3O1Ugdd85
etPNFMbRZh55gxtCieczEuJNmTCn+0LVDzUAZ2fUVZQdApUPw1Gy7ip8q45e55ajB7lvK21Ye7UZ
1I9lXGa7RqFdbi8aFV6gl81SXD7hbu3taoC8A6RZvAc0Ak6qi8VDYvntrhSachMa3Xi02mjYpFmv
b2sswtAKRO1QJ+LoCHWiH1QEI09d1g2O0EiAN8Sgco2SydMkhrwxwl5354z0vjChBHGGEkXAqDSB
G7RQ8uDQqLfpZAp7DB7CXvMNkAQh9ACroGRWNrBrTEJSH6HpSRvYbMljE1vBTsFH/lgXaXnI6rn7
VNWj4kqTqZ5qABQbjrMUgnnf/ki6hdRnTpVtSUjwY60dQA9Z3Z8uD3/VpZx7MaNmy1aQbzSYtXZS
WvkhlX0FcUNR3ZQLd0GZrGjPWOGf1aP2SR3V6Fesd7Hb15j25cgawLeAisRD/lJoSgMdmKCGLDHf
xqSQbli7vkPEWt4ukL6dgTndnlpz3iNmYLX5ZuDGf2+YWTXbypyqhzYX+ntekbp6JAk5DXYYg2dR
Gv0piYPyOIIkgAMhMnn1OaQUQVFs0IXrxzJQ+m2VaYZt9nJ2Nyt64OhNCT2v0DLURdyxQoPsuzLC
ZPOD/FuSi7Ptq7MKJGShCmJP2w6m2gGqTE17yvUGSH1X4qvTrE05QjnJK/2XOfe/amM0vvU9tQF8
LWLv62RxV/dFTFIThd0Ulf6+rUv1Jp7CAHhhGO0AQhWfk1nwHVnr2l2S5oqTNVB0qiCKXRE10FYT
i3qXIx+55XrAXJz6wh47gBt10VsblAWnLggtzZYMGfZQVWu7yC8QRRU6CKtpOXXitq/deOFQElFS
H0cV2p2aCFRvlCw8/GofgWpsGgMuTsvCa5pon2Oy9GZoC/ui6Zr7bEYqIdStfs+CmjZBGzVsVll4
V+dF6CKZEraxJAy7YiBxPaFtMewMdpFLPK3cxknrt27XGd3TJAe/U61wUkV7qBbakdSFwxfdjPrJ
KWah/q4YU+NJVZe8qGWbfLVmPdhoMVbrQQx/JVICFEgY+Gv9WYHXYSlO03OxlamAsi+03trCphM3
iAVDu+obw9Vmc9y0XTQ6fgZCvy/VYBsLemvP1aDuAYu0m1SQmHTEDPCXF9+mwpLYOazsAfZD7Cp5
iERMnSeYXiWnAwG8TaAWwmYEohk73MpF7ajm09xv64HyCXk/Un47DL4EsxraQdvW0CXKUNuopLi9
UI37Ww3xTnqMLcqZc6tFxUSCvXNjtVaOWm0191ZgvFCMerDLgvmuwhfbQk7ldjoE5t63Bo6ejKMw
Sgt9M8V9e0C90+H/k8KtERT5N0WGmUQarX02WiE9Nk0xe7oQRLqdNHNT3NTBrImkhv3KibHHc+9G
mPHQjOwJoTyPcEUgE4wNYo10SgA+plriNej6qD6YA1nyy3QbEsy/zcfe/AT0yy+dmAf6kQMmie3W
FweIpJIf/U77vPNUwcieUjB2N23VU5go7gNAmmYyOm2ol07FLW/HhUHYWvXEzqBFOOdnUDyzLA37
tKjCfWENjasmxveWaXDnl2V7Fw9+9nms9Pi2D2FOJNkSq5z66FMYd9MWbzPs1tlUbKWqxGdTLiNP
DgTwQVoU8i6qul3WT8IGTlD13Kec99oMPMYquarnFpCggLTHMWyh3RVB+UVo6oZXp74Uj+zKGzSz
7V2o9AHnvlI9aGk9Phl6FRzEOmaWgHk4VFr8h/9X7IaD0iGwZFlq4dTvLMxJB95dlVeVFbf7WjKR
xqiDvwmToPfSCQmZMBjxRpHbFIIWb40sDIZPig+qWK818cFiTT+3ol5swtDP3DweQjcSs94uxqq/
EQHLbSe9nx4jNWsf1QTmsEJsw86HrtnWie+YsXkAFPc58VXB7WK0MYE8AN7K8v5eHnk0NeyEjqjm
zRYIiLpd7HGO0ojDLtR6yQWa8ttPakAwel8dC6qQ3hcynIkUDNuoi/Ci5qFHxWS2t6B52x9pjgEf
DohyB6gJUIJB1Z5kqKhxU4zJMQR3CqIiLN1kFnehJNimlQNKmuX5OJBs3rR+XB3hWwVbRfNrO5iD
9pG0lOzgcoNy19bZjUKB6y3g1QCw4GDeShiS3TK2rG2vR5zsddE8q1L+Eket+SAqcOF4qHF1GeC6
RoKSHqYgMn/ItZQhpvA7V27r9kHPcvVGyq32aHTib90o2Ju7WjrGozLaDfZ/m2Bwup01pMwhWT4H
wopqa3VBIboO9JIfmvpGGEdpBxYQnlNqxn9UuSPvpASgvvQkPkZFl20TOF0Ouehw0wxAPdi9YSLU
nAmR1kCZEClroFhIc7FK1vAQNWjDsIVtXNemS5wH9ooVpgdsdtrNuGAn/aEMbS0Kym9tFU8bcfB9
uD195sxiOh8teUp+IDTTt2YtjbdzDZUxTtJPqiIwllryebAaYVt0/q+uabKnWolLr019VLqjLHuF
bPQ2V9Jg08t6vuMyHjgQHmSXAMkAHKxQbInvc+giOH6yXgnHLohATBM6Ee8p4ACuqIXam0r5fSgN
0sGHmL0JrEl4UFuiE3qsFjdkP4q7Xo2HUxYBFoWC84QqEolyKWbWk2+pUExE4ZNgRdA5krQABhVb
oRcmA6CfcLwrFKsg3OX/sfKkuzE0bTzKfZUf1JHpEYWAQQo0XIozm0N6ymWwggWDI9B8JxoHHbSG
m8RxZld5XDp5JJr20NSB40daeaNUkrjrc9F0qtLst1noJ06laJ8JlJl7CE75n6QHZzxPYIV6JUw3
iRb0PMfq6gEyCoBb2Zo1uyil+VFHH3fQOyl2uPWKOzA9f+o0sfa9DGduDHSuZlGj3FTybGwzQboN
yyFzzKAUvUrplyE0pkNrCZYbKcmPLEuiXcoDDPRJ2hFYANsLh3QBO0PJQ4ZUa0f0NOOnYtTHrT+L
vCrHOPuaCEL9xR8j/QiUGHRdLNb2pGM8E7hK2ZA9A9esKuJbfSZBGfHne07TChptpp+qCO0cr1f/
hlijvMnKkXtqLSbbCCjmrwE8A5cLI9yKQQ2CLE1bkGaZtckJvttBV/02oebAHp9lCJEl7D44NrYx
1sJmLsvyxL15tgUUcXYlMqsCS6PEcT1Kd2Y3prdhVkef34/MvolnLhE+3MakspfSYuv4cj0OQOeA
RHqddNDl27n4aESW36dKxlIqQeJ6oKwUkXkTNDqSrdlru/sxPoTylRzXpb//1e+/qYuGCtiUIn7f
ekhxgH/QwYGegX/Ie1J5CgfHGxPNaJicc6M/exAGCBseKS8wxeWVBPqlPrxuZBW1brRMG/SeRpKQ
MJp9zRZ87edXn8BCtNiMLT9vEH8sTlXw7eNTyFoSjPhoKYaxFsdMRjUB8yYblzXfvUb58eFfpzgT
MXCQWwsHY+ndq7yVXw+tUPe66Am1/F0mTEQk7KPZbcP6qygkycdkpZXzJrDPDEnZlJrni9kDKUjy
OpPy5/1uXIik0waaGPJ7PEXWymAyWJaCWlXzJOtBarw6J2Lx/H4TOn/muUSMbigyAAZtkSeugSGd
Wqjo1gvN6zgnG9l40tKeQH363cjla8Uwlyn5pi3EUDQIAoXmzodsIuBYzWWucUiO+yTrj7PfnUCl
PANo+yVOHWHJj2ryWYiocXUVbsFCE9FXTYqlAGRVrTSvwE6YHsPg5f3hW5bBukvIM1jjyNSQy6xm
QSon3GmAgXly/jK3uyyabGKqAPS4xElEg8Irq/5tkocOIahA8UWzeLdXDWqlZaU5XAIv7w1pU8m+
RpakPmq+viMJDDcZeNqUP4+KsBlykIfvd/fCroCUjcc7g4r+aC0aIbrbChTS0T0kQrzkjrH+QQff
sneetbDKOPec6+EQy7oXoJrLmJLGP0z4xVXM8aIvxbZWG1vBhZnywS0zAq8KCZdBJZ0D9DjohI8O
1qLhURgupMdUKjaWpfdqE5ok7v6D0SleQygtnGyBeO77n+OSAmapJ4XZdEGnWOvpF89cItqqlr2Z
vFnAIy338nqwjfI4l8AmQdkJbfZV9NVdY+W7kLieOv5+/2+4kNvGkEI1ICKwIrn11QrLBIpOgP1E
78Bj1NBj26QyhgwoTpEap0+uuSUuNkcrEmVNF9LJan7EDfGlhZ/pUfptoxRfx66xUwKqTfdFLa5I
H98s7iWhioLMxB1OJno9ugbF3gwJOp43juJnWQu2tU4ZFY2sAXv9FAOnz4Fmp7+k2bzyYS+2jCMD
YRZXiDfa4EFVytqXpMHrMJ4MnUE9EgpD5AdfuZX6E3RqxwcQ/f6HfLM701ucFIuqiKo4bzwFYU+1
pF4yBw9vKEUqpuxez0pqSlRuYba6PTGjNpksXyPlXGoW9Bl+V3LjyzQ6XyVq03SCVVujp7EQoaSG
sG5jQeaBIbn8z6K88lHfbGF0c1HnsGmjPnxz4KVUUyGwqDBfcTJmhGeuCeuWGXh2JPxt4C+NbmFY
rRcE2QNA4n1Bsp/XjWmFVJMgeNd+eCtemiHpsRjOZBWY0Pm4sQRIfMvN6M2q4Y6z9iAl9eH9GXFx
qFB4LMpx7mlrr3M4CcSZ6370krLoTpNJNI9LYfD0fiuXJgCkCxJNMup7JFPnHcksv9Y0oRg9piT5
qL0GqLNKj2VH4V1tP/bf3m/uzYWHcXvd3PLnvNqVAez2U+RXoyeFJNXH36b8TIGl7Rz/er+dZfzX
08CgoASNLdrH9WWnE0srDLR89IgxPGp+iepiotiQ+tloJFte6rL3xn2GsPrK1vH2hrB0UMXBjw6E
SpXrBVWAl05DM568qAhtyRd4ksOS18BCDS+V9angghAoP9VrZqFL0x47AOcdnoC3YkhBsLS2iSR0
ifMnQOEEd/6Uwsv7Y3rpvPtrXJeQWzLl17JYXYzIJVHg3gvEB40dWG4iR0gfOl+HIg8deD7p+V4R
70L5jzAcPm6IYitmV+bflMClj8uCeTV31KGoUyUSZa/KqbRC9C2Irhq+306bsyZW55vZVksAcZY9
M2vsMdsJ8un9MbxwgJ41sLqV1KqSdlpIH6SY8L2yDbvDQHGhOP7WyT/fb+rC/rHofnVOz8U5La22
KHHGUx2TnfEM/Zfu/7gmTrzy839tja++BjbV2ZzylJ+HvxzbM7jb9//+C1PaELljqMv+x11uddeO
epV8QiQRJqjRD1dTJ32qkGwck0HSPn4qQRfgOYyglyff30X9qi91ks1VVwxIiaU/LYUx8msoBmn5
Y1f70VkLq85MRZPPUiHOGAcsyhV9U5XbWYi2YfFZDV+ofEJ2pNqbaJnUKw/lC/v7WcPy+aKJtUQJ
Rq2bvToOnhAvb0Lliz94rdxQ4G/fpVeEiZf2P9rDJMHMQ3e+9vuVQq6gfGtmr5SDn3oi/izlckPO
giBzGNhRnO8owPJr9qtbpUfd8KEpg9iNLXCpur5cL7AdrEa5xjZLMZqoPAnNV2Fs4QU8tlhA329k
NfHfNLIa0bFmew/Iu5+sdkNZAvmDD5c3v6+cf7FQINJtanRCV2JX6x+TWr/Sg9XK+k8LS+10bM2L
AWF15kdZ1mdZYBanjAz2N8rHJT/fH6LLDSxGHEzNi8HhvAuGQgmkrJ+LU9frt9pUHs22uK38/On9
ZlZz+7/9+P9mVgcCUhtFptxqcUIha/f9btbJA46dPQX3qvQtCq/cXS5+eCy5MnpbDvY1XigHQV2I
Er0aIgrrGCbn37906FULq3HzC02smkYsTlJu7q3ZciT9oQlKZzS4nsV2lH19fwAvfifYGryPVa7K
azh0E2iU99HL4jTL8d6Q5z/TUEG784XD++2sTr3/fKhX7azWZUT5jlJjhz0ZMlWXU7nXN1IzUWcP
fajdk/V9BF+cXbFfXu4ctkWN+NCCjj6fhGBWqj7QmR0DyrRq1/nHoLtyblxrYnWbjapCKim5Vpws
amPox+A5Lv9prS7PGYIYoJHXXgpt1HuFhENxijVy9b+tCqXg5h++zqsmVneSMpshsJZheSqKmZTz
KWqB2+svYfIixe7HmyJ+9TdcAQF23Zvch7KBjCY/daHlyEV652cFVWUkogiz+kXKtGva70tfiFea
qiI3w4uyPhGUXBBTdTLykwylIgqpdsi1vEmuRQyuNbM+E9iyJRLR+UmQX+ICtXL1S5O//8PYverK
anPI5mLC8GTShkRWVy5dLT1RNNTGurnR58f3G1u90/6u2NfjttpahWDOiiClQxbfRq0/axNVJORi
438wIPDfhsg1ERDUMSKub6lypsEFD4qTnGs3ghLcUlXkH1YpIiv8M/xj4lQ73whQBk9xEDEHEqtA
jPQwC587a/v+eF06G163sRqvWhoEn6pE+Skb3ZLMv/QPR/br318m4KsbqjbpKnW1+H0hgjAwU0Su
76nMeGWfvvTVyXf8DUJpMsa+81Z6/FyVro/ZSRrlnUB9T6q+KtkvROv/MFqaSu1n9mWRTOZ5Ow01
RgkkJtnJFx4j7eBfC1Ne7IcOOZg36t998/z3lWxorIgKTSdx3rVpCcEAcFS6e3m/F5euHxiWiJzg
M8NKtzpgwBwFI1VRi5Mw505Y7rv5u1Id+7BHdBi4anPt4vk34vPqEfF3rTCNyd5gZVrY1ufdKhQj
rWs9LU5jrM03BlgnJxZqxRVHSdjFZqXu9b7/BL4OHaGsIXpT9HjTDx0KV4p22lIFCoaqyjUBEKFw
Itkqjj4Gevf9Ybm0FxJHAmijQegjXXL+VxpULhmm1mLLzT8ncona8qvc/cPZ/rqN1X6rd6UoSKKQ
n0T5JFQPFNaxhfLKkr74eV/1YzXaUOXygBqGxamxyqMhD4/U+Frqtx2ruHTBN1W2GidXqEvXxm61
jWSS3KcDOZJT/TUz7uvM7at/aYF8KW+kJWmx3gxh6MyGVFlc+Qp0yv0h7H/mU/8Pu9WS+v3fRlbd
GDNzNqbJL059XjoqdoZKq+0mfv6HicbtjtQi7Lk3oTaDeppUttX5QFRFHGYcPIYj8aR5v5VLd1cu
X1i7sMouNNzz6RyXldINk8Edr6fUOgWai11moT2pnsP05f2mlmFZr+/XTS3b2qtNPiZrK+kdd71x
/Dz098qVn780udjaAV4BUUTms1o0Rq6lRgK3+dQG6W1gQt4ZgoMQmh/zF//dpdCPmAwV5nz23/Ne
GH4VlXo/szZVEnuFKHiCaf58f6QufZQFTbM8YHm3rLfeEk2DJMxJcWL3ytqthXYn3CklcuDN+w1d
GDNM+nx3pGHSsuued6Yu0OALipGckvZXGm8qaZsYVz7LcsNZfXWi/FyAFszKwq47b8IqYkEzNCE5
6eWfAbm1bjmWQMXP/EDRdhftQTVd2QMuHI9nLa6eLUnCYzBhEjDPRjtR7qqAZO+sO4sg8uPDt2QK
VfLKqHDXu00Y9XhyqEp+ahHWj/G2psh8Zl65313sDsk6OBZU3GQBnQ+gkmXhjBo/PcnBVy0rd4m+
j5vWlYrhHyYDbxfUDAsUj6zPeUNdXeUUm2YyqMIXCuTZkvm1ra7c8i9NOMImmEgNeKNvbKSBrOPB
Dvk2OVZMjD/hgzj8fv+jXBqv5cGPIXopw7KOzuhFFZlmraaETTTHTFq0EqMrJlyTpivLVL+wo1nE
oE1s18DSSG2ejxjVsPu57ur0ZKlR41V6973K/LxwNCXOAExngod84wFO7VY4xZQ3EVJtW3ABIlpY
CnuKV2RfDUlMNtRAb+yqjHXep3P+FXtXvgMrRqWGVAmrrTXL1l2iI0jvKUdLcXuh3mil1rgU3233
wBbGEwBZrHrDMO4SQY1dZlJ/qtN4uOsHgcKI/0PaefW4jW1Z+BcRYA6vlEqq5JJku5xeCLfbzZwz
f/18x/fOtEQRIqqmG+h+KIBbJ++w9lpyr/6dJw39XIUiARqvNeeXXLT6gJKz3W61lt7BCQj+P40e
VRutGPvfFfK9r35qRL/8PHfucy9UHo08hd4GGc49Jd7XqMsAOoMyvQ8lc6J7KNB3jYlkTycFE+Ev
bRGKp8dQB4TZ71bLQoQMoG71IfXaqbq5JqO1cGlyCikQkeKmE2hes0zUNKsRNI5P4/g56jaN72bg
39+xtzjsBpEcEd18b9WRHidh0HDgy70suS+D6D7d37axuKkYAIkyGIt0dXZh5lNikWLGRgoD7ouc
VSvH/Pp8COoUXdCfocnGGbnctCZg4EyvOeaoSf9GThbAZ/K1D5TnVLVWput6KNSogRJBIyVK8HMe
HiNH/6aj2fHk7b32QVrLu82ZOHiL+T48OVTMyIFeHfU8VyYE6lumqg1ztw5oOS3pVkDMudtNffPo
58PTUMk/Rs9+TuJpj0ThNzmK3xxWil8BDRqJOJjQ5kgOOc4qGU0p7k3ZOQ1hdA/SoXaNvL63jTcC
Gv474n9tqZeLZ0BvrhmAik/tVO1ypdma00M8NbuiolPbphFjZbMsriDpJVBAVKqusox9W1k60Qgz
3Hk7NNKegZu/eb8LIAOgMyATsF/PC2EgC5zGJp15Er16tCPVAEPeeqKwAMUbQSVaG7Q4XU5aF0gZ
NC1adJp2jvlYrUlhLB0oio0K1wK8tlSPLz/vAwOl1WmITmnQHpLEuVMiNHZDK/pc2daK97loC0Ii
WbzPsLrObPXwgsVO6UWnaIp62gr1YVdZ9bDtIOOAorwsTrenTnzv0nuj4E8Wg3AKAA04x8uxAaL3
HAeS2JOu7mP7TurIxe1um1jaYmgTiXwMUQ6qK5cmzJa+odzKMTH41s63KKi1qtevhNTiK1cDwdE0
yAQrINpmeyBPFD1GqDY+JUC75PSLUf5lTzuF4pNP99ntES3aQiIPajCZm8mY2aqbymyMJohJaqfd
Z5PE5sYg3KaYpnneXh4dC9lUPXrPUp1ZnV0NDp6H4iHbdmqC4T71UGU3tVbZIPabr4xvcVNA4AwE
3YB3f57fgkchjuvIj09G/j0bagRaP6prFGgLNthugINA1zKL843XD7Y2VoETnkICuanbOpm61ddK
Awtb78KI+PtZROrbPUXICCPpT90utxGZj9s7YXEUsC+zLMCDr4JFeczlpGjL6FT05bZp5K/FmHxQ
/XYl4lkaB7AjWPxNMuiAoC/HAVtKW8MXxziQo36Vwk+3R7H4eaADyJMKrltzFlDZatfgVfN5T4o3
Jj3QzsqGWnrICT9ZaRBN1EjmPskwpvWkykN40kx7fIb9+RMSIumuwv/clCX+uzXkf1XwMnwwu767
y/Ime7TzxHwuuohunncMF9w9qruAM/BfLmczk0aEz2mfPg2qtO2G7kPQe6+3TVwn37gdiICELBsK
FvMTNPaVUo40Tp0S7Qv6N9tE1vdB/Uz/1FYJ1G2hrazg0j4kAge3ALybwvhsSEFh0vxppTwbXvUx
NaoXpwzvm97/dntYC6+TECXCz6HUsVCO8oaxbQothHK5uoc8/0eQe3DqD6ew1b/fNrU4IkcEXVxg
wINnI7LrMDPy0A5PFn38MlCIl77e3DaxuO3PTIi/n90OpfDDAdqFMJ8o+XaU4EA1o2Rt769ZEQM9
s1INlQ8XgcVFF9+r2ovR3///RiHW7Oz7adPRdGnz/Qn9eQ1ePAPdhLebYNVBvgJLUcEFXpqoDa3z
CHy5frK7lMb2lYdt4TlVaLsk28rlRmw3+zwsK9yvuk2irblXzSfV/uSEX+XhydLe7olwyQlcPV7C
dcaVLGnUDE0cnDpUwzvHudO0Nzb2CP8dE6TciOxIgsyTOchVNGiWhMEp+Jw77htljK++PlvrxBlD
0w/5OmxXiJXUa+nCOc7rysDMV6uKekyMWvx8BeR26sBSoGwkmlvzZDiYASwnaTv8Hrvmg68Pr0Wx
lhhdeijAPlkQH//BWc91Y7nzYSZpS6h2Y/VgdMei+SuT2i9q0tPTCWtCpBn7rFHuNCXamb7yKVbe
cV7Pf8EcTDcYslfqGb+gNvWjnHuvXeg83D5PC3cbgEYKTOwR9Kz02TL68ET0faX6J9l5HqQPaXUa
nZUztWxCtPiQ7OO6nt1tdESX0PaY8NYbuzp9nLRHaU0PbXmtVCEoAvQGUlHBl3h285ihEbdI//on
KXWy7zQslzTgKt29ZDfSMxTB/l43yBHllidteoe0VFDqdJ6OvvQQa5BDvGNSOX2Uf0UEMA8C+yKn
nWUwglOjHJP0m1H+9tdaOuboQHE8YB0mxy1Y13nVZ8cjT+UOzzgLT9y3f1O1/BX4+iZufjdlu1PM
9KnNqlctVls3aFBGuj2+hXeE7DA+Cy2PKs/izHZjI6GhxXZwsrtwM3ydwmDlOVzcMmcGZl6gVI2T
PqKwcyqmZyV+Dgvqkm+jVf7P/CEzbCG/Qfvv/HZsaZFX5LrA0ZzKu76BlbH8/I5ZojdLQTKMIsHc
0bTjNmtqqQtPPpwVm1gboMBI0jVYzuJanFmZna4m0jVEsrASdaqrA2JpS3VluRc8SGQrHYSmQXxA
hDiLMZ3Czh2rSkOy3CVkhuGI1x9NXfU0TUF8PxbKeHBkX91qMOCsmBbXzyyU5pGHJJjQj5h9Xp0q
4WFxeh1nXSrbR3NoHhN7+qz23as/6isbYnHPnZma7TlvAPAKPwYumNV4btcGxQv9Q/3GlqO17b24
ZhT0RK8I3LbzS3cyck2KMrx+q91nn+JmxQ1bmjQ0DARPKy7MVQOUF8Z+4bRTeEJYLcmHF5tmq6Td
lLW5u73D1wypl7cuRJIQMNoYqpJXr9WfoDJrsuEhcdbwGksTBgksxKMmVPGkAy4NeUPURFkuBScv
2Vfq/biSsFn8PMkTfCSEo0kEXH5+9BNg60i7gU946V+98h0PINXVP9J7NFg7s51F3ahQorEITq2h
oLw2+cXr4Bv9s1lNa8Lwiw8hPUhom3NUyQPMhlKMBYRkgxqcxlpqNl4GOHCAqPTF8pqhcLUIgqMw
2KM5tCVF1W2NiJaJIpbN31rfOiupgqUTRWIKp4Jyv0CwXE5rnEWdoUDmdTIH+0lJQhd6r22Q7N+x
CWnkpb9RZHDmblqQFlkwdVlwkvPmlx3l+3FyfsclNS/Y/W6bWhyQDXJUh5AYlhLx9zMvI+dNNHob
YRUlduCqLsfi0Bpl9tiXfbty8S3duSLLK9qIgV/NW9ZGqe3KMWQdA7MdDnUCTsYoj0ZtwiuKdNWH
yofdVavKcaXJYXEDoWegCmcNQW1VnPmzMTpSaJYyJL8go7JjEThbIQHRJCOMZ8W2oRCYWF2ysWrH
2Xhqs+2pDXij9nasrk27CoTM5MwAJ8x7vyCVsYupSFJC7oK6OnRa38u1mHvp9jqzMVf7K7zK8lQb
G0MLd1nnGmZBO+yD1kcr3szS9QJGRMjqcXddsR+odtsrMSwEJzm+h4UCUqzb23JxIHSbC9UupsyZ
3Y5RJI/VaEYpwkzdvi6/UTR0leaL2rzjhdS4hC0qNNwxc5UZX42lsfPG9KTB1+dRfAU/Tcvrys5f
Gg1hAneYQmh8Ra5gaD7kj3DPnKpxN6moQD804GbT/6cVsWZn2xzt3or2GqRs+grqKqPaJsPPKKDH
da3Vb3E4ZCvA5ZrM3Dz66SDUgo5bTk4RDIrVhp4lL/85NsPKeJauJnIWIpIjR3WVuPAAIVRmWSen
Vmlb16nSl1xrfrRGvIIQWbKDDesPFQWB08z1j0JYOeH8BlQBn5yba37pQr20n9L69famXryIzi3N
Xk0QC13lKENyUrRyl6GGEcn2cw9fUJwYD2Fobk1f3k2T/WmCh7dIwlc9V1YO1tLBFQlGjhYFQ3te
AfNruvSlZEqgAG5+wM5xzFHmXRmmeJDnHi4lB7pAQUUBjZs9kkphDNkYZunJKY3PejlBiBZu+5Lh
xfmGxwZsul67Vj88ayBx4sF5TPPoYajXtFsXFxbvnqIoXQKQzlweCBsKhhQN3PSUq2WzraVyO7V2
sK3B+94e8aIhJNf+YOfwUWa3VQxrVYggJSdviKPPGaRlO1mR6GH3WttbsbW4gABPAeoJ12D+isZT
5Tdmw+Qq9d55aZJ3+I362ednWzT1LGQPBl6QDppXKBrd9uvtuRKn6WpzoLYqmvCoK89z91XUml2m
+unJL6a/IcOALhYCyEdtMu76urm7bWxxYWx6SsgsQCcyxxYoDvyzcIJm7PYDvSWuXB8Sy1hZEWXZ
Cs4ang20WPP6Ud2GTlKmdXZqdDlxnXw6GJ69tyG41f1up4fxHeSqbltsoflTJ+lDHigHLw+QzYNU
/PaAxZaezy563n9Qdfip2mz5Bkgo+7ZJaaFJ6J0BItNsBCH4TrEze2tZEMRlfpm4bea8wmq0dmMv
rS1lNNUCu0+peJ6ASD2v9zOlzE520tw7o/K9zCEdGQkW7obS+qcNEukdC0xBxvoDJwXsI66i8zdP
7tHLpphxGqVnAfhxwm+6+vP2nC49dxAwKeAeTTAD8+usMCFq7AbmVLP3anwHManq7LXuHVlLxE9g
bSNpiRnxK85GYvmOBHOpnp4oIO7LJoUxUXmZkjcKKf7JERmkuEgPCXfYUi/NhDCXxITx6SlVvjtm
AEHwb7nuoJr/1pqIOSrjyuFYuq7O7c0WSNe6KFBtm+sqgWX4H1Vd23NLBkRBgGZwlPYAQFwOKO84
/aURCy/hIfSfjOPtxV/8PPgNVCfxQHg5Lz+fpnZHMGPHeO0wy0CAXpTTypldMTFPiZNrn2LfBuKb
BU36MA5l8gJH/xrx3WJ2VYg6MQhoL4hfL0fCXTNWcgXOyghT6/sIW+K9FEop7KMIAQ+xF++hxFIe
SlgygeCE+i5rx2QNS7R0VZI2p3RLKpmbcvYj/K5sk8bs8LWkaQPo5ls8DfdZMrxjSvHnIIIQgkLk
DS7Hak0B1ACpaIHzvM1IPqBfy0osLdq5BfH3s+M6+nUWJBEW8H6FWsEbhW/+nFMLND7rBEJWl2ff
N7zaDqxcSk6T/SHZtsNK3LP0TlDQFo3K1OiN+U2daHkX1QW+dac/21Hjmpax6UC68DIF0rMTQUqr
rLiFS9foucnZBefj6Ie5A9q3wTGy8wFJhAeVKp7W3d8+snMmkv/M3dngZpts0hugdmlDcBpa91kV
32e6edem0a4NjcfehC08sfxHux5dR2q+ouWxzWzpc+tFK4mHxT2CA4wbzZN4RcVp+eh35D2BhT7U
r07SPwJFXxnrkgl6KSgP4Xbyz2yjG6Vk5kUKhJPer+Cz7aXek211w5fbMyq8hrlXARWAcNpAn1/R
AHU5mJnRnuLTYA7bwH/VI7KvH3LjuTE6pAs+3ra25EXgrpGLEgw9V+w8vjz59ZCCaNPMDLbyzrlP
E+chiJMPfqw9OUm3Fp4v1WVJZvxrcXbY0Gyhfh6Bbhuj+kNXpMEmk6vHsZtoS0jbp6H0d1IHzVbV
+a5t6cj3NP329qAXF/LsJ4iL8+w+UdNxmsIpjU915aJzEKQrQe7y9/GDUaOlsjb3hI1OUEsrJe+Y
/1FNfk3SGufp0s1Oo8r/GZg5FkaDSkdUsWphOnrAd7OHVk5+afoarcPSNULbIQAg5LqExPrlRCUQ
VmuBBE7Pp8nPNab2o5IicRInP/XQWFmUxTEBxIHSjiN8lRmwM5Qx6COMT6SOPlij/hki8q2lZX/f
XvvFDX9mZua0x2hXpGbN1Bmm5wa+uvGFhJ8v3cVx5qZr4fnaoGYejSJnqPnoDKowlW3QBG4RlG5o
vrlTRWyG/506Q54tU8sNmyY5+1nqnmzC4eqQWytsMrcHAo/D5U6gF+e/JqzqXu339d/qWkZt8d47
G8RsTxdVWjWWuIkSrX0eAuV7CsyxSg0ay7yD5fefanWtj395e9O/ALSAAHmenzGDpLAjZ4hPlcPC
7OMcTna3fgdonCoaYG4gtnB6z/0j6iy9ZJfg0h3pW3y086+3N/TiIOi+IEcI7Rgsy5cr49VG66Cd
Fp+6QiVv63UPvgxdXEvzTZWtxE1rtmZrNGSNnZpjzcWmbdThXu/d3rgrp5UyyeIRPRvR7J0tAxvo
acqILM+J3DIYtk2lP3eT/YBaw1M3oqjxjikksQ72AwgLZeLLKUztphjlik6voHtMRDPLuKkQEEuG
97wLUCCz4Ui3XyGqfC1vTLVMk5M9PCjh/RoL6uIZpbNEdC7CF26JZ+nsWbNikxaTgPCpcn7K0ket
+NVFX94xUxYxGP+qyFXPlgYFjbpNQkbQIA1gPERC0PienvvbVhbfT0dABeiDEDXuy4HkvpZ0vliP
JvV/p7l8l0vGr9smFneyQ8cadW5eHHW2kyUvdMLYipJTjHiMsfEn1xTaLSsba+FOI/ML9wHk7ZRp
5/k38PuIDeLrnpS2fGC0KjJFTYVClPGxHuwPViZ9GaNprdq9EG9cWBVjP9sHOcAz0/LBvINZeqEZ
7pHLY6Mb7SeYz/5RB+mnVLS7PFhrW1jYfjplTcFGS65Lm69aVhh9l9h0UNn2U1XEbu0/mUDdbq/b
ohERRgHepWQ7Z37ywTobqU1gXWr7aXqRnJcw3N82sbD7iNoFBp7dR7w22+NF0yZZUZk8RMkG5t7x
7Zv74vOzU2pnWRGrHp9HYWX0H0vr7ZeMDi82uFCAzcA2Z5dZ0wVjkungp5FYrcZNtuIILM3O+edn
/lNb1FI9mHzeT++S6BXajZUVXjiZOlh2wnHQQqSSZ4efbnj0xCLALcTphK4+BDvB/RgSHSDmdXul
F02B5RepLJNIdrbSYToUpWqBP7EQXCozf1ur/8iDL4T8ViwtXQQAaTgXuLYADGd+oBdH6GMGbQiE
g075xLyXGwieRofKZCHdqVG4j/r6y+3RLR0VTjZDo/Z0XX2aEq0jhw5CTY2S4+CoT31dvfbj2uO5
tCHg3uWqxhCc57NJVNS8sPUwArRdnvzpRXv7caE7mn5lMqiCanTm3nRTqBbw+w4ntdrZ38O1osVS
OHrxffXyskztvrRKCdy/ZDzEhrEr9JdBRUMTTtD0sXM++9W3CdF0Td/eXp0FJ0ew76oC4kkaep5K
TTOnoFdNQ7CmgyO2/5VoT6n00Gf3hb/itC3sPSpYZHxEJlIw/VyO0Eo7LZN9v4dn5CS1Tyj3uMX0
Q62O5fhVzsuV9VrYdVgD5MINjTc1r89oaRKOnaR1p9QJPkiRCem78Ro23d3t6VvYdexpYMfEpoIR
YrZsQ2lMBnqEHZd0547BF+cdfUoXBmbb2nEadSy7ltb03G3znT6trP/CPF18Xwzw7JGuaZsmGcz3
7fQvX9oO8p21psmwsPAXJsRPODMRIS7tW1MvhvBZ7sNtkTRcNS+mnNzZGUqM8sqQFrb0hb2Z34FQ
X9Ab5tAR6CBYqJL5E9p31rSLm2NlrxgT8zNLk4Hjo00Wn4O+p3lqInTaPoHzrztF1Sdjr3Sfb++v
pbk7//zs0LStrHtCWvY0oqYW76Nm67QvtbGpg335du5HIMTUZ/EQRVPxPAxFpiit7TLvTlr/ojTp
tpy++Opa4WPhrYNUFzSYBcrnGkynpvBm6ZXanjxz2+VwAemGKwrmo92/3X+yCUIAj/K0XldoJTuO
VLnw21MQZG6o/5pW3rWllT/7/nzlC6Q8ab9N2lNzrNGEy1c21tLBPP/8bOV7DS1wv+Hna8BEoqdp
eKzLFRdtYS1o3QEbp8IJrTBJlwezrge5sVBoPsFTwduSIH4+vaApdnsLL5CUIU8C+hlMKrU04PCX
ZsY4SRUlVZuTrXc0vg6uV37LvL889UufvMaV+yVAOd61jsFvyd4E5o7+GMO/v/0jZouFkA4FMFry
wVUa0MPOG6JapzDstJXHo2q4HlC87/+vz8+ha10Wh2Og8nn6Wt28vGvsf95hAFgN6SE62HnZLufQ
r8M6svt2PKY+XIWDjLSHb6+BGsRHzu6y/0zSv0bmO7rp5Eh2+nI8Bh4Gcjn/mMXGKzptfw8BAney
/F1ypsjN7GHlqM72+n8MC65HcTVc13OrCrk4xYtg266/mZRcUXNbu6dne/3KhNggZ4+QXpu8CHU6
HUNrq/+sFLru7mvjbUHJf43QvMwVCs57jhqo2eVaPWFEm7YGMc/aPC0P4t/vz7wNb5TkwgBDc+wL
mu32vrLr6e9b02haXo1/rczOa93YY5t1WNHKO1lzw2/a2jgWLfxRyhAkCSTZLxcjN0cqB4E6HuNG
7raJHfxI1PpFqYy726dmxc4co2UHQa1P5TgejUH+MgAk9VEudY2gXgEMLNtBHIbozbous3tZjap7
a2En/5B1KM8e6au7PZTFC4z37H9NCEfhbP86fmUB4sGEj6x1HeeusUais7i5RKMlJBkOOaDZgyMh
dZvXkcmiQIib9SoCzeYWdtderd4xFtHzirAUhFZcaJdjiRs7HEdJRyoPSDaC6yufX1qN88/PnrUE
dRwn7fh80Fpb9XdHM/Ja1LQ0VwLyJDhewHbPXSWaErRwjHL5GJTbsNj4D4gOm2sCQEtLLoTgBMsL
D/Q8WLc6aYryGlVEe0KQWm4KN7KN19vbanEg4EIJ0AWJ+bz9zk48L/QVXz7aVn/nRNV95OVu6Ch3
drS7bWlpNCgACBoWpFDIQ14uuh4LpSNpRMCwsru9AvfU1gcFvpKzX7IisMM4MyJzM69CyFCgmlIo
c0PWOxSup7vbg1iaLhG6gjxC8O0K7GamyOF6kzEdR61zVb/cJJZ11+b3ZrPimi3tYZJn8MoRLttX
zFwq0aoOh8JwRMTV7eKfGZrOWbriFK0YmV+PVWvVWlsIIzndM+XXTkd9aU0XadEIbFMUNAAiAbm+
XHdEQbIOV2VgRapNKv2DLbdsPt1el8Vlx8ETnVXgf+YupgqzXeTYiEjZkec81lOh7j2//ee2EfFL
5+6RqAT8r5HZDvZKy2srE0WdKLTxjg6ZX7iF9p2VcfL3mKIjlpwgQJIrpZNe71JnsvrxGA0jHDhy
9eRIyqnLpw8w3r1Wire9PbTF+SM3Izg6Ab7Nr5oiqfQqLvXxKBuFayso0KzlzxZPzr8W5l0qMYCt
GrjleHSsfSRtJ4AdSMGvOWB/2hCu1ggRMdFAgK89x8J60MsWjc7EZcFIj4/9oTeRF0jqr36VNE/Q
6uV3XWtW36UW5uOUcombDoO9b53WzaFpjqy0XfFtZxH8H58QrJUQniUIuuJp6aBRiqU2HI9FWv2V
KuEHo2iDjWQ14aZB99B16IDel1n619tX9NzsbLOOftHT9hyMx8roN2jQ35Xjx9sWFuca5K/GeWN0
7NTLk205YesEqTQwMq9HVa1AXnu00x1+tvkkj0r9RNew8zKA5HH7ECHkIZPSuyiNy4cS2q29r5L1
k1o9WgnGlm4cgQ+G/1NoBc2bbY0JnDVdqRye/in41pZbObi7PfRFCyRMTQNolEj7XI48DJLODkN2
mTIGbmxXrie95vUaenPpyJCIgaOe+BzaqJmV0p4SvXO4npNB2WZT84igXN2couSN3cl/tui5odle
8akFNV2EIW9EoVfOt1ZSHoZ0gFfe0b/enrql4yD6bUgHIEFFguNy6vrQn7iqNQ6oJH1Qe2gwHGkP
SPBUKmhTJn30VZbDH7dtLk2kWCfRpSG6EGfhhl92gWdX03RMvEOuA1SXXZrjYNS9bWbe6vNnHs/s
zN9T2RkjtRpx2GKY5fJQ2dVl7ToQXsrxFyt50nJEljjw0WOXyA9Fs9b6sjS15+ZnDnw6lp6HYvp0
zJRtDXRg+prXj4qxTVVXtlZch6UHg6eQyeRZB/c/25thPJSh2arEiJUKaEVvXILGcGVCFwcEVSzN
kyg6XzWD2VFo5Y7PuhF2dXtNkqZnrfS9jac1KEjFiXUX6X38qU6DcXt7KRct47Pg5Tn8Z+7fa0nm
wzTKVFb1faU2mwptwkn9HCo6dIhHxVrxWhc8C5x86PsBXOJfzL3Wyg57p/UQ9zakE3F9Ou6K6ol5
NWX39rgWLi58YpwwWKB0MmGz06c35lCnNFoeI8naTNXfUr9vgi+3bSxsDRuyVOB6MkzsEFRenvBa
VsZ4BEN3zKfP3rQz+od3fB8mBeHlE0TOwQxF7qdKN5TKsaYnfHRLe2WOFn//2fdnv1+uJj9rtUQ5
Uv7dxCir0Lr7jhEA3RX4GBNAhtgOZ7G8TOojTUZNPspB7MIi/FaeAXERQTMByxdC4gR38wuvsOs+
TTVLOdofxkhzJWkNUCJuzJmbxVYVn+btF5yGlyMga5PUnt6pRz2JrW3rpA9eZNxJffukDcZ9BTB0
U/XO5JZx/O323C3c5bDvQLgtVDypY8/ucugowTI2HJUpd/t+Y36RnLsuW3Ftlo4J0TC1A0G/TkPj
5fC02FMiawjkYzJFPuEXzYpjqW6mCLamdwyH1h96xDmTV9GR3juqREVePra1+ZF2wk++LyuulEaH
0V5z2BYuNVR2/7Ul/n627aQ6Skx1iIn1ux9J8kOpTtAnqOFr63xJQQDcHtjiFJJFEr3/PLpzTINm
ZbYFeG06dqW/wU9z6ZNzu+CNFCR/djoIMJCTtNcLQuHLMamxp1vehLhgpjUbx6nfijP5rwFoHIWi
BJfZbKdXvm5kMu1gx1Aic/gUISZ3e6KWrhsUyf/PwOy60czJcqxGm456uTP7x+b37c8vrQMBHdeM
qO7D+Xw5QUPVW83ooZkZfR/lR1s7emv1ncUBiN4e9jAdZvOkt2P1Aew2LWmq9G8Y1Y1kDUd2/ToC
4oLXVLSt8P/5ha+oXhIFVWQdjDDZZv6j73wLR3+jAcgcouPt6boeDLaAdQHqgYDr6mrOs7EwlHA0
D7nyGD6F3psLBJefnx3BsI9NZcr4fPZs5xtnzWH6ExJc3suiX1Ew8QHBJTyZXVxOMZqJ0jXGIR/v
gkrZVtOh9X0X1J9iPBSqvDWbv5UMtI/0pBTWVhk+356+6912aX82Pmcc88S3euMgOa+lYW+q8LFN
36h8xQ7ACGQsop4HSnae7OmcPiunmEEq4ceyPZS0FsXW6fZATHFxzGcStlHxuFF1u+oizidKmhH+
74GcfLmrutTsN4OvGZ9AT0VfmWVtk+bpR2esmy9toWp4oUUYuFKieJspKbpHrXHqp0G1qpc+Ig/u
Tl4Ufm2l1t43+tA+6WHgH5usTR94YtK94VfxvtAE0fKIpPFmCJEpwA+px62RjcPjgON475NlcGsE
lx+gC0x+RsmIhuZk+rsospWvdNVJXxtEeJ6bZugrt62mxPXMJNjE/hS7GayvcHaM1raPWyXb8+h0
Lhml4iXKo27f57r2OkTOpyZv/gl7SXWlQE6iTTKFzbQj9xU8VOPof8/pCXqqRrt9gA8vREi9K81/
BrlTfifqKG1vr8LSdhJPMKE2+cOrx97KIj2XU4OVLg9JsLPC++qNAJ4/m+nMxDxm02qvyoICE86u
jXdpsLs9gqW7i0SEINuBcPXKk8hzZnJoffMgy/0ulO6n8neRNq6O9KS85kss3V3ntmaHbygbPQGu
bB7Gzt778m8q/ysB2YIF+ivBopJbw/ubl4gUtG+0kv6tg9LtirvVIv21b4c7zA0vTOA6yOrlW2X5
BSlCX6Ftf/jUEvuUhpAQv9fX0jdLw0BdAdeVDjDuj9lE1VHol0hF2YdQ/tE9Zfa322u+NAzGgboN
LvI12RspfakIfMc8KFptnwZ7Ur5ENO19BgnZvxidvEbf8AdkdnlXwbchdjJHBajFHNzgta3fTUmV
IcFelqe+GB8UO1CnuyqMp41OsECPd/bdlov4rp/i+sVqstCNsixwvaaSt3JInqC2a+dTzvVk39lm
Uu7GSs+YfNtC2kSNf9Jzq57Gxp42uZS3n29P2PUxF7c5ijDAG0RlZebT+4nSdBKaoweoLWXRXVhr
bvXmggqQVy50EgmCiGnu0gf42Xqg9NHBkv/o2dJfM7jRWvPY9c4SVkjC4AstuCpZFeRq1FrRgQ4o
xQk2PYI9b58r4S0SnghK/vnjF/j+OOhyFh+0VHYNi15JuXX74Z/bVpbGQQ8UERDkXQSTc68xHw0K
dnlygBI/P41rhATX4aPOAfn388L8WSQSKU0PRI/Pe8b3CY2b5vmu905lA75tr6xhnpfGYpGIoH+D
VNXVylNBsUZ5YHepWfIBjeYk71caq68tCGJ/oQwjRDPIGV0OR8OBj9Czrg+FCuPMPs/vb6+GuI8u
zzffF4J2Mm6PcwVeCnU5CB0tqg+KWkcfOtkOPstSFzzGhlk9617XP2iSbLlD0CdvDk6EZVGiF80U
VNYuRxbohVonTVkfmr+BB0evt8e1OG9nX5/dw/IY17EcVfWhjFBeaB66dyRCqIHAOYD7AAkc/738
/fBGlyVMC/VhcKV+dCNtzRddGgJXFqtCmpCZmh0UzVf0TNFZ+rF6kbxnWVtdgWtHlINCDvQPp6OQ
7LkcgtKqAUwRvnposHXnZ72x8SqllTdyklrOvT+14WdivHxjOpm+KSQijI3TdLCnNghaqNwNhvQz
9xw4u2Sv2nCyX9kxCiSGsM27Gbx8O4na6SnuVHsb5IG9K51EcjN1TLaUGqLNoKmf/L4xXmzPkO6j
IAvoTOjz6XVwzNF0lVz172s/Qwii7a16J+fR9NSrZf+aomzl9mbYAyepJUva1JU8brOqWGsKvX5w
wfRBPEWeViYHMC+UZNFY+l3j6AdY1cdtg4vyolL/2XNQsudgaEvt7ceCzJ3CjgK0AL/bbNUnxL2n
kiTrQU22pozKRrzGcbOwr+BTBUNG5IGMzHzjxrj7vj+V+qEItJMyNh8naa27bd5yICJpbiyy67Dc
AFabu1vdZDZe2RjaAf+X0ousD7/yNDP2fZS1GxFFPhlxH94HQal+j/U42Bpe722p5b8Rq//nh1B5
JiPKsAC7zN5/rx5rrfI07aAbu6l4HKfdGO7efNWgJ00gh59BIDF//qdQcfSkNrUDoU4ebCnb3f7+
Qu2HWiCoE3j1eWeufLAy6ceqUKzuEHhevas0r3zVkiYQ1FBF/FGLA/XzVJi/hAbqrksHZR8UXfMS
mWkqublDt+zK7xFvzuzNELkYUgAUQtlHs2sDYK/U16XUHyI9brcFffl3md1RqqzywSaU4yQqTalt
IiVLj7JqSW7f1IbreziHK3NzHQMZQKW4gWF1FCH7bHmDWLeSAiqQw5hzCQVu5bTb3L+rna0u390e
9sKxwRRXPcpVlH/nqaK60sFfAjk8aOZDYp6UfmUoysJTTBulUBjlzodlaDatUdrQ45xVyqGS4/RR
jkjaGW3XgWaHQb8zEw3OrzoNKxfZMfm+7nrzMRptKoG5D621NBrPxuQ0uypSNArjY3WXG4H/2Tet
cFeUzbjWWSZ+zq1dIG7OM0fLiP1UpeV7OEzVg+TsfO1Zs98+5SwsHBCC4BT/ara60VgHaLNgYsxe
tDF0pe6v22u6cLufG5jXrGLyI/AXYMD45Hikke+taeO8UfJDbJULIzMXTjVaCR4/jEDMGFUuvUm3
B7G0EGezNKfgMkdOlxpnw8GWf6Th0Qz2Wf7xtgkx0fO1/kN6Z9HTLYZzudaB10yO0svNoUrGXnfj
Ik17tCXk7O/SdPxfZh36blU402awcnVyeSDXnKHrQdL2L6ql8PAIDqbZVtCmPgjCRmsPQ6+2G8f3
D0plvXjgMd48mxeG5sgTaFMmI/bU9iAp/0Pale1IimvbL0JiHl4hxozMhKysrOkF1dRgRjPYGL7+
LlLn3I5woECRR61ulVQtdtje3t7jWhuNbsZiJ+zg9m5eGy083A46ohDEzw0YkudrmaUwB1ChhnAb
eY7euwA91735go6d24IWnuFLSZIXTIepryeD9KGnf9GmrZWeOvGmVzsr3bt5t2nsPQFefLmGc3Ft
Ki/FSoeljDYrOwtiwf8xHcvUth7GkrHj7dUtSEGVDnEkitoAf5TLJ6qWEpNryNLG6C2csq9lsrkt
4No6zKC0/wqQLFyZtGJqi46FY640QU4VHhBelW9KmQ87cFvz3W1517dsTjxj4AtjoBhXkKsdrqto
eZ73WNBb/KaVgTvu88CsAgP0s8Pd1QIkE4DWheoWRvevYDOJaOFnOmBtqfvHrNkDxPr2Whb2DskK
oA7AB4T3IruxdMjL2jGpHg7dY5btPJCld7vx120hCxoAIbAJ2LJ56Eu2rAhUAemU6iFIuuCIszXP
a+37+qXZIy0dus6e46PxtTS/mtbP279/wRBc/H7JrPZcy6rSVLRwKIgaDW3fPWloYa58pnKj8YdU
J8+VpjYrOYUFW4qUhT43DgLD9Kr5W6m1ZKrg2YWjemiyU6lvnLVa14oI+WHtErXugD6khTlAUpMA
saK2xuqxJkI6/LEr+wosi/DHxCn/wbNjm6/o8IIEtFGAom2Gtpnn/C6P3y0qpTaaagpztTM3VZEf
K70tfNtq327rwaIgoE+hvoZy7RWFR64Xipfl4xS6LT1Oun7iSYks6mjf7y6jPw6JY+SmkfDBrblc
EbMQTMdthxURsXWnt06NA51UT2ZKfeFtb6/q2p+FowzOJKTbkRq9Cr3SOO2GGsjXkZ1lfmL8Y8Uv
ov9msyOp48BZ7a253sQLcXK1hTMy1WUDcWz6YRfHuuY+GmxuL2lNhqRz01iJwtKVGh2GT0UFcKDX
1Ph6W8S1zblchmRzBDiRqjSN6wjD+oM7+p2422heCpB0ILO1pte1lEYjz/Zdv4vVOyGU4PDC8CNl
ghoIOqWv1HnSuZ2ZZU0iRwwq4HrTQ5IYg59QZxebxf3OxqU0yccx+1h0vG1IROxh67jZc2qt5voW
VHmGbMPIxDuajhxmYoadkIQ4aTSWm9qNePdiZQFDFal7GZO32wqwoGMo5iFzAiYEUEjJSE2s6jrW
pA6JAHziOyBIponvrJm2BS3DJBZyvnBwkMOUuwJNnrLObDmJeuP4asWHDyzh7OuSDqtaB0JaDV9H
veQFzUbPWq08x2BqW7mOS8eCeTKAguEtm1GbL81ZRcauFoNGIg18LdkpKY5Zlfm5giLypl1rpFwT
Jt39tOEGczoVAZb5HV0I6qT4ekFQAFcD0/obd2vtR4t6cLY4aRNp7Q21YmNxOcesXJz4GCAISLLS
HrqsCAhG0PiGFhtZ28rOyRJ4iiQq7DZ/o1nTPjgK01Z0ekkK4Oc8DOmoIAuUM0aEItNsWjHBsOQr
E4HnfLutcGvflzz1yYiBUU5IFpW6+qKX3/tC/3JbwtJpnK9AitnU2hBoesQKkvKoZgeq7km94pJf
e4MOMB5AqwmnY8a0kQyzw0kjSo4Db/vPfXWK89wvTd23CfXNbq2HbnnH/hU2//1Z9sa1FCQ+CLRZ
tYfNWLvB+Pv2hi1dl/PVzBt6JgBNXc6QEJ1EsfIqrE2SCR/kYX5JM3DqEp8o9xENvD86GDVEaRyO
1DUUkB6PWoWwPY3ih/F7sWZplrbr/OuSgulqX5O84GlkKKb/TJs1Z3bp7M+/L6lXP5XjoHn49YTB
V2Jbvf6Rqz95Et6fLEI542yb5mM7O5bJrEoXzGdpFA7Kb3enFCshzdpGSaF/plQOyUx8vzL8hgf2
9rZWLV1DJJ1RdEPT/rUD69SVNRpukUZT52wM9OZXneNPxtq88tJxIPZHembG50Oz/uUuDWOCshg6
SqPM3Xveg6Z+MrRhr+hGILI/t1e0cE+Q63XhI+PGo+lL2rA6E0MaG2MSAVzOT+NhN/b6gyq6N41W
BzSlHsu8zVbezYVdBGY6+M+Qy57rM9LytLhSm8bzkkhJNsovt0OL2OH2qhbUAG1JWBB6bmYnQ3os
c+BNKgTJk0izkrfSOGqYd7hbwjyFhYcLRXGUMKUbaRjKoBAT5MkA/0sePLFijK+3CH4RpgDQMYS5
T7CDX2qALoir2KbCIqrZvpKIJnBd/jnRyxWzNf/My8wq5KD5FKMZIO+7ghYzSzT/oZGPR3XuGs+Y
i+IbVF4aPxa1Ax4/voZg+J6/vBaIehJmf4GP4EpuhTWpXG1FwgFW4frxO0T71u1/E+exB4VoItAx
MQX9Glj7tT4gAFShaqhwoEojA3QVDA+oCfDEqHKmQ1tXYZqW29sKsZDsnGXYABxDVgPjCdJNcvXR
ISMRPCoq7ieKT7o60Oihrmu/qPqAVZg+BwGNIA64spRgRfq1ycDUCCZDwfn1Ph4uabwHapTGRIo6
AkTAkyDpJgcelGZXO8KzBztlNRinar8xjO1YqcJPWmR77VLZmjnwVij9S4mJ/13dNA1fsTBLqoym
VvDkzeWlq0YLpRvLerKaPkpUQwlKK7NOaeqi2zNuvZVdWNJmlMfQSYKxqeuWhcw1ig7tw10EJq8a
Ayhs2hXaho/fbm/2kjbBcmHie64vo1p+eTlTFwCtSqZ3UWmLI4ZgP4GCasUvXto09OW78yg+MHHk
bELq8Fa107JHGL7VnMznXY7unhWVXVrHuRBpHWBkaJHDKvrIKx65/sRWTuM6nzwXvnEOaFHChZc7
bBS111BQ1FkUW+BdSv+KIvUn8rM2nX2jgkAFiGVr/fSLKzoTKbkXJQYORqpqLDKohmlL7XNpsN39
h3++Kuma9wBIrkmBVanTk2Y9VPcjiFzs2nv39pmHRMHSGtsZvp9Uf0vjN9U/8vuRdcVtRJvoFWUJ
AET0zlRzHnF3CLIi31T39x1jBWcSpEMAKA6wF9qMR3lxmD5p7uYDBwB1mlmhASAgj98UhWo1Nqbw
oqx9AcNlvcJyMf86+YECS8M8TgQXAviKl5db61pAlTYGQ9qQHEpM9vQtQ4DPH8sifkuN7GeuGSsr
WnwU4QmhGWoea7tq+yeJaadd6UFmvvfEtyJ9BlKDnycmhsuTLem/5017MNv9/Rs545nr7xi2V/iY
g+2kGmCxWGQVYfpTjC//2+fnu3qmyOloaRnzJlx/dFv1P9Gce/v7SyYSrpcJHBmkk6+qLz2YgVxj
wl3X2y+EoWhhCZ+OK721i0dzLkXyV0BNxrRRwybF7lj8LBTTPJZxYn1umlZ5ricN4GG2iH0ypd+J
16Whbox3cl1AF+eZx5kDHXE52poki2NWNp36yWZRbnK/2FnKWuvH8k7+vwAZ4s3lTg2sPJNFtb3J
wOnm7j+ka2dr8KSnRnESogqBW2X2ZKt3yob+va0NS5b/XIB0TsglkhQwHyzqnV/Wr9j4yOd14LEj
qMB0rkxn1makVyZLwCofNHAAMHctjbzkuszO0Yzpin4/GbDQsXKiKd6Iy5h+T8ZkW7r53taPRrsC
GLC4T5gQQDPv3LYke6n2AASghsF6qvEzeVDpB6wn2E3/+3l5aNHQp/9YT9UtH4Afuu90L7RzzP7Q
8TmxUCpla07f8orQsQSKPjh3MjWHV1RoWqpgPL0D6cD5Nq05FQuuNTDXMfAAnAU0d8vhqjrVcVvY
Ho1yRw2A9Zq1R9Y0R5XF/lTd39aEHP97JQ7hGJYjBX4dnQaFx10TebW5HSjfqwDBq+hawmdh0xB3
o3MY7iUKjHJft9qkOhv7sUG16uhkn901/M2170vXsXFbFlOG7/MytDT0V4vD7fu+ZJgRzs00Nkhe
XM/Kd2kiBsFpE2nZJ+Bwz11pgPh9VoskKJSnJi1A0fp9rMrNbbm6ce0foDoyg68AiGeO9S6ftTh3
R6PwWuDgcbQ3AoLXBphIE2fbVHxt49OU7LX4G7d/xDRD6fkAfthAy15d/jahP1BDDr3oHPC3/SMK
cSwxy0abJ5OvJCcWDPr5b5QNeufWvLdZ30WgkKTKpnYOfb69vQ9rIiSDnhZGSWfYyYgVX1FqM5rM
79S3/02GpEQOBnXS1sAyrOoFGcnS6H1erbjDC+4etspCURo8GMAflZxVZRwzzpqsi9QyHZ7HUlXC
jBE0c3hDEWRTbWwEV97Gsmg/osDnkiVF0qkHQLeedJFTZkFjHkz67FX9Ni10PzMjp9/lNJrSb7e3
dOlezl1f6OJFWIk/XGovKDnbSrMg1MSIVItJ2T+3v7/wjGnv4FQAokXIb83yz5y+gcPp05lOo6zo
AtL86MA7L5QdJ/+jHGkdGBhwh0QzaGSaO9X2S/uReHuNrGTHlpQceUogpWDKEf65pOTUsOKyaQYa
tSzo6bGYtvEaEuKS/iEBB9jod1A/uVNdwRhw28V4XAqgeVnaJ7cOc74R7Ze0PpI1ZV86/XNhs207
O504Uwt1ciHMHH2qBfnaEOXSS3n+fen0zZHkCZCzaKTRF6/8PjaHpPsDcglUKFfyI0t6hq4uYPTM
rBII1C5X4rXo7Yo9tYuM9KdDgI2AgjhG3oz29219XtoxeN3wwOdhhSt91ikg1AbRdVHcK77P8jVg
pYXvo/IJBQNeFKr7Mvd8XqrmVHvZGPFvunYi9fHun480O56rOdgHp5BkQXMo3lDZ9RgVj6n9wzG/
fuDz7zUv9L5jHElyVkiPyJKC3itKyNeGgBp5+ogAOKqYQ0IjFBLul8cs8Py62qSLiJtFoAD1sltz
hLTZzErxvqGiLoy6JyJhRP6XIlytsEXZ2ciAM0/bEbN9beLuq5E2z4I7gUO437H2EfjEPjoKTmrl
/hmRuXYFYvN6OmS5F+iF/UDK9g817Qjz5veH0ee/z5SaDFKApqDP0OCRiWS5Sqm/1iq5pIJoK5ld
W9g4JOUvN8DsHVsIOvLIAafAjPjW5yunOKuBvMWokcwBJto9r/KlWVOXA2sVHtnTpAWj1by6rDw0
Te87aY4e505sbuvlgnVAvwwmuUHHgdlFOQoBjV1VeJwMUdwC6Ldj06/BbZyAtPlRdMM/t4Ut7d97
8cSxUNTAVOnl/iU6TXNmo1Tj+O346NUrlm7hDcI68GF0LyChIb+oRmzRzOxcFk10W2W7QdmYaynN
pe3SdRVAfCZa3HHRLldgGBSkc1rBo3HUQictX1gGRIip+CTqtSrJoijwW2NaCQiUVxyyWae4nT2V
PMrM7FszkU2fFZ9d4R56Zqw4WIvngncbTaaggYG3frmqBHUHgP5NPOpo4W8p/nP73JciENAnYTIK
lUbkn+REpGfCAMRsGIAqbWq+yoYnoTZPmpEcEF1NRwQkO67lz1Zm7EG29wGzACQBzOqBjBLlptmv
OHvK87oY0M7BRGTqL7b1KQtuL25J61DoQ6keMShAUyXLjuFItS2HcYg6cITX6U/VDONspca5dEBw
uTHwDSs+z65fLoG3XTUii8ajpLc3v5RV/pIlXTv/vvT40QnZYw/TxEgQZsepL6Oqz38OOf/soRnk
9nYtLgVTQohDMSaHyYrLpdSUFQDzywag3P3k+UFP97e/v3gcqDTNJWHMEsqPFGjuhQoUA9xQ9qi3
J4OErPuAQs3FrP+IkN8ZJW1bb8whogIjpJmC03pFpZaOA934wLWb506gU9IejYqmiB4g7Fa8c8vn
UX8e2EFdufRLGwU45hm8dPaori59bjMhepBJMP1Fb146sm/XuguXzhpWHoDCM48lmgsu16G1Y1MT
qxsjhbwpAROvt496qY6MiTPY47n4B0ySeYlnN1sYnQrIi0aNJgc8OAN6zDeF6ST7hDSGD1KzaovC
1vjQT7m9GQAKvCmrtnlphadtbv+ShYWaoCRGqIgZcPRoSjagosYI1CoAYWojstxe75ft9raEBd/r
QoJkxATrBtcWkNC0O0BoJ8prrD3mcHEYGIEehzX2pIURR7TSn61IUsEUEKIO0PyA3JZ0QQ9urtLY
OZj+zsHwnO5iQLjV46ekH3esSoLG2JK0CxKQGKvWPuFiXxVRra61FC1cC0Qx8J9BZT1P8Uq77LhV
bRKV4kXU68fSqQ+9/a2JgU8rii+3d3vpPOGlY5gfb69u2pIk6JVqlWaMFHnLA6vcmmQN8G3h9mEp
GtJxM9v5VQth6hmYhnXgqySgu2n0p0J5Vts19qCFZQACeb4ZiGg8IONd3o/B6OAsdShgiuxn4df8
2927dPF5SSczUTmZUxCOxsEk6PY1gKLuFwBnC1yls8t91dzVCi4sUnugVhqDbKeN/+PnZ307Mx9O
Nhqkofh8ko6+GnJrjUpnaf/Pf7+0/wW1iUOLuI/I5Prj9ylbq4AvaBE6WVCbQG84HlP5gFUTKaoB
iB8YJQ2ECzSfU79GE7woQsMQpD3PbyFyvdykURj1MOYI+lpK9hXs6jRs6w/UjNCOA/9wZjvAYI30
UIyEOMQiiYgaKwBOxBrIwdI5nH9ecp8SQGKNk6cMkZZs6ir4yDVDcwgAq+YurSvkooI7TB30HA5m
TzFPTzcr/sbSEaDUBWxFoCOha1Y6AietJ3SCgjwBrDI9KEjBdnw/lsUccSLaADLonMGRRPBUxLkz
TEhPWJq/RS3kfq/PRuDsoF43J1dkAEruJibjdi8iXQRM8bN0pfg8mxopbsYwMCq+YGAEUIbMNo2Q
0M5EgROOk6cJyW9qtIFBntz6lGHYNBcrBfWFl+hCnLRdyBdPoovjARc7+KX+7LhP7Y/sGLDR8Qij
xnU1YlrwlqsAsR+ivthN5T59u21aF/wJTP7itmGI1UNcJL3vPa8ACFA1OHChKSckDp1DnrrdX32i
ZgAsEgUohmOZnJKptrdT3qR3RzRIsyGegfSZOkCO1XNPMWIx52oG8hdYt8K6vw/8UoB0RCXrewtA
6EgGvYz6KRXH2/t3bVLwedCKAvJgfpzkKn2lafA+c4QxzoDapvlVt1Y0ev59lxp9KUCKkxgvrSEG
JHhktuBS2LZZKPT9R9Zgw0OfG4CvcpIDSRu3Bw9PlDfPiRKuwaAtrQCA5oiTAAuHxlnJqCum1Q8l
r3lUmuRRcKCtwF0nyJvdT1WGnMKsyiYm2GBmJPPetuhAt9qORaVab52S7FX8K8a1hMzCkQN/Elyy
CCxhahzJXQDIJ6mAHtdHfWhjBFNX15JLawIkd6EHU2VlFgYEDMDnBB1maqwo1XtQJ2kV/AQkuC0M
/KGHWRLBkz5tmQcRWZ1uR+uFWp+L7h9r+FaOB9VkftI3YIXPA9oVPhvbzRi32+L+vjp4LOgX05Ct
nfuRjEuXAgmoShld6oZKM/iu2wS2tdJbsaB6iGgBrW6/2zfZadEd1gnGeifUqeGjw25b1fonq6g2
d18gpLUw3AC/BYPH8kLUgXkmLRonBDppoJUgghL93c/ADB4J0Dd0VuERkBtozdjt0tjL3LC0qV+X
RlCoK5W7Ba2Da42sEsRg+NeSbo9BvEFVNOLNGBfz3Be/39JffF8yZI5Sx5bHMy80x6AvNt3X+8/g
/OdLykRUhw9jj88PNBBlFRB3rc9kcYMAGokBBjRmw9pfqmuT9AMtANgTtmUZlCUadNeGvdckSG9V
24710OiQkFYv0xeE2be36No5whsLgFN0y6B8hjBBWoBOu8qNU3y+zZ5GU8n9hnjctxX7N3HZofWU
IwDsPqC450KlXcMQAYAF2twLRQP8YEUNqrXRn6VLfi5B2rU+19vRsyBhKnZJFpDuSO53W1GDQdIY
g2pAfjfluyHSLO868EuF4GnwLRWTAXcnGnAuMMZAPdVAiufKb4pRwztisROCnkl87pPX2yd/7ade
fl4y99QaJkvn+HwFTCY0FqWglG+OuXv/WWO0F1AoGEzFPsmVeZIYRjGYZRyqNUAKnq3q5+1lLNyP
i+9LClxPFRrVkd0LJyPwmp1xf3yIiAYjBEj1ILFz1R9rVhNeoqmNQ0d8yvwyuzt+u/y8ZAGzBFmM
iuPzQK5izHenjXG/N3qxAGmDCm4V5sQgAcNPbFvcPxOEBcBtQK4ByoqB0EsDwpEpyyqnj/HOqf7R
zNcIaRbUFOVUeInzTC3Q86QnyCWKGleiVWD/qtavErAV1VXU9YaP6tBKkXBRFnoI5tcUtUi5KU2z
SQF4uAHurverY98t45Xr35W1dpgljcWj/V8pckJDB7PO0JWQMrnlxuYeytEfOHK8R7h0sO2IRCT7
KjAYRQw2xOHGLlng9mv8qcsr+Pf7knUdaWqpqctjIEOlfnIypg88ECam6RBDoY0f6iVFoGi2VHKO
MaiwUn666U+yuW0zFl6H88+7UvRhdmYXDzlMtyZOhfUrsX7pyoo3vbRFqGogL4mJBLRESFsETFza
GZzGQKWvd9qkPiW19vn2KmYDLfnrM4g0cj54utEtPP+EsxSlXjiNXqWeFzY5xv4mJwlKW9tatbd3
9GSH3soyuC1w6XrgGUJOETE//pVORVjMSriGNWmKGXRD7rtGDlirqElX3M7Flf0rSK4NTaUoGBcQ
pJBP+vCS1t3G6CkAer1QidcM/PKqPOsdsgcjotKqdFupR1ODMhv91t7yQzGdRufP7Z1b1Ab0Cv5H
hqxwaMBMrMSZL0z8PWbbZLof2X/uakDOBNVT2C05nm7AZQqQVHiJU5EhJeRTNNDeXsLCmQCaA/7O
nIe9HnhisZGpSlHboeG+Zc2hASppmn7LFOJb9Yqohd2CKPDRzDCsM0vJpWLXLHeTtuJ2yJ5c/dVi
32+vZOHAUZ7FVqHvzQYKoXw1G1dJsne2GEPbkPJ3WdUP7hB5fI3F611PpRsKTO759dXQGguJlwvR
wdpTuHSwQ8Hr0a+m7JSn1QOz7U2ai19iGNQj9vVNt4bNYFfb+5eJsXAkCd2Zh0/uTU+qYtRJnzoh
F9VDah7SZ6/eJaV3v6EDxx/y27N/d52AxhiE2bIaYpi2T7ZsjRx1cQ/Pvy8pgzUIpHBicPu0erXN
xd7qjgN40caHuqF+UlKfs0O8hn208EBcLGq+DGemdersOotbLEoJbe8L+tSGL7cPZ+E2XQiQvCYk
3ITCDQgQbAzUHH2xyH6llPjon8SfP9+WtnChgAuPvjwTxhuj/JIPldltnGo2LpRCQlv50ZC1hOrS
coA+M1PhAMv+ivW6qoRbYyJbAUKl7dP4zUoG37LETiuqXZ43u9vLWTqdc2mSSuRZ7PaIWpUw0TXm
FwkAKpL8BNDglW1bkgOXc+ZRgNW7yh2WVRqrBSDNQ9pOR0a7RwKoirxYK98vbR7QdDDgi0ccY3iS
N9J4xjAlLZajE9DxYPI8RJ5lAAVMT+6PxdBOjhwaPBIE/LI9UuwhLzpTAQCW2SCdF+Teimld2DFA
UQL0CpAOaMY2578/uzfMKxxSm6UXJsXG8kD2u9XG/e3DX9DlCxHS4TtVo1uEVkgZvaQ2kMhXdGvh
84C8mjE8UIi6RlJSp0YxWe26ISBXj21Nt2WZriQgZ4dCehVQD0QlDb4buuHlU5jg2wqeImLyTCXw
zDdqv9T2zvAw4fkj7p671cmrpTWdC5z//uxUSD0JUHpDYP+tS4oAb8CKXi0cu4dpvnkCCkhxV3Xg
BJkEqvYVgFYAcqQcvNxXjNe7jx2t/UA9RP3ORSOd5KXxIRuqwTAAFPIwOWgsOdz+/MIdBIYmHGl4
HMC3kFGbEFaWU9JrSSTayghY7/pNKg6U/1EMMNYxa/p8W97Skcxlgnl+ENAnclmi0UQn0JOURoN7
EkGmHz/wecCpzMN8sJSOZPBRdSbCZG0aOc5f0We+t/Lzlw4c3/3/70tZi46M1B1jmkZApx8De6Qb
EvPtqPE16sA1QZIHVVdAoGlKLASVx74IyiLo+EpUswDMjwlBpPFAt4p5+6typz7ZLnE6wATVItl1
Dn0E//iBCWNTuvpjUTmFj3rbBtOGjQ8OySjVPKR6R8CA3D6z91SrbBfOfocc9WRJwoyJx0lkOkoX
dkZu1Vtq6C+eFwOfv7DyLaoa9GQKOOFub30rErs/TYAN92k76n/UZg24fclQnf8gSYuamRXOqbEx
eLx2mHX0++Iz+AKSJNJnuDzMEgzTSuS3MEcwj2uiJq+BVA9dSfNFPbNVNbzJyrFxMTycPPBzfqB/
yXe05lUALsQ3Ke/2zlDTQHObBHxsHvX1moCpmDHuN20pNmpHmw1JGNkgYjY3WUaKEypX7c4z754C
w7wDCtUAYUKVB+jVkk1KBpOUEwaoojgb34rSfAWbwspzdKX/lyLkuC5DLG4xG3bJSh+96otiBwX5
fVvvrkyfJEI6ZRI3bTbUagIkC0DVdX9YyjYO4HfIN2I6Kzq+uBwXlSRMAqPnUX76HIxTxmrfJVGt
YZ6zetDHf/r4nw+s50yG9NpRdP1ZRs2SqBfKphyBHzv8qlvqd/wkjLUurtnbuLqzyMDMrePudZWv
zzIgpQDUPqrd4cUqhk9gQwwTK994Hl1JTl7tnTvfjH9FSevSeGLnSp+lUeMYcHh/pmi6jPMVY7j0
Ls11ILR9oOMKfamX188ZJzUZuikOu0oPrOJQV2u+wpqEeUfPLrgSCysGm0wcchbxcZu5X24f/9r3
JQPSt3mWFja+r/4ts43FVxyFtc9Lgduo2gCsbvH5KkZJJjDpSji9pFDnByDZFLvLVLV0tTgc7FNX
jKACjYM8eynMNWikq2sPdQJOChL26EtGHWte6Nk5VHFGS92N49CKnxTvOGjZxmUa+LgBxL8GYbQo
CxqF2SWk8tE8fCmLGEJFjcNUsKj0yUsxC0ZfaD+C+Ubb6vdzPc1j7CiZza3AYBWQdpA2herhtVRC
gPJtaVZuqRl/TWvlz5A0+9u6tnhYCKiB8u8BzEJO8hLesArca6h9dCQwkke9G7d68lhg8Pl/EyRd
msECcLExQZBePBAMyxf9sbZ68HSsPL9LNsZDVzPmI9BUe5UooGY/mB5H4WBS0iMts6dktA7dmKyU
/Rea89HbfCZHUoiBIUqNPTYX1bzPaU5+DgQTc0z3tkY5PSlED2oQhdWdsetVdd8b5bfb+7mkkDg3
B8yFOL0r3IbEUooK1SyEYDn3Kzr4Cs39QXkrkP6tXm/Lek/uym/EuTBpsbUt+lof7ThMKlCpFaaZ
wJtz/tDMZQ9GzMm+ob0dGA1RA8XQMJpYAcDv4LWz+YJG+TrvwWSPNqqtM+r1H5I6XxWtPLmxDads
6h5jWy99byz0R0tDEwV4srJdXyiWz1XgJNQYIgsUuIq+NfXepoQLCeaXKvlk53l8pF3rncqxsgOv
BN4ePB0vqPIuPrRqzOD3mvFzWmXAhxo17+Ql5U+ai/Y0oYFuAzCdbD8I0w1ykQ/HpjLr59Hm3Tau
ej1wSzt+avPiH8HIjhHGSt8ayjZQM5s/K31HgzYfHR+4JrE/Vl1/1BkKYRgfMEfhl8UpmzwepN5o
BHWMynRiZ8m2NpPykHPybVT6dAOOTfxge/oFb7n1SzIqYQws3N00mZ7PuyHdm1OJ8WxDDP9YxB02
t4/1SoVmtwlTRDaqIQhJ34ckzuynwSu9arsCbpPX/AbyQb9t2PjiKNrT1LQBqdjK83/18EjyJLNm
qyKetJwkkUPSremmARk+4gjOw+DwZNG7L5N96DRTbJoqSHnaX0dPDfryZKEpeqKfAKZ1e/OWDKcH
HwO4aUiyXKGnNeAcyjLFhRPAfXN62QVc/3FbwpUlm7cL6TQkJQDQc9XXYsTQadZDJ1wlGvgPQDOW
bOViL57ImQjpBVVcNJl02qSERRHUk0/ze10NaQmSL2aOKN4SC98H9PKpjm7vz+KPR3lgHr2cAyFJ
nfoMVGOGFyuhSlLmT4XzpLjtygZpV8cs6ex8h87uyBR3OuqgGSJaAaYpMIRXO1T94geXmahSJQMq
uy4YSVGgpkFdZuOuUvV2D8bPLLA0Sn6rtNc2Bim9rTXl+egrjbc2zLSoJ/PYKQJ/bISciNExo+I6
QE+PwLy2SfQfQ6nvGjVeeb+XpIBEB9gUM4DjFVwrWM9cIFHBAXI1ZZ+IowVUKsNZ8UbWhBjSbick
NedzRS9aEgBk9VdHxE9VpMfbmrMmRlZ7wieqNnNW3H0b86iensu1/oVlER4oDWaSiys0ZY5QB5AR
KCdwyrNgVNhBEzzzQcK+ci5LtwDknCqy4vNsiezAmQbabxwTzSX2XlhfKm3FCC3pv2YjtYQZRw1I
kZL+00EBMg2DReWj92x42iEhxgMZ0406mMEHTgVNmjB6YC2/Su3DpgNGKLZxn7Xvdvondg7p3WDK
uM1AG1ZB9owk2dXEWIo6eZ/qLW5zvo/JxtS3Cd1+YBXIRWsYS8NonQyi0DSaKYBVpIQdzdLjCOqu
vc1FvK+6Zi3SnQO1C68M/ifgO2Fv8EggiSTdlsIFBV1fY1JfY+Nr7pWWz+rk21SRV6Rc/rYTohTh
amv4dItSkfhFj/PcuCsHJxXmVUFM12shZek2UfdZJXyr+ZLF22Y6TcDavb2fC04KqKlcFDMAqgDt
kBTQcuNE4bWnhnH9T1IBWYHE/oCxUMM5NYBbvC1sfjKudhTIFHPH83ylpCclVkcwxmUV2KKqIT45
BmKikfBi12pAtTKVDJDJjrU1S5v4Zuas0bwt2AxUoOfoEvt6XdUHKm475EmmhVzrA1X/1raf4lRZ
WeJ1NRpag5gBbh8SPtdQRklGU490mha6+ks66T4bHvRa9RO+y5xNEm/hBHj5r9v7+q710saiFwoj
THPpw8ZY9qVh72NEKEXRWKFZ580W5IzAMjeUdEuaXj2UamdsWKm95VPZct9pp27P+74Kpqnv/rqt
KzY2qbVnj6at71GH+blq93u9Tdvv3Oj616ptJ99oxvxpaDBBhldK/6Q3U7XTEngG6lhCURtBXtrR
/i7GpjwIR+iBqjK+Q2xRBg5AT4pNXZB6a7dqulOmXGy7BvOTPtBDkkDAlITxpNivrAVZdKPRtUao
haNHj4OJJCxgKlCrlQqoaS+oSzClFvZO+cQ0Y6flxbM9pbvb57BgzS+OYf77M28m6Q017czeCkHN
uum0XQpGbWCOIWK6LWdpObCx+AdQIjNez6WcgpleLVrNDS33UGunGk7TB5aCds1/Rcxm6mwpFAFA
WdQQoWi+gfK5eEjHo/Ln9joW9gs9Ysj6ACFxLghLFjabaA52aO6Gbv5qaoesCeocGrhG77dgdi7E
SP5I36QTUwuIKaxygwhXM/6mw0Y0IaWjXzbfAQV2e13XBSPwJp8vTLqPha4odVf3bhgXXjD1buBk
6LuLybb3aj8uT/q4M5BX0LVfotwy+37/C5Pn+MdF3IlWC0k9ROMkVFcKN2yIdRKNfYpJ93lw13ok
l0wdrhRg6OYi5fV0Sdr+H2lX1hs3zmx/EQHtlF4l9eItlh1n8bwIk8SRqI1aqPXX36MAd9LNFpqw
P2AmLwlUTbJIFqtOnTNbOSXoxMkbHngTONs6n6S4rgj3nfRfI7+tLNtXynVuef+pWePcNUuo+bb5
2LqPlL8M7SFLA0/VX6gyITkmWxhh/dKgbybhP805/zFMbDeVqmLHlv+fjkRyTIincqonmEBz+saL
Y7MmOLTDaO6uu+PWaNAjgAIUsAQgQJCuXcrQwlHPBn0EGYZfG88DeylcFb/X1lhMVMc1tAJDIF3e
yxpuC5pOwCtZg7mrZi8wFyOoy387phiNtWkJxCPgdETMCt6p8/W3udlXmZag6wHSkPspc2lQL8vw
xSw9dKU5rP1OLUb2sa7NvpjYuLehqnXMqsY7QEwyTXwMACQUhJi3I6uamyqp66A3abar7TS/zdqi
unUYipkjsYxgAdH0q+3wKXCaWvOBlxvDfuqcfda4NvQCtLFKfG5n7bMYFuctK3hzN9mFu0cpKd93
tYV8DAVjXtfH7n3KyBzaLmv3GafTJ33J2M3sZbgCu559EjNQuWhW4H7dOeQha3sVpfuWJ1BsV0wa
fOGC0j3Tss4GbQtS+uh4Im9Dj85KReZWZULy6ZR0Ay21FUriPZj6cyGeuauogKyfkKIdNIGDnAdV
VRSB5UeTlTHgPxoWP7Kp+ScjUJ10KVOkVrYyExZo6UHWhWIz2tqloicYDbqlcjwkoNxFh5CIn+rH
ABJtKXgSsiNp+W1X2DecZYdYR8fj7N04ROx6Gn8rCutwfQNvDhh5tz/JgUvtoLEytcHkBdKXqQ6C
g6z41nUqkPPWuq2cZFBWQVldN6RTlYi2SazKAKLaXpmo6mbf9NbkL0RXBC8bD5w/vEH/v32lyMJa
WrIQgoOiGb+A/tzq7lsHNLDdbb08jeX++sxtnhWgM8TBB/pEJOzPzwqeT6ODENZ5HDKowpTHkv+L
TeaP+vN1O1srhGhsbUHBrrpIEgFi02ZZZzmPi82DVP/He7/WNkKKFVS/4o/QSCxXyEq7z7K5T9zH
NGghgOwpX4JbDmBBZQky0VAjRKvy+VSVcY9KIk8RNQBFkYdZftTcD6zGqYl1tU6CStODtra1muj0
pxxql1oQZ/fJ9/cvBYTh4MMgd7rM2NhFNltLpgEObD+TOMp27/88ejnXuij+u4i9R4Phmh06uC9o
Ip0cre8qpP56f8nHG7JaAI2slCkXqe+hFTRDPTZ+hBJVUA/DL4R4N7xzfTPFi6mthWJVVPakDSmG
UoNIKEp6pOg/ma11qJL+mBgo3cTeLRdCUUG8RDHBk0/HJ4UjbewlJmnn+DEWdQsyEl1/ilP6ZnFS
Hbq59fasLVo/1hMearT9PZDqFTztyXGhs/3IzXT6cn1FDWPrlDh9HspnvaXpyR9MgzeY7K6pM2dv
uKw4FGP8DWnGZa+hSpSR1nyYTNLsl9mMb0Q/1Lsltp19lXbtzrWbLlz0ofH7OseTybJ/miiEHYq5
SW6rhfahiFGEI0Zc7tB7YO1SVupokPcGpJVaAlu1473aI6eQtfLKMO04qmgIuA4F1diunvvWb0XR
ho0BFt6i0SGxWKAyV3nDcFewid14wpu437oA7tIYAhNAarTBwGZ7X9W8uhWJ6e0ttsz7qZkKtLXb
lU8mNPt1aIM/5BxunGTdeNTSjPoozCxf3JkishnG/AARefuY6XocOBpKcmMntGeLIvG6ICMPiiif
1tr8SYsT6CjYy5cS/+pTN3jVbqHLcuhK65U6xY8lt+jemIgDAdfs3tLKQ4FH0C6zeQJIa1PfjuNU
BGYzVv5Um9CDWZLhns0ZAY1IMQcFWGB8t0/mZ4japX5dJG3Q1lkcOnTBXyC7uoOgch9CgpR/sau0
DXuda2Hv8OKA/gMrgMj3FACfLj6h9805QPTN2fUuqONBIDmFrAUc2RnqFy93R91fcEXu8MgujWAU
vRMABIWqaFcj0Zyw5IHmNQsbNi3+BMy7X5jLWzPTBUezru1GbjTAubfCr3LEl8BX9J+Gims7a5qL
cDbTYmeU1nDXjUxHR1Y/4EfG//StY3yJs0G/9Vo6emAD0JevDQC1+a4iJtDSkMXxRF75OiLwPURs
fpfDMPlgzCx/Jz351xjb6mEpEN8Kr2LP/UzAFN+PYwAIBw00JtC8BObTz663T/XbMf48Va4XEdAI
HipDBw1JsXDg4IQZJkkDDDAUZUTI+8W+zytWPpSptgRDX3v+3NUiNKqy/pIatIkWt4AzwpWqG9AI
M18bJw1vXIYoVgfal5LWQBF2oPpeYxpQkm3+ahXiN23b8pPb92aA3Ljx22oSd2+VSXJAs/N472Wm
G/Ygn95PFq/DQlSzD3K+7rFoAFYlRlLvq6YbbhnU2qG2tnTVzul6ElKcl3edPTq3qNtgoFPJwkIr
3sY27g/DmLInkjEWQHs5+WI4oy58LxtQyUySQbuhPJ8PZd02vpno6a2eEe9oaMIO6JKmUKPR3QPv
9Cnk+jjsmrq1gLvp4mCpxvSGmV19GJbfQ28EKfy2Q6UnNMHv4F8/rLYOaxQ87FV7Trtki9LGgY4O
5/Ejd/iqsto3flele/zj3zwW906rUpXbOhtX9M9KtYOsgvzampLebBMwpz82k3c0G2Bd+dQdeRvj
VDBUCNetMArHzQoCwoa9oKHms+lytIjHj2kSYlVqFUJu8/vIcts2mEPAnCddPX2bGVXGgJ0qLWiv
tvpTB+EKxQptxFEr2QNeV8jMXWog0wrUzl7HnMe8OGggPct2ZHx/gufMhBRHAVSUE3uGiZ7v3crw
DaggVu/GsSExR/EAwnWJvkRcj+fBWoFLRDdTaC17oKe6bTNFGLCxFFjgFYC1NjjAlc8/Pxh4Ms25
DSlnN3BC590gQvx6VDAB9EJ7DsDb8nNG05e6dJcsYmXnjxSJ7fnl+k7cGgByyQBBooCHMUjzU+ok
ddIZMs5dErQpOuf3/9v3pXh80mvRUQffp98yaz8RhQ9tHCToJrLRZwJafyDvpBRXnbTImDMoitS2
d8u8r2g3zJYpEBQVAvHzA0M5sSVNFS47u/KWjkXTfrY+a5ri8bU5FGSeIK2L18tFjXZyies6M8+i
oaBPwDzhT4vxPQL0sKoVq6KyJbktq0ynHhG/RCbafoIpyb4vgwZUtHCKwMgr2weJ+Lfrs7dxoFCE
zMiwrs/yi8It0ebEFHOWRWkFcqr4fmb8lsWv141sefP65ABfOI4tOMX5doypOWvD5GWR5X2yS79Q
4QbXeZEeNSCZBJwUVxdQN3I6xfCYmSHSz8AUT/0JAZbQfurxuIu991fUzwxJG98dmOsWNTa+qf9y
3e8VdLzj9sVWscVv+MGZGWn7gApYr1il4XxZ/uFArdUd9UuQlNnJU2f8e31tNhzgzJa0fYgL4vtc
N7KoryMzPgx1xMbDB0wAbv8HfruiO8+X30pTYRk1lj9n34W1y+adoynceNMDUElHl7MGPnq5xdSe
S6dKoWIRDXkxg5ujzNIXyDymz03HIIdr1poiE7nh0qs+Jq7iP2q4cmcEXWjcGkuXRa21W/zR2n1g
yk4+Lz0atR5qEVrcZtFoxGgdyT5lrnZjmJoi2bk9bX9HIflznA6dGBORRd3iu/E/Ndun9T6OFUkT
lRXJndmMwNaLmyxayK1d3xDrhXdwgeB/mzLJkXUL6y88rAgDEXTdAKFo3Xfe/rqRreIb1h1BMhq2
cGjKOnW8A5xWs3DUzLVe4LEAJRGDoRgFFq75oeeoZuJtkYP/orTKIOtLLbRw8IVlknPFeLc98O8v
kVwEQtAk4Sl+CY1Dc94RTTFU1fcl3xBpCogkxSFkYL+GINy7PpObZxwIV3Gzopx5QRIzjjkxshHL
NXVPZf5g9M9xHpnsBqJQH5moE0tSrAMKJR0ZgAG3D3lDP87ybgooMOCtujz/P5LV/U8Sj21JHDRQ
YxN5LSiCYsvKgxxvy+vTtT4eLq64FWCyysgjiyqt9jwQMGwMWO2ywEt/ClLyY+nj3doz0SWD35e/
unf3Iq/jwqUKLiL0cOJmPR9XbaR2glRzHhWDb9pPlfV+DOgKMbBXaAkowGUmROiJp9WSe3lkHZr+
cckV1HLrtMszBpgMuqkhH3MJMa27tPGmxIBAtf2vxYNx7xl7J365viyXrQSYJGBi8OpzUTS8qEwW
+RgbzQwra097+3nKQie7KxL0AYYE6IZRLP5MAmGq1F63dicCHfTWoi35siYAumTdzscFdoHAfxlb
RQC/9XnwlYJ+dW1OvSBdjosKgojtWESApk7ZnrEf1+dt4/srlAlbfz3AoPd57ltzYovFNRmL4v7Z
em0aBUZC9XlptwCsW42Zh8+nNWT4WJhOfXh9ABth0+kA5JCTl5XQxwJcBk5s3Xat9nkaUSq0W9Up
v2nHdBGcA1uG7iXpcDHAxd9VVskirWvDzn0TyFp+AO8KsOtfG+tRfXKAldlAq6XAa01MrW8NEMNk
NaqR73+To5YAeB6YvCG6KauY1a3DRsToLGoaBEzkRePH60uyseHxLl8DQHs1JFO1JTS1kiI2wRNq
LwDD/c5Fs7fIXYtmj/cbws4D5RwgnDhipPnKbNHwHvqLUZk8puZv0v8WEw2sWVWr2RrQqR0pbjZa
CjDCggGZ+o+quOXsZzuEVKia3Lc2ywqaxMMMD8CLx7rWt0lpLcgFjMYcxl4KLldV6m1zJAbAkegt
BFe8XF9c9KLVnHxOI1BnJL6j1Uc3q76YlBxJreJE3doxEAX4z5Z57s3G3LC8xWsJ15bh+V6TxCig
kzg07HjZXXeErWgQHMEr/y0ymM5FWZMUWSLsdACjCaI+D6lSkF28uR25NSoe2mn62+i03YTj24+p
txti7S23YsVLZHO8J79BOiEqSFqDshjjHfTBCdrK3YEM+gk5blV2eNNPTgxJbr90S+bGXMOR5zr3
CLW1wOxcopjSTSNIRqyFYmASZELYqitKsQgrjSDWCXUXlXyR6vPr358cddSZpySJHTiiG+rIq33g
WgPXFkAdINYAoYfke+ixYHGXgC9iIN6IfjJ2r0/oYbrudZub6cSINIYeQkH6OPZppDWRaf6bOubB
MMpANz5ft7PpWCgFrLXutewj2eHpXNrdasejN7M4oPiAeoYKpbZ+RIrSkFVD/KcDOA3An2SEMhdy
uU2Ou8f8DfBToimiwK1B4F288rbgrX6hnTlCx7QrMhcLXu14EXp8B/3X6/O0OYQTE9Kip1W5FKKA
Ca/ZJUlIw+uf3x4Bgv41zMOtJm071KqMOpmRKq8dEMBCA2MWu5IrnugbzwsP8L3/jEhXDdcKqAU6
SAPiNWZ3kcZuCbkn9TEv/u2bH2JQxGeqMa0/52QbirzpkiyBOa69xCkDw8bBVhHKby/Lf0OSk44V
n8pcA3AGmrw3OT0QxbIoZkyONkqyVBDoxrJMNkrtZDrObDo2Wr9zi/6hs8rndrT2KCgH171hXYiL
/fJ3oWQkVd2gKaWbcpgl/yRm72dx5BlRVo2HqWt8tFpcN6dYqD866icL5Y1z72glJjGZyYGTJQUH
ihEjpu4V0aHK0LqaJ4bGPp5wf8KQw3/F6ZMDiYFKpTa/dXCeOLncbkUTQ29bPUXOLtkxdmzqB6/x
GxUOadPvEEytGB7rshMkSxhz6ISCAYHUQ5xnofhA8+SqvfKfBenG14mJ+jhgqhHltT++ot/Ov77q
qiFIR44zt7nrEjiZyB+r46Ci/t5c65X8EioLuFdkgZWWVkg5OgQBp2X5bHpq5m9VrOhXXn/ixT45
sbH+hhN/SoqyFJML0QDd40E1vC32S9fvtQVv89/XJ0tlSVoNk3bJCJQJ8o7jTiytX6P13dCHIAOQ
oUuX/XVr20vzd+6kpfEy4ZhJh7kj9OhAnIYpzpf1116bN+kiQH+EXejERTVNv8/iH272lYOTfch/
Xh/GH6qdSzvg/V/bUZE/kbKLzM3meVn3+5Sg414MA39oTWCb2onWgYHu/x1oASyw5gDZMkIILRgc
zfzH6CEEIgj/bmijCfgQ8JBGk9lPZVUONyBHeZsSPMugy4a+IE/QA7CtdKcPdh24JJvX5dD9LG/G
xAdM2g0Xp83ROO2auzRunfu2FVowWN2yd8rYPnIQoyqika3VQyEMZF0ACOARLIUKVU0yu5yRUoNy
DlLueat4C2yt3un3V/snXl+AVDA2bXy/8z4DvKSlvzXtp5Mr9pZqFNLeQnuQC7GWKo/G7nG+t4Vi
EFtX3OkgpA2V9HlWogCKQYj7EQS/TfZWgL826e/wZqyJ6rBTzZm0o8hcD9QQMDf1AUilefxszwfl
raCyIu0ryF/MeizyPLKtzs+619Ry/YUfaP71+sZSrY0UWTm0T1vWYTRu/bsFMfqo4ti81OkBd/zJ
8sg8cZW2gpN4kUc59Y5iuMu9OxLfkPgLZ78ybQqG6lm0P03vptf3pk5uBxUFp2Iq/6RkT5xcp2wR
RYYfENfBPIVJekwWdAveXJ/ILSuAQoOLCs8HHeLM51up6XuIjS8Tyh+lF40pv+PM8BuyBFlu/fsB
U1DaWHO2YC+V4SRJkzQ2HTwWLaUDUO5siHvmLP3B6qsxckHVrzjjN+/fE3vS0AqboR22gD27H/0Y
RNqTn/bvVgeCmwDcA9U+9EVeoqFyLqxMQ2Nk5KYLRGdnMvpWpSr8b3m7gXQiEn7g8YBE+PkiTQWS
1MD5sMhqfmSQW60GxYN+c6pODEjbFvQb3MlaA3dKQo8rL2vuOZ/tNNld94DtcSAJC1rctYYtrQgr
ihY0Rwi4snGvAQSpIpRWfX/9+5Mt07LF4nOM2zb/ChlLquKH2vw8rnHQV65yn3JxqkupYOD7R1E0
/2aJAx6oH5iek+9LwcKEansuCKr7+RIkwxPG8b99X5p+Y+pqx01RoHbH0Ct3qqTT5lECVvyV6wxd
k3K+eLEHysHUhQLh8suw52CqgLR3vlWLppinTW9FqgPpFAv7Tlt/yMkye52Z1NiVeBjojl8CsA20
eGCPY3h9urbGAxQ5aAsAtQcQUbpj6n4a47wcAU6j7gq1KcENtdhh3xmKd4i+NSATvG0aEHCoFMpq
42ZW10Yy4aRq0+GQxtUL6dDWP5CsBIQf+GgOAac8HcIqPYzFEvbe7Dclfcjj6QAqzwP9AOUmklQr
w7gHaB7OhfMJThLAsyoXpeR5PL6K8Xh9Xre20enXJTc3q6YdhhhXjvhuzqGpYg/YmszTz0tebs2k
bpN8Bngp3VddOFeQnHi9PoItz0Ad3AY2FUgvMCudz8/izuU4Nnh1ebnl1y/0ri+DqVXVRbYCxFUF
wkZyB1338qmfc20SgmI/xUnu9/YnAbaR/Djy59rzgDRXYW43l+XEnHQHtE47zWB1zCKdfUEKThfP
1ydtnRT5KQQAHhg5ICQNqa113U53beo4OYvdJFo089HsxzlMY9SSOnO8rYUVegBmJXH/2g8qf9t6
uYI5EAcTNjGyvJLhkWgk83RQeuJ23ZfjFJrc2E8GPRqG+NyO3u76OFXmpNNpMcrJrSuYS9EkV4/T
PndICPArVMznRzAofOCUAsUXes5ANw8U6rqsJ9OaDzVIoRcGjmsje23MHN2oOWCbxLd7ldji1s4C
WteimEtYk2lVGGlHWwxdGuVOODQHENOhW+D65ClMyFG3VnuWI+jKRF296vxrl/ycvF/XTawTIvvh
CmJYdU/QmCoftiK3S9tLUAaem7u8+56qBOW2hoBnL5LYKyEaaqfnCzKxtExcm+VR1SBDYk13lv5c
u6pW061RnDxPZME3eBny5O760Ip/VMn3SfX62Py+i3scLaYUnVYSciEtqEFGgwOrZB8sQP1vri/C
1iYBmed/n5dumLLz2sZAr0iEZtLM3udvbb6L9QNLFSf15TCAXQPJLno9VqI6uW0/nb2iHBbgiRCo
+xYSx4Pi7r68CsARAdAtBARB54nQ9ny1kYeYaOqKIgJBgD+y72AobLXbqVC9My69StcMkPnBEDBY
F1cOnzOUPymAMHX9OszPrXlr2IqExJYJy0Jr+wqEQkp3ncuTk8QCrnDU2oFFFRFoXobYqSLLvrUY
pwbWH3BiYLTmyuQVDPBS+MB6C2VRfMMCXmFg70E/gQ1Aj7Qame4OYknLMrqb6y/t+HLdaTcmCGhI
FKIA90foKfNmIeU9eg0hWOuiQ3quAv9l4XuVqgB9ee/DocDK5uCtBworuRLmJI2z5HZaAOT7VMY7
dIE9Fexpwu1fdreWePej4NyadO2Tymnt1oW1/Gh/YiramI0FMaHzseLu0YGGNOT5kk+GV05NwuqI
ZK4/PbtiVOw/lQHp56O1Er1cAgbcLAR0aOp319d8Y3+fDUAK9SoyUW2p8f2q/j7Zt2MZiOk2sz+/
3wrkoyDrg84sdPZLO4Nlk2g8njUR8pn1cTBv2uSY18frRramCrE8DkP8gRtKWou61WPdY7SO7J+N
99Uyvlz//MbuwM//+3lpJfqRaXzSnTqqiyHgXVD2oRsvwQeMOLi6oYGCliE5PqCULKy2sjqi/W2b
en6PNn42KxK/myMBa52hrYVihFXnTsspYyTlBo9oO0/HnBXDq8Wy/os1Nl54fTxbawLiQgPK6Rpa
9mRuhbJubDtjeR3x/C4yyLurjUDtnHxdGkjpLIVj5/i6sG9bVvumVvvt+G5wPYwAVgddZvSmgOb8
fLZyHdqLZY0l4cmELrebeY44WmdVqqEbMwXcBOYIpy/6a2RxP5vMMaUg+4ks7amuovz9C3H2eSkg
Ibh4SVfg8zH2Rx2pjqkNlwIwAwkLcCoYCD3Xvz+5+kDZRmkzmRyIGbQBNwB/2yjSht6iC0VktWnJ
BmQWaZjVlHQF2lpW2ma28Ag+5+fgSNcHFoxgk7ruuOuqnkfR+nqm/2dmXa6TAcXITg+xCTN5/bVp
J3Rxeb5hP8baHSGRSUQwzj+vW9wcGNSJNHTSIishg+uarqpEslhY+qn0oRsz80dSKs7hTSc7sSFN
HuThNF6uNlj7C1TwoXDfrg9i4zpZn9jATUE/Eh2hkh+4xKnyAkJkkVHfL8szqfoD6/lRGzvF+myN
5NSQtPVpmbkEBUnQiAYsRxP9pAp8N5YD0kQrFaQDohDEEOcOMNCiBhHOSv1svGp0L8wbSwUz25gs
G1seoTuq55fEM6A5n1CyGiDZ5n22MlC0Oz8Ebfxl3F1flI25OrMjzRWIILyy72DHckafF6+NinD1
8rWDiHrVngPR0qrJIl2NVcJmIMyg6OMZDXaKG9SJ4XedHgA/6Zvt+4G75+akExkliTivarBO5/m3
1n7w4l2XHiorvD5rG9R16zsBifAVpAE2HckDBO8srTFSSMDooPVvAyBo9jpULUT9ZaLfKboD8uol
rqf3ezbMIpjEpYNgXIZO5gBUIWdUJxEYJcrXKfsfP786y8nBthh96TVeDsb5vAuYsZJkKE7odbWl
o/NsANIZ0Nla7nktGH7RHVaEDj8Q9k1LwXmyi4PrS7S5R22006B7D4lKGb2PKCbPClTBHotSe9aJ
l96Aj7e70asPVF7gCyeWjPNZMykHecWqPeK2YGUMiloRyWxuURw0NsiIwKwkv4lMkAT39ogujfan
Nh1YrfDlrYnCkxFZLYhDXpIuz2PLUysHaH9Khlch+C43vTt4viKw3BrFqRnpHBDlaIllWHsDiPE6
MOvz3H9kdwD8peGWRPAKKtvzhYip3bV9JViU8Lu5PU6H6x61dZIZHoJvBMdIdsjBXtebGeemnUYV
XdmGjbDNvDDjtzxlN7qpuI03V+WvMbl7xtJ47VWcAgG85DtoO3+Dqoc/jNbb9TFtrQrydFCN1hEs
U/l0BmuRzgsKM4O4fcs0xW7f/jrmC+rEgILJaW83qU3wnQDpPTthNzyQ93forNTqf78vXV7GJCq8
uwBXt8SzR9sDeP0CUBkpTsWtpTi1Ir0dodzoNpaGUdj8ZU/Sbw5VGNhyLHCzQz0XyWw0t0h3FtPY
MHQcW4Ma4IBpIYoRl89Cm24yj+xS1PEV9raWBdRjNjI5SKshUjrfJ2Pl1SaNsU8QrvmfejwlrzvV
1ngg7IUvA/4EeW1pPFqpFRZDV3Y0iVtneHChsIAmei9kv67b2VoYHIprIL5eKnKRyO6XwuqNBnbc
MvOdPj0apH5wbRWR++Z82Uh0IieFHIUsZEXAm9ZODearvs8H12e9o5iwbQMgawM3EY4umUSde0OJ
XuMJaI023bmQiM9U5P1b4SQSFGtzzvqIkNEHC8B4dHYnnF0tCbMx9nvrqR/TEMREirFsW0Ksh55M
BMcyUCDpdLdzxYx4D8I4tPQHPweL0+QorneVGePchxeryBOXwkwyAo8EQEUD2DzvuoM7fb3uZau3
yiELFFtR+Fl55y9K+zWY9oxpEWsA6wvzaI97S78HgYfT48UfxK3itt9oN0UwcWJPusV4DBEEsFQl
0YxAuUL122z3IAOqfLYvQHMZMgCU+AcyDGdG5S3rNGmWAuYamUVQFyFRCdVvbVUKPcaVP91Bhlc6
cnTwNpo6h5Cl5z2wYQ6r5i51VRrhKiOrz5yEr4M2O1kBsoNoaV4G2kLX6YbOqsf/1l5FGhHIb3SE
o7tVminTM6Yxp3hccudVDM+zdbzubpuD8Ch69JBjgHKO5Ni9Zxrcg/pU1JvssZ/mmxUhNkBd6LqZ
jb42pDAgQL3qkuB55kiTRWajccGfCDs16SDVHd8mTbw3SR4t9hTM84ryswI+9D6EcoI+HkOneD8X
5vlvkG5Wx2B2xu0mjYi3d7W7eUgUh9HWTXQ6SGkvpZbNvNZcm7XGu4y/Eqva08UJof/jW5rC1pZj
AOyMxwb8GyGi9CTsp5rWY0wRpovjkt/Qm+sLtuUX6KuEYib47C5xMutt6yK3lUSVXj6Nk/NAjPGp
QyPKdTObo8BLAPSnGrJcMotrsyAs14FkQqPw3O3zjNDfRmsz1Utz61AFyfKqGe6sQGlp5aH6NYEz
DrF0ayFk4/qhqm+8IvUT8COn9hja/HNvq+KsrTvj1KjkDUQYpTCEnkbuSqdZpcAUvTZpHKSayhe2
FguZrnWAOCaAWjw/iboyrkDcAbTA6PKHlKBk5nEWMK//+f7VOrHjSZVq9EovvTmgfw9KwWEy6WGq
YrzbvI48sMUhla5D+eJypcgUG92SRpPm3NVL/Tku3ceqJ742JBGI0V7ArQoAmhPleR+SrNldH+Hm
TCLzjeAFmwpIoPOZ1NxhjrU8Xtcs/YTaYwT56kPsmh+5oMCyTFdoEwos8nEI0qcJwLoRStT1jDLX
70m80VqVmNwYDLwaXG8AkqykGNJgeJYMltEW6FgxoFRqk5ulGw8kn26uz9mGn8OMA6lxhHuge5Y2
VwJWzNI0MGdsoihmT6DJcYKEPCX9r+uGNscDgoeVowJS8zLCYKjTkXEB5gKjzW6SwTwI3Q6MzlFU
WTbOJATdwACAd3HVJ5amrdQtUNmBSjAi7jFJD6rS/OYo/n5eFncx0ikTxoznV03ARDsL36U/B0NX
XA8qK9L1UAE0l7AcfBWd3SEy8XyCBNhcqWKgrcwkGFdAMA09JkAlZJos0oJjdULWNcr6bx4p9s0Q
B4VVh5m9+AOY2fX8s240vsWervvCxlV7ZleKWxLujbYtsEg2mhRTnoKT9kvMb6oFFLep6vrY8ggT
gwPhHDz94oU5D9NCmmEkjyj3/FOUVdCx8cv7xwPUHLrX8Cea1KVN1AtnNBwL2oi6+N727U5DI4z3
A2DVkBSKlqGN/UrR6re+mJGHo/J+bWjLAThtEjCxIMp3oYkZ75Ye3YvLB0rI6yHqAEkGAjX0Lp6f
plZiIRfPkcoo526XL/qxB5jGa+zd9bn7k4eW3kxndqSbtnJEX/PEBJRtJg8xsYOmLfeT1h1Y8wxe
zYOpF4EV98GA5jmUnY6dWwcTV2GL13Ph2q+Qzg2RQagdBMG4HYXpW4IHZY6K+XSXL9+8ePRzDcRK
y/P1oa8ju2JTxo5lnV4CcoXAhjodMgWfEjcLpl489K1xsPkYOUKRKNzYChRRBnhWcTheciCNVdaI
qkZrOjwszOsu7FQPYIUFeUh9k5mDKTwEM+wByEjfEW8fmDPAGgBTg4IEXj7nXjnnZj0iy5NEegV+
5nCGHJgeevlLMx7GDwC9UAz4a2sd7MkbsR49aH+aWhLF8y4x72jx2ZoUme6NkxAmkE4FqRKCCbk2
NBkoPaSejWfoeKdn+yJ/ABmK9Ug/UoQ6MyQduYPVJjHgIngSZIOv9b0/a1HmPbHivtKG25L2ARRm
giz+en25Nv3hZHzScpFeT6x4La+a3tNSQ6Pnx/Xvq+ZPWiJom3NQSuH7LdtR49g6AcRKhjfv/Qy2
K4Ad/6+QNhTTpBu5IS2BIGOJ6XNocnTn+Gs9WV/YYAl/nIV1k4F8z3//0PC0gqgzrmasnWRy1Cq3
phMCZ8+ukk/u7CVhirNyJeBvgmxYvL035vz3daMbkQfFPeaB6gtUvRdRWttZRgcJMxiFcGvd/kBJ
80ecKO6wTSNIXKGEgLcC/jjfV50OuTLQ0ycgsfohPOJn0xeQ2yqmb8vzwAC7Ntkg6Ybr8tyIXU3C
6WY8q+Ks8ye79lXvti3Xw22/Ej86CM/l4KlyaUcAbEwj7tPpjnl3VoMKz7f3x7PI7gDkCCkegFTk
Nw3lwJjzrMKbRnvN2tu0eX/3BJIQfw3IzKU45Kxx0UqkPZxfjO6SMjBzcBf5RhFMdnjduzbXBIc2
CvwYEThYztekz4vO60WClzy5JTvXVbxltvwKPf64V1B3uyy6CRBV9VXjksfGAdvRXAPcDxLQ+36M
VT0gW1HYiSW54gaqQlMkHMiBtf9o6Z6GUgSQsPYL+/2oUwizQEYN7YyAicivJjFrsTPMuILcBHKF
0H9x79C0Xini8a1A5MSKfGuXduH15Zovom7xapjDJ97bR8OyPye5e0TMG3j5r+uesLVUDopYa/LL
xVNN2p2NIZp2dnAdUXEoU+EnRmBairnbWiS0BCFjaaIac0Fa6Cw8B8AMuAujX3xd+1TqiONo57v6
7vpgtgyheoF6zB+lYDkmGUgxZhOHodiub2OexH5qkQOIYcOELx8oyCFcWFMscAqoK0uHZ+I5A9gs
0APHdSOAQCp9Pz/qWt79a2Ad7UnU46Gd2h40dOqONrQqoEAxfOAYgAXQpFlAuUNbTcpELXUSE55Y
aOPLIOahVb7CuTbWA/AEoAhX4T70JUojSOxFCHdY8fPpXPgCW5QbNKDJ8NZ2/15f+q0nNMCc64sM
7ozKtfRuKJcs72MH9ct4iO/dlr/ZTR+k0NxB59YxSZZoaLNbr7Z2gg+qNMHGm+XUtnwKOcXErITD
9oIyjzndl8AXjtqdIOOu+j/SvmxJTh3Y9ouIYB5egRp7qu52D/YL4REEAsQggfT1Z+G4Z7uK5hZh
n+2H/dARZGlKpTJXruV8bloSWcOKp1jw4DCJ1PXUtzNlfi83B0XuJUgpUr4NgV6P3I16Hl2f0QXP
AHp97A2k+zGn88PUVUMwBkmLtiPPiRD0hPbgxDRYq9MumkGTyCRFjWhnnrtGLXIkeqGQXrPco8GN
yPeTfWYHK/H90nyhaoJM/6REDfn4y/kCMMSttUlYwfL2XQqJm5UoZ8Fz464D9vp3wuvDc6hsBOuw
K1GIKcrIaXaJ2IP7Tbh+WIMMqHS8ldVZCHp8JCORF8A7El2ds6NrlU2nd5VV4JlcRzIvUEkHn465
97J033qb61th8XChR2Vqr0U5ELQwl7NX90nb5EFTnPQ6DTUoZ2Y0CDNhwC0NoQnVn4BD+vFn6aw9
y3537s6e5hNec0qyBKjlzo81kqFe1pngNAHGzbsB2IqGWdvaNz0dRxBW6mXsWsxHGayuowR5TUhq
8SIUziCPvluCTNCtbhPS5m3YZ17+BBKHDp2bbrBpav9n5kl25IM9bhji15WAcWljTxDziUEPXnYe
MVSmzx2/YwVuveJTbUtgqGxcE/UagGopb4PGtP8MzYMGt6iZBHNbcWrcYAxrnRy6htx6eMHWDx0T
e2Rib9uhikfog0Ffbas59NBBdPT6Hlk6YEBvIRk/0QWiT+5yi7hVkwpQLJVowe53Q6bts38oPEJ4
5Y8F89KCNzKuuAcLtA47/YavCW4uLRgiIISTPv7Dq+jy+1bbWBTHrTzxUh1b+slHb3tqfv+HacLz
wQaaHUQAc64zZphFaflJeXLERFsS0zV8zZIjgobSfwZmdy5pbCtjBQwA/bLllG8GCTkwnJZfqBcd
h1YvQ1lqWXx9WEuVaWQX0Hw56cyiODjzRyOwz42fBxRSH3Vk5UGUuuAQK346pAp775gnm0A8uC7d
es0PAojRdfNLS3dufbb5OBWV4yQeGt3YbdIGm9JKt363BvKYvNzcF0FZCBJceG6CkXf6FWcBGfCW
PrQF0hI5lC4ECcwektuHJGtAekDNw4C8QDFV3G3/qEzxVknzxh/zu5qnP6+Pdims8v0Jmz01pMI1
Xv6O3tIyXhYVNmoD0iI7aNlGS3u2Ab8dD7PUqleO9sLsgk19ku8AZAv328z7a1Vp9V1QVygvVxEw
gxHxngzx6a8HBfeOjAdYJfD/eX9woFflKEdcoF0OoBPwgWHvQj6dIzKFLPJ1Wwu+6sLWbECqGJ0y
SfziZJRbOwgLM7r+/YUziGGAMmDK7UIfdhaLWhwNfs6IFsXceiKGs0nYbU9/NfSOl1+gC71izVgI
P8/NzWOBhLcAZycw55uPBoi1m4MBgt6M3jk6D4vxjkhIlXxlPnKN8rlPn+Q4xhVU6IevIvlVuVst
+HV9/Ivz+2f88ySdxS0l0GJMT6PYqkdDHK5/fmV6f/ui83NoQX2w1QoKfgQtCtRj70Md8lHUT2ny
SvUv140tcJ0gYjwbzGyzeJXRCTcgsAb2dane2/SGyS+69pP5N13Sh1pyQ+suTHozqvMH2h9QFgor
eyXeXzqD579imvKzMTcGwhdc7fSkdc+chTQN1RoPwIJbwUCnlJA7lbq9adrPTEjPhaJ6h1UrHL5x
lLZ1dLovAvMBqMH99UldHs0fU7MDwiG36eglTOn0psy7SEJfZI3zZCFCRrIB8EzUzVDonic3AV1j
pHLgrZkPZVX3SzD4sbylUZd+vj6Ypd2OOBwftNHohxa2y3krRg8Xmo+rj+ZbBqHOzfXPLy3L+edn
YU9m931rWhhHk+8JjXUfLLYAO+yuW1laEcCUcH3rU7fXvHKKTRH0Vm8WJ5bFOj0M7b75eypZZH/O
TMz2Fw06xeoaJmpixzS9q6dY/h8ks2EFjRFArqMTS5933emNK+3B8PBgCIl3m9J/uDomLBduXjyG
kPq5XGzNzznaXyWCbcbD8R7cHCsPycWFwJsBmEu8Ij80Xtq8y51GH/BsSEsIFukRFbe2u+JNlsI1
xIhoh8SzGxXIeRuvbphCVilmiTH/lhvkUOvAfDsqYlBqQx4N9J0aVNpT0HI21XPrVpEZJCvsCksb
G7QE0CoCXZuL83M5lY091GwYSgqJO65vIdbqbCAYV+6LEoqsvSuq5+tbfNEeom4AQPE8AUXIpT1h
B5XdMlqeCGZUIjOzE9k7ClXXrRhLtxMADv+ZmX7GmRud2kOsYASlA5g4jyV0jf20vKdFtqls7yYD
vaSeFXGF9FDmqaPFzIOoIEFgi69On3/uTXrPCdswy71zG//Tym+bXNEsgkXHELrE0QAHUsN5tndK
kZm6TOgJWd/vbtP3iFzRccshCXlMC3CNiMIuwkaXkDA18lu3a3bgOBcru29xIc5+xewuM/REmdBw
hsOU0IN/VXodKsBZO/vln4aL7T014GLVZ4c1w/XMrMahJ0vmdxqUxnVq7KwMl3ZeMQh9Z/fuaD+1
nnwoyurFlWuByvJA/7M/R/rRTIIzJoX9YHy2xqfUCvUWgpErO27JY6CwhlvOm87S3HWTumya3i4q
jLKJrP6+Qh+1TrbX53LNyMx5dzbkoXVKqpNwvlX9XhPflbniWpcu7ImQEnViwGk+1FmbTgZemrrl
yUSZX29upRZEujvuNXpsWndlPEsQSUBY/1ibXaughRrtpvLKk5d9QWkHbVpZhCR5KCx0uedZlLag
jC6Ptn2Hpt6VFVtyEee2rUsXwRqb6aUJ2zl3wtJ+FkEWgS0zdHH4uvwFtbmVS2UpgXcx2tmR85AD
0LPWL0+JUWzHDgyE+rMxVhvOH/2pNb3ZGDbUf3i2Ms1L28ZxzWCiNNLRFj3LqYi2Tj2qeuRs0Ezi
W0dJvxp8DSK8tHGQ8MeeQeZmYgq5nM6BeR2TKTxuo9pn5QQ3ZWUce91FNWv0DiRZxXAsudFzg9Oo
z1x8BybuegDZ+4m3W9KEYL9UVtz5OzKxVofCfKTuvv8HHCoOBiSmgXMFUH3ORitB92BIHxhBj5aR
Sb9q5LlYY7maZmp+P0zhwFRSRa//vMhtuYoP4EgAkFyLil1tbq47kcXPA88wXYGG+aHNKKB22pku
WqZqMCCX7K7p9tcNLG23CXX6O/2FgsJsJ1C3D3pFgNcUzpOoD1r3lOQrUcvSGH57WjDgGUjCTD7/
bO37uh9z34IwilndlOLNIytZpiXfgGBouq9+y1lOe+/s+8lIzDoTGEIFAuXad2LGtUckgdDJoU5W
KzalKp+uz9rv9pT5sp/bnPnCnIJpuyGABEMAYEurIgLD0C6tdVCHFpsCnKUpMum8pDG6t7Z1k20T
l8RIOyPZjPeUX50aqiKCv/l9fVv22S3oVQ6Vw2KMJsr67EduFxti8pse1NBa2cQ+7w91F9xYiXdo
bHejlyq+PqbFnWDB47h4vaPnZ7ZMQKArEJRO7ZLiwOuNV+/KvyfvBSsGMrh4GsHrAJV0uVKIknPH
JwydyzxGFklzV07L4hV1ZmBenjXRVZYKwI9PruOHjnWQYOx0erp1tUfqbbrusde+tyBu0/212Vvc
hH+GNs8wWhDrQoME0NVcg3YCBBS9T+l4Yt0pqfuIrtE0Lh6pM2uz7Vcmg2tCEBK6bb147jMZi6JY
e1YtpnHOJ3N257ojQJdBiYJp4hb7qnND0Tph4bYhIfbBBV9gU6l3QCxebLPZ5qX/SB10UTlWlI3g
Sx/c1+v7c23M09/PjrkoUJPyp/qtR8DU36N2pVbu/MUTcDar09/PLNRjItBpgkNtdEMok73qn6w1
4PraPpmdMrfXiOlxrFxeiyixP0mQ8KX0IAuxLervRrASN61N2iya6IreYV6CA6HxGwvqKnmzkuxb
KjfiTONlD66b35X1y0lLc/CgqgDLkprogm3fk/wTEhZ6cj8aj5W4950nTXVhU7wI9lbSJqT1xu6S
yLb6kIpdTd+N+ls/bqtmpXxtTDP5wUWf/bCZsyHSK9NG4ocV7r2o89hHO0DannR5MDsZMwuA/frE
zW+K/dCrr6LZZsmvvDtU4vP1ffv/OUf/O0MfhJbBalAZhMLrUWVEjebej4AQhsSotg5iH9XrYQce
otRuY23sdwqqiDZ+Loh690aiHxHE/Lj+gxYnBkJoDgCAQBDMXz9CQv6OSTRJd5KHVn9AG8V+gKxg
56xc/Ivn6czQdBbOzpMaOMQYRzQb2aY8Vqh9d1V7w1c51ZeOFPCY6I4HwRoAQLNjO+ZakmUU9790
nAhdg507RMyBOCNkTAeS7miy1vy9uLfOTc5OsZJZ2qoW3p52IiJ8G/hfRuS6++CxIHo06uhBKbJ4
7N5HskUnVGRq48Yd7rsaIX2wxlm/+FSBKJwDLlpguT4gNYxAg7bq1G9VqTfJdlDpDsthz9mDI0go
2Fe7fx+LFYTakmM5tzmbAdfMqCEmx+IEZM/CTGX767t0cVXPBjXzXFXdJYYqMChnYBu0skUV+xy4
Wqi6PjbsZ57urttbehIhhAQbt4WC5Qf21b7j+ehJ7KKWkZ1oxnhIHBSBhjt3aokpzJXhLc/ff+bm
kYplipzbJnYQeNQYcPNiZThLZ88DEzbONxBJ4D65PHtVAYp0T4fTMYEhdsTOQYczqbbX52z5HJxZ
mYUI2Ms258BOnJhAhUU+2e5NVRY7sOuM7XMlnuz8ITFvc8sIPfaJgZ836Z7GfluWh+s/ZHGznP2O
abbPPA14Pkwt6fE7hLotX4M8El2oW5vWv3W9tTGvzezM3XRcNyGQDFtZ9lWjj8L5Af9JyHshGVQl
Xxvn1Mudm3/xm53wWDg1FUO79/p4FwNdKLJhhZFQB7B/NvGqr5RWg/jpZFWPev+iyy7K+32eOyFo
kqMggRChZ4eu+5ivncsl8AwSB1MTF0Ar0HGemfYVUwQkfWiuokOz6W3Df+qF/JI7rAxBG/DTdRu6
0TMj2TpunwOMnf8i0myfOam+DXm3lqj5uPQmCuyYC8B5wFA5Zy2BGtbQldXkiBwZWuTJV/4uFU1Y
949G/mqPawHc5Nguw4pLe7PlzwtPpV2NmW/Mxyr5lA0alIm264oRHx0E7ARoNwWOC2s1RwdliegJ
G4EEzXkEasfE/2sHcfn9mYPQ9D6X4MrGg8WP0uEJjJhrrAQfV8bARkHrogelDmDgZu9ybxi9spta
JVu73TSpfsogVavhfUzaYkvbIuZi7V2+IOl0aXM2KtyPbcC8KeWjO/eAuW1EYW5o1W58XW61XsR2
mT90Zfd1zJO9XpMYl1jMenIrLDO+fkbXhj87J64vzGqY3mi29EJIPUVkUu9sIUlON4O/19nbdXuL
fulsumc+0NBEpQkTF5je4UYGqwGEYH5Jj369bmZtWLP974ts0HM+vSjafWUFMeWvrMfdkjRRqqPM
Ci9w3eAUp18euMslnUUaTtX00JnDTUnS6jlpqh/lOB6ypA4rCappm9kRr8QGZbP9P9hFCUS30GOO
wHK2fX3NGii0OZDZy/idQTt0m7HPkMPblLS40bXqQAoVe+IfumQDJF9MC1k/KFrMMXW1B9StUaGr
3QyKPVH1oQFiswdSijnOyswu7pgzU9NSn92adWbUiZ3hsFhUboShPRmKxyIvV6BmHz0mFhC9TJ6j
o7/4QxWxHHtiNzrMFFUfduTGBJCm3LRrGK+PDvPSzGyfVJKbTAtgxkz6r4Vm/8prb2Uki1vxbCRT
DHk+YVaalIOCRwPB511mZbcm4zTUpCMAr0RbKm3fVCE3tYQQ8PXNuDQ4GEZrG7w2ZnJ26lJwyoqh
g+KN0xYR9CfCpFm5D5Ys4LpBUg7QaOhYz9zVwHhuCBtwb6869Pcs/z9+fuadglbLkTbC57XyiyRf
kzVI1+LPnyhegcLBM3BeGu8HDT9foaEA9AP3JG1xN/9LZQZIj/9MzIaArkZqcQPwftuPiROVIsrW
Zmlpg52b+LDMdU+4wxFP98lNAC45j4kwQbW1lDwy7OInrtEHLW2j67tr6YRCvHYqwYPgE8SSs32d
qrStMoVMH0G+VPUby+KvNk3vAW3f/q0pVDEQsKF3BoBC/Ls0VUE5EnTlEFjDFgTqlXxpECN2ifdY
174bX7e1ECVPJRM8gCwL7MXmHLOhkVIF+SQLBJb3SKkfAL+ESuahVu+64U03GI4RsnAu2eTaWo7g
45zCNlg6XYTowSREczlQj/fKtBMGjSB3QPcwUOyRPjBrh9i5NUIXLEprFj+6c1gEVAPSbICDmvPK
4TgALc9MpFuaQXsBFTm0rQuk4FaSOovjmpj5fYSm6DCY+YlkUEkDoRJQ7EnoEXOn3VDDPlIe3Jpy
jc7v43HAiM5szU6c62oqcFrchYWXQ5FBuylKMxYy2LI2iUlZbvS+eWxLsdLkuzhE3L3TjoHC7Xzb
qMJlLvhF0B7L7bitRnQrp0MYkP5YNJCiu75Jl1YN0l+uAxA46iLzbJxKRubUFdiaTPYjkMDw4qR7
2kos89E7ov6JxNBv6k39Q2eS2SZGk3VI+TlSjUg3Nii7Nmvx/pIRc2qqmARUsAdnt6NncjnYPQKm
2n9Gn03olGtMF0tzdW5hFrAMg1Mk3sSQo0DGVNXAbiD6I4m1+fslgdoWoNsuWK8/qImlZoJmGI6a
rkqOjXao3HAcVjzuoms6tzHtwbNQApRwqd72iGplnYdjAGGT17KVsZvvEkiZDuZj0t/LsQsN+9P1
wU1zdBlOI4I4G9xslUAmalBl4VmSW+2GlXaY6Z8ztBszVaDALEB7sbYvllftz3TOVk3rjbQVDiwy
4nziZbtrBI1zEPOtnKSFbNTl0GbXWOZ1QPlLGCrLXZN+0vMqCuq9Yf7Ksm8tLeKG3gz2K9pHQ9s6
liCCt7mILH7wsufrc7zkQM7meI5iqqFuBtFsFJI8vc1CfXCezIofi5ZueWMerttaWc9gds+QJvUD
ICtQfwnuDXmLwkugF2GCbLSrPntrzc9r+zYwL/ct6URq1w6efyp4KMhP3WzRToYNy75z6FknFZhn
qqmz47sxPF4f6Krp2c1DIKpjmsM0q02s129AyhP2cwhOwseNnny21B30XkJ3oP83dzAHyxhoFCsy
DUMO+k0pHplxGPnK2KZDd+VQznstG/K/hxJR0Wthm4e0zfZ5ZoQjpzH3tJWTsuyp/zuRwcz5qGC0
EtvHTArjF9jiQyner6/V0sV9fgBmTsbPNCcPWnhQzXLDTAMfVw96ZEF6kJBkN53m33O7Pw38H1C6
kwvAcxMJQYxvDtcc2zrXSoroxPKzXWFkoTLKXSdENFR1pNi2MI80JXFfbnPrxh9Wao6Lywh+CBP8
I6jDzHHtyjA6ZyzhgAL9fkxiNymiWj672icJWPD1GV42NRVenamDdg7UrNKcCcHwUhhAV2hGfR3X
6S5zY2eturToX8Cb+v8MzX2Z7RF9zCfMRgIaIeOV1SKc4Kdlemvav7z66fqwFmpZWMAzczN31jhl
XjjVJN0YPNMKqMayhtr2i8uOuvWj8+7KfD80K8/6RXd9ZnPm09IabA81smagPvZ2jX9rNk7Y9XdO
sBJXLh67MzszByatTM8gjQt8gYMM4Gsz/rg+eWtLNdk/iynsHG/jxsQ42rHdcGaGVuNtPBHEEqRC
rVnHWQu0wXWbi5f72Zimv5/ZTGXgVxVEs0+Ou88g+U2j0oqvm1jdEzN3VTU210mJeXOUeqh8EqeV
89hZ5AjqyrjEW5Lp+g7ghL0xyhXbi44MhF3ANkyQqPmbqkKTtA7GTziyqou86jYFYgvyRNlzkout
n3yr/16YDPsfhVUwcKM4j7bJy/kcSlRWgSuD2HxqbOsy+DqUeYw83c/rczpthQ8XzlnVZLblQQVp
C7+Cp6I5i4bgK/t7PftpHH/KMrNxMKMWyk1xafZa+TYOEPF2029/Pwa87adrbOJcmLNMdRnYPwPp
IZIl7qZGGl/vVlZ/aXOfW5jNEpcazwrpw/eBGSNAocS22A5lzevjWHLlaI3V0X/jo91njo9UnHl5
X2lw5eATMVu+kcNnLe1CZVtR0a2Ei0sLf25sdjPXeBvmZgdjaPXftuRB89fkFBct4LGJdl/kBz6A
0vuGBS31XQQXeRCWHCi/Nrw+YWsWZsvCCO3LZnTI6VOgXnLv9frXl24DYABAXIvieQAihcsTmHjg
e02BiT11Ya3t5RChoDqu9TksuWpQYJp49yPL/yHbqmzhQosb3Fik/MlKHEFCIlBJhgUqilUaWvkK
XGNxj/koZOA9i5a1eTYqaNKBeAPsSWyspPnCDDvK/ffasHfS/Xx9AheXB0nYScJxyvnPrvAagGhn
rJBsaIz3HnifH9c/v7g+aOVGkhf6NBDFuFyfJrE0Sgt83h2cjdaPsbI9ELeTqBlWLC0tEpgZEEma
E8XwPJhsULU2uY57xxRO1A3gGNTuqvqGtcNU6rrPsuIfNjZkr9AyrtvQ4JhTd3DpiwZknsigVLEI
qR5dnzlzcUBIAv0WrZgkhC6nLqhpkpR1XpxyyXW0MFDURlOFbKTloII2DipmBGx2KPC9GQC1fxEV
uA8yJ2k2VA1ID6RCRdAHN3ZDlw8bDQRvIXp9GfhN5PBAXDaEKkWfbRIYP+xa1mjGYywG8TM6lbRg
REHS0mOqcf+zYIla2eFLuw7VN3fSr5gAzLNAhOU9d1xQD5+0DAIpOlTXsD/WyjBLF8K5kVkkUo9U
axTFBMIzNEUe+kjYDdY/uOhzIzMXLb2WgI0CRrSw8rfjWt/q4kQhngdUDjH9h8S0VQXg8M/aAqQd
bnfUGweyJUrLVxAqS6fU9kFkNYmSecgGXm41W7Z2CmAhuj71/KhTLSxFtUGbUqiYvXJqFhcFdFlo
gUJtDCxOl6Y8v0sHJ3Pyk24zuR9dWoN/N/FC3WNkf/0E/U5vzOMmAP+mzD56ZsGXfGnLop5bUM1G
B2aPJiBH4QSUo2c9OHYFJYnMH/zQt6oR+LuEbzqVIIE3dv47pvqzLvsq0oVdxx24jw6eJmzsHaFC
3WEWsnBBe4/bqI0tXQPhTt8O75RAMpa0rTyik7oNU1TvvidSFwmIpVr7oaH9Z13I7CYYRRnjYW1v
fErQLWlz/85HISBSme+dStz3kSvrd7BVjE+tXqmdY/F3JAC+Sl0WT0aKTsscMKMb6bvFpkfzD8iX
EFzL4psum3TXq3yixAHCq5IKCRZzfBZZm0PDmJu3o+ckYa8TJ4RK0T3Iv939UHtO2A81DdF3Q8Je
0M96IL9koFmJUMNX26x4LcdPvnqsgR4E18kOhGdyW7Qcgi+VCrMkH+IB6CWIm3YCpEkyqlMnSmoo
g3mGv2NBWcZNh05Lq7bQF20j6VRbtI46s/ePPmBgUYM6yDZndfMvDgA1WIDq0Jb9kfGG11TxQuDJ
ocCyYbZlpOy3Wqy4sqXL+tzI5MbP3lQ1p2ZH0ywHpFqPoJD8atJgo0rIyQzpFiu+cn4WAMqT0ht0
a03gH9FnNLNHe4y1p31+ys1ehBVJhlOQafWhdoPkpsamjoxMjhtPM4Mbg+vZc9eglhExfRzu0A3r
bq0mp8cRT7Rdn1Jr5XW+5K8AI0JOBZQEeBXNjjejfoGGfpeeDPmGHqvk5fqRXroTzz4/B2JSA6la
leHzkhyb8QjQp+dsBdtY5HtFVoay5Kl8QK4dNGwizp+Hlt1Y6yDeQf82dZNT6qV3LkigOV3DdSz5
XlTNgCABjBU7dXaB8LxODR70aOKdUNAVuk/tOKudrcZX3OHvks7cHZ5bmu0cF0rEqJVwWHLTh5wP
esg185BAKdSRJAK+NS46GgbdsLc8tRmC/j4zrTc3GyNLsn1Py1gbzHgY1m6fxYmGwAVcNBg0EVFd
nqDM1LtkSAZ6ar3vtv0l4D+dNWWhpUMKKoD/TMxCgcoyZMNyScEx/7XvntPgwWTbpHhKwfN2fYeu
WZotZ2olqh5aWMrYHaUPgm+9Ee0pUbdG8rM2a7PVpOC1zMwGs+bYMgzKQz9OjbUrQejy5sS0TWEB
ukZmN2inCIhFqw5EJsjpJaOIPAAPiXdA0WTF0uQYPm7OP5Ymx3LmRjVXb0lSwxL6EPQIXBptlBNl
Hc0kJ9vEgvMmNcRfU4arQ5coBV1ftqXZBMTBBXYTGeEPYYlroZtOBk1+GgMVUb2OiY4WweLlupWl
Qf72jSANnZSaZzudVgnL7RYpCmK7dGoRHT7hsfed+qoO2952H9KSi52ByPjWdStnZYwLWxMoYETd
oHFBxmq+mKCEYmDiLkFB5QBMYQr3ViX5IamcfZO7b5Wtba6PdoG4CbxaSMeBIwq0EP5cfSqxwPEa
iHQExAeqccV442Zvmmds8+4eaAQtKTdd9t4Ebeg1vwZ7iIh+ZO1333rGkyHEVkG3MXkw/DVGwY+X
CEJB6NDglTg9FOeJf6jpaVmaJvK+Mt5EwTZu8y6JBeTOT9XZRxY8XZ+Gj9OO6banIBRba6JYvtzZ
Y+MWmmbr8p6Rp6H81pSfKWivS6OIdePrdVMf99eFKWf2ZARfdVu7Usn7okwAgdgG+aYAxNP3Xnh6
amQMyrzrBj9e9zg0aKVG8gWUG6h3XY7NoJqZQVhC3ZfWNhdxtnIFL34ekS4IWlE4+ZB4YVRaUjpU
3bcpjWvjl5U8X//9C2VKDMCfaJRQA8JLfrY4FEpvSFdq8p6PD3YPqR3zoMm31r8v+m1nn0r7Jx0e
pdOv3BKLA/tj9ncS/czbMYWyLCtydQ+gkRs8Zf8AaAIfNTAxgIgBTQXNvsuFEcShGcsBny76NrKb
G0KmLr6d1r6uTODvMOjScV9amt1Drit5RoocvSMV+nctFGC3zqB/s9LWfykh/An6gNp9b30vP5SU
2YfCdlnMwfH3pUpU+83zGvTfOvh5+uh12x59YGjJsOS21LtXPBWde4BlQEBACncDXLH3kibpj4J7
Do+IcpLvKtAleJDHbuvThr9bxPuU89qMWOdWO4VGE5hBGXyT5gF5aGvT/EWGVHR7F++BG1Oo8sWn
uMwYdyH3NyT+LSnZ+NSUZYtEidY/Zr72mnlF8AgJjXIT0FrfUTkib5JWRXY/pG67Q8nNKUJIGlgb
rwThUCSILw6iK8AF7WYa3pgc8DFqpmkogIXcWaIAuJxrUHNIbWvLuoTflNnIDrnh4OHYCHWE8H16
sGvcdbnqs52GDQPOd3SSd2AH2AramHHam8nJQFiPjga06Ji2xPXRd11kWiQNQu7o/vtQldpDlrey
CZ3BEd8Gf6BHXW39lv9KgvarDejrQLS9yq3YA9HKU5a77U2ni8dM6+1dNTb8kLv1uMlqYE/QHaDj
KdfISDC7jzwwGj0kgrX3HNWYz45JtB81+gi2ZMzFsx1o2o0KGhVJq/e+NO7UGUH68sFpZbsrXJlj
hQ0lI0M62ZeWG/5jjRgAjFPkhwLZ5bZTSKmBO5dsS9Z0GzPIvK0iTh0FXjIc0XABQT6rTPZDFjC8
YiEpALwBgF+1OUaGUeQH9LK4+MogonY0v/Har9CPL1WsHD+LEeX2kVahXB+96MSICm0snvTeK19U
3fpPhVnndxkopMIazR43lZcaDyKhoMBI2hKFeGgvMSNlb03J+U5iB0UUNPA7jybOnWGlaB8ADh1c
8EguSLODVCUUs9FY7vWh4VDvSJ3K+qpLS/tl9AgVgxz8AC76Pw9tWfCNqPVqR7iOyR5KqFb4Q77h
vg4hA1n3W08zRGw6HT+4SW0cNYu3Oy8FZyxJ8BzXpNFETZeIyMxzc+faDQKn0ndW/P7HcAk6VyDj
QbwOBOMHNsuCA3dqCDd7mBop67I7BhZ7Utb413mpyQySRai3eHD/My8GifncE4WTPXiGEbk4kp37
0kgkLoeVO/pjnHvpxGbXgJ1ozGvbIn9AB9fWDN4bsgtASZ8E36+7S2/hhkY+H8QaaAC1J+b4S7+M
bGE6FtVIHkYrc782jpeXUH9yumNiuRxnGnk3bif+xtN7tcfF6GKsZhAzt2mPnlEE4VgWGnTLvyBp
GjkQNbkb2xx8Kfwzs3Uo83r9hhP02g+qV6es1IdvfocTYLpk2/WDGUF3xYzAv2Y/VHhG7yCKPG7y
AT24OS+7uGlpfdcnvfWEklCz00yVbEUCvZHRVMOJcE2LWUffZNC1e+Ig1aPZuRcLLkALC9bpXV4y
/o33tNqWbvBdVhArTBtUsT1FgqgOEutONsiytYG/NR3ePelSDRs/8BuAAwtXPDdWQfcWCtibtuh/
lZ0FsZMWHAWW1PlOYAMgqtHaLCopNvgIhhcUznU8UxNLhF5H+l89MexQz8WwSzoIHGUF5GEb2pGH
0uAsqrqseRwquZaqX7jNL7bp7ApsikaTEATMHnjwloNOggJOcn3fLFlwJkFcCDhBaWKeoJVNwNza
54iGjTHUHB3CDysRyUJQDPAzmk8hx41XwBwPGqig7nKdkAelwUn5CrxNVdhqWoj8agxi48hc4z5f
sgiWNMBhgKZFz87sKJQSLyXSMRxu6ns3iC29W+XoamNUTXCfMdcvQp122bPqzb8XhsAcmpNPAYwe
paK5XyE11RxhZA+4gGoQ1qHbrAJX2/U1mz4yD4zQMgy3jZ8OXn7r8qibSQocuVTZgznElgDr6Ebl
Mdoec/4Pm+Pc0LR5zoLJhOSawsUGQ+IhsUlYlSvPiqUoGflTrBOKUaAimL9bq8yQUI7VsofGUveZ
zF4oHwQY0IdfigyPSeYgm27eod3htsuGn6wZX/5+KqdcJ+DEE/3RvA+hK/1OAFJCHqjl3dVJBjWP
xHyVXnMMKrpLs+Txur3FAZ/fb7OCSDE2ZVXpHjYI8+pbl/TjbYP03WZwuLlRlZMfUzx8RYhIM3iw
eje44SrTjqiAJqv6UtOjbbaPkEjFLrKnmwM16MvlhTRXboOUM7n3VC1JmLllsOtAF/HyP6RdWXOb
Srf9RVQxD6+AJEuWsGXHdpIXykkchmZqmm4afv1d+Kt7PwmpRDn3DHUeUoetnvew1tqWXho+RT+Y
0O5YcSdyawgZd+i+LQu26psejWklzX9AcEE7oBF6vCrQUjQY7SZ5qTWnDD2B3d+i7TEIno62zSDt
HcJv+QtWDT1Qr2DbpEuaFggerVgTi4qnqhjtYwq+S6CxYtj3KajCOgh5oZ05MkSpBSWE0SPyx4Ad
eYwH4RwhT5v8jVu3/paocPC/vlAQ1FMRVkMUa8pqnE9OMQiiuvFoRLpGh03eG/pLCdmkJ0cfy61H
QcS1kZxHLyO7WSc5znhKM2+tj1ry9/YvuXJDoz4HQAYyuZ8Cf+c/RHMHo0/4YERNUeyyst4tpW+v
GQDhYGKNQMMWedJzAzqtCEmGxImqvWY9VEtMxqXPz3ZZ2SsyYwb0TjqxK4o7FMhuz8/0/8928dRG
6P9+/uSBnVxStTALDWRsJ0LitRJ/oMnNltoyX8s3eRDGnXjlkybEHJgLhrSpDWVmR41TkBjcXcWB
mE2GXl2g8/YOXTkQjz9OuaphQzOgMFG8a3ZKDAI6a5MndHv0wUwy1kQ49TFXNHUlUDV5d1sbhGBO
PfM7JDCWgPBXJ/7kR88mBtqMeUHAYokc54ls2/ZrMEbkndCyHHsGIAV0u0El+Xze3QqV3djkWsQJ
WizlbI8g7O1LSzuZsEBCBBYC+RPjAnkxGLU2eEPpRG6qc9/rlPRVTeMeTqfgC6ZmkzWZAu0RYLWp
b9TUUfh8NCDhKj3uIIEwMfFKv0hN/itTEBx/eUS4VcDts6AYDid95h8IHVVL+MMi4uDelOiSzsVb
qi25jdPKnhyJz8HA94A0w6cq9RwEkVEEjlY19FEsjVUBZS6ermx13/El1tJVQ2j8gaBjYtjNMWta
28W9OnZ9pGm82jbof7tKW8iEMTf9oeFIhF+fPVTM/s/cbPZo7YBNZ8McpbmPKCiUY7IyrT+3rcwi
qf/MHrw4JLdQorsgMOm8cjjEJPtI9FPnaHvjDpFp9n6evzMA2TyzBfyHrG8bnd1in0Ynth62hmFA
S37m6TsQJpBVK2FUtr7UH+2W+pmxUFG+tsmdqUk6XEfg8i70/3W1MxjwOZGZOf74GrMvMrM+R3Fq
YHaK7IFyE3u8j9RX9Bn3zbWpLXWPm9Z4vrdPTUxjPLnu0atkKIoRJpI7FQJHyp9gjJFM+XV7Oa5t
bCCvoL+KigB6N83C9krt3LjmsDIKX/E2Ej011vY/zdYUrwMgCYycMVvzxHE461MiopR5a+Sj/QH+
p2l/3B7KHDf9uSi41ZAawJ0A4c3ZqbE7t6VEAz2yYjiY6ww8HYHkVgpcxj2xoBP1OiypKF3baKcm
ZyPLFIAZjaQW0XAw6lVf3d0e0tLnZ6vTw2uluouJY8mxGx/Q5/r29y8PIzoMQUZsSkI5AJFNu+Nk
j9He6GKl5D1u6Syo1Kg1f5ojXfBbLq8ZDXALRHEgiABhOpdcdaGUw4u8HqK8VRrIr6gyGFq1BVzG
0ftd2tXKGzHN5MmwS3pvonfYEmYfm/nKWXJd08CNiv9c8EFVJUmsTlG6KLEZ7hsPQi1rgohsRF/2
sf+Fs4Hssmkiv5EXCfJ+KdR6PQKgQo+STYBm93VoeiX7EXO9WGcadF2kofevsYGWjiAesIDrihLA
d8+fU9es1jQm6P1jpEbpm25Rb5GYt9Zapo/7IRsFsk66skJXWh6OpfYrqzy2LbTRDisdgtbClK8C
d3MIjY4mBP1UCbq8de5qZaigfE81X0ksb1e11UuMz4aiVzW/TlLdDEyt5T4nsfRlztgG2cxsbTcV
ohaedvcO/LV15pQk6vCgPg+ct5HTeyJ06PCtJlUfZZrK7iuj9Qd3qzVxsU5lQgFvzJW7ppFKKEF7
UwoomXKdslenV8S2SmQXtq6Khroqcbe6i8a3KTJvfprV/Q7hzAcuePeYotsLTrwYD45b0i3uvf57
lk9wJy4gWTUMWrMTSSPDwYTYkC9ySObgiP8dCqsAJEhVwl43ijWr9C6kFmPPdabKtexEHhV1C5Ja
kxBrjczeCA3UCblVFwYQnna587whaXyj1bJvgzlaK5MrMpCF/Vu3qb0dbVquBmT0dmWsQQ5aVg7F
PSsNdMUp7ENaDCr8X30gPkGOEXNbFFuaxeRVoaYIe0cDjhQ9CqDRzeIP1y7SVd8+aBTItAzqUAib
hkxvUIaHMq5U+/pxqBztQ4e6BYdqHtLf0BdFQBqP1PQZs53t6PFhn+gQGC0qlLch8NEGnuKZQaXI
mk5Yu+Tes/mfrDSMo5c7zZY5o4GakZJH2lgX2xFqb2HZeeUGkDoQ7wfCDOgNoA1OD5DVMWc1OEaM
wrV06QBpXmHF5npw4yZDXr2c9HeVMdQAilN9agNb6HN3kEgcjr8FKrBIjFCN+GlPOhOFvsZc87HW
cz9tMih/6SmqR71Ng8YZyWaAsMSdQW3uM+5lL7gk6SYnyJPCO00i2qkyzPM2O1DHqlZUEWqol1V5
1Kx4/GOhl7vvAkRwbJQfA3vrgkzXx41buNpGtmn64hoNBHnqfeaSQJRxechG3iKnV4RoQVm/Vikz
frZ5Qp4TVFs2o5ek20Yr+x3XeBp5PVpaIDNfpz4yeVgeK5Wq30KK5j4b0CULnTrpW11340tlBEM5
srvB9ihk5cpOW2XJgP0TO/KoOkA0JlX8ox3k75gZzS+ldeMg15oR7X3y0Y0UN4FAPbEM3xsTLaQU
Z78y0DwFZZp+h+TIYIQtrwYIRfJxgxjB3bSUx5qPFoQ5sMrgmuZCf3OF1EI81GUB5KqGckHrZShU
eIo1IlUQG+teJfoBuMFkl9jKn8bTzU3Oqo9Ex6QCWeet8BPiv1alNGupJMLvFWAPdTCHAySA/maF
7Pym1+27ulCdu6JpvFBYuJp1XbGxymCbKJWmf3N1SoLelu92zOkfrU10dIRwstDTKvOgpF57r9hD
tRoNk+7juherhvXeHoAU2wcuhPm9BUz1oCskdDPNCUqzAYAaYMtkgZV47dEEr2RSKUfgAUzY+aPW
uLWugRjNowZ3TjpVSr8otP7paEwN9Ewg5eFuzOFWLbSuEvAxeJTmL3pih4X4WRbfbz/NV0cx4QIm
aDQeoJmHORJnMC2L8Ij5SO4GZqMsPMuXb7/qQcnWVQENQPV+Hjt1fczQYUAVUamjFrgl3rqrNv8w
hhMTM/eCI+rXcq6JqGM7Mdx1Xx7BBDcACgd/TzyP2RQ1Ai9O3to88rp613TsYLMnoH2/OgZNnZTu
YQiwyYtAVlYKlGs7KaOm2wFH5Y4L8dClm4/vf3YlQLrFhJTE+W7V+oFwDjR1ZEKZTdh/OYq36biL
TbEqzGIBDXLVmIMkNK4AB3XH6c9P/D03NZVMTUoZ4cxuy+Hggb84qJmvdpavsn+YuamLDoI8qCeC
rH5urAHs3kP8MkTJe2Pcue7CxF1x98F6gE85NfDCMXFn39dHoypIq8gIhfpHQ+cQ23KbAIIxT+Ds
Q/q59V5MQp4Vkew6o3+5vS0uTw/KEdrUsxqVeQB3Zp65FG1icoPziGv6a9Go30Bq+zBYvDDIy1vg
zMwcrWva7QhOXs+jvnT+qgP0tpAyvz2S6RCex5kwgTZoqOZAT8Cc7wmiUdGhoRSPkvFnZ7hrVMqg
OcNCyOuE/2AJdw4SUKjEQd3rfEMkzGWK5jY8IsZw71CRBMKiQdoiv1FItvAKzLG6uKSRFbIdG+Aj
1cNbMK3gyV6PvbihhiNZ1NR9vYalPlBL2h57LXHuvV6XK26rgUkewE7I/datkl1uWw1gIC15HtCg
e5Xqmec3jT2uam6bfixEt709I1fO49lvnNbm5DeaY60VlRAsagt1RVJodBd9tRuhomRq1dtQNqvb
9q6tNdQ1URaEQtQk+3tuD5ADVwA9wqKE6rWvJ8qdTsUKdNVDVyyqUU0313xjQfcKFZepnTbEms+N
tdyqVFo3LNL0j7H/yJTvjvEihkcNotgVXMqdSpSt1aJ+Qv9IYyFpe21mT41PB+tkZlvEY17KKYtY
xVD91vt36vQvkqheMFb2nSGWGMafOaXL4eIigvwn+m7PC8ySTD0nDcaiQq3YhCPQ7qiRoSG6PrQg
zfD8vimM/AGRIvC/rZUEHjwo32o1HuDtsRZW+tr9hJQ4AikVYe9Fbq+jRVmIdOyitgdnizXKAxHF
h0yXQMfXdtSpnVkCBJ3ZUWdRgSCo6EHjeagUSpAXadBVX+wB8XmeMRxc95BtA2ljdp7dpGjcOG67
iKdK8gsyQswnJE//3D4hV+cNJVIg6W3kr+fIVluwUdqD1kWdRxGtDXdOI1cZSxdUxa6aARjBRA4e
qN7584FrmLlxn2AwdnXHneG59ZygR9fnf7jcHQuMcdMBPhOE/vNjoABX4ngD7yLqpQ1qrfU9MMPr
SqcDGo05C+25riR6JmcY+rf61Ld67rJ6OfHKEVT7yCmtUFrKAT3FHxOplUHsAooA5txardw/er3k
yl5zBaDNDC45vAF4g/PpJFpsdYPuscj0nlXlDmBIHLEqjBFrDFWYKm9tn+DGWcgyT3t7fuLh3IDV
DA0WPDaz25QTWjgoYrOoRKIGeD4BbD3E7ysFNJTC8ja1U6YbGS+pLV3zCSbAB7xeR4V84WxNiZeP
vUJhVuBiSYn9jLTbr9unYE6R+jxs7oRKg08K7Pk8Z8fazkgL3cCEjmJceX01rmINGN64Uwy/QqY1
TAAiDBKjKb6JqphyKM4YKqLVQMJrLKRMkCZoKvjMJVe/SKmYfhwU1wBcRB0G3VTnHgsYTLIbMsKi
CvpHwDIg0bJT9J2w3m7PwpWJBgIY2WT0GTBU1P7ODw+zALXKBOwI9U2WH1pbLZzOa/v2zIJ+bmGA
lnfeFyXA/HI9RcNOzX2BzJHHnlsNBMv+FfUS39bH4PbIrryOZ3ZnT3NZAglW2rDLmldqJoHLIN5z
x8hTHr9+3RL0eibddNw/lx5HXCG7Ob3DFnlHu6hURqL6YKibjE+3DV1brBNDc64312MTsr4crpS+
j7P9UnfDpc/P9oKnsjQ3Y4xDAm5oegKYu6Ua49XdcDqE2W4AkqssDWXyWZpogOvp1DHo52Rddq+j
XoXYKQHR8vXgLEzdlccIDxGOk4eH9VKwWLdihQPRyyAgXg4rXpvdapLV2YOJ1SxsvGumoFJlTU8E
+uPNQwAovBdejSxz5Hlk76TmXRrvW2vB91syMpvHquz1CgIQLIqRh07KN+a8Z+AT395v147Q6Uhm
R8h2GNTkXbjuqbtNJgicfWfqL5bxzfTC/5+laWueuLIUcstdU2A4YxpmToBEELOChB3ybsEpubbH
T4c0e1iEMYKLoo54z+LhXk2sJ4cYv26P5Yq7CN3P/67/9OcnY5GFVULPArNmI1RPql+ZoQU6wOxL
skJXh+I4SM8BVgGD0+qd2NE76qS0wFEi+WAhK2qpoVTGenV7NNf2AEqmYPyDwTNBY86tlAQOm51N
4VRRek+iBQe0JWoN1K8BGFhW0V0nxvbtttFrU3hqdLa70z5PZVzhCGnFHvDB1AAqbK9UL7etXBma
g0IZvCmA5tANeebbtClxE7Ql5lGGKtlRH6m8U4va3boQuguFO3TH3ONL9LprMZQDt9tGb2tkPYFL
OJ9QoeIkDRq2x6gcbfbeIiPfZv0KjQUDULU31BahlR7iND/EsQzbcXt70FcuDnT4AMQDMvh4rOa7
puYeCDV510bMqPw+QXZfvupLchdXZhZG8A9eRRMc79kY0eZHpSUt2yjVvF2WAIrdtHuOAoQodo1Y
dDGmPThzUqFN80nOAn8O2KvzKTWzvitJkrdRW+ZHq4hVX89b9LUm7xabKGGEZH4izJdStH5rp4Es
ab6+Pa1XDuOUIgN3D3gj84IZKoo0bofSowD25T89+iPr+ZJOwRVX/NTEnLaH+BmqdsyhEdHukPY/
5ION3m/POioxjd09mUttUPVp2i6mFZBkAJyApEKG6XxaCQerDswlCtRkou0cVEoSv4m7/r5oO74F
wpQFZDTHVcLQ8pWjU8UhVlUSNhUEMJScFR9cuFORWaQqCp8cjc2lzO6k2ZU+FZ721HkgFqVZkf1F
2Z5tJUhCR6euyJKu4rUtj25S016EeBmayp+PwyigKZGYJo2yqnm3uXwRnD2j1rjUtubKrYVLBN9H
POEBJj/bhlxaejt2No203EQ25FDyb7w72tmPr281ZDHhrwPKimB09r4IDxRoJ8GyxMfOOrjFQoR7
bRTIpUx+LJDEF2d3qHiPLUUxW8qqp/dCvDMHvLDV7UFcWROgUwFTRroDKYJ50A7FmkYdAECOysLa
MYUFI0efPCIXzFw5M5Pe14QJB13Bmi89uFSkokWiAoklP5rU/BF33p+Ou/uyVGKU7OLG1/BHwe3B
XVqdMI5AHCFcdxBhzt7MzOm8QTaDGllQpg9HProh1RXfTkz0TiJJMMQQQ9GGpSz35R00mUWhC7lP
DbShCSFy4hAUcuypUhVq1Gih+SK0ze1RfU7W+X1w/v3ZsBAhwxFp8H0IMhc+hNybYEAb+ZDLIkKf
3BUpzQ3vu996Vn9HaPbetuO6UZAM1cYqUAoWh6MGAMPgRiNXfC/VIfhoPuaxcZe78tgID2dFZ4di
pCJUDf4Cbf1vMgFWJWk2tStWmk6fSdWgBC7A/U/kKka+uwORz+D2K0rbO+S0MgAxu9eqte9IbwW2
YgRap90TITZwARYqTfol5Aas0qm7AlLwuPIvkkGV7eY26THhTUoeRuLyXV8z/VBJTdwBraI9oe12
JnwwC+sHz1R/A57TPg8J8Wzf5pvYPow/+5Q3RaigyH/wYrsK7cb93TYtahMdHxZOw+UG+fyZcHmg
GoqC3GwBFZPXDgA89mFwQbX9noS3NwjADRcvho1SK7h+qH1ATceZ/IKTHehQMqRDzaxD5dplQDN3
ZeXDd8bHwND6FdqbAYFBk5DGAOBVxhoyAzurNaDdS6stlITfwXX0mexAgGnjo+K4W2nmd1XVbvG5
sEa7J5XUAQSR4IMOHRRyoRVYuYSHg0QmoXWTB7XryA56AuiZVpgf+uDeJ7UOeKTePvIm2ZeFd6R1
m9zLuj3wtEZ1JqMruwZxNM82uTHwv4lBAZGKcwbUQoYO8Q6k4qu438jGfavyLgdGXEaprHqfaGyl
aMW9PnlRmUENv0/Rup57IwN+Bn04y97UfeEW/Up6mRFmhIS6o/x1mzyQ4Oe6WQXebo3W0Ar1HQFZ
Nqj8ZT4Zsm4doy4DVFJa/JCuvRdV95ZZXthX7tZs6IOlsYOV56FhpE9dl25lrG7NzruP0cIky9kO
UvFvUKzZpqZ9BwIxRNKBwmJjSPpijZbqh1Kyu7ym35y43Y5Wsh/TYl0jBzx2P+paC3tmrYSjHNDb
C/dy762svkFT7OGuHpxvmh0/FakA6NBr1ZCM9j5pVWT7af9uVupbbfQh6hKRXeor2ntguBZRRfp0
WyoC/CZXrvQUO8HVV2lm/UI7yJ2adDyovDwBBs1LfDkU6brWkgzYjywajRyZ/T5/yiQLjc78pVSW
szbRly9EEhZCbX3100icdkezfGNzNDxFYs5uQP81hpDwwtxYSbk1nRJsSEgcB+BpI2Xqxu95lra7
ovU0IMNUwI+dPgSozvTBO08DnjQ/ZQcxTTu2vsZVRV4PKUcLcF0DiUeEAdPTcXJCsjhVARTV5MG2
m4DJiKGVYNs8u0m6cNYvj+K5oZnzBsaR5XTGCC9kBKzuAyXV9Os5iFMTAI2fj4VbvVAQ3MpDhk4s
+beGrmn35TTHuYnZjdVUYNE303SRcjWitbDyU13yd9zLW9zWVNRaVITSE9dvNlNg+TUxGIjWwW6d
CrTMsd3oLn+uwDzRUiPwQEo1PE7CUR37tQeE41pvRgACVeW3zoZVY/AwJmm5gofrj0IA8+nZ022/
FQp5UuzqO5dtCNp1vx1lUeDKSNJ93hFQ3mVHASACX5+M9EXWUB20lTxoY+WHSptjr6iQNemfytE4
AhcJmU9zn/U9OUhdlGi+OTzZXrUS3NzouNF4Y36PSfHTK9O3IiktHyxbLdDaFq+gJ9+rXPy0tG6v
q81hMLUwE83BKZpt0o8BST3DdyHXNnTZT9Ry8DZb1j5DVXg9JEkNTQJ930G4njDzmzpYuJxpYAoj
UNt2baYCKSgg6VOh3cemfpfl47NWGICV5t4eKdPn22/MZWSJxQKCBO0xwaC6yIunhYuCSybsg9UJ
RCMObfyGD09cz55qVfFj217IgV15M6Hhi/oHpHxRJpgHQWVVaz0jwjqYivdTq+u3VCyc1M/Kzblf
hTH918RnzvT0ToCH2jHJrYPqMTXCJCZQie71t0GpgZuDqgScCcsINXUdo7I7hA+i1bdqlqurtvxr
qO6mQkMBBQ0i5AelYYdX4FBzBrgQkIlRqbZgqAN3awxiVZd0DNFcZ3wlucb2BE34FpzES9d3Igaj
Fm6hHA7VnFnmhgykLgUZtYM3TuDONHXj3VDJ7rknHnp1Q2AEF1E6dIeKDfWXY/CpSRIqgOAKw7+Z
F43UljbEgrLDgcDpf0RlkqzR1KZfCL/saQjny4WXwIZYD/JhV2g/ro5qj8Pj/pBCLHVPjZa+OGVX
bnlHjUAgGbcB1T19AUJBmdo22b8KcAN2gOuhuWiiGjs0t2mnFuDuK2RCrH2bdWTtIvtp+paTgrQp
KYCmIMpnz0NVyBVJrF91qyfPfKgbEugNSx5lroonJESslVUk0LtCxUp91RtD/c1iKA+bosNjj8vp
UbNGkIagu/sjVq1u7dWO9+LGOl6FQamQlaT93hlZvDdZI+6pm2YHRckoAKakuxs0SM0LHneQPtKy
e84kVEV14jwyEQ/f4tjuX0TVYJvB2/7QdAZZFlwXQQZZjtinqa2UaNViJ0EeixZa3tLYoAvAUop6
upxni4FbG2k0PKgQ5JoT0klu9ojFXXEwWPe91dMVtUTgUiOscHWXFl2PffwEJPGCq3tlm6OJ6xQe
q5CiuwhfXeYobqZn/aEGJI9nf+vsJe22RQpQAIjwtfV++9a7jMlRCQTCATGGh7zafJTQVqGeUhji
0I9HJAuhr3lfmW+a8ue2mWujsmDBQDIUsMj5XTfkSuFKJxYHu3aCODFLvxzK744kv1XoNU4KMq8j
dCcWbtgrg0OWAYcJ2WXkBOagB4R8rnCRa4KnsuL8QZRb9PEwlzyJy3scqJVJIASiGnjr53hW6gja
JG41HHJ6HKqHr9N/gM6z0GnR1NRJHW6W++lFRjqqwlEpvR7pLWIqvsaTN9VGz7bbi3RtuuAUgd4L
/A2gFTOXCFLvpSMTQx40+ezqa5wo6dz3S3CDJSuzexxbXmv66aJwjMxHg99NYfzophKQ9XJ7OFf8
VECM/zuc2cQpFGr8tQpDav0XMRi0uFX17f9nYtoaJ++r1F1pER0miBck8sDMQOkXkmaXbgmWf8oC
TKTTS6mIjpix1pXTdDHc3WiDnL7TLmAARWULD+yVhYH6hjXBMdCB+UJvtNEkH7taEwdiOQIcCXXc
EHQ7fMhyQ19Byg5819uzd90gqj/IGEy+1zT0k9kr6ro1eWOLA2TAISlD7kwMqwLIKpbeQt7syiwC
5wpUjY7yhKW50085MaVaozmUcBYOgtn6duTZuKmahv4pU08+G52aB47swSW5PcArNwOQJlPCE2hK
vCCzARqxJJwqhThYZktX7aCqa+EMysK6XdnnFmDigPBM2B3k08/HZhkth8x5Iw4adD8fqRwIUmKJ
thq4sYQi+wTlzB5FVJ9RtJuqTAC+ziIaAtYNyOtEHNIR5CFRmrWvQV7wgduUQXF0NH6ToQNNybGS
qB1H5T1PSXaH/gU9kLFl9aMb3WwXwyVZNXE6BlUHuKxS8PzJEx4yGrUWIxeHjmQGWGO+XVo6D5Ku
LFYFmjj5skihMyY7NFCnNV1LUbhh347JHt4MDxqvU314Bf1dKtnvrjEFgNkKzgyv6WqQ9UaqEgG7
aNA/waignA0nxB9suWpTCCb3LsngYsnEBzQ5aHIrWZvSQh2rcLxtZkyFhTHVQ50q1pZX6NNm52bx
BgGMD0121ocnRztgTdetOlPjO13r41WWduDsVJQ8qBUHNo2jbvYBFqpyKNxOL3xDy6HVZresP3Z5
3FcLW/7atsCWQL8IG3D1i5RcUyb6qILdfTA7NT70dc1+Ekjk7bWuHhbSlVdcJVQmpucdex2p8Nk+
H9u4MVJB+gNTeLUebct9ILGIH6iC/sZQuzRWcVcXe0cv4g8EBuk/jHTS8QcXEzgZVB7PDwBhRAFJ
oO0Prjb8bjlESewcDRKTYonweeUWOUuxzMbJtSI1oNcoD2nsQ2fFTUJXHIf8QVTr2xfHlZvRBuES
dVQPt5U2L6WmRQ+hgRx8vy4FiCV5GK2fiUaCsVzqIXFhCBB8hFIO5g5VDES951MH6odn057mD6a3
R+OsuPteATHj/PjicGDFNqDDAik1dMWah09aDHEGYlvZgxDfJekBntT82HWAc8sWtsK18QCNAyq2
bYJaMPczc9KYqMXE2UNuGTss18YUtc+LelfY7t3tQV1c7hiUa6EMMylbALg53wzCGsHWs/OHobx3
1s248O5fHF983gPkFN4YqFIX2YFBb/S4BAr7oVXAiHXItwF5T5uNC6iVz9Lh2Y0+2fHA7Z2gmOCb
TL/j5GWUnoo8kURvH88oQ6NZmxUS1c8ZOcT8CaIGeffcQEQQxR8/l0/QNlx4Ii+O1Kd5MHgmWsMl
zN3talJ2apc90N6ZMuTPYMr+5OjNlMfNboSWwu1FuzqriNr+19zMYQO+tilSC3psRLegh0gCzfqe
fpn0NBvTbEpVU/alNYjsoeqZ7xg7jy2cpyujwK4zHBTPPQPh2+zUJilgHmaPUdDMDLxSAxvwtay3
t6fqyv6GEbRIAFbUucTAK8RJoZLqQvKt+BHbr0vQiisLDxibiVoRdA3AL5kdH+w7leJlzx8aFckA
BRXP+yoxxTuE5uwwLxy4BJBDDW+P6erEoT2PCv7WpBkzW5m+dJOx13A9QKpn4vAGg7dN0+Lrl5Cj
Al070WYQUc9herZFlUYmI9bfSH1uHiv5mrNJmnZhhS6CakTtsDLhePHvRVbKLFO9yCyHPHSfwEZX
quuuQRt4qCu+uLjXwb8H99nMG2tzexrn8mQA88Iy4NOujvTi9BPOLw2FUkBgoRv0YNB0pSnmBpXy
NTr8/JQ624q6+Wgt60DsMTRptdf539vmL1cR0TZabQFzCXlhACHPrUO3tHDR469+UI9MBkXnJ1/G
3ADFdGJhXu+udBX8WhsWUDq2njpKq3dJdLG0Ua4O5DPhhyseefvZQECxjo1US+oHKdfVH8k/bPd4
e6ouDzGol9PrhKgHEhJz4IjgXkHHtmoezNxjQd6bbag2/RIx6sp+gJmpy7s9QUcuQhBD6jlptbZ5
UIsiilUdep3pqvZejfylys29O2phqtlgE6DS2JULh/pijACrALOCvxD/XIGV9LY70lwbHxgT3pbl
Clt7FZoV3Z7JaS3O3smZlelXnLyTytQmo3SnlpLxJhuAsoCYYjm4K1pu62Jjjp2Px/O2yQtnBiaR
iAFaBnlvkE5n24OOCUNX9Ep9cISM9xVioodSxnmoA84aekabL2yWC3sIIOELTJ1ddJzsz47ZJ0Ns
mAdQ3Zh2RxOxUwF16BR12/e6XvBsLtYLZhx1opfj+LrImJ3PJH4D1C8Tjx2HAi4gdBmyL6qbm5Dh
OrMwi4il3tRoawALYO3kYOeTr+646fvYcmDMgIt5kSlRIHNRq2iUdMxeUQCV9VedlOnzmBt0BwDe
70JtUqcFRDjUvDvq+Z2ZBTW6pIqFG/xiDf7DUZlAJhOgeB5giLwbYgu5iUd74wkgW8RSqHTVgAfu
N3wIZF3s2UvbxImqFiaJH4s9sBD6kvdwcXNOv//k89NWPtmquJDLQVj4PECYGmd+rvxJrO3t47c0
hJmHwniGWkWcx48xN8A0JD7ki79uATEr/PwJI3yxCp7BEsVIuPdYD+/QXC7TJRWsa9N0amDyIE6m
ya6h1aN7nfcYt7W6bhlKrogCzH2DysfCbF0zZevomQ6iCqCq8+RxZSgSaku192hqBw14CKoVQT8s
YByuLQmefGS54MLjppot+4CQ3kxoozxmDrTqoI1Q3xeVsiS8cG0oaA+H3iEWRnIhHiFK9PDtJU2O
LpdH00vund7YQG80vL3618xMyU+4UTCGM3++OJnXtGWfQUQfsfGjJ/ooVyEfv9h15eJWn5AhSLhZ
yD9OGYXpZ5zsgUZvHAXEmPjRQJ9nt+qhn5RFyMIDWLEkuDWdiLM3EqYAPEdmEE0VwWKcbbeiLcxY
EC85VhCvfS684m8tUCCjEh2C3HSCn8ee+w9n6NTm7JE0Rm0oe5Gmx9Bkvw32+/YaXdtw3uddDNgZ
siSzr5s9HVCibJNjPkh35QnHDkeI1qxuW7m2ROh/ijfRA+fios0IkB8D6ZAyPXr6X1v8qrsfjfpT
Vr++bAWKH0CS44AiGz33BYvB4nnnFunRdZC1jYOu033TqsMuHxeC+ovABAHCqaVpVk+2HLLrRKpq
nh4ZCEpOWx4FdH99EHF+VVa2znXnuWz0P/8wOh3BJNCWiErm8WSf5bY+xNh7g45KcV740KxTh0MG
5dTbhi5pFtPoTizNdnkDb5bprZMcO8QEoeFBmzz/H9LOrDduK9jWv4gA5+GVPUmyJFOS7dh+IWzH
5jzP/PXno+89STd7o4n4BEleBLB6T7VrV61aSzPLQ6NLxlskqYPbTADxID6ZdzFyje+KcoYgLa00
1NsimNtu/x7B5mG4PGp5DvEmWtcH6RvOs1CG4q5wjF2Vv0pz7mr6F835dduOwF1BcQf1L2923s/r
kEGhRVgZjTZ4AacX7LQoU06q04GtK0EV3ja1nKqVH7kwtZrhFkFopy+n4GWeek+aphypxxSerNp2
C4Me2cxx53mAOGiLrFa4cREH5UWNs7xq98jiclIHXZIgS88Cd47KX9DPvBCkvYdj/BOyX19tv/7P
ZK/LfuL1hyY577SrBg8Ysum508vgBaTnKeNxBtHG3rey/+5kMGMBVUe8kXaPVThTFlqmV2YYvKTj
hBLl1CjPCUCMQ1dN0y7JInsjxBQtIhVroG+ULuGvWV1vTjXKBIE4NcsCOJppMshcGpSe++5JQvOh
OuRKGbsK4LS727tHtFG5gBaUEDVz4oRL70OPSK6GqRK8aDzVQlqd4WKbD3Akbkyo2A4y2b/N0LJ/
ace3k4EgGo+jGkejf667722/MRTR2Uas4x8Ty9/PHOmCTzH1JAhfqpoCVPCjsZ4c4zFxPtyeMcEt
x3z9a2a1NVqKKtJYSgQ8odRQZku+UczZcJvC2QIC+XtFDG2dFEtteQCka+M17fYwW081bIJZt1UK
Eo7kzIp6OWEVeORuUlgTraAWmsx1ep/b+pbL3RrLamvThDaX/eQzlsCBlE2Dp7vgyQwLzMb6i4eD
MDLeneLaOgOg931QGfOy/qPzMsjGSaHP+Pbai8aCEgWgetXkqbmOQqvEimfa6H3PJlJ0lSbPDuEw
vbdG1GRvWxINhjQGOaJlLFfJV9MqQYFZOU/CIHzLdBPYqbrhc4SDoQwpUzBZui9XCxN2YM6ltvC9
rJ6cfaNPfw/aBOcj7H8b6SDRyeRxsJAB8XpjPJcbLfErPVfL0PeaJkU8Rq2NE9By+A6Hcmemm3Rd
ooERSYCUsIFmXIGA6jHt0VnCedfjsc0q1zSRW9gqBm4ZWRbwzNvMutRqU7XcEA7Mms9J/ZT0Gze7
yASCVUsnI0lJqDUuTWhjAWWnEuEz/YP5zU+Oxs/bm2zLwHLDn41h4qVFNTwIXrokV3eZD9RaH83R
NbrcPvzfTK3uGYAcieEXjEXGWVrkAI2f8lYRRjgcziUpdhqxr6RpsyE31KIiIAm5rWkIaV6aP0hz
LPHOPyZWd0zZa0Y2l6bk+dRE4o580xalpOisnFtYLboZ1IoajAxiTo7joKCbVx5yP99p44a7FIUc
54ZWiz+TnlXVisXPUHtK6Ad+dtIHGFx1241S/v0Dh0b5nBAQohcEVVczl2v2CB6EcWVuUcEwMW5l
CEQec0HZcP/j0yiQXm5m1ZfquZoaDBR/K+WPLSlv0ebC6zu/O7Y5lat1GTqj17mGyQyU0t6f1ee0
/VigzX77mCyTvg7maUsBD01imWfKahAdK95GUU5MnZdZ7/qpbJ4CS2t200SmfhzC6ZRG/VBDompn
G9Vt4QRqi88kDl3EpS4n0EjktFXMVPJ0miJmpXCNeGPLCeeQlzvlMBX0yzrYTGJuuqFOJK+0zOwF
yW7/AbZu7Q5G43TDd4qOEaoGwJFRQl4Yoi4HY7YR/c/lLHnGaOwH+bNOQiVKvnB+N1ZMOGs2GRww
FM412r1pi9muYradFh4sRFX/o/oVzyXSzmffX52bpp/DOgtayXOCR4sKefXx9o7b+v2rfa2VBjGA
tRybgRZx2P/tL7cN/Na4v9rTZyNYOZrab5y2WSxE9k7JXCVy40/SD5ppfii//+sltIjc+pdWugtB
tXa3pRsr3HagNDVCAYq/vwtyZ9ccTZ2TRsMDTrs7UL8GL6lsYZAEJkh+UjTEPSwdKqsiChJFI91+
oe1NnbqXEMpE5eh9Mfx9eyqXtVjN5IWVVcA+5M0oT7pkeUWofcqc7FiMgRc51DyCbPgJ/8LG3hba
I+7QSDAsj+7VIapky29rpOw8H4lPpyvujD5xc3JVu7HW7tVW/4PDxAOY2ugCCSCrvNqMBui3PCRz
4Vnx8G1ysr08VX/dnkPRSgFoADBGYE2pcOXlKvx4i4K35Vn+kxq+adP7vtooSYmmbWmEIKimq54W
qUvf0/gD/eZ57HimVEDPnSrPUtiMgBuyvwxg/SSc4vvbg/pdbVzvjHOTyyk/2+KNqlU+kmuON3TD
iR7vU2AUhzCzn4cZmaQwOEqxfQrj9lPXN+/leURwLH01Jzrg1PTeCOv7qdx6XV5zTEEwRZkG8k8E
vK9BWc2ItIET8L5Aa+utlKKXIUsOcZ89tP68h2XipxLw46ocwb1Q2zgpgnsUkBlxM4gZguf1TQOm
KPEVS3c8rUtbes79lg71tATXjuxBM0TDhzKMv8eps9X8f13dX0bNl1WqVDaYltWZQR4KiJAvOZ6S
d/rjTBLzbmwy+SkCDPvYV0Z8KsYkfOzqsXzNxlo+tOCV75Ws/bmxJYS7EMwd+5DuGO7Ayy0xIoPV
RjVVPzPSDMiCGjhm4Eh+pDNKuYusBCLxKk1cc/C793UT1o95Dd9OXtX6B0Rsin1QxPnOL8fqhIha
MLq96oyPhlLkG/eDcKnOfufqtHRKqWlD5Dse3BHhLkTwyC0IsT+20+DvytYMT0MjG3snLLbWSuQK
YP/5Z4ZWh0apBjIGXeR7SFjv7RDY47SHxvH2OggCEfXcyPIjzk7mGA6+mY4YgVLfot3aPhb9brY2
KIiXn3p1/tlYC1CAgGGd+0gso5OGMHC8WtOPTl8fx2grJSqerX9MrPmhhzLocmJf2xvm5FOWS5/A
sr8Mw2YILLKDSBC5D+SU4PRdTVg+2JJptqHj9cFr0MQuBbFj0P28vSqi+cL/a0A5CbavoD6x2ukp
+gaOl8cUAGhIGZ3X2xZE635uYbW5zLmRVT/BQjFDE3RXmd+zH5q2cUGLzo6pgRQG30jP9LqbwXLy
3KhTx/ZkOsXqAgAHzbHd37OK+HlY7KzocHtQwmn7f1g2un55pVxuZl+B1qSIFMertIchPzrqRsla
uPakokAbArSFy/ny+7Gj+348yI6XolVwMNO+JJiqgR1a8dZ79BrLi6M2z2yt/GNG9quslcHxRt3+
aYS0kDbmk+5MT0WGuHtovIAZ/Wb6qjsU8l0D7cPUq94IseztKRXuE1DYxPig2MlXXQ65R6l1aqaJ
nUgHSu3q9Gz/KHga0SqSz99m2h42YoUtg6sYCyEUfXaMmY35cdZSJNO/RQiw3N0e1TVp1TK7YEcp
Z5jszTUpQR7QThtHieM1nTXcK131aS5VBcqdMX3qk7Q4yE0y7evKND6afqrdp9mc7a05LXf9qEde
FPb5fo5sdGvnrDvBtlEfG61Dzyh3hp3TGvpxSEJ/j9KLiowtzN7UN8KNQYhuUMIX0u88xukrWM9U
K01tPVu+l2jxSTPvDOPOkGlNQlsk7fe3J0y0Kue2lpN+dk0oQ1R1YMrA6BRW+WorqX/XTUH4tx0W
7a7sq61uT9FJtkhiL9SYREhrVLRU9EocqZnvjcNR+VomGwdZ+HkyPWQSADgY6/jLkMo0R6KaRHny
zvSUxLs9W6KyMkzBIDToxOAfZ+Uo7AZqnzLTfU9CJOfNLNrkcbLsGOEXS99pdfitn6H1kSbD8mwr
t79Pkgw7SiYr/YuVxdaGGxaOFmQvlNCUBngrXS5eGyB/VS1lAS3cy8YOzffbwxW5eR4T0DDDn4aw
2SpEmu0ibo0qJLEpFV8rf/iUl/mhLUa3sdTErbPyFwRHf2KT2jV9QlS0oD6+HJPVq3lbtmzIQXoM
632n/1VW2U7qeXd+q+Rwo0IgcvzIbi+ttOSFrPX7uaSKElg+R02bvVn9EZOIsNWtUEy4TGdGVh5f
Lkwpagzb9+Q2cYswc7dqAiIDEHNwpMg6LdCuyznL46HVOrgVvOmgaPd2sTFJW59f/n7mIzqlK4m5
OFThqP2yI+s9Fbv97Z0mWofzESx/PzNRDUPsZwEmJuW9A5vpcNK7jbO7NYrVhWc5STiXCpPUPMv9
Wx1ufH5rBCunHXRaFFtWgGOT5Yeg8b/OiA1asr2RLN0ys/LXoZ83BjQLvhflJ1/b+4isbWmJC03g
UagAwVd/lXF2GkDMQW853mTvbemut6nRbcQCwrU4M7EaRd62dds0mAh5ZWmgcDYco+hWW7q96D+A
Y4YS1uV2yhIzHse+x4nIJz+gunCs56/VFnWQ0AodcwjIgushkrq0osWZk1tyxWXQ7cL3Gfp2b9mW
AJTwXQ9W8x8jK3/Y4Qt7UIi+V+f5c6iXkAtoT3AWvhGbty58XVDUt/Xf3Tzug67ZpaXyevtoiqKR
sx+wvmTGJVHb1vyALCepFFTvxtx4HHLtLQ3GPc13f1C3V+k1J0CAF4Bxr1wBioljsrRTeZD5ddNJ
gjxO2tgewu2n0QyLIbKLzvL3M2+DhkNjFwFP/zq0jqnR02G8pZ8mujppuiEBxfUCTGm1A2c1AqzB
C9BLoUf5GoRN+mFh9DzKVqs8BB38KmQj431fJcnL7fVaNsT6Sc7McactnZzkbS8Hp9GVlYU2fi7v
489U9V70WNuXY+1VSXFAgVvdSdbs5k284ZmEpwEmFvoglz6TdTtOA9uYZnUzyIFk6u9SSSNMIK4+
jaYkQ2rV1Mfb4xTagxl2EamjM3Ytda/AmUQoSZovgh46+hU6z2nwoS4/3rYi2v10rFBl+S0mdB2O
KHGaDqrtgao7KIQ+Q/F+KD7GFQUFZSN43bC1znT0pPdjKdZIe3ff0+DjoEK3uysR9x2qL7dHJToA
Z6Na7041kAezH7DUq3vF3m0p5mx9fhXwJENtSi1pAy+2vw3VZ233J79+aVrghiJCXPldKUnJgvom
GaHEDRK33yKnFf/8f7+/crk9dEozbMc2qdTPfp65UbxVXBNdsRA2//8RkG66PKOBYgfDUNq2ZxbP
mnky/IPs39+eJOHFcW5j5Qfq0dJ4Ry45Gjm4LxJlr0btA8+mj00hvdrO8E7Rs1cl6c190aqfZfqH
b/8AkR86t7/aBHWjUdbl5vT6tkTf8WM2n5zacvv+uaxC9FVfhunv2xZ/X+tr10ezJVB66FEoYK7i
YB9vELV5anuSXEX9qawhPguKOXrtal//2+HZ+V6Je5LPJUSMT601zaem9mPqMUmHsE34uZ+G5I6G
g+q9SZ780Jcx3VwhPOxhGv5VQKt3kgqzJlMzjBv9VgJvRm8okvELPRE3xmpPZ3anm5Ov82wcSKhl
z4eC/1lb+D7BzqYwvXSAAPrkFbvaE/IUa0ofKpaHUFzw2U6/3l4AwbYm60+tE8UeQLJrrMJcm2jL
TlQjy6B8M6Lo22SgLdzI2d1tO4JhwLT07zovfz+7v+umaJpxjm3PgHEXzactSUKhI6Zve5HypqFg
jRvrK6euAnSP+H51pPZ5GnzNnYuTnhX7CFqsPxjNmbXV0vOEBkLSJ7aXZA9xcp9stWEJZwvORGUh
JmddVgFVWGiV0qe57VWOdu/Xzcdes3/cHoJg91KC/tfE8vezBWnQf6srK7I9HUZtOf1BYmun++/a
8cNtO4INBrswG5gUMFR/68Jw0MVFaFQMhWJ0vEtNQzrVcT4eSujRNvyncA/QqIDQHRvginIh1rgG
KEzZHox7T2WXHUmGPMDz/zpP6X0/mqfbIxMukg0DyoKB0WFRvpzBQJK0NIRAiEzvfR1v6sgKs84w
rMH9bIIWuGJZM6RaNqK2JuTtpuTnRDl4V1iZg9yyPEgnpXXUh5kyywyAmQ1YtVZwlyfgWFyadic3
bErJDbRU3oh4hOsJ2nihhVloqVcHOZWKxuxNKtazqh/9djya5b6WXv9gaiEboYcPF3uldydZQdwg
R+B4lt25z225xfsvWDpu8AWEQ9qKptxVuJDpbV/JNcGU/DUGUzTvb/980UUOvQj0dfhVg7TwamuU
Ra42yuxwNSjjewM5QE3P9mYaozEtfQhR0HWtDAZrq3+tcu2xmLuNGp+ooA40DNoxylaqBf/H5d5U
YVyqysIE/mHaUGU8aWm8a9q3BKKbSeuPldHuwtzaydbL7ZELvMqF3VUEMatjUEJJiF1r+u4U0+dS
sdGPCGa3XXih/8AYdQOFpijux/Uzl96KEX5rMC6t3pr3YYzwHCLF/h5q6E/OGJsb7uX3w2EVq4AW
RDpyESrmPC7+58xlBpUKi6iV4cro5v5gGGHwPlU75dXKNOVXNDstHADq9Dymfrl3JjSZUaFXa1cm
xHmi8s7c941S35ddZD/ZEbTbcWQF91WIFF0pNYNbQtu2Cyp5dNs6sXZhUw+PoTErL6NeB26ftc3O
cnznc5Xz/iVBnXJPR8rh9qQKnCgYHlAJXKUabeurQQ68q6Q20m2vG/gJ/Tt9HtxRf5H1X2W4cQUJ
XAkChciIcswtij/L38/m09HmIDNbbtGo33dNxUQdEuvD7eGIbdARz5AAW61PYkFM4lc214/dWbsA
QbsMMvbG3tiJwkkjAsRZAyS5YnisZb8bqoroRpvrhVP+DirOZxpUj7C0QStpSRvRlNDBLB2H9C+Q
brnqcIbtTW/UoFuqudLXPtLezKh8NybZyzSrSLNnIfefDx+UdIhi/TV18o3YV+RAz+2vAqAk9xM5
MgbuvrZ76JPgXWtYGylskSuhnZLQGmyUBSnA5e5AhnSuFU6V5ze5+iA5av2GAIyN3FJi32vhqG/M
qXCnQNO4yECjtrAGEyAFVKiVWlGG1J7i5jnWX+Ls2+3NKJy1MxOrmIuauF9UFiZ6eZEy+SFvCbgK
DaD5pdH0ipzJOpqP1L7XEaIEUYSSCdDcONiCEWxZWC18WvY6Kp8qaKnxqJqHrehC+HmQUOSIIGd1
1tFFOI6jk4cFMwSkWUKR4dftFRAFVewmmD+gmCCduE5VTpJUF4M9gn7LT2bw0P2ycl7Vh8h26+kw
fPdhhy92qbWXvtw2vEQU67tDRdaG/k483RVaW7VntS0qntaLGIv/STU+LAxqVVG4U/F5mL93W8dn
WYgrgzBy0jjOjr6CaIeSU8DLSJyWx9mRMs2jKmUPRWaPrlajY9MmvnGQwLrdHqZo/QBl/mN1+fu5
S6/zMGsgIfHGTPmQTd3nrqTgftuGcCoNA4oQgmsaIFexTe7rMfTQhPn63O0Sf3CjLHal+UvWvnT6
a9fEiIv8wU2lQqqCsOvCGrhOKQ5W1FtVaHCL5O/05GTW98gC3B6VyP2cmVhnEqu2GWjelm0viOPv
Tqe81bIzu6FvbRS9RFcVESH1dg6YSuPq5QoZWaSXCYh7b4jKHxrK8nkPcSRcYj+VGIijX+ry6fbI
hDvRpvueFxmE0etrviTxw/bvyZFa/kivfzvtHd+ODloYZzu5beVDQLC6nxAy3ZhT0VipSJNuRtmO
7bLaKX5a+ZM66uGLP9/X6m4M961xqpN7K914FIm2PTfUQipEmHH1Xo9mSvIRKNaXOv7aKb+mP8g3
0H/PHC5V9uuuuLmHahSttfBFtSFZfacbG+8F0e+HaxuSJxpuHPJBl5sit42mTqcofNGR4k73iB3d
3gKCu9yiMEmkAm6JNN9qISDg0IKe/IzX9+Mp6GV3VIxDPtLp/9+DBgDbEJMv5BJUGJZTduZ/lgSA
UvWD6fll4BZKfC+P8z3g2nSr+i2YMRpTCClpUQSzvJ6xyKh0uZBbw+ti0y1b15m2yB4EDoFSrsUj
ciH4ROz5cig1sGy4sFTD040BEF3yYZDqD236n1mj4N/AY1NWUwGkXG3dUU+6dobmxIuHdwtSP/vv
N8ISvEGQguopBNHq5TCiSsnoRYgMr9f2yXQq2rfbW0vgXS6+v9q6cZCUqjHzfXk4FF+zJjk0dXyw
bYi8nc61m/9+0i1ovJc+m+UWX+NrWtVMZhvwoadTpSbfsuErryXOWQ7qm/RWgdO8fq+gBpuVZTDo
njJn8vPoz84XO08bt9Wr/iEocGHWYNaPds6zSctymUK8gqY7GfOT3dlEFLWWnyrHHB8X8bf97bkW
bUmyazRk0fq1kMNcriVAy0qerVb3gsF+Iwy8Q9+y2FuSvyW5KnDcQACWvmlcEr3tq2OcpXJcIq2m
e1rSuxhBG6za1TwTlehkqfHGsETeyaARcOkFXMj2Vt5pTp0JielM95D/UOt8rxWBa+sfZ/UPtiov
C5gdwasu0P/V9Nl5owdhZXiq8xZamavKT7P8MdEfC+ldtxVwitaKBB171aZ55YoXAHm7wqyc1PCM
YOh30sJ9YUSduTcr6w8a0MlR/mtqdcRtXzbVIktwIeObXr465lbEJ9wO1iIGTmX+OmYhAdvbQ82h
G1KbvmN7ivYpYpT3saXEh743rMelE2jjKAqNwvHIox7evisWUDNLO3skvecBX937aXBIeCbo9mOb
v4bxj9sHS+TETEbG9U42hLbhy51hkLDOk8Y2vFzNf+khcnYW8nq18km3kdgb8g9+BfvObZuiDULu
AM5WOB7JYK92o6TSNeFk7MYiHHZV5inqnWZtEduLrkkaenS2O88u8D2XA8v9LA+GytC9Jn8uIcQz
y40LXzgKklW0ZwE/uaJZ6GgN08bA0r1S3cvFsVLdyDnenijBe2ORf/7HxMrrxUpUWzMYCq+D9X7K
JFeKrH3f/Oqt5z4HPRqcnPHzbZPXOpVcA8uJWsqiC8v88pvO4pgy6poOXRLdAy3Vvp/HPnyIwsQ8
6Uql740SUINp0mgzx7O8m3uzeVfbXfNcF5O6C5P4Z2mVo5cg/mCizAfYn0SAb538piMbGWoxyUTb
breEfUQHhqNIztnhbrgqwelGr9XWsPzm8SDxwtTuHDKIlI+38KbCTUX27Het7zra1vs4B9GNvw6q
GNE0qnvQpG8BNIWjIVpdSnA8JtcBnioXqmRVne7N8l+TitexHLevvqs1nRPKH9BGoiSwBKzOckrW
8bGakleWh1n35Pm9bd2PW4V90YwB3uAVRI/hQn5+uZ0aBB4CSSVIksroY50Mz6m81SElukTPTazC
1TAcUYVofN1LanV2nV46hibOkhD2EPRb1LSi+gZdLBrkeyo9A6CJLgekaVLqB2TovaAJzF0xpXtN
at+FcX4YOu0rwktPUVYd1Dz61M35f0dNwRsjcyfA5QrWcjXScs4kFEFky5OMyN/ZrWYfgM7gR3Vl
OBrpVG1cDiIXR0oZ8lVanHDWq8UrDb1t03LGnqy4XaCdhkmle2c83fY5oj3CoULvgWqKQnL3ckqj
IteUxmwsz6w8Hy2Nlz/4PG3PS/FE4y2wuuLGSrPCFA5KT59O1T4P7m9/XtRFQnDw7/dXs6TMjZXo
Md9PMyM1XL2OM6+aJ/O9HSuIOAMf0U6VJHfFDiXcz40vxzxzM98drFDaVXKWnlI1C49WAoIjoUV7
r8tD/9msYQOmjkX1rM7H+2IqnLugIjepOaX9pUBDfmMcy89cpe0sypJIkvPou+Y9CKysCDBK+cXJ
0GrX3Dp9KeEvHe3gAa7p/e1ZEx3aRQyBxwyAvGs4rBrLkJdOoD+KO935NL2L0hdVu7ttRLB/KdLx
HCd5xn22zjhBx6kopUoJJkvfUlR41Z7l2YIybhlZHUo5SLo+jXkUqWEGa/Rp6in1OBsjERwREO9s
XqJCisbrNGBm5rbalJR1Hbn/ODnN3kjDYCNVsmFjnQf0A/gB6pkK6pj7b0E7PdrJ/PH2gixzsd5j
/H4eWLzYrsWG1KBRnSisbK8ZDlm+l++zz+gZD83O9zdiTNH+OrO0HgzQSDtU0sb2nEp6CX3zzTfK
uwC+g1jdQpJtmVrdCJbmS2GSlfABZOifpsZ+tks3ongZTd9vT59ghbij/5k+bfXcUXJ1pFmfI4qw
KrqP0laJRTgSnmxLBRa1uHW+dMr7ihZ9zksXGw8VnKKydeha42kMpI3gWbgRziwtv+Qsyhxp95bH
5WQ27bc8V9ze+WHr4x5qNFdr/o63UtzCiTszt3LRth8WUa6D9UtN1U2tJSrdOKACL4CM6L9Ttwz4
bECG7GeTM+EFiuRuMo/qgLDuhoPeGsQqMg/iKa6Rl8WbDa9W+13XN67hjSGsMdm4nd5COgOX7Hwc
ja9ypLtWupVPFjXFnU/UGh+SVbVdI+dKDqkZeSGUH3V9/hzb9SNSYW+y3b7pdvWz9KWTZkQHHXrE
Qt0S0RUPdEnMQ7Z4Tb2WDkHe2upogTx0nuPKOgVO8KUc5A1/umVmWc+zLREkoabTNwtIxOlgeFR/
6IpD5VLdOEpCMyh0/UYAaFeExoozlqotdZYXBX8V0dcy+JVGG6lHoV9YhJGo+SsAw1bHJw4Rtg97
II6h9GRA728adL7FH9T0w23/JgIXkNr819DqFCVl1w56Ca7Gn+p9hRSIbfu7pkd2LHLV6a8ge2k7
y22K/B6t0du2hdNo0ApBHwbCGutXlxkqSVdGoBJz/2nO7pHhibdoYYUH+MzEakOoiYIASYuJpoY6
+RRWG8SP4u8vKALAjmzs1UWkpfB/B4HFTvCtL2Xc/6VqW7zW4hUCtfsbqwD+Sbvc1EYTloqWqqYX
yF+CIERHqlzEK3PY2MyogSfEd0Nrep8V0n0/t8cRGobb6yTci0R1jG8JI9ZaE6kaEcMaseV1lVsZ
e/NzStW82IgeFld6FaecGVnNpF/KuSXpGBnQQKddti+/t5Ke/1W01vAqOXL3TW6H4NBQVIKZ2t+U
8BJuRq6TRbcDNbd1hiwFhKWiyW55ymg+hEVysnoFse5up6j1B/qZT1M4/SiD+G9tbO7hUHmJ0/7B
znpoufuHrLN//cmcQ1m3gDuWRtvLRR+GYO76wjfJ6Gapx1vNfi/HzfTahI5+CtRyK2kgeorYYEkW
PRGc4hqLIcHwK48y6tF2+hBp7+xqT6FY1+/mdOPWFq0z7mzhYQSgddWzDNF2nvIjTA/FV8mNzJIG
L71z47x/nftZPkxqcQyUDv3JP2iU48FLOxkvXlqy1wXiwLEjGaFLLof8a6v/ADZsAh83nbvJ2Lgf
RF7h3NIqaIxnvzKrSTJBjJ80H1aX/e3NIaJ1YiiAWbkbaNVfv01kP53ntFNMz0rLrHQzqMz2yrTI
o0ZN+W0Oq09c94mrVnJzGEI5fSiRxXgcjKZ86Ya+v2/jcLqrIq3cTdJkHqrU3EgAiE7T2Q9cvwXM
MEaMrGOVJy1+aAve4XnjluYfeN9zKyufESZKIkF/QgE4o9a417bSgsJRcL/j3Gl1BB95eQjTRpf9
UOOej337a6P7D75ZfPY3tZdEZw/nDpbdQUgGVvGVGdCKpmQSHDkICWRNCdnR9Fyb/g8lHz5rdbnV
+yjcnmf2VtvTah2jlUa6TIJZ3vtZ8exXfwADsRgMyUdUM65JNykPtCr5bhMMDQLz+6Y6DuYhKVy1
fqdtPaGEq3Rma7m+zoK+HhK/ychxlWViu2bxzVSqnboVqYvuQHQlOGpkbK+FYPXEpv89ImEmlfeF
H7pjXt9VseRq/VZjg3A4oOKYO7I1V0z22dwOU2YMoKq18Uc5UaGcrTcwA3/w9MDG/5pZX+roJsVj
VWNG0dE71qM7cskHzdyKL4V7DZKx31A4yEOXv58tTpQnyGLCWe4p/vgzSItHNdU34KnC43NmYpnQ
MxNVm9MaWi0mehdBSjs5SNJjPe7KrZKuYA+QESLMW6gcwIWtQmUzMoJOr3kNpuFHNf/UWm9t/il6
u+3bBRNG2oziNHA3ilzrhIBk1l0MTy4pIUaj7dT/7jJh2raoOBFR0n688jUBiPPZ7msc8+jm074w
N64+wfV+8f2Vb6mUYigBgZheXxbH3Mre9c3wOubZvtfgXbHnb9B3fIHRbcOsaGmAtEANhjCuoTur
hs0+nMaBqpjpmXHkThzL5ki1uNI/3l4cwVbj+C9NFiaRy1VTQKRAWd6UsUk+QL4np6O7UPo9KVN3
1ML2TpvLDfye6KJf/I2l4Erpcl6XVKswkTvJLpYbTn3V1b+A5QePZjrvK8sMX305CB9a9JTd2eng
nc4UL8uSo2/GkDzqqfxtzIvhCBnBFgRe4KMo73KcySMz4esGfbXuqlIFNOKp5jvJ/zJKaJlQ/PuD
yabZakEGL9wpq9s3jDVEbloo7hVaFZfuptMspx/n3PrEKjwYlBxv2xNu3X/s0ft76UfKyi7muOTO
ChIC+73dLaJ3u9jaTRAIRf2unu9vGxQd9UVyBmgyFATGGvSVkT+PWmskTLT2WuPmr/+3z6/mb2wT
K5dlPm90n8cH2fqTz8PVjIoNuBPq/pfTZedFX8sSn8+sd07x/CdtlyRe//3+chbP3PpAJDs1Pt9P
71XlWEXH27MjWm3IEMB6LHVfGPkuPz9VxqINLhtek2aty/tqH83NF3pOD/nQH+AD/anYiQGx0VbQ
KnJV54ZXN6IzoFg3qhPwD/SNhqTb9Ua509Ufg70l1CvaX2BWAJGCyFOvIokkH3QTXItBEPYpll+c
jQhi4/PrCGKosnxQKz4fywl4LdOV/ztQFY2iJf2O48O1r5bIbNS2n7pB83SrtncNoNKTgcbXhhXR
euBfl6b0hV9wnYVqw4BHYSlpnpqd0vk4VHdqc0cN8PZ2E1qhIwDUN+DYq+2m2N2gpH2heiXpmlGz
7u1MDdxRQqM7sbfKSksgssqlUE6gv56bUFtCr8u9HYO1HuEWUL1m0gJ6DgaUg6y/qq74UgMHd1PT
CdyadMbtIYpOFEVZiK7pKVOudZ8SPQBgOmqA2st3FQhNu6QZQYu/Tb007Lqo+Kw51E+61NliRBLt
RHB2S2+gBfpjfUvSB5jAEBNontx1H8LMeZfM2cZNLLrxSJPqkFwurHhrKGgejVUa2qHm5c0dYlqu
L+278MvtCRQt24IypWruANFav+qhEQIR4BTAm4KgiFxlyH5kDgx/am7mv1SE0u5SuFz3foFWzm3L
wtFxlbNfuPeuqrZQ8hlaKXMGlGbsv5Z2PX6ySzPdl+owbxwEoanfECtK0RBtr26ldDYn1ZIq3fOT
4imys7tECR/8It7Inwu3xL9m1pUVavdjXYY1ZrJTle+SciM4EQ+DfUCbjwMSbXXElNhqitHk+3P9
VE0Pnf/NVj7+waIg5MsTmn4GcMKXp9iW8qgpeAt4fVF/MvThzon8v6vO/r+Z+Y2+ObtnZ6qP/lCb
Gve4Vu0LNXSOEzc++aTQ3HipCSft3xH9znSfmQpNuZvD3Na8ko5kIyT7F7mWubHBlplfOz+Acv87
bb+rYWdGGooKkTwFgKojs1JdkgPSXWYV+mFqumQnZyMpMW0TdCUaGulTXux0yqPMo10u1oxSxYJM
1z05O0j6XRg8xcnG001oArAOFrjQgUNdmii7KdLHTAa5PKefB7961tLsYKAB99+3HZj3f8wsN9nZ
/JlKkIVGoeneJGXVhyTSo72RZdKXYVa6LVPLa3O9VrRXk1zDpdKasHqNjoqcaVoYGB46srrbR3p/
bOKo2VWWkXZuFMTFYzZP07HIq2JvN765K0tp3DUIpHKwJ6DOSZvctWizHsZAMTp3QDD51HRjsVML
uXmw0eZzY7Md3NnqogezqF5iOuVJpdcJElCGfxfQyHSUIXLdT0XnZgmdJJOp4N5r84cZ2UMApKCV
X4lF0v8h7cqa28aZ7S9iFQHuryS12JZtynFiJy+srFzAfSd+/T3M/e6NBLGEkr+ZqZmH1LCFrdHo
Pn2O64xj740xjX4rOQX2tFS/GYqqvOOxSDdKPLeHdp4QB6OqC7YEHd3aqGgQaGiq2icjjIibJnHi
68XQ3TVGmWzVIZRh5dbCDPgkJIWBwkVNTdgjZZ1Mrd4BPO2ojq9pIMFSGrRWghyCOR/wgKemhH0S
R7FeO2NsBJEDpo/HBk9OGQfy2lFGYhQwMhAboMVV8IBZ6vA0s+Bky6E7LHneqgwjyMQZz8Vg69vC
kLE3rt0aOMIo56kg37kgFen1Lmp7RdcCAJy+W9a8BeTn+IHjdWJCmDYnicJhyDQEEoT4MzFenIns
F7jZdTNrscTClW6DhQcijhf+qGSTUvSWBh7f/EtHqnve8J2Z60Blx5XfgeHOzZgMn706fdjtyFzq
zsIBeO46uBJRNiSIAM38BZItRi+Zu5XvO6iG/WWBR5ApFsUgvmuw3qy0YDbRGmcnbhMmkl29coAQ
R4KsF0og8EmiRyqnsFfKCVcUBOt/RrRTP/VaXm3yStE3+khMyeNjdUSoOAJMgHD9Qmtv7Nph6gc0
2Vhaugmp4deDJHBdHdCJheUXnLjzUcm4M2aw0MfhS2E4+16JH5qee1ZfyIKi1dFAVgNkLnjloBf5
3JajlD1fgqXAGtzaUjahQbbXt/Xiv4QLAzfB/1sQwzro3uHVTBGozmn4PTKB/ZzG6s2e4OU+YAg9
wEDhIv66aJKEDNfYZGGoBWNX/VZCErs212I3p43M0jIpF0M6sSQsUIXGQ05n7DjlvUs3+pdF2sDy
+tQHlzOfJXnS1fnD1oVvW4C/InU5RKvRRMERHOlt90VP2cbOC0CMbUkq7e+jWRzUonQDVAR05i84
MnTKmy4xRxp0k5q5s5oDbarnxqZV2fCpRGjpFWWvuk7LtRc00/avhjrNroYQrXPNJp3c0LRqpDU7
xT4oKUv2abJokkCtaUuNbnrP7MkEs25rH7Sqae9MWylfwUTJPBKF1ScsHnvIORysDmJnb9bqeN8N
IThUwjnPwQpClFc6hRaizwrEOFasm/u86Zpn0DBlD04Uxv7M9rzr7xp049mRb2c+es93EcTpJkjv
Kd4UhX5h2g9pVOuPuMeRl8yrxldBTvMSQ4PSKxW1eSD2YByN1o7+IHSxN4aTttsmHfk2rccZjOC9
8aUaEav0Zp146Aux/swlfpRTptSlVa/4ut5OGy20sy0grsmLxZRon5Eu23SDyiVrtnZ4F/4llO3g
vQFuOj+8SlXOw9CmOFr0nja/o6KSBOYyA0Kwl4251rEKBtTRD+/NWeIaVj+PRB6yHgA4XzTpDqZe
5REtNeAb6z+9Njz3pawPeCUeWTQEIdwNSiwbmenzKeJ1TianIhThargH+3KlWvuy+Dw3R0WVQdnW
uh7+cvLAX2JBwO9+bqwcZiheZDkeS7TbIBB6BQ3KFlxcO1TE96QfnlOIMetmHnlArLxe935/wwPx
/AILY5pQzMQLV9T8m7qWATiFKEWrWQM4vP7QxfaOwg2m0NbmLTNcwip0SNnKVzoZphs70Q7x+uTm
ETq+Jb9m2XoXvwaAf0DKQZCH6+V8Kmjc9zGHPwhMdt8A+hIatVtFPxyt80NoRlHC/Lh6TNQf1+2u
OUs0+IM1CBHN8gY/N6uUuUFqMtMgtx8ov4u6+3aQ+OO1TXtqYrm9T27naiAVN8aJgtrnc/eYJZLL
X/Z5YeI4rvhac+CG4/5ds95vz7GgcvFvfpYY9OTHG3VFBjTk0YB+MabONyPNv74Asp8vxBOa3mfz
3MFAPu1NtXYRX0p80lp0pKNQBeY9yGvaIuqLlMzRFSCUUTfsTXdMcn3XzQRyIqoCaj27+wB59gLj
A8knAmSCtuDzKatzizcFpxRpRMOP+YzjonoD21yft8tRofsejQvgRNYgfComzpE8MDuq9PXRDFsP
dde5+Nw6n0Ndhtm7XB9KkIfAjQGU2lI5Ox+NSrt4UJokPZa2l5se3uPXx7H8/+fn/vz7wungldXF
U4HvU8Pl9tYBoUhxcwAOE+jFs9AKDuU/EZ8wGWnBFCdMjnFn+W3nuHEpOSVrgzCx2EjootkIjuR8
knKzUvFSLpJjbT8k6a4ofJbfnFdDBevEhHAQh0hh2Gt5chx65D08Zmyi20lKz00IR3FGKbHTYozC
bJE4wXvo5qN+9n1biD7KBFp/pZklRz37E+W568ig/JJlEK/TyZrNxokwgDl5M6s/Q9N4qsybyGzQ
86W268qgVgYbfe2pUOTV7vVZMk8riIBlonDkAAeA5xLP3JzOcaXUSny0oHunkspDWaA2H9Pirg8/
5xr1OvB6ON/6+Hdv/lKc30Wyj/sta9rt7Wfz9HcIZ9PRhjYsSBgfOfV7urVj37xd5xwvFBU4G7wZ
kY0RcxhKOIxz1aXJ0YYUpLkbwk9Nurt9FKcmFg93coVZzTBYjMXJscSKRXd9t0fb93UTK874bBTL
pjkxEcZ62ygNTCTWO0FyuNhbtWcakoGsueLTgQjLgduARAoQakc73LTjvlY/sNwoJKLcgdT6Zf0r
MSBdGjEtPpbqXZ1uqmLXysgoV4dwYkJYCy21u6HNKHZ2B/VPzy5ufuAsD17wHoGiAE96XUjRtwph
NR6l8TEyXUgetExyW60u9Mn3hd/vaFVfDjG+3ztPUQ5E8xMyVLMMt7DmY05HIWynoi+MpAmN+Ghk
W5o+AD9AbUmaTTYQYS+Nc4em1NzCQrzbwNPZnpPeF6PEyGXa43w1hGtxtLOCd+hxOY5xsa071WWg
MLaN772+6a2jqQZZ+XL9IK7ur5P1EW5JY4oJnuaYuWnehtYmlblm2feFK3LQoP1jTsv3NW9JIDLJ
LS/5voi3UJICCHYL3wfJXvs7k1FQyT4vvDe1LrXQ/4wF4dSt303JW0r2deFqpAyd8/C18bHr7o16
O8gITi73LPK14M5yQNaE+0J8sMbx4CCzkqmov1Wxy1kOmWjrl1aP+0ZjsiTx5WBgbGnOR8gL1IgI
BoBwwhzNTa8GxfQlzL/mkUzv+vKQnxtYfsDJnQEpTbviCQzY8w5KID4yTtAm86+fh3UjFrJ0OpqL
kFU/N0LtNOdm56jBrBd+zTuPKy96KzGyPlX/jAhOl2laY4AUngROe9fxZ5zx64OQfF/sbUwLU4Gm
TagGICp3C9+CSvAHDADtCQIIkFNdpMUMczBIggUJmP4pSX5mui25NlaXASAnsCOjZnKRtzIsWmtg
A1KDOAGGCn2z5g5oKFTigZjdfmAsNih2wfsAnnDxKQIVN7zYFSyGbrbobZo9Q4bFX12OEwuCjwWW
lUa8ttWgUatPcVp+MkgmQzf9VQ46fxYutRkDOTi82kGjIuwpTR1HBhIOzJgJdhs9rb/RWD3UdftZ
ARTWIlz3oqb9XfK6cuM42Q9muQ8r4rbA65t1tbk+qWueB1QuQNmBJwDKSoLfpEk/qP0EDVhD8+ov
CglaAi6KD6zckvgCn5gKHWfR46jzbA09yilBqsX53p6M3K8r6/bGEHAEaGjzAxIIjwyxa4c5I5J3
rUqCJIVyz+sAbZ3rc7W2PU4NCHNlV6h9QnmZBFZ6SKaHj5zV088LHq3RjYg1MycBB9VH7Jdv/92v
F/ZdzQdjKFV8XrH2A9pAVMn3V3cS6jIoOC0036IyWF9NBct7nQSV7nX1rnWeHXKgt78UsMgnVoRJ
CuscDXKgfwFNQ+qTPvH/XJ+llXbzhcYSHF14slHkVYQ4KFaMNIq1RA2S/M0gnwqT7YASiOkTTcpD
wzvX6EJ/yCav5M/DeHOQBONgtwTuEexHINE5v9TKjoM5tbZ5YNuFn0SFL3lELGGp6HssOB0k8dBZ
potphIiVZZURzgM2genfNVS78QyF9V+mYiLbgarFnaHNw80sRBgVugCWchrUD0QJiyIloAgjiAfG
AtBNFDb4o9FSSIR0UNiBWEIvgRqt7UQAOQGNBmuIDQTB+SwmMxrpm6jFrUrMXd7Z+7a4y8xtGkpm
c80fnNoR9uKMwqBRzvUyrvCds2YPUrMv17fj2oKhgIFrFJy3l+ySNQtN1KRnjv72cmfE6ePCG+Hq
w/QIwNYD4EK3PwMxZScGl7k9id2ymKSxrcJg0b4bwz2IGf1qfh308QO+FIlrA6MCMxbKXud2aqqE
9Qg0Z0CBH+8dT+Wlf33q1lbHAYYS5S7AYUDSfm5B43OFQHTGUwzMJ0a1i5EYv25hJfYBCS0y1Lg6
gf4SAT4Juv8jgy/7eqw8FNsrQK9S9uO/MiLeanPWNVYaw0g5kgngLH1T5VbvGlQGV1ofDV4fcA0o
2ImtW6k5hSxfngVOt2+VX2H30Iyv18eysiS4mZEOc5Z/0EF5viQMMiiJpTCANfX3yPmdfeAZZcK/
IAuz+DjcxOffLwl0GBSF8iAtH5v2HYh7FhtePr9cH8bKTCFcAsgQcO3luhP27lCjTwzs/DxIWpd1
z+Z7ZUgqX6sWAC2kaKtBJ5IY6rZgVJ5bU+eBBp24JB8fuync1A17v30gKObgkqN/Jc2FtHVFGhCU
oq884MqjyiHZwlOvqSQVhJVFXygWwaSNPohL2FM5FVzrOO60sHxS56fs9wfGAGA50noAjAEBfr7m
puKwKLZTHPMq3kLpLMjBRsNDVeLr11YEjUIqZGMBXoWxczPzaCn21I/YWgPdzcqwZVX3Dp5LSUFn
LfwwQW4N7lhIE4B7V9jCaBVhjVlE8L+OE7ohVWZPy5I7AF62rNU6F73v+yIid2bFD0VT/myo07p9
Gn26Pqsr9w5+BnYgZhQvR/HKnsx4Rl0/5UEGcrIxi58UI/8C/vA3LYyR4ZolG3GFJQSgQhAk4mkE
gPBFa+IwoVc9GzoeGGNKt1DSTn/1jTPsE4R7flxPw2Z2eOZB7TV7b9Bw7pehPjYuRMY+4kN0nDk8
mcGni7LU+UJHYBtSleWXLFwlDXol5tDxopx5Vio55CsYCQxaWyAZS8PsJXuWkcd1mxkcfYhl/xhH
7I0pExikOevjXWaW5RN0bs17tdFbrwMEx+8V6wNPXgBG8aQG5R2ohERfZoZZZeU94cHUxhvNro6d
JpP3WAnHzkwIF3ExpkXRahoPkBJwzelRdxS/idCbGN2uDAtVYjw/FnpdkJyKIKCYOwBAkowHjuaB
cja7nT3axu1iYLVwMMDnKewNNkI8wQKiGwKXQwT5dUmcvFx/QnSOA4CoH5yKaM8Vn8lOijfyQJM5
IFm1N7RvSaZuavIpjyIgtl7IcLx+xtfWBd5smae/nk3wnJRbsVOEzRw8UOtt6ynR2+3fB+AVmnhL
2hrttucnqa91pMhZNwfdPgK+In7i9CmJt9eNrNwuOEQUN4yO5gUkUM+N4BE3oXse/YgO5Ixf0+bz
Rz6Ps7lc9Qj2xDnSo94ESh/tjvm3wrhLHFkydmXN8fv/GVj+/CTeLrQWoL0CBuAKdg1tMIrBd+xX
agxoCqi9gUb+B4YENc2lZRdACzFxGjN7nNUEbOtNvEmiXS657lcuSmTQ0PoPAYVFD1SYsW4cmqJt
OhBAoPkA5+RYyDjw15b81IIwZWyowCJtgMyi4L8YSJ0SzZI8TmRjEC77Poloi0GAMircELJRG7+V
nI11C2hjALUd/rYEn6iFmlFaiMSDuL1HarZkB3o7oSVIlKFi838mlp9wsrOUolbnFpk3pPkdcOws
3lBn34rPt++mUyvCe9HIbIBlOQaSqHsr21FZwXDZLoJPBOU79Cmhq7ZUV4Xvg6C/mLohswIj/m6W
9/a0q5Lv+teG3w7hwHQtPBzIUsKLi2lZUoDFFl3hVsCzr63y26luT0qcfV9Y8aruiQl/C6Y6e/BG
ddMCbwTZ6EqGkV6fsH/jEJYduvU0GQaMYyS7Aep+sa+DUwEyTZvrC79ye2A8S28GVCjAXSE4Xgj2
gnsJYQ2opX9kitfazwwMeB/ZXSdG6PkersOeFroNchy1s9/inO6tsP9+fRzLfFxusH/jEB5z6UxV
6FuC7QrPsK/1wLZRMczuFE7763bWvNbS/oGJWTg4xMt9KqPMxppDPRw6arUPBPb176+MA9BZ5LyA
tF5AvoLPqrmTkGkewDfh7Iz8rv8Fjd3rFlZGgNIkCC2WIuWlmBnV26EbNdMI+uy+/Zkkkg21NgDw
GaBbCui/S5EHs1adoh0M3ITV4KVp7cXNQRtebx0D+mNQQlpyBJCPEiM4c8QTT59S9JZPANaD+/3u
+vcvB4H0M4CRJtjr8YoRXw/chAIMqGpRRoGCNAGbYknZLoplPDWXhxxmEOpCtXeRnRHrxXZitGVD
FAoeHOjoKFvTOubk0LEdVT9fH9DlMT+3tGyKk1sk7kyVlQ0sKdMnp77PgWUkwBtlteTKXS7t82N4
bmeZ2BM7lZkqeZk5NCDm6Onac19n0KoKJq3wmwbc/JvbhwX1hyXMBj0hgu5zc7bT6FEGzsTAsiLs
ghjKPY+DRVzKJbmiy0ODvtp/hkTYQzlXmQ1iQgq3TzdT/60BVuT6UNb2Asr5C/x3YdoRt/QYm+BJ
USGOUkE3h+ssdWk6/qg6tk0G9oPy8f26vZUREexs5+8rBeBjwfErNVoAezJNgTVavzITrsZKby6D
LD4GLZEokSKBL6YiiVbqbZrpU5AaL/FWjyVrsnJIgftW0ZGyKEzomrDXuqqtaBzh89Yb6w9N/Ijm
nA/M0YkFIWoxrD6f8lCbQBPA3L77NMuCu7VFAPXs4ufxH/iz8/2rxraVaLSYgzSZvaoz3SHSbndl
qNj8MyEckTyyzamsYQLC7F7HfZCuW9koSaGvJH6QekA3JKjiEO6Cu/R8IFE5a3TosZuG9g5kk4Xm
FjXUTneR4uE4GvNm0YGSFTlWZg/1tYXqAwElGDeWI3XibKKhyVkDNcfAoaNnt70/fmDyYAGJdJS9
keIRD0mozy3ptRIYm+iHHRfuVPuDVIBtSc8KPpNi9sDph6sMB4WeDyPLtDDrB9RqqupxNuYtC1tX
LcBkk91F/WNU3mdDfleVNweyS1Mc+D1AgIhHvdjGikSvHU8USfaWOV7Mh59jrW/UQv+mm0SSIVs5
qJi+hbUEEBw0UQubAyowOYEMBpKuzr4Yfo/kSYm/3HxSz0wIJzVFyzzqnzXyrZ3is3F+bFsmOUhr
uw1ibfj9uLHx4BYcZq3kpGZKgtxmOkDOqOyeqDpKbKxcnwgsUWVF3QbxjViKiotR41OLYSijAzGJ
7Dmvbc/Mh2/QFfXROji4SVtL3OjquFA8QFoEiO6Lo8uUFM/8AqujdZFrIEP56/rSrKw+NhMSRxqi
czwlBB9XmvaQmFU4ByU06WvmTmUKkoXbrxq0DeLjCGvR6ik60jGcbAZZkTnIuOKnDfdy2UNpZZrO
LAh+dG45qLoILGBF7K+9TLRy+d8FJwBxn4XJBSkdSFcKG7gCAp02htIFsVFDNBkc/Ckp3aKbn+qU
PtlRbbqM6JAakyV61saFBh3kQgHmByWU4ETrKW7KuC96hFCj18ahh9a66xtg+ekXQ8ODAgIWiAPg
BM79mxaas97PcR8ooMAw2sOs7KYRcjYSM2t3kEYXJTAdwQYAhcITsFQVgCIU2NGq8a4vt2prPqrK
vunuTZvvSRf7oH3eRTZHD8+3DwwRcRsuWszjRUYZ9SrQDmisD4rks8KZl/X3cw9kGxp3rxtaXa0T
Q8JdMWvdkjDP+oCbWuqByzbNalnpZM0GqNTxF7rcL6EzKA8lVlplI9Rz3hQGKJvkrK7tBx0rBToV
NFNeiF9mtJ+iiqHEV+f2toMvJb15p0W2zzOJa1uJqdEwiSIQ0vwgBRPLX1GkGmOeF0Mwti88Gjes
+h4pKF6E0Tapvl5fmTU3h0cIsLh4/S44gvNdruu5qRcddh+Nrb05daWXp+UvtOTurttZuSJQuvhn
R9gBvB3I2OtpHyR/zKh9bH5q37qxfKx/SkK6tV2ARB2UzkDQiuBdcNtdmeaZVk1dwAa/c/XbCX5A
VwXgJCol6GqF9uz5dI0syYeibfugn7NgQstIWDcvlj1/YBRAdWCbqfA9yNucmzEBVKBjbuK8sNj/
HaFH9/pqrLltJDUprk4VOAIxfaaXSUbGJOwDtQjK9I8+vCGAJ/2hQstC+s0qttfNrR0dbGXUyZHe
BEebMBxb0Zoiy+BnQhA0FDGY9H7mHIVjWbrg74dEn31qaNkdJ6G1My68Pu1iKH/SoG+vF9OB83Cv
mdXnWutdNeqedVZu89QqPD37lUamj0WWrN5KGR0Et5ApXLJhSyepcHW0amXzTsXlVND60ei6xzEp
UMVVvcYwAUbv/C7P31SVHdqhgFii2u6hEvH6gTmHr0IxBCHMxcO8GonTlD0OHO11N8/29nC0rPcy
tCVb6a+HuJhz0HvjcEPK4uKxMYBIZFJCeBBjtPwpKh7KeXqtIKXbsmZ01dn081T3k+LN7qIfEzgq
SiO3kOoovEa1f1LV8mk5PfU2SpqE7Sote7ZysmlVWcPtmqdbyAGXxgM8vsUgtS8ilNwTTEhm7sv6
wNAoabPbgWWODvYjHFr02iMFJ6w8sriOAdDmHOjqY0F2RJIuXvavMNfI5qCmAlCZgxKt4N1K8Gf1
ekWnICkhCfBmzLeDjPFgXJizDRxVvBiWSTw5QBwMXaFR4PeXLPFq5MMAmby+L1dcz0I0jYDnb4pF
7MHMVRZVaj1OAbQnPcvOkY4+dvNPzXiN1R/hDPWMT9cNrs7ZicHFOZ0MKapKBwT0eOPXykFpqWvL
pHjWDSCpCw+HdRe9G2qcUAiK1Ckw9E3j+OAkuT6AlY2LVyhQzYh0gWCyhAHUemPMk2MOQQRl1Seb
fo6JpGq6EnDAAnYuKFbxrhbZEkHVZJdWrQ6B1qTvCne2He9ApQJgJCvb2B2MeH99SCsXwqlBkTdR
1xPWJQ0ZoMGhutm0HcDhUiWf1O72J/yZHSG6mUpmtU0GO8x2HtXZvm9ikJw6zfa/G44Q3DRkpEUx
cqzQiIQbfTKb12L4Olmb62bWNhqIw4GIgqAvEELC4aRmHZO+RQQKfWhuHML29fr31zYaAM8oyy/w
RVsEs5V8TKs67icojw5uSwFhAfSjlQSca4MAjA2PXn1he1SFuTL1+T/HseCJ27KXsryZFmSh1QY8
EgHgXwKq8/PuxFWjZmMzgrQL4WUbSwLZtd9/+nnBBTe21qclb8egnnxueUwWYa6dxdPvL/7zxF2p
CXB2fMT3QdI3dm5Y7Ai5r6rNKCs5SwyJtP9jU5ok1WFIa/0mczP76MweSMGKWvLKXDeE3huwVOKB
Jj4xCrszFDsux8A0BtfREy8yZ5dZLyqHWmsv2V5rexgMQ3g5qTpyk+LbaQR3lG4mE1aff60Y2KwO
lS5xKms32IkJceLQtdBOjj2MAW+THcM5715ay2vKh6w6mGBlHWVbYs1bnhoUvFhT6KRlHAbN4Xue
PYzJoay/ZrJLYH3mALgE3YWKbqxlGU82HpT/dGBl1TFQHFzKaF/SY8Vt0XJy3cmsnh9cNv9nRjg/
qHGHGRpEsO1Kn7f6zlFk2cjV9UGfB/JReKvZIoNLDuD91ERwAHWjjg9sGOpHpxszL6RN8WBNFkGW
TR32Vjs7+5jNhuRuW5tHBP9ITQKdDVb05c9P5hEs68jvT+iqLMNPRL3XJn+QNW7KTAgRQVvaKPQ7
MEHKrzPU64nzyUGrxO0L9RfNCEAjlBbEvJQ51YWZtxRFBOtr6/eqJJRdwZ8ivwHxA6SlHXQCi29Q
OxznsOI9Qe57H4GUCqR6RX+Ys58z5BpL87tuF66VyMBVy/YSI2jUesGyiIrlJR681vWpt7WJBD35
OtjNpoIUeUUfnMIPG+J1QynZ7mtLhfQ75MIRGYJNSDhVpRbPZka5GnSRM3q4/bKnydSHZ14pimTB
6HJ1XowNKRZc30CIQlvkfOeBpAFVoQllH3uYt237nKhHlBe2SGV7RuN3hHsZHL02tm6DZLaibi31
3lT2fNwU0PfWyY9qPHTFT7VHtxK7q2uZkClZO5loulnKEYj+L1KdduXMRaOhNYrru7CzvDIkz1pv
enime0Vz0JMdemsRCYNC+Luh37H6CGfh6RPCEO0I6TUEQH6VyVLkK4roC+UqXB4a31aIHVurCJmd
oRsIWQM9PziJ7XbqXlXGY17+UIr0aPab2ijd3DpM9WNS/uBxDijx4Fa82YWac9/3UDduoo2dPo99
erRb4kXtKAnS15cX07fALtAqK96jLSvCoSBY3jr94tixO/MntXvhdb0leExXNlJ34caZ/uTGVi8O
uXZfFUE8gXczK0Dz1myazPQMa/LSMnRRFTia6fG6x1jZ60uLxVIHwB7EO/t8/4WNPU5hjl6LoYXa
4lzS6BAVWr0xi1mGoFg5xsivoM1oCYWB3ReOVRoNitG0WLJKaasDa/N5O6XDfG/MQ+vZvGpfbdZX
L43iKHfXB7lqGQBQbUmWIppZ9vipe6fMIClqOsFog7zHVMH1/tTOT0UTbUfVU3gjOdXLpJ0dauTl
kW0EuAp9AfBawqEuCEv1Ks27IAGR3vzw5/poLkILfN2C4AT2PSpQOFrno5m5oo8qI6jflIbjFT2L
XeCBe8/gYbIvdBZJOkwutohgT7y5xlppR2fsgnEhAs1i6hYqEBDIBkqm7SLoXAwtlSlkv3C4xSBg
AYaybpz6gNSD6bVmZD8ATKK5tpJ8ppC82mG+Zbio1clcqKXQQoOK0YWvd7I+10y9gwzqoQV5uZI+
8PJze/MDZxnaiZllh57sQEQw3UAnmNEKw1d15sbT1+u7YmWVUDTE6VrSQJe6962pZRUhvAksHn/p
eZ29FBUnnuaE5P26pZUpQwsY+MnRiblgbYRzbOcmsJVJAUuh+R0UMM9K7tyFY7YZsl5Gw7YyKjCh
A2+BmHDhzRdObpFwYkW1UaP/71j2xyy7U63X68ORmBDzGuhftdK8hAmi3LdR5NbkaZT1F6/aALEx
ZPRQzsdtf778OeqpcVKHVdAm1ojcTD4giMmypzyUaqWurA5cAshDUZtEI7Po62hUz05XVg2Kxxtu
3xl83w77KftxfdJWjirACeiWXqDoCJyFPZCHFRKCZtoEzpAbuVt2ZALRNuQnCFI3D2UXZ3uz54kE
SHLhxyEEAYJWFeSw2A/gFjyfRsLUTFEpLYGLyL0qylyrDFRzW42hT5WH6Oa+h8UcKmAATKFREDn5
c3MG9oXejWEZTFx70NuvWS5LTFxWHf5eugttJUrxSDQLVRbQM/eJFmG1IK6MvpcqfKisZ4vAAT3r
KFh17yx5Duu73JZ4i5UbCh3iCDqxQXCIxbQR77NxVmjZBGbH2F2qWNyzLVv25rl8L4AoBD4JBfml
lRMEWOczWFv5NI0mL4Oo714zQt8GSrxBg6ZPxnzghcBj21c+qY3Zc2JV8ua/PHQUaDeQ/SDrBqEr
0XeQEFR3kzrm0GcafKZGIElR3a6XXFqXM3lmRXQfupaXdaRCf8kp1M8jEokhtzfXD9vi5M7DiXMT
wj6MDRN8YSPJITMAwuyXHqV+EObs9P6xj75VcWDdDHFCi/rJzP3dtSe3VVxpVMELKA9izXOI5SpQ
Fbk+pNVZg//AtkDPMvRjzjcGd6q6tTtYKP80D5nETcg+vry5Tn5+2tmFzWZ8nNGHmfhD+HL9x1+6
WEzPyY8XDm2mhhNrE6yHYt/XrzO41NO9Xu2vG1ndvaDdR6HXwb+JEDFEpqNERqvlQWrdR81hjh9M
Q4KOWJmnJTGN5hV1gYTbyzhP5qktnIKZaZwHKtjh3CGVbNv1z6MgDqwUwFIi5LxJS93UFJYHE/Eb
ark8luWlLm8h+JWFHPA/FpZfcDKAnA4DIJN5HmTU3E4ZXEse76vU2hEzPMxzLln3tQEBNY1qHvDz
iPAFbxYnvQnhsDkPutJ2R415jEjKRpfFcDhJ5MGXhzYFw60YAqthaY/pNGFELHyYnOQ94vkhNHpw
6KoPSqd4nZntdNLfx0TZED55Uw1VMbM7Xt98Kxft2c8QJlazitYpmZoH3BiYlyTTM2C3m7bsdpbi
HNGz8DtpuORKumR6/Tt29MoiSAIXywUXA4hDbaUd8sAYoAbsZPu4TQ7W5Gwb8D7OHNpPQ/w4xbNL
nAr6odxjU4oifPocg91SbdimRsO3xE+tnEKCEMDB7QXk/8Ud0vdOa3KqZgHU5oFMCSpe+JCgl1hZ
cfCwAt57tAgv3MzCxuqsUhlny8qA6TrM9kNIn+P0JS6g/tQwtxtfGvbl+vquGsQTC9RXSyO3mMdD
/5LC8yHNg6Z4tobWjedtjUJlEj82uuW2lYrUCLvdoYE8G1KJVAe3w0W7kaKUfEg7uAOt3vfZZiZQ
ngol+ZbV5fpnQ+ydiEq85joT44qRj7RjWEi+JTyWLNeKFUAkTUBn0USxZKDO3Y7NkcY2c6sIouJt
qt9Y/pnRz9cXaMXVnJkQDmDCdYuR0SiCXt3/pjIlU9kAlj8/8ZsdDlOoNhhATA9QWNjrxncl7SW+
bOWWPBuCcLuUA02JVsNIR946Nd9pOQNJ2exFMp5QmSHh9NRN00y444oAemix5kfAYbK7XKaW/Pe6
EqKws/EIF7KemBpnBcyYvPcY+2VluVtB1C+Mt6gfbKzsh1UjGVronj3Wu8LMXDPfFWPo8fLZ6RUv
Q/SrHtScu6ZyqHnmp+VXvNa8cbBcx2H7mUFBlNbuBK7T4o7mW5p0r5zMW+5sjLpwHfobzCtuwd6y
dvYLWiBHB1ls4kez6kNpbWcbv9ThCysil6Uvs/pjQqamKykgIZ+d+FElstt3ZY/iqCFVs2AQAA0R
dlEyTDTM8qJaQBomLTetkUpcxroF8OYAjoFbQcyelgbUj0yDVQElE/Sv0GQpQ/KunASM4Z8Fen4S
IjTMLxI0VVCS1yHcJdOboWxuPspnJgRv0XeD5dhNVgXE/kHpoSn8699f2f5n3xdcxdA1aqUyfH9U
HzNo9th3M99GneQ0r0QEZ1aExVZNo590iqWwNPMBmTo3CneIhVyz2irKuHH6H9dHtbr0wBqAJFSD
CLVIzDFTDa+2qKrwBj6kltvJIHCy7wsPkG5WO3Tdlti8xrue/SjZy/Xfv7oqC0XmwgmD56fg/bSs
51PdUMwXiGbL/iWhX7IaxQYZmF9mR3B++oh4MQkJ7MAhJFa/q/uH0H7iqeRNtbr+kMfBY2SJhMTK
opK2DIQ7ZhUw00X1p+X7grhV+qaUHpe1Da8eyhNbwo4meaI5UYm5C2d7W+Xc7wd2N7T27df4Qp75
/0MStnTBq9xOKIakhDu7grJa4XepjGV6bSyYr+XF8L+dd+cOZqFWVFvdqaBJ3viD03lF1+2a9GbS
A6SqAFoFz+1S9gVN3rmZIa1CW2dJHWCJXNY/2/Hxf0j7ku24cWzbX7kr56zHnsRbt2rAJhq1Ycmy
ZE+wZFkGQYIgSLADv/7tyFuVKdOxFM++gxpkhRUI9Afn7MYnF52JUv9cvvTUijsWlwGYRCXnJ7nL
KKReRQPRHuDhxhLXq/YSoINyJPtCnDOPPLXqcOwg8xtg3QXr7Dz+/0LxVqJbIBGrbKpzCM17kNNe
bmN+Rkvn1IkAWiQeX0cH+Z90jUxYtqPPqvYQ9w827tvA27x/JBy34iqAQBf+bmC1rJcCRn4LLVsI
J1lZPF465Wff3gTtq/K2/7uWViu7pbSxqY1hC+6rKQM5njUbOuyX+eNvtAPa7ZEVfRQ4Wh2iLR1N
zUzRHpiHInU/2TsuKHyRJIrFqM8vxZn2Ti69CLwrZLgRe6/jASsshN2M6FfhvUj7xbEb5PO+Ouzl
/W79tOqgoAc9Q8QbKFJCXGA9fD2IHkGrxGFx4qsI5xy85+B3fD/RYVsI67L0zmliowa5XhxoE+8J
pGRBbkW1fRUliHgwi0L/Dm4JXVWnC5200Z6/a8IIht4jC3NLSJYWA5V7aiKRNqZrHuOajpdTOZUZ
VMHJBeT++cav2ZKNCFdTWUEGzCOi3LiL6QHdHvEpGdNwllHma/FYsQlWa0VoQVkrHmHXa3mZ7ZXu
/agilutF99Dn7qZ89Kf2Im7xzI6o5SbDbJytCccwWfpCXqEgaeUu58NNX9bRZ4EkfV7Cs9b0vZsW
WOiq2mhHQPCjTzpx38xXzlTddU20fyzypQj3MQxCxJ21t8T0IbTcPR9dkXtFtORqGYH4dmyVRGDX
pIMb1Cm3lUgW7LysKvB7SWl3AD5G0ATt9J2t5tdy7IaE1rpNS2XsxHWRGCpqgK8hyOdtu1rVGTCO
T8YCgMV2j+gKy+ozq/WAeidabfS4DOgjvLd43wVpi0LL1i3Zx0ou4YZbSwwZWg0zvIFOqe2w16gX
c9YaKXKr6WWias8CWqmgidWQ+2KkbV60yyvO/SXRhYGWh9d5iVJtl8whQP6NTV4bHsqkrY2/gXwj
TXTsF/upRGzVMepnXuXBooAOcIgWjtmqSXQb2zdFUrjcTeHAwFN7HIut1fIgieUidgoa8YkX1CYt
Q7wAqlCITOIHP0FdtbgYaoBRu4EMG+551i3YJngp03gBvYGXRWLxcN5q0ne5PYfjJdGFwlYLvaQs
F39Xmk7nKHIBZN6Ikh90672YObA/AzLYwyqlnNJigtPqjIzH7v196f90gh5V43GGglyDnQKoIDbR
m3frAuk5Ojoj3q26uwrmNoF5+wc1ftZBeAUodlI21gcVepdReaOirVjqbU/7O9NubRuueahQIrJI
6rDESqDXNXDfpZ7SFm84WcAxWwGha6psgsZ6FdpJPIN6+W1y7GTy53TBcSMv1MjyIRZIiF+z6oZN
AQ48kfj0IwPwhra3bhEkvt5yF1IUfnDnzPrMEPx0Ah5H4IjBjUGgRHZ4NQKBX/ksGid5mDtcIXdN
kAG3rH8ZDrdqZRVNCDmH3WAwzkNEoRWgEuhFZNo6E+L/FBr92Mq6cqLkMoW1hb5UbQqq8dh+ov6Z
O/3McP3J43yzYLw+mMJoQRPtdydOqubKGjI3PnOvn2vkeLS/aSSOqiYQZpYHQaEstnH4rejS8JfN
GVejtbogllrqgkyDPFhAepSp3yTWWWmFczOymveW1AMUo8EvKzvbzyvfkrCeFyopVezlcajHBJkA
WF5Gdo3kqwUkQ4+juQFPLAfB7rmt6heniJ/IHJVnYvWfE+O4HxE6HS2fcPX/VLCEgi7KRXNYHSLT
7uP+0gV0h13BqCKF4ZfdyI3unoLuYSqvVHTvEHEmsfhTcIjRh9HqUZIWtXXAEH+cY2Tl5TxqlJRo
dBg8nowwXjhzuOEbfogOVy2sdvZQzQVdRtQRhZeBVN7/csVt9f2rucWFSX2JxN/BRjV0WazEac5E
naf2wZsxclc8yzluetF7KBow96IguLGKIuG2lzWwLX1/rE6t07ctreJObbxx9jhmo7AW6CWFuR80
yK+dI4ad7tCRNYpDN0JR5sdJL+24DcYQJbhBb9rxAwt2JU0AyHu/MydbgaCqj0rqCYEpGxlr2Bwj
+Q8ydOI2z91819jfhnMS1CdXcIgi/NFPHGo8q1MKhoYTku8EQe2TVabj/DvLF4BMhM1xeFTg+HGs
fMq0XiKFsWL3Rycw99z+ODXnb+/+1WTY/uR0hPa4+8l2inODIKQ7s4ABBzyxCY86QnDG/JPGe/wR
b45yafSIe6+SB1Bw3UuYbFPIs1M/Cbk9b5oZaNxoRog39NNDTKabksNge9t99nmTiSDc86m5Aug6
hNaVHQ2vCvLPCSlEosMLCJlvNotYbqBP9UWDqQULTuLSHeo+U+Yif5cus1VnStdzBi45TQWPkFuu
JwCqg/LZL0MriRaL5xPrAPOHkjkCzTpAIkbwNCYo1AMsz7h4WkyxZLJ0v0Giok5p3MFjh91q1sOM
s3mB3Lm9qY2FCNpDiM/UvWu3Oh0Kf0z7jiCcntzHuDEvvlv7O1JF0HEWhUDpbxSPupT1tQeZml3Z
9dvqUB6A6N/1hF2hSMl8RCSVvSfL5VixO0ss8Taa4EgjO0dkNq6LfGHsqbWdJenVHCf1C2kKxPUX
nthG7t74JCXepizadCFJbPyXoZJqUxeBn9h6mvPZMzINpEwozRnbTxJgbCsqA7jYNglQJlnTWmno
vpQkLfHGAbBbJsvslQmfIV7Q6sZBykqAUBz13ndldd0tW4Y4o5bnP1md9Vx7Pk3rqPJzX9vgG7Cl
3BKv/lZqjYicUTfvOw/Ru78wiKbBFt2nY5fKUVkbujQvkCSCrABrSN7yUl9o08I7PWzbBC4teIPH
YQGlHZtf1+AJ5VMDCyridG5KR91+7EVX3g6xjrbL7M9ZZY3FFR+7OHP66om1k84iS3wdhV0jtS8a
KBnQInXHctgsdBRP0B53ctk79U2jsWwH1X4Ro6GJNFBSddreXHkTiG01bb4eVXfTwUSfpWAawwgA
ctASNy89wLmjfig2rgjuMXm4VwGGu5hQ8EjbKA520IL4YAItU6EElOX9Bj6+gWnuaRWx7VyRB4Tt
FR6fUCOgpeskbJB+Fk+TvljAWj/YPY03eP74l9Kf2GdvCqK8lwseTtJx8DYNyJLZAEM9DyGLcjMe
F/lQ+ZcRGA2QJxJx4km7zAdmmotSy2iva8DM3VGHqdXGXqJb6HoPk/GvaFnHCZ27Gc8jRCccz55E
TxXiFGtgsFSOxpyXrQySrmvH70yFdapZ6cBynNTP/RK5eQXMV+5oe0riaMOdzWacphH+3wtgZu5c
3FqYzJxXXZHFloXHAo+LtFqaEogmK9poK8KedXydiCg8BlA1BMlgbrUTQAalvW8qgOSq9gnAwzYh
zkLSwe71Fkaq3aWj5y4PyzgQCTeDm3V9MaVN01UbjIWdyHAByrKY+7QMBFrnYtgXrqtT2+IzeFmU
5T1rvP1MOplao3JS49U0Nczzk2osWRax8UHOSqV89D5FInjFq9Xb1rYH5gYOs24OH6vedbZz40Qp
j/j3yGdwzhqnIZ0C9MgazK3slJX6FuM56Wr/poD/VOJLNmWMgbADVckSCrjESeDuFW9NY8XZ2DXt
tWiEt+8IXAhRScCmdOY6d0fq5MgsoW5HBb+QjcR2wUs/6RhbclMfmZkttrGs2jGBBR1DSY0/T1ZA
kqqKmguGHieV1ZlNbHdyh3LUuK9BIkMAKdPSJyyzx6XIrBnggGrqWAY+cJN3SsPPyIW/C/RuztWG
T94gbx5oq2tWGgFkRInHgFbfvL5PIT2R0+Urwzna/DI4Frfo28fg6s6NeobTNMLrhg1X7mAnBhkL
cy7yPhU3vG1kdSUWlk9x5KARHTxG4l5Hn98Pf859/zE8enPl2r3DkZfC90PaPsH+J+eSlOcaWAUO
YVFr6k6YkQJZpCVR5wCAJwOTEFGVD50ZZO9WgTVkxl0qC0cepiLFcWrNSWNn74/RySaO7ktguhwx
FKsu1L6KVUTwHmf0Zqk/KO9z5/7GAweO3X81sXp+zL1tLNDuMEo8g38kc87Eh6e7AIgLMpzgcq3r
R3WzFAM2pDyoEDAAqhKf9HiCnFMqODnZUGHBEw1lQ5BMflxNfYtLI7JKCeZFkat57+EEfn8u3FPx
OirGfzWx2uF6YCghDFweUPoIM92FZh9r3086F9jSYkIeDoHKA8KTEhqIarquwrneBQaXuFt2BSKb
Mk4Wp/gSVdARWQJk531blZlcoEizcBhcm3bmOdLBYR5NoPPPMTVZNPlDQmKkpqgT/bL25PEcedOj
VWph9gufCyYgKwO40aRvB30GaHhy8mEcAOQPyvj2GokbjZWYK+hGQJ3zucf9FzZ72xVnJub01P/V
yDqdNLb2onHDArPmVA4wFg4MrhHVvj/7pxsBcOqIUMNGXO1E2Q3IQjSFREFqTG5tqIy9//0nr4/4
7+9fbcOS0r5UYI0dkIxkcjvHG5pNw4XzO4fum2ZWZ5bt0akZGLox1F9peRWQ7+9342dc+59L6q9+
rDWXZNVMrdEWILi0ueQ1zSp/yRevvKtbJwtmkUfUvaioHaXuMudFiDKE3+Tv/4jTq+7v37A6CyJv
6AeqKDIq7W1YlECbPUzgKrzfyMkFAflscARQF4d6548HDmVgj5lQAnxEUVxB3tcLujNNnOzHmyZW
N6QvKhdHcycPNufJPKO2EV3gjPtftrJa2XAMG3s1oiNkatNO1unIyZbNm//dcK3Wt8tMQN0CJMdg
yY60+/LM/jx5OL8Zq9XCJkvXawoHAFgYPFYEwbJ/QZqPVXFm/5xpZo0zlHGNkz1CN+AkdTM3brKw
MvHdr7N3BnZxZnmtcfIoJ1vt5KM/nUcxGxzAMevl/Sk5s7z+rEy+CcA4BV9JK/Slc1Q+VkhydRzy
T/GvsgiPJwIJwd+Bt94xjPlxo9RopnYnLcF/v14Wlgj3I2TB3+/K6Wn5u43jaL7pSlhNvUeXVh5G
N0zK/tqyopQJk/vTuTD/9Lz83dJq2/M+ZMoU6A1dPpe29dgvKKG935lzTRw7+6YzEA7qjDWgicYs
E/C46q5vot37bRy3wzrp/HZSVttROoYIeCOjPlJHD6w7eNGUz/5nFHVH7qekLFJvOiP1cvzK95pc
7VBLqqqdoC13QDL0siZDFiBjYKs4I1b9QEMA1xqH7t/v5uklDtIxUOVQ61/jFMywKFcz3KohzQcX
KufbX/aU+3N1/92Cu5ose+HaODg9dZ3P34pu08+/cbLBONKHCheoGj/pz1MJn6/KxUlQOVvaiMTl
N0TmDOIv74/VqT0EsGUMsS+Ilv1E2VLwRCahjNETVP8HiM/2MBpvzJXiZ+hZp9b324ZWa6/1rX4I
VIirwL7qIp1K88vqopiUty2sltpsQiRgG7RAgovZIHP/G0fam+9fFzxoZ0NDysX399GL7T567WU3
ntmgp3bL2yZWMYwLlhGI5BHOmWYz1qi/teRK4+IcrM9I8qft8O392T85KYDoA2RzZM2tKUELau5j
BIzJYRwfgyFEYudXhYWOc+IiPU2gkgqlw1WYQcbegkNf3RykAzO+YDsWz8VYZQP5KptzsdnJwQM2
CRQhMMOdcHXlTJMTV2WAl7kbXZY6C3hiPbOt9+y6v7OU3zR0HNU3R7XHSwUTQjQUdwkCzXnJ35+V
kx2BPdax/gH7jjUgCagCpNWasD7A5yCjHkMO9iDlV5QOUmva/brC+XGOwNkENxWYRUAXf+wOsFeV
00hypP8lij1E4swiO/XIefv9q5utqkOPU3kMzIG4sFLEmiD5VO2tqs6M26lz/21Dq8XmDxOcMAN0
pOEmadidbcmkKc5gDM41cpy8N5Pv8phYECAGl8Z0D+Oob4QJUuesdfCpqxpJB+img9YN0u5qUqjb
2E7r1UAZmHJTAR7UfAPrFLSdJikIUtiBzE11zjTi5GXwptHVTBVgeHfusR4WkkNh6sywTMFfJYD8
2Psr/OQgxq4PMVKoZv2kNtsRMtLxuMJ75ybQyJVu+XBmk57sC2wI4OFDIPWwLuFDfKHplQ3WpgSE
gZKrru0TXt/G8cf3u3Lc7OsAB0SRv9pZrQcSlgg5G7AEkSZ/rM4pwJ3+9tCBjgrKrCi8/LjabGYo
ZFcHfHvrXM2++WjF5syb4+RcQFjjP02sJn3i0eK0RY9EypNb3AfA34dnpuJcC6t9aY+mDRaFFir2
oQ4O43AV/zIT7HiGIR4DIBpuGvA7+XGc4DDD/cYCmXAkX+3y0zRuef/4OxP9dxPHqXqz8cVUN9Ry
wC+fHJR3n9V4Jmt2asdDFsCH7QzAa3g2/fj9VmGLMGYIzk1v70M9QTyIoGj4yQTfm+mhaG+C4Xee
z2+bXI0aKvhWX0Jy7cBZezX2VRbCNW+OnYtuPmfUdmoNIJoF5BX7EfK1q+CMwXp7jKIFwRnKt6Z9
9rSH8lL261MEViU0IcCxwcG5aiT2tAl1gyGMafPBVuGexRDJ+402AEoCbhySYf46ognZMFSCtuJQ
QSB5exY1fmrDQ1sPWmTwTQDZarXh+xr+rj2KGIeAfAyGW/fMZj/19cfUFXQgjga469BirGNwqCX2
iRZJPSfVOdjGue9fHSbWrEQpGE7DQGwgDgeY66+NPgTjIXyMhAKJ4GYBOYEfNwmiSEcX4dRfF8A0
RPHXZizy91tY3xvrFlZ7wivnKXagTn9dTTtb3YTkobuqgu37jfyps/X21kAreGwhtMMkQN1pXbiY
LWKIN/H+up2cW1exjaHso+PJraiea3YfF+VBkGMJwLmwrE+B9xkg5SIZ4DJ95occB2z9Q0DoQ53G
AYoHvOcfB1RwACXmKB6uaUs+1DZ57iUdUOMGCmaoyi1M5vaz70PygG2j1v7qFZCfCpZwOJPKWR9+
x/GAMAm0yaE6B7Oy1ajHmrSobOJnOGzcQDhlO2q/yHozPcwKiBq/AkAxhh124i3xOd2XP7NqP44B
hG59Aq1uxz96B6xeXQwuSQE0Y7vrBZybLczL6otIy+vuWKKJON1aofVJsSa+VkZf0DL40nnjq8+6
b848PIwMhV5O6L0d8xp+7LV9Q52+23SAx+XUTHfQaXIzaPlL4MuXrOPWvggWCEIBYRQtFx5ZbnCd
pZGmmYCvLKAMcjuEMMyhM8wRDLlsl6YBrCF6jT3AnkenzAZOyjRmfLOoYMtBGBgr1PB0yzZ2CUSO
i6vCHu5rNypSCzxV5gznzAnW2/woI3OMeI5+q+Rn9Sky0MWLF9Fd6081u/DY/ySN/s/L/H/Za3P4
n7HX//pv/PdLo0zHWdGv/vNfX15lx+V/H//mr3/z41/865q/dI1uvvfrf/XDH+GL/91w9tw///Af
QMnw3nwYXjtz96oH0f/ZAH7i8V/+/374X8Dy41s+GvX6zz9emkH2x29jvJF//Puj/bd//gEO/Jud
efz+f39481zj7y5NxwwIFs8//9Hrs+7/+Uds/wOe80fDSMdGsiY+Iu6m1+MnIfkHpJnwQiBH8iG0
87G3ZAOoyD//8D18BFAWwd/85yPdDMePPPIP1H8hgAaRQpyntuf88Z/O/zA/f8/Xf0mEmQ2XvUab
P5wixz0LjiCkM9FYjK28jl0Yd0ADgZXQbmydLgVUJsjqWpF88WeaFlF5Tg8SMgLHTfn3pj02CRtT
nFmQTyCQU1onmI0lK6VCv9jprpMzZEiXJedUWFtYwro7T+GFlITCt27mfhl2lddN+yjiAagqrQUY
nlSXUzeKb0K51i3AUfzg0Oo+LCCplirfavO+bJ19D5Spl4zh0F+XZdV9b+fFEUnVOTQLpPBfx1Ho
OgnG2togd+aDM2LATJl1MbK0BiF0W8/epzY2UFhoFOWHaJYS+MCAl31CqPSfmE/oi9MS66KE1Cng
S9qvWnyhRW9l7TiAEgbQMxjBeakbtrMdHW8GCIlFTWEmyHAF7qPipf/qcBh166mQG9utm707k3nf
zlEn0rAAjGrRUfihLiL4mXJ3ybs60o8Fh6FewO34KQ6n7yNRYNHwEb7ykJr1+6zymC2zYbCLj0Ek
xYXdeEf61QS57roOsy4C+t0DOArwwyglvnF5xha58/v+K4eAR8KEWjIs+CLrPNAfo8YDUyIsN4jU
r2zPmCQWY17AqiWBwcdjb70A0YXH2WwlbSCGL5YgcNsaGNCMqu6B9GJftFUFN3y5dvwd68LXCfZ8
aVs6d5Co/aKi8kn1NEotF3cENHGTsHAXgNI4HDslnFbnOMwX2bJEBvOcLFH3dSIK9KowaUnUgtna
iM+ca6jWdLG1jQt+HSivy4OlSStZX3Zh099HVWs++f2wr0iQS9cklC27sPYwilPu22YnQijE4Bq4
KELmX0jJvk1Tn40l4Wk10CCt2y9OWeaFqbZaxFAFKHuWWmZSSdFAHlTEr3hHglPQfRhc3ez6OHge
FEmd1o+TUJMgsevaTz2PEkQCZldNxRMcLD9BMIoLmLxiGSZFHe+o7eVhQR145NbTHvl+XA54Nw07
u9BWPoUmSuYuWgxAbKX7osA6AQmIEgOqjI0l8MHqwRCrJm9bunrYE8KhYOhq4PN6njWiG7LaQKq0
dEHOS/zaFFsa1PFHbQueLyOEf0K/ulvcot44esSAtVP5Igo7TIJJ9andltYl6dxhYwUU1qq0497l
FIAxHYJeahsvzkE+HDel1Ss3qepizKUXXE+dfx9OrnlCFnOGyde85wScTdPoDYVe1h7l2B4oZGyx
BUjBTwPz6sc+uAsKQ7dR15dbJkJyPwpQvUJkUk0GLnB3UPgkV9XU7j2/AmjOquMKMzJ2D0s4g+M6
1JlvS5k6tSM2faiGi650nO8RHdm+tCmQfNGwa2LNbu3CnjPo4KnU6bnWSV+VHyCZpy5AOofW2kS8
Z4BXZWap+XJ2HeC3ArmDJurdxECVgxiL2VPdhtfEhoNUQNVOSBwh0dxdBzC9Zahu2Q9AI4B4W7f6
OUD5sRRBKirwBhAqZ643pMtAbjrb9Dvo6ewsSrOWsJvKWAy7RDZ5XCmSzOJWyPq7toom8Vi7YPUH
OG3A1GP29FCa2U5Vm+HIMXv80vl6Is0j74FsPeruiLL9zDx0p+7GCz3xe2fAQLLRzUqgWsAiuihM
vJeDzIW4WiL6YZ5KZMfmCz1EuceKT0Y0AWhvE70xEHgA9+wLnxlJpyKGcK9QnzioCl4oLvpQvlpF
C02XgofVNZmXZSdA6+IChzMZK/xq+3MYtuyyHHh55/HUHyfAElkExSSnK7Petq5pXTpXI5HupYUg
Iuv9OBdVs6XL4GU1sCMpditWfJ3MI6uvAd3JG4tnxrVUGuH9tbV8J5viKsqggT8lbix3tQA49siA
sZe52Nn2R6vXfOcM9oLTgF943fKkbKvNZF+Bl193MtEmeLL58BjKagsSp8rg0VljwgROPxtARVC4
Ly2gPJN60J+rVn82Vg9yFM4W4MvZTRmD4+CZcU497uvdNLE7rzZmN/hde7tE7LKpqrwoAP5kkOT6
qLh+rOFXeRUF3YfZfgKcHQciSKwalf7Ejs0FdFNQTBpzGJpdW9Am8DoL1wwJb8sRtlJV5crED1hm
0MhGhUN5449Df1G32EKk+uIKeCQlQQtE5Wiyiqr+C1TXEJzHzndPGO/LbDkA7zYBRKCDKrX1+EQc
CmRmFXyJ6yKPLXoU5JP2kwovO19btyBEGizgQt0FznYi8iLsv2sy60/YHTgIeWhu5shtsq6c5LYq
9T7SAdsGGrIXNqG429obqHcdFgM8Va3oQ0O8h4hU5V6rYM7coNJZOXrRI4XI/KIrSElx9lhM1iUo
sTn1PWhzmnbMaDuMF9AinjZatW6qGx481N3sw7fSR1qsc7axD+A5tajO/d5sJuNWaVf1QLfTyk1w
5/nbgkb7MQzzwhf9cfKuGY2qtCGTSV2+TH7Klo4nTQUfKYi47HhV9Fuh47TikmQFp1US2NDkcRhk
c3QTQaFAPcLterqSpbjDS7FMOuNdhq7ut9o0XyuAvgcyZe0IlOxYKJhfFtWyKVh3IyOgUlzv1lhe
mbFKmE1Pi20ZaT9tAud7X8V7rzmySVHRzqNw9NFWnJXhAEo3rZ2MVs6Htm3qVDrWmLRl+6Cccuew
fkikbqPrRkXufdi5LhgSjMOEXQxZ00HrxsFpm4alA0ykdO8YSPVXdJoBbOr7MgNMQ+6W2VafWq9d
tkUx5KEySQ9KMiR1op1boz60uCZXI0BwSpcbb/JzPLp4Hg7cz1S4kNsqZFlTTxupyHgBgEFObN0k
xKqWXePUW9eywlxMwQYsY1TQhyYRE0hJYetMwEP7ZgtY/3bu5KZizZTMFRSN/d5+VEisZY7bbl3o
vFXGczZziJvJjdUNXHA+0mHxAeNT1xYZMYRsaFOkbWJwcC0AjpFkzseQ4AifO7AzaL+TqHH0cB8A
J7D/wAvhgP8gG9ziIvOrLgZjV2wKn4q8cW5pzKp8KBE/RITuBZ7dqXfkTYuWAL8Eu0dwE+47a76C
LM5Rl9G5cRlAlI5EXVAxijCrsh/xgBeJnKM56Rxb7CbgEXOGeOSahYiahuiGc+AQOdnBYontownB
wjSYOFHR+BFQVpXWU/1lxOtir60xSOqxuIPqcx4tg3/JAg6crhX1Nci3zN6rgnYAMMYkk0I7j4y1
XTo33SfsmR1AINlYCzdzuql8hQB3v+EFj3aBX0IlwCB/UXD36xA1zd1StB80sLWpX01RrhFhoYAI
vfsah28UQQH6HgHplHZ00GCucLz/w61kxXdg+p0PVu3iJhvldS/a/QKGyORTEGyU/jPsEXBvs8zG
rsGaduZ43IDKt7eK+jVchj4fCrJzl+FL3bsQXgtol894L2w8MhfPUxT6m2EMnY0UTUcTV4XjDkpH
NkuUvXzRLqxTg2KGbBDzQK/pbXNlLQjY+gnLaoml80Da8MWjrt62AVzcF4dHiCAlT8vOnrFELNbf
2x31kMUg0ty2Y/c5aOsZdJFKOF9AaouSgAPiDmkPdeBOPO/KcNkiANv3TnsfReaKc2Pl/li29/Bx
HXOQ2IJvQ1k0sDYJ5JVVkSUdGTIEFdADuVasTVoB7ZbAQH4+6Vv3FZR9gHEN6fRFEDYXZnS+69h7
cZZmyFrFLjWEWiltvwS8oYdGCZUHDXgqNfGanQi+exNujcL3DnFsHntmx+nSgjgUNM2n+vg2CSV4
L5WWfYLBHjcCGKlC1zvC5uUaQeI2QkwdldWQMsMBbKvCS2nZcJJD0S5vRQtn+sgeAUW7CSeJ46b2
XosuRNDe693s825vx5YPRmyQQDlhJF5xbala5X0kyg9l1fupCyHiKTB3Mfc+Dhjua4CT8T/1Jbaf
CUc+JRq+OVQ5BzHALKCtzKel1F+7uLzTzLtxWiax1h24soOHksBQD5eXAjwqjCSCDh8pHGoYBLem
yp0hNRqAzIQo5rDEw3LL5LjkTs+Ky4ARb1cCrp+qqGmzLkZKaJicTTu13ylBNdeR1/XCFRTrVM6q
DpEa7nM2LFPmw/zq2IYHpEfRXE/QHHjyaAw1scIaQfzGCrQbTpCVCobvkP+hH2nDnLtglNM3jyuR
QrdrunGVDY5F54TI/XTUvSqoN6hchgPNTcsHRF6jeirM0G5L6novPBi7Sw2kLYJxF1YoCqx60bv7
hcOYohNkw4YyGTz1PVRwm/HBC2nLEMT6OP5UgIkCfx3CcWqozz4Ic4NFl+z/UXcmy3Ez55q+lY5e
Gw7MwxZDzUWyOEraICRSwgwk5kxcfT/1+3S77YhzTvSyvbIVFkUWgczve0cnNbjrBtmGDUk18RLM
jhbW5XakGSN2S+Cw+6daMx8St7AZ0drr7Ip6sPdnc7lUpTjOS1lGvHnzw6JnYmevrogz6pzSkhMU
hNI4eMX4OdkbZZUGJu/A2sgpmkOtL99QVa/RZFkCg8FISta2GA91VxxJXBv3uaq9szn/strvMHeX
3GrZHcQAYMAY5gz5eBXBfDXrbeevJg61VSV9tn1vt5FeTEdz+8cgrYKT7a6JWC37gzymF8cOmiNK
dIvlbzWOa6N+NTkvYwib81Wlw4vTy53XW9zYZFtl/NUgM1EnaJX9UNBFsQbHcj5opoq66uhq9bVo
xVE5rvlzpRM4cXLjIx/8g5UvD+ypWwTw9ntogp0cOS4nk+1yG9jcbGo3jEZX58zUpks1WRNJEGO0
LTpLtmGt+01zHeIePGo8mlxGo97KMTR1f+eg+6mVeCTPYlfzMb4IF/SkMd3D7Ntt1G3NkaKZs+4w
wqybI09prjnRoOnph9zGPJKbGAkL6SmF7CynCpdpsp6k8q3IWDL/ZE3IaZmag2s5s2ZWndWT1KBu
BTvJryqz5K6HwY0me61eg5bmqWm9LwhQLarYrcRWY1w0ZAj3lr4EgWj1KK29OgEqW2j7MMVrMxEb
pqshHyIrW4td1Xj5s5n2blJt+bpjlez2a1C1R7+210PgSidG9KB5/IiGtbOJ4dtnaXDtAzVfaq13
0njMbN5c3DZLmE7LiwALPmeGOxwdfWJEseqdmeddks1OfVaq+rCc5WkSPe1cszKujbEML70nLouV
M/LyBofBYLBuSL3yE81bg7Oz9KdlztbI6Cx5RMlu7zXVLRHoXbnTpd+H2WoU76li3za7TgMT1pcv
u2SiSQT2OE9aPzKLO7Wv+cAZAdhbjdz8IPqDYbN3YaJFHeihLNofMs32AYB+6wvcKtV88tyBQva1
MFjYZz1yR63bzcacRqi0shMh3kGc2bW5JzXUf1e9+sglY1pdu92BeO8AQQCvNiGHPySweNII87VT
03kyK6DrAVhGDXhoVdpdTZiCkPSQE4SXFreyLDlj0DKzomo7JdzibeRI84fe5FJtawKuv3BgcxVl
+Ki62W+PetkjQvDASAxSN/VZ2HGXobvOfEeGAKbqqBvBdR25BnJLmpEmTBIMEAfZ4VQGeyMdK4Y3
ylY6o/s25rALisgDdg4MVJ7RW/tNiYvJZWOWwRK2iFY5R4KHziXzYCyaXxIX5q4FOk70jDGq9KqT
NgZWWMyUH2xOcRWr9pml7S3Vxt9zXe0oz3z1RJm/D4FTYcfEmOC4zRqmW2HedJk91boTvPuLy2W/
1usdA6PLSzOduJO59tUZWrknX/nN86QRdo1nJZ3u7bLSP1uNu9uUEcTM8ypWdnVuaqQgQVEy6WTZ
i7GYj00nr0Wd58k8Gs9MqXkoDEc/C9d/70dQSlmwFFsZrklEv5ldxIXw6Wd3v/WjfC6lOnLvP8zT
mMjRJauqi4VpH0bkg5FJlI3nm5G9VQfPXV9TTKz4eemg2hmm/uz1zv2RAv9y23IMF64J3nHcvSOG
vpXgxUvQZ/nP1JYAhxiCy11RF9n3LJ9VvGIU5YQyst1ojUxkU8Nc4aLfqrdnY8y0n2ld5tdNtXHO
fzn1K4W0eaq9G6Cjv0XHrTNB2TgTf2MQOQZWy8p3afXVSII1nYrIzJEc0m3ZueXqJMNcv88l5WJl
2/62c/zda0ouZ6fV2a5u7V07ae1rMWRLJEvfu4+eRVIEM/eHaU0P0pHo8ArL2DceHboNCGU7DssH
P2J37PAWg/Dy3dFkGzeeUyPY6tp9SoTbzhz8/Dc1O88tEAR5Glxd3oKZmE8k7oELSDUCTpi25XWl
cyvUB5aBavaWuJsptS/Iug6pTct2uWofLX7f4FPq2bQ40sH1lj1q7H3VDl/gMHli1MqLLWdaEkqK
emzUBiDwWi0/es7DsJLdqzPYiAza59ITN9zD4rApr7+ZFb/lQNkfjaL9NQWpWYpZw+aEHH2Q+hrP
q908z01hPhern7LLFHt7Tb93IrvOPL9hbWnPc5qbZ2/c8hthiKcJ7SE1K+q4bu0SrakWBaobSKCS
oRoLDcSraZPcWE7DMiUOr/WbluXeL7E6IxBVDcpnAbXac3Bx9XV4XFtm9q0dDkITv4g9itpu3hvd
7OGN5uI0g9Nab9j+muIH6PFba8k/5TrTNR+k/UPXLjH5LeEqbAKFPNeLHajeW2vWhCFnaU+Ukddz
fQmtxw7r0MdUBvLgVPN00ECCi2CY2C/Vin66Oy9jOVGmvDbsEet0DBrRHdf11FTFycmxC6FHUeEc
6HVoeBszEYc9KZpATVV6yX2rij1yXRxtJL3L6H9oxN4ljSOPDLT4beEGTvyEywMGodgZwaoHM70v
QitR5PWWsad0zzUdsFjhW435vF/ftFTM56DbTtmSVufOb7IHxkTSnrvqLV8BEXPHXOKAuJZXbGxM
ApV2qSqoynHzD8US/NjWOsPm5uzT3nnoA9xUWr+dVWX+zL3pyVTqT8CMmxbY6LeKXrK6AHMjDCpy
AZ//tKlxGwfjPAFoBrrII2dKd9i0rdAa/9izF+C953NlWx9jCsaeJ9t8pM9U31FgUux016iTsurB
y82JBIAhPdt6T9G0o9XxiCv4q/Hdm+9Mrw5Di+uuKuYTYS2la3wJPU+r4k6bru6a6vvJbBkZXBYH
u2r9pOsHFMfC3jvVxAG3EnNDPABJX6l5yDLmlrTbHgkf0MBbrWLX0RE1ed9J6RaXtifQt+zWiHLi
Xe2BnLtMoC+ur4mnjDiypE9ZX5omnwkBKs66Le4wF3tM2d4xLzMNs2Z+qU3vIQ2WRHZA5AxSMwxM
fZirrtuLdDy1nmy4z8HtKk4mfb557mNuuNndk57tWo9QgaArZWhn1pPWD82Z1t9t5xbgH33rJQUT
samNMjFXczvZRjdGcBruTuPrx9Mw7mxrvo6UbLGh3jW46ndrlb+twfUxZVQ37sv62IhsL7ohLmqv
p4Z8ilbr3c9N/Q+oWsXS4FcJq1/x20eInDIGhUNv2Mchd3UM78YcjQsTQ1Xs11q7aU4m9lbZH6fK
UPSvLfWefLmjLB9LzztYc3chWsiNHRD2aSLXAos+64NRtHuR41nHIAzzXrePnOJUvlR6fjCdJb04
QH8Ho80KfR+QSQbk9I3Yi+w0A+Ho0OnWm2B/JxG6PLudS49ev+1Kv4eFmKb+wmLx6dbWS3aPB+dj
fVncu1H9xWjzuMpKEcJQT885IiXi7/G6D0rEhGkMUZ7nY7wy2NCOykg1l+nPZlJuosQiE6IU+oTO
gulgBAWn3CqH91nWRHTkq92/6GqeXyFsL6JEyTMV3m+Wy+e+2YzrPK1F8+D0JMsR+JGXPwvTOXaM
TvLOZaouu7SZmz4r0bkJk+YIGuSQk1HI1gq3QtFpdycK+qbWnpesf/JG/dOuVZ3IsmmA+pcDPEEX
Lr39ItLhDDi5cXzOeyeYOFA7jwBwW3/AlEei3cVv9dhufO0o+5q1ZGihf5ZKD0Izlb9ErnjlJdrA
rVX7aWiegWY5C2YQ3GIBCcv7Z/puRoJb6USpu4NVgZSulhf5k68nlbCIFXlDMY3jVXvmTNSisVc0
z2fZa2vy7shS1jQrLEti+tNX4acTW55VvbMRsK4u5W5BvaBPZsb92NxY+CJaICX7WgaXoJVPSL7n
WGjLy1LZfWjNWYIHcCeX7qAJI4j0YCGZsI9ZfM2oq6s12krSRZ1s+/QZ205Z/YlaI9txDjoiYiWF
OkH2o8ZK22taoz2oySF/tLj2rSQ5fYVKsLUuI45rIX+8nBf/WA3kErrp9oCzfdh30ubP84lwsDQI
wpohKmw45Rqnf0j98UPXge0M5TiRNvqvM6XeZIyQHo6CkY1odKs9/sk1HIPBOeU0PgxoVt51q8+S
nAstqqwF3ciTmIfT0pm3Cb435MoxkxFwLzS2xY/U7Bls/821SoMH4ZuP1QyqnS9lvLERkWkX2+OM
z9QK6CUj69JYSWzyhdGGy5CyL5oAVFu+gSNolhZCnFgvKTqgWE5ETmaKl91rIgBGnOO2cWW3D4e0
cw+u7ATnDbGFfqaMi9Vaf+gmBbCQTCh1CyPiBsSSkksVB/6WH2l+qhmB5n4kcGPO9x1Doh0W3mru
Br8ijWaQxrFNGXQgn1IVKoZ6elSbunrCNEukKnEOb9Cv56wydy4BLaNXPnFlHkYyi3hIGnnB9Koq
wBIPA00RjLz+StP37CL8uHabNK0uvpvObL44WfNtEduKOUUWIu71vGpif/OqZKs8YtcX4ZeJrwzy
gWhMvWll8ZiTjca+YE5xKW3zKV2F+jG47OyjSHWyhJp3oFoRM51qUa55xdkq8hzSac1jQiqeK1uW
BMakP03NfjCYS9b2G79UTFiMJ06bJ+W6YMbJ7vmM81vJrbaaZaJ7BD7MjXNgyLxs/Z0LmE9s9RBA
TRemVLwwD8hHkdbPapTiuZ91QAyEfuYk9x2J80HtoDTYwlIvv7tcSXq9PNWbfAxUVVXRPMk+Umv2
OVsEs/TwyUW1ZKCVJbTmp2M/SCapxfF2vdpuvgAZKEvrRLLidgiMsQjzfrn62FVEcSoqb5db49Up
xVnOTdIob4oLoK3nojO/fKNfr5osq/ivb7lSX3R5kGI6xvXAarp1A4fRvD6laZ1zii+R2ES4aPmn
WLuPzD20atkbWToS70CIj2F+T4N772iwHjfVdUx7xhrsSI9kdKCdm6UJ6C9YYCZ0DVDE1o5B1RHa
b3GCZVYFLVsH38kmfB56kWi9/VBL+aOxbQBsJDuDqE7F1Cbr1j2Xa+qf7HQOQnuzTo7g86Aj1zoP
FuxGh6dhg2P8C2NthA9MGThPdu/AM81lk7S6o8UeBbBxoPecqsE9nrLw53fVrkHsroHN/07b91Uv
pih1NEJ/DO9cONNVzu3Bd+vP1bFumhp4K7mcrpalHzNtQaIgyY+ta7FzrR5Mo+MQ9xpBXE3xPnkG
exui/ms/WieP9gQ0JZr447TkrbZLoCFE8XIjtDrt22QKomyqtAl7xR7QWTURMm0BdkdC0Fdb5QP5
B9mws9AsvG5r3qCwGbrgOPYduUsBwsljMfTWh21KhBXKXbJ9ZpjadfmLnKid2i2jwSP4NpxJRv9e
Epv7IWfMoVneuQ+DjeZjXxg9j1ejvdskYt1U6rXXcgRh3BGXdhXSsniWO3N6aJ0pv2Szq1FJZ9LV
VnrO49DJ4CtdiC8MN7lWF9AHnbAmHwZD9cRLhaLq+L76vDnCRaaJ4+XWeSxS8oRamdqv4+J0e2Mh
O6nTePU9JVDxOPUGZ6LcvdKd6st2tzWyUg9YpzfHdt8RDsyeGuTrfi6W9WG2arnXeRh3hlW4j7Vo
rW+Zeadx9VU8eI7NqOMNzqfE2ystY/kEw60iRalEDVvU6OLQSywRXV9e+LQEXb+d9UM3FH28yzTv
JhxBSVcszDl1xg6lEfm1mFlUVNW2VyTwhk6vnGfLn42vhijyxGipERYqJbSiHfe+2wD+s+1e0tr9
CJzpHQGBCaua7uxi7Xe9vdi/hN0dPf2qB/KqbJ4FnqDyR+koxgrvyZHNS6vJj6UBLiaK1ttL4elU
xos73+o+pyTWJiX/ociGAKs/BAVlj23Z80MuMr0Ew1I9KN1PvBo5ZgQr4vW7tJ6ZtPW3UfjECo1S
w/dOqFaEhmuMVo22WEVWN6RJDgnRGzivG5fVpG7kuTTUGf9xFkEUBU8d4UVOx11maQQ2dev9ZRuh
gJFyfdlmT36UUyGXMdEdcDPEJdTlj8Jkv13ksrLYjVNiVqV18xUABLk+hA9P5QFR5gJcpxG0vtju
EfTeT1A+0JNG/a3xmnc1YUWD4JvmlIYcMIuRVMrML37n/Tg9qpHAq8Mqug3abihBcv4xZzvxWOf2
98WRCyIRAZXg2J9L40UeDYsH/4695NuSnVxPo4NovC/Iul+f1glezBu87NIQFnVCqaYdl0r5H/2w
zEnr9LDWntJOBCY1Nx2R5hTZjaYeBhkQukCu5R09VuE2MkJnm6uIEGLpCedpaGl3mM32M6tEk1Du
uJy9ddx2wizqfd1a9tkQS5H4o9I/ts354rL64VnBsS9W5wIcwb3fW5r7UxWZfx7qtuWaU4hotdKF
7qyLiyYz5zovvXzpKi/l1xtoQA+28aatZk/UVtovl2UW3Vep1HggqbuxWBCIimja4Ux2G6cNISvd
VVheEy5pOn+VU169OO48f5Nm7+SxLYhRiUA7Qe7Nlay0OBOp9ypNdz0U81AcwK9KQrGm57ZehxuV
msa558U/SkN1x4nD+tx660C7tI32yHHSamcR0Het9Fb7ykekW0M1Z7/0wif53BQrFJ8uLS7lqahC
tabyuc3NnkRhypaSepTpY2635q7RKlgK6qtDfRq53FCPsHnVj0bBb34SV5NpmjyMxXtfjOw+FnrF
ca1AbBo3FbdB9AhaXOQvttcbL8po8qMzNROMFQsPmdKbeCTIsKBkSdE1My6rFdKm8RPZMSCG0SKe
q1ZxdEqbRL8JQM4m+I/v2fkatWKIHNELymIMwsg0K3+DQ1i92M+0gsksf0Snpd+HQdVBfZImdmyz
af3lza14NVBdXrtOraTNX9Gw8fs2dC1CGEzmZFAs34dJ1b+nLvDScPAtyDcLHQ+og54v34qR3OrI
1YIK61wOvtzOf3JHzQ9pvenETQcyKQe0cw7pzc84fpbQqhv0InIpb0vtsFcSblkeytkQI0B5ld7M
lWNo1Hmt9bI1LrxbY7z5uhdWGwCYoqD6SECIRRRaVvPbGqXPdx9k37XJU9c28FCIAZiEgzsURz0f
tl0xWUO0yXbeUcUwn/110JgO8zwm4pufuR7LuNc8eRNFurwTxd3c+ErVmTXP/eW4K4SMoxV2GdZD
Y7whGCiBIBvbecx99yn3xg+7nOooR+gb126OMbLzg0M+G/6zDnQ27Ck+rR7zLViuTam2H1Mzw/5W
W/Pd8dM/cqvdG2UXZpznrfboZCgjjVQrj1Y1NA+i6wiD74YsWnSS6wxv6i5kjbtc6E1GGF6Xopmr
8ifLx01OuVp+2FLTA1CYm1uaanK/Zk25K40WNmHrvAejHotz7UxBsvbplJSjFUluhmieVX4ZDZ9H
Si6AQLBnnFvVPUrQNr8FRFc/9oVYf2SOBCVUPaFuwzgFv5ZUpi9NZg5va7bU5Dj2wWdWOM6fqq6X
G7mP6eNI2veaQIGRbU7Gogh52IMDXMB9QvL9+jbwbRex34r6q9mW4l2DqUty7a4tDIbqQcvH9zLQ
g0irau9nOcsuui84STr02AdSg1B6y+gbIPANxNSpxaOyuioam4E/wzi0WzWO+sDQzFcq8Qo9JCTD
HkiJdw2T+QndFTuu8K/F1pHZb1qk4VnL9Ke1DXun9I7DpAOz4wTkWyBtXRyatige50W6cVs0Y5ya
NYCpgYyvRoL7yDKbFwcNVGoIEWp6zxltpvHYmNOunHBDJK0anLDoQBiXvGvFaXEnjmt7RBbNkzN9
Tf7SWyEFHsZZ2LCfC6j4EbpvjoMMsd4WVHfhXK+zH8/eSXiOILFgyI4q2OaLvaQlOtjZWWDvJjvR
VqF/S0WgEmg0uLjxZg0ZwD4rrcYTFGeFvPX+i6Gs7NGpyo1KTGe8jPla59Hk2HdVXtvcVG2j4lxa
41zCPCSTQJtna2D1aMW1XZet49lY1pwOPIsY0pS5biEFHXyt7Q9VPQjiwqSTnRsHqB5ymfDPCSao
nbv1oyAZOhRroN/ZPvRPhd5+WaXr35Tymk/yDoUbefX9pLUBVsZG/yqd1YSCtbd176Aj3kHXMbXV
EEAMR37Bg8mkwytkpPsptzWyMTXyXZ12+lK6d1tSO/gGGADrNLQfPi6dzkIapWRV/il7s9nPAyGf
qnf7MezcoL+BelS0vtj1ru0d8W7Ui/uwCUsDmbXES5ClSA8hiPW3El55Q6Fcqp+S2MILXwdZm5s6
esgdWfxuLHMcwtpwtpcC0WZUqUZ+CQtdAi3W+i8A4PwZ/gd0eMOFkk2d9lHMHLJ1qnL0JfWC2HRk
vsQ68lA1mYfxXpt/30N57uyWNO1I9LV+0McR5qwb0O/okDk87bmHKgGtLjoqT99OLoUSvwzN354z
0jB3syX1u66LD5FQSBGbdJfGGRaapFYrc06TymRFnubCs008l4u0uTS0gb2nvElpxZql98+qYMRF
E1Tyw6Gji7eit5gSLVed17xks+pXAlbjrFNgn/zeye0vzfmF6gmbCup1dG6+Bj02Dmp+08zJfbOL
qdovm4CFdfIJxAA32haqVh5Qq48nWwzt52wzT7pqalgPx3nf0kHPed/j8mpm90tLGW3TXu21LjeS
mi8YZ7Mczwxt95LEkRJDVwP8YfTPn/WK8rCsAXbJvcJkS8Yu3Ta+8w19UnZhw+ieDUoJADjL+xQp
qYLTfBncMqjnWzcUhPt6SPAyojKf9an/QSAstN7GrOZlWp3wSgdRl3YSwmQqLiXV6C+dfScwB0Kk
o3oULlIsdO4sSKWzs+q1/JaN7slYO1bDwiXnS2ju90WQNrdUU/EbEZe0UX1l01FJT72Ug6GhFp4M
E7QcnPOpbNE1oQfQLnWd1sDh1kjjZjF1DyD028++yYs3ZxLGI+dgu/Gou8YvA7vnp1P74y8kHeq4
LZ67n+GLPnnPhm/VxI5UzW364k7blp/TIf8+drWzgyAwr97iKuaMaZqfGq7yj6ZypmfZjhWqT40D
i/o9KhYQPAiRG0dbK3UOOoPUpbl5Hc11XmNvajkHJZ9cJOjmog6jzp3HIJipSfFsdNEFfxYMvvu6
2YP73KSVHELqTjuZGAJMSSsMXjp65/AEBEH9WKb1CE8+wJj4oNSvbsXhFc8Alqwk5l3sJeUAzdBW
w6jvqnTKzoaHVBLxCBUTZkMI4MoOkB/UQOvPQ5tzZC2K2p+u7LwrqNI87+whq74Rs1ldUtTCt6af
vSdZ1EjfAo3NkRqRxnh1gw0HsAuhEOoi3UKdjTmxZi970dPZTyZzsE/L4o5vKeKbM96XmbrSevoG
clwh5JoRs1jIMeO2l2CtWFNerIKYPN9HjyvngQOu94p9vzYvvjk9mo6Wnue1sBLSB7cz9WzNh9hI
pc6n7u7fARUcS9OL14yVkkW0QrHWip9z2c9dNCn/Ttib5WHQnTExZFHuuhYhVgXS81o7dh7NDvlf
KeVOsdRS59EgFOTYog8+q4IvrXJl7uYN4XU+UkCxeTl734ZelcLFQpOvGUPyWRiaFjajZb7RrmXj
lSBsLvP79DKLoHvBYN58dQtGp7AhXvRqOwa87ohQKCEb1r3zTRSd5lum/7BQIz02Q4pMxvDVHrOs
cysNewY/KfQf5bguF9tuuOHUrD/6mZNF46A1j1ZAFnmPL/rDKrNpN3ZzfgnapnhcGRxOcPVAzJTL
aKHFNhZxjxK37OtFwvLvJ23leI/B6sm4VGb22jM5fQgBXK0smovpvVO7snf9L9IrKIlCXvwbL+QS
ZuhtIncjgcFM7WYX1NiLwjpr3AdLjd4Pd6h59u2qwgejsASGftkxgZVe/lZkDZH/QwoITOOG+fxX
kjMUg3UE/k2/60FZ3zLLl3tBN9m3zQXtbHEj/sp6q0PBYE/nUlu9w9jeNVUkYCtw5EUPZw3oUC/4
xjVHKz8blKmvjl/PF7KHh5PqLHEq2o0r3irTJ00isNk8w46xbEhU8a2IWO2m32suyzMBl+XnutRZ
IqsByY/tOASCbzMeSkanHODVKlmmZ06VX81gUT1IRQwWgACMUGTN+tOog+JrKKpnpjt5GFdnCom7
7z7Rn4/nai6rY1p47oiKj/eP29TX+3AKyJ/x+27Z58HG3TX63Q5Qbjr5QEURpyp0NC/ldcThcm9u
W3akeVrHFUPKD0b1/HeAgPENK61F+05DzJDuZ54Kgx5a4W4/CtDuNdlrVq6Q9ZOhBQfLk3asPP5F
nP8+LOAq9yzg3VWa+GrksNHl5M0uHhrX61h3nKOmqsHk0tqmhEXDezH6EsIOV1lmrcbPEWPmuzDc
6SBnw4oyt8jJVetY7eXoAExWAC99l6MrE9nCBzrb8snrPPdL2r0aYirAm/0q1cpWkJ445E2YcjN9
LBA3/tH8HthjMvDbmtqKkajvCx5oQ26TijCO51+F09oHq1v8nYnUGcYlaA9GmQkaSojcjkaUVaee
t5LpBqvycbgvTiAl6uSQvf2ZEoD/luUOWdykwfYX6fn912Bv3s7JEaGZcuAT0JXxvNUS8MO8w76D
HB7/ZjW5oTLbDPZ2lsESO666dDbCRkgq85fu9vr3pXHUYenk+rjNZvkhslV+66YKr8igo9G4SHMW
x1WpMlmnQiZu0Fi4Bewg9noEyPhoVAjX24XI3LvE4Z4sCEUU1i+LIerSYnU4lgBKWfg3KOpg6PQ8
O8xpMBwaYU1/yg2xDSJmjsqGpPewERrKEmOdE5PCqEjDLZvMvWwjMBNt3+bZeBzRZMdiNElPn7ff
A2w+TvMWbebarLA3c+sy92GXhkW1m/p1hvaskwoGAktgCyHcTLaA54XlQbXJWHTRnbk+qEqzL8N6
35Sraj1hxG8P5WQVLNMZXIvvyeJj8wRUJc8hBBXz0Y2R4upPxfyrCCq5a8izTpSm5a/FhAI5EV5e
xaTqe2Fp9fOl6VHW+2jG4qXlFRmnrHhppPbNrRkgp6E2T2QO5KeuGMY3ueUSe0Zj3zJ8Qad2sLvY
0ye5K0uV3/5mTQtbt+0Vh5EE18jqtWAnHM/fUdZQ4HdG0Fsab9xQkO/T3dMwITzQw8GhGXzS+ukz
y1I0pEaFNcKiNVIRoMrj5nnm8IPzoU3YTLYd7mMrnlVjivBvBeoZ2emruy8ZbPZlnqPmGNlm/zaR
KeDnVp0fJJq6pzJFPqy5tPwadrnuCzaP/Ywx6B9ZBv9hNv4XF+3/cTD/u8v5P7Uw/4vt+VH8bl+m
4ffv6fpT/H9gduax/q/MzoRK14UQRft7/L8t0n/9rX+4nQ3T/TvDDSnbBseijsn8f7udDcP9+z1B
xPQDw8f8q5MU8B9uZ1P/e4ADmbQ80swc/j//839wDf/lg/67S78H2mfKi7km8Cr/v5id/zWeS6Mm
kO/JIKngX6MS1ukusHGa7SLd9Wiv8tOssWM2BHhHm7EmjqqJ793+uyKoezjOP33O//zX/i1XCF1x
lsEgq8tsTl82cmVZyG+4EXkwnZ+lMf83geD/lkjxz3/n38N5VJFnqdHLS9bZUP0yDYzb/+Lsu5rb
hrVufxFn2Am+skiiKFmSW+y8cBwnYSdYwfLr76Lnu+fYiCjO8eQpfiCEsjeAjVVADw3vsiRpL3ov
jhcaAH1IC9V4hj0EOLQoxkfHDlQAIEhoId4PMkiXqGTk2Zrn9FfVmP/+KE5GJCyUsY/raDwUpH6D
1Ivs6F0OsYTSrOxPK+//YnCZuf7fFjjdC1rrpkHrhh0kIdhVRn+oJ+D22nB8xRHI+J80Rf7byCyj
8EkyKJABORdJTjyjJXNNBq/XOx2vHwL7ZgNY8p8bUPMExWINhXM8YKa/ZTy87UC+hi8KhLEvLYOD
4+3R+tA4vLYaOd0VI8xrAt/s/mCWRvWkUkpB6Q4oeBwgaEW0YZsSz6XYkERpV1bjbIoTdRsEqVY4
sSh0B8GMox8oHwJBGrI+ue8HODlaTS3HJ5QjYHjIwHrZ4wG5WlEWkaCzcDWAOFUPquZKrkQtOyTZ
GL2ZLaqlWhmKj6iT4zGJCDVceUALz19GuQQrswa01CpQglhTWl4cs/mHfZ59qZ7wiEvZIUtLm5Do
XCnNOwVPvAUcuMwqu6u0cw8KgVxuceUCOZc4cQL3d9Z5vQZkuCTjlq9epjB3hSKB0sfK0HxV8fjP
stS4RDZ1TQLkBlZNlfsKII1dt2Yf/lUP4r9f5pJWhNdhATwedgjL59LMLRxz7CS4M+u1iFpIDLz6
UskioxIGTCobzwDHieSYlCvaPEujwuUcWYx6HTg6XP/qZ7U8Kv2KvtfSmHCZBvWmCtc8fDciqp0Y
pxySkVMDzBzwE7ejc+mXc2lGgkMXleN51KWLiK8DLXf7w0ujzaUXvKyNEgE9269GIXHBcMHNSPPS
CpS27zXApZXclBkQ4Hp8UAfYjBasEOfH3dpV23FFg25hG/1HURsCR2WllIbfiSJKSHjiCWLzNxWK
/aSFXqOjpHO7K0vTzEW7SIlYAD9F/Dg0t60ICKjcuW0KDIfxeruFhWlWubDtaB6LRgLeYtl1uwwy
QSDp/vrep7m4FSs1jkatJX6Od9xNkorAh0JT+3sf504YsMUNRZT/wbcUZWSxiADlM4orQrMLS1Tl
ojarpDiPSsPw4bR8GNv0Xq8TGMlX97d/+9LnueBlfSZJQhwYfhgb9008bvCSdxFxS/ne57nIZbhu
yFqt6T7tx10iBT4TwOWVUOO4/f2lJcMFsCz2MGIrQ91HycmW0qe66ld++cJhWJW/bm6JWMl9MRW6
HxU6LB7q4Jmo/WuYhndNJD+MjUKsiNTfC2JeLU0Ixrboy0DzYVpjWEUI1auwfG+r7D4pYO8MB+eV
Xi1kC5UL4mZiZjXb3fuU5n4lxgCfgvgUBoFXV1lmSxDbWQmKeX1eOVApXDA3TdLjqR0tJaEEq2o2
0+CJOkFDhO6BFP7fdPP+syErXGADVZ32hKIZoO0B6DUH2SLKtJK9F1aXwgW2aYptVFdYXXklqFAI
Mmt7FGGxfHvtLo3Q/PdPx6e6T5u4iuefTt6K7E3tjmH5ysaVZLr0dS6wMwqadlzEyBv0UrRHbHOb
Hm+QXTOshN5C5lDmQfv08wFvglo48Gt+QSFSBbXbP2kCL99RDPUVTcelLnDBXeQCyCchQCtUHost
HshziIWghiXSRtyC3LAyD0uzzEW6aPYKU4fe8FsdhT05RCmIVm+353hpkLgzesaqKFTLyvBZQMgu
pLILwWATmDJ1JcyWGuACWs6nCOovoeGLAuQ/KJxpKgGuTFDtWvE5WBgdmYvjqDThED8KOmBoYEln
ouqkgPiu/Pqlj3PRCwVJvBfQQPclPC1ZPUBmwFYn3zuXfpijflqgLFFQR+5N3cejMyA+wisFNsIy
amlG2v5vpjb/yT8f7lqfGgFEQAGe0MDwxMpT38mvYCu8yRJE0L61gHj5ypEmfdiZRIccwyEIayfB
o5HYTbvbX1+IMJmL4aAoYpqrug6QqEfjS9W2pxyviiiPbm43sLA8ZT6EW1iJRriE+nkbvxdKbb7k
aVg/ZAzF3e+1wEVvkkIYEOQr3VejJnRAxgwcygYAh2pgYm43sTRKXBB39ZgkTYxOsOANr76bGpSE
OAntKUjc2y0sxQEXxTVoxsAvleVBy7v2WQHSYGvqaePd/vqHPfyVvXgWUPycqqHm0QqdqkG06gNV
C3Qd6KMsy34SXQjuULI2frAMpk+uMGWAw+OBPAeFw2jYY5Qo7cqv+Jjza7+CC/YmEAnUkhqY1vdN
4mZhX/+SWrHzlCDMoWSQJyiLZ9lsCqWqgmmVaoYzA94xGmWbCbK6LfGI4UcoqF/SWWwuyybDB94R
uHgQhoJzLKugYePdEzwyIXDiCJ6peO4whEPJqtVNe/6x1zrBHQkKkw01tKjqgwJ4EbAXUKlqQcqd
8JrJiggZ0hh7GVAmyC7CLbxR8rXb+4eu+7WW59X5KdOkwGGYFUQZDwyU2T5gL0Ol7ykL9iYxjwze
oGmU7AXl2OJn1XiMH5rBaqIUojoALMTyWZ8YnjY0QPFur6qF0Jbmv3/6PSjkxCDSxdkhZMDutmAB
eFKiCXeJ2VQrYfGhdXmtz1x+AlImFVOhzCC9VJLmDih0vM8CRZfjmFGDJZGGUMZSMXER9HeYuGWx
gFdcQM6iH80Qqcc4L8cDAD/t79t9/ujcvz9IJtwazo0EpCShGH0wrDbYzJ3YvT9D8shqvMBCy9s1
BfOFsjXUg78O79ilAeSS0BJQWeZL9pruYdcLKrvbvCt/QUGB+gp0cMJfKx27vq4hQv21OYjKVREN
0Rw5GqfwDg/5lcNQyrSY9Z7cjY68mdX6bMXFE9LKzfZ60pMJt4ASaIUwBoCtHw4qCErscWzVx5Xu
XF+cMuEWDl6M00HG8dSvXNyY7dxtbIiB2+Ba29DscEWntsnKIr2+O8iE2+L0MsfzDSRR/KTvT21p
nFWQFQCdB9GmF//vSe2LbvDnav5Sf7hdzsTFrQPIEdNTiWcYdF3qWNtrKmMrwXy9E0BVfp3+KEgr
1tIyPUAaFqwvXYrArgc3AsDZzO1ot1bP/zgX/RtAisR1JG/BZFSgDnVAKTX9iWRf7EWxyfZgg0r2
NMlT5+CBZubwpOFuRD6BY3oZgqAK8CBlY/4cQGtmX4xj+ZelAwzER1GIAJ+DqBuBfChjZxW+Mzmk
EknoE+g4nNtBEv1MphLotC3MwhNA7YFLbsdv3VJkwp0OgAJTWa0TcDVAKyzpz6rtXJg2eyaUQ26v
5qXJ504HjYqsNxJz8Nvay8bGyiNg7uSH2x+fzwD/TohscGeDHmTYJhvi0e8ghfjapiX0xpQ6VU4h
3CgOSHcQrwkkzUuUboL6gSmtZJzrnVI+ziqfto8BcqgFjuLpITNPUpoeInqOjWqlrru0nLkR64jY
AMWTp4e+yCAcVI50B1Ci6oAPFvq1ACWg24N3PYUpvB8DAFZA9CQ0PbAa4lwUmj2lAmbY7Y8vPfCI
3GYD93rwWaaCHoAA2wUJeFkRitTTXw38+1o5mQQ1Xx042+fb7S0MmsjtOF1Dk4oYOT3ogLSKoE6o
8kORtqjvXr7XwNzwpyk3uzIyJr1EA8k+Eg/AfEYQuikQrbe/v7BnKrz5Q9HHQ9u2UnEoZTL9msaJ
bGq8kTlNJBY7OmMs66Qsfii9Bv+3JMYZkrBiTyMg9fVQkRzIiCa7AgoEKzvc0ojyu5Aaql2hQZsH
ol4QeO1PJRXf00E7dJCwWem0POeZfwNYmfECn0eVlBWoQV1ND709ONkGmmdOsVFdYyM5IAU4gx1Y
vce2bFsfi63ghM7twZ5l3q+2K39tN5DqAM+xOM63zuhqm18A9WwrO3Sp/YdZPw6HO8V+e3rorcgF
qMWSrYffvzv7dtsLuWMGY3zucl3RVoFiBD1UfbJtBrAFy6G/SDLb3P7+Ulhz6SMYykARhyE5hEVZ
vsG0rti0tFNXksYcT/9OGEx9vv56AOqVWOyRnELxCC0l6L9DkP2STu84z9/+/dfXnWxyiSOrFcCy
AFA7dABH2oUmDGBmqW4ngvongyF6u5XrsyCbXL4YAF82wTFBkmW5y2KcD01cW8m3UrhscsliEMax
kHEEBskVSk7CbwawJIkFKCGs3EeXBmnu1qdsJDahLAKCi51nAC7CiJ0C7HtqnATz/vb4XF9FwC1+
bUDDq3NB4q4A3U65NAX1NENeCb6lT3Mx30cmQ9bCs0pf6+1B0KCxKgTCyoFmaV65wG5wlUskPYaM
fVT+mVgDHczcC+RE/ua64aNXxPosxCw5DKF0HGL5TxJIkHUx/twe9o/63rX44qIXIjZFCLmA0W+d
yUndbBO7WJ9ec8dOmTPt3kFT3Ei5A967VdrtH0i6WZ0N1Q03s/83t6D/XxUElOvr1EPTKxMgzjX6
IMFdYlHbFmK9smwXpt7gYhtafMD2wf7Ar4yOPiQCNrBOVP83o6n//HDeDz4dAcYGP2uAajfwGqjz
ltAGvj0vC8vK4AOakApXCh26ouqlBGlbLfdtsLv97YVYNrhYblIN70uyNPhkOubp71S5U+vXMlkJ
iIWEbXCBDAknCtxOZvqR9ntUSgvqv5AxgFBEDhnY6Pl2F5Ya4UI6ZC2LTHMcfOgJubksgMoAH/t8
M4KWN0QrsbE0TlxoZ00hhWWMa6TRSZZpvqeQlZTV99gQV3qx1AAX26wRtTGZsH4k5Olh0nK7KptD
nZa/RfhGfGv7h2Lu1+ga+6pRAZEZ/KB8L2C2Z0aDM7Xp5vZELKzTf1CQLNRVudUGP2MzCZ8BqL0J
o5WfvlDRknUufFnEijIs1cFXtwHUxqz+SI+NAxm7v80jMIgPdA32OKeaK1lQ53ZnEAQiUmKc/Mhr
Zat3pwMYsHbhFA6ERrfGMThp+/w32VSbYpuvNLqQm/R5VXzaUit5VCqc8dG5jGWbBj4ZtlhoT7fn
ZXHouCDPIj0XhRA9qmpr2ihOstE96IN4WF/W6Gc2WZmjpV5w4Z5HgaYEPRZADF+rUn0xIYx7uwsL
JXBZ54KcgUFChqYffChsJndpU5pnqcA9LgOfxJs6TU/tIVbSTSQz9ZhVeuaQIZA8MMjFhxII+C2p
W/OQsiremWal/jDTsvdyMYD6Z8JS6JxLjS2NkXJXJn0MMcnQbEExMtq116iPZ6drq4pLIIDphuC/
YGw0C2Kzl+EluOR3+p5s4dpqQ14QoIiTccesyRad9LWFkN1G2DePpd2tDOEHJOLaL+AyzCRGcos6
+OBDgMNBcNqC9QJ9N4tap0f33outXyClngZre3h9Gx3JxuIQrbfzXP2br0LgY7rxBuJK7lqldilf
cNkIanc9uPPNAHG8TcRky2RPEvRQVlbM3K0r3eWhjHnaCaTR0V1hB81SR7C0HUCplmD/aS0DmaN1
IY5npQ6efBEA4sqOtzTKGpemxKIDR0JFrEFObNO5eEU4aHPQ4d/ojnZvj/iXeK0DNU3LsBpXczpL
wSQ0lmRlqIpTu9y1++7d/Jnc6WDGWCA4aXbkrjn6LoBPZY3LbxHs6QaZ4hfWWAXSIfSLDbUNu3Z7
jEl8gNyfq+Pe2aLN0EHd5PZ8LEy2xmW4dhBAKxw6TAcii4aQIAp9XXq6/fGFxKPNjX5Kn6xTCTwR
MNedugGOMmO/bn93oegKOYevH07gACBMKT7M3sNnAzM2LyTQRu7iXbD9WVmgOrt4v7I7Z/gL0SfM
1L4/QFbn2Kycz+R53VxbxlziIzUE5gOCX6Ch7WAru+kuQlU+dNtdcAgOUJx1atc8ihvUX9zEFZzA
hU+S1246O/+xFqnKUjBx2Qvap4WB7R2r+jK6/bY8BXt2mBwJWSTD6mE+sMn3sid75a6w3kq7sKN9
e6Snct+c5F1ha2fNWZmSuePXBoRLY9CKGJJGwIAYlTMggYX3Bra0uX7S7spdirD6KfyEUWV0J9kg
4DmNLzxWu7XmlbnH15rnklbNCtweYBXmM0e1XzoL+rtOYJNt9Ds5hzsN3P87xccO+BRsyKk5sDd1
kzt0AzQcZkdyoWVowb5sZcNdqNvJPPBzSKaMxNF8VoFo/Kl9hErX9EM/G08hDkiH5gSezS/pfHvk
l44RKpfaBHMygwaAH386GQ/FWfiVH1GAcceNtpcPmOUV9MnH4/qVIVa5BIUdvM/A2sFi20P96Vzd
9Vu6Ne4xoA/GdsI7mmZDiMDNtpo3bm/3bSGB8FhRE0JyZl9jVvtIsmlNbCnMVuZoIfHxtr3jBNJl
KmLUSkjDtVDaGiN7RtLc/uFL54rZ/PFz6hONuhD1eROtNwXskwEqvmhetQvv8p3iV0+VI7+DVK+e
mo3ptr/SIzjs2MqLY/RHeV35CQshoXIpChZWGjxZ0UMIENiFV3pkCw7kNnMgjufmW7A/nd4Brd7t
PIIkVW77lVPz4vLn0hJ8Aya5NOG4UWWW8FKe+2P6JHvjKfWMffqa7eMHtnaeWFz9XN7pAhZoNRT5
fX0b79ijeEwe4CLtwSRxR09FZUXfXIpcggHpPszhFDPAYGd0IKIIhnqwslikhUsmDy3tx0QYId6L
dHEYNvpWe0l3yi7ckwOUjTaV13mw+jqZK5l6YeHzANOm7gp4D2DAzOBkkFdB9ILqx+0lt9gRLkVA
1oGU0TDh6HjJ71HmDP5mr+qT/ApF1cCCkl4E6Zfegl2S4K1VPZe6wx1gUCuHeFyOJqt6ssfYD8wc
rOyVmu1C/lG4AwzQpj10hVDDEKD3mkCXcpUvt/RlLj80Eh6nwggFnrqBfk/0K2+HlVr5wsmEN2au
hh7uRnjI8BnTQEuOkXzexeSpHN7VAmNfrwX5wn38Yyf+dLgbmzEqITg9n6jVvexmeKRJHOG+9GsX
6lUedEg2ydHwKpx7Avf2+loaNC7WpyFA1ypktGaCcesTYDorm8FSAHLBLUVTIyghZgPFHSuAoVGo
wpAmUJwBqpq3f7u0MC887lTUQ9h0zgmkdqaX+C28k/fxrthIvnBnuMKReuE5uocZ3D5YufMsbdgf
Z9dPMwRMaE+MGpEe/IQNjAlP0UftR36hT8Fr2Dm4PrrVBjKZgS8fICC7U1YKukuncx6naqhALegh
egr/FEsLTsOmdXq39mCwgANyagO47UR35d/Uy73yzdwX9zLgK/PJYS1ZLySFj1/2qec5vL0KHRYr
ftP2LzXZ9JF2bCClf3sqPxDhV05CPIZViUIIDZfoYOVWLrSScWVvtv0RWlJW7fx8jHD0zjbaL7pN
j8Qp/Aa3dlzTrfoPpBB8mG3iyGmes+NacX6pt1wuIYxN9SR1KBbLQ2xBMwTCAbDcKZmxud3hhbj7
qP58Gk5IXsBKuEGOrSH8zoZDlP65/eGl+pHMnRRgL6rD7BdLFOw6VziBl+KXm8GDeOxp2OlOiSuU
tIdxgF0cx11+0nc1UsrttpdGjUsmTdMCf9ljEocWEg3lW6zJVmWujNjSx7mEkrbTqNc9MlXPQjec
earTTtA09/ZPXzpg8fjXuJehbzXhtysn7aV+VJ/FY/ZQ+8GmfY5/G8/wipRWTpELWf4jm32a+lCd
IO0ym6cZs6vwkNpwzLXKAC5aFyX+awDhOklsbbedR+dKXH0gRT81ZkDYpIfx+eC/yPZPyUqcx5/H
1MIF//gr3m9+UWsTW/eRg0pRZkFka6uj2CtafyMUxBLrr/98yezn2yO8sOI/Djiffgnrh7SEaAZq
5qLyF3bFrqJLK59ewDfI/+BMBQgUxyO+DWHgv0oGN0ZYmVjjU/lg3Js/i7vGqzYQDne0y7BnLmQa
/eR7Z9iP5fSpV5DxjSBFgsnUSgpyQgdNtmklJy5tNh/n80/fDqBIqEkTUm7wNNqi2x3jfXIKvAA8
ctQpmStsxYPsFLgcwm51vL89TQthxoPvitSYErHA+awXj6r6mEdvo7m7/eklZCyP54KQFROyEYPF
NsKJHTQ/vuRP5AC9nDPmZx+fDKdaaWtptXHZooQpJ4SmMXbd0NmUQCvVON/uxXzwvhJRPJ4rN3vo
3c7hOyVPFBw1KdKcFpZKGoHsrrpy4vwY7mutzEeeT3OfJSWrKwOtDCe42O5Lz7QArUP9TTzVbvB+
uysLmYhHc8l5I6jmgLkWJShwtXcQELYGeF4EkBWnKiCwo7bL43xl4BamRNS/dqnB1qBDx3UOlcdS
eauUle8u9WJeyZ+GKmfiOEryfENKWlsb7yAV64695uTNAwRwbQgvQjZrZVktzsvcuU+NKT1eL6Hd
ioMBZKPiwqvp7O4FUgKk1UCNtTQozcvqkxHph6o6d6m2ctZdCEsewdWLUqJDSxzrOTgHOiwQn0Py
LQSaLHIHhoIIEoA7mJe6m55mu4DeMPZjn18aIVuZoqWp5w4GozJm5UBbwzPhu+DAmqiB2bWytrCW
7sii+HVS0ikLIPWWG56kKG1o5SqcNOBMokCeQ9I9AQySjZEV2RbeQ+V5FNRuCxxAYyeNSXaD8aeC
h5KtFLSCLrzGBuIyQtKVDfh6tpB4IBfMe01al6rhUaG34B1vTnCfmi5wcLSUOFw5vFxfHHAJ/tp/
PQ2KkOUm8WoIX0MwWdZPkIIFPCCha7l7qQmuDKGbJIVEpWR6YJPUb7BBYttcjcMT7BfUla10qQku
P0j61NAS+h9Ql4ctUjCFRyrWv8NpTYPiA6Dyb06VzLnhT7EbEGANmCQbniKHnS+rkQlzPViLTTqF
K3ofk9+xBHY7UQeyNWFy9CjTtt9ljCg7JaRVbKV1CesRWPtpngwmmduoQXOaBEWyW0GN8F8J1ofA
rm/g/YJaYFQ2z7ks0kcJesUP0OuNsHMn2Q5KleZFltPJaVSjdDM9rD05lGAN0kBz22jMFu60BQTL
wkl4lCcjOQCRBywJNCtR9ZHTePCYYsJ3bIL7iQWD2D1sTsT9TD/z8hhm2BJMIH7rckp/GSkMTG3o
l0OLQQYJx6tU2niqKCnPA5TAH/Oxr90c8o/QQtZFPM2FkLi04QKgunUB7wBYW8eeIYOqiDcnGPik
NYPGspiksHwZSTvrM3fSEbJv8CEaWqPcTmqOJ7wwhHExBGUdmFFAwEUCD+sAAcD2IkDG9TTlPWrb
g1i/3N7GFhYOz67IzAxOY1FNvFCENUENTCsbjhUszG9/fo6iK8uGcPkxm/SwqlJieuagTMQa6n46
shTqxXhtT90+0+Bs2ulDstd0WB/dbvN6wpR4+Eo5QrEZthStX2hspuyyxI4HdaWKsTBePHol7zND
LzS58jXhUYDi8/iY6SvpbuHTPJ4x74JA7xpIBTSCXCG61EMbGYo1NOH35nrWN/scw404lpBs1mCl
JsTQ/50t4WDYFdp1BQOv22O/1AduvuFZbcRTFgqekif2gMDpITwslSt1saUNgdsKFUgDQpCXEq9L
ukddNuHHE+g7UzF+jiUR4AhHH293Y2EJmdymWBAN8mypaXp6kZ1LgA6ybFjZzhcO8mAwfJ0FJkAD
U8pU0yuUJvekSmF21rZRa/W0xZ4Q6MI2NWChoEB6FJKQsFODKRqq8aEyO/TAzUoCXyWC92Ub+4wg
Jdzu8rxTXItUbh8sIELPYJ1ioMvSdsy2ql5DUksDO2HlwW5hTHnCXdNSmDdnhumlbXmmcHqQ6Li7
/duXPs3tfsyQtbiRBuIFml5uh7CUrQgGNStfXxqZea1/2vpko9fEEALgHmrkzE6g8mT1BMgcsTmF
FZ6Qv9eHuW+fWknDrAhYbBpe2uj3IRl3Iu3XXqWWesDFTUtDAE4EGsAMOSVHXZTIs0YqdlfD6P3e
mMS1691C9BMubBQKle9UI4YHOetNDbMzeeh2Q/uts7bEM6naBpr5uZELXoXt1x5zvXqE17PiyUqb
vDIRtse3Z2KhFzwCWAzkCdQLjJY0Sj8KjTzGcGQ1Yvb39ucXJoOHACvBBMuuSSSeOAAVMhwmKYQV
3T4dVraRpe/Pf/+0kOpUTeAflgaeqUJfr9cy1a7D4Fil9d2UlyuNLI0RFxOGGkQUwo+BR0fdo7A0
siCTDQ28qnO/N0pcOCRpMKWyhlSfpg8JrJQLad/AwGfSVtLwwlZicHthKfZSatYA0dbqSGzCKjw4
FM2xbYdoHyiIvMwYViJ7aUK4PTFjgRH3zQBnDe15iEurh800eB1W0q8UPJYmgwtvCpuKDOLHrS8F
MKstcDSX2+iUDuzH7blYKItLPKg21s2+DSs4cVQ0EXZMVulzRs181zJ4zhiKkT6ktZRt4Go7/h3V
vDrJ0gjKtjHFKPH0bXQOsOIvZlTqDQwJCnJQ+gJeU4zBf6+M+jM8L8YOFoTzgUEM+8zcMAiUenCq
0ta4a/M2dmV74+G6gpSY7UTK0U+DRLO72UKlKHa1UjK4TVQX6N689LCdvT1gC4IQEg/UFQWzyAK1
kXwGY2kQ+IPiEZfAFPbXagl7sYhB1m3swNV1ggSy9EqW9DCzVQzIN/fKWh77WMvX+swFaZvVoUrU
YvIDo4cFRqPqFaj0ML4yHTWASagFW4/0l0kzHDf7SqQ/tX5kOwh7NFZTlcpWrkPcVDJUBUQqqRa8
jOpHuP4xS1eE1E7bjtz1gx6/NWme/cykNjvlVdm+sSkfLUOk0HAgcfwyGKro6loJN6SqkShc3zoF
h52pqn1tHIozEDXlGcQ9s4ZtyFRsITglQeC0GJ8ZaaezaDapo2u0cUWRsgbWn53i1KPQXZK+Nh25
LOVtKIbqjxGoXTQLsw64qWhb1OeqXT0IDSK5l2EAq0GivlLapzHPs86CndJ4MCERtQe7ZNr0sEvy
yrBItxJ4FLasjgXYAZl6wf2ldSG/qEQ2fGBAPId4cCTbPfxLqJPTBkVMI2XNfmJF70d1CRdNvZA1
CYaArF4pNS4cb3QuF3Zp3LCYsdbXh2l04BmswesxIt/LHjxmOsTDeRBTVvt1Hr6D671PICRuwavx
m/lP5/If7BVJGeL+7VfSa43MCk8BGrxBbHslvy6kcp1Lf8qgNlOp65VfwNTBAUJro+M6bYuxsU8M
5RXsucfbYb00D9zxpplCtYGAMvEgdO4HkfgTXrQrKXahD//AkDWljYqWSn4RorTRZnCtyUsvVmfv
YVxiOzPZfKsPPPA4hicnE+baeDjIT4lCn/Kocm5/emEb4hHD8JHvAZBDeRdpBYUhKYP7rgghrqyG
4evtJha2Ul40cIiCVsvMToKbWH6R616wIOn+zKryIhjk7XYb10rihgkbxq/nJwrPKviVS8NeRBF0
0GDzEJjDD3kQAcmPg7cMbqYZ1OJdna1St651a25y/vunIxssxSHUD4cBnwoBEJlyH9tEggkrzQrN
HovAu92zDyoYvyHM7XAbQixEmSnHbeTn8NVCOKqmZhvwtzvofRhutKnXnaTN400HpHRqqUMKtnHY
yJtRkZndknJ4GsES2UuTKSANwe24Z4L+Q4IpNw6aFYl+KgHpzlMziIoVw1/hLZDL+KFTZaNw9ZgN
AESlALEXpHXKKJKc2eXxXNBWclNqVjtVMRvJiqs2/FFFAdubLWzBG1hkWxo8WDxRNyUnBVDSieG5
uYnTUn1OdT39zRRauASa6lOnOsQQHFBP8ztcqsk5gj+Wo4Db72ZS0u8YnU3dU7V0smTGoOiSucmn
THYyQ2DHhEXqRh0yUHaG4bUpU9nGwco8GgYZ9qQj0RYGR3CtH+rCgUEAnN7gA3fqqlq3jKiHdmE2
m4sPCnsQdPj9iFOfOZjYd6CE6KYz47WEei3QDFPn6ziUZlOqk2KA9zhzkvBgQgzYTPSVML6+GHWT
S9dtAadPiSSVLxt5eldFCtkncDwboF3p48F29XX9yoFs7gSXtcHCGbJSDakvme/m7NFcrWwHS7+f
y9IoazE5yT9co5ONRhFPA4F15LhN+zWV6oUJ4Es4TRUQnE3lwhchjZI17T6qc6uH3eTtOL3+eRjc
fE0H8MIK5TIfkIFM7cWEqzvTlB8srL9TDpjTAHf3qUJNSUU6RL5e1E4UwkkVUlZTDddrnLxud2Ep
iXKLiNBOCbPQ6Hwc751Y6Mejqah/1ZQ8V/B0pXUtW4mEnUfK4Dx/u8l5dK4lN25BNYouRFDTiX1Z
a+4mksJAkK5MyNKnuSU1DPMjEZ5gfV3vLVO7dJHxvS/zD+JQrk9zneSx35v9RR/M3I70vlmJhIWf
zeubwM1SGsqm6XHOhj5w5ox5uTLWCyuUf/xuUYcVcIqI/ESHWWEc77Q6PAgNvdyeyqXPc/uhKKpp
VFVYoFox/uyVDAZqcGM04DSzMjLXboOIAF7IpBUiWS8Ek/lED+4Vlu/1nnTWKJiHmETuEAfSZmjN
tXlY6s48P5+2d3Fs4SKdqBFWZvljCkNs8/Kuitbe1ZemmQtnWYAYT8jqyBd6qdvkXV06elk1Kw8e
19Opwb9wC5JUSmGuYS7yVzUWbGUEjHIynSh9/t5kc3Ebl7D3qyOEAK3fpQjoY/GI57KVhapcBQLN
U83FbpTSVgOfOdiLEG/HCaAxg12qdfUdEqBe3w1Eqf5mvdCJXj91sGKU41DbBwN87h2cLYWLgqvz
i0ZFvJC3kJp96MY2fhk70v/sqSr6pM3Cp0JN9JekCnHDbCcGckWlwGhNmop4q0MH/RBO7XAuEqqf
h8osoc2j6M9w+Bw2TaqEZ0VM6KYJIs1GQUT/BTln8krCupnR0mZmlwaUwwdRVF5LPBFRyMLDIhcq
95TeDRFeYKHxCnBznVPHjCJho2pyCmZtnLxmmqy7UhjVrq4MQIon4+xNEIXZLqA08NM8GHe9hM3S
yvsqOiRDb96LTZvsOxOPkWPTy67ZqMLfFFVX7KJlKb5DTbaCAXEmwOg40drtYGjNdtRzYDkmsYED
emX8GsD/gW890eDG1BGA7BsCWXLY6T3QvK99BT6csmXEOSQKKlLmF4MIsHBPg/ApazsYW4RwrTtN
cFBydbHS/uYmhWhwX6jw/TTRfX2ubxnZWDl6nbYbSUvpfmQ0hAFUzN4pXtAeJNYFMPMlWv1THWXF
hTolDL+yTiLFQQyq+kzK+E5Tg9pReyrZZNDpQc7gb9ylRr2pmZo4eVsBAaEL+RF/K/4fZ1e2XKmt
Rb9IVQKBQK/AGfFst9vuF6rTA4hRzKCvv+vkyZeYQ5UrD6kkHelIaNjaew3BKDLL51CT3rlwZfPh
rJP7QK51vgtDG6gNGShta+WUPoezug8rAr3LeqN9ZXAH/NalvX3UMKOBPBb8SmXTd7XHIioPY68Z
TKz70W9siA2aSexCaY3x00xgO+nYY+QlCY/OESxObwCxiF7g7Rcdlar12cVmPILRA7JoyeWh5QML
3FQJuKMo45+LY95tEcMwohFEPOt6Fns709N9lTDzn7Ec3F8wsBtfnQrLg8RU/iJOTP15smHVhoeA
6yttzr9hieRHpO185BxKvaulJW4GC39i6lDF17mXjeK5mEukc9wfjoqlnw1xCZdz2/Abbod2Xj+Z
sVXuVcWqXcuRbcNowXLtZbtzitT42eXwaU6KfPgG9qB7O9AYk5qXDezpXLzfa7iY18Xg7Bx5Kd/b
1XhMnL7xrBQpPM+thuyQA8Jy60Yx20cJGfdxFKsXaGQCB4DSNui1rKV+A0WOm3mq2J0kPURPayu7
Lw1oVzKu2D1zo2EXT93oFVyQYQ+fYxrA9N753YNg5ifYlTBMS+DYW1vzeDbVrF9hxIsXiUXbB5u5
1tEYZBSmDqxGYczp3MFq1XmydNUeWlbRYwOUSe0NsEgA36QV8I8W/dGWot9DD4T6ZYMZVFRBPUXB
z5o7bYtlQPk+UwVscmE9TpWvWgkGsls1O12gCHpGRtViB8ViMxCZmQV2i/8V/pdVSFwsapmVkV/K
LN9DONk8OFNXBhxOhodcsuGndCCqBkEenf8AaqEIeVZWT4lbtAekAZPvfBbqH2zryhdNXPuwTET6
b46dutmrDJ6w+6Y0IIw2Z27kU2JV93mdSyMQxhTFAHEaOkwV5ga+oZLCpd0oncIv6qx8HCQ3ciQD
sxaimyZ0/1POp9fcHgoorFKseSgrzU9u28JiLS3Js4Yjke3NJqW2n3JDpZ5tW+17njTRDxgdTOdI
xbr2M1br+7FJXBS0jVlAIZLYMVRuUygzOFaenhTeAEcb5pCjN6m5Gc/QyU3xyLYH+24ccT5VwJU4
x9wpZH+vKMxQy6jNjF1LSvkzQQbUr7XLEOtrMhhe11ysmCB1VpR4Fhkm2Pe1Mz/O5QCv+3JyIJ+a
DLL8+5X7kS9RUKy3LNnWFcC3BruPYok4pZTvE8/VRgz6We7p8hK7BEkfwpPCVZFsRV6Hum9uRNP6
meh/kKh4NhB5Yd9mG0HX53EK7LH+vx/i5D20j5BYmQb5aHXOPgYmaKPtzwM6vlSzQu4BXtOuviQv
JTQ3UnYzkFZ6DecJ0jftiWj73oq+UnDBjC1Vao0OuZpqqlVYZ89RlOxMcp8j5Xv9e38ecPFlnRx1
NZYmSlUhzerqr4vwDuK/Zv1sVd3gFT3R/vV+Po9K+VKRNk77mRpFjgd4XOImLt777EdfDC9fa/3S
64dFxaERGsexLsPCtHf12I57o2lg52omW8J8n7IOLl/hss4+dNFB3VZ12VSFcoJKM0QGC59biXod
hYYmJc6fm7Etw7lDTkbG9U2Zs/ioYD68K7Ixvs90Ju/KHln86wNe+2z/jcKdfoCfQpjU5L52cNsZ
Gh4+bvcNVrcP1/sw/5Uq+O8jly/xVKRp62yoDCTrcQE+z/3o3I5dHTV+NyJZp4thHDxaI6GW5JBV
90vTFO/1FJnPLHMEqEGwBvvZ8Yojwc/n8q4p8YaL3bZ4shK8ugIjm9lPgCFdkNFRqB6hvN1AEL8B
/sx3Var9wm4rnI0mHqzMcr/lfO4j3xKlDfyY1X6HIM6M+paJzA5y1oWKoHHVUQQTtmh3yMn0tgfW
avnQE2N6tA0h/aRmknhmjiJ42k7TGwz6XLojTeF+Z9M479TAox1lE2xk3Yb8zLXt/gCuv7cO8Alr
Xl3mVjO87Lv5WVU2qlXguiOtSGtUF1P4Dytp3Q5DXoZZGav7Hqlon0xFDVgL3BYgwtx3ttjpZKzh
2W0K/HQAU/oAco/ke0I1gUZDSbpDa1e5L604q4IKvnRAr8Vl9EiJHWHKeffNgN3vC6nd0aOmwhPC
TR8mvLsDXuP/yyvX/M0KIuI9fK/GvUMM9TxZdL5XKYUBrFkicpL6PGrcgkXugizT9d0ZCVJAhOwc
uQwpYeWKhxhEBtWwl7U7ZV6rIXYHbdTiobHsNKjg2uxFRJJDEUEY3YWz/G0H09ygoWP1ng062etZ
NvczrHD3cNQt91lLfmbQpN4nnEW2lwxTBtVTXZcwozdbX6h8gEiCiFOPTyV7IBp7uZdMvWVG46ao
x0vnwRjbTAYwtXbv+8a0ck8lJL6bkxE4yMpQmDgEcSHybvWdiage1hlTedMmdYkyr4UD2h/g5Z74
sTsa34BBNk92FON8y2bhxL8rCUPi1sz6xEcSFdnw1OktvxZl9DaPKQC6sLD1Ud+sfTLTPCBKGHil
wCrqjk4WjO8NOCLleCK8mK0Yj1liOjsztdpzI1BmgRW7te+KrIUkQpU/05mn+2ak8oRVZflEVO0x
YXXuJ5GV3jvjFPsc9bwznnW9RyHCBEtq5YDjYZoHVRGgUSSx7icOd/T9jD8ddmasfZPY5u2oGOKY
crKOsMJs/EFk6dswDIaP4EntuqlMPNbH7LHE9y1G07yvRyxTr5tb0GNzqngY4/6HiGKU7RreWL8K
Be2igvZ0F2vk0rK24e/MtlNYxlfpWUSIgECrncBIaBNyJ+ZhLPdOVMh/0oQ6hwyx5ytxxr9WNWYH
VQu8a5rBQcVzNPYllDlvZddPr5BDzu8rA08QPx519UziWcDNtm/xQBmRtj8CuDncyXxGcVgBkWfv
WtdVx8o1un0+sy6gc42TOM+jbwADDzDMzaHZ0w7EwEEiDPXbgOe19JWwsiO35/risWuyl6qsUGZJ
zbypYfGcVi+IPHWz6/hwgRIasO3LqZ7fYkHxz8KyDB/4OnlHChv/nHOqpF+ZKcJEOF/P0kOsXeJo
jHOULygs1v+5fgyvHPXOImPh2lAymFM5nsnlZ6JiwyJUucbcr6qNmuxaD4ukhQRdD6KNZDjXurPx
yKypbxbDeRDTNzeetuoIKwHZUlkbVZymhS1VHebF+GR3GlZG3dP1KfrX4eSzi2oxgiQfhN31SO/z
x+YGFs0e9/etd0qD6J0rrw7Yoz47Z5hZ756T89FOvez7tIFkXBnWEidW1pw21cDLkHe539BvhbUV
wa6ETEtk2Jw2LfyAUHiZO/qcdNHjkLDbvOB/r0/aShC7RIZhX5uXpIwKTZIfeJ/7kWE8parbNTnz
imZ8F/QraEPETkuxSFxBAiEs5qhrxjaYGx0HJLe2XOlWXhTOIvibI5M6IqIqLJP8DLP7gAr22Jnz
QVf/1EW3+9p0LeK/fBohHJxVY4gKyklZQIchz/a9Mef7Oh2fMlY+xHm75VGz9ukX4V2Gxx6udp2E
Li7N905y83vcVHlQt7havzYe8//j2XLkiaAoj4Q4u55cQW87Ir6XZncomuzMWP3MNwFKK+fLEsWe
DHWhZJzPZ0DgvNlBgKbi3dT/ks1XFEOxwJaQMaO1NbXGaDq3jXue4uKYTPmxJemTkZcbEffKKltC
ugyaCzaMdhqqrPBjMw/M8Zygoq2ZAs/k9fpH+RSufRnIZQo/vDJSoyCshnFm2Lyxt/oOSg/nMUW9
2uvfpp/t/Vm8XxyjNiCun5fNYEX+/501UC00G4O2UJSwIA4rmqoknjUY7n7O4vJsZHG9G9OxAj0g
HQj0oojcEtBYOTWXICOVpibu2tpBBFGeYR5wtLP01/U5XNk7S4SRAY9K8IVGfpbJGwO2KNbfEX9t
PJfXGl/sGiSk2Vj3mp/hRvIi5/LP3BuZB2D2126TJbqoGcDZMofMOYNv1AEdxvhxhMP3Bo52bQ0v
rskReo8DSYDkzxwg190mzR4SmyApVWkV9ozJP4V0thI9K6trCTIqERj1qAjyMwf2rxp+zQDVlUAX
aZn4TLYexPf8Adi46199ZUEtkUaQgUvcakThSMJbxEOmOnk3He38vN76ygm2BBsBfdqlSWpN58T6
PRsaOspgc40Q3a2mjfzI2u9fbPxMuqNQ5YRXj5v9LSz205qGjfrm2odYbHN3npCrpDXKp3XqW9oM
kQ9/7AFDtOzsBYiWwBlgKuDmf742V5cRfjjCOset8fKi07kHYsm5+IajXALYJ7L3WzyvtclaXI/j
TDn07qr5zClHhC9lgGKTsfElVmp43F7ucbdgvR2zMhwsq99Ferb9dmjaoE7A69JxC1RoLaq9Mkz+
WhqwtArgJdswz25Jclc6qHgV5WDneD/FzfduiqxTFFUQQknb9K23x/I3yWHgfn2yV2ZiKUvHyehS
pzXyUAsKBbBq2pFcdPvrja8cF0sBOoo8JyRQSRmKeDrGqGRUsHVskgSiDcapUvlGNyuB6FKMbkgg
n1DOtA+LxNhzuzwgtepPfXznwgLNosMrtSERcX1Ia/O1WJw2HFAosjpp2NpvNQtnyNNdb3jlYljq
zUEDgLmzc0nSDukJBOVvkymOg5v8vt782u9erElNQbRNJ7hERdICBM59gdvB3+tNf2pMg5jjX9XY
DxvWtZ3WLWbuns1L3Squp9SPbazfksj2iNyOPKqI9N5UIL9pwSN2p2B6crze+eV4++ThtvQ7p6xw
ByDAkbgdL9WMRJqezvqH1JipV6R6I9BZWWH24t5rDACOpV2osELuoZzAITaHU1GSXZ50x9ItznLa
wC+sLYPLGfxhLlHZiAyp8RDVgx2w9Km29D5Pnq9P1lrjl+F9aBxQdF2w1MV+zLLej2ouvd5qnma9
JQv52SpzDeM/ergVlaVG8Q5FPdf5nYLc8ZTn9RbBfq31y7A+/HxVEA7F724KkT95Y06xM6J0I4Px
2cxcfvilyw9NV8hXMqh6GOFciHs2yIfYmR/4EG+s0rXmF/dNgTJtUc5NE6oWmbTshwVKgUgern/V
z7bA5bcvtnYHynDWlA0Lo/Iubd8VvISo8yuVv77W/CJ9BDSFbgFL7ULH6og3z82hNOAgw2sCDrng
GwHS2rdd7DA4HYxs1oBKj5Gzz3N3L60tMYCV+VnKyTKegZOvsSgjVptB5w7mroZbtW+LDDZMVqP2
1yfqs9sO32GpJNuwSIpRCwNm6skhznq8fSyVe24L7rzOkGg36i3u9dqQLj/hw3JtTCMzrMwCsBx+
Vn+yZIS8gYKAgehzerCGtA2uD2nlqywv8KoUlhPLDlwwq7vlkTpq13y93vTKllhe2hWrXdI42HFw
kquOmaHtk0IN51ZEo9gIxNZmabmpG6B0DD1jTbl0Tyw9eUhG/gK27cWswYq9Po61KVps7akFZnsq
BA2jZqZ3NhyxjzGAQl/8AIvNJ+CfMfRpCWBqDWBNa2XtTrJ4SzV97bcvNt3YjQqRZ9+Hwhbn2oIR
WbKlk7qyGZairFVep4BXgTQ1mWDNOc0xLh0/6839iAuNGRsymitfeKnGCvS/wPWfN6FrpH9oTlAQ
qabHKRLM62RFNj7xylJli90GQlNUOmWGdVTLvRGjGjkYegpsYCQ3Vupn8QWODnYZ34f9zHIGrY7I
NUJUAAHreqijZzNnp1RB+lA5gEyRDVb72oRdhvihI7g1SI3KMg1Z91a1PVBRd9p+t2Nxur4b1gay
2HIJKpYg1toU2kVwxbZTUgd9Zxzt2IUnogsXADGMvqu/5jACyZ//H07akSqHp3sTVkZ6YwHkA6+n
jUfv2kdf3Kp4e45zjRdn2E2QOO/vrCkJ8un9+jStNb7Y1nY5tgbgTEYYjzfEkoGAc6nj1Buraa31
xbYu3XFisrSNUDv62FXZM8QSEtT2vybPCMWo/5/1YZ4LHBSmEVqd6Ztz/dxlCTyl4y+ksLAZlsKr
gPylM636Luyi+r23zaehgjjx9YlfOZaW4qoxAK+AuIo6VIB6KvEOyunRSZ7LdvYJyuzXO1mZ/6V+
Krd4AogqIqaZOC9lxg0PULDnDgt140BaObeXCqrAlNE+q9s5lH1xz0RxUMr+Whz2b4HswwFRpO6c
F3EDKnBXvE5RemMm+UbycO1XLzYrTWdGGhvXcY5yOIWoDm+2aisrx9pSCFUhBaCcdu5CKS9ZNRh/
spOl8/FYQ45s51qZ2Lhw1j7tYuO6wBqIFMszLHhZ+n3SAqdscOapgdKNj7vWxWL3cltPrh6iOsxg
rSINSCL4gEkG15fmiqidsdQ+BeW+TicGbnzRgMJOysBtc4CY7f47mGBwWLb+MqJ8pxt2Rqf/cXCs
2l389MXOF+9P1FPctnUJbh8FmEQZQcnMqyOKw8mBeQsQ3xYNahNfTNAUWXEOdGEwgYu9R/preBB2
1L5e/yUrS3FJmoymWMh0hgRBVHUeSHI3EOXZeMCvNb24ygemaO8iQA9HzgZoBSr6APa6+cXWL4vm
w/ZEzhJYnl51oeW82cOrOf+5PiEri27J4VLWDKkbhXa5o25cgx4nMNLwu3fXm18JC5YUrjizeBvN
CPtm/mYiM1OD+17G6Z6a4FSJzO/bw/WO1saxuLVVykdV1BMNZ9N96AtmgZQKsDubqi23uZWjZils
amSmyBNWdJC25K5PGqr2TdyngZ2PMKdpm/hrJ82/ybYPX9o1hiTmI2TBUpf9mGCMjFTXa5JvrKOV
USyJXBA3x+UKR9KwjQB8juyIPFecwdrGkelBGHH8tatwyekC/MyGMxk2Gkt1QxGU9wSocQB/bJ3R
jUht5U5fsrso8BN4VGDt5sYFnJWfu/4ba2doRPyqxBcfYktFU0d37UXkr0OkOc9eSrN30YmtJPza
CC6r+cO3Fllh5U3fstCas59UpWfQXE8mCDdx7OyBWdoIrFY2B70cWR+6GajOrCQSZggbgL9cVw0s
q+ZbUoIidX33/bufl9lYhG50ccUXOXgcus1ZOKR1/8eyQNgUZZbtosiIDnXN2lNRW04gYhK9RJCI
Rj0vpz8hzum84mooQiEE21//LSvn8JIIxjOrAqd7ZpAoaL510AvztLOlt7Y2kYsoQCQNj+xhYGFG
gPeXdvOuK5hz8KY6fu3HL2IAwauctfGIHw8SgJfo4ftMu7/X2/58sYES8/+rwM4A+GdU2WFvvivF
dypGopmeCluf8+L1eh+fTxBdYvTtgdOyKAYzJPFTBrwGGM5ezzYm5/Oziy6B+bSGEpthd1jG3L0H
6fspLsVPLuiL5unGHK39/kvXH3YKqTqXVnbEwiqChpplFvIeziyNFyWj3ji11kZx6fpDFwl3KhtF
EyuMcFQ1UNWZFUQL1ORvQiTWBrHY7q6wkt6KDCu0VG0EpqnM2z6P4p1N5PSlSwqwqMUg4tmGt3Fk
hXUcYZOD9Do6Pu++2PriMhdgKrm5LIBRV7QOqzzVsZfmenixK54NG2fW2iwt9rKsoYySCNcKzfJu
al9o987FRtXo8yOILmUZNVCtyD4mbejYWenPhkvOQLGVG6mWlX28ZPVLW5La6nGa4yC/kfHwp6Lt
K1AGb6q1f1eG3l3fyivrdEkesaCr3RgMD8KRl0cLsaeX9zY0lXrmx+Cl7b/Wy2WQH3aDmxFHmqKZ
w7hKn+MpfZrn4Y61HVjx6cZqWhvI5d9/6AKB+GC3vEAM2j1RxKBquqf8VQ5/ro9g7XNc1teH5l0L
VM60qo0QF0+zm52ijjwKRhl0sop3wqXxvWV9+u16Z5dG/3vP0iWXRDpg+lGGTdFyIIlnVahjO0Uv
dZG3GwWxlbW7FNqNKctgwYf0Vz7aAMM50KrsNhbu5aL57McvtnUJDFwTZwz4Xch1e6CbwN6qNm/L
srxBlvuHjWn0BEQSvd4Fpvz6hK19ncUuL3VHIz5AWwxDSR5dwacDID5GcgLiv/tRRmlBAkNnWyS4
z987dKksabf5ZHbWrGEcMMiftqnEHrxF+MxPBol8ACdNX6d2hMh7avnWy2RlUSyBxBBEJYYbm0MI
VnpUwum+ONn91gZda/wy0g/LG3yKLiMswrMnpgagS9PokSR5Ud28kZle62BxApAWyHjRgBnVD+0t
+OP/1G6+7wlpNlbAyoJeQogNy4hhlePAfnikj1UMMY80NvrD9eW19uMv//7D7Dio7sLGeRRng/wE
lUE3r227cWytNb24xeGTJ5t50ORsFXcj2EwcRIGKbwQha40v7m+I0V2c1OboDBZqNSs/aZ/aJtt4
+63N+GKf92aWIIckyTml6rkoOHStXe1sNG7+m9v75BhZ0hrw1C8jFE1gCRXDvxRklKH6y2UhnjIe
08zXoP3knpMW3RFKigwgsvQ7G1L9q0Wo7hsds0+gQ49B1PPu1CDAOMMUyN6lcq5+tqIwUa7VqRk6
pqFbv+waN4haMkZ+kUvta64EXHOSvr0rQHELUNwyf16uFz/q0jHM66j156zv7y2iI2QKSi78op/E
j75UsB4QViqgak1I4Q/g4AzeJHvb9aGJ/1aLyW680umml7Z1oLeetUXry7ZrZTCJhPzhJLMBJYMu
830TEeAIKgjIyB1gOaAOGRwCfwMgN7/SNI0oTtCEv+rU0T64hRN48NQJ8d6rv1sx6X+MKXfAPclK
HjAJ1aqmSk5OVDIvSSPzPHQ9vNY4hchj1/YvVDV/cwgg3SYJzi3XSJL5Mb/QtoGWj9U/CSQ9gfKl
tdcVhYWuMnc8wt28e+QybvZmpMqnaJ40/nP3T8unFiKJIySie9GdM5rgXEkH+uC62Jd4WNq/LJvb
hxKnwp0E7nhvSoPsYgi3BomdmacOwpS+YpPyBz7VvjObzl63zLqfY2v4SwkKErd5g5O1HOBE5BWl
Xe8LIPwBTi5BFhZm+b0hbNylhoUKRs8mv7KAY5xoUgTA6TPfjWp5a85mAgHQaQxAwmvHXRYlljy5
qh+sI9z7VOETEhtNAChy9oNm8/BUAQDzPlqSTjurtZ18b5gEIjl9GeU3eIvqkx4or4PZqPj3Wgrd
eg430yNEONgu59gcrisZTGxA2ck9KzbcYALx6a0c4fsdxDZomsCpDCDptcw48NZlt5Kn7lMzSceA
UGUOEQ7UDY/NIIrGKwaeQy2dE6HgV0AU6JR5pU8AoefWDmprSVjDOH3vpKkP8Unr2EmIeGgcA3gm
0OFbTjQbAycxy31uV9Gj6OfpJHq7h2t31AAFwvNmB7H8EmoY1XCR5AQb0W9UF53dLOd/kesn7wL+
AK9VmmHjJGXFul3LGnUCAYkdKmnzh6Gq0hrcuLK6TXVtOLukSfWb25bUc3QzvqKma2WB0Uir8cem
KbtdxSy960Zi7/HmGAEBssmpbGn+GmWT+80F58gzjQFsuQjEHbeu5se4Iu2xUdCy0OC8hr0DebdC
UflaVChPulB4fYv6lhz7EoAuNy1ekLwwTrMS0DWAsvrwo44n/BwqymBWFvXwtemZ6iJ9kK6h84Mh
HJtvHGsrB/KSh8BTySYcBXUogFbAtwA01BHUj3W++9JNtWQhgJasJJddF8aO8x67Qwol5Nn2rHqr
yrPi1EiXDATTAq0FzhLuWd/Txksextf5p1l79a38Nj2SH+ab+za+dI/dbXRnPV0f1Epov+QhJDWv
rES67tmodeGhxBABn5Rd+LANh1BbmYAvdL2nle+zzGdmtWxnQHshfSgNOJdDQ8QrzPx3SbYS8SuB
6tINIoJeUSpGk5yVgJEV7yAwzIM4eVI9SKhKbzy3VoaxJNTkNFNdBwW4sOh4sh+gHvGSTsNkeDnZ
UoH9dCD0P5AGnFUudNTS6Ay+rz/bphFEeXNLZ+dPPEvTL0r32/VP8nlJCz1dBvkh+KpSqxRMt0PY
wDsXcq0gPJNKv8qqfop7bu64pd/VKB6Lgp1jbd5GBq4hxCY/r/f/6Vyi+0WAFimRlzxxxblRKdBl
kNu02t04bVWsP42i0PwiRCvNcmogoIJSVZw/Mdn8kF29pUmw1vYiQrO5sJhp4PJtXOvAcPAbIzyn
r0/Lp3sSv3vx4hp5Qx1S5sjKVxBJbp9x0XsKqXPJt3QHP31HoodFkrQ1pws8CrWFdsqdnU71a0HZ
fZOofWI4JyliJBOKh4KUG+nzlREtYQ92UruygkgLBGOpEQAC5Ly4hgCiaSbvIEFt1bJX1tMS/jDw
vtcGIW3Yw57LTP20EL4JiZzrn2Xlky8BEFUzENnzuAtr901GHcg0v77W8GXWPuzC2hyLznBkF5o1
pL+S+bVWW/rkK0fJEu6gICkb20MzhKKDRKZp3/VK3Bug7XsFFaDo9uNXMsvUWIIfYlVJhJKoJKGM
twOEJuDxb2k/6Tr/YgeLzUxaguhRJXCkmrXXpo2fRw8xmPR983z9K3xKZMYyXCIhzCyPJ9bjnQ7h
exjXRwe6S/xix46TCsZbHfJA+zfjjbrr7vJj+Wh+z+7j/Rb8+1MmwKX3xaYf4qSrmLj0DnfM3Isz
cHZ2ZNqB+ud6tvKc39eHubZHFlsffu/chhYiyuDiru7xmXZ4w1xvemWDLAEScATi2mpJF04x5IQs
sku77ItNL3MotsNA7sCv1oS+orDgVU6zcTZ9qi6Dmf+XD/ph+wm772H/BdeXGcjk43iR5AHHH9YH
0OMyi7BwWX9byYmfxhmhdErgPmbiMHgbowFqYtTth++SwhQw0pO5MdyVbbvEFIylQsY7VsMZsmeI
ZUwRlKm+q1n22lY28GiFHR2uf7NPGVeX0S/2VVb3EYE/RnSCYka6G6W2nvA4NPEAsN1pF2Vl8Riz
2nqDQMnfBAITrYZT2qwfmDmlRyMCigcTMHwfJrN80X1HPRwENPFJEUVexI3o2/XfuXJjLcujBiT/
XEZld4ZTwHjXlWny0IyJBVHrPLmBamF8YkD4cm8AheYhsqwtR8mVL7GshY49xCtaEKTOXQGHkrpy
d6KeTxC5gL8k/Jy0229kjVc6+jdE+7AKMZvacSJ0lF8kEnTjZ9YdEvsgC7yzpPGvz+JaJ4tDBpre
DjNy1pxHqMdFA4QZ49nFc3kqdxOzATKAdOnXelocM3UkikRPVQstM5hCSIhOJUX71InuqTEzN5Da
3pJo/tyzhBpLQIYxiAQSRkkcRqgsz3jw1W2yQ6Z8/lvVptI+FDaa39qao27HYpU9FL1l/JynxLnv
UqPGbQWLhcRDNQCpMGu0raOATsm9iosBOYd0iD0dExHALML61XNH/3LNOCuDNMONyoaJbSRxVw5P
uvg00NzkyMwYzdmVWXXX5rO9b1Iy7K5/jrXrZSmO2sduURuZU5876JmU8LbQ/V02dVnuESRsIr+1
GHlIswFVF6WFs29ZJzOvrMvm7/VfsBICLp9/LczQZtra/Rk2pBQCoZIF0OAkdy7EeI4F8DQbwfPK
/baEtMhUGcmAZMXZtAl54YMCCVYYlpfkEdk4i9Y+1SJeY0AX9ZqazTmu7eSnXWSZH8s8ers+UWut
Xwb24SCYGC+wFGocBNrme7jAijuGcuHGMbP2GS69fmi9aOZcZFFUnxOukkOtmfk80hFOtiakpgo2
De9fGcV/oBJFk9scIVt9ZjFpfPz30YfW+cPXGl9EA46dJ2M+dHHoomYOB6zAIX+ut2xYn0//fyAS
sUrMEYK3cRj+IN6b7UHHzPsNkz4frCfv9jb4Ib197d2+hWFwu8df96fT/rS/DYLb25f7J8hTeKcn
79fh8Ofw9Of0Z/D+dLubh8Pp5B1OLyfv9OfG9fzdIfd2d+fzbrf7djzib+/nZ/94PtydfbQTBOHR
x5/Z+Wf/GN4G+/1b8Hj5Y74fvAXBMXg7Jt4Wd3/lYKBLPUXHAVZmGnHuMJt3P6QtrMdIjX1Qukzi
oi/5vSGVu4OmI5xu0qKGzg6rX67P9tpcL5Y6m+MokTV1Ts3oHHgMPcpZbiyRlaiOLj0251HbSYss
/WmOxWGC8lyXkyMd/sk48yMNCwryNMrhocYzEZ2bjvxGbYgo8zS4PrbLGP5TY6H/wXewUlvDOHfN
GQVzCxWL2XhTBinguxNlv653sTZ9ixwExXurgP+Nc6IQwKzMVzvbOkT/rQR99usXtxGh0FE0G6s5
W5DaOroq+5GJKcl9J2HAhAJibPzpJyhMH5FjroJsUPSlBxD2pYok/zs5znBwysoo4dCbtUj7xtH/
ODuv5bhxrmtfEavABBKnTJ2UgyX5hGWNbQYQYAZAXP239B75798tVflsRjXD7iYJYIe1n9WmYoOU
Bi4reTOhXeBJvdcm8O+haORXI3GmH5MCqDHZbA8jFiecwI4OIhXoNFhhRoxsFZQvNuudtcJN+yiE
0XszS0Ds0HW4pYvtk9C68qMhwE2CF6rcYWSe/WK9LdOu/YCswO+SByD6LU4H2jK+xf/GGWIm2W7z
AxQN13gtZQoULYWXlK5llUaB1id3nHgOJxL8Fy311luvnMvMQU8ip6KiN6Tq1VNch35WQhqKjEpM
qd+H3St8puUtBa85hVcyjI9nO+tEOaR6FmWLCoW/+Jkxkw+L7WW6ok70lQ7+wotx3rBtmerc2SXT
ca4WGSWMoGthISaMvzhjL1z/XJ3TNKb26qGdjm09NXdlW/G0kWP7LwJbQs7VOVTNBB4rOjqE/oOJ
H6y1KeQ/Qbt9EQRfqHqSc11O2M4u7IuG8GDYeLNqZwduBCw/GTzQAdWOZer0Exy//LsKYAE4Sbvw
U/iKlnTh1p0zX6G7swHtUGRDZSYpp9u5+vb5ZvD30J6cQ15BeNUBwFXTEdjmGRQ+tu17eDbcRtHi
3YBzDW1vCQLm5x/29yiCxGcbt/BryzEdJY4DAH6nrW+X675a5xMq7sBFjGrass8/6MIuel6griff
D2dArE5kIL/6qt0tbshR2P8qvbvwQ85z/8gYuKKgmAtRNc174fsZ7Zobd4pu6DJ+Nd184UPOJUc+
qSODxAFmqS66z+92jpJ5venfP79Ff7cgxHo5y+BNA07sQkd+DNlKgqQ04az37lgLGPm1OIHSaVmc
JjHUX1xM26yhn7RNhb6Sh17wDuTw9avprUvv4NmBVC1a+XKm3bFVcV84lWzezapg/O5TMwFiqcTJ
uoveff7DL7wb51DDECaPC4Nq8gCjtiNdhitS+3AHC79IyP7nyfWXM/BciaQ2TqwcFpho99GGA8Eb
dJVu0LK+IGYyV2HVeAefesuDKwwspmJjoKsVwXZgbbRwTJ6WOhPSOBlcs2AkH8AVq5Ki+uLrXXip
ziVL0cdJW8tg+OCARnsLmfgRxBh7PVh/hmAbMIwvtuMLD/UchViZrup8GnZH03iiB28TSaRjuDhQ
GqG/XCNMHPT2VRf3wv54TkY0RImw6eh0hLTe7EsXYP016qN/KSK75Bx9NjngBc+2jI86Vkcnbp/q
1nz/6LS1df+VSeFfX0t8xtlyXAbXh8mbFx+b9tD2r7L7ZR35xdF16dpnC4xsVYxxL+iSlbIHj8LA
hpbFBC/Ez1fUX98pfPWzqM+Mo6wjqjb4y1TvA4G6cFiIjzmz9nVW0eHzD7kw6YAZk/83BfV92yxh
BINWiMjQgjB9EfXTs9v3L/4KfHNnbmmrn3x/mxKHhDqRsr4DG3NJmuqrcY6/vtMuOeejsdrMoz8F
3QnjZs2udviadV0kb5cQRq01i9ydu6Au9vkP/usrjQ87y1ZXGFpsk4R8rnVidW1DiKA+ftzTv139
4yf+mdBjE5Dr6kOc4b6p+VGOv/7tuh/vyB/XXW0lnHnpSiDpqXcD0iqwkQxQ68+vfuFF/h/1/I+r
K1a2o7NN6ylmy2yTEtpLnIlOeW0DsT1+/hmX7vvH3//4DIcKmBQGlTkBH9MfFjWonWPp9PPfrn62
zJ1yQnURxiInuobLHZvVelCmWv7x6mcLfXG2De1rDxIAhUHPRqgbMErq7POvfunmny3zuINCK2YR
PwmkJZmVJT3YiujMxrAP+7ePOFvjXaNLkLuH8ggXgJQ1qJ80W1YNXxSxLizfcyxNGIxUkpXyk7Ee
S3wJEZqoa3gODPIdMgUwDr+cmLlwr87JNBqYfIYzHydEvLOMYkeyuWDqi73w0tXPFq/pAr+DMwM/
YYA01dtuAMpORsO/nXbnCBrCY8D63HY9mfZ7TCwymffV+yiH3n/+kD8W0v8XILnknENjB+MClc40
bBn4mIWMds+lE8mv9s0Lp9H/KnR/rF9/W6Jg66GwbUeZtsuccNiNmzIJvlpkl+7+2RIevYahurGW
R6HbN9RZD7B0ekJR49e/3Z6zNTzg3lSzw8qjP+nqah0JJiZG9kVUdum7n61hjDIzb0KAcwIx/Aj7
qh9NFxylmL+aR7x0888WsKZOz62BdrphLzB3xGF54PVpUNXu85tzYQmfQ25oDREdr2p2HLquT7Rp
b9B8TdgC/Dm8t5zeefr8cy68o+eYmxUmPY0XwdkUoHWRln3o3ZPFa75YYReewjneZnQAdZVSryeE
EFmn4NE6/KLi9fOvfuERnJNtoF7nXtTOwcnxPRhC/DQMhhz1KwqYXwQmHwHIX9bveXK9VCFtmYO9
DQreJlX9zB5gMKZSJf3SgTy4Wu4g0Z4XOGShuvb5j7r0PD7+/seiVn0UDHzErMIYbjsWDHdkKP9t
OzqXe62xB2gehuWBY6I2BY0a3vPrv2BPMcTvny3mvubtMpSI6h0eX2/r8Oqt9Ren2aVbcraUxxVp
nB0dfuph+H41OQ1Lp6ovv0CHXHpFzxZyN2hN4FYTw0J4howZg5LwodDqq9mQC+v4XNkFqe/Il3oB
wHLo/xvoLyOuGxcKdVeA4BD9G5uAnAu7HArBNF/xKePk4hhuH+WAQvBIv9hML6y0c2VX663EEPax
EJxHr2pgQopBA8yTqq9spC59wMff/3jr4aop3ZGE5bGZ3h1ALoohcE6tdm7gMvDVtOGFB30u9arG
aq51iAeNFDrXluxn8jJo8W+Z57m+C6p2E0yVg6vDFT2Y8nhkGNr+4uIXVsD/Ovt/3B7hzpCcKywu
DKqOydbN78pffn2+4fxVOOKSc1VXCVuXTmoVHyGnHxOX0TQeMYkJUfBB+eCpRuVV6UuBVvc/jmOd
K7k0ZPEkimUAGdSaxRvi9xm9Adh4fyVYurTmzpZ0pAdu21WZU9s7djfZGNlN04zP0Ai5GSZOOGxt
5FwsM8KOEDL7Z6S7oMWwWuw6z2XZFGqAlYJtdvcQsuh87Tx0LGq3/Cp4uPA8z4VgXmyc0o28ALbT
/c+IEsGTsnXjn58/0Qsv+v/U83+8Ld04o4Hd9+xYw7zSNd8b9erYL87cS9f+uOV/XLsxpc96Ehnw
p1wvMZK90yE69biH//bdzzaCTvkwVpoRjkSAOC3bNz488eWLiuCF1+K8lq2UEbzfEG96cDXEzGlh
VmD34mTehnz8SmR/6dF+/P2PGwRUi0bxuERQy9ZnTsiJ9PyLc/DS9z8Lx32+TKKCodMRWs8Xxbbf
nifQEtsmd71yV5giAdZZ5Z8/hwsb8rnaCnNI7tDpIThVEJJ5i9xPFT05kbhtI/XFpnbpI86OdRf7
gKlagpNxLaFYbeoy6ZgIExfz5mUTZp//kEvP42wvwIxUiGYZfohLg6IzYufar07FC5c+11VNUGmD
1mPi47QONDGTbXLpzu+ff+8LC+1cpsNiN5oBNMSJrqoMBYJjJOiDsV95XFy4+efMGQegz8mlmCIu
t+7OqZ20nJAejf0N+eoTLryt58biPfH8SfpAspVxc2rL1c9aHWQWRE3IaOSQGRDsv3iTXEhxsbz+
Eqqf82ekVaE/2MHCZ2fycq8pwycfxeyDLsdh5/Xd9HtW1fSK9VM/r9sc74Tf1JgOgz14ITEZ9yLd
MMw7TBFC+0Um57uRvNkxtL8exrn1vykMAQHjoJd9s5X13Uzj6oqWYk2jqYtPE8wrrscgoAcf2NOM
9MzecBFudx4aHzscrzIjRLkwkGN9VfTLJvK4g0Rg5Ezk3odge+FTn1VsWN9WTBxtKaT0SFnFyp88
iu5VopCenbaWlkkIDfZd6dTNf5I00VJ8DChldQAn12WqgyKCJe5vzcL+27g4fiFlM70wFGTuMNwL
C5pxCQ8c3cl7x40Aw12IsQetGrS/mr4iB9KV+pa3toef51z+ZM5cFYzXVSYiAcx+hLZVYp15eqIf
nlbpwHXLC/BkFCbmAPo3HYXD0cDAq3GIue+UU77YHm5jDpJ9zDguzUOEuaYhaatawJ0mFHUyNitC
moZhfmMg3McgKcWUqzMPN4OpRY781LMJlvC2HvHLoVWAioH0kBfCNxkUAZ0spXROQ7iRRxH2De5x
XIZX0by4RxUxODtEYQztRd/6eTT0FU3nBua9TRNHBZZYJwsCDOp9H3ibn0P9CXPgwMNoKJS7Xpxi
7JEncItWz5T09lGDTJ1FS+nifajGAoaQa9GO84eps22PztirQw8/AHSCGpVrT8o8EP2HFeMyZXHt
YRxVLWoPzeV4JLKfDl68ejkkKuE92HnLKzI0yPwGIrw9nIimxGIydI+AhCaQvs8ywRvL7g2ZzQPz
A3j4eZ7zInGg7aSJvQIAQZlVowx20G7C3FGoOGk2a36GcT1dCQwHf6Mq7q7JJMYM58h4C23M9lr2
SqYKLdDE1b4qah/AG1iG+QlD8n7djzLOVRwCr7qM4leEwuUdXBfDDOfNegVLZFkEpikzTCXLzPdL
5AV9oG5BPlgLj4OMNs6qf3Qp0KxRNW4iCVDev67mPn6pjNsX4cSbO2GcCXbcmOPyykB+B3iX5bqr
1MswsDpHmxAeliTu8mptcKvJqvKoxv+rS4hfKtz/a0t894rOri7WgGEagG+0CGra5T6B6107hOXN
iLZTUgduB2Pl2tszwYfvwfRh4tcN8qppZIA1OIurcArie6vL5todSgPZZx29ks3VKXEdcq89MWWd
IBjhhh2nf2+GztvTPnL3xOB95K6yN0KhDmEqWr9bjN3uWBeUOyf24F3mB8s319/eAAj1D+Fk3d28
zeDhLVuQeMSaayfGHG3iw529wKhet49KE7zGy2rznkytm/TOBM+gBVYfA+LmtN1GqAnYFtKMcP6b
fKjxu3liPz3WUrjHw5o9YADwFqJh6hv8BL6VFmzSKKiKMFz4Ptx6gpluR4ff2kpXPy2veghVOrMd
O0rn47qGThp8GBU6E7ePMdAgQwqlYlloAYG3F7TDA1/5T4d6qkATv38Y+1UcFxv5L5pT0qSdWgGw
rLse1uXMv4EwEcO//gjDRneq3uDkRaB/HiJscq2K4OYMuDXBhFLSgaKeVX3/pgV3DjPBABbsSMUT
lER9GpmufsNItPJTNBTqH8x4NtjPreI3lYfpX7lVAgacU9c/bm7bHRhMNRPh6g6e8ai+5ppiOqAz
oT55dJt/+KuBO14D3u8NnOaAkwsi9gvyKiepEZTnGN3F7yWAes9CmFQrHqYmgvN3s0p3rxvtZ/C2
906xP6Hy3YrSSZqlJYWBk0dQhGVU7RrRDVMyL9Dzpl1UN2kQzPWuK2l7W0YCHOt5wo10Szf3Bjpg
mtx1j1tlGljZ+iNeX1bfVkEYP1rrDI96FduzC6H9joDecBWjrZ4FsYyQ7i/bDjMJcLVhDqwYG39u
XiysLjMK1vrOwkgr0TNmGZetl89WDTHMMfHtu9L1UoqtJrE+C599TDM8iK1fcigPl/dKOqgoaMz+
wEK0vl8keCOT16+7aXBwgNaWrNlk9ZKE7urkftzOr1T79R08T4NdpTudzVGgUu44EAGTVWBMs1oK
XU/11SaU+jkOvbyJsd0XTR933zt42JyitQ3aFC0X/9oJXOegWr/f47XAGxKH4iDgcFZocDZyMRKa
hpNeE9thtx7xmJY01CIuXD8mz70QGnLtIQ7vV07jLW3Z4PycUc64HlnJb0M9foy6B/am0aL61nke
BtdI12JAduDXNdV0Fy+xn2kDPfDq4gLajgK79gQXELjuHGu3AXi3x5H7FDk+JuRpGdyLaR4TMXvd
40YqC78StZIZUxF1+SJj4x57lKYxe8/5zheifek07bAdh8A/bHS+69aIpkz7EGGGq0rG2A67eWyG
ZwmmYsGgNPwWbO1/swQILVNRtF0FPZ5VNCr1hBgCSx4mH81h87U+BIABBMnozpylbrUCBhFia7UP
PhKsN2IknfKua2hae8ODjYabrmGJxBJXHbZF7g+J2YIyhhVt7bu3oZDlmHtwRClaVslvLIJ+zhMO
ltYkxd6PynFKoqnpgao0Da2uZ0A6pnR1fKWKGdvjnozwR0gZPFMLu8q+TGpOxCMRrptxE4AW0Xbu
Y8+9AM7xPjICgTKEP0qTKMzWOLmzlfTe9i7JsW2RrHK1/k3iecjB4TXj7aZ6tMI1tZAxluhNh2z6
GdtwtEkluHlzY9eAcAI5RoDzrGUkmxD2vI7OMjy7LBQsGbkninVVa6rwtgjogTyoMt0tqN5oiQPA
H9zfI0xXHzclGdQLJdSQycRRCk21DsFXiKYQfp5tHxdO2Zl0jUN97QfOusNWCJpCH6uD6h2agvIR
DHAdY4ig3MGp3kKH8ZP0MAciyKgVID4RxJqIz5xMUB9b4gYNax1F6w4D8PYWQRh7DiKQglGhBsev
W3UKMin5CWICh4vGCE8INQJzoNTs5hj64TtrGjLCjKq0dTY0iP4TFQBEkjSTY+4g1FGFgYf0CXhF
dJLiWuacWg6nvaY/roJywCf8it/SuIbFOOQJT4ECcQTKUswn+E7VG7SeWmz3/uJ4z6IX0e/VCdsf
hK04fiPMvB0bizC5FWhluwQjj2qBZ/OwxPLORLrblaG3Pk2KTveixQHSGe5nHuxpokSMlFfIC2sb
J8tI7JOWAoAP0Bq6LukASqRHUQFKNGK9Pc+jaLNqaj0PQcMmbmNKSj+TVHhg+QUUWxHttA/XLOG8
eNLCK1w2vf+7igCM8s003kDMgRZaQ22uo24FK8VtRTrSDydqIcfydzBuczpMZfh9XaAe64zRuQwi
/3GJPXPDlw/D6WqzAYAa1VD+nDGmHO4BRYSMI/A00/cQviwyBRd5KRw67tthDE7WiyrUC2FtvIvL
ip8cKqmByTInhW0YA3zD88zdLGDaU2kksTSebKbnFfAXpjabttq6Yyp9gWDGmEY+krVq8nW04601
OlqTxQK0kYghMPcYpLUFZL6oZDnMtq/AFzj4xwlTLY6dJ6wBAm/jeUbQ1E+I7KcR9ZFOGwzVjxDQ
TThjRYqROOxwjVkkTQNa9g8YWMFo0KTxjXvEaQcZECSWDa8OVTSWAGevyG3UUh5GH06+CesckhvX
E4cZvlH5GEp5Da+R5ojb66ZmYW6hYIgE5Yvb3kymL3frTMdk/jAvQvBCxqvJdXlq2AIvTTb51yHi
0O+awkjpEG/OVDii6e/HmHn5jCn9qzbEeQGpw3YXAap9J/1ppckEB/bTQFp9G2M2cUrN3G77Zmwo
QQsbeBuH1uMzsYOfRq5T5bCiFs9Ot9DrwB86SDj7fty1jIeF36ywc14QgiQSAo108sJ2V8qaHINO
dTsdsOmBVE7/3SK03vcf/kuKqg4OBhguyrq27GDzvGFyLuO9rdNwIPoNDuHR6ziA/gN4z8cQGtTZ
EuhxJHS97xJ4nnXRf1xLPgNayOe0xjAJRPtxfRU3GC92xKo/VEmwtk0bu+APfK6eCbXiCt7i1S9w
Z0jR8HLcddCK7wLTeZg1WoMstHhIqHjWd6ZdLKYdAfAsGs8BVoX2zQ4W1OEV20SHddN5oMeuFfLN
zj1WJBybFJSw/rme+fhunDZ4E3ET/sD3h2VXFw8eiO9AJzkYPweIxRMvE6+ISjzUCYqxx6CtRyTb
BzxcXukAF1tnHOzTREzGrN00ppjnZY2QzLmmPMy1kA+9jzgpm8XHtNbcEIVJdqccspq2WzHWvgU8
iLsfX6q3fYbEDo7oNRvEvsFJcCvjOb4n08hOUGHouKjiqr+aIj3ny1ZGGopQWNom2mmbt76D6+Fu
VD1yl0YPyLX8KauHccqbxg8Bm29jJO5MpSxqCALXVXyD7n78EQtEpLm38TC6bQYhpkevEbR+q9HA
qvMWqXKTEjHab1AIeCfRt94+smyE0yn2eTlVGGOtAoOCySPt4xKWtF6YDwHMarOeSfdQeu7iJfDo
wVJ2Rz28o0kgE0+uy2sYtUEGrE9wQCQ2D6mv5fjUqhYG5aGzjWESodXyDCROWGcV1K4og/TMPYKZ
BI5NbS3dz0pgR6iQhBYLK//zQK+7Q6wyJbCuol5mnApzRWPTmSCryv2K/EDeycjTQ2qDOJLAJ42j
zlnfwPOlHOBu7qCY9avUgy702jMEtpuQO9baLoFPjEhif5mf4cxe47d57OA7Vr9XcQyz9A3IMIWb
+OCxjTyNHS2zZQl8bEIUJoiwMvSTVYBOmcDDZj6oZZE3G6dtPnHJC+iznNdVKHNkiNGOHWhSV9DD
Bl0iSU8KreM2W8XS7HXsiF00hvy6Vy5qLKigW5CGgmAX+GCibcweLaLtBKUf9Aer3t50yI0yXyMA
TDpQ6zAtswm8jciLOHRaUlwLJmhOq27aOY5WSb3QpihpY67Nuuk9XuAoda3qc1aG4nroZIVUIGK7
OZhUEiGTfRs7t0Ust/HCE+5wV+powfO1rcixZz/2FVIlj3H9GHHYZPvBGuyDcsVUPl/iQoo+vp1Y
6R1Wryxr4MaCEo5vi8kHEWFEGEt4QbS8sB9biGWajMMaXw1OyfZyWtdrG0P7NC6qeWqMtD8QPnav
GLVUIKvgCM9WeGkhPlGduXE7R1pE4CheAP1AbwVf2ytnnaerHv1CnNBLXRcWien9Kuf1F9PACMKN
BB5ijdQY5FfIrDOnZ2RJgT3GrjwiRZqj2M2xEYPw1IGoAgPQULYGrtwC5a1x9EAIa0Rekg6EIQoB
A1o6PDhpQ/xMVUwVYRtTlBf95nmU0Yo2X6uRqJi+eiWxaO6xmqoPv8/mKuJBlfU2DBBrbmvufaRl
CWRlnUmgVygzJJvecQYVpkY7DEbqqc+96g0xFMmhlouO82bGI2tNfz050uwxCzrcgIKk7yPHq3Zj
6HmnKaqHK+5z8Q6SGSvWjcQ7AG1glKxbU+5QQYR82kgv8Umn39zN33YRLTVPsG+1NzBCJSfMEs0P
tJ7D55pj1KKrMF2QrpwERwSC5DA4Ct8/UuNOCRRYJ2ejV6ioe0eKEdk0RgaEA5+se6igtUnatobL
YIWmHk4KOIiJwaE/mWlxcpZS4GDD5L4HUu3oxnstyngvBhPnsNdRLC+XARCcqYpb1EAi3scfWd2i
gCCTLK9XY64+fA92cae3azbOXbKF2v6ep6De2bp2b+IK9mFJ5HnqaoIHzoOEmcEJ7GP03LlTIiYt
HW1OHXIkmc5ANH5HvS/45UqIbVFCA2utDP3w1vHQq3T0HEVJGEbQAijUM777nWoe1eAu4R0fBuVl
oVtNNB2oXn9Hcdc+oRoWXZtqDnQWe4285Utkiqaz7a20tQsW2RDeKdeLcGDy4Xe1Mv4Qj/WSgVSH
5qcLJUYeq3jKedCNOdGapxuovFe+N8R703tj0XfCK4amRyoEZ2FUQNkYv5RzMwGf2vZ3JTbSPIZO
ZL/OQ/UTA1fRsZ9VfGNLY3aYlR8PPqaJn7x1jBFPoNXy6tWolArk7TkIe/5+oXzaDaohV2tMDHi5
Nd2SmqHJHOM4/u0EXhkm3TbRIYNy27srTSz2ZG0QsW0SGXxCghoQMiEw2VC1DuTwExTEoL11uwA3
9drAEmNNalmDbdgPcXUzOawGh6qZC0SE3tsoh1Jl1cx85HAj5AXtYB+sLzpwvkIfXVy43Hg7n7RN
uaOT4v/FiKGOcSeiAAMp8XY1WBTF0llTWugQctnWCPujNxOHE9VCp51Sofet1GbI7eqtOhvWOU4p
Vv2DMkC2YliM/CCy3rKPr5M6FltNOQKaxhrP2wNLx69LTVXmuC37yRfnNyGTKlS9bM/DEnaFw8BA
hMmz9zaN4XDrD2b7vvot6rExm/NZ1cNzjyAjxwgCz0jdZzjEMhDBmd7HG4agDLiBwV5pDBLSkYLz
JKt1AAKOE1RhFyPmxKUGtfgQjYBneHrNSeVU3RFBQpz3usM8m8PWYglXJ3UpUrvNNH2TINe2T2u9
sIQ7IXknyrKDZ93uXq7TdIXSBWxUNhUXSMXYHvCV8jA0KKNznGOY31vj3AUN/Vgjy9MpZDfBLqxF
v1PWfbdRGT308PPF6YdfwytU6+BcZt9ZtFbXC+ppJ46t5YlMjZOulaA49kqM3RiQ9Wf0/xJmF0QC
PeAuFGmQlbFKa4qSq9tGwxs6te2142O79k1lUn/copMHg5x8XHjzQ3YuagtoZVzDkR77PIeSCk+w
gbvphk7KDM/lQOYKhrGZZp3/gI2hLCxwvYhdfXkdbyUgDxXiwEfPqaBNQ+C067m0h06TMEUqhszD
tDNCbFS//a30ds26hI8V+v4Zog4cq+vW5HXpmCpZnIil6HuMN+ALiu+Wz23iAfWYbqwTqRdYBESV
5rlv4IjjDR9F+9G8MDeC4poRjitv4sX09Xy7icF9gpvgi5ocMMmnqnrRi/fbEAeDjyMGMzJQ+8YM
/gBhht77b3+T+ufiVSjIGQ0QXsfWnGteb3kQYedJUGYH6tMGBJVeFs1F3LH41fbCPg1bLaq0XUOO
RM5vGeYqmclrH66q4HJHuaixXUYRytBgONqD4o65qqB0fAiqDct/WfgDV/UINiaJDyuilBzHmLwm
S1zeNtPUv4E8aWEk6cvdBKMUjJA2XYaJP1SL1GATgahEgt+0hkXkRrSoN5T+EHDyG4MwkGU0qqAV
LCMnDyafFQP3PPzrtu5pYFiGSDTOI7pCfyECuElPm/8aNtrkne3ZFQ+syKkt1/tJT/CxbnuOIotT
7YdxYTcQQ8w53N6njMNYAUOk47orlxEHuKqiJSnL2H5DTBje0Ja7v1fDGaqt1CSYZt4AfK6YTAkZ
AbkI9XtdIX9L+qULn92aPGLGtJvzSfL1N3NAwvTINhaAW4JX5KFi39J2eAm2GqP+dt3ycIxFRuf5
4/VCdmKaocoawWOMdxOdAC8t00A2zfeO4r/bvC4oeE18jOBOy3pgW9nv/BItJwf1pLemCci+cmpV
oBmNRKmahvqq1GF9taAOmtTADRVRvLxhD0KhoOxxC8WwPHWchYVCsWJfBTS8x2COjx8SodsCXLIL
/uGGCunOoAvwsW0PxkBEQrz/oMNzX525dG+BqXR3PYyTk3JV0bG2aM80IvJPXot6NHpGsNDwYNFg
NjQ421q/dnSwGSIdXFX1vJAOaJQz18PB8yKABFDb3sFQQ2dMNUtqnF5kpYjXfe3irTcSJYJkQxz+
EDsD35G1Lk9G9xpsWSuPPUcqGbaaHcrAIpJeWv4EC5d3tGBkrkG+zdkSVCjDo2Lq6IbsjFV4rKbl
UxIgsrrBG+pmLQKRw9YNHAM+dDuWa22AAO5tti3ITzE1vOItDtTdVEm1Q3wRR1jbwZiB59m1GSIr
WLcMU70vJ5ByVIA+q7yVEJVHSTXGgMei9J+OUm/AZoUyOrqxP+9MpZoQzco5vIN+uKlBzO1DSDP1
/HNAof829NtJPdYosFZJE3verdkUFiYBJqkIuCt/uMEWnOL/4+w8luNGkjD8RIiAN1e0ZYNskiIp
SnNByIzgfcE+/X6tExfTaETwMrHBnQEaZbIqM3+TCOVRTUV0aizTNjd9m9CpimJhBVS1pZRfIDiw
KQJXKVxEpaNjVrZUM0M4cRsjUzLNDRz4iKoIy1fbgcnmZJMu3JrDaJ/3k7q10p6CYUhE7Hy/NPdS
XjbIY0rpHgR9vI2GLt2WXA/f+2YywDdVTvwj0vKi20lymWm7gRz7FzyWYsJ7WkYSLVajk6mZ5j+l
SPJTYOXDL0GLq3HNIDcfrDpQnpyQSyWVSuVBbQqd9RzGLon+QxRZwYPTFdVD1/BfuzaNM2ObEyPr
rU6f20NTMzjkQkkREAvy5qg1DbcdelTxXS0l8S5qkvBuKMvpnyYc22GT5jWmt4XS/+hSq38fQnM4
91Wg76XUVA90pkxXxwrvoUq7+pxpfeaZkaq/KKkuydu87dudlZFEsN3Focob5z6Ns/F5mISzM4Jx
PChFaEKSqOCmW02YIPkryM+JTpRoS5X7f4pGttOHOysddfJZWQs2YSu6H62EBDIlukSmMDawLxw9
9//Rm1LbIdAeHCwtjvaxaYvnTDE6OLSpsrHaMThRQM+f5SFQNq1fqfsADZAXKwiGVwuDxYOs2PFD
+ctWpPYV6P1gumGj1pATSq0szm0ztK0bs/w2Onq1sdtTi/xmjD5Lp7WSe0tNLH7u6O8VRR3vE4Rr
uo3c1sZZRvHlJ81uJJVVTTW/c9ERuougtdZthWqJcANbnVJHI9XpPSVxI76XRVgAM5pa2sZ63z2H
VUXNwDQ0c9cnSpLuIr8j9AsNOzyt7cejrQ/BN78ypL1fIta87/pMuh9U9o2r5Er+Dxr17Z88laMJ
BJnhv5P7JFvAQMqdYVUhTJ46242AAciHJn2k1ayLYVPa9qUfj0SwoZMQcQ0dHn2UjQRixlHlGmM8
PdiNMf2OQknaFEkn7ToFvt4ml+PhMRnV6YsiD+E/tp1Ph8lGiwwxoyHdjIhpJ0SJqD1X8O68UQu/
24gBHAbHSP9t2yY5UWJq35ByNjZCw25hIwrrTRNG/62MctbHWDR/evbdW0lnXztUciKOyGn7O9En
1qOD5vNDptcgXvB5+iMPcgLHLS33UsTvA4GSSC51+gvprU+NwG2q3tLI00f0RJI+m841nmAEHU7B
bRsB0zmkkhai7pxYXMp8WZZ3hpGh4axpWfnqtFyn3RZpcUSlnCo3dkYoi33Y0EBxJkvsBFnfqR3h
fblJLDm/rdDMXlIBw8MVjai+TNjhNaTgY2lvcr2V3Isa91Eosr0pyiF9yhKDRDijBPDLapNSQS+p
lYHPVc1uJIOg0SvBcXYRNfdbClg4v+FiyBFZxhkNL4A5zoZKVvA86WS+UaeN94JWxPfEto1Xq9LT
By5N4ktqjemxGpNsK3LaFHYDObwTtXoQNvl0z/w85bmCS3sopxvb0ILnavT7J6vvH8yy+DdscuVc
GUa1rZOOTniqJIeaTMWVRz3bDQWr1I2bJNkaWqT86Wny3+HVUj9OHIxbVEKyA+XgAous3vHGaCLJ
BomE2CBGjCZ8e+o6ZvGH3RY/KZnT7yvf6J/UforuKOlYTyrNj03dxuG2qi5qdGotqJG3g7+jYzQe
xwiCQk9S+lW3zfQRIGWPa5YRPdHmCXG4qelotQxb1U39th4V8bWBNH5fN6r+rGmB/ofcujiWWS0a
sCg9ptwtOv6upvrqc6+o8f7Sg+5AcyRQX1VyEDqiFnVbnwaNMkTpTpZYmzHCFxu8bhBmLSiHtyE1
nS10QP/Imo69wqyDfYXkDTE5STnO+rbmSp9bta/ugtBtzlQ9wjpH37klLz5ZNPToL3HqdhU1cz3U
hjPtj9btAxF/l7m99pvOSLOfOUYYY+qXBzxAUBRAjWoFHbmEaJuhIxMrqVLLvniwZABmslw29oAM
7mNpsEkd12T2lnBmM5qDnvlaFoLc8EzKhhm8JXIEivZp8vo52N8MFFk32Gr2KOh5ES4AoStldgFu
SrX/hMm4Jk6xhFucQSLHCdBX0WHm0SVkQ89E3Nu//TpxmePqAjH/gH0lpUgUe0CLpIrFCW1L0tA4
3FwapFFabuOoOg2xRgGoO2hAxJTQvKuB0knlCmTy6nfx+guN58PrnaCZCG4GuOfsrbZeSjDctz/s
6qTz4BnoOQtssjZoOZ6e0jGp3Fb6bQLvv/3wq+uWh1/+/uFXUyNLBIEUHvEIUU2pN5KRsG9femsF
9rz06y9///CCUuJg6IMo8BBsIKU8Rl1J+XJN6mbp518m48PTW4XmtqB57E10+vRA9bdkpXvDpDcu
y/macMbSW2abe3SUqZQDJAyBOHLXOctaefSbiz/etBI+lhbPbGMHTq23TGrvJWq5CfTfOH9sb0/w
0pNnW5q6K14lnXBOcpwdCi3ZyUP9dvvRVwlqrJ3ZTi5UAQwqMC7ZUHUGc/hvEyDsWQ8ZqbBaO5vR
7t6lKVjbBwuzMBceUsqGPp4/Cc9U8HV/UhV8ReIvRS2t4HgXRmquOyTIShzJrHWPDod4CKrCQVrK
jj4XHubKQm3dFwABK0g0XXxKWvsxpaB1ex6WfvhsDw9A0SK6WReVHNt343In5daa1c3C9p1LCY2k
uMOkAZMvbEAmitYfMSNpd3KSPd3+8UsvuHzUhx2cio6iHj1xDwOZM2Yt3QY+6L+RrH+//fyrBCP8
Gmd7t3ZyY/CbIQNqPobb3i+0x0C+XClMW9EOVlq2zy19hOdiKu2HqejzNZG2peU629JmoDTdZMIl
sccWgqgqnXsuHpukv+TBer0me76gEAgy//8HsAm4iekONGlgrYcQMIqaVo8A6rhTDj+HrPQU3Xjx
i/ZYKVO0vT2of9Vl/gN4Z1RnWz/QlFyVtDT3HGvQzghzcZME1zdtKf1TlrGDcheCfNmnUmu4neJE
W0O1wn0jYt/tVV3Cl2XQj3GN2VZq+PG+K6P2ETCjcaDTrXfk3wOQAkQwFVeytPIPxfvYNeK0jo+h
aIYQANE4PaiixPooLcSxdJT6HE328KBMQ/LURL520IXS3De2GF6iJiKrqEWqUzjJ252IWMQ7fm72
GrUt/tyUS20qB2XOxaCgMX0vW/H4rNepszGcIdj7g2keHN/GVIj2HNgju46ir75WvQG6lg5Zomi/
MqprR/qd6aGs6/au1a0LvthWPQVuhtf55rSttH7EPSlWz6PTprtYarRDFgTaLpn0GHjQRHvdkQy6
qr0YHkYflHXYXG6RaWo+xabe7YvKIFUabGGRu41JcUgGK95bxqjdAziV1w6NhU05d9HoqNWptGLs
E3j8S3lQ8du7VfPLhXA1d4LJtA6IALzik8UlHRpnEK6xlxf2ujm7KRmjIU1xrOOWUtZPpd+0W+yf
X6cO6UqZm2wlip3Q4zsFMPftfbD0KbPIayRxJDcaVzMLLYT9kEE1h+ihrlwKFmZhriFlh1pMS0hy
ThoNagykdqbxhSi8cvNb+O1z4ahODjq76ifiE8XmOycDulV1unm8PTJLv302FXU7pnZtcCbZXYuN
Iz09yuIOdcbPPX428JJUlpaMFagH7vdpmgbgzLJwR/VT9nGozF4+68Op1CmBRtOfn6+M+Sb3/W1a
nKPYWgmfS4NzmZIPT5cb6vJxyw7waYQrxyayaE6NK0Oj/GXUXwnO1uzI85NJjlO18E9TWRkbSrft
Y9+Ne4d+vmflGbLotW6C+ZG0rXD0X1FWZj/7jH9fwkV3X/ej9qbXIeKX4aW2h0JnugPvF+zzKEjB
KpTRW9rStpWltL6niQbqMw9G89nRANVWZmQ90g1sDnoolIOviHKLwt54F8iIUrpxHYFC4wx8lQPf
3pOIDc+1LH6ESha1wJe6/inFGndvF2363TGj/kRt2Kf6XugvmKLU28LGR5vGFvk8MPtHi0AVbBox
pJ5uRzbgOdniiG1zN9G60PX1ZDq0kmg9f8KnO5WCcYequHQyO4AJlE0dysGD/oMSXodSdJqfcnW4
mO2JAiCEML+FkWK+4ZnQPw6ymM4Iik6XBgAih4FIp72jKumbUpfijFUKtQora6EGKcN7m1rat85R
irM0trQnwMvG96MTGac2anTKMZHyw8/T5rut61OOMqmsbPRJzQ8obxlfLFqeJ2DE9Rd16vSHbDJB
44+2ipNXX0RHs+mGr5Up2feyYyh0yhJgpaoCtoUNFlHC00GJl0a8S+Ix3doNXltRKQ9uBD7rFVab
6Ym2UoCv0wx0B2kw3DBSoV5cVABzJFZ/QxWQXrRYKb1GjfR/JENUP5XQH/YoNXX3kY8sOb5p8r0e
N4CEIDvdQVmhzKcAYapD5S3yJQPUgq2H96nVEnzDonI1tPpfpRKzRIHJ25qW6lLWP3fIgmOV1aip
cvk1BsMLxla8gVALX7G1n8Cm1bl+lGljP0YTqbOeV2IL2YhSHBSTh8TXsbMLoukzskpEjdmVz++E
jiIbZpmNdN+N7Vl2pPtC6VaixsKF8q8Y8Ieo0XUjt0lHdk5m+wNKwgZHQDc1z1m/Gjkuv/Na4Jjd
6lITvDqFHvs09MPJJK9wsToHDaj9gabUuZM6NC6QtNjVGvEiq8774MRiE1mf0WuxHH2u/wcgT086
WtleaB8cGXQC6lTBWm3r2nl3efgsKjptaKfgOzsvogOv5TAkX2+fRdfm5fLg2axje1HSuSlSyJ/p
REdMBMFTU/vyn2JSwucI7fnD7RctfcHsph8BJmF9ZQLg8FNSwIoMtU9kkJdPmE38mHPfpkggPFs+
5jhvJsVafely3s+XFE+eS/mFdTTqYCxw5Ute9FK+g0IUdD3+OTH4i2DlyLt2nl5eMiu9GZ0Zk+SZ
cIsE5r0cUgnQok5ZizHX6hyXx88uG8KYLOwvNeGFreOq6oMSv4IwBtwG8QfG58Xn8fYELw3W7NbR
K5oeZPhteWipbCcA64G+xfJhM40ABPSVhHvpay6r60MYESVVMo4S1IBtWl5ZOQJABbi4l6WuOFWp
Jt4rGXAdHaVwd/uzlt4423lxB7/TzzDQ6usY8Dx8WC26Dwy53yQgVF1TCU6ZWWxvv2xhkxiz3Vjo
Y+eUHOceEG5STdNN9BVhj6XZmW2/AsAawktsPwNA44OstDWeuHSjYkxDN10oJ3vAl9I/tz9jacxm
O3KS1ahrrUp4oAYCGm2g4mq/i042hJWNgkOpCwU6/qYM+driWwhjc9U+jvwMMRZFeMh752c1HbOn
oGwmPBQDFV6RSD63GvTZMEoVKFtpCDvPtLcUs/sdEjuozj8m1coLFlaAPhs65OD7skNa3WNtu1y+
XCX+fXtSFlbAXBUNt4WsrzvWlt1nd3Fg3CHrcozUKjzQSALm4bcrL7ps+CtRcy6LFuh2LKl+jguY
lezRr8Reeqsah9tfcdV7gXg2l0Wrwf3HojBa+n5g5xxdGQCNZu19Qtv1LkYOF3II053Y9D4hWplP
VRKiF62p6bYCG74rOlu8WSCEV06fqxLZlx80C7CWgaq77jsNYg316CZ+dGgr8FoB8zfI8fdSql6l
LNsrtrFzZFofvQpl5vZgLI305e8foiEk9lGPNDY1JkP0ip7K4c3O724/e2Ehzv0ztTAcpLRgpTfF
Tzv6oUUrna6l3zyLp2qf97Gu+cj+kb+YxVtKzqPgQ/y5Xz0LoI0f9hV28q3X1THN2uFYQ5a7/eir
mt2XiZ7tfdUsxwYD3dabCmOAMZMaGxQwCw+sa3hRPyvhnJWwVQt1/CESSedwUEFqtl0Q34163G8g
sTiujFDFjjY5sEtEzH/e/m0L4U+dLQQFgyWy2IsVY1ZC9JGPdFU3SnrUZeVzy2Gu0dWosjzVg8Sm
Tk91D05zZcL+amVdiRZzfS5djAr3cB7cbppdeZd8odn2qmzzbbrHAtc1t/2+uCMpedXvEQs5QJBZ
mc+r3l7M51y9K1PrFPy4w83oXnu0D+LO2Jf7/iGldXyOHkgf99ld8NTfY2W/U73w5O+c12Il2VL+
ithd++7Zakpsc0rDLky9IKxk2PjAj+LKaN8oiQJr0kiIX0N0vZBBQR8ClIsDmVcbjPxhBPHyXQok
nOnRNWvPdpfr97nsRPJO4iKJx0iUXXw/TD05d5Kanfq0zCLXJP3HDFy3sdrxc8ftrCnawO+AqZxN
qDGkWbdN9XDaoiHnu5bRITTgFzLBVVfuZBzJH4NM7b4WpaP+cRQ/eChxMfjmTJDvDFsYe7OP6q2l
O1ALnKA7S9Cp93HQafjeKxasiACyA5ARFwpq7gGayd3BGIDXyZiyR1NfHPGnG94K2kF3YAL1XQT5
6JfRqjYYP91sHuIRWJ5VJ+NDCSEJzmcd/KqLCy6qgwaFpgS9YKi0ZX4ulUK8ZFosyWCnNemHL9XW
vVqByg6MDDoEhFMgQFMb/sbDGyauVklvGhYTZ8hPlouiQwBSzP9pZJbyjt4FhEU/nJ4s+vMYnUwX
qj/1a1CGMaWPdOw3vqQg3KALqMNFKe4lHawoZj+pdLDlrvkyyiNScIkuHjOz798DY8rDwxh22jcu
efh0yCprWkoyr65C3KaoC7pDN+bvdV77+6KIxNnWU9Oz0mTaEJOdu3QItE3n5BAlmhY+DSAsS3Oz
KBo3KkUc3yXVbrdoPANLL+uAf42Ce7cDJq7d26BfX8oS4oKrliikak31HvSED+JSMGaeUcWoOU69
tCbGvXSMzO4zoVzr4G5LB/jC24AzfRyuyWwtHCRzdUh8fwLLkCoqClMJjaJodkViYYCxVgRe+OVz
XchGyDC46D6DYurzhzQzviWiiVaq48rCbew/spBJ0IyqIK2AvqJvC8kPfiBdDzL+whX2UcvYB36O
Q7eCMjdKI9aenBxodjqNG3pMEiTTst7GtAc38qU/KAwBeDbIxuPnDpTZpaZquwrJ1rjzerX3uYvG
hzy2bXy0QdIh7bG7/ZalIZ4tDl0K8C2qcV61wWzZ0dnP3m4/eGFtzEUCjWAo0OcoNNA0bIJ0Sn42
EUs+alaNBhZ++lwosMCG2O+bWjvpTo7UP0zZo0k+s53Qodmgmu8VCiC2TMnFMTfird1DP5CV7FEA
ZgMWr2UHKfjkNfDvGvtwDRxFgA4JqiOePt1F+de0hH9qruSNCzeLv5ehD89GXghaVJjF3gDtB+yx
Yw93fUptHPrMylxdZvvKSTjXFgwlCzbPZRUgLxm99mMU3Zd+ptyVfikdbaeCue4j1/3LoSj6xumR
kTgq8T41UhmVjcDiH3XzXFAE2hIjo202Gsj2FEl1RCdMQYaoj44OUk2HyKiKk18CtUeIuyAvsafj
2EztngaY+lzJF650NbR7ySrlbYvC9rsD6Rdd2LE6JF0KtwZrgXOqmtoxKlGCt+w435UazLDSkHrY
kLYD47CztxZ15LMaKMrO6fwUPQL+VyfBUqYAVj+HWdntpmbQN87orMliLqTcfxvsH+YJQeJMlWgW
eN02yXdAxqwHsm4UuVYTnYUVP5fsE3ZcFQH0GA8NXuw9zVPZWCtL4O+uubIE5gaeVdhC23dYZbXa
dX+llY38DiGU/MXG6AdtlKbUczCluvIt0xzU2tBLmUT0nrXxUZOs4GcEYZ1bktRMp8iw670yRtYh
VYBTKvTQVypc1zq0lqM5sysbPIGeIvmAzFENU6hMm2wXDRmEadivx2RQ23fU65yDbIVvKm2ClYx3
KZZd5uPDzMYItoihSB2OZf/HUFwEROS30TFWUoeFaf3bmvjw+LQuy0IMlO2i4NmCdRm/3t7WS8+d
ZWJponK7jZPYa9B4y2hdGUG8cnguxaTZPFjjqGKLRMAwUZwoUXCRq2KHxe7BrMTKilwY9LmEZJg1
pmilXuDvce70BF8AxFBaef+psZkrSDoQvLH5vZRKR5gI0FOr37cfvDAyc+FIOPYZDHH2qCLak1Ya
v0Tb7vAU3hJpVjS/Fy4uc7XIFmLv0F5YKFHjOvkDdCWkGB6letjUWbay0ZY+Y1YjQP4ENGGqRZ6Y
zBfEF/9Ff+UugWCpxZ+83c29t8t+MMO+0WKP94y7JJ20nR51xsryWfqA2QodwAxd9OYqHA70YJch
qLhBSU1/K2zL+DpZSrWyE5aW6ewCBQZncEap5eTPpp2NzJhaIOC5skqvf4Q2hySbvZ53gcIVVfGR
NNTs/tUxx/ckcrbqQLC9vWKvf4E2Bx53fkZwM1mxar0Xue2aZbDxP2MicgnYlzX8IbYVNiwfXZGF
JxCedPWydlxOYG3ljrz00y/j9uHpKvpiYWnXwnNARzXjAR7lFuGQ2+OyNPiXl358uGROSoawpVeO
e2vaY3oIfyqLV6b2enDW/mNgi6M5smmcZIqZoZPVb6BB3v7dS4My27oB90WBGqXwmvhdDv/1cTtF
tvP2s6+HHs2ZHSlj26gDADnifotyXopEza4NSyRDqYJuHViMxwCoyPb2y65NgI118WXoPkxAZjO1
dmk5p354Y5TcQo/Q7f/Sij+3n3/twnZ5/mygTDMOiWg56SuqDlvLabVdihAYNLFYdeGGpD+lWqvv
JtXupk/MzeWVs/FLY1KiuLZJ8O2zrj7ootkAOF8p5C2N1yzkFSMXWmmAzqLI9btdl3dBGHpqFb9l
er9SNLu2ti6/fxbtDDzd7D4F9JX43abXdS82yq9NFn4S9Dpv945qZqi4eFknp0mQyChlwp0RRvUr
JPBR3giEcD83WPOeLxTg0oF4hBiHRgvWh7pq1a6h51urf729vK7tFcbKmIW+WArLwcgA8A564xpZ
72Zyh3jat7KRXP7PlRW19JbLYviwSQwDubksV9AhV4qfQJ8eGier9o7cf2uTFvqq1u5vf87C1Buz
cAg6pmzHMNA8G9qTW0sZ0mdVhnev/ONzL5htd31MQCxKyeSNNrL5yOpVcOqMlZ7Hwt4wZntdH3uT
lJLp1qBgpJ3q9vaPwLjvpM9gCC6zPdvZreKIIU4buGT09eQAOv9YYn8Y+e+3R2fpA2abe5LCBFcR
hn/KItLWqqsekIZHmqnAQ5Omv7/73HtmO9xKfHjChLyTrX1DQWzTFBN02uigSf/efsHCOpr3ifuq
6cMmiic6ZkA7kQP85QTGtzhey2QXBmpu6eZXLZrzgUqyRt+5oCsndX+yOtwV08oHXO0bMNX6bGPD
OTUmORljzwQy/WUy1eoJ9gqKCqGqHWsI1yezR2po0s0AUmIVJVCujIhyuuZvEW6UDrVkG4e6So1D
aCXmferb5YOkNNHG1hREpjsAeHj7BjBr80A5+uokNkWFPv9US802Qt/jPA7IVWQkAe+cUCqqXk2o
rZSbFubnP03qeGzAR06o3oeUu0e7/p5EWr3TRml3ewEsTNC8OV1qNA9qlGK8Nkzf/W54TDF/QOcP
EcecPO/2SxbC4rxHLUlBkkxhPnmmc47VHhlLGsPyWWkfL2WJ2++4BKZ5yYR1MG87Z7HtmE1rql6Z
IJssajQ9h0D9evvhf/1krj39Mj8fAjtIfWgABj4ommlVx1prkm2ityjYN8IYj9mYdF/8MarfUgSa
ECMGMDk1VfkER6T8d6zKYA+lDRm8VqcpEUiVLbm1jkBfI4Vw4pU2OPaBYpX7SsfZKRQWkq+3f/jC
+pnbEupBIiDzYv2AtsqfwurCrWYVONkaK9fypefPxkVrisCZOn/wAl2rDpmF8L2Mms9R0yR/ZfEs
vWJ2EiFJMQ2GYthIlEn7UFxUy6PgG85d7fb2GC2sTn12GiX0M5Lc5AVI+bbH0cj9c1Drb10at24V
EBxyVGg/d6zqs4MpR5e4CyYOpn56CPWfBVKcIxqCn/uQ2amEcQR6Tr6IvbJG90sdQ9fRkO5yvNT/
JwzWNvPCRpsjcjpGyu4aDm+m3N74duKJ2FjjIi1M9hxl4ct9bHdI+3odtCKlw+IMhZD09fb4LKQY
fyH2HzbxZGA2jE5Q7NG20f+Ri7T7J7d7mp1dbVR75C/THJnevPolayOo6NsvXQiw82o+GCOCgM4l
uuyrDWWVYEsYOcDvOUdJ9OX2Oxam5C826P8+TCVgy9FIudhS4Ax2BZIOn+mmEFjnBVHCUt34qmmc
MEtQN6Fd7qDAR7tY8T/l4s0bZptCMVtFK+vSPAmn27bAlsxk3KL68rkz9C9Q6cPoGLJsS3mj514g
NHwBkLWe8p3Rfu7p2uzHp6UYVVTcL8zACVnY36mCUEH9cntil7bDbEcnGvfYTkDY1KzhFPjWtzRp
7+QwXIl8C2tTm10vZa0YMis1rJNqvbT5O66Fuw5RomwSKy9YWJjznjS8wCzJO2X0tL6lNE15WusA
un9qcOYN6d52QsvAcOcUmsj7GPbX3gJmnivpSjFxYXTmLemu9KcpzRkdKe6QYHq2wIEkxp+0WNm1
S8+//P3DujRjZIhQ2Z885EN9ZLq19GUyH3MpXxn8hXNtDoKKGjPLJehgJ4u6pesP1r3U2CGiY+kZ
YasXmuqfUwWYY6HqMaTOKhX2CcsKeWMk1kFT+hxznWblFrO0jGYnNIIfgNhQI/VagC1Z8gRJ4ZNr
aLZ7VRUSaqOR5gaqoW4aZ7orFSIENrafHJvZDkZ3M4qrAO5ZSKB4zQYl3JSlOR6HVJT7z+2D2S42
YsD+8XgZfqM5Yw7zo4zTH4iMrzx+YRnNsQN5H051GDL4QtjOceq1YttKqeqGYTOcSrVFns2of97+
lIUtMUcRYBqRadiwTJ6TPyqBjAb1vY2OUZ2ulbQWAuocGoAtT4OB1SXi6YWbhcVG2DZ+Lmt3o6XH
z7a0H+aVGSsD9R9hbRqIksKQN5TFP7da501tX3Sd5TcdvFRqc0jWGjkZBvLZoYV0z+0ZWNhq8652
VLVOMOlK7mFA6qJEGMMq+9yTL7eyD+FuxEN7Qqeu9IKu8l1baNiySGuxeulnXxbvh4enMAAtBDBz
D+E/9PfepPbX7V+9cGectyaTyEgxGoi4m8jiBX3s84D/Gdr/HUpQ41bzM3WjhPnx9ssWls+8XYmB
TxCVSVp5QTQoFJNQN8dHStrKjb5SebsK8uQ2N29XAp/qFKMwRzSuRbw3Myt0o6jx3RzS4EvtCOOI
qh8Iz8DWnoMh1E5Fb9b7tsReNTADZ4dDWrfvbdnEpSco7TuTgvA2NVTooH4Ylsh6h/k3IoOK2RHC
ntyMgm3Tpc7r7RFamudZrGt9TLQ1vasudqyI/QM22aV6Jj51ztjzDh/yfxHr0qg8eM4bu6z+iSX9
2+0ffn1q7Xlfr3dsSCWxZpzwqdvrKl57U/9bR3j9c4+frX9lHEtdbyzjpBXgRTIF2XFc6rZTs3YE
L0RmeXYEG2k9DlJnj17YvdeIpHJNd+GYISEbrgz+9RFy5h1oYZmFwHkl9kZZ+yWVin9qVEPa1qm+
BmJYUteQZ4cxJmYVJGido4y65ybOYwTe6dPsq6ZNkQl3UDyU+nTn9Fl0CpRRQUEYt8zbM3R9AClG
/X+E8oWUd4CpRg+WauqjXa2/N0W5Gf3vn3v+ZVg/RMAavXLU+0XldQOFTgVh3q1Rl6CKy8reW2Wy
/9xrLhvzw2tMuerqUEjGKQHBYqWunwSYY9xHRblyAF1fBhDA//8FYuoijPcEuSww7xpmp/EnjtaO
/+vhA9eW/3+44UiiSZMEb3CK6ePQQPdqVnbg9YPCnoOh7N4YMM9KCuYXnpp1sVxrFRMkrkTrGlhd
j1C14w9fOpFMK9CTpa+ZBcNKQobPrh3nFCuW/ySbfrhTkt5Z+aBL6PhvydOeKzRprd9KahP7J2eo
3VLVtr7xgiQR4plA5Kc1OubCN8x1mnwEQOVJM/TTVEkmemWo4JmNupKbLz18FhW1GksXfK10Ismz
Ljn/Akb9fXsbLA3ObDc7CooPKQZlXgai/kyN8kheK2/QVkIl2G+eMzNduRMsfcNsXztRFnFeTyW1
8+4h1tq7XrJX9vLSoy9//7CXU7nXdCcuYewA/dw0tepj/pBsb4/Qwj6eSzW1VSWFSKZaJ0zYAD1Y
jjE+mEXejG4mpX9uv+My2teW6Gw7A8iuAhQr/JNCWqUlFagThKtREV7lmS+9YXZimEmeF6KUFC80
pc0UaxsRqSfbRHkw/nn7G66BKG3ZnosvhRRbJmMYkNSuO+RzGj0jKPVgpkfY+AbI4qqTfyGf/9MX
9evtVy7M+1yKRhqFiYGwn3nS5IfOZojqBpXAPhs+NfXyXG8Fc7ouyOWgPrUFHRKf26WF2puLH87K
VeH6rMjW5cM+LNwxFU0tDL069fm0052vSl1stOBxcr7eHqDra1eea66EU9EOGt5epy66z2QSxfiX
jjLz7YdfH315riuRDcDd2j6vTzjP5GchYTIGCWRt210/huS5rgQaVVOCb3x3GjBzCtRvkSJtAjhO
wtrr/p7UbiWRWPqK2dnj2KgZZ0PWnQrsETaoWTVezJ18/6kxmktWhWZda23s4JSZdc0jhhL6CQHs
tcvywvKZa1bJHa5rIKfiky1LB0WqaclVFfbEU7XBC2lNgGNhEc31q5pxhM02jeUpDrRjYUzpBheN
FBGT4dftQboeOWTz8nkfdoFp6aapkcWdChWFtjGqsNzJNSvd5Y0W/YxLRMjtqvxZ92i1aWXY1SuJ
/MISm4u0aLmJsHAWoMNfYBMYpy1MhBIPr6kIXcOkOI1WNOFMsj+Xlslz6Fnv2woGaLiNO7Liu0Fh
i13Zq8VKhW5hJc+BZzoqQGnajfGp0zIMBRH/uCvL0P7U8S3PMWZdh2wMmj3ZqbAirP8kpXo0HD1b
QYAtZDSyOTufdFt0VtDF1p1WD7+x5hpcOzeesHL7oiCbgDFUdeeL/gEnmN/ksv3KCrh++5HnwDMq
AqnkYA958g0vhXVuNsjMao/qBPcchMrt5b2wf/6DPjNDgbWYEaOQo4WPQxwhFOhEOCuHdvMZjRpb
lue4s6CslF42hwYLgbfB36Mp5zrVGmp76QNmt88CV+TR1/7H2Zk0R4qzW/gXESGEELCFnJxpp2fX
sCFcEyAkBjEJfv09WatqPpPEdW86wt1BgpCE9Oqc81jVydBk2ldUtJskY8Wd5jldaaOFvjsPM8mL
suvdBuJzZJveNQm/CTxnZXNB/1Y9/nd1ReYaM0dDRA1jdnAsIH6wwlgr596JQe8OeyW7B6+EYasS
E48myst9wsBDRTmg1dGYJ+2GcZkOoQbBeI+0EPrNJ7XT3Y1ThcJBR7SuD5Rw9TRgOUuikQr1C+mI
JTzioGGeHQolDvC8IJjHSmvIciXiyAAW7xDO75C7xgV6bKoRlz3GJIFZGLwDDnCSCeuUsvtG8XFX
TKJ5IHEnTr0i2Z10a+/o2HkVCUSFylq7jwrhBJHqqAE1ABapcUCQUJs59kurcfRPppHsYuYivJ4N
Q/oi0ozdNUazM45DEZFvK/48gLMZ2UHxHmQJHLINwI4NQUgFcQjZT9yyfwGIaX0xfeW8c4R47TIr
Z8POcq10C3qC/2RT7Zbnws0NYvkr012IY/aZWGW5K7rA2FHbWlib55kYadiCRXzrJsTzowSJD6DM
AVL1miWWjdwuC/jAKUjoXY1PwgYzc4M4SSgPw5zL3DnhDLe61DScbanL8uymQoPTHLCji4DL+3ik
/V3s9EDhwYkbDdXo3vXGDx4R+M9vQN2GozIHpCmGL+mlRizbNs7z/IS0NWcP6439HeloSuEEy/HD
KkfdT7i1vMlk2exiERc/VT+QbRcgiN/zXUTbQ4237w2p995E04MDvd4Pn1lgiaVuspU2ojW3EDEj
+7aH0thxs/SLi3SWr9hVQQVFdB+Y0CDY/tS0YCGBu+wBZ4gTQPyvsY16e/bgc8i/wKEF+1rwCwXF
rQqeIfJ/BJewLND5DHxuTDbWnjjIwUUSfxmWPI73tEGECQOR8MZuQVHP62G81UHdnSqepGfgmsWh
ZBykblaxDSkdnYTY6AxvPjibgPVQ85joyd8NMeclcLsOnKrw2fGNLwu6QbxpesoVy6MSvO0wS4ph
iwAnvu2xc9yhPJhEnluDCaR7kNoAfabbseriDXfxgbW63L636iTZwksBIgpJzbcG3CBQNlJ9a0CZ
OlZObN+IrBx0pG2CEvLk8B4kX6/dcd6bnYsK9jew5+NNVTvNCY41jWTZMvgd5Hl1Rs1oSFGybYF5
TMqhASAQRqguMhUYbmEBaFazgftQVqFrmNxRENTDMeHTl8kBJhnmePaMqBZ2Rn4KWFMc9ukc25vh
GEBTY+EjodptkaXkpimpApAGuu4K/Lo9jNclXC0S0B1E7UdYVOa7werFMzz/EkGtiMeRafKUYBCG
CEX2ELaQ20AduxbwMMkfzrmHjXdveRvwysaNBBgBeK7YQyb9BD6KgZZftTCnG21Dm6cGAJD56Cc3
ttP5vzOkNJFTVRnuA+DjO/sU9rIwCMZkA6CLzwBUoXYM8LQhocC7+Qknnd744F2AjJEV2ywH5wO6
qm53GVpAt+oAKnXuVKwCdKz8MQrIck1vMgCLmd4mhNeoy5VwAoC38E2QYHpJJ1EeFKuG34Y35I77
kv5QSJW8KUlZAFqHGM+0U9O9hG4oGp262ujMDu4ykYp9EvjNboqnGjvSFPhV8NdNewctpx0ObkMP
sesjzTeXsbez64rIS2QCQgdYWdU/KFh//MbCv0BNBRWGAOXXI1Q/G2h+1wZjA2bWNEC1Bm5Xy06O
h8OhlVXRwqfxfzREHWjyltfVJz4g5IsUvtmAqApUjJLp/lPLh7lyUmuPibQt6xPC1XZQaZwqbzwB
S/a5HcpcN+k5iQcvK06z2i5GpgMoO6xHFvT1e1/YoMz1kq6Tw4si4goJbi8Z+hUQdpvWZGB1FZ9b
OMzVksDcN9qTSX3yQJNug+AucP2VotvCu3Uva5V/tiVJgAgLIcb46DYAncABgRgKwvEaimb7qeaZ
y8dRsY9bUxQxSiZmz+r4R187fQQY289Y6u5z2/S5hBz5/YAtxV1zAor4wWcg2IxmpYUWls/ufNGO
eFSrZKo+6T4a7zSQFmKDpbPXr7TP0qpwtjdvlbCsqQK8wlTqJ6V/WM6fr7f8wrudy8XhtC1I07P6
VLhZWHYiSkkBgN3aRm+h38/V4glR1MeXBb1SOo95Mx3cTO3iZnx3qmRlWbvQNnO5uE6BCh5YXJ+s
FiDBF28tcWjpurPNeDkGqkFEan2q6unRBObNbpOn642+1CqXl/HPgOoH1FHtItYnDUoW9W9lqm4C
ea6GcaW/LL3V2Yhty5wDy402wTJZ+C/K2xv34fq9LzWL8997112VusCs1yek5BT1M41XdMdLbUL/
e90S36gmsYQ+Dd4zCgI7YmPN28Z7F/Lgz935bJDiA29Z+WDXpw6b9hBB9ohPE/lKL+R/y7sfbK7m
Qlfd1UPSATR108a9taOJTN6MLP1D5wxiN9hJvm0qaoDjSks7mlyRPooSXFwIPHNAmBDoDlQUIpBO
fh23Dxa8LjvOSvu+54n3jeRavjugBtzlcGq9TFWqgP5DYbnqTXqnUOo9Z6Yrt241Tnun0dOxp9q5
y7wG0RIO9GE0nIqiSsOx6+3fY2lV205Yf1Q2jD8qGAE3bQ5g+4YYfyg3A2EMoDfug/7KO6Q2I7Wp
vqyz/M7DflcWN1NWDDdtjcS5qJpsc05TKvzIBLrCa+MkjpRjpm0xeXofGCfd+RMDppe2kMe3LQ7i
BS+gy2VObyER2hk3gA2YbQIjRyOJBeI3dpgdtwwwnhPybhxpbsfYIEefI6Tc7qcemYGJge4WCGGk
KPMhv8Ohx/RNe9jZ4by/QipQr9Qh7Zuh2+No0/mORGzEDaPub3Yyq7EFCTJBwhgJB2cvTuJzOmYB
ePK2eJqQUbxBpALAa4En0rsGY/XCXVNgGuLM/PsA3HXkt9I7iBS4wsStAdP1UyQ5Acy7QxKQjbqZ
kS8jVpwbe0oCkIpH54httfPTdixxCoLBeYU6sNzUOuH5FgtZtpNpLbGPbQfECNjIrdoZ5OVE0qvG
KB3L3xn2wO/j0GPnDgHIk+KkOrhpwCJi0ewb8K9ZRLXlvaWjMwBl2mQICsETbVyVYV3t9RDg4q9h
UeQX7Grn7nMv8Z5dYCew0Mmqg1+YpAgH2/JBF61Z+t4REly+v/7XmjapH6YVz2Ro9UV/ZrEo9qCP
4ixXD4j0zlR1jrMyPoAR5t1UY4w9hYldFEZlrJ0TblMAiAXkKtmCRKvKqCq9odh6ST4SsMPzAtbu
Wh85AqIfjUm67WTn0y4XGikm0L7pNiwD1nyjNkug1mx18MXDkOpDisH7FpiC33uBxufWduV3MZHg
T0ti8XNExfIeZUChQurR6pXXhXmxFUFeBgniSe5cx+fIXQd+ekw6XYXQgjZnVEeaY+deesDkFida
OcFDV3KClG4AL3pRIZQl9+ytq8HJDT3tjECiD9auKcbqQPq43hRMyKOjGCSHJTcW9q9OftQ+pC3M
1tmu0Bp6SuzSALyKXdQman3wvLa97S8YXuTr1NhVuWbvxpPYqqDOdkTzyyYjR/b32GJDnnf0tqAV
NtEeGfbaaHnQdc42o6uBiQZd8Ctws0A2JGVhb/qxvCT3NaZ/FGMikAU9tY+XbcUDZqoJJ/72uKlb
AVywMlOFnhuAB+7LtngY81g8cW9w+xANMO59OyNllCZ+fSM7OuxMPDV3hd3IG+wIEeSGvf9OYcz+
ShimHOxkuhAsbwvXNS3gwU1VvaaIBvguix6huaXo7xTh3pZ6CmpAq02g3kAMHF65Mk79qPwRGLnc
AfczpFarD5bNxw20FtYWJ10j7EbMD0HSVkdw3aYI6gLrse58CWidpf098O3TOyWDBKUeLR87kn3V
alA/gNkVW4kJb58HZHrO0zh+I5Mnbno71WGRBm6FYgOTtxlg748UjMxzBiLxQ1pmSJ2BYfdg+twc
Y4LXWwue3CuS9gfIXBDXTkfrQCBZAyo64T98y7Th1E/tu8zTKYwzhyThVNc8SmLA4byyEtuxIeUr
TuwA8uscLaKi9BG1i9l6VzGUxHJaoJeTAbtXZo1qW5ki3gnhpK9qjCf4j1wD749xZDiSesDS8C+O
z8fWEhXbmqRu1MsqOSCTWkeqDV58u4PJG8RsTOgkOxDWxDcl8uwe/BJAgBBGO+2GhS/rnXYhC7KZ
MA8a1p8Qm+vxHEie34mAGLVhxmO7gTkalRaewjtF8FqGhN0SkMxf4pjIl05CS2cD8bXhAc1eGWnl
3uUJSBxQ7t/ZLUke1ZBlO1XooNk3tFRfrAZRZJGLwXeEUQ11CSb1PsYZ5k9QNTvU7VgTObWmB0h+
gAMvMQSoKvJIqpgfigaiNZJZ/R5vtw4zK4Mw3QZbTvZYy8pMxvSS7zDddA3YpaGnaohcB9Wh0jl4
b6LHfJKJSzm/YAFw3cyub+GD6r8MFTdYQcX+ti6hZgDEMolKGGi/VIwMW7tDwL6fWHw/8Cb5quIx
v7W9Lt23CGN6qjLlbBLgmQ6I4mg3BNnzITDVIDwXtDkSlNxPFqOQYnjUH7cIM2S7WAVTlOcJQDao
qNo7AGfbqM8GeRxS40TAqMf7IaAwPJSYW6xg+mE3PPkOp5bZltRyt/iPMTjDUJBA/KTRr7S/cb0u
uM2xlroH2g+12oZY+lcqi+HQJtp9w/eHnuKicqbQ7jGL7HDC8WJbpkY6IqnopjDCDHCfpPIhbweD
wD6hb1Flh5U77qlEsa5u3zE+2FdBgW5AMDGGNeurp3po6E2cKXAYCIUK0UbEQxA74xOOTw7A18g9
Vks9ek7NbjF22YMaA/6zRZ0PeXBEbL28rA4oOPb3gMDXB+Q4O1HhpNXejI0P4Ccdd1q51jmtLADG
89Y6Y2FqH3pGJrC5TXNf+1X8kAlhPQNVW7+2CEh77UxbwJVSPaRSopIKgMsGn4ZsT1jRXD7r3a0A
K3Zn0CUPrGEEVeG439gxPuuaZc2tDGr/mxb4AGx4atSttIvgru15h42T6HZmtNpffYMyGr7t2UNu
U/d+Aix3R1E7f6vLUr0DKGuHACLl27G2EeOV5s4jJ6796Im8fOADFb9Hvy3B/Jb+qW34k5vXYlsl
LNsj8q28TZAN9OzYlfUrdkr53BsFHjAQE2anMdOckcviIYPNNiGSg7t3wFzpH6/z6REPbLZEx9VN
KmL2hGJBsA+mcXxlDTyz3FD2q3eL8Rs05/bWbxHNiKOoImzsit4B68Z/FnGb37l9Mb0mKMYmOFgr
+mfRJ9l71RftH3zma+BIcPb2LrKmeuwzDusS3i594jkSo8JBIfoybPIEpcMAKRcE8NBKXlJpVI7I
+T4uUDgqq/SAD3aDupfNinOKvfq51XlwLpTV3Y45o1tYN63X2tjW/QDBSx1OkLyiFDhcgj4QjHtE
Slm3YUSmHoRH3B82HSAar7BglujrJQJYa9Vs0sbtH3BokYYFgIcCUbUERU9J32wCAkthuNwj8g6c
g7RU0dhI+7HojbwrADLeN9JBFxelcwvHBXKlCz85Z3TECQl0DHuv9d2HnMb5a2Ikg1yP636bsAHh
yNr6m0DqvPdIfcYXxAPk26BQfNCmDB6GljibnFoM5XpTjlu0X/ArToX3jLq1uRzHtFuXU/tWdLDy
I+4UJu+uD8hXP2vhUJIDIngCSm/8hts3/SWkBC9vHLe0SJL7PCNKh1L7Bmcrsb2pMkT5WbbLntwB
GQdbinL6fdZ5/BxoQi4s9mGbtU23LWOW3Jepm50tbmW7SXTeLytzyhClbHCnMTmwe6KtDbMQPwhx
pXjwsOA899iW/27IKAOoiIHIBvQZ8bMjasWgWMDHGFfa3CVY6j1K8N82RW3lj40VULZJsarCHN8C
dNuPe8dz+B5Z2/7eYWP9iHIFe6ECUEHAIqatYFW3HzUOlUyN7NYwdS0s2+20+t1Vhj1kIJUj+KXj
T6OTSdCcEydzN6wM1nK6FvbZc/8hBXvDTWIKYLlUUTN+xdlgiM50fb+6dPHZjtgZbNKkYFmeeIxA
iPJY6F+9WDlmXthtz5OeGxSAR8vg2i36Iab+yPFCP9l07Vrq8UKZYG5EK0tKWtYH9QnQr6Ofpvee
WXP3Llx6bkGrdUVYrC3UgYMzPvvYgazUwpYufJFH/FOWmaaGBcaC+IwT69hN7itShX9cf5cLBcK5
8yyraxwtGKDPkJp9NC3/ksfyFmcF4ASMzksdi5VHWOgzdFa08pno4d1K9QlFmg2UBJHDz2BVX3+I
hU4zt5+hPhtgb4jAoAwrzQFxVsL6VoJFMZHPJN7i9H7uOxvLHik76SVcosD+0YEXoM31/UD6NXfY
XwfqB1WaeRh3Z4GornucUyAuS22xgcojhJi+8m9e1GKztuHjWkEIneajH5qN3pg0gYcoz/okG9CO
kVmODZJrYTqSn/N6kr/JBv9018ySwCJ6iT75LqZp3YXYtIQ2ncJ8TU661GvnZefGHwq/RsUs9oYu
Kp3kiKjKA/Iauw0ZPBN6gGBE1/vWQsede9KUyh2vGqB7EAAQj/29BDE8V98/d/HZwFZdS8QIrMKp
jp+Brd8xtwkT/Tl9O5k70EjjW6Nt8UsJvd1Y2RfOEE5jrUETFyaleTwtsCYClAIAtBq/21pYpDfQ
6F9vlg9DSTHc5i7zgsRYo6PeiDzyBiUUFLunTWpyAIBSu3e/+1rytymIhyqSUqvz1BYZdoxyvNGO
w7NtzKCOkJQ2WNMO1i+jcIgPtDvSTX2oLdJmWAuMWJh45oZ1agtictk5RzDe7C6PMkwOI/QVnH7u
9HLuV68prXDQ79vHGGlPt0lul2FlMfO9ziyz0thLzzCrPquEMpV3pXucShKVw03h+XiVDrYgn7Kj
kL+Csn+mg5i4FLhOhwITnoR+/ksGD8lYh9JaaaOFjjj3EUrh+UmXGXbUHkoZwpGHrFYrn8eF0T9P
x/UyOOMmcHiPIn1qyi4agvuxKVamlqUbv8xu/zRM3zSOZw18wuTVP8JA/chQ6bo+gpYufXnZ/1xa
KeCzkw6VtGTwv8BafpS52nzu0pem+ufSTud4g6laesS+edshATjMtP1+/dpLzX15nH+u3dTI+/AI
xZ6wGwBe0GHToNd8LvqNzI1lvdMm2OWjo6CCD+LhpkKpIuufwWRYafWl2599WlPWZ43pbHpEqSBU
HH3c/tbwlbZZ+ObNHWVAXkJRE3fsiGU9cMIMgVGT6hEMyo6lW/zRuTWuPMZS55l9XRNUJ0bm29Mx
iN+h8Yhitbb4/miu8QL889/3O3kZ6oXIUDtCXdvucGSkDgG2R/d2j12oymIlVia1j97E5YdmH9Zp
GvPAGlP7SOE2iuDF6sH1SL96VrD7//fUyw/Mxm42uIWqaE2POC+NjP/CpzOSolfufqmZZqO3Syqv
q7imx6aKNL9w2b+Kmod1yT8xJV/ufjaG4U70fJTsRkiFi2AD4OW2iN0d1ravGmcgK0+x9A5mg7ks
lEKdCoM58VXUBhNivn4F0xpu6KPhcHkE579dCbXcSYA6h65UvI01ClqHQuxcMLlxgrTyAEuvgf73
J1ppGZ/EAT2q3sEZabIpdbrT3U9sUFdG2tJDzL69IEiVtR/A5xO3WD8lL4FI7lP5R8CPU3ts7fu4
9CJm47lxCiTqw7J7A9YJ1sasd45BkNXHFDSV17xQFLn4wvjh6OXZDlqgYWuJFOdtRYFqDurwkIbl
uQdesiDDLQww9k2ZI03Rgjo60pejrBCDgUH61ssJ2jCvRlkSsAqYXS44l666lYhCkEC2Vc0tMkfK
s+jtPPJL131CGZtvvaEfI0nb9A0LnA71TDiMhxDwsPaGmTzfALfbuqE90O4IjWyPFiqLY+elfnfA
8SPqsZ1iB7dM2zcOjvrKNmnh1cw9iXbq0xrHrhQHOTmEk/muK1qYEYevJUSJutcr9Y6FdzM3JdoO
8qGcEcRcrQ81qrMCzgbISFd68EczOQaJP5ulUOuj/VjD0edWuGmn2CHweXN9Aly69GyOciZjfJSw
YY9PABd3w2ktBmGpRS5//2cN0GZZHnNYCk5p/h3JEBuGk9KWfbl+10sXn81JtRrSpPOgpYsZIj+y
bFt5L9xdy9BcuvpsTuqnCYSxUU5HoGssE2ys7i1FfOP1W1/A7wX+bDpCPCP4HP7k32ROXshIwLy8
4wQQBOUhhNLNWyBCVIDCce5jZRP5sa63yu6RjNA07bkL2mBXpSOci66VrcxfSw88m79qB5r7Wgzk
OCXTd5kLeEJqsrdwRrzSgZd+YDZ1USi8nZJhCrYo3zbZM5w/m6r5fb1FF7rw3JxouyROystyTXnF
oXacd7ep/nzu0rP1B3I8tEezhh4R2BrF6YPdrbXI0k3PhjSgHC2zerRITMwYImfx3i5MsPI+F754
3mxQd73f9Hl1WTZ55RvE/q9Ow/bCRyiVgKn8etMsvNK5ZbPThBcMcqBjR1nYiDu4IEKTr1nhFqbt
uV8zlhxq3JKR41j/kBPbVvRnrMtwxGfGylZe7lIrzYa5gDI89aEkOvres/a/502AhFYduVm3Ijlb
eojZSI8ddXHEUCQf1Hn97sKmdsgKQuKNECAYWiLvbJz1eObH597IbBS3U9X4bSvI0WH8RHJ3m5fm
wPNv16++1GFnQ9gG/5P6SmJTxPqwcL/bbOXCCx1p7txkEJMjJ6qxj6NxvR1OXE5uYx5Sba0FFC39
wHwQWxTRCqokx8zvD1PWAYeX+PeZbe+ut8zCa57bNl0xlRQmNsTt9eVdj9VUWNvOc9lgM+eIHx6n
n1vKzN2bRcvzIE0xJlrkUGzTSt55wttPo3bCNLCOHEEo1x9oqcEuf//n0z12oi9y15qOUzuCvUHc
eBdYgbd1pWL7z/3E7AOeipLmU9wmp1IOR8tjX2Qff8/4Z5yAWDDNHZoqGGzlpslwzPvqiMLbBs6z
VwiRV+Y+5zKC58X3y/VnIxunyCURdYzJj8E4kzRWv8ugV9yKtoXDY4A4sAwnacS71xj7hF1x9Wpj
dYwYF53s4b/LFCiJvNtUyLeqorQvUWeAuP5gyiIIkBOMCLgog7vtzgL3B/pLK8VphbLa+9xh5Evh
0/Rtmtzpd5J15c7p+uERzmF6dG3olASt+s0ALEEBfdA4/Lr+whY6+VxBrwcJXWns1EcgemWYqvYu
F/6DG7Q7MfR/PCdd+Z3LoPygZeci+pY6XgqRSX00pfUN1PBX1uub1MgHpYKIV+brwLyVt7gwo81F
9RBDQnhTxRomN7qBISoJbbkWMr507flsOZgak4Krj8HUHUTnk7C1Jx5efxcL43OuqR8VU0hjQNgA
7H1bJ26+GznsSIZ8uv//9REw4c0mzBQmdAr9ZnHKoQoDgsfrkm3qPVy/+Ectc7n4pYP9M7lYdp8l
DZf61NP8VlCxhVvq5+cuPV/2BEjPQSA96BNOClXm21h8yvANGeF/7zlDBq8SNfJgbc5D35zr5PX6
HX+0BLk0xqWR/mkMM/QkR/YiP9KevymdyNDtYBMrIMwjg16LPV1q8tlCB5YILyvhcTtZF5ReBsPW
cJGHXH+EpYvPpkKcaBee1eJEuAFONEwt+08Hpt/1a1/qifPJ4NI8sxVNCQ2t7CzknSKEK5py98xy
aw/H323ROWdEcG062uyqhH/io3T5udmg7YGYFVYN1UtV3fkxYLfOH5DPV9rpo0GLi8+XOUEMZSJO
yMZTPRY4NPEiDxoXa/hkKtI8ocKqXD2Q0gd/1kGTFJDFwIzUr9z7Qjedr3AYTOkjIiLcow0Fo4LO
xf7jNvCrrHXQpevPBq4gBKhdokugQ86lBzQwfKD+E+k+N+XM4ydG0I+7TDblCQYHMERH75cL99f1
Lrp067MRrFzXmQi7MMwFMMHChaIJmjIR+jA27DKAIa7/zN/o6Q+Gwv+saLLMCCCqwdQuaiS2KXzz
YbvMkj3L/GI/tAUy+oNxOFklpTB22Pm9ayuBOp5FxOb6PSyM9Pmip+vK0mkxJI+tpZ7ERR1Zti+f
u/RsoAPjTXXOkUNvE1NAcDNEFvTlK733oyXFZeTNhjXrehNkA2QlY5ZAnwwnNZseMvONj89uhqRV
8DpWfmlhjM8DKGTWmtb1GdLDGGh+bQBvMqlhRq4Qyr3yEwv9bZ4/ISdoEslI2TFwETpMVGiguOPN
i1M8XX8VS88w+z5DepM2RYlPElzE2Ch9maBEtYe1WXDhXczjJ3hBJrtmLVLQBC13yWg3uxQn1Qcp
WY0sxc5yNhAhZzcS++Jfn3ugy4P+840dAPiWRYsHqth2gMVjusjYzbAyKJYe6DJY/rm6q/N4NDEO
7yzQbUfCTjl8WaPJoUkWINZCxto1nb3yY0vvZvYhz+rEkjFBsD6TJsDwT87Cy25tkXymEIihMl99
I+myk4GHp4ljuccq7ZY0GhEBn5xB5itu0w62qSgEcE5JtjLwd5CaHz73lmeDHMfvgz34kEPViOxn
3hh143PgfuYMDO0yX3H7UHBjET9h1E1ySwFLEAVY9flKMtbCmJ6bWL12aislETpYq72kT13wG0ck
jVi7+aXLz0b06Me15wa4eSpucJT3yBEXMXJkBaiXT7X9HBlj7FZzBr3WSZNuzzl/G1FLDkvSrNTR
LmPpg28fm43gMh2RlFgSGx83BA8MHgPqPF1bYy6MKTYbwHAbxPFIKu/kpfJeTU4c1oMfqYs//Hrr
fFjwv3Se2agdLb9pApkWJ26Qf+OBLXXGcdEUlRM+Eg1zgrDBcvGEdC6DsAyavKpU+/cSmPNbz1Pq
nrcNCMk2QA6f+4bMBa4jdjEGgnF2KsfSDbmT/jQVeRC9dyY5qmPXH3uh181ZC1pJHDzajXuqVRzC
yWTGp0z5yGf/ev36S++N/nfiTXiK6Gt8AE/EupTmfw15s/FA6Lt+9YW7Z7MFiXcpP2JDw5CrzUOF
PB0fAgpIvkOLuisNtNSrZzOWj8owT5KAnVp3ijJ7M1Rrn4mFm58HWbgTT3Nd4+Y53yj2rc6R6Paj
XDuxX7r65Uv4zxcPmbW9yhFjcyr4D6ZfSwprV/2UuyuahoVmmSdZFA3cDnUc8xOisHBarPoqhApq
5SuxdO+Xv/9z726BI7SUXlpmUGEX31pIvO7899rtV6aqhV7pzKYqDGZ4UByBZQBXUc4ATy/PiVrr
MpcZ+4OJcG4BR1Mj/bge6cku4T5i1Q/EncF1HMDmQzjS8eOuXfkkXV7mR780m7MI3C6Whl/vFMDo
g/QMmLxfXPjCeuTwsOy9IWvnYEsNNhvGtc5qMmBCOrmwstcDMo2Ao9qwblLb6yN5qT/NRrKfS2Hq
FE9CijRs9XOarUxASy9jNn6rUSYpivv81PtpcxOUNexBoxq3k6yhukd6I0yZbr7yFAvvY67vz5sY
1XK3hBYbh9O7mOdIAiqgfx0rHExKT9As7BM/P6RTGjxcb7iPn8/zZw0HHfJgj1LZp0Ye7K7YFyw5
VPqHUt1zXq2Mx49fjjePsk3cKbPbCgJw3WYEJp34Tk/F2inoQteaexU62nGoWI13qqw2bEp+iBHX
zty1tfJCkqI/tyv4uaPzAWcXJw8Do5VlqMm+gmppSBDcSa0wYfeB0DBwr6lBl1YSc/uCcDiLGWB/
J5rBCef9yKYfFViopr4j4s1pfhL/oci+kPreYP3VuE8tNrvXO8NfOfgHE8Lc1yALA8tZAaZLRdso
1eqN23aYw8AC0nJywElnyK32xuh0D4HNb+NPwybt+QtJk5vMdned1lu79j4XlOjT2azB2s6Cb6y2
T3EGqPTIisc8K288aJKuP+7H/dKfWx96YhB3kRfuKbXJKW6dA5TOr5+79GzaUAFp3TT2cEJb6UgY
EXrVmvlk4es29zgMyCRLa9XaJwmkifCzyNK3bp+HyPddWbP8TXv6oBvMcTstLMeVi6nuJJhj7lLd
5HuEUSMNs40RDgBTfzRW2jponB+UYa3t8mABo3qPJDl2sAduNolG5hVcljqNpIBPF2JeHxLhcfgT
TGACTl6Qgc+RkufCt8nbhIOmH9y2kKowlG3yVdfBdKImS785wC89ZnCcm7Ct6XCL+Da+g0raOie2
ZyFAIc7uKsXFSyw4Ir5N4SPx71NvcM7nC1Q2laMY25MV1Ihiy05Bwn5fv/SCfcifOyZa5qFc0Knq
JMu6/xUXzNolCL84GOI1P+Hsd89mlG4RjVmZPiBvz/Qh6k3xA8Ttw35oOtjVrt/JwuQ5N53YPWsE
1CPo/U0JOZCTv6mWP/u2s1awXvqB2VJMks5nhfbdE+wnUVKZqCimqLWert/+xx8v3NZ/F3qt2wQQ
3o6IOS0s567JK4YwHkQuPZS9279KpiXOtTtEgn7u5+h/f85SoxQ25I2nWLbdDvXRm6ZAWKHh5gHi
yzMb6pXV8cKJyJxMCC51MATI+TnlnYOcvQSpQGdX5v/H2ZUtx6lr0S+iChDjK9CDG4+xHV+fFyqJ
E0CAGCQB4uvv6jz56DRNlV9dLqmRtLekrTXYycA6DkV77gKw6YDU77cjFEVMdyy2toDL2cXX5fmz
gXrt4mZm6sDLKB46+2i3cM+zVPtr5ls4yrVOtIGsadsbUzVYaZW9SaBcaf3k4C2d27+uT9TaqtOy
71L5UN+AsEmKfft7adgK+1e4mB0kyVz/a6GjE1kgzMFqTqsuVYX6XuZQVl/GgsakyK2NHla2J53O
Arwe6avZsVODuPe1233A83FLq/vyDATmOaI+XZEyN+zNqmymtOftrwa6k1ELP0aIUtj/m8zu6fo0
rH2AFvxVMeCtzS9GiHzlD6Vq9wuopNebXokQ3RHLkosxZQR2VXCT2ssS/HvPvy3UHMsSVZSpjPFy
HhFva7hWFpTujrW0Y9YWhEIul7W3hKlHwZyfeVZvnXTWpkNLZED5mEzkHUmzXIXAlJigp81NG+6C
8z5bL4MjkusDd/mK4eswSlazAsLJi5eyBubko53dCcjXhuG4K90cildz8Y83dT+vd3b5s3z9qdUP
nNI2B7iv+d4N4S+Q8t2Z8H+u568JYvr6c+s08w7AdNz0O0Cmbd4c2PgajjeN32/c9C9/QaCbTzWe
V3O3gfLgstyz9s5R7bdCekcrIxvzsRYj+v0LGlyQXwWA2svePP+xnbbqwZcnGrzMf0e4MltIjDmt
nap22tfK+AlRAygITcGtgCAmWbp/PKPamOfLHwGo1L/7wnOVwz1ZOKkslzsH7i6RNfONy+PfUuJ/
D6MQs/h349BRgUQ6NLbTfLH7596eg0dCquCRimB+hQmlm4RyGf7kXecmpReySJyVfUVVGyUeTzxI
hpiGYyW+8PPdBJftfUuabm9XdggfwwY1P1+yozER8FE7J3iy3UmdIFk1JbPogwOkfSHMlXN517Q+
JMlGb0uj/fLhxdfJBAxIf7Oq3SkNSpSDEX5V/whfX/keeGy6n7sMr0uCNYfroXg5g/k6ucAynKGx
IEiddmF+rCeR2EDP4Nr2tda1TK8ayLGQEgpAxtQ8uT18tPLwrmqG9681f/6oT7tVV/VB7VkCzz4o
6HVdk+Tj/xqxZUC5NjTnVf2pdfh+NhM8DFWa97yKIGf3QGbnF9yamo3N6lIS8UHx00LR8LPK9yaD
nMr+pyeriPk+5EzqJLe3gNSXPgE96LXgZRzxQoldAk67CyhiTjfAH60096z2t2rll5bruQstDEdu
jibgm+TERJWW/n3g3diAbMPOIxqyjVhf6+P8908zkeUe1o/pkhN0s1sQeKpqSnxWV9+UB8W/dgRt
aRyNLaTt2qBpi1YsQ+uKwGrToWtPUspdOHp3xrSVuFZmXS8S1zbkfyoTKhTBYPdxVof57QLHnR3m
Sh1U29Ybkb3Wj7Z8Kw94ODiY2yfZo2gIe7YXFRiPvDDKWxOogesRuDYz2gHFa1ACheg7OU25qyDP
XtzANuTDFP5BTv2bT4f99X7W5sT+9wrwaqlGuYDzlnfyt23acVPRH9PIf3yteW23VUbngIqG+24H
sfOgUKis3pXWx/XGL+2C5wjRwpwVfQW+xMxScx5PVVscjTxLrje9Miz6W14/hVXrmhh+sxDvRm6q
2K+W94xPW49Jax1o0Q0T0j7jFTdTMqLC030TXETU36izrTWuhbUXktajLplTK7+3IbMKebx9vVm0
XFmaegEYvhQFVUvbppCzlUdUA8xvUKFsb62KOwkpw3oftKWzBYRciTa9HEyBM6lm2w1OSzh9cNu+
tWlVAhFG3v1s6TZufmudaCFNbFny3p8HFD7ZvlNmGBVencLd4peLsvD1JbWyWvVSL0gkveAj4HIQ
Tbi3qvGFldaGjvnafGtBXAfcdVvIBZ7KwougzxpVjRkt7vP1H36xIo8408u2EK7DbckazdSAO0/v
2dXJceQhD8wPyNrGQ22d/EXuslD9VPUWfmBtRrTYDsuK5rAOWFLq/pxsO4EKaTTQ+mi7rxtfdc6k
+jEXX6WXdW288dWOQho3FijYh8aYH+Ei079AcF7eg9Q1PLPFsE6QniWHPvTMl5ktNmjstvndNFj9
KGdzCwh9DvpLP0VLBtArHfiC4kMqijl24U5RelM0DVMEceI7K/stw420tjKqevnRr0tqs3ayTmRc
GDjE3s4j4jVT01vmd1vermudnP/+6VABvLJbzA6YR0KWysVlwAsf6DS4B7A2mkTgQaPf+JyVda+X
jCG+bAclQBapldkTqABjokj+brviC6fs8xLR0gLnPrd707JO4KVA7xNP5x+MQUo0Z0Pz6/oyXMkK
/6mowk1HScnIaWj7jyEo084Mv11v+nwZvLSqtKxgDGClF10D++ZuriNnOj+fmTFeYB58kT1ZbQBf
lvE3GavH6/2t7At6EdVriGp5ppazM7XvQQFYznEQPHDSQRv77Wt9aGnBZbUBDnwVniZfJZl04SFV
Rrb3p5zCCLqZ++u9rKwrvdQ4+W5rMji/n6iz3Bg5qyOc7t6gPx3E1zv4+6J2YW70UuMMb/O5mVwY
as2zaSVFhwoa5TZ7LbJigRk1M5xIECm7hKEmics1Kx5kYZHHGaaJVeS3A3RI3d49tdCNS8OMuc+h
57kDOPgV+8f3ZfWQh1lNY09B6pfh+SeFUTiIENd//8qq1bViJpsZjTsKE4bH9K4uREKqYSOm15rW
Vi3oW5brmSO4wcqTD2Vl0T0vaLkB+F5rXTuPBlRYEwzzYAUHGfYbIf3pHkoG2UYErGQ+vcjrNF03
cHMWaQuJ2UA1E6Si8ru8sF4ITH821s7aJ2jpNRvDZuICJH2QOMS9KhwPQGW6tUOsLf3z3z8l70rN
Fg9mKExKO7zJg+wFDy6nfJGv1xfO353m0sI/f9Wn9gfYBxo2VMeB5W7NY183RVJCl2RvMf+PNeTl
3qg6a18NEi5gtCY3BeucozNnBiwJ+o/KKbMkDysKYZxxeHLDjry0UCPeyJiX92FXf4sxq7YCHW+Y
T203AjiYl9DC71+a2XkCbyWhELdP2ITT5/WxWBtqLZeFZ+Ml7qs2bTm5FdT7mJru2PrdxiXg8mJ0
9Rphr8oR9BXbPOFSfJtDBib8DngWzP62nksu/35XrxNaedtDKnghpwDSJj+gps5OHBqZJzKdH8qv
j9HaR2g3GVjQ16BkTDxtjFuPtk+mdQtFlQMEgDai6fKm5YZaNOW8rEu79sAyVuoovWcU8uLSDPCs
1CT+OB6+9hlaVEm+sAp8aftUgsWF6551wldBirkeT/6gNvbGtfnQQsstQZmZMnhoLnx85IQfzJDt
WVPtr3/D5bzj6pJCdiAnFE6lOo2ji2N4lfJ22F1vem0StJzPgqUoQovDuQH2y7xyf3kcftWQXf7d
KK+OpRO8Xu9oZd91Qy3/K4ghN2BKtqn9j/jfvPdO+/lGHgB4wfHxp/fiPHsP+aN5m6X28bm+K163
hGTX5kaLdb5IY1QM/RrNSx/2cRXAu27LPHVlZnQxntL258pvuUxzSd+ryX23jC3NtrWmtZuJDP2c
5QQllgFSGotXfgu8L6qQuXqFHNAik1oFwAScymZXWNafeumgn+7LjWW1kjwCLbbpYBYBNZrp5IKn
ck8zsnwzq0olTC3kLVee2sgha/2cJ/3TnjaOym+Ncuhh/lqlYQ2lb5hNQyt8zwpjo3iwsn4CLbbN
hjS2qSjmYeCx0zTfB9K9UAqNkOuBsbIvu7p8TjiHsPqSDKcKZ/xf5lCoB/xx4YBUZst9D0N6w4ad
rCdPE4x1Yg/0zTlwY98YI2F24FzCYLasYmhafS3Z6CjJHAj0GeZdXZpX02nwyCFb5o1VsTaUWiha
NRekDXHCgUXTA3ObRzM3dnZJvlTxdPX33tzJ8TYnF5kywWjsW+RVNUsLav/WUlhJljqNvGIh3Cey
BtGuAAC7RVH1GJIMFkYF/Eby5Pp6WBkknU4OOBksblsAphSTHyBIpj1ZHpSot6ivK3lFl9IZYUZr
2Y6Bczjt96QeIpd+CUDqh65OK29RNV/6ZZApoDW/kBfTJjRec0KGWMhq1wv1RHLxMjBr3zabLmVr
A6YFKOTkR6drwJsIlnYHKddbxZuj52wd5tbGi/w7xVCawysWF7q0g8GlCH0ZG6H8iojzecC07Xec
CVkmJWSq6BsDdMfzf9njRiBfLkK4Otc8ryrYEXjY+KpuwgucqrvyJ7Z6M/bCxfrFHVE8mJM3vZJ+
hCJYYc8b/V6E/J0/Sgvz0YKATLEMXdpXHAYKD6W4h6kEqsfQozCtPXGW+7KrTy2KBqJ9sLKv1fJc
HSGhDEvAo6WDr+HMaVRkUdfHSz3uYBgSdQucXaeN4tRKHtCp6SWgZHWxsDbls2++5nABT0bXIL9Y
w6FWTHMjtli/Jc2ysrx1qvqSoQ5GpN+ly5Q6rIy9XEQBXzYma61179+ru7dRVVPn1sX8Rp02zlFt
CzeP+OdW/nvldHWeusT7Nbw0sLVhe3Z/GJDQPdtZen/gcEQTe2mKjQlZ+wotBdSwUbfnBnlnskMo
hjKITpQQ98k27nMrKUCnqpdjBy+UvmTpYvAbU8z7itgb7wdrTWsJgOSQUW1r0qQhykwja99Hv/wC
shJh6GkH7qq0Zq+okRcloCH7aQkS0/YiXFWs23yB+9foG4d5Cd0d9FK+Qn4596mFvpvhcX6CSEBq
1QaBfbz8w0sKhc2RbEFJVpaUzkjPGiWYDdRL2grgI/p2X/t3Yg5OmUc2DmQri0knpBNaABGgrAnE
gG99mEdZePTcLR2nlTqHe04pnw6s7gJFi4rwJjXYPzOH6KkrY8cxYjq8+rZ7COyNiFhZVzotXdZQ
zBvqEP24VqyG+ibwyEYh7+9L7IWods8D9+kb4GUzmwL+fWnoSJFIy6RxWBACn0YL7PAWWmFRRvl8
5/c+OUJQKdvPde68wV5LQLNv8iJ4n8MyjOdNxKzG/lPTjEOEFSz2qXTUc1bm5D20LfKkWC1uYesl
oTfXsB2UlOAGUVbwboCX2n4aZ3r236tfUYTlj9dPX2vzo2US3ro+RTFKpllVK4CGin3v8jhzpnef
g9JVWXCsn7+iKo5o0SWoxoWUzawWaIOAIjRkUJoWx4a2yfVPWdmldOp70COfN1khU/MsmzikIBVE
MFRJ8vqua+2NC9jaOtOSjII9iDQYOhH8XRT7rtyC+az9ei2T+GKQFCpjEibFMTF/u6EEFKOObNTp
tnbWld+uc+DBVIW68VROKQ3hBdIH5nfBl92XBl9nwJdLY3WzpXASlrC8nGZKIwsGUrB4XMYIznx3
FStfrnf198FKj0fAm3XJ76k1p2LqcjeVE60O5cAAfgxhffkGCoW67XAcfllYUya5KI2E+CxLlEGK
eB5tY991dRFPnay+X/8x9nl+LvwY/Y7UyFlCT7mbU2kE4+OomvJYGDnJUHcp8gMNw+K18/1RfSOW
Vw77IXeEm6Ccbg+oOrVhYpd+vc/rgJpxQUVOdktOxhsDWjQfIuRqiTr40r6HThEKELTgrrIxYZcW
AwZRP9OF9ixJBlJP6jIJ6zQvtam5scdf2lDOTWs5PwtDjt158tKJKYC3S8iyQ3Dya07neCv9dzYe
R+hVTwOQ57B3DSO6TCyWRb7x0/++t16YTl2QvSyFGEkxIrkDZgJyyxKJYokDVf+osqq7aSX/ufD6
hckKls3ZsOPecpQtnILnpcFxP+yfr6+rS+ngvMbP0/Zpz+nrMsB9uCBp07W/3FLAhqtJbDF5cd/2
P3vX+wro5dyRdt0LAaS3+CCG1AjcOWpYmfqseDEUWPKQeXm6/jUriy3UTn02lLKAboLXVwZDztjO
jAeL1v98rW0tI+czrfKaVFYqGlLhFjQ9CljBbJyN1n64lpVtuxzF+UKSZsG4H7wUOrCH6z97ZYL/
U0mtgVuqA0Fgf7aIJ97m85NR9/0NVFpJMnTNeN95lbeRpVYiUq+xBPmEh42qgVIBJCicsyzQeD9P
G19y6d6NFaQXWNrR5KN1Roh7ZRZJ+c2HjzarnCiAmlw3qAjo7chk4caMrH3K+e+fAsMs27BA0Dsp
0jwk9gjg3dbJsjfC7tJp+/wtWtjVFI4PoVGfB6qFSVF3hHBaJEE8ZNLffWnifS3gBBuNiRoZ+Cbg
RAZSHEMZnAwDBqpwhLLkFkR1ZX3plRZ4NPkD1NL6dIbEf6emWBF2I2VK1ACY9Y/r37I2XFrsMT+T
wWQUEBkQgAuDOY2Lyt5dcFFpjY35tv4ScS6kZF0113ZCy/cNbPdwSG/ieWHBk2hpc6x6+EHHtcyy
x4pCgidypNn+YF1gPedh7t1Rk2P+RreNZ3uxYzHhX6OwN8LD4kxjES/Cbo6OsCxoI0i7TgCPAE9e
TeEJIr3TLRy5ix3q3/6xy1x52/nMT5hn82NZLQGUu1wavFgmxGKNVvoRbQTsrqj4H44m9t0kJNSF
lOMfWLl4SeeAPM3CDHf1AFgAWQjvCTaxbQy8Knto58m/FxRiFhOcDjBXIO1H3uBYR2qEOVQPMucw
eOLMCJ7CBV6lHfSRukW9wPwnP/g2LoLEnaYbnLzITQb2EiCFqHreQw47iIEnD2O5lDY8sE3i/Mog
4JQOCl713jKr74xYT44of2ajSGHGGxzMueYJGXL5WHnwQM3lPjfwED6OZXlSJi3hFdwjpsMgC2/I
7HZwGs8pTyQ0tCD+tRC4b6MS5PgkS5a5o98UHvJOJmKVAl5i4JML0xc/CwOUeitnwUtjA+uSNGNu
Hc2+9naYUtvBsAdwTS18mozCMSMHpuOPIgcZc2fwdqzgAIrj5MYCW0koes2mamEqbdJA4gDnqqM9
Glnqztmw92yXfm370x3aLKtRvZkxgCbpFFctVB8sthkga79fS1kGp3CU7/w2nQlYfhOM0oHrK3kM
Vc+vvFwjK+r1IDIyyOx1GdD0TnVw50HGwjR+wAA6g1zoeAsj161oX/sY+9/ZvfODHppARKaO7Oeb
As5BT1wVBOJJwfL2pZyll4lwh/ensEUJurcNBRCx1wDvUfL3paHqzjb9aiM3rgg++nptSIyS1x0H
8c/zSXdL6344tENXfITN3Do7EkB5wYKV2bQDDcJ5gqF19Ydyh75RK/Ttjc1m5fyiV48oY6ELsV48
bk2wj297tW+wS8dfGkm9cBR4RqhQdUOllg6gbDUfXOKgbzsk8edii5uysiJ04CX8bEpoU3vBaQ4+
RhsqzM13aGduxP7a8Jw3z0+HCQ/Ycs9Y8EDnzuVJevQYFHRj5Fe2Rr0gxebZ53ypu5RJ+eTRbI68
cVJRf/b7hBnkF6fgPGqfPsCf4bIoFRT3547FtOL/s3m7b/3snrTu/vosr0yAq+WXcrKERVzg2Dxb
QsmhLiNY65p3jNfzRrn5rwbOhR1erwsNNsjPYbPY6WzSARJFFRyI6tmqcaEq/O5GTDl7xJN6tZtl
Nh7HYfKP6D5/hovcFBct6e4DK/AOYRUuz66t4AARDtZDzm2ehKMMDrDzy18CeKn1EeEG7BVAroiM
RbGbXAQ0iwJIXrAIpHWolvpEbF0eVo5grnZ5gAkirMJBN0wL+2MMvGicigiCZ1Fp/OBy6zq8ss70
oo6N/TeHyv+UWq6gu5nNMK4KLfphmrP7x2Ju+IUCK/YAvboGk6EB0yJ56tLxVfXjU86W4/UV9ncf
uTT/+jFShqPRmAvHQ1Z/bxFRWGcZvQLe7rYBF6ZqUcfBrMiYFE0p3mBdL//pcIS+rYnRHAAzt247
LodXYnP3ZhZFcweDNmMXtCBWuE3fmzE8b4djFxRWXA3C+eEufbEPutz61UshUjiYDYeMsh6KnJ6Q
O/B8IDeUhdaRj8ayBz8xOJTtrI5OX1EQEoruMTAL+t2shf1m9E65zwoRHJcw73as8sbv5rK0N3kx
+5FsLDfxh2I6zqpiN47op7sqn5djHvROzEldnuhZORdKU6SLZ2MK8mMQFOPO9QfUjIG0UXUMv+Pu
vqkDZ0mqtpH0JvQK9lEEISQIBSgeqLSZ360Zt9/r83GpJoyp1rHoQ8cUnLyK4DQokhYcTm5e4gxT
YuXhoevziLONNbWSWv6DSC/nOXOqzodNxTKcALi0ksCTS9IG9hYKd60L7UBhq+VcnZlUSkG86G7Y
cleaG24eK5uHXvIUWeYMC/xx0zyn0LN0pfU6+qrZOKasTILzn61pUqSrfDMdgPRRk/lkVzXMQ6dv
k18eRB38UabamIa1FHL++6dNpG96WgjkWxwSGpjygv+Hwm0dvNWFOlxfUWs9aNvUUCzBPFMIbRmT
vAeFDkZizbjLJ7eNXODTNtbtylzrQqBw2KpLP7dHOHdTUALeq3KXF/nXdlpdA9RsOwDUmi47LcNL
54gIXtcQzrozwj/Xh2htNWkLVRiGPbFiCE9FT5ukHZfY4kW3u9743/PehQyrq2HOpKV2M5TnKvWC
0nxrQj55tHMXtY3ST2zXyR/nSZQx66rwdiraJZJdW3TwNiPurrPKag94MuTus+8uqvk448FL3A5Y
ZFc9ibPKC+O+MOCGonqGx+igLHY2pIFiN8jKUz0O7s42/O6pGOl057hBt5uz3ZjN431dTO6+a72S
4QY9NxDsV2PiQazu2bJbPN6qHg6Maiqz17Ad/XduEOvRtgZ5W031fBPCLuVtpll+S40WToUtrf4A
ymkkdtDyaJ4lL5GQeX/XTe4M2UOnWHD4MuYbRkzlJqLrqp1XKfsgaGA8LG3WmRsDfhETghyq88LB
+LILZnvGCXWBfdNVCZ5vd1mpDnV5MA331c/eDK+8deQLRwkBN4SNGFg5c+hscZyVgSVvh+w0mf0f
f+kTCmKH57BvFMYFjr+lybgS0DpjXPGKerONUIMd9m6oSVJZUJjxXv2WJdeX7FoPWv7jbIEjew25
AceU0RIskRn84GEZF/5G+l4bqXPHn7KekVu4aA6mcQoyE+JBsHKw2LEMThZ7McotbvXaV2iJD7Az
QaYWX9GHzxNKiFmhoPJ/K4S5kZZW0oYuKCoLt3HDXKH4GrRQrhTuY1aEW2itS0OE91p9D1rK2qvB
SZQp6LZgfrBoxHNw1YRAYuIVf5i+8A3nbrSZmJjXhU3VMRRdh3fDb/auKTbecy4Nz7lpbfwzWVfM
6BnwZgMOjjzbU6vdX1+g5yb0lHpu+tzlp/UD3lQ9uCFegl22wBnYzs2DR6yJRa1ssw3owVof5N99
jJ5n+plxlkh23LhA5TJgw2PebMlRro2Otud0tq+KkmQi5YocltBOpLfFvllrWjvSw2mqD8MmhwLK
ALf2QozsNQh7unFjvBRW57HXblad2+Pxj1dT6g557LTtToYqKmtsSuOWRdPKB+iJlMOmy3WbAoCS
ie18gar5WG1q5q41fj70fVo7Oeqv0iiqJhXqmYRtFLZfqWhgZHTxZVk2oeiLEngOX/6G+iDe9ODH
NW+ZV6wsyL+qkp9+uJp8i3MzECmBhuTdhEvNC7QFsnTEY9XGbXCti/PfP3XBpfBHIs9KfCJ/M1Hs
nRBqkRTVFplobfDPf//UQehmFVUWAK4Aot4WmXgJ2vHjek5Ya1qLV7wETJkB+7N08mCpWTXxsJVt
1lrWQrXKxWzQHi3njR0Z+Ry13tdyDNEidZgNH+aNMMqt8I4DJbfUHMJXH0CE60OyNp1aqJYDABhw
PMGKEYCymNlrfabYq2qLAr6yR+nyGZbDuNeOFCeRsdnV3u9qNg9Lm8OChka1328cq1a+QtfC91oI
BEC6CeicUd4LwzmKlrxXw5aq+Vrz2mHHNJvGVr0zphRi3aK0j5U4Qf/xaxGlq2jIcq6Woga0KOva
Makt2E3Kyro18B62sYOv/f7z3z+FVDtyzsiw5BDrLH8UFAp0Jv2puvb5+hpaSfe6avIgVOaLFh/A
s/LBGOBzDnHzO+IEJ59+xcAIiVPXzMirrIGRayfSgtw6BjvYs7dxUFhboVroltLipW2jZfBdn+Hu
uu+D8RvPl0OGzXxk87IxCZfe4c9foAWyT5wum+DOl4JS8Ufy7NjPg4hsUj4M3IfBVAM0VujN0RBs
KoquzbsW3HPnchJmYCF32HjiqUR/mRBWNBXDFsL27wRcOGfp4hkVbDaraRk4bi9T+0TBODzlAnfF
JBRD9o2UHJuDfJrNEpesAGBGFnXG+ZTUC/grmbi1W3GGZ9o5yjwXnjXQY8NRv5elB32Cmj0od+h/
5qYpVUzJgoesQFhnJ+8CRsJB434xf+uSfS107OAbPJ/1MqcXqwkfapV/ux4dlyfB0dm30KUIgz6Y
xrQw7EcnC2564T9BGSO53vylQhRwSDr3dvFpyOvFBI/RFN8LAn5Olt03gy/x6nzGKjr0wx5Bq7ne
2+WPcXV5aq680FOooaYWGVUUtNYrZMJpZM5bQMWVjVTXJVlMS9nhgA5K58lnEFV7/9oPP+euTykQ
Ekil0cCGIl3s25J+SHrL1cf1plfSn/4EZvnmEDAxDClcAloI3fLK6CJuQhcBQhQuu8saYW5M9tro
nP/+6StyYhJX+Qo5RAVRP98vxhbbf61l7WgUgCWT9xZa7tg/7vCLbG2da+1q2dXrjcKcOqz+xe52
xVjekdH72i1DVxkxwjMmOijHtF7mArD46js0mg9uCRGKshcbWXttwWsptHBHvxspHLUGKH/ZlvkQ
5vnezreYIivDo+uLWAxMf6fMKU6ksjz6k2pve1AGN378RfQr9hxdXKQkIfPGQSJcG+kfDZhXwGvH
dOJhqHDSUA2PyiWTRmQERrEf5sqC4efYxLVX+REsDytIei/T+wT6Z9IH0FcJMgLin2ECOOpDqTpx
JGkfQqduNo5Ca8OhHbSKsuudcBnG1ORt+51WIb2D4frwvy8FqqnlAFaUQ9WXuTiFkHSGJHqe3xjT
IpLCh8eBW3V897V+zmvpU5RaipbNUGAzmRSwdo4P+ngZfldVRxIDVNYv9nIew0+95D20fHEmHVNU
boX/u0E5uOxvbGfj3rE2FVpCmJghRW9g6fDud0l/hs3Ws+taw1pGcCxzCnNYaqeQpschIIb378Zy
X4lVUzthzQt+8dItSAhB80pNi8fUy7/RzP1+fV4v/3JHB7YvALL/vS6ljvlgjXnksa077+Vf7uig
6QJe47TnAhwfvutxM6KATw3NV1A75yOCth5x7JtlZ7YTjHSC3TCXETHtBGWlr42Ktg4Dy88BOMBv
r2r4Hht387hFDb68sTr/wT63lmGoZYJUAiwsTEPFy9TvJP02N1v76dq4a2tRtBaOyJxPqcdJNBa3
1llRSW0cOdaWi7Yce2hFZgOE/kB4kVGhHkzxdn3EL99YnFDbkwai+s6rcZPojfHEiza2Bjsa2bNd
F8kC0Nf1XlZ+vo6ADgeUHoiHwoNP/WdOeWwPzdP1pv8WL/57aXB0AeaAiKmjCqBG2MNTB4aAlglT
7tJJ5oF7iZIWGKxM+MnkMdQKAgaRQdOxvaTKe5rgud06hjno3DZcoBJjDLNdh7tUagwdfwYTdogk
2GYxVNbdGOa9wb3rqraKYBhvRWPZNfusLgJkSmu692kXHmzSlzu/yZ2kbkKcJErr5/XvXFnA/9Fq
oOCfFx62M9f1m5gVxV6I4MXFy1NMcL3/4kRpmdpvnb4+J9VTmz2DaIrR3NLcuUjlQebQtSD8ihjh
Al3S0zRExUeVw682rn7z99KO6vvqnbRx1kRbyihrC06LF1TSW5g8obMBhhSN9ZwtG09Ja9OgxQsF
6IrLtsZqoye8fUaD20SZUUfNPCbXJ/ry3d7RpR6ClhpU2qROfZ5/8BGyMTL/Bp0fGpfc3OV5dcN7
466ts40AWhkqndU01JMztiVi01HvTn9zdqm5/iErCVFnIrSKDHJykbO6oAt3QOyMUUf4fNPAo3aj
i5XZ0PkI/VQPvVMEVdrUy2l0myUV/cz/uBAxu0NFv9uYkrUh0ja9bCwWWFXPLXgnwF2N4Q11+Lfr
g7TyBbpcDQvPJt2Ui9QNGInqkD/zjr+IBQLTc3dzvY+Vn68r1gx1AFR2kAFz5dJHl2c/oJW2EQ5/
ibGXsq82NIpjWx29fkznIFQxQMPODpRcI3b9aXQiyMjVAA7TrI2BLJQ7sbT+XpU0AMEtq+ZdU0zF
gXIuXz2Hs1uflhYMJPsgaovShAHImD81EDV8NV3bhVo8GAcYlX4vlQoSPFZChqG1830ZlsNrXkt+
IgDtA+43BLSIi9lifxzJ7OelH8Y9FMr8MRrxlv3AMtXuRjnbuxCbR+zikmc3b6ZvZM1hrD0/gbSK
eT9Ka7jp4Du0dxipniyem3+aPBdvUyXGBxttHHgHrWAZ2sER5xYQDihxHwre4/kCfgab2MKVqoxO
VOnANKM2kOtp6XriAKyZ+D9nV7LkKA5Ev4gIBEjAFbyU7Vq7uqu6+0L0Mo0AsUgsAr5+nvtUozEm
widH+IBAUqZSmS/f+wKRxGnjebiZgmJCREp3rI6csIWW/fUts7Atzc6V3kqZk4S4ao9KF2dVPNSF
1b0zjz/Sfk1+c2Fbmm0rQzsUaqgRkk0k/5kR/gvtkGunzUJYYxKE4HSeWN3M4iSnsY9Lq/5czcWJ
V/5n3XcPbjvceGCahCA2D63Sb9EM643pRiMnVAf2bTGfyfnRNRxUfhmAF0LLTUe+2cnP64u7cMKY
/aBnrt4ZmofdqWRT8I9w22w3ZBTM1LPwn5vezWKVTxZE6Rjf9NBu210fduE8MHtFBy9zWCFwpbIa
Z4s2kV3qO1Gq25UtuxRgmM1DA6i3WGaj/JR0Q53GDcjRtm3JgofRC/O7LqnqTWOTbJcGffUI7Wj/
qWIkgYh3Vr5MvEkfQc6efLn+rRebSxHtmGQIuVCgvqI+6u1uL7dDSYoHEAI0sYdu2bup8tjGgjfe
NuAn2TbCFVudWeSOamCXXNKr72kNAE+pk2LlnFlwIp7z3xu+UB2Z0RfYnVTRt5HXIUvBmHPnQhw4
Jrwt4j6Q70Pd/l75fvccMV44GMxem1I6KQGx5rkSpfgJTXD0fg7cXkSBlPNXG42EBwn4yrvdDNmX
0fHZj0D4aD9yJ/BjbzR6AaC5XYIW0xWuv3WzrjnZSS8P6ORKnvqwsDe27fo7oYX84XB/eAga7m+z
2aM6YrbHnxICojHLCcufYihZE2tvooeCAv2TdnP+lHeTde9JTnaW5Y/Pdl/7z1MFnc4RnEV7UK1O
Lao4VrCh4FL+Buiteu6ajG5bWeu3hGXZF+7r7DcZS/5QqSGI01ba+2yaUxkJIvJ70IjOr15TAXfW
y+YL61AnTrEr/glqB12GXJHiE8ocY6zLeQSJD5RLiPDdp27O3ChHriwijOSPtE9ZzPsUirVNj1Ra
VaERHtnnLO7r5lEObHzLKk222mb+t8GrUPfw6m5XgxF703cD2w8llxtfku7rnFEaCRGQmEqbxtPg
18fcRpcuboFd3GYgBCdoWIgs8Hg/aO5b//gJdfacsWRj1ay71zZNolJj7stK0jvOAzsGO5W/t7rU
+mm3lMeggkg3Tu6JDvE9d96CvrV2usybLz5oQ6OJ2jxOGYA/2PjOXWqTNO4KEIWA8IJ/6YtZbJku
p2dkBD1gg0j1XLgQd8/Dod67tVtvlLaTrWpSZMXBLMcj10poLKZhPlVu+Ec1g94nSSE3jDXqvqpD
vfcHH0yrqhZf57RPf4vSkVGZazB78L5Yo25ZOMtMgLB2XVfJJkSajtvZvUOl+0CTW3Tw4EtMbBZB
V4ajelz9Qqd+wq02jJoq27nVTWja8wDnKOBD+g8Se60cyhHdkBWk7J94/U8wrQSIC4GEicqyK+bW
3VR1p3yuNzT0gXM/s/xVG71Gjbc09ef/P7y8nJgHsh54NshqAhmU5eEBFkVX/ObCoWVigYcMe6tB
9HXqqb0JPAqhYLSqjHQlzXjp5YEd/es9P7y80weNXRboli/be7+iEUerwHUPfMnhn59sOHw0kVqc
lHNwFMi+gmRRuwfh0BPh4R3aYVLAefmXah5XpunSMp9HM+7b0CgbNVFsBjRjUyv9guj6vhzz01i2
K9fUSxHdeQTj4j01qBLa1jifwOS9DbGJXL+Lq2KOueD7Gsw716dtYUFMjAkVtOcTUi1onBVbn06b
cU1ca+nJ54X6sNTFSECbT1xyqqFv6HddFpVTeEOoiMkxFceJdoF1Dnt5CkBGVGb+O2gif1+fkEsG
cH604RtEO0yoSHoEBEEeelCc0DlC+pvCTavn20Y4j/xhYpyGo3XJ8mEDOc9PcxcWD3yU7tYaQQl8
fYiluT///2EIGlhuWycamj4qB5cP8k0N39z2aCNjVufjyPTkW0dILcdc/qmSNUGzpZc2LDh38hB9
3GgltqB1AHnrtl5TMltaU8NaO9qPam6hdwBu+X4zM1eVEXWr4nfalHxlypfGMOzVznqfEoeFx6qX
EbUL9Nx/99w1/csFf2MiRfIc8peA3SfHwDuh2SFi89faeSPlGtRs4e3/h01gqUvpbIdHZ3o4B2Ck
+AMm8hXXvLCwJi4BmkB66JQDFRo+yF2XEGvDw4at1FCWXt1Y3Jl3JRkq9J7yYsojlrUvQVg+BsFt
qsb+Xz2fD7bEqzJRKZgKjl1WuxGAECeROBsx6tPY2b+HslFQBZFH7q2hRC+yCMMF/a+wzXC01IE7
nIav/Ryrb+E77TBwxO7BPwUqzEeo6Hx/bV6CNJpfr1v1X/dmXl/OYxreGgHRPEP2RZ3GmpJNkjaB
Fzc6qH46ek7+oTUFdJ3x/msOKuhmh4oBfZ2Kotg1U6K3QyPQOyfbCcpnViblHzlW0xOIFrN/RO2y
qCcEWYkCWjz7QlKODiZVqHcXeTFnJ4Jzx01aBkiTz5PIfqN7obyx08KEJon6vDMAKj/JptIP9SQx
nQJ8GGENbeLCmtfSL5fNk5k4pWwMui5pFYh6Oo0yyU9LQfYz3OBKdX15LlsQM4FKgG2FukjxfJBT
ROgi3fTVWkR22XyYWZgF/JAhLWATJIv4sMvZwLZtnsh96I1r7LWXQxmgnP57GjEhqmn0euisSpbt
SZ9snRHJ05b3D5Jke62yFVTL0rec//9gqmAWsoaZBygFW614s4LAiQeklkVkA6O2EuBfXgrfVCch
Glp5DqgxT0OXHQft3ZPKfb9llX0TY4Gah1BePkDAKhP3CEI+1xX5ff3RlzeobwpP11x0XlU55OTb
f8LwZ1r8AnYzcosbH3+erA8TjzohJ04PQWM/FU+O1M9jZf0G0uWs0pB9ve0TjMAjCXTgWjbiyQae
IiAgnPRmsDq+BFa1EgsvTZIRgLQzBOCyGbxx1egBSjDHg/4epCV83Fog8hfXdsnNGocV79IBfR3o
FiVW7x2IktmOByr9rggJf1OZ8qfG87z7CRnueCxUsBW2zMfI9rwMJDYlw7ZIAUJINPd2th7HGwAr
gc1MSjYmlVeVM5IKFrl3uzFywHd0fdWWTNJYtQa6YhQvi3o7O51TVdIqInetBerygjGTe23KbeVm
XjMBtPKjZ2kVQwkZhKU6+ApGhTWs0NIXGEtG6GBD6QBORWUgoO6Hzo8LMoDGiI8rh+9ll8JMTAJA
/iDHRAHp1FqosnvcjkCttEZws/D6JhRBiVoNMrOsY5VOfVSjTMwjJln+qeD9tKZrv/AF/8MkhIGy
BfPyU9aCRqmdnoeu/3R9Ay1EQ8ysGGaiGhhPshx3mXq+A18KNHWHBtKMiFnI3hIaUDovoC+zz5i1
l4E1f7fBs4/yFAO9KJTj07sQiIcfuWrCF9Tj80+eh/86SDTe5JmYCVXwEsWt7nxV1yF2d1CCMIxI
bR2UTOSd1ydr+poXJSRhpmZhU1OpdTqcr3VjOm+gt8kjv2mP05T88V3rK+TVnhPEpz4dX8egX1W1
OO/0/zstFhjH6uC6th0yHRxB7oVG3zCLWiC4UsryWM8y3cwCyVFQ++Yx8lD8Lu/bAJnffuXAvVS9
OX+04UEyF/4K8tDTue3rfQib35nH/KgT1uMMUoWwEW1kjerRY9YtnWDnEY1zoCoSB5AEOzhm6Oan
I4uI91Ula3i1xVU0HApWEPPIqY+7XBoLTuPUarfKdiIneQM8advW0+uYo71hDRm64CYD42qK3Aha
lQCjOXqO3BLrW217uzy574uV02Ph+SaCg/QFkEi2nk928ziL6tD0uJjwEV1i08t1J7DgxEzMBiGi
Fo4L4ZaweSgmsSHDj9Bz4+sPX3r9c9j6IXipclL4PCzRHg2it3CWSNqDu9b7Wc+3ECBjQ5mwjRy9
/FWQF9WpBdE5V0+Olx3c4hVMCBtd3DhFhpFOqZd7fICZ+NUTS0JQGfwOkrWq70IEb5bkA4Vuy8z3
pxPXaRz6IH8ZH3uviMFcFBf92/V1WBrEMPSWu63dQGr85FnuXanAxhQolPnLgEe4qkF7k8gVl7K0
4oaBUx6CJEJbFTJw74BORFnIN6DMiVpnDai7tGENG0daFTShPpWnmug/HkSR4znXd5q60+b6ZC0N
YNg0yvyp9lELAG9KNcZ8GOs7OGn+7KIJaGUIchECj31rVuTBU8BaO+f+sZw4FOnAvLhxJBoyQInY
ddEsieKxxUCeF0yhu9dFM+ySOq3yjZ9UKRSBQdeITjmoEsxpDubvobprSn+GjN6MRqU+oPxR+nZz
csGEdU/qfog0ndRxmJUXzf6Y3JcZPKRqe++LhlTPEw3Ceg/lzu5z3/vJp8lpm00h2+CTmzbsTo0i
2MjCaaKq9ZwN+OfmjbKynwDxD5uWBSnES6QERQHR27zT2ZPTTW0XjbU9PY0VJOfDMS/BDaOyXTYO
09vkt3rjhSo/iCGb7yB7AkVDahVHlvjFwXeHX7TOk50zgj4S8U/6OBVgyOlFmP7s5gD8zZlMgz9Z
Ukx7lnf1Xs62vK+TWYBPpJf7ilh5DAhn+9gm4MzLJt3vxsGVYPAO53fQfdW73LXUlknBH4JOoKza
OQDeodhnPxJWW0i4NAEABY6j7oRW1XvPwj+sLocYBFIsho8JTzPp9H4IiIvipzor1YZtDH6n4CfT
rN5Vdl2++86cvnduyiEOnXZxONlPHN42ymUFwm7U0A99m/8jA7BYgtGkvKOS1CdvSN/aNnW+iFTr
naakBA/5PMVu5v8YSpt/LmfmPwSeEPfSb6tPmd/TiOk+2IUOCIWaef7nJjMwKcIgIOG3Ce5F4D1r
9/WZVq1v1Us/FivCGwuewoSOQOVkBvoJXtVzIUJTZwN8UZd/H5UzbTIF8MJNn/E/qAjAYt0w5GCq
ltYLL5LndFBvAuiA2x5//roPJxwjqVvaXjcBS5tHrf9ctWk0TPbKFW8h+DeRD2Hf50rzhh1V7j/X
pPgMR/Hz+osvPfr8/8cXHwKeQcaBHmXpRtR6dOwbH2ycNbRBvzkoaJsTH+kby6bHnniH6++84JmZ
cbhkZV8P0wRartYiUSf3LSMblqxcNZYebpwrFhde44Fy/wTi0jhAk5GENksDmoXb3t04Vbq5IP1c
z/VpRu/5hnMaxKWDuDrxc2tlLy5YlEnbWU7UsqqmYschKZNIMP7uWd2G8LHeMEveXf+OhX1j0ndK
lmQjZW51Es03p/7Sr3UPLD3XCBUbGWSyLOEAQaTfPtmARkM3G9pHK7tyIQIyURVgpBot6mF1NfrA
QUIZk+6TyF5rxSLXWcmRLoxhknemrOYQWqSg1WQO4JNeIEBfTNtu152jUqizT4/EbtQtoGiEEP8T
mKlE4gOI5B3BGHUcFNuRVEVyXuPXWfoaw0EQ1TiJyiwPV9NMHUVP5Q6aNTLG5bSJ3UKEWydv89fr
u2rB+EwuT7uyPah0u9NpDB9Alxg19gswTyumt0CrxUwWyow3fZfMePoshHeU2h8PVuL4xwEVlhid
HpDemc7irlb2BfJr/R5EVWU81KN7GHlSb69/4sJlmxr+paN515WCq1PSJvnr2Gm6TUDqvKtpCCYX
5h/UGPaA4gz5Xd00ZCUeXzIrw+3YtqUHd+ynU88CnK9PbVauzOrCkplQIqhJedXcqvrElPsgZPEL
1/o7O01udJgmkqggM/OSsob6Q+rfV20LpWBIE/uV/ef6eizMjAknKlgNIKEFqFwaeM+ceu/B7K/c
2pemxjCdmigxCBqUJ0VU5LsAKkK3ZWDPt724ccAOA5osPDB/nIQ1Hbjv7kExuOLBFk4QE9pZ0tIL
LJXNEOr90rE/oFNDM/031q+lf5bm3LCBhqBgLXvPP3LfaR9qUPYdqn7k++sTs+CxTH6nCW1XDFFr
eXKavImb0gXSKnzUef3QcnuTymaNPm1hfU2WJ3RLJZDsxPqSDPSraLcckPntsxuzJiZN3hg6qhJC
zKfG5hsLzJpJT2LZoj/AFbdFxSbhE9qZW1b06AWmma0Pk99PL2LuRSxCX/64vhrB5dSmSfqU1C2h
lPIJMrZyV2VNvskr9mPUIJmvZvEJnCK7fhhvc3PueaU+RLNlWtgQEifVySqqKOkPNlv5igWLMJny
pjqhIvTAVg4Jtl98RFn7jH7GFc65L9pxLf28YBcmdq9NqrHSQ+gdbS0+q2D6IqtpxVv8ReldSDGb
6D0w2dIpKUuUQELivpa1B6E+9BOSaAwtJBW5p7tIp7IfYzbwPotDzbpPqmnSfSone689cP1uLQDm
sn2PNo7fLeBnqPWHIhORhuhzLIsg2/XQbrp36jY7WsTSL0hlkDcyWLhphyr8w5MU90ffQYMeeGO7
PJppVj/aHWQ0AfUdf2ZtArwlem8+X997SwZq+JmCZjKoRYG75dwcnbQaN4FKXmW9JtO+9HzjVA07
ZxhVnkHa1GniVtMf9tTs0an/6frrL2w6EznIu8nhDfjNT14iDmgnuEubesftdtfM2YrBLFinSU0V
pKnT9Qn0q1k48Ttvdl+hILTnCVJ2Vhe8OmhzyDo0ud72QWeP/cE8ud2HNcqTENmVIp4aZGrFP5K9
1f3KJl9YDxNZqBNvqrKkc04uGVpwQrjiPXUFPQ6SOisTtnC4OIaHESEY05tyxJnSzDE0TeJyeK/G
L5wNcatWsChL627EDdUg5izNKoILRPBYnaffbujdrOR9iqLPiuv/y391wSH8n7NqKtxJlOpUiXjc
ZY/OEZzisdjYINyIvUgBPrKxHoatvUui42u6AW/PO9uuDb/g6hznv1vB49PoALUC1v5Blm+15u6u
lylZo1xbmkLD8v1QN4HdF/JU1L8bimKJ+zQmYuOt1QKWXt+wfEJSAhU+ABm4DOIw8O/9id12szaB
iHrMnNztcgeN+eoVNCYvDO0QN9mfiUHMZUbELPBoh/WHEiTJYFumIF1JajsCF7lc2VoLNmKiERs5
UdIEI/IzaYf++K4Yv2Wll4Js2WZx42To1KakWCu/Lyy1qY9TOEmvihKie2zGvUA+tfK7CyWRprjN
Gk0CJS/NK1V1wO1xazfPOC+Lrx7K3k634rT+uvMLhmgy5jeOIlViud7Jjr04eNMPwCKWX7roeT6q
bRGrO+cbilreq70rN9bB+ta/1+/lT/vTmEf+xj8gWltZtwX3+bcN7oN7Doa6mNMUWmyOCvfeGMyb
sK1eEypvk41kfy/mHwaY217QcWLuSZJwfmzTJkeunEwrC7Vgkybjkpg8MKH2KeaRuIdBih+1f5sE
IcB6//VW6HRuSJUW3kmBGWInU9BZoAyBFNJ1u1yYeBOOii0MCRKPuqdytPaBPeSoiWcSbHhrCN6F
qTGxp4gdXEv7WFmG5gNQZ9wXSbjiU5be/ewEPqxpSS0wEs499FRJve+qhzlIYqS3Vrbk0oufjf7D
020rtXSYQC65Fv1vZbPDaCW72ybdOMmlqykdnJqeoOgeifa9DKA2OK31ji5Ny/mDPrx4BojK6JWt
A13D5qFj/ra3weBdZO28Mu9LM+P+dwCmOM8g/+pCuYsfpGwQsJXh2rQveHDbOJ3zljjURnv7aTw3
rIiRn+o6eXSKkkOQ0VGxP/or5Z+lzzAOap2j6jckip6oBAlJ1ukWksveSrC2tAiG2YajbgkqVWCn
dT7TSUaDRGZ0uu1+Tk1Icg2Nv9Szvf6EFsFfgT1/Zdz7mifhY0LEbYBJasKS09BXIak1rMsN5hfm
N3yLnttiQ9jMYlV4cnvdGC7fA6jpgfKE1PCaGhhlR/7yAVU8ztNUAYLkqWozhKX9xe4Y6DYyNSW/
rw95+dz2fMNxpOgOYaTIIRTjDdsqR6toQKd8w0J+b+XemhzNxR7uwEY/4H/tRKjSTjhnPvh3RgQ9
nih2bYoCdQuFwN3oWZ6KStkMx2lsmh0VUu98N2/vrMbv7xq7cL4FGe651z/58man/4Npg0q3hIij
e2qrKUTTH+nJtyQf/NvUCKlJpVUrXiXyfEz5wK267g8vp4duXqtCXnYK1ISwopV/QrMxyJIrWuzD
6Y2zdIvwd5cHf/z81/UZurwpaGh4tSGxKvB2nEMQ6Ue0OSS0vHNIERF0YlwfYWkNDNcm0LuLVMSZ
rbpKwzjNofbCmmolcXqxSf+82wx3NnLpT2kHn2C7RRf3ic8/8Q6EsmoYrMcum4s2AkPJfD+HdnXI
3ErtUPFo9vNgNZ+1o10VdSATjlMxy5sa+agJffWLgtdwIN4pHcTDoK1PwTzf9mgT+Dp5FHn5Qjkn
If30oZIDR4KPZzedDNREvFpJ3oChCpcVwYfprgdVya5PavpyfRtcPhro/zCvnvC9vsFm1t2P2XpC
90o0ruHol55tBC1ONiWeoKD+tEe1qyYekbN4a/p+/c0XTMTEioqqQl5IwERUJyNu3+e6BP2YiCxx
CyMfNrGJth19BopkYXknkQfofAaxw5h73wjo6FZscOG0MQGnJa9zUOSEZ90ROUR22X6zPLFB2xKO
UquNCpdTDJmtnG1Ly2FYPO7TjlMlGC0PIRkF3aKt4j6PQitdqfMsrYhh9D6wQrnfYL60LoDM0vXW
cZs2ImJ8CcdCr0za0mcYwQzoZPO6S5l38s7BXp0HL141oF9tWvmKheebGNPGGVrduvgKxAKQwwCf
Ul6DGHCtTL3gd02A6ShHCwphXXWq2uq9nbrPVeeu1ZMWKrvUjCWgzqx72sDJjXTYTpIgEZAnb4xD
ADBAmx3YyHZZAZhxHcgfesof7Wz8LvLktmCfmuhTyFr6LqBzMEkkVb7aAy+OFhDzW1J5awDXhT3m
n1ftw32C+q4EBhu3lTFkr744H4kQqM7owGKU596uu5alNTr//2GQqhd1DU5Aeip0ck+c9L6n2UqW
Y+n9jYOdQFutnNVMTlXqRZV+HAM/tt0/ybCGU1jwKSb3U+VPNK80hL5np3ut5jyWLphK+vKpLkAe
4AGM3aQriYYlSzHs3Z4rZ0oAyT4VBO4LyXiU51BV3LlFc9vZZ3JAjT26r8J8YCeGGLz0v7h85cEL
y2DiTVWaVLqmhQ38i/AjFVbV5xQg5ngOVL4LinINHrQwRSaqj/idGwpQyYBp6twE95DiZ3ZXoqyF
pTaxfFNLbTcQmgFDheBtuE9CEU3zENFERqR+tUFsc90eFhoJqEkAxfNWJFmKUnIPAcJ90rrBMXGL
+rPWtn3norOAb+0yKfNo8sE4k8lWiE1QSL6Wxl54Ac/0LIx5WRFQhUr5ELVhbE8gpgBIMkK/HBCo
LgQH1nzYZdsHcvq/tt+iaJ7lDIKUeYDmonR6hrTmir1cfjQ14YusRWmMhuBTVa3zYxzFD1WvCcsu
7WfDY5WepqVNsBVqO99P6tFOP/nyk5evaZMsvbrhtqxBjEOi8XzfLuKyaoAGXAmelyzEiErAxxnY
WSGcs+pJGc+o9O/QGO7EkPprdte375KdGH4KWeV+TKekO4FmFuSGz4lTf7bJs2rdvaWOwa2RialV
TmRNqsEHYXYV6FgQSFsOv32dbq9/xd9a5P/z49gp/92Zo2xGhLs4lZqN++ocWVwe2y/+z/DUHNot
fZ5ib1tsxWv2EnyzX8MHcuzv8zvxIr5X35mzXUNVLuwEE/BYVmlfZgqoPmpXn0u/e+inW6ieEG+b
zG5AUSa+QnvSyXbaF1f2b4FcE2lbUMemJhixL3u76sCOf4I4/BDTwm/ihKfd6wAZq5h50HmO/VxO
8ZnB76ny0Tmet9r9yh2mniaGYBzo4HSDZknvaNUCacwsKL9bMxKbYSGyMSq8BLxcrHN/QKZN71pl
209lCZj70Emxt2Tqx1SnwYZAYO2mC5BntsqQKmwcG1QIp6n8bbF+N4di01o/R7nWi3PZqXgmVaVQ
BKJeQwAUYv3Q5eFW0fEgwNphfb2+oy8/H+iX/25oPdpyGJKEnGa1cawIV1FgKL+Bkj++/vylrWo4
xaYbu5lplMEJ955IBUToUL7e9mjDH2qgQgYkxFC2ncGhV8kp2DtzNa84rKWJMXwiFMK15hVT0HK0
31Ti33FIDEZdPr40Jf1+/Qsu3hX8MGSGV0yCEuwi1G6PjtI7i/T7qg3uaFIdhtKL+7b6LHW/CUEe
7c7yDklBSN1mh+tjX8qgnYc2rnC15du9o1R3HK2XzNGPzVlt/IyIctnj3OnNTaOY/nKQad+3KFge
MwvyrXnZ9rHPnaNMqu9FwfJt3483jnQ+eD7cF2jj8MGGYNSxLtV3Z3I+uzmos7oUhM9lO/3xhpGv
7IxLpyVmznSRfgM12rG1JTogijDmhU3iwZ38aBjWgB1LI5z35IdvIbbMSrvHrOEk1k8tdOeeUwZi
C0hCVyvliEt2ef4Iw+4nB/Ly3RTKI7L6P2lp7XzoOK5kBy6ZzvnZhs2fFf6G3MLrT4Xah9ZnZ7a3
lvwDMsbbVsBEzndaur52RHfUc2oXkaBpsa1JTqOpVmtt3gv2YWKJiW35vuek5bHUoviaNQmJm9Yr
Dk4oAHPF/T7yezGsuLKFBTeBxUNDpmqYbXEE6kxDk6ewo67z2EEWZbHiiJeGMBa84EPazOh9PYTk
nrZs6zt3ydDeuCDGiteiDW2U7CV6jptyD6Yz9+B6rYj6pqternuSi9cP7CqTq1CHuZyhbFccJcnR
qzsCoPODg4EgRumriIlHWDxULnrZSiJkPLY+HaKZgAXg+vgLBmPCOZV2kjSUiTha0nuYGus1xSi3
PdqYvTBjdZcPqjzSSgRPvU3/9GkxrRzwS+9tnJJQYuEJONiHI8lbtPa0yXdQ0q7pyCwYiQnkbAfQ
nqaQHD8ijhA/RDplSSS1VzygK0PeD3Ptsdhqw1tA7OctYJzJHtSWEh+u9qC0/glFq8+MTd8buYZ1
WzIR4zTWQ+aE1qzL40jLAeDpsTrYvgLdeYj49KalNvHgFm39Xgc1PVQ26bZpwvQemc78howK5scE
gY+17Hnv5sDhVAG4MJ7CeozKIgB/3Kfrr7/g2U0YuMiZP6rSbY4eD/V3qNIDQtvP4bgDDPFM9JUE
2f76SEvb9rzjPhyBk9eTwR0IzK0g3b5tw/C+7DOxue3p5+/78HQNyh8HZZH6qPq237qJpnHiqHpl
GS7ddc/LYOwjOVde0Peo43ZnjrrKtrx9nmTo3gtKtQlxZYiRof3VudXbbV9jhHKqRP+14zvyOM/V
pzorPrdlsRImLBi4CfslUymt2vblkU2SxyxB1qEc6IPXlXdnFZq4zNWKwPnC1jLRv+XopVoGjToW
FvTMhmofZhBbKKw7aLK+X5+nBfs2eURxo+0ADBrUEfzvr8nUfgn86Xs7WWtIlaXnG7tq4E1m0/6c
zkB0oLJqW+ZocFLz3fXXXzAJE+4LJQrfUyFef3L1Yw0FXLSvl2tEn0vTfx70g0VAg7zM/VAp8B4m
buSXhQVIALtHi/qT5QUra7z0BcZZ1JdJn3ce1njk/njfWVzvRVveGDWbMF7QlNftDNkIkDOqYJNq
/qseiR9P4sYQytSlZeCrJ6BaVdD4IcNZGfBX6JfZZmzX5mdpAxmGPE0KZYM8wQbV75K9d9OTSFYM
+S+u1sxcwSmZUF6ozwph0Xo4MtQ4vQ3JR7aRWGx4bRAPf/Ndpr7X54RPM2p/mwR9DlJrb4LSIhl3
JIeMtkzRZdl1Do+81Eo+e8L+2TOkgFMt3JXKzEXMAt7SJMUDBmbmbVYnhxIaaUEk+q59UWFO/TiV
gAi7Tc7vIHDcIus8hBTo1LnagmoexYkZRBVFEL7nIE16sxJhb69b3YIzN3HKSTVXKUGC5JjXyQl5
nXvJA/S9q0/A+sadpC/WbK91hS54WxOsnAdDU9Su7xw1BBSccAf60chp7K3dfGXhLTCu80YwvZTH
UWDxpuSAdf7ddvkUzfP8WCXV75CurePCRjZxyiMBucbcTMEBDWkMumGtY8Vcr/F8Lj3d8FV97tl2
I6l1yCZf70AVVD85c8O/J9Df2Vxf9aUhDE8le1SGycisA8XebiWbY8LSvbTBTn99gAV/a8KPXWDc
0tl3koMitdxYXfmgKzjeUYg7HYLq8PooCw7XhCGHXVCNvKmSQxK++/0fR61EOEvTYzgqCyxKeeDm
1qEj9yOrYz28csRQ11/670684KpMACCrqGVP/Zwc7ETJkwX5gXuoX5AIzGsp3A0nEmxoovkNrg62
DdIxjAnYacGmIee9ngcJ/+RBZClBk9jE03A7ARC5Uj5a+HATvJwlVu4Sgg+vIZunQdnRzs+0Kv/l
7EqWI8W16BcpAoGEpC2Qs2e7bFdtiBq6mBHz9PXvZK/86CSJyF2HOwoSSffqSvcMm+tfvvT0WdHb
wDhWR+en1/ohCdG7iA+m8fv6s/+d80ujen7plx2+rCPLN9sWP72D8k0dTZ0rrMKJkeizutiGvV07
tcTZdsihtjeWxkZMyUqXdCGxGbOIZaQDGLKm/sEs2kc/CJ2Bt04SZdsxPtbFGipl6S2zoK2LxIhY
WYbHrIJ0c2qoJzM0xTbg7HHyu8KB2s3Kxe3SRM0OojF2rjhXOjiinIn2PgiEWzEW/8QWrJuvT9dC
5M4dWm2ocVSjHMIjUx9FDzlEka6UkUu/fRa7FQ0URHKlf7C0+dNuqnQboMK2/Xqte3v5BfI/WOS0
lUQPhn/oYUrjRiTijwWt2hcfZpI3jY6cQ5EF7v0npZEhimoPC0zXyNe63JfHXc4hum1fNoNqEnJI
E1y9V2qIvCLr25XffW4T/jcG5Rx061u06ltIbB9GOJ46ReN/wqb8Z9uHvyZtPsGqnDoj4Y4q5e76
Mrq8zcg5CndoWa59QuRBxEN96Cj9tOP0tVZVC82+YuVWYGnCZ9E95bzhgbD8Q5hCQyt/SVjj6v4W
MI1QQCT/f96Ko4jzvGD+oanih9Cqfidp8yi7+q09mztF1ntq33Y7I+cKszaBx2k64kNMy74fuA8l
n2xl41haV7M7gRGIBqswa+xpOn3O8/AtCdKVRbX06FlAg6NcZzoqo6MFY+vGAsZsatWaq/vCip3j
agkI2TqkVXQ0E5W94v445i4uLEEi0QUbTwpnOKAmh776HCahDrXKx9tqMDkH3UYQPDZJNYZHUxkO
t6MH1p/Gkb3dFBlz0G2ajaIkDT6smRo3TrbcSF1hw3v2Rt8hOddvjXyYi2BuoiNLmsTJhn05QkAI
AnIrxd1C2M3Bt3FRZiowIijPRrD+Qv92CNSzim6BsyDu5shbZFhTV+eoLmBkV4CcXxk/ZPpMmhsn
YBbXMEKgOGoirpME4M4qNHwnRjpPZfEWhZLeFhxytlNXumNjbyGf057sjZhv24K937aCZiEdRKJU
QQ3pQ1qU3tTs4aT8gIOhU2lje9sbZpFtq1qWUYUyI8n+8uSRUP5E/IeW06frz79cMMk5zNbSlLCJ
oizjaQ7sT/AP5H4RzWW7p3n5oRtrDVVy+RAt54DbszMDtxIfibWF6CLqS+jaKKvyxhSR3b/kceRe
/6KFmJiDb4OR0VEMUh7Y8OinlZtD81HqtUPb0tPPu+yXEpoH2NHBNMBuSrv3WIBQ3Cf0jddr872Q
yee4t17oUvlj5R/yxNrLxPQ0qV9vG5jzK7/89LLjHWwfEM0ULuKdlQDBN4KhvHbQXBqZWTCHKXjb
JtS4DxD/+slbXI2UWRq4sKxZI08tVDJzTG07WRD8NrCBYkuuItgcqvehSSG0KlbS6dLgz8IZtwjM
RMvJP8iifMsaXFJ2YiUJLf32WRwnNAuxLaIihi6nZ8VvKmHQ+49h/nhbBTaH0jLoh4FQnwYoAWDr
USEpHVhfiU3RE3/l2LDwDXMUbUeTAXAH5CIpX2mLjd/e5far5d9YxcyBtAmNpggiuiB5mM0dFHtd
w+9XbisW0twcOTuIQttjjjRnZzb75CGp3XEM/xZBazmGpvVrVuZrxlALq2iOL43jhPbd2KGH2Ot+
k5Es2bABxpTXo3hpEmZRPMS2TlnTpsfcCOCMbNWZsTUKKD0Vg47v00ZlK0O29KJZPEcwjZBA7ATQ
ur2nzbOMnmCszY3P65/xr2DrhXPQXDVziitpc6joHj8/Hw9k83gfvbAd2516x3czZ3QNF+BT5+S7
f7ijHcDS3HqH9pNreSigHMCPvdqjR36c3vVB7Mq7UTvQmXVfYQrqtM6flV958bBm/YetVgaGVYmp
OeVJ/yiZvqtpvjK8l1eJNa+qB5GrwQDt6FQqex/VfGs3dIU6s/To8xb8JdGHGhaRxCibk22++fol
Ub+vj8blDG/N62UGtaQecpjNqY/HwBkt5VgBfbLDlf7E5QrBmhfLJtcaF0GlPmoWhi9NRgRqfdF5
/ZRI1/Qt2zU6rY+2NemVO6mLWF6hrHn9HNqY3qDKg1Od1mheZ8U4vaVZJ7cTLl68iemsdbqclida
MwstED98wAbEAQKEmewmZGl0EqHPdlbJrNyd6r7/TmgUmNheJ7Y35ThFLtdBBF1YWdiBE4+9cYBz
cmA4dh3X99xSLXZ4TVx4AHffCPzw9Is9hGsMmqUZm5W+CgZ7OedYsyKo5XNZmXQjQ59swbLTK4vt
onAPxnCOkjJacC41aJ2wfexgYsLPwAnbJx+91ok+2AEvlMvClJx6EgZuBMVOT6ZVf2zMIIahIDWa
AP8fgtI2CdU7LTPmSFW0nwEGaHQ7UZe/FHS/oDtvJumTbuBnYI1B12zA5+gfZDQMK8v7csLDIfn/
wyZphA1HL1MdjGkydszW0ZsAKTd2Sij8w+izv7GQseaEw9gIKK87qg5a5v6fDj05FGOdLIgDi8s4
dgIYdK0E1VIumJU08MfSkMOU8VHBiqhwsDPhqCsK+f22lDAraxpIWIddVgdHo2a/hIS2xJmmn8aR
XNnuFn7//HwSCFrmuYxQb/v0ofLNR94Ub9d/+8J8z08kft/RoWulwJ0YcUFqObXx9BADwOT0Of15
/R1LP/9cj3xJxYZMEOImEfj5zWtVSg/sipWZXfr5579/eTQQrXYRyxANtmA6GtGrWcYbq1TuCBDk
9R9/+eLH+s9ZJGn9TGS9OJhc3cMBZstj6xgXT5GdQooeIMXc/KMj+6YK2Zrj6DUir8qJIWBhPryY
tPgYWb5LmRU5qVpj+i6N2aymYYSXjEjBDnHpQ+GfVg/l2ADCIqzJC+t6ZWYWsu78nNKVBnDVJa54
Ozt5lY19x+nwgnJnZd0uPX4W0nAhppUPDNFB2pH6RO+tfilTHwIO2oj6P9enfukds7gebIu0gAfI
Q0Dz/lipMW6dum6JY8Ym0tRNL5kfWYDdh35DncoDLckjnbqPkOhDVPYrsbfwDfPjSmCEdJgAZTlk
A3+uI+ObX6JQzLvNbb9+FtpJ1VQDr5V1CKThDFm3iXz8p/Rue/osuju7q5u+kdahkjsDZ/QAAnh2
t2Zxdvk4ZM2PKGU1dLRAajrEZOv3073yv9uy3Q0RcU25vf4FC7Fmn1Pil/wEmGlNKkTWwU/9P0UO
O9NeUOrYIo1dnncrJdz5af89Rlj2LKKlDPKwCJl14HX/jXLoJhDZv1z/gqVRMv//C+pJhyripnWg
WnldXfxgDcw88hgkLxsiq0VUvt72ollEQ8lchhbUkw5VZRafUzo2B7/QrZeqKvit4emxy3Qar7Qh
lr5qFtpkhBVKX2Ty0JDJHeK9zdRdUu2zadpG1rfrH7TQabbmpI84skcA4ah9MAeRmE489PbvSdsg
ZzVVEGzsxPJdo+jptpraxrNaOrxymeBeXJhhsEZSX9i/5l4hQW0OQLk04ako2n3cq+2Y2V5Pw5Nh
T7s4U9hdTr5VrKzEpbfNTl2g+vu54mN4Mif7YBDpUFjSManvELb3hl9v6x4HAFm/XR/ihdfNCYCm
rHVX1gMkyLgt96RnyG2FMg4BU41jIbqhmHrWyki5aR+aqGhXquQFEL41576UDYllSYh1gGIBcTiF
deUprM0OJl1tHjyqrOaOSHx5lsv3Rw8qM/zdjPw1gMQCPsyaUwgjS9Yx1go7jMUwvZkhYDQnvx0t
hqtkM4HnWZb0e1gfWgDfFqrzHVkmoE0ZJTUdGsfpJmJjC/6pPX5CXl/dthvMyTSQGLbrlIb8YKnx
2R80nORjCJSTeHi6Pt8LiW7OqIFefi6DmLADPJqrzGlgJ7o1IRi3Jmz/L4TxQiadmx3kHEIxIW3E
Qf6LaYk2Rdi/FMC4DGhZWTi6ZVICJ6bPeE2vhwk8yuYNHDf65lsM8VnDeOPD5DD+GKMBklnZXhr+
yuAubCVzp4TSGHJYpQL0n4B7B4snt7T3eTo+5vLjtsGdJeAxrPJu7LnA0S/4pnGWBW14Zd4uKn7h
fMxn+dZuDSMyq0AeQFnJUWsyAb7KADXwvod35miK7DhOTEFSfeCbTABlWZCM76Ie6N58qhqPSdv6
c/07LyWNM7V3/p3pWIL4k7YnKjksRgbVPaognjYTM3CvVrAdPCmqjRmYykN18379pZdW7vmlswEo
rRLGI5IVp76gP+os+EMj5l1/NL+w++PR8wyPx+qMTaAqm63+ZZgBFG4KnT3Z7ah319+w8OPnPDPh
t6JIo9A8hSrvnZaIx9Ga3q4/+9JOfP71579/qZByOtHKAOADNyMdyM8xvAHh0wSX39Trz3xnudbk
Wxqmc1x9eRFoUhbkTii83imNPNtWIMzZWe/SAIZq179laZzOr/7yigaESElt0p8aHn0To7+t/OHG
YTq/8suj1Rg1PqfTcGL5n2koHej3Al0Ebux9wLV7/ecvjdCsjARHrU1yBVN0KOc0nk2L2u3qrMTG
Wa45BF5KYufZnlWTgmDfUQVeERJb7GXRxdpD70Tvqc7Ho9I17vBv+5hZlIOXqlF/ZAz6rb5470Ub
7HxW+8cu52uqXxergPPXzIKam1nRpKOmp6g3goNB48bN4Pr8kYC2tisV7vygNmYekooFhyEJISlB
6uz79e9bGMk5x8kHQrIFpHg6wdDrb8K7E3y8Uwe770uk6Uo1txCbc5pTTCMQiKuInpTg9q7S/rip
qyb0un6km06E1QeVJPzn+gddJIFjNOfGF4EBv+JSlezUyJ6/crspjhMdgxegQesjx8bxDaf+76Oq
opOCj1sOVLyAIXKaKPGchho2ptd/yEIYzN0xZJoEJJ5keeKk8wxFIIKWu/EajGtpTGc5ImmarCpp
R0+p9ZeQ1u2mxDGhGtfaPy0/3lz/hIUtbm6NkcaNkbSWPwDMED+pErCPYDJd0+Q7brINXEZ3LOq+
DyBMrTRylsZsljpiux5L6ODTk0RW2sS59J0OcFAnhvrzja+YpY6sz2SmONza5biP8+fOf5qC1+vD
tTQns1wx5S0XU0GGU9eCEJz026GqPbPRP2s735TQ81pZWUsxO8sXlMOYKW0jA1qjx0ijwVcPO2PM
vWqN5LowDXOamm2YI9ZuYJyakLxCY9XLSPq9Tu2VDeJiGYcQnZPTgqTBzeE0Fae2i7gnpnbcW5mA
6m0Dk5DMSAvXCLIENn2mdUfA8MQtuM3jBw5V2dpRdQE/0Dhkty2IOY2tH3s2hZCrPYmkqZzaLjdW
rE1Ym67djS8si7l1BcRkMpvYRnKK0841h3ajGQ6wpv3eZvlDT1aBwgtlw5zQBgJkGuQQyjrxDlJ8
cBLyIK9xC6HtPGWzwqHvWi058eFYVASQpUMPuaj3sLJ1tLl26F/6/bPgVwkkkXEAndBATLxWYn9A
T+umyJxz2UqTESGjszZa2254jBZi9w277gZcMyeKV16yFDWz8GclsXNtjdOpGmFEa21h6+1Ya6t0
aVszZ0EfWWVSsxJGJHQKqmMLFFbohmVFAlxlwqyWtGO0VVYjNgCIp7t8YtxTUsP4pxHEbSd+4zFh
Tnyz2pJDIz80Trp4V3CrquiO2HQlsy0M4ZwdZjASh7FGNVKfL7og0UHZG29W6JILcTingw1JOgVg
8OCX98m04QWINkObgRWX88ptBwUlNnug3vUVdzlHs3nfoh/h4FZk8MZChwQuSmCLOHnVaqcJDdeO
xzX22eWYYWK25lQUJaVufPs4qQ5GHy2DS5liK3Xb0mycv+3LYaHCBU8T9RxbJU1Qp31vbO6k1Y2V
9ZzUVksoPzCJ4iJuzQ34eLu2NdFeaFYm4F9BxfkdDDLWv3deX349xJaLkTc2LtQEJ//0VeunLqtQ
i7qBhQq0ZP34g0MEKN3WE422ocwkg3N9EJ5q2CkmjtVWMFTkTci3PfXbY9FAYAeEVZjACWAhH1l2
ls2ISd66si+YR9AADdyY1/V9iVOu18AJ+mAKu92PUWJvM8HoXVi248/WnPxPv+6nV5Gj/wNfbuPU
pahyzoYI+zDG1RCV5uA1okYjijI9fuR5ykBlKNl+Kolyp6woIzeJRPvWTarcwBza/KVzGb/WRVEc
R6KLl7ZpJrccpvBgWe0ggaLoqkOQcrHp8knedyKePNNWZE8F4cKxs1QddSGE26Lz5aQkbbf9wGPI
sIWJtcsjku9qHSKhVH5YHItksH5OSSsCD5o6SbuLVdettPwuhw7/t2r4MnFyyGGGNTbTaWrBq0gE
nGWiBBDLKYljF/e0z9cj9HLo8DllsBpphR4HH061HYUuFK5HB3CVH9cfvvQNs7jMYFKu4wYPTzqk
5ezHGP4RQbNXfI1Hu/TrZ9sBDmixLiEyD/lK8xtIe8UTOH3DSuAvPHxOywtxUU37s1hsk3TGJi1h
gVaQZE1WY+np5/z8ZX5jQAQThsuHE4c5hDMZxmc4DIfr4/6vxdWFqJ8zngFCCoq0Bs/RjwSuZqKq
nZ4ozaZ3ysB3hO78RNy8zOQzQEJ8Yxv1sDdknO8rpqbIKSvBnbJrUP5FsXWPpoflaNjDP6K/I13o
Z8h9x7V5L7u4B5BfmV4EvSYo6fk5WRn7hV3KOCfjL6Mz2lDrrFK7PaV1AFsLbX8EtLmDrW3nCFEc
6yBcg9EupPc5i1BAvc4YLBOC9nC7c2LVPCRKAizYD971yVh6waygC2EmSMphhL5T0E1eAhMKsPx9
+3tMG2ztt7yDzeV0JSnMAEd8/zi1JWqdd9AUd6ocbzobsHlXXRcyigdkTxhZhE5Ew31p3E2BfeP4
zI6iRKHPSvqwO8EhgFm1Vw0/QfZbGZiFDDRnPAYa7Yyq6/1jaDbuAJ+0gD90uJ42yVrtsTS9sxSk
TD+3JliAnVoG95CmQSPjpTey/U0TO6c9iglGmegjyCPDzsirO5I+GP3v2549ay/q3qKZlrgF5UW3
Tbk1ejbTjWsysfLjLw8+m9MeEwrhTxJY9GT0UP+YkmOQokebxXve7277hPObv6SJIKv8eopG5P/+
By0+YeKNKFhZOpcnls1ZjrSJQoFEirslofeQUOgdkQIi2BtrlNal4TnvDF9+fAPxm1GmFGYmAkiJ
qKH1FmfjfFsFhQ/YnohWKv6lD5kloH4cYlQ8sL7p8u/C+M0NdIfWytfLeZrNyY0lqircZqJKyaLw
BxfmCXwHmDXhDhEXM6Fea9EufcKskLBxJC6jYppO1IRNcKlo8NEKO99lWQ6T1etr6bzs/7tnsjky
e+qptosaByPsLfthak+4xDKdqe2pQ8x6jw71D9IOK3OycNvN5mDt2qRANEhangxCxY8R27BybCCk
wg1VdfkICGTr0i5s3AD+6SxVyYa3w9ruurDy5jgmE+4ANEGJfTSY4b/YZ7hfKXzrrqlLYy/j3l9J
7eeVfGFI54iCLhVFaQDDeyK4BnZKi/5K0HK9Pl0LS2IOGsCCtqPKCKcT0xS2bAB6jGFyrnfYynpY
GKQ5U7Qc8wymcjiZ6ek+af6QrnaM8SHxq5XBWXr+rAC0dO/7VszoCVq5P+wuyx6KLCUbPgzyd1So
tR1wYZzmGHjws8o+GnAfllYpVKTzsT520Dk5MWKuXZAvveL89y+JTNdl248EX6L1nyiWXmkGThit
uZssjdMsTeZRkweGzlB9gI3sd+JD98E2yK1ok43NmvXT0ifMc2TS5jkEnsSxEr7T08cWVmBarJVn
C3Ew54tOKQ9tnL/VMa66LWXhsxrzX9fD4HJzgslZZmyjmoUAksujDlnp0io09zrL4fsk1HPQ1+JH
GobZgWZxsU10Wd4WfHJW9BAy0Eb3jTqmffxgxuVn5E+PRl1+u/5RC1M+h2i3QR3k2NWnU2sD2R8+
k6z43oMF5fCV2FuY7jlQO6/qNNew7zzhRn30hiZQOxPoSxfST2ty6gvfMKee5WkZqTQoJaRIuoNN
9N8WRrqjUDsj79d234XPmHPQoLFlDBPkvU95xuku82vDjdIBBoNZsBbbS59xfvWX2FZimGLDDP0j
jLAcf8yA0YmdEDeHDehR12d7oYaYwzp1WYwtBWrhmFO2gfCVZ9h3/vSadhpNybfr71gaqVl8j2ld
RK2Jd6ip2WS5cciD9Cnv1zTWlj7B/P9RkrA007DeGU9GXBgvBqw7trpKopc6axMXykvlnmQi+bj+
LQuFylzfO4EoblXmvTqGRfxiSsuNbCtw/AL+jF2r3Ljlfxu9Zgy79GWzSJ+GOCWDIulJRbl/EhLA
YYC2x40RDnHlBJ1JvqUJpbcdltkc5Zk1cZpwHaOezC24ZVLzYejMb8yyXq6P3cW6CwIE88ErJLGM
rvCjYxEmCsrIiQlA4xCIDXQW6yOBFwqk6jM78mK4J/2xuTgjSKfYXkmcl8Lp/PrZcEIPnRckBEcR
O7DClTgrgGWgTstvsTjGC+YDKPsa6u7KDo72oHd9VcdeEYlvbOzWOh+XFsT5BbNTo+oTxnuTxEe0
dvm2hObSezPx6MChVFmDjmbp08DSeI0DfmnrPL/u/DO+5B+/J5EPD7XgiIvlR26iWy2DG+6Yzo8+
z9HXR9vQD4hjER1TFvWPAYh5vi+M7Rm1s7Hk4MaQz9leX3aX0s/5VbMsOqSBZXaaQBcEaipF/d1M
+WEC4PH60y92xc6PPw/ely9pG9Wb4YRFPUm5aabpW5MTeUyFfV8Y8V8DfYsoRupOwv4HKHAVejBI
GJlffV5//7+91Xmdf37/LLvCftRnYTWoY81aryheLdyuVKzdE/aHTIWTwK6M6Z+yDyfssNGxM0DD
wbFqyukDdCM9E9YtLXzNyn68CyLYTAl9H1fFQzhBHKbdd2r6FJG5wi5cWlCzVJ0mJK8TTqOjnVR/
w0i5kVH+uj4OC8E9x0LCjCIuJLzSjnC7PtII4sJG7WWN/VEWa5Smpeib5Q8JH76SlphpQdJtkrwX
sj2UfG/4T4a4MeTmEMiapLoLIEF2BNz8ZPb9ISrW/NEvYh6wUubgxwJ69CatJIaoMl1p5x7wlrs+
M70CRrFW8iNr3kzSOPkA0aGx3RAYjdqrUqsL8zNHR45GKmUzxskxCbEjVznkVTK7z7ZFMOijH+Vr
XsMLS2wuvF+OviFtExRG3fZPWrXHLsyHlVhfyCRzGWhIIzXQ67WSo4CmqRNCq9yFu43v1BAO8a4v
46VXzNZYgPZ6mPM4PUJFt3C0NfwKuuo3QPK768+n5r919oWEwWb5UFDwe2HIZR3zkYZbo63Hx0YG
xT43VD05ZR23qWPwJPtdyLqs9sj73aH1J+MdjD5oFStilQKM6cZ654LkezSZyTfLrMLXtCHCGUwJ
Vido09AihEtikE8phsqK+V0dmMmhym3/1OZG+M55ikZIW2l5Z8kx9J2K9skHPG4nyyVhKnYVbi/T
kzDyYsNUEdbwFzKFW8BYVXl1HikNryHTcFPYdXhwewbe0rBNSHEVot6CG225DeHoqnAf9EbaBXvf
QKddoXLaAmQcaQfidXDtTkcebGEz0OxzqJEcYNmS7nG/wryA57XT+x1DOh0ry9X1CJWGgvFXcyjQ
iSRjDftVXx6hRsR+D7YpTkXWkg9zNGCS0dCm+N2MjOzHXpS/FfriXlAAhxrVZb0JADMY3IbjvGuy
WOZOxxPi4fLJf6S+LXq3zLWoXBBvwz85fApwPcWHKnKyyGCvuiQlnNkGCLUHDRR3gqlHOROFTm1y
300xXolrQK/8T5zU8U8MFDAsHF3nN5KWhWdO4z/9VCnMsVnzl7av4VZdFQVzCtsKYRoSxZskhQo8
LMnHX3UV4WK96G3fg2xt89sfgu5DxcP4Q8Yhfc0zmrwwrvOtTwPxOfRtk3rCiBNPj5PcFX06/Laj
ETq/NG9sNLLGvnxUZTkmMCE2+o2RNINHR4B1Udj26nFKwHhN0el1QbnUgzsNBoyNfZNabodFQ5w2
tYWX6sD4GwWp/Y1btfYqa0wPdBz6nykt5J1KzfGd4kkbOqruHxKFaqNtu/MYkIReKlDSWn4lTEi2
99LxIXv/3ghlnzAv7CW1WrBT/UGNzKkrPgHaX+cCWFhQZWmVBAeMPd/R3FQvZ7bO3wFN4h4eS+EZ
IGjnv6fBIk+wziC/UqNVT0Q1sPsIShL8YMzMdrXP2tqRJKPUSbK68vK2j34WdYguZFBI9isFf77f
qqam9yOa5BAZS2MlPMMfoP8fyNgCk4B3wiWJNbZOZUbdoee5fGkgeI9/zKXb5mBUK79rH8aGY3lk
ASt2jI0RpHtE64QiKZ3AgPuqC3HSCmz41MczfeFv0CuO7pLMrF4zJcVdkKTVU2wru0bM2QndQIRi
SJ2uJvVHljTtX16hT+8M8Dn2xJjJO1xq8Y1JyzSFQj7oZ2HMxqMQCLoo6DsgHen3uM7RyOyybm/y
vP8MzKAGJI21T6BzldskLrKnGhwrHNOxRwy0hGCqnPxtqfhwTApI+Jmdso6iZNTlnWVvB4j9PxSG
Hg6FnQ5OQdMzkanp6IZCTvaXRsHlpKbuXjqR44aVZJkDU/juHr9UfkfNprfRyOqHMIC715RL7bI2
9FTTedJComuZPlLdkM5hkN/bJUWU7FhjtY0b1kOnPKvr1X1Rpb6Hn8w/OoO+lkUA6LIP9bkUZg5b
UsEtsrWm+F5B/TV3695qH6qmIBsjhgRlp40RcThU/p7GFWT3mqjr87NdfbKBY5B9kEli7tsi1H+N
LGMfNQxf9vCaSHvoCwzmJjbzxoXyhKicMC74t1ra2d4eiAXKVuS3OzMpp0M7ttmdqTpzJzg45ShX
S4+nIjzgLNR7Nm/Yx5D2uL7qQ+FGkJOAD44CMqMPUrkFPSw/StG3dxYbjTe4oJJ9nxj297ToodAp
UEU4yLzJTsaAzzBgGMW2SGroYRgSxHtQX5zELsWGtVPyOcH2/qlTIfuphC3ybRBAS8PxVVd/H2Jq
P+ecxk+krPPdIDv/oynC8cMno3CrPm4cH06PbmQZ6d0Eo7BTx9JkL9sx2DaBUWx8WounQuhwy4wx
+rQR9vdd4wuvtkUBQ/TcQAOMRg4M4M3HUGQpNo+w8cxSB16T2cZdVRLxYBbdWDlKJfS5MViwb0Qj
oUkhBicap+pAcrA6pl58NhCr+Alwd9073Vn4xlEhSZ5l25uD67Oh8uwOVvMePo15Sd3rQwzRumeI
WTPMptVuK9iDb5rcjzwiefcedCx7KYMsegZrSO0mZRnMLSgFERnCpVD3ynLzAXK//kuRZNXvLBNw
hi1ZVO9TMZa/8jIkMF+vgoOZ4cRsW30PgL6ZQ3oPF1T2WXA8OEVM6AehNf/BzJifKIbvVxYk0ZF0
PVaSNRDkKU4PElYpGyOAs5MNZROsfxEAMhbDLCkBYt7FEtJb1MD+n2HqKrZHcdU+175Udz4K7Z/o
+Wb7NGlNnOHriP4DP7LsrYOd04PN0FkBptf6MaZF+0GAhXyr4bgOBGQ72gxq3C3d8CbXgdNoy3gX
EONzbIYblpJM6iP1u2ryIiPsz25KAiLDgaV2RZok9z4PgXOGOe8BSBdzYxDCDy2xQiDEy+bH2Wp8
ixw5bEz4mjs8SEM31nnmlmVVeFBdijfYustfLbZIr27GZnBQzQ1OBajRbjAT8Kr80r8v2QTZopiW
f6SayLYZrGg3NWpwGoF46kodfhfUCL26TcS3EJr/Hqw9C28ajehhxEWORzQzTiNsAAJ7aH81VmlA
DCXt/tBuKpttWPPkybcy47OvyvqetchD1Ogm4qRW58dunkRx4PogsvzQZm7th9DMAEfSdLobxgDq
PSrL3awi+q6ZTPUIhLmBQKhK7Yxlbrp+qygOnriJc7J2Mp7/x9l1NceJtOtfRFXTTbwFJitLtmTf
ULZsExqaJnXg159n9sofx6Op0tXWardg6PiGJ4CDVqUo8kwbXvL6Dwtm/9SqRt0NYdXfNdZh6TJB
RjCB7lCpD1xyn2cxVPjsXVuNy671K++HY4LhAfko30KkGbbn0xAeINfXvHiAZ+5h3WjFPvSEeUQd
h21pOfYbhFkckRPqPFVR04y4xqkTFxzXOhkReMXJyEKMms8GaGDk8bzrYGfwWAULJ5nq6ga65H0Y
w9WOm2cdgNbGmMvTcJicPTIVJGF8adts9ICrSgvg7JZs8rV8Ux6HQiEfQ3jbCtXH92KiOAT9oZ9T
X5ZlnPCuIt/nNp6/5K6B+1s8dPeosnldJkffKZK4KrncRLnb7uoJ4qzJ3EL2JWnpMrfbOeTBwY9a
Zy+9MnVmEBphApgtLqtT7RBI50IHaUfwQU2qADcX2SSazmwRGfk/ncH037ul8h6lDCOeWDHB32es
afdQRejjKBL4j0UfxD9MHze/TV6KrMQFWKYRivTbBdHP2wzpvwLiw5V8jUPitYnkgwvdLA7eZjJ5
sw9qJSRXUx+4ujdR6+gZLEbvGLk+eyrGkbKsCEa6UYUqM+y24L6B4OPtYAsI/Nt6VPe4sVxEUTok
dx6gvtNG97XCcAzxFpwM9RA1i/ztwQwUx70r3d/TrII7m6vOTxtULG8YDbzzvDBeA6kIOwflMbKD
e5k8smXirzEpxQkInTrjJZSaEDSVx6iXU5vEgB6dY2R0CxA++/vR06ZNIL8iuqwrXPce9h2FSOIG
PbvOiaAN7znIaKmHXnUqSp8SXCbM2XVDTbZaT+2EC8m3G3D0vS8Tlkkv5iOgAGSPqy5+iyYsD9zI
3NvOdTt/b/oAunVuyHaDakRqaD+8F2VBxGaKeJnNMl/SXE3Lz2oZJSQ7Zg27skY68UuseGgTj2vx
rXKcIE+sVfR24H5zO/m2/tKIwG5KYAKfloI1R46uyJwtcOVOm5m5AKXVpfkNKH19x1TUbeRg9swv
d7Hva7AQFlhBxXzcEaezdWrjgG/qCUjIzjruY0Nns2sAOI+S2Tpmg/byfKSQXjrFNpw2M6D1u3BB
/FH1MQF6b8wzz1hQy9RsH5qIk4fK89ShiXWRDTPoEaIdovvzGQpb2hElRkfCIyUsqpuu8QXYS27R
ntyJY7oEXEd2FhEUx3abwxPxVAf4JiCfi2fmP5VsKYxVRbsLC2nfYbhSHEOshz0gc3RbNbEA/0nq
vRsHzWkao3gbjjCWpY5rs3pZgh9VQcLHEWlemxDuqJsizmXasWLeGDNhQzpj14MXHvnTnNaWwLab
cdA0TNF1DyH0v35DPhbZheBQJSBa9dsmYH2aD5UtMkeU409PQ1ZpCaWuMq9hIouLYvwi6sa9cWRE
+rTgAzapVyzmq2fbZcvbKn4Xc3ROGD3Jn2oY+N75XZv3N9Djj/Y0XuSjAbZnP0zTtOsXD8FRE5m2
3+WaNEDnOJATc0Au2sh+XPYegTt2Rgw8bkVfIfV0GW4LHk27CPCLr4UzOPgwXv52pA8JkZnwW+FW
iOPnXJTOxvjE/u5k4T16rWjqnbbB2THZILhIIezV3uS2iIpkqdr2Bh/pRikMtbE1m6YOsfUnuGgr
uEZGohwOE7Y/XPjIuFd146d0nnSd6Ka2R4vT8ADHKzGBgj8VdxWstjJogwQdDNNr2KTLuudZDY/2
F1KTKvN7Wz3x0A1/hJaLNGCEJBV+8FPgV/TXAJmFp6khxb6bWXlSQxluTUTdu3gYz7evM20bLqo5
G2mFmojEn78uHUGIHDbzg7MUzreRecWvAoaRL6HjQCMARo8QY487DVMfiLbRDQ5nxrIxrGDNUbEW
tjcADjs/J0oGhLtW5BOKOIJsujGusGBjtripw9puAZbdLN850PNQgatltXEDn53imilkOROBnBF6
5MGUqD6Yti7MEA4oaxKIibgITOIu2Bg3bw8KGVeVgEUEV2cyICRbNAlAjmiL2z5s2E9mWIgDXLfi
1FoGoFOFTL4ARixDVdw9MWz1bRmO9m3sPG8ndKhNEsxleJrmaMkK1D0Zahys7VNej+O9tHp8wH/m
D6wLR7lplpqXMFMO5I9qYV4aNBCvcwYP/oSUQ75jGpH++6ZRp8Zau4cgQbcp6ey/o07AjrIbWbOt
2TBkA+BYNy2d8k2+NGGWG5Rp8jYOUHYwgdoiVInCVLvU++2CApI2iootM1Y8wPuZbmHEx99a7RY3
OkLwRoKi+RoI5P5ynoufneXTZlKgjyit7VEi2TTQH/CqbIxc523RJSzdUB7K8sIIePl5TQ8pN0//
9qgjt9DwVX7ixN2rtgs5KtBzTeLTujj1s2o3HqwXEEaH9jUaUa1LS1Dnv9XdML3lOTdhggzHv5XB
JDLCiMCNjsJNjOvrSAC9vIHTUoDikgcpS4ES+RzH3U/ROrpDhaaFSkJIp/prwCa7obodEq8M4FDd
9CZDXt1lQHwgqCxGjZ5qUDjzbgGa6E4YjlO9QOBl9CIwitBCnN2we+6t4d9mN3K7RC1zgdMbXdnh
DPOSTMIFHQIsadTY6lVKm2cGtiWv3gI76cKgdYscXz4EeMx3p9Du6+KHwX6KOb1xocbXJCCvQebR
0SHbjkVUbcDYAGZ1IWH9cK5znBxbnleSxxGohEpWqWkGf2dHWz7Djrd49iJC4MM1LAeYM7f7Alng
rp/aNsVO4RkztLrPtczhHhOYe5CwceNITbZD3Dd3oO1ES2KCuNvrpR6/M6ub+3OQl7lBzrpkAV/7
1+jL6HYcF4hIW89sGaA4G8qMzMoJgRY8KCtkdQ3FwOHqd8d62Dl1R7IFNl5vEpyIbchQSktET7oN
rbryOSxxxUiJzk+AL0yRzohNFNZuZh0RL6kQuX9aUC7ZqiCH9QxuoO2gZxdhMnhZ0yD1LWuoX254
0EJxagoQcZliAAUBxgI7NbtsY3OotjgLZiWEF8sTQbzTZaOeyjssjY6kvWzFM6iM0AKIte88UaPH
+5jHFtbodP4yV9zZcT6Jm4G081bSSu7aHvlWQmLPP0L5BOqS0LAw3wXC4DQYlKjRTEIovKi8uINI
ivfmjq761ZkofhamlSj5RJi5YRaHMsDOT+o8xy/m3li3WYm7lCfS8aZHXnXDHXbwcgrjfty6QdXf
AsbFDh4v9FYoP9+PtXYO59zwDjxplIiUiXwcMR0irnmETzvQ6rZLaQABHk+WxYaMo4OSWhM/TBBa
DRMf8l/ZFLjeuxcEesBKC+IXXdXBBggQxHnjJB78qQ5uG+LE9T4ewmILTz8oWs6ImLD1htuizLsm
A7lmyMqolgfVsPzRV7yChAPGZssiia+KqCB76ywezTS8bzaz8sVtUEPvWSpd7mRXS+waX9mMk3PE
EEn5ncUN23hePM5Jh/bpTZAr92D7pt/UiN3e6sCRt712kQ3kLH8amrF6cfU830I9n+zVokBrgR1q
j3S171GesEGzgwRHdAj8Qh5iackW/CIf7opU3IwxDLiN4cNPVK6nNBrDs8Iv6Y7WzLCiMq3oUDOB
iaVMGuT0cmelO3xhg+x3U0zr45wHqk9RX+m+4Zzv79tFeQcyqvmEZml3olXj3UFXrL1HwSh/5WSS
t0HkFVkxQHPclXmdxU6rcPVN/kMZIbHiufBfA10iMRcu1OBQ7lh2kcecPxS61hvtMPx7Gyr+G5da
BVw7gY8V5I6GtIVX9uPkN9NXqv0p8TSWu210d2t5UewqlOm2Pf7nLJfQWLUeqta+D1pIHg8/YiQD
z1U4hhnOqTCJ4aG5heSXcxtBeuCGgVeU9V5RvTplIF9Q1fFu5OD5KbZV62UNBJHNVsfgk4acC5b5
ONNvvTpGqTAgkPhE/aGJNsQ49B1ospmmdSy9e6ikT+4DcBnznBJgGp76iOUveV+oe9Ob4SVXkDU/
NMz2wZaBL/NWT7i2Uyi5Lsg2dd6/z3waHyrmDwSm7ahtJwbV8xdSaArDkpmSJB7y+kiR2jrbSJbs
axxXyiC9Jl/zRSEjkkFSGcafAwKfu0SOqMx5ixOgVlu5484xNN9AW8mZstaDkKqz0L4EN8yQtAQ3
UCfEncfU9IBhRVqNzzAUg1pZ23PxozYFLJmxtdhjFEAmaSrC/E4PjjnmOAx/m7Lj3/1GGoTJYvxi
xDKGGxzI87cK3dJ9XBcKGNtguda7utAf9Vad8ElSpQZfAJ1g5XPrwmQixlWGdgxJSiERsfvulab3
v4B3507mquc9uyOZjHCcQ1vG4y0EFUqE56Z5iJ1qho2fbh47h4tDG1h+E/htvP+4efaf6cC/Wmer
/rVV/oDOWdEea0g5ZKhpspQxDmlhCe9FXszNdjBdA7NFowZIv9Cu2g7Wh/GmoXQ3i37eAuDf7KjP
JYyzFDSKLWREdgVSw5cZwsR31hXjtw4eTqmpBmdHR/5npjFFcFaymy6IwlMvpsPUL2Oe4spBbUHA
VvGpj2vU5oq5bn414YRiBK9yk/R1tWBRjJ3ZwKELdXjOel2nCPzcW9SvwACtkF3DDmmsnD8Ob4s/
HDHPQ1GP0dbp88E7hnWhUbBR/YKLByUkpUm5CdqpRTcMiR2ClOhGVcy7bWb6m3ZMPflKR9hnTf6o
5MgTKOB1XxkbvG1IYv3Umzp/6jqDZpOH5MaJVbtjM8oWfeXUj1Pl6xs6OnpXdgP4ghAUgJYwmI0p
DMy81OPqG/I/+FFH1E8iS/P0yrQCqfGvWV3DOEv4iRVVie6e1zkHFbllVnW4Kw0hakNj4Wbou4gr
aJQLWnrRWmrFOmPu4gpsjoyN1EuRPYy/BjN66ZSXHDzK/peeUOtNFupDzy7uEYwoFGGe55AMzx9/
8CUg1lpypV54jrOSNkcYbG4dL1gS0g2H7qwbWKLU7oYgVs9609R8x8ZrQqcXOvNrDZYxatoi9019
BPR6eCULWjXwxvSujOsFfMFac0X7LjoiHimPTdzXp0VN/jbCkrsHXwtBfV7n1xCTF8wMUTj7X8DP
EnhFLlEEOk4C9xCkPM94hjiiQQZRDPXUcawfB7dBuuBSz7Rv/Fte+u+YygE2KYUb7TtN8tea1/MD
zB081KLCz47xeXT+AiOVI8jAgG11RxhTvaEC3b6CAaBfPl42lyZwBRyALopvfVjbH+cF+nGu7oMn
Qtv5CiLs0tPPf//rpwPd2EVsOjvwOU1CaZT2xTVT+0tTxlb3xeCGYDirqTtGzhS8RUZFTwSb4Ceb
le4S4wQ4o0yPQLZy93ru6iRU6DPBOQzVgppaBMPN9NBRp9oFpoZ4tVPKT8l3Rmx1o8yIJWkZzt1R
ohGQlkP1Wk11nPg8f/aNR9JCqfoK9OPCAK8lTyYozhTgnWKA4zypeoTw9P3jhXEBtLLWL1EK3NBB
o4o5RhxaMNAY/rFErnhZGnGNEHLpx68WdoQWGFRaVXDADfQgwDUr+HKFDnTp0atlTesmDiB/1R3N
5ANDCQLh68fDciEeWguWzMg9y6KBQs64KP1Og9IDO6vxHusFLjrAxEBQCBYsw7eP33ZpElZrHJI8
YU4rAJ8WJB2OuvPwjyW+Qoi/hHJcy5dMfUURMw/yqIUDmac5pifNS1grWEGCHXovFdSHSVVYKA5D
2HKP8CI/VejG0ANDZ2hOalZfcwU9o13/cV+vVTQKKVsofcIbh6Cyn4YoUE8GtNt23qkwgAh/uTU4
9K9gvi5N4io4CINKST+oxbEg/X523Kc8kpBfaJZffgRgLPrj6cfzd+ECW6urjFZSuArBoMXm9ki6
YgdD0qR1f9Lyyjq/8IK1bIojhZ6bIS+ObVsDCCEmk79KaqIdfHrikwtFFb35+FMuLMW1hgqElsNe
DvgUKh6K4YaqMW3a8Mo4/afOsZ7+iHhr6PASWj1MYjSnAqbFx06Y4a5flP0Z0WJIVbn8Av4KMhoF
QALMC4pNLkbU0oIFGsWUz0C5zjnM5GskWUEhvSupwb8OkfOPWh0irQh6tiAXP+WR3jC6HIHu+cRo
nh99fuVfFyO6zygUANB19JfXoFBHPb1p4V3Z2P+aqvPDV6fGHIR4PJX1yQqkJDMScqCkv+QBZduP
18K/Vt35BasLThZs9Ljj2JMdECCZ38EyZjp87z/Lw1kDf/3ZmTvgC9nJocGDHZpTcOaXU4dfGf5/
nTbnD1ghMkeQHYcIDaJTCWHvx46yYoEiChWJy87irqxpnxv0wn5UjYa//ceD9q9DB+9co4BtERae
O6rqRAr5BWJEPBtwuo3j9BZ2RQ6Eh3z/3IvOH/3X2mrA34wrGNScnPjWaHSq4eTs5NDwW4IE+Uj2
8VsuDOEa+wsA5PnGi+tTAV4RqrMxTh4IywBkCESCe4MDVt/khLFvoDJ6jx+/88LCXuOAi5CQeshz
e2pZfWy4AcTiuTDX5LovPf3897/GrV4Ay+CAy54CE++VmQ4snzPqsitH9aXHr7a8U3PpqxGMSDCl
Mi53cT2hivf08chcOKrWxRPFm1iZOgDdMp4fBTd3QV9dYdj8M7k9L9zVbu8MIIWKVmhjMXNf8PIO
dKw7Vjk71/qbaIqfJ9ScHbcvk7x3vN0wX1PWunDMeKtrWlTFQMeQL1DW6tgdbHKmw4IuTjZUjKKM
betrHq3/jITOn7g6D7w5XNzags3mqpbtcgihHtAzRa29ab/mnLd3Yw7/c20t3UdOK4DhjoBh9QFx
slzba96Gl0Z6ncLTaOpEN6DvY4i96foii4XE/srRkSb5W+fhfQI/Dma4vNrmtM4PwHeOV+7gCxt6
ncpbPkiXKRzqUrG0Nl8ZidEd1Uc1/pzr+6m6xt29sA/WSX3hdBNwvw0YaaMWSV1DT2owaI30Vfu5
Y2ItkcpEr7xlhLyKZ74rArA1cj/nmvv0pZ+/OiWg3lUD2yujI1dfwiBOqYt2QH7N9v3CPl5Lo0Kk
l49NMUdHldsHNsUHHzpgHx8Rl+Z3FRVMEIVBxzbUJ9QYQ9ijTaU98lm6acxBno6GnHynwlHHgC79
NXuHC3feOhP22hgNjIJGx4UBDUa+1/ZrPP5xhvew+v3xV12ajtUZAeS3CEihwuNcqOpOOENaOyFP
vQbt0I/fcGlKVmdD5ANsHsSQyiADQ0M4Sid7Tc7rgqwUnEv/98oBxcilbY+VSlDqztRsAI9n/QDJ
GPWbh4APOBUoyJEhPZDu6EXNZnAfoey2HP3eUbdm6F/NFJjD2PvOtznOCURbNVR7yTJvWump10FX
8WaaOdlrBSvZGOL1n5RzWZceKJD4QMNgqbb+8gy1/BPaNvvSLa5ZW12Y2XUBgoVBMUkNrYthBrCn
KscNITFs8fhVF+IL98taQXWUcxiGvLWwxZMOmFLlL+vV6slhbphA6nn+01nb7gIe3VIvAqsdLdwb
A+4kmBck/ib6yEE5MCTpCCGIB8Bl6fe8MbC9ZLm6Bbti+IHivneA+JUDkSdVQqWKsYSK5t3Lu3qD
QkqTTnwuE9da9yudQcsKJ2v/QBoZvbwoVo/+UMoNWB7LIUAHHNxQDa5MPA17Qa04ETf4WfQu3/ki
7/Z5XAPEZKyaTug8lEMiBzyaotG+JFDsfABc6QhexKOvO/LQAkEDd8im/tEpaXkCsJyE06F1U4ky
wGeoVbhV18qxIG3oLgr67qTJN0NAyu3GrDd/PrUt14UYxW2ft043nJiEIR++1sJXd16Gl889fnVa
6hgcG1Xo4Ai20G0AA8PYcT75y1fxFAChA1dlQU9OBJRwvgQ0C4bqmtztfwPwj1T6P/OQv8LYAKwu
l5CoO6m4zUIARMrezSb5zDUBWCpKat0ftLccYxfHBW9A4pifRmshi72kkPbaWTS5KxntS7/f2Ni7
Kxy+44u+N7joegO0dfmJ4vB5eawO1sqXbhSASXV0hA9Mc7AcnL75XAiwrov0whbGUcyeNAhfE9AR
0/zF782Vq/TC0bSuhUy5V9eAGIdHhErV7ewBOpEDdQUOZguQ5McL8NI7zlfqX9NY5oDbCnCajpwD
W/PYuMeW/fz40RduZfd8Hv716CqeQdM+P7of5zTXP4mCACZg5L77XcTDJ3//+bv+egmwV5OigC8d
3VrchVPzdVDuTgNb9vE3XLiV3fPf/3p8SENf955AKth1qZXozPrL9Pq5Z6/2vhrQM0ScZ08ugFQl
+SGbKyv+0sCvdn4DcajBhTgHRL1I1lTtfga6ksTAF9UZ/D+utB8urZx1SGSgtaUFsmToLiaR+6rq
PzAZ/3ho3OjSN6x2LQ5d67vRoE4U2tCpJMGw146rXaAZ3LMbQa2mOPPCxagUOqI0Y1Uz7RvF5XfI
dpQnVh0Ws9BdDzHWwzDV9CH2KSTgZ3YuJwUTI+BnOmf2QwH2E+zOJHB2QTNymcTCqwyOrxgQWAp7
1JwMb7rk4k+ljQX9shu2ZOALIJiO3uL6jO6DoAffIfDKCZWdoZFvsZ+3aejRZswsiKbmRqgzfR+i
L4AXgWL1zAsvyIC8MYmd0S0a/bo6NVWI2rcvwk0Pdd8/vAjrHwoiQOBeDfVGBQBrhxOnO24G8xy6
jq9Tlufwj++LuXq0LhhxSdi1FXCnPkDVygGzoCOlv2NFXjzr0Y6HGlLAxyZQ4dbJS5PlvBWHZm7E
VlZ+tScwBU5nNc1glEVwDqv4sOFAP7VJ443zbmpnbwdKWygSGFAF4BfmNJ7OOJfxZurauEq133lZ
x5zuBNmE8cXCJSOdJxVpEDLqYO/4Nnx1YsDycj3ZJzB97CYWKroLRTA9d6Jst14RRpueKQ8wWBRf
QG410nuoJzd44UPt34JBEMILnrd7Hin2JacLOvyhHcEPddzG/GyAmxvB5OimDfQKb6HhyTeDHtt7
WECI7ST88H72If3eqhw4ApxOoEuMVJzyZTAbzLZzY7yIsg1IffVdmIf81lRV93tuxq7ad8PC0eAu
he03YRh0+8aE8ZGahj70UQ9Z9gbi/iD8lWOxcUPLCghdtUMK86sxdZDOv/bA1+B3emROBATrOnAJ
YxZsmq6tS5BtSpWWCjaMwjrlthcgZCIFkJmZtQFUy+qdK3t1BhHL50ZQ/90HTmzT5LmuUhVEHZCU
CJW/DKVFv7oHTPZRxmAap6gwOHPSLIt+XmI7bnRngSVth2zGKs1k+Ox4uGtZ7Hjvqp/7p2aCnjRp
IJAOjNULzwEyoRBV8w9BqcQRLRKTFssypWPRjnvIK74uNFig94TPvs8dAv4YaCBAl/RDzvwb6D97
23HyXAIQRjG3n7sa10K5wNcr2ApCpamGPWnagTDcMPrFJ/61RtGF020tZDt6y5wX4+SeKHCqs0Fq
UAzDJofC9pWL60JWsNavBViQzl7l+EdZjF0Cw5zhWIkGXcQw1PsoL/MrdbULNxhZ3TKtsUEPmnd9
Mg2Q0pxS8Cr7Ehzmj0/qS49f3TUVcaPeVG53AvKXbkxciwOfJ5p9/PRLg7S6Yxw/snZRoX9s3R1c
uNMCIRDQ/UaRKz//0jSvrpnSMriic987cvFAUejr49v6Wtr972eztQbsIvtG04jnR0bC+cFyCVid
k4ONFpf+lRj/QrGFrBJ72JyZWtYDHAesC6iRid5AJcKZBq1fwJrvB13smmD8XFix1tWO4WjgTZ6K
jpX/FhTwO7F14sF/QvVjEorxytV/aUGdA4K/Iq4W8t3lYvuzklS8QIkj55upM9OPjxfUvweMxee/
//V0JgoUn0COPFF/0afZBX+vLmFYKdxYbzxsjkQukwWLuR2u6Nb8ewmztZguNHHC0IeFynHq5xvh
GpPE7viuo/EAS5orY3bpHee///VVIBFOOUy10GdqtPzqU20hpQ88mh/W/oaVpXMl5Psn+CsibK2t
i3sWperRr05+GOU7BujDBlhtlsIeq8JINrr6EtdhfOpyAQhwlxcbNQzXTHj/vTJYfP77X18pXG1y
Hc35kQJlIzVGMo/Rb/p4YZx3zP9PZ1m8OiZp0XjtYOAiQPMI+h7DAkFoMvwicZ6qCK9EtFlreltX
+e+PX3jpdFgdnF0p5twwFh1ZGMm9G+i9A8JYAqvqa3I2l96wOjzppGOiQa4/auplEOCEaAs62nl9
pf17adGtjs5w6G2sJUbMkPFtcoJtWImbeSyeWXTN7erCpKzFdoPa7wpIi8GvbjJAaDC+62l1CGQL
Dx9PZK4TDpCKMGA/X6teXxiztXhsOcimZprlxyKkt25tQP4sN/VArhyhF5bwf9nOX0sYNY6qCgb0
4weQKcfF+QZo7LdPrae1XqzHh0WNsxsfo+jVDgDdRmojm93nHn4err9+N6RUeijsERRhq2YLYuA3
1hfbSFXzld33T30pHCzRam9HdHR9SE9HR4CLKaQ0wvp+lL2XebmrNjN4Ovc5OIMbVDRnqA5IqJ+M
rYOQgAB2GvtLtgSGZJ/71tVJ0EHhOQR/AJKTfZkJISGvUto70bb2ky9Y7fx2PNfjJQuPqscNKmeb
p57fvozkWm3u0rZZbXwNHR540VXQlvVKnsyQR0gnTe+6Lt9C5vvRdmGbWmGfhYh/fTxmly6GtbDs
TP3ehaL7ef7cfFtN40Z2bFv2wXuNHlmCvszXOZ9OXVW9mA5cjY9f6/370F7rzeYuqavWLVH8mRsH
olraHFQ1NJuPn/7vEgSO4f9d9CUsbyLkON1pQt+tdsqv0P94c2uyA9cfAiWogV9Z/RdO0v8oA3/t
rpG5HWtUg2POz//kJP8e2/YevkIniF5ea6Nc+phViMAnHUadiOWJBbxLscTtO41c5Gqedb/DAETd
8q4dXj8eOZDZL8zM6sCoexK6LUir8AN3mp+hLoZqL0E28VON1v58qCF0k2qPSeeoled9YUE7vjoS
8htwg6lu/Mptn6DiVNdJMenm2YOXOMOQq2oPIq3+iSZE/QpGXyTBQ4CVaaRGceOWrQcKv9vTbAK5
+VFEMRLvhtJb7yzemczgiupNqELeJIZ/rZp3n3Y3I1mguszd5Q1UJ8yrHw7fox5lStvPzi9QfBDY
oM6Qo3xj6+Fr0fF4XxPf34DZqG7mfhw73EZkfK8smNZqBrx5CIi7DXsCpIKBIEPAQIogtnBfqTdC
JSGGRnVAq/KMgnR3xjHaIJbundfSD7osp1ZmYQhcSOn4T3mLMg/6D80elCyhD37pCDchrZog39D8
EkCTJLpwnNsKegDpUkRtKkB1zkQ8zZvamG+jzhnEDHSQOQpUeqQIdIuar3xZ2qBVGxQY2BOGdPkN
RJz3jZXh8KjtXkUj6MnQXoHaFpOh92vo6t9lQJF+LeCwZb5sQS1cAh/FevDEqhoUV/+rUGO39eFU
ffSs0FuIvKAbQ+CQ+oXA/UkmtHUw61EO8FPSjVBRzbkKk8qbTNpof4ZiQ+N7Gx/6K/fQr0IUxskY
3gxSKdAYJlS3yrMa5gBiIIpAZqy2MtKC4vsLA5HKJRi2FY/yPVAM7TEgiu49nZMah08Os7+4br94
Sxu++rPq930T5Mj2KMy4IYPr7ZmNUDpAla8toO2KQXCYiuEOtYz2vTCNOMooLneND60WxpviiwMk
4LYB+WNOS2sRJFJdGPgw5Y5O/Nl3QMnnoA13LmlfvLCUJAGOrbsdQl5DOjMqNpxXTUrGRmVT3Ps/
0QGpNyaCjkUCgZ+zQ3iBGheKLU3a6Wp5iOLW7oaOjnceqmz3Ha3pE2Cxzn74P86ubEdOXYt+EZKx
mfxKzVSP6e50kheUkdFgMxq+/q7KUx/fUEj1cqTTkaCwvbftvdfQgXu5SyH14UBLLEmHrSjrzobO
Q1J2m5wR+nI9ppdy7eXvH5IUF0xOaLS3Z1S2zpP65FJ3BbG0lP6MDVdBqGJO06Y7c2q9Eyl+U7Qz
g3Q+CmFvrv/4vy2TfxzvfWPPjeHMNtXgT52THIOmYOj8o6oHBzh2mka076unMk/r7djYXbzxYazC
9+Aqjz+oW0+AtTUccmXMUvRP6iTJK9w+chn2eUtrqMKBMx0Gok7WriJLI21s3zNvJjpWQQs04jBt
6qIegJ1YA/8sXIBNx6E0GDniR7dnEMAoyM7xeczEYzr3r6UL+ah4GDcDzHyuD/vCzJoGRNU49ZDv
ntvzDAcf6FOFgTpm6UOXrDljLhzXTUMMIliNFd70UUCGo4oT8G+bdpcn4Jvd9gWX7fTDqoe+YuZN
4FQBguoHEey6pYLsS+4Bk1PVf5Cmi8P1Fy19ibE/a8tPLD8DN0RTCCxAvOp77OcPNV+z9FiaCmND
rm0wxrlQHdq17V7P5WbyfjVJi5yx8gELq9ZUg++oB/WgoYbECy3cMJ67L9CzWrlqLg2OkSH8Zvar
tHfUOZ26FyeOI544GzIMz9fHfmlsjOTQTJxbE+F21BZTvymwPW3cqcKhQ94PoFHeuJSMsM6CVpQE
EEP4kngnn9DnJEuexND+Lui0kkmX5sC4kkOlYGKeI2GF44/N3RQk2eOsE7USzQvXClOiXKeeSBW4
VlD2PYAtEQ7+l56X0OdzwrqCgkeZ7hNy42iZcuXFbAFXAJercznDjtZ+RA04kMOmKldKWf/UvsaN
0xQoFzP0nDR0Sc/OIT5kR/1SR93jeG8fobe28TfDZt7Q/XTn7ctjE6lHcoTF59HbrZXsFqbKZCIw
IHp4PGNJD24WgkPr8Ju8G5nJJhhwWOlAE4dBUda/Qhw929o6/qTghOj5fG0XWfr1l79/SIvw5eyr
VpVQgAJlAb7Xz8pZ8wda2KBMVoHuMyhWBA4HDoFsYgieoUwWplDV65yvGm5ERXMbdICZ9ALSQ9lH
Bqhnz5xHPQugcVK1r/GcfL8prZjsAjVashgDaGTU6UZOHno8j1Mrw2a4rQnGTHpBwVpJhO/CLrtO
NjxGm1EN6q3245XS9cIsm1QCC6CvMRUMIh+yv6dJsWM4jl8fm8v++Y/zmKkn7uSiS1g2VmcNSJq6
k5l3jona8Pl1dtf0qv9Ckf71EmPznqArBEZ2EUQxNCHANY+xeFL3HnrX8W+bV+kr/BzLZzuO+Wbq
YUTb5xbZtTk68FPuFY/KyRsIvCh1V1eAR4J7HkwhS6vkMPeQ1AhHqwB9zKreYU2xhkZcwGYzE1QM
YvWcxwk8dcvKrqBUmw04fqJrwcPGGjP4yzFI+LouJqMhwfTipAxARdlnVIetTJuV8/LC9Jj2i5dy
n1dVM5RzxbtQdwLKP4H9JOdIW+nKKxY2XWLsVY7lZT1khuXZV1863NJI1u4GFkGEaH99iS0cGkwW
hwUJhdqCZFRkOygYzHpnXdi45MbytymFPuUsixXBgaqeE+AmvT9wdNnyNnmjllpJIEtfYGTZInc8
AlWx+awuPX5PlqdqZjuRNGJ7fYgWcq1J50B1IpuIhnLb3NIXS/XdFkaxXzD77nawkk9TOW9TqD2u
xPzS24xjVuCWjh0rkEfq3P3eJmM0E372RwmZHyZQvYn/SJusTP5S6jIOW0Cp9tKt2+5cltVnL+ju
lR5+XR+0pVkxFm5hQ/w8zvL+XDUQ3lG6+kWhcCs1xPyvv2Ah+Ex6BgkclLz8hkZF/K7EU+rZJyhl
Qn202EM5beUlCwNk0jAg9950mVPIs8qyB3um0ZSrlQFa+v1G2r1IcSsm0WPNL342lsP5EZzU+B0l
6Xqvtd8DFETSn9cHaynJs8s0fTiKdL4bp27f0kgP4rkTZLxLaQHBE0CsdxDnhdsVC2h+bJg1R1Dr
GPaZan47o6N20Newtn3SwHuJ9nl/lBWh0A3uYWBUdAM75i6w7y7Kdd94S5t7MDBuw34wk34xwG0E
SAbEnQK+p4tBpw8c8Oc+U/3p+qgsrFFTtMDKJ5lp6eHooWG6nlAInHU/IMe+xk5ZCGWTcOHquLR8
1ZIoQ4NmW7qQjtYQfd/ltoSGcxpDUCYOio0YIb922xcZAW13VZoIMUKK23PvOwjhdFb8GiRr9/y/
gM5/nBWYEdVVQJoOmlh2VInhE/hRr7TTuxkeBZC6BTwb7Aeo5uZuflKp1x0TKsv32oMiDp7dhxYb
m11bWWtEsYXpM/kaVtHVqCwmdoQC5i9aZo899No2cHRbGcyFCDU5FS20UyzUsQAsFtOmal49ZYWM
D5u+vItxmL9pxkxiRZ3nAgplKTn7KbRIxycwAELaHG57+OVU8SHqiySY5wmCKBEwonQHm6wYcv8U
hX8Oe4Trr1g4oJi0gq5sNGsKzH0hOIg+vwZ6miuwaW/jUjKTWcAADB2GtAXdu7OHqCug71V2HV8Z
oKUpNkomQddB7XfmXsQCdJo5ehgxDdExCQOotY75jXNM/zsNJUwSbFZYLIpzy/ocuA10jqENcOpT
lx2vT8NSLBiBn1A3B0PC1dBfuQtECtGsQ0PX2v1/sej/CHuTHBDTsax6ZQM5M2dZtoHWWvUpt8Ce
Lbx0rvZtFagfNYTjIPnrlA78OILBo2HdxEWG/47157rw6e+4hSTrTNLmj18VOMvK0plW6hQLnVVq
osik1/clgUhthJY79J2DNASzow+xj+4bMgOP3k9HoUq9hRr1HaByp1uGnZpAqTFvfafJ4R8poKO5
JVTyCAtKhEmui5XFs/hpl7X7IYiHuEgVwIIOVGXo8KLdRt87tR8cvMmVkKZL9Kbw+njbNY0PgHyF
Ejxh3vfr37dw/jGZG+hiKQgnCojBVH4eUoWHz323cvpcWLMmcaPKyqoYQQ6J+FB9Ym1T4XZT3TPf
/nz9xy+kJlPFRM9Zb0FgLD9X8rHK6QHg743qG6iqJ7vb3nB584epqRoHFPLMy868hPkGwF6brOZ7
DfG8cAJYemWc/v7gf4TfX52OD6+Zuz6OJaV2lHdNNJTWtoJFDo6m6Ese4THwGPcQlvjGPICHm2k3
Ebbtim+Tl76DXRQq9g2XvJXLydKUXdbJh1+SOy5koyXTETS4iq9AErDdMMTNpgicNLo+pkuvMFLy
TAlABBDej7gsI9+qUY2o9zxY+YCFhP+Xc/7hA5TIJ9oxh0W17ELL+x0XLMyCx9bzgABZI9oufYKR
jEuc7GU58vIMVxVdgVaIZoLj8UptxxrE/FvGiZogKTrpxnK0MwP+cPHOCuJ6N0gZb0HEELctPGqi
pVwPUKmL8Mq5AkkjDYdUTD/q3HPe6qR2nkGQRca34OQ0b2xm818OuscFMPQDNJnzrkYZMpgTdAas
GH0bqH33HuxbL7cJAiHsQvlq5Xdewu1f8WGcSrVbQyHRnXSkq+mZwYZBpAMQ4ukWP/eWwQbZ/r/r
nkIlZKwGZ4ziGdrXEMpvD8Fs2TtVF+7Kul+4LJi4YWhqU4/NyYixnv7YNexAxlTpiOCIIsJ6cKFu
S0uoDFvtPK2kr4V1SoydpUugYC1p3Z6d2Ld2EPb5mtnNiGtdtRJtCxNj8g9UMRVB6uErPBh5P82u
8B8luCnbPGUX2B20pq9Pz8I2ZdIQ4gz8JZiQQpU19Y+jC/MnTm6cFiPjVWXZp7aWEIqhz4H7YkkV
NhN2K1BcgqekG1amYukLjKw32MxXsD3OznCIPrfSfQVCZ+VouPRo4/Q5e/mYZS7VsNHr7oAFjNKs
Xjmb/LvXRfll3j9k064rcTIJfBa1rqbw6cjksLPgs7HzCNyBuGzZzupAP4EqcPXHHqx6JeCX3ntZ
0B/eC0sIO6i5pFEyT29jV8mwonLHYQsXlmI8W7r7SnIO+AwOLCsT9O+Ng5qw6lxlmPOpJWe3GuZt
PY7A+AB5E+Z0xEt5j3Pmxf3tlvUMetN/v4/pFChejGzUlenjmIhdlfC1k/LShxjLodcVzPQoPgQa
In66K/td/5bs0q2zFUOY/IKpmHyon/RDuUse56fr3/PvPEC5sSHOOhYzHPaaM5nYKZt8+96BHOSO
p6PcJhQyvNdf8++VDr+d/w4bhN2dtkFB84xzCjlBnLl6g43fmojtwkeYMGsYhMNKhDA7KnPvaz6h
FAat3NMg82k/2KuyM//OyZDy++83KG3NZQ/w69n2D3XyqNInZb3eNDyBETUM6Kl2DhT63rx4L1n2
4qXW9vqjl371ZUY+BKSfjCWQX74dTV4Cnt3Mjw7tSty6ypWe/cKqDYyIGISMO3eC7oflwoll+j5k
Mgzib4DNhcxbq2UsrJ/ACI2C+HFs2QkGaC6e4aQImCwO0NdHaOnZRgiwcfb7XKNLQZspbMRvAvL+
9Scvjb2x6guq4a44VOTcZULfAYpRb3BX9088ofbK/rqQb00EcW53vIWuFI+armRbOfQ0DVFYgvVe
pcodVKHyaqPy70mT72fFyvfrH7Yw5yayuK+SJi0IuPYD9eCOMxWvOSc07GT9UAzita6Yu7vtTZdf
8GH5ph7v88F2oW4SvMFzFL6gW4V15qrvWatvCxHf2CtnN4iz2Qf2u8z7AR4XF0BDglJ/4yRrEq7u
34PV/5+EqW+EOKjyhQ97QVQTraTYc1jCRp1dq98+h4rf3Qxg+QMMA50hFKgTFwcvI8WxtacKXsKp
p7PQF7A4CBnaudgbWhUBA6s3cDFz8Cy/2dVgeH4lJS3DDFIRW5CiZ2fDQOudYM7qxie0+rwow0xt
ak667TDH7LcjCD+VNs7n0NnPggfmgnhrw5hnSzq4S9DOo3dZOsLJoISuKGyxYRYhtP/O2zx4te1p
aENvzNwXXBfyveZceqDIquneGkVyR/2OwUzJq2DMntfxAcizJEq6tP6BqtOwL0skIagjig1Mz+AW
kQXlnuJiDiNl6KJrgO4gKGOpXRLg4SFNJ/8IU0j/De6sCcrnPXmGW8d43zHaR41dTNuSl2ID9jE8
RTuIM5Sqi48w26uOQWHDRyANLHgVuPMfnE28gwu0RNjwBDaCVue+DhdxG4t45ICDxLDNczps4dwD
ir3w8eHOWN1ZUGfeafAVX/rC9sIGJjWfqAUwJsxAZh+OjC7da0XECe7uOO9kwFfXHgxAatsp9ojP
al+4cArRpWreYYTFDrke87fGA4uiUbgWOgUAzzAeBFjbgxb0D4imjVtU5eWLcqc2mtIaagide27d
AWZ1MFg76XpMdvUww3OsI81WKpCjyow2DyCw2c+u0/o/WNKh9N4pH7eUejx5lYA1BUn6s59P+p5r
O9lP0p/xKPgV+IHzsyFth24I3GVhNhq60EjCXaDwN05mz6HD0ydLWPSkgdfeg2H4K+ka94SaKXmx
nfa1KIsObhQ5/QlAAvxmeK2GrxQO2psRanRliGulUGGRuGwD4yHxB/YpclNNejoVqmm3gSyzLQCX
/lMOhPOL6AINu1jBd4HU81f4o9ZvStXtA8RmEgjvT39gktMAYq3zR7hqxBgAnd63fvvmKZlBppsO
mJBanLWu5UNqe2oPRJYMma4/Q5AgfeAKI2wXUpxiPPEEyw5YLpbCFRs5tMVWBp5+j/NxjCaWkQNu
0Qz+0dD4JbWX7b2Ju2Et2zksvbo5SDqzHxRs+bsmg+456Sbx04Jz1IlPesARMW0ODKf9XWaTGDQw
AFYV4sfb1NYs7xoX7noBY/hIoeINVrTccoUSLqzq/1q6pPu8BwEXzqyArDsJ31rSHve2I9Kjm8Ib
uUJKgUsjkIvBTDeaw8O+GHW1ZY0Hb+YY9c8vHvxBnksF9xLojaRbWfTJ1tUe3EO0TfqdcvkIp8Zu
3rklLgTwgIJ/XWtZGSTnCDgFCUwOn5uAkSeoGMAJKqhlpJtuOggonKIDm/+OWQVTRTePtwlDez9m
Xnb0bE6DEC4VMfZVHzoWLrRqH3hV5QJuVjb/Ikjmhin1UZe2RQyGQz3w4KhlUX2zwb/Iwhzz86Rn
ATO6tqcjfDxBdHiE60vwUDo8+ebZ1mctROMjdzS4a6RIITu4S/G9UFN7Nysg/aCGAU1oMal71GB6
GE+iZeRVKEFUCoqbISDQ89OcYhWmpTdviUqCMwyZ+x3nabPl0p1D1lX+gw17rgeNEs6+wG3pPoXt
2LmzffUZqzr/HDPC3rB2xk8o+I7Ip1bbwhl3nBoeknJ2w2nm06FoqPUJrUf5BchoAmoHFBNE3Ms7
aDAwawtyaLyRHRv9kw31kGYjA+ajYC09JFK4Ux3t0eIonPeITUFT+tqUGVy6Uxg/WuWsv7VjA4kk
MCB2VsbjJFRFxtNd5sKRcq9hg7rpREaPpeTwLQbRdtN1zXjkjLHHuVHdFnZI4iEDSuMIr495k9kc
ZbeAOuKoJ0AkCcvJ41iV7EmksL1p5rnfI4KxTGvEggSBep+TsTuMF1s/+EC3Ngyzcw55UAJVXbiu
tVtGivm+lBkEPbPc3ue8Ch4oGfknLfQADDc8Qjg02ELQDexH6IcDR9zQ5GcLW7h93av0IUHG2Uhn
Ztvcc+tNASJYmHASRyMjcx5mJJ722QV8VHCOMxCOXyUcDqFi+8SBEvlUFU35QjqgnmrIaexg51vc
Q9xbvEIJNA7FnMjXIi+gDDJi9ZxUTci+GCnZSwazV7jjbTOHzCc2OeQbauHeMYb79BaiaBwKIOgR
Buh5hi4qb/dBClPa0MvGYpfNDjmgqqKeK/TMI13O9bsL749dyQr/AJRocBimQON/0zZM7ck51VPW
vtaswNYl6/jTAF+6HylghQeApvxn1jXTodQqR5wQviHEha+ypbwTfKDgQAbtsLseZc6zg+T9ldnW
+Fp28hc0PmyYWcFuox1GVW40yuP3fav1g8Ot9vvgSJj5NUkfxtAH3EOBZrobprlIMcSaQVVuVNjM
C4jKIYFjFe0KoRoa9oMDwT3bs76gz5i/9HAC/g4V4mI7Iy080qTLv3YtDAJjmlYbSmaKkSTtG+zU
QFKwPGDDfVtiY4nz5q6jI/vezzPcCCHzhoZlnVqncrocxrq+6V864gI9K9x8y1BxP+gEkC6Z0Pkh
lrX8TfocRrZu4INJdXFS1UMLqFSafUnaPLtL3bz/hLw93yH1MjhizO4nUU7VnUKKO5aWxf+wCdiJ
ba06GvkDDl1VHjhbu+2SbV4RsOeGIv8yVJa7J1VdnmphD8e+1/Rs2zLdajY7NppYDC7NVtpEeQqN
9hBq2An85ptEIJ3XwcmdSpgKwzn+ZwaxaXxlXj2BgXyb6C81GSItpA2mlrfo/GWghIw5q7dUQVuE
wURmpV61cM/2jZtSM/fKcxtoxiAOI9BdoYqFfamp611gudbm+on/39VWahI8oJjhOWoANIP0DXwL
O3onhXWX5P3eFekJ5m0uChNs5Ya28EUmwQO18wBJFDe0umN3HWyT/KRow6xQp9gSK4DmhfulyfFI
mpr7WS9J1FmTBB3QPaZyjSm79GzjelSxrPKzKSeRqtW7anykEAkJxuszsfRw414U1HA4CXrFo9SD
8fIE09UIFERxuOnp/uWtH252ji2gwJ2X/dlprG/FRH8ONFgpSSzcu/+SOj882huB+5WlBz4ETB1D
eH2epCweCIwXb/rpnnGXs4Bq9L2xwqi7tNtMWo8hpFK+Xn/4wo83eShqmOqiFDj+4Shc7Z3cro4T
ndz3ofGHFRb/wvXdM0o2ogGRFdUahJgF4Sm3ByB4dO5whvhaB9WnWc6/r3/KUnQZVRtf2NDfhPly
hMsU5JSgu+RCK7nvwgrGmLe9wkhJTBLf8crBhpWy2mj7Zys0tL13EryO6y9YCgKjhuMlBD+6ZfBk
lzgitf1dW/i3LVOTjyLGIZtroWxIV79b2I3a5rmd1xo8C3Ns8k9UBgkQIRIW+W6Ww7IW21RuNQWs
CYsDtNzgxdehYnN9jJbedfn7h3ibRAmTpw5FqGSMq7Nyg0MPX2WvgT927xAGomGwBuxe2B1M2gkn
Lao1fALMTTt864kMLuvUg201DNTCESY/OzqOQGnG/pqcwsIiNvkoOD1VDvfcHFs9Wt6eZkM4a/U+
AWgG89tipQ6/UMczjS6KmGSggCdxNCef+hqc4JZsxfxFJCKEosSu6b/aw0rJcGm2jOiH59yopF0C
OSv/MP25655csRsxV5n15fp6WEhhrhH3blw2/tha4jwTdaoc9YPDIaDuvTVp9IWYNIkpkx8nOYG8
YjS7UCAkir73I+TRr//4peExAt6tapVxikIdHCYhQ+zXB5+B729nu87Rb9C4WUnCC4NkklMqC+qT
uA3Ykern3/DXesk6fZRFvfYdC4NkMlSo1kp4I6ApXsPqk0DN9qEbUIi4PkoLUWHaWjRFZYPjiZbl
RGtoGYmtnX9hY7arLWd7/Q1L43N584ekIituubyCosrEgwMXwa84FymsbLzn689fGp/Lez88nzOV
u24AOiOundBwUIe0l6frj15YQqYZaGsX1O5nG+eDBKoL6k+W/IHF+3ZO0ddZOSUs5EGT+YDLFMoI
dIZeSQmhhIzb3RO8XYtzNUyP0C7fM1i17Kw48VdmY2m+jZBuNaxje1xUo8qFd/H4p3fVlmTfuxuF
7KhpYiG9yhohJ4vp7lE3QIlCyt9u/f36hCz9eiOmGbUciEpAXx+W30e3EG8ot5Qba1CPqKg4u+sv
WVhQJu0BxkuQcxgc2DJB5cDS81sJpZCVHXYhGEy2A6pQXdC6SRBJRT4nFvk0Wtam91eQFAvr1bSa
4G7Qgkd4YUPmzqasmgLu8V2Auyo51Q1cnu0cbLHrg7QwE/9HD8sde+rbeD5zdeTS2jniR1YOIcp/
Kwt1aaSMsE6KhKgMzLezQuOC+9+ofsj9emWKl379Zeo/5IyqcDKUpoBgAUXgc12BLGyjGC2Agg55
Ktcy99InGBu0RRRskRM9nXMJTCSl2XM9uRQlRL3yGUsr1QhmATZLK7i0Idpew1Sw/WXlwQqIYWmE
jPM4SnN9BTYf8pLr3EEe58uU1XeC2C9oq/25voSWVqsRzHU2zKTWtDk7UGJvPXQ2pXRfROG/tAnk
VXSVr6EFF8bJpDGgzpzb3BfduZ8kOgeN+4XSauUOuYDcRvL571pqclpCNanGw3Nn2pR6hsR17XS7
KeVHvx5OzUgOAFl+hpjkN2pXj37Kvo68eOpm59nLqucut1+4TV6uD6q3MHEm24E0BNIz6FvBryUA
T9yPXdTo8/Hgetb4EFQqeZxKmRxip5Zny3GqsKSMnkjC+u9+0vFPbNDgRc1MvDhQfQkrq2zfQFJC
l76vYLBQQb3kxVFAtnT9BFw0GeWjQwd6x2z5izlkBGC9pn3IXS4eIVzl3Y0V9GdgpIeaWVKVz7M9
6bDuIffbNjM9lNA+3mMEx9Dq+/g+xm3mjDqIfV8ydzzluOVArUfae3vuWbYhHA6nFkPDZw46EaHs
V34tYc69rehsH1NtQ5/asWc442E3kKUdnHNLxKCMAkU2x/gHoGiDDW+RGWcuk4dC8/Q9Hm3/OHi6
3o8JybaVg7Scj93w0HPfW8lmSyvwMlsfEo6UmksG/1ZIqYhHxuTJcdZ0dReyjEkPSUoOL2YPcBYO
H3bnLvefHb1ymfnLPvhHs9ukhowK4q2l46pzHzkHeQeGLyRW3Tv/KDbJrjrSx+IUPzpZ2DzgqnYv
HvuV7LP0TUbmhPI5B9IBetgyKG25E6OAB33f2M6OFsG4xrtfmhQjfaYC3EASp3AWmacf0If+Usp0
TeZs4Vz3f64UFbySCtenUQNzrbs0d6wwHp0JErLQd0XxmmzAYYeFYzl1r9cjf2nMjHTKOqfnaQBo
ja2L+duomhRqznzuYGA/rF0IF1K2SVaYiPKqAAbAQFhQ/w1SNPNjkfkismmSbuK68Q4waS8/3fRB
Jnkh9WMGmQ8ynzX7XUjoW7koIwe3SQJRk7rQNIHfwp2URTDVFJDsa51DmQWo85Ppywi22ErgL6Rj
03sC6mXoLV7ofN7ITvxSJXVJHeZ9sYOHw41gRpO9gGuuU9VVhwJvp6Muy564GFaOlEu//xI7HxKX
X+fw05wsCDtn1UtiTUdujzDxlK9pGoiVs+TCyrWNaHdnL/MR7vLcEXs7tTNwBWP6g8bs820LyYxz
p2zypPR4VPV1dxSZnu58GVRbq+rHlUy5kEr+qih8GCao3VipBxnIKE/cApqW40/lBLcVGP6ylj48
e4j92HbhthR5HLhfyKyVb7VC63iEA8TKz1+YARN8r5ISJmwXGm2n6zQaesVQ4i32cTetAf8WMoeJ
vYfHhVVwQUjEWfI1HoARADn3F6wWdlU9v2fa2dw01ybgvkWYtRVr2rPizlOjGycsmYwARlpDgC0I
Y1ATcU+KoqZ+MnmRVwBipAFvgiyMZ22Cie8qkFwaaFo18RDNY3lPyRr+fomjZgLwZ6/I3EkVNMKk
PCo22m9aZ1YEmIF4S6AqFHYW4b/9Qo/vLTomCtZ6K0O6sLZNgwD0Ce2soEwBSNJvU/+r1muBv/Rk
I/ApgBOxhd7zuUeZI8yy/DXQawImCxswMYKewHmeBlnXnJu5udNTvhuLsyf7qCXljkwvrH67vuCW
FrZxUZrcwkqUmwEo34oMAJ/hNb1YnyR+80fm4lGAuXP9RQuZ2NQpmet41q2XQZy1SjaQQ+nLLpQ8
B99u7czy7yxgmwxPJwh4P/U2VDgKYBIBWSxP/RijPgQyzk2tEttkc+LBoFLNsRflVt492MLOw0JP
zraS2c/rw7T0EZd5+pAt02TKAAXpAWJqgaFs1Q59n41drdlMLD3+MjsfHg8N+7iTXMmzzOXGK3JY
YvlAIJLjbb/+8toPj/chjSV06XoRCfodC1CYAB70M8thOXH9Bf8OC9skWahhnJ0xA6WqxEVBxtXJ
9i29gXrprkzHOgTI6k5TsjLb/16ytkmygItRUPmVxo1ubB1wd+MUt001b6DPCkDobYaVwKL9d8xm
y6VCBB7MfnjxNsj4ruDJCrtqabaN4JYWSH8Byu5nL22yTe1oqFVWOC0W7lpB8N8pECWn//54kaDQ
LkcIZExWf3LZeGhje399qhd+vMmmiOdUtc6EvN1cIGywqgKhxpl/XX/4v9OebZIoBvjT10QSdY4H
u99WZfwFAlCfWMFqgP+AXS8CsVKEXxghk4VJSl1n2MhBGSjFyYmHfeF3L9c/YmmEjGAGXBiI1QJX
Z2j0boDg7TKIo5HD9YcvjZARynVbJ4Dc4so/1lloJ9+CS2sieAmgqtk19srxfOkll0H7mC98kJbH
zmVRkDpPPUwVxxai0r3vAa2NjS4pATW9/jkLsWzSQxrQT+y5VHGU+wMcquBCJ9yAbGbpwXwl1yvV
tKW3GLHcz4o09oyAc6YjanbhCPMpuIiFIs93t32HEdIObpGVS3sWWe7gw+yRNlu3hYdImuftgU9p
flsm/z8hel71LXQoeNTx4JsrIIcHcWw/s1dS60JUmHwRnzSNlGjenFNoP0kJx2d35bqx9OTLzvFh
SVUN8z3ZWTAahQbFOXEGe6uspFl5+oK+jW1qzFtD2wza11AflfJJun62d4IygOGY0KdSCXCgsYWr
p4IB7QAWc7wJ3IRDyF+ggNhVbR7mrJ0OuVyroS+sOJM0AvAShwsExPVFMaFJ3/RBcz8GoovsrGdn
AdPx2wLIJI4UdkrBZgPiAVAUtFknd/hZ+3a3w+U9vfdyp1rJOws7vInHsmsxw6G4wgcxQA/sLsxB
kKd9AU/wM6/Khxp3lOuhtLRS2H9XijPjCDnk6LD34zeroMexXAPrLE2KkQZ4V4LupvDkiRBoYaMr
A+LnEL9k2RombiH1mxBIHIFKVKtThVVe5E3YkKQG2MhmcDxL9EoKWJgJs7cbVFUyOAMsEKX7q63K
EJfsUAFK2jE43JO7JnC31yfib6Xk/+u0tmOMl5NDk4VBxRB+h312pL2bbpNRT79Bx9klmWRn2Bd6
YeVJ+QwRsPQphinLQdBAH2MIER6LmfYrP2VpTRjnmbm3szEt4+Ys/fwMaM0Zr1/J3AvDaWI8bXgs
Wr2+HDmI+yXR9GtPfB3qWn1Bn2rLelGGYiK3nfxMsCe6Dx78pUsWFc4UwUm+3lhdfJ9Y8vn6lC19
zGVD/5BldQrXbFAY7KhD0yFscwX7SNn9bN20O5RD8FSBZZC9Xn/XQjT9bRV9eJcD/wqgxUsatfAs
csQui3/5uQ5V461cKhaCycRRZn1WECjekUgC2M6H5nM6jGe77t0bn39ZbB8+IEAZ2w/6eor8ujo0
Fbhmw2drjG+caiON2dptm7GIITEj6cmyL3SxoYYHRFIO++sTsBAUnhGeWRLneZM1c+QF84OTF8cK
1ifXH700t8ZxRnV237tFALfkwj0XYwEFEXmS6ZeYrYzO0guMgE6DDmVGt2vP2mmOdVx4IU2aUzKm
X3sBPaHrX7FwjDURlCmnsLNNoM8f+8AB2u+2NYTUAuEg/TEH1cpQLcyCiaR0C+AoS4VVmufk80T7
F1zdV041/0b92aaGt886keIOTSANLt+z2voE52N3gz3lAVHwP86+bDtuHNn2V3rVO/sQIAbyrtP9
wJyUmZIyJVueXrhsWUWA8zzg6++mqu45Eq0Ub3uteihLNgkCiEAgYsfeK1WQY9Wgc842yVLt6plO
5w2XPwdQBqD782wnpAdrLPdjDN4UDWmDtlwL9kEDFJPHNiq9dGuXHXIIem3Cn++v1aVpnJzAC2Ps
U/Cz2omDaWzoGRqF907grN9/NJ1M7q2Pmt754tkQOo0LF62xoEsp9M6lXXPI62SINk05pNdJ2Uep
b1IPmhfoe0mqVeJE1QcymHFPBsCqfWlyDxcTRsjW4cyEq9HNUeIuh/KxL7smxbVUoUs24qQ6g0Go
AXdy3IXRrmhNvMqaZPyt+iWZc4frpucgipT2geQZGsUa7Y9J67dJtIScvOBx58jMzAakbuhxfNh5
NhwbA8UkNFzk18qy1EJN4ILh85lnoaAuSGuJdVaYG7e6pRMwm92ZaMFmnouGby32zLN0A7zJ0Mvh
0OcgVbIK7Ww19J7PyN7rqyoj+drOgvYT2npAjGbiIlqhUaracnQhXQ0R99atHNN7UjGytu0GlX8n
Mbgwej3uRFF2JQpOvry/Ly9MxRziST0OweMYWiWd9m6xpe5BfnMMR+9g6BLfygWrmqM8bSAbUiEi
QGHD+gry0GqVwe3+nuebgzxdCzk4dyjYoYSYIHJat5ajr96fmkvjnqbshcV63pCltEZ9MFVD+Y12
oriVshRLyJ1LMz9zNpFGVSMeh/SYAFIdJ/nOIeQIUrQr43ULkdiFs2cO8qRDlLqE1j0oKW5SuXVo
ussaaH55ENDuF863C+Y6B0XWhpgYJc7mOIQM4s0Bq88gYaObtONL2m2XFmJmTTUrS+hSqOZIadBe
oX2C+l1degtJuAsfMMdEOsoWrrREd/SaXQ6mMacNNw76xt7fRJeePgXJLzbRoBJlHMrjY+eOIRrM
x6Be6zamtxqsJAuZpQvLPMdGVrHDEjTCN4hLZbyFBtb4iQOz1Pql66GvAk3vyi9l2xUL33ThfXN8
QV6ESW7HwJzlDSSNJP2WR165io33LSD1WYTd4/tz90wM/IYbnSMMTEMdNQqLHrLevUe3VOlHUZGs
uBP0vuDBsAZMM1w7UXkbIvPlC8l3MRl3OKBKP2n5mlqDvRu1MlucoPVKowm7QEdJW0HormAdOptp
1m6TKrauPJSHQT0TtmugGCD21VJklXk5rOo4cj5baLTd8HZR8uitXSE9d/5ho23Q0tuz5ODwUPlp
HT0EQ/84JsnT+zP3lsVMz5/e+2LX6XGSkVZ5AjgD3YH97yxY8BvZuenR0ytfPBpyjYnVqiE8pIMb
34SNZXZeUC0BlC9NjPP66ZULVhMGRdqDrcItMx/BcbudKmm/Ny2zy0rVyLiL+gwtzvE3G/3igV3/
5pNnEQWzQN4hBjy5ikGPAq0+jhay9wf91jkxTfjM+xWRCLPaK8ODpGTtSQjOBeFWjsU5W2rsuTDp
c4hE2OXaREMaHlzAHjl96FrjW/GSytBb3gLjn8MjAE+CXnrbRWjMBABzVfZ23Pshj+h1r5v4vhkN
pstVdrcQoF7Y+3OYRBagekOCTh1GOXQ3JuyQDojJ7yheTF8zCwoKaH6LJnJDADRJ4Uuhz2C9T1cy
934j6pheMDNdGmduoktHH7JQX7My24naWrjvXlqJmekORMMXNqU+9Diaeca2HIKPzPB1LcmGtgvB
76X5n5mwlBTtvvgGwAMN/VCOCW8gYW/sheP6gjnMwQ+uFlbCqdFg7yN/CkN2SRBXELhE7Snk1e+E
HNMqzOzZxPVAlRw1SOnR3F99duWf71vzW9fp6cEzaw5JlKfo0deHtEddLra/ujWYi6P8yKsE3Drm
KTVyr5fon99ecTmHPVREQj2l6uGsI+cTwFY1OINC3KT6m8qN3bXxzFJ/5dvLgi977bgh5UlV12HC
5PBZ1fFBOh9pH6A33l1wg9OD5rEARLS86RNfnDuhTbvWiahGk2v7E2JJ14j7fd5xPskFUT8ZGoi7
y2QhxHnbJUpvZuaRjGISCZD0ZFF7w5usR6lB3PQlcovv74NLL5iZuSJOWJLeVgcPUs7jiKjjfuya
3xz9zNBb401U65W1H7KvY9UCxHH2IIX6/sjftm85Rz44TVzEtMXIY23ftnG7T9p6oeR7aY3p6zUu
RhAv9X1p7UnkgUTDc9SBxRCFmNRdt6Nq+I1Uub4DQm0JlHJp287sPOOx6HJXW3tk4PW6bNAl6MoR
IgrQ9V1XNei/35+0S8s9M3sgXcZGRF4I3g01+mSg+jYbhNnmaZwtvOLCuswxEYiT0cUgPAVOph6U
M0kDvTJBf8vryl8wESyOpSVzfWBR+XFMsm4d1u5VM2G/GydbuK5e+oKZiQPTIZsoGhW60zK/7viK
Z0tNChd21pyL2mReMCgm9AEUvGuTwf2m/UQ7vXWL8SZ27QeQhv2efcyJMivPC1jg4AB3FF/FbfZT
qHHh8Lg0QdPPX/jAqOpJHrRMH1RsnSuvWAtaLZjeBUOYYyCQDms7sILrA7qV9kI9DZnYhu7oi3EJ
vnrhLJrzY7YOBBYKiujDccDrFJ8IoQAQfND0BxBO6/fN7NIEzcwZ1OFpVtiY+5Kjr7/4Hv32BpoZ
sDsEtY6CAA6JiuukMplP2+ErtLO/M1efjbCOMU/v3/+KC87iFwCEi6yWF8PDsmAzGg7+rROo4Be2
J52c6RsH6ZwYM3eh2mTM4Bz6ZLShjx0waGhzuz5milg/o1y04OvSw3UwAkLX2Cm/Lm2nn27E47fa
LSCVzkl8TKCiBwYA175tUkPWrSafaQjuMpUDVx1XECmndmndgjU63rw/Kxd26BxdocEGz7kUwR6r
bB8HU2R3nlDhU9+CWyEpO2fB1b0dock5amL0kO1rIfMNzsbkq07dZNVR584eq7NNo+9xas45FFkm
B7tAdnDpw2ahQJ8gos0nAkwurkwgsW+/RdatTtSCUVzaTjOvwTS0Pm0ug710om9p4vysy+HYd/WH
99fl0uOd104pqbtxZAzD94AugOBgvzIqO0g3+/T+8y+47jlpVNwTLYgJrb2Msh0fQX6o7OaHJOyg
8wKsdUUHSe2lubrgQObYibSAiFoPDru9tmzlt571AeyCS+mHSzM18yEsRu9NQ8Zgb+inYQj9hKB+
Yy84jQsjn0MIvMjEXmmIBQGlCkIrbtNFJ2ckevv+KlwY+xw0UFGSABxvIOQu1k46bElBVpEQC3fG
CyYgZid/w8LakjZO/qLcd8jL1WkOug9cUmGG74//zd4G3B7mSAHSskqEBB+QxFG+ZUNJ78NIlbfl
iJSKE4fow0zbZJ3YUl8RlOg+ALk6riQrlni8Ls3g9PMXh7cwReiNdW7t64yixcXiEnx1kZfINSnJ
ePX+Z156yczW84TZdUfRgOlxrA/U4tIkWmX1uDCLlzbZzNZlGydNmdNgX4BVVUBqG6Xs37xzy1+g
BB0FF2RrBftx3IM/B6xwSx39l4Y9CwtM4xQFmY6ORoBHLfACJJxysUQc/6bCzrS1ZnYtLInrXBE7
h5K19TnIYucqqyt7W3WOdQJjGzTmB2atGlD3rT0XeV7o2z1x7xnKBELN1UABb7LTnO5dGcljDHbR
BDtDiYUD5sKmmBfgLDfrU0OzYJ+F9zz5SMk1WTLcS4+eGW7COpMyuwj2FByM0UpYqC2FPAG+IZLa
+/7+pr6wfHOV2dLrs1SGSAr3rEdh3DPq0TWKPLz/9Au+Zy4y29QgaM7Q+74fU3DqllZ6KpKO+zxo
nzzwYr7/kgufMEeBoISlkpBiBwqqr+Ow3xS6WLDJC0swx340BWtK+LYAOIHbjBcbuxyx1ZbqVxdm
Zw7/cK3CCmSP03cY3JWEWC0bJp1is0nbT+9PzaXxT29+4Rcb20bwU0/jz/NtkOtoXefeRyuulpRA
LwQQc3asCGoiGRDr+pDIIq7XtiDRneVWEZoBrfJLOLYpWYEMrP1kIAS0ef+jLkzbvPLauC4onwSz
0AxvHYtK32V9tUNX7A9qk6f3X3Fh3uYQTBpRKuy4Fvu0tMDiY/+0qH03NgD6vv/8C1t2Drx0izQc
pJLFwaord11kZG+rbKnx7kKQPa8ae23a5irj2SENJArTSCh9E2nrbWowsq41ZWYjSpDsJJkN9KCK
sqXtfGkvTB/7YrOlOhiSmOEGnULIL90KqLaSGPnvR7A9rOpk6cC5sDZzkExeIjEyhEhSy7L3jXLW
HOLCCKEW7nBvIs1x4swxMgNYOYp2cKY7SgVqq6HdQ7YRPU5hIpM1WBPD9UjRBRyAhuzeqSDhCQ2E
du2RyluzPobYeirckwttqIUBXdjuc0BNHA+V0wKKdRBtV++Y47kPDTOR9DM+ojoyxKAne39XXsgi
8NlZq8Bp2aY2UpsSXNpx/KSBJBGORib4OnLL9fsvubB8c1BM13IL+o85wpw8WlcuxHrcws+zL+8/
/ZJhzT6hBFMjbVSQHpxByJsG0srritfJ9v2nX7CsOZxB5zyqtUWzA1NFlvsyJvm9JQQwDcaauEWq
x95AS44GtPhM6zFcKAtfWJc5+1NTtTaLklocJEM/E4jRm51TdtU92PHFThQ9EktO5f3edpsDHkgH
/sRSEHFAzHQogZmK29K3y/haiYU4+sIazTmgoiKwwMEdjcfKMtlN2+ve141RC4W4C+Yy19NGoyCN
JeQujnG6s+W464OnugpXPFhqSb80/OnnL9wcwIVxLsCQfkyrYtsGctsH4sP7++vSo53Xj66Re6+y
BP0LdW/fAZBzjqJFZpFL8zKlrF4MG8nrwWUewbD7Bw2fb8td3yKNvYTvvGDXzuweQMC7PuSJzI4D
b1Y8+QLhulVn/fy9iZmZtevEIIOuLIhlaOcOxNon4bYLNn1hzuckT5jgPqYphf66lUa+V0JgpVNy
wZjebL/HYTJneSqK2AMAECibIWn7mzjRxSpU9FtYIF7yQUpTH8OSttetsiDPCIL3HfoKl9CkF1Z8
TukU56MNgnQ09Q+jGHzueF+9SG2EGbau3Sw1Bl96yfTzF9sKShpB0zYggnR4+gM8759r8Kh7wHw7
TfP5txZ/zlQkCK20mahsgYZr/ZDEOx71v2dxc6YiL676rhdFeYR7rXaDUf3aTaAm8v7IL9jEM175
xeQIt4HkTwQsbBvLW2jQHAnCSbuTCxefS4+fmfTgtBVPvUYf05BBQQRwLCe+jqLu9/z0nIuo56An
g8jTcPBy62te4lwr1J/vT8yFg3QuWw0tHPC1Kd6jdq7ESorwT9N56PIey3sXWtmr1kNDcNpba0tZ
CyW8C9HpnIMoyMzgwmuD6IaIlWDcb+pzuDetXBmzc5Nm8/6XPZNov1ECmNMPjRMj9ViPE/mnrMQm
yKFw0AVevCoC05+QVZdrN0dRve6cBk0vXomrC+4v4VCkV4YM7nXSt8NHA1lvX3ZOeuyEkVhYN7nq
gmz4XhjbbExmkX3ddgJd0/YQbwiYPg+ejjUUotIq/BRKrlYiTO2rYaJ8xa4DVzIT1qZxiFhDt0Du
WaaaKx1oviskqG159gjiuWHLEzc8O01iP5IuuS+HqLBWhBlv61h98aVVaBOL6qZY2aU35r6pLD6u
SRW5a02y+kow5mzzPjG7wrXRPQbh3msHbP7rsKD1OkqtaluotL0Lh8acs7ZiAtRsxNo4Td/cWHbh
3AQomSysxNvWIbzp5y+Mj6rKLaTU/aGsn6rki7RPXrTk9S49ezpMXjw7CFo3FNCFOoJBCWCuWmsE
fOgzANt8V+q/dux/PQ7/J3zKz39tmvrf/40/P+bFWOlQNbM//vtjDtm09L+nf/M/f+f1v/j37im/
/Z4+1fO/9Orf4Ll/v3f9vfn+6g+brNHNeNc+QSX1qQYNyPPzMcLpb/7//vIfT89P+TgWT//64zFv
M8iR3D9BLS374+9f7X/+6w/iYML+6+Xz//7l9AH/+uND3jbqH8e8ekIS668H/s+/evpeN9MD7H96
1JaCENvFjWfKAfRPz7+h7J8Coicus21Xut4EIgPkvVH/+sNx/4mzwsFOcKTDHT4hQ+vpVfiV809q
21APltxhBJAU74//N7pX6/O/6/UPXIXOuc6aGqN57WMkmMxs6WF0TDqAAfA5EIlDIiw0lhWeI6se
z4oPqHPxtAJwsbdug9bkV0PYNX7lNtC4Dnu0YVtFk1yl1ggd2BrFqYAlqBwCfNXfFAoHKoubBIoi
nlQ7ZCKafCENMQtPngfs2pQxaUOxTtpz8e2qUGAQaarwrKmx7pzQbpA4jSf4Lg1Xok2/lANzPrIM
okgrKxT5rgxRlX2xxn/P4stZe327mcYAMk2KGcN/WL75mYDct2qYTJKzBR3rU2Ak/Z52pNyjxubl
fo10zJqVjVoIKp7huv/rp6fXYoEgfIovn/5nnk1CNbYuQ0gzniHaosWp6WX2laeC3oLZWu+YNPLa
FEX4UUPbVvl2lxPqe4VxXR9Mc7HepkPm3tGmD1CyjSf+eVmRhcrNr9sJiqnEhRaKYB5nc6aSNEDr
eltkybnxIBPQM7DxQlWrrnzISI3llV1Ksu8Ratw6nRqWWoVmRZ3nCYKqnkRGDbYm0db+2tfVdhU5
EoJu5zwFkXieDJiG1ibkxoL07kGIBOhwUw7BSjFS7evS8dZeoqNDPCqyEEdNweSrtXIA0bU5JJcd
Jrj4hVIqVyim97U46aRvHjSp6UqjpedYs774is7Y+uH9Lfk6PMGnT+/Dp3sUsTtxnFmANYaRxdIh
5ifPoN2ZO+BM6IjOP6RJHvV+6liromrZJgED0oEzkGm9//pZX/Zf7yeE267LbQhxzckgrIrYnihc
foot3u4FRB6vgGDNHstgrMHKzEEHQNkJ5XP1qUPD4w0d3Y+AM7eoTvXiKqy6bmEn/motmBHC4SaR
AfAoON5fbwa00eCULoQ4WVifhyrKQ1iDE4VbUDK4ld8K+SdjkVypqsz9YLSu2jJudkQp0N8MEGrY
kEbpH70d9o+DiZty4Z71xoJhljDVwqYO5/NwvmBOaoWOdE+MxBmGU7EccVLaP0aK5vuYxMNjE+Z0
1QVJthkGYy2BY371pA5kvph0OeFEcja/TqLTgXlatfzkdtF4D0ZiBrwbVDfHMT7mvGkQq6dmS5wh
uNLDkOxiwYoldz7jXX3eN1ISzj1GmYfAf3IoL8KTtgWQ2kQMhI68RbyrshuLDM0Oqp/ynFjGfHGH
3kUjtwp7n3Zs2IJjGrpn7dHJVRit0bRRIltcf29Dkq2HNtM/o5a0J2GR3C8RxkIhSf6H6iF/DdrF
iKEb4HoOmztiqLQhr1s00bnuXX40wOretfDdR1YI+Fbpjr3fIjy9W7Cxace+9ikIyG3BJdAoqA3P
S1RIpHoFb3J9ZkWCI7ornP7RsJbcorWuTrfKCvl341r1Q+6VFHponoM548V4HVp5Ft7EGU3VGtT4
zYO97Pnf2E6ECYAxbSpcVwp3Zm/cirge2sY9lYWd70E2bG7dntZfCen0LnMhL+i2Hr2CAFlzBCey
dchJHi943eeZfz1FWBEhIHk9nQJUzFI7Kmp6ZmqqzgPIR3fIdhcPuFKAOhwtlnd1RnAgcK9x78B3
D4tOFY/DVd0p20dMkZ9HpUjqW1ECdao4TD4B0PIhgC/zCw4hWz9tGT9aNbRNs7zuHydW5buBoTLB
PCa2Yzx8LIcWFFROLtkK53gL2b3y2NtQjlu3BBKSfh9m6acsGHEwj9NC2bZpHkozmmNggcc2bMr2
Xhkv/xoojaFGaEVOfIiDk7WBVtpVlevx5IXg3nx/Z73hixADemiMcgX21fywSjtIwbIB+5npXlxz
sMVfKTZ0XxSjZAXJnO5W5YpszVikaEuus6v//PXAbFHsairgC6ez9IUPCL3EOKzv9bnGHfpglyjF
EDXyI3ZpdVVAg9fywblbbl0mH1Ffp+f3X/+cx3+9aTzbxhnhCIfisjdHtY6480J0NkzOOJ6wKzoU
mjYlkBM4L7jpH4nLiq/Pm3oYbXJbSZX9SSpXGR/C1R5Qc0yAaE6E5S4PXN6vG5AsoxzT1uQWN2IY
KkSxsIwsQLsUpi8v95YeyG1T2noXtuhk99FC30H+LoDN+HCV1YfAGsbPpq3RvOe2oKVau9xT41rz
AYOy0ozcRrnCq3s9wC9mpqniVVp15LatAntYZbjsPEC6kdxaxOsf47HlR1WG6Re015QPjWeCA7jS
x6N6DhRFZcs7KEEUX1Nd4Pnvz+5be8ulmCNBoXoMd/l6cTteOyh68vhs4crQ+vBr8lwA9r6nXBNA
bEBMDekUjRBlVBtrDNnC5vo1EINHoq6DUACb25lfcFKa4mLDg/oU9mHxdfSSyaImD6Vx9nxlWc0X
Lgdk8jGvt5MzuUDcqCiuaPjk11/cyAlBZPH+hPsSjDhWXnVIsiKGTimiwNwCGJVryKFqG/38LUO5
aiDj1orUErZzVheczikEgrgn4IiXqCjPmyWCcnDB5+IOJ4U+umvocnjboi1txBShcvyKg7s1ieoA
xKFpfI3uBj2AotQT6y6XmyQCQ4UxUfcFzXgL1aFfbgmg4CFiOvNxk8XyzA79tB9DMBPk9gnadHpH
hq4CntZRoD7PxVeSF2hMhnCWH+ZmqYn7jahwiscR+eCtaHqen1IEEnIgTGjYCUIi8qHousTPG1BL
+1UES+loSW5Z3cmzkznNKgwSBt1tjk41q+7lKlZ2sQb1cX81qDG/ckPZLDWC/Gou2DJwRMQRCAxh
Ma83T2nXnurLKVR2cG9oG0eusrJtvyE0qqAOqpuThNhp52fY8OvRJOLH++Y6Y9t43jPT3EAVlmEY
SE28HoAtklgAL4hrbe5Zn+sxLVfares1CNAHyIM3eidLom/CCuhgv4zG8FMH8hfHz+BpHry8WqIV
/zXocV6NZ3ait26ZdnGv2ClNxZdQ6QPxoj8Xvvl1buzvb4a1IKkAurZfNoVLuqhyQ5eeZDVqe+Wa
pt0G8Mb7rAr0dRsm4XUUSws6rXnxdYgLfhWartxDfjXeK2UlLRKPpPmZZ7reEK9d6gH81Vw8250u
1a6AMYs5e3jY58ixsCQ/h0NAr1nMGuhHg1lJ+SNMGPAI2wNEX2bMRTdu7Cz4s18dqEeE7eKKIqZD
cg4yEE1SmgQX6HPVC4XEtxLNA/js7FsJoeuVbJxFhPKMHAXrAaCw46DffsogIJyb+QcVUwpdyTa6
4xoUKK0KmQMCqdzZunmebZ7dKPIrxSpoSXOTSCgtJyVvzlXWWhtZpMVXNHqkG1pJqCLXHvoOhwQz
BuqUm8aT8g6xH5DPQbEOQm0+PWdB4ry1P76/q547PF6eA4wzKZEeEpwgGv0lFpU0kAUH3fAprHVx
7VW0PHJWVltWsw9jk+AYQoEIGIyuMT4wtfFjG5cP4IbEKRWWYeFD0xfoSs2AhNKgs/Bz9K6sUQI6
95BsvgEByJcorhAEdARqCPbQ5ruhQrQRAjD50VVO/xRDFvv8HAHkkcj3ntDmfkAc+tNLgnKb2qIc
oD/Mh2+ABdLPcSu7fZwHiG61Hq5syM36hVs6V3QsrSsSx8G27DuxTvs+26ad9E5Q5chXPO/Fuhm5
u+kE1N6xMb10l/dltnW9UX+XLliVUC1JGtR9VKx3z1mQLLL7M1COECkxxScLXu46AiHjpuNt+yFl
CLwMPwH+E227wHh+NmTWd1D+IYQPwe4lUsOPbgNiKOiU20qspdK3UGqO/1SelT1IhuRP2BQUfelD
lz9Q9IIcoyDFCdhG5tFVlADQH8i9C92PrRcgWMsgj6oX7iJzu2EcIQBBEswRkoCGeOZIwdKSjRGp
7FOZcQRiQ4vLAp8iNwYRQ7AKDgtB/FtODAeajVsY7odgq3jtuOvIAWOIiByI1TjNQ9VX5W5kCVRF
0mqQzub9zT2jtPnLZSKdjV2N/1w6v4tavBlo5nbsBJZHRFS6qLtPKIWpo5vWw2OKS9ZK1K6OfccK
4ytcOrsNk3V3jTj6wdXKhfx4iNkP0fe6hjRFDX2qsEr2qAPXu4nF6gow8G6JfOuZUOGlSSIeQh6e
EQcu7Y07quEe7zmtyQmU4n0IkQqrWgEPDiQUcI2tn3liiPyicpqjjHT7UTL2E+JToIpoifNn04v+
QOEo1h7a9Xw0ZCcfOxjpQibvjVSag0w8Nt90KfEw2tcLaVxDkK7FIOvS7qJV70TkNpMxFHZJ0u7C
pPD2I7rLPiZdQm4NaXuIwut1mif1inf6idusW+IzeHPi4M8QPiM5himcNvuLKxreaZhVEnqqDUcS
sybNw0AkPKjO5YcIcdpxDHLQm9LIrCT6WL51TYfYd9KMd+3I+WA1rXMd5Q2uJT2gz0yp35q253KK
wyhMfJ5J4oPt0DJLCPLiPbktC5OceRR89vpiOLZ1PaxSkIZcSfQUHEFudF9UBeI9I9w9rufNyQrV
Asz6lyIB9hoiOSTr2RSFz1PhoejdIPZ6cvKKHqmhTBdfu6CAg04USM9HSasPDlqZFk7rN9IweK3L
CEemSHi/5KY8ZL+SysroKcy88AdYUQVqOR0avCipNxY1/V1kMn5E26C8c6jJ939dAhfcw+Tc5obm
gkHSw2DYJDr7er94cT+E1hCRU+zSIvFrx61XrSXUJhIEHS9t/sMuTfDdgTbuKpp+nrVNvfuPB4EC
GUEFbyqyeWSeV5Bt1UpnoOaEzIM65jnOf2Jc9hhrRm5l0OfXxZDcQsVCr3vOkTurmbswhuerzOuJ
wBgYTn+GkB7B2+wyKHtSNIjM7NOAi4ezGYSNa/ZkuGE2+c0g1YjykzgW22w06papknwYsjJ/ylsQ
1qAUzouvQTiln+u+ah6AoKz3EJSgd7Is+JFP19dQd/m+IqJ+SLM+3xfJyHqfg2ZIbyWKBhQXHI0w
wZW49D7XfaTpF6/5mNb5gYf4GZ+JFSfYenBhswMP3cBlHLb93z4iQQfgLZMguVOGy7sRWeBjBcqD
dR6W36NWJvc41d07hgT+sbUQSeYhZztt0/G6yuiHUAu2GSyr9HPoBWwSzqF5VrP+qap75zZv+JfK
6ZDVGEy/b+tUnrVV159wMHbQLMjl6q8U6TA4zqk0PYTmO6+P4LR1iT4xxRhMYRjvR7iMdaPQw4jI
QBifTNlUVFGQxbVyhx8RwcS3He02pTDWsWui8gDO69L34oZvgBXOvpRpiHyGq7LNCOD6Pveq+I6z
IcTGJ9hbsUh/NsQj9zj38r2FpdoLUGQfvGJEA7VXtH+apqSbwqBek3Y0vFE4d3ZeQs22HiCpJzvL
+lGkDbrQ1JQ9cPBn3FjpFOgVOe/WUmfOLlKyvAkSd9jhzoatgluZe9f1Wb53Uae8K71aHdNi3FYm
Dg4slJ9tbd2hFMN20AzPY5R0W/2Ygw72+jlw7kyDMIUU7sEp8+hQyVrvODLKAyAwEzc9BN+pGjaV
oeWOBt1wND1NoJ6MNBjUQYAs8MrxKZMqvtURcr9pBoqmOE36Y+mU9X7QzPqMXpSnDK1qt/1IwXVo
jYHaV4FLV8pJv6dx6x1wJ7O2bQMeHTci6gThDus6DUyT+VmrxyuW8zNJom4tCnOtY8ur/b4l+Z5P
J0taOt19GjU4gVDd/iRJAtSUW5NhVSmJHz7/JWYn2TUydfxDReJDgCL6ppKRgIJAr8NjNXjJX2eV
KAa6es76Vo1BIJfBglVU8n2KoPoch9reOTyGyZVcDnfIKLdgVp0uj3oq5DznjMu2xDQ8L5pTYiID
VPx/RHHMbpCNkbusHka/hZIs9bFy5dXYk5Xp62NThPk3J+huoBovj1hToBV5FqxwwAncInjqB8Da
olctCHecQWatMMOwUiXn15rXLkiIkmHVFFXux7QEvwhi5xgUsDiNwhLMvH5RGuQwrcz5iOtlcUNG
sDgY5kJyJ8mTjewZu9VU56sRueAfgNrmZygdI7TmVrfWQ6bXXUbMdtR9sZZd2OygQC2h0uN1gMmk
tXdTZt5917nmOvPK4arqWbzWoOLagh6M+jYF4dCqYIp89Tq30r49lvW6TQtTrJu2jVYM5NUP0pHI
LYzaUmsi2mBFi4p9rks9/CnRnWkVaHGzY889KlEEW1YKtlJ9+onUksKVBt9TCBTcN4OU3yF49iWo
Q7JxM5buINOI8lKZCFRFs/7q2SsqmNkDjqEtyigYGICna6hepysY43cD53wLYlVgoerum1MpKqDe
mXePlVvHYBzGhSNCj3TlW6qrnHXTOd973tf/l7oza44Tadv0L+INIFlPoahSlXbZsi2fZNiSzZpA
ssOvn6vKX0x0q3vseCfmZM461LLYMp98lnt5Ju0dnkFCszEurfxFA1KLTcfZjmptsm9lR/QzihKW
m8+Y1p78AAhUVsabpIBa1y69kVI7B48y6FlXqk7CNV33i5pk3I9m/1DM2bpfnSG9N9SQwomu27vJ
rdW1YQGdiIIaGbgoQMc8jXxnWxNLqGKfdoH+HBSmvJOtl9G08QkveeEuiY/YqbRDfZpNr31pM00g
HBbGEnHLuk622WOgj20lo8qu0C+ZBsMVXToll7dXrZ73sI3dKSs29Sp13nSRcrPioKqtjUzqP6Z7
U/XqOLb7RaBV9wa5pLldjDy491RjfLBHvZ762Xb33dKLo+n38xFMVx35cuiTLVftvhl9L0pXQKhK
YlAzDZ2OvaIani9jt7raSJm3jD7NJZStiz08t21Y54gPVfZVpnogEEXtUwEs7okjx/7kKaI6KL6P
dm7ebgun7IZ6FLbOxuBGdl5Z0diUN8KwtpNadXMo9Vre9EHJak5XrrauVvvJOQvTLvXWzzxnY+/6
cehuvCX8ogan/dEOklmc39oqquvJfGm8/Kme7fVgzGovi2y6DlKRXnll5ey7agtuBxGIo2PZ7lVQ
TnNsT15kVsEcN3k7fFjtudiFiKsntqWCW5WpB8+bC0Bsg/sYnPd3OPp8uUuHuy9Sq43JCP2DTbjF
Z/KDbQqaCVuYkJRuP/LQ326ntWp+tRyLc3JU5IZzMDKm4zmfCrluQYNPpMYcZ36Zn4WjvQg/OPOG
Fli1G0uMOSezMWJbF6D7WiP7EgTtjWe4BY6j6XxtzukISLIxP+JAvByCQa+vNXkfNLIK4+9i69IQ
dsXQPxsYAR3wedT5rpXWm2Mu/WeMXI2UBq25Xgtp2XGIDt8Ro4T1ZIcO4sOdrw7T2jFTk7q87XIj
Udu0IHfjlHfWMooILqY+QkyZD3oyjd2s5h+Ntyy3+PkEuLkKNxGaGr3ynfyDXZreqVlHAps9yX0A
tv2pMhZUJ/2hua/qlRafI7XLrmLXK8L/Mz2a6n7pNoTvs9Wavlpe1X+8tEov6Z72EKvRolQ/NglW
tK/rDi5umUY9hIxd4zrYt5bUeNbM7ZwlZ7rIWbV/j3sjnQmnsuIhnNdP1WoYJ+QO+gR3D+xICc0H
yprm6Ju1EwtTB06seZHHUZNq7mzR0/Jhg3+WoywjpqbhLShHTkhdbMeeueWxFeKMPAAZ0Eb9WLDL
NxSXD6LZ7NgLg/C2wLz4OrNJ2lLdiCfcYv3HOjTp1rtNQk9pSndlxZsag4AWeUEJKNhmQfhhFbN3
PbatcSANsp5NwzvW5exuLDs3YLyQ+6DJpiJ4rNPmnBWf0Uhz6nlf8cIxeHykCh4X22LPhJVpv7Sk
FRQRXcfZrZuZPTdQx2FYP238BKkgKspzHllvU/sSducia5EbUsQ54PunouenG5L616m/9l/SPmUF
hkHTRqG3OSc6ONkpLyzvNbSX4a4LS5wkgj7YjtVg9Nd539hjZGy9/u7gCkwDlNksLddt/jgA2fuY
toFxHzS5t9diW6YYUmR9bC4jXtvwx3Y3obfaRdbkrc6DU9IkS1a9GONdIechzvNyeZrr/L6UAtuo
aeJyUe760wcGTP2bORrTl4FJ2U1DWy3YeZoJdGAuiINdujyV7dtvdS+NLyZZL7bMWvSPYmz1j6az
mUT3WVYdC2AbXyfbn8com3rg9F5q58d6sPd57W43HbfzQuTphmjyXBraImhuNQyhKOha82uOUKKI
a3hliG3Yz0h/OE9b1T6shfvsYzn5vIolOBJHpygc4Z7llmmQddXssobZqGS2bpNoJKtXIKXpyL5G
ayRNjdhTVhe3DQKbSsLxE3775EqzPDK3WRPdd25Ugdx5gXo431i4Gu8zMc174UvvesPC0SnQdjHt
PP8S+Nk38GBkbplk1rX6jYhtW2M9uwAOLIdVH5xsWqMqXyc/KRzRvS5BWy+Rk8Lt3w210X1v8ScY
4qwaJOTZWdS7YRHOG2tPhseF+ytum6wMuthr1uXKVyL9gtWEe5dmWfuzDltvRm81zz5rFTrFZwRV
zicAnc8MjSfRfQmwXTduynmb0mQpbKVv/EUZX7N88net1YdptCzroepxiZFGg4Kdn96rQJzWWY0n
O5iXuxm26t4uKn1bSPOHznvKoaLIq8eqDji8OQfKb0REsUZlvoQqxkLTdxJvdO2bNVBnm6E29L/1
E7l8XHl91p/KunY+Vekg8l0ejsv91Pfh+CCnNNNhRA9BlwfHtc1PFjJP/L1goevvg8yMXLHlhxmf
gqTSFBfTWspYT9JhWlhRAWymqJFsOg+ff+UP6LX2QZRC7b1HAHu8v8ypLz1abUiVMPlujtqjjkV3
iCxa4ZdYxLaa2Dq2atg6l18rTGQLd1DnG5y8C2ogkVkAGy+5R3ueShWKKuXyq70k30I8nv1OtzzY
hY6a9k5nnxuNYngoN5ZGZyrrjkOT6aNHU0qpXL/kCCu9Es/n6FLKcQxzRXmumlPVkhQETfjZbAaJ
X4vnMPOpYV++jOWK4n245N7PMZ8xTbvkklV9LgjqdCyuhde41543lrtKL8Bna5U3n4ZzwZuqmb4s
GBSgJHlArHNW7ASjMPcZs4xLwKMjdQdQoHQIO9ibDC2bqg2HhByl9He01h8dWfX3huMPz8KVzt4L
U7ZhJu1ft9G0PX/QSNtLlHR4a/MZ27C1qwtnQeMXW/na3Jtlm9/pTTf4D/k1fVHLyM4dNJ4c2JUT
ZYHW+z7clqtVZT/HKRDRqJf1yHHwMGsFecrq6qPKQnlFdPCfIQmQKOQjhxSPGJHupldGKauTMYXF
TZWRWxlBlX7oG2Xfsmf9OcZmZ4kLZ7CeEBMenvnsvD+yzTLplixNhnLDHCm11aNy5LbFYoOp0mbG
fsYg6lYNfXWna4P/SKtvl06INbsU472JyYJZyl24UUUEVpm+hUaw3a6BBh4Wpmb2vc5NXk4vc8kg
5fxy/OC8xOp+eqAXLK4XQ1T7as1zhuQcUtXs9s/WYtE69EvvSnGiU51U044elPtUQoy4fNqtME0q
mNKUVVI71PZzP6jv6GMHH6ZaNEk+q89Yg3IYT2mq4rmwVOKgNPhRmaV1pP6zMVk1aX6US5rgD5Dd
FZmZRhsZwgcDudSZcClZH6nM7f1SUjWomRnIZQUXJU29tKSdjXAlQoWXg+LXiYpgMm6aTN6P+tyx
yHCpOtIpX0/L3DxnRv4dMKt7X+htyDgBnXUX2JTk8wTta+6RJLKYoT6Oa9e9ho4MnvpMl4LQwAtz
dGj86P2zLHM1g+aJUtrDj7NTtnfpKofE8LZsjbYiF684iZpXwdIPkRGep5et0st3C00R+lomaeI6
ymqvAwgQMp22KyerzGNg+FUyB0t5v3UFigCmkX+9NGhQIWazyLX1dLJpf/30Czjle56K5VSJZ0u4
n51qVXlUarf8amDYuEPqATDNBWJUoRj9Vi1SPlyWu05D+diQW6Sku+xuNLPDmG6IeByW6mN57l+b
XoPYtG1pz44AbRFFUrolejaIRiKnCac9I2eBi9C4/RWOLDuMXH9raXG1/eBH85BvTVSB/PLOfeMD
MuldvMjG3A9WCc2dpOwxd1YSeNeYOytiVMiYAtkrQ+2gquG/26WNy7/QJDsmRL39kBnnlS5t9RWB
sikmr83uL9HNAU1xZbvuh7zLg7upJ+XbX7qElxKJTofOo9yvrAcpWve5O6eTl/KO84hmIWA6ilJw
M49BU4o24pSUN2h+B48zSITn7RKIO5OHrmV2XcCty+PsLGk0ggY4gZGcrk2G1XeL7Qy7ZSn50aZP
utHTdxepCvTVtflgml22byqjfHHztTtilJx0nuve0RwznrCYo3g5d/paARRrsGrY5Kw1dTu7bfdS
oXgRW0D94qobl6dLZzuU7nDtqZmiZlH7WbvOWe+lv68v+Khza+vSkAR+13yunGw5eX3aUIitRty1
Mk2M5twi6qemfyr7or6rwNU8TuGUHpixTncjaJFD4J8Da+u734TtV9fm+eDL0my8y8JCRyCw55+M
bkzaIpMVmd2Cxq4wSRsnSTCqZjLoRZnqwdRVc6WGNWMGIcJXf1vp2QBXn2p//L4qE7/MFYMVgbKa
Pw4KBpIpyYqsYG8glPToFy6LztVk5cjKt33EWD27c3MmyM7Ss0QuAOLeKQn8w1DliUuQWnd0yPAi
LsNqfLOcInVO41rwNONSzK+jy2i1vPQqLue8n06cUf52bgRwVLDWPL/iO5wHQE2Yy7gt6P5wAD+6
Mp3vWsL4gQ4STDVprk+X9QQjwdo3oUPjoJnqkxjD7lDThz2OdRtcBdptj1qq4hhq5FBqad5Y5pR9
nMr225qP2Q1JDYmZW5Q35rBdlc5kf+9bZ3hGdah9gTblHE0Z2vuwU9mtRYUQoVC1fiztcPkoHbO8
C2EdHrxaBFAxB+ekpsneNziX+xTWN9AF7TfWVP4yAa29vqz6Pwwh/jmWZRaFUqYbEGqg2LzrimtU
opu1GRg5+gOiO57zFmx5c+rnGicjC+kLdKqDw6w69ZRn02dkrxiF2kYg4jys5Y9fKF4NVutQebN8
+P3d/RNZwoAoMOEYnWEl/vsxzbh0I7l8ud2brNm4BGFTXqAGjpPZKp6asrgexzqrd2arZfgH2vu/
QI1AW5oOSY0XgMh6z1mQFcKes6+d+ynNiyzawqV9uURlOlVmgiW3vjUz89NcVwWVxNCKB9E22Y/S
rBpQH3hR//5l/HN+ARMqoPd0ZlD8E6mYd+E8jdII7tsz3zNSLbML81w2mj6dwRLVyj9QAP7lBaCQ
bHlQZkQYmvZ7LUNS7qlAX8W4Xw3Or4q+Im7IuRm+WfaKt1HbOE9Gs0wHTqnwNsuthYKHm4tm1JxP
Xu6Fn37/Bv4Fjc8NMTk8j3jhn70nJdi5Q14wbMb9hvvQoy+z8LXD2WNvdnLeD33/s5qm8JCKYD36
27KRDqVozQTtz9CZmzPY3BzjFY7yrjbMIln6Tl6bdUbWm+fBs8OGvxrnMf/DjO1fsAgBq8iE9gLO
xv8H0sKcQrsaAlvcD/VYJlvfogGtM3pHZW3u9Cy/gn0eHtK6kGvkeGpKZF0bN34hq3hsmPvW4Sa2
CAhQFqW5ZT105tBdzalfXl/OjED930D5uWVwmWbIoD+kl/L3+WjjlHWWkfrf+6Vf3fhmL/ZT5pSH
HJrUnqayez3gbngM0tXFjb7r94hFvViBRWV8LnboKwX7cl3/pETxTrvsDOvgvjg1IIRANDDfD60h
vrUe9bBzP2d98alpfHmAnDE+935Z7XK0qx7VUuyKblko7akffEY9mGwA3rm1xs07BedkSIAa3Unh
9a8jfLDdhcHy+4Vq/RNjC3fGZsLtmgDG/fd4hDPAFjWq3L4vL1OeSx8sX8v2JSfVj7iziWYk8zjR
Vd/qvCh3s73RbT3P9H5/J/8MGoj/AwWHR+kQQd/DJcm7OHRMhp6Xoa6ZTdtb6EIoop2r7uSZK/D7
6/0TH8r1AOOFABWhHwbvwCGzraE9TpV9LxpZYKtYvzKSqQ9NWzgA9GCjzFXYHeeunRjEkBj8/ur/
Ap/FuYFrA8k0Q1gN706zXK8TfG+22iKt4W4ePLraqxfcjWFFI3uY0H3ZyptAOXm8LCD0SlfrRzcL
Fbo5ynhdmvZjMKv0EUTS/7yZ/9fc49v8tcOZ+ufwnnz8N77y/1cMZZAn/2eG8vW37VuZ9cO3d7Rm
/tEvgnLg/wesMJQZ2Io+6J4zHukXQdnx/sM43wa/4AWgvACz/W+Csuv+h4MSnDDRwjtzx/hz/0NQ
dsz/uB4nOi0cmsrgH53/hqDM3/krkOSM2rddAAX0lmBacUb+PVDWGYpswzAhkZ52mRchwFz+sFpX
MJ5xDPsa7Sr3DtZKnv+BtvAubft13fPN+2Cxfeisf79uDghbztJkDO/JKTIZNO47Z6OWmivvD4p9
70LI5VIhodaGTUYydol1f8FWoaZabONgrvupnf1TJcZP4bANe3vbgHnbxn+X8v26GoDekJwLssX7
CD9rMhFkpCEc+BNniG+lu4n6ZafJk/ftPM9xmmtYP17z4S/L7uEX5uWvpOl/eUzCNaRYkh3IT+/1
9/LZEk3RGHzJwG+irPfMn6On1iQvNivpq765+u+vF57JlWdKjw1j++9fsGMYmcmS6YTKKrVE1KqF
v0u7bXr0umAK946qsEv8/TXfgdV5uZzlgCFtFiwb5z2lsvdQ9w9mt9tP5VAcABOgwNtYfwIVvb+K
BwrPdGB0gClib7wHCHI8L57T+fPeDSovCdohu9JF8d9Z3XKkmqZv80AQAaAicLj9/f1lTm/U5OcL
EFxV03KDTf25aJHgiKDY/cnG5f12O18MOj1ZHOXAP/OOIaMAlh4MA1OSdXvZ8oweEIqAuf3y332h
84UguNG3AplGwvQOmNaKoq5zH+ViXELuQfJ3B42YyB+W3r98IFBv7jluUdUQtv7+6ljRFIT9sOyl
cF6FUy4478ngD2Hj314ZKSRvi6gI4OrdRUQmKy8NzhrMgTcd2m17yu2wualATu1//87e5RyMg8/8
afJVD8EFCsZ3Mdiz1zkw3Io+R8LI5Q9b5t0fh9xxPllMymOoUnz7d398JmNaLaXKPfj8HrZNbsru
SeATOTw2qsIncxmoeeJ6k4UL5bWZ2k80i+Ty9PtnfHfOnG8Dhu6FG8QTAo74+yczDCCK22KV+8Gc
S1jHjdTIJuSoLcDbL4P2yq8z8XWZkJ84/v7K777j5cqEfRv9DcSHnfdVsLutAiOBsdozBKiwqavd
/VoEa9yxuD7+/lL/9pCEDU75M5XEei9oyBSsFsxvy73ODP/ZSPvuFW72eGR6sx02W41PpQ7+ZAD1
bxc9b2mPOAy/8r3ssCxsM/enrto3CO/UyeijtjWFZXusvWHpdktqj22kp0b8+C8flvjrQWul+cL3
JIn4+xeVNsaxpdmqfRqmwwfD8+k4ZXX90lezPsz9CJrJrpzPv7/ou50vXIbSpMZoDgiB4sFZPOav
OGlnth2/Di2116tFl3QI5mon5lz8yZDqH4vmfB2yLPCW7HxSrb9fJ8tlOPe9ofbmmMpbt5ych9b2
XZqQ65/8Wt9/PzRoPEotGJy8S1bou0yI/rvHfH60jtkQD1/zP1ABbXE5iP8CkRUM2G0iC0B3ul8o
2pyf9S/5jxgdpP3pRRymIXP9xFy3+jRlpQkqF7KmiopyaoeIBl+od35T2EzS6oBhNgEW5fzZSj2G
8r1BSsj0wnj22zUPo6VIwy/O4CK4zfB1y8Hw+M3Z/zL0u51yu5RQ02j/BWrViBZ8s+L4GSzLD2sT
PT4WYso/tVAA/bg1anWFWyCWoH3ZidO4db17C0DTgEXOKBcIW05zURne/NlPfZd+emtnT3UZ0kzr
XeNFLqtzZxWD++qvrv9mTmb9CJ9qFDufacBLXrrpAJ5A6DAu083tmPy0ITC+Pt2cuAXJmKOxM/ZX
bcaACMoSuMVEcXx/YBPLu7HvNvSqRAi4RaotvPLHom5jFD03wBlL3lyJlKlLIqwhR5XGwpAYd4a2
sLD2C304BJC4kiXQixe7Vsrrp0ZYnCuMR2h3+aGxfmdWYn/JKoGqz1pbqopgP+Rr7KS2PhWE9jWh
FERI0RvHpt0bdYoXNFLR9Zc0l71KpGFWj9r3WsAO2hLXsD6YMFaFu8krOXipiHQwb0Pc6R5CW0pt
O15RNdZYfSOJ0e2m2e8/Yl7Kds2pXXbhCuY3qjqT0RO2TcVyJfkfVMLhEB4qsWlFfqKqo58amb3T
3mCU+7kK2jcJgeie5rhp78UKxeNolG112+aGFA+oTM8PDLrnKZ5Txjw3Y77VC5Gf+WI0r11dXznB
aL1tudf0iajr6mVZbfHVtvJ5wLWQmjZOWYM+0L866+MUMlO70zK1GEMtVaVuS1fhXj7406wjgOBT
s/dowz9NZdnlOFwu9U8oQW0AuiSo6zgjf3yRfo4WvN+kbfEA+Gm51k4VGgcmDuR6truoF5I+Sxwa
Ky/6PfA5o7+qUkfP8TpnChyr13OHi5i7ZBUj4zdloKpxUGIA25KO2ogEWqZu0pRepXddow0zMXLX
ZhCr9PgqDGmZ8UzFX8eLmOzr1rMznFOtsbRgmI/mI7dTMI0y+xEqnhzRmJl7bfmI5G2hGXWazn+c
zi2iIYvvzfdbjdJJjALA+jVM7daJaLP5zS7dBH5DYznZ8mTkunATYzHMA0Bwv98py+2bJKVLqvYC
tALuJYA0BgAPW58+GojzOrsVnvGJN7EWSUmWei2XDot02YyWhnLmVs+WDBGZM+rerE/SWllyZ5yT
G28NfauEvHQmpIgMBVYgi5uKsnmrJpzmQ4Zv6J9p8BmAYCQ1hCPgbjk9UxFAsW3axps5pN+7bprd
ndKV6+yh6Nt2rCsxZwe1eEP9MXSaEcxTWw5B4mwT8AFzCKx5l3WdMqOs8ucvMMX8DT/bbPxsAeFy
nxlu+Z/yHHT2vhTl+maEg2tHm2MOzrFHLqKHmbc0fbSJvD8t2nfduOjhTkuFFfsxNSsmYo3vdZ8r
4lu5m2Avv+XSrcVudfGZiVQpgCoZ9NCN2Nejs0UglWjxBtW2fXbI/G9qbXZr4tZ2FiTAJ9MmIulP
nf2MQcEQ156uDt26GlniTs0KVMcznHQfttn4c54Ww4otkE130nZBbCJqvP1odc2vOfbofmotZY0x
yoIsgbYXxrDz/SH7hqpi8zT5eco/rmQIT6ZB8+K69M7s7EbhJgkYzuvmaGhhax1Ark7uMZWhMYEf
yxW18rYRozxLdmO0tfBATz0qjVcqWCyZICUDhIxJEV5Hpe1haYSLH0utV5px0MYIOy3Hyd7ZhXTs
2Foa4L9VpqSd2JkjHzynr14xSM9uh9Xn17RZ0GHUWwnpCqzkIDilBvfHaOICcQOrh5WPdl4YJoaG
JBNVtA6mhG+R8fO1zjPs5ifhMSsfvTyBFbC4kcU54F1ZOizdA2Api7WRhsZH02Jh7Zx2tD54VWF/
XSf9onzD+tCm/XTyhjM5ogBkG2M1a6AQEaKgMw35d+WIN2qEOc59ad4r+DhRDVL7ILazD3RDZpFA
fHtiJle0u6Yys3FHysIA5txcietKGjLyKWZ5o3Bob3tShCaq1wUk/ZpP7SFUPf6wIJFPEpDKzUga
RkBoktENv9UGJBD0PpNaqTcA5mD4G2BNfOo3d+y3D7Nd/sSOeJ+Z6MHkwYdKjw3tbPMLgOcd7Kgv
gyqumLc8uWnTxKbue+RSiuJWMIiMmN4+O0EFdRTAEDFN3+isW6/XUhhXTc6WWjndYt814PTPw8k5
cye80j8wm2ti+JDdTTf53Scm6dnOKdUDqP00AW4go7LvAH5PmH6Dj7FjYKWo3eG6eypWvs9Yp3uj
3dajxajxPlP+dDOv7dYnfUbAi/uiq7ud6bLX66DRP4S22jevV+OSFEHXfOyQ3jgpfw2iXlHVgXyr
1kPvWcBRYSW+9ltjbzw7ayzSqbY/bLkcnhwlyF/zcP2YW1DRWdY0ugoe5ADPwjxYYV3cOxqKg9Nb
X8NS+je0haf7hZ2TxvRV8i9pmwLBsdDiuteBTA3yqFnl8TwMzpv2FI0R1Cqk+bGDIwLT2ClB9M3T
+k264ihX98kbYSeXoNiRQeijLLM/DIHZxGW/2E9oWrgoRshVH71J+E8oWArgQb23o/u9JmafkXbk
5m5bOI3gKOJGgSpXbiV0zLvvkhS2iNFukmsclGeo3jZ12GuXAooDjozC2IFXsb+KXpg3wAQLJ4Ke
rq60jztA1Mz9A1Mse+evg74DXiK+F8Ax5k+DWmeRwO/t0kSODb43rQkdZbP75bQu24/G9cekmY3h
VlL5g0VV7ucpNfM34IHuj34Khp1usAKMxqz5tCAr9rgEtEHOW4TlVphwQKcUiTs0qQTIVHMaj+Hs
mD+DNP+6hLV4tDdRw+9er0iLqsQyLOOnUarxpgmljtfS+pIFuvsM+3OKUXw8WRqFsagEIE14Srfu
bi7rY6FDbDbWXj/qYc43RGCcmswkVFcMUn9OC4givUr4H6AJk3LwtwTsTb8DMQHOHgoWA/DQaXcl
mO1EOGI+5MyhY5Ph6g/ox8FD0G5GZJna5sJW/eTl81VobveBsVVFBGTXP2m3we4hlZ73o8/WmuMT
4RI4R4gdfENAsJpi0TVzQjZqRl6nhv3qTWEyzyZjIlsgNI7EnGPndgLxoUpW2bk5lppbeUTpQGQx
rPP2JDfFlrXaZa9HQRty9MJdOUoXWGhv2sBtpRejBf5Jjl75oW16uAdpG64nbQJKC6UJmHKW9QuK
29bHgUHrTVCsJKnl4j0UI6yW2pf5E+iaqeeECCQch8GaynNWe59vfQEaGefKSAVzeeNwlkV+146n
FvWoQyeceedt4xgtqyCkuANbDja3e2UY8ro04AoF2NzGPHO2XzZUQvKq78lThjIOe1/FAOJWag41
1icYzf09yV8Xu0r1sWxdjw+nEKUkqTb6eB0r96EAo/jJaftFRKLMtY6lV2UH2QLNBSwEeW+d1hYX
Jw7yPX7K6T1d3C2MJ7EqPwqLCbSs3axEDXK708xX2mehlRkxyV/LPlr9/TDRlI3QbBckyJudVbHr
GXJLfJBj1B8zo73CJRG/goDmviqrmRBrVhIagvA4Rm/Bdg/4RE96mm8EVo3gT5EcIFOxapHQ9tV9
EuiGvCMoOeryxrA+OplRH1RAQkvdlaVpDJBxm0FIm5vab7mGtgI9xF5bAhuSmjzDWHjFcD8S9clZ
FS5NxxmNwDM8tGQpBF320QO9Nj5q02lRcDF+tK2JDMqqrUT0oQknxjX2QjSK20iH55Dc5oduwlEd
NFDpp7OabdLkvXk/O8XLKCxn14Epy+FugJjNLA5n0rHYT4POj+fco8hEmXc5nHFzI3hbDuQoHUm0
ojUNlxc0vsE1MbutD8u8lvuFQ7aKgcfV0RS0EPo0dWudGwZEqXOg9Wh0ZKnlH7FYvK234nNqgL7J
UvCztSgSj6TnVGWtf4tdc3ozGfX4AZJFUB+cbRvR4VLZVYqlKM3lrtZg29s8BtWT9w9QPtubfHTK
hM1jP0AODLzEa0GL7zszBR8Xevx/p/fu3MVqd4bbXU0GKd1WpOYWj3maPlBJtQjudH1EW0ZfGZhR
wdiZq+K+UMbnru2bg/BX61Vbav3kijKjGrGpilzgiJGCXHgtiE8IRjtBu+cNfGLGYOqdSNHGiGom
G81+C0vlRDO0YYFDCQo/CXuhPpIS+gfRaafAf7JBtK3IbpBpfrW3NDwOdnjr1Kuyo6Wa0jKqm3y6
8nPjc70Cyc0tY7oLZGA+wOupkx6QGri65bu3aOybLFfdo+24vLGyPtFhA0m8WhleGEAobqY5xDdC
C+jp2fTEVOToz7mRx2uT8m7HdDaPVp2ucV43L4Bgz+emuRysKoDBkVnW9ih92krIWW1oSwDPoMwe
vRhseRPXtbI/kzzkH4dqrI2oA4m3RJkxpG1SdLKaD2G/pB8D5YXIe61TelelEh26c0b/lZMx46JA
fQNiKZmUIsHwJ6wtrfR+MXHvCjpPf5lbbWZxsQz1M2x7k9dqD3aM7Jf8kALFhp7kSeBivvK9pLWw
8cyEOybgaY1nq17NJQKaGuTxpFS3m0fzyxmq+qFqvG6J52r6tvaQNkbS/bSUG7SapgD2Dds0r+FK
ojo2t/sA3EI+SU1qjpwUH8Zf9JmjxPnzv4g7s93IlSzLfhETxpl8ddJnd80hKfRCKBQSJzOSxpn8
+lqeuEBVNtBA11PjvmTi6kZIctLsnH32XsdT4oUY6vSdj3l+wDz91t1wwlFgJEbBLG3kIi19PGgV
Ncd3E7a3UFlWLt21VXMz/xJtK/9mLok+9N/qN3By561PQ5zqNnZ1HBBZ8Mefl2RbtV7LH7P2wuzB
NrjLLh0Fw3e/UuI+sTmT4yCvv70izTeNmRpXzzcCdSK3YjxqeesZsLYuvwPXUlThFBF3iQqTcY+e
Vqmtmhb3V54ZHe0E1d2HCFIHMvgiv62OnJFOguV1ckfxbJvNbV2nUU1buJmh3BD4kSnm2XrcC8Mk
K7UWVXDfLkWVbZrePieZPSS7LFuBIvqV5bOkNsB80hSrETeVQc6R5WY+xSe/DlymXb+QLJw7K8Qt
zqcfqVwEZ3xx1rxz3NW24nIcQdsug9e/DkFKqc+g3Tt1ne+9OVnp48octDdyYgdDuyU46PJ5pnNV
xeNKctjHT57ueEDkBA9XqavllYQ4IKpUZdQSRP8cbCrKKG/a+iFZAm9mGmSZguLJNItYrcsyxpO5
iq+841CP8XF5+PAm5BNCF4N6KUIhKUIbYQ1k5MRErh27Zbrl9CCR6euge5rmAtSPhU26ivxmxH0G
4tH8MQKhen79PQFGt/O1twHfm6UEpiT7OKt5LDrqO+qvWGun3idVXzZcBYUnttL3m5+E+fAUJ6OS
bLNAZ7pi/QsuxbKw3rZgvfsQB2Q0H0J7LU32JHXmg4FHnRUU4QBka9ItrQS13Nxfwjmd20NFc7RG
aLx0g1ZBc5Ilo/MyypIWBUPuakctvk8dL86wviPUjH3cTV2P6d0eqpj00zzu/JKQMF/npveaC3zd
1zPgQTqZOaNyb0N/UxTTmjHywEaLrORLpoj4gYfIAa4MVKPXNqeKs6TVkYAIWIeVlcQD1aPpXmqc
hCH6kw+6nqvKQICBjB87HLXzpvJ9WVKDSt84a7n4xdZv+6bZtFndvkj2SswbbzZQqPxZhn/GG0mF
eBjofQSDfETJtmXuxmHtNfeiEFya2E44kTw7rNVG56gUcYnfKaPEGtUHYQ920OXzqMZoHgf3x25S
912HTkqWqwkLY2tKd/QJEtaDG9m2WK4O4S0TRqKtwZz5q4pKc0j/8Cd6P3VmUWomY5f+dq0++Ons
eSUUqaoZ4L/SYCSgYSz7JSwzGr+l8xyQZAwCsedbutnW3oRWi+O/t6MOLke+IyNpv5PvJ93UeIZw
D56uWmpEvHikK4WD3lCKYbm4vTb7m/iFqpE0azpuUbTGe1a5swrPCMJZEaAxjCDW+E7QqV01ky+h
KuK1r0gq7gFBhvpYDTp1Ufqk85iVXm4fPWKC6yYdM9bZYuUhtTpreI9mbZT+g+8WdhsZiFpyi6+a
WRSJSN4EJDhPbKTtLR8sDHB/8TOzOztY4NFoy069aM7Dtj1Vw8iPhXts4eJk3Z1z1pMq4bOUvfMu
dEZXj8/H+hQuvNhY+t6IK57AwbM5E+Xb1EaYEkYbMr+/b11IU5HJKf/cmbqu4o7hd/oFASAlP4zf
dbrqsaTFtzx/SDd5tS4ZOmDeesjxc+he4HiZdlSIDIIlyRJZUeSbdt7ss7rJr4OrxB0JvMI5rk1P
oPuHMtXogkgQSO7WyEtm39QPaenBsziH+I4VlybeqKneipHchtyMLvNDNkSU/F69CNhEbaQHlgmy
NQ7ZDQ5FNJXguB8CbmM8iujttNNNSc9uCQiesWSa422XcC0JGgwBdo/KpriPK2EDbm1aYRMfqjul
3og2kZKrTRr0fVrq0Y+GcJZJzKywMyMPQa/ZTFIEY1yWeqDk5rQmE9uTTiO+KnP/1AHlNiN+X+lN
A1/xIJ4VPj69TbRM5/ex0eZ6tPoyKJAc6TVjMhpI05YxsQ8H/XYELtAmzW2BmzN6+8ye7Pqtd4qJ
AgTrYs7zX1QWGT5RZ79bd8pWHPikuba6MZv6k4tksM9gFuu/o5nqAlmFsOFmmQymLWjBOBfsLqW/
nxvK2n0JwgneWlva6RviQZvclUOgqHbrJZy3lc1q79il8TE2c8kAH51gTPV36XQEP30WprnbZlYs
84FSwAS11GZHgeWyzyMu+Ymyk1cVw1tRoI9EZJgcQLrci3lsGEVPgn1ZVvs0qsSB7eDf2q37Nbux
wYI0CXrEK9d5sV2WdPLLlvN3P7riqSEPUG/GfAEWkchkfrMgujpsuR5Evk/MuQovToFyw6mW+SfD
tWd/m4+jz6rhEQ7dw1DW6ROCL0GETTZ3hrFjqalVc1kGacgzBd13m2Z1aGHdxivznuBzTS+OOzrD
g4OoUO49PzFI8xuOW26ayls+iblDN+VREh6aGdaArZMW/k8xDSZSM+JGCBAh4L7YkC7wnHjkOWEL
T5towB2eX2ru/5IaezI9xuCiLyBg1HYVECNN7byKZJLO6tD0ldPvklk11QFL9fxD3Z07XDLJED7m
02zPH3mVNsk2bUwxxxg6qnpbEmtm+bAmmgUfSPm2/MvydrlQ6Sx2uEXENDpO2Ft2kkzeVIFkMLPn
YL3lfrGikp2Ectq2JFZ0k31jLAJSh8Wye4apBkzcWXzzeXWgsWz8mnD/mpKr29eVR9Srd1O/21ur
Yuuy9kEPx2ZNrm+zkk7Oj97Ul3FSASI4d+a6OptOrPaDchrnWXqOX0amUMPfMMW9dF4ZmeWbpdDG
Q2OPExcwoMhnh27407Wyurgu2Zr+2ALczgbac2M8JUHgPRlVafKf9V0Y/l5s0LsPFeOf5yW0tHdq
Ak+v5xB6TXoYF5rIy2Dgzt3JXtTh3rb9oeZeketUbFu86e69LnP5PKf+aO46exEkaS1A9+FNE6Kb
BiMQFsnwF5GMFnxtszXYzy0KCSSMwazukmxI6eV50kbWka0OKO9qdZ2o4+m+X7ukvaMQI5IEu6Ct
9rqpAozCYvGmy9AUXPGYhNzfuZ0bDa0rvezWJBokNgG9LO+kLpIvapfhrIDTNKTsZbqcgrbNxt2c
OtlzqkOu5rASFJBGr5DHteHUXAeUp9tKp+Uv3RV5tgek1FKlDMJA9q0yiZxjIj6XmNr+NuncLawL
E0keYV118zp2vMSozpyppXVHW8w4RKDV9rzopr2DHqd+RBqKLA760JU8lmtl71pLjCqGq6bMY7kU
Uu7cAZxj5JGLatINX67GA2AvvlWvSf3VvdhVQdVf9KM/s3mA4Eg0s3Uz2/l5ruvnajDltG2hxjD4
WBJ7iOpwatdIW1X6rqqACEaomE5vQh7V8YxFlT7bR4JwIKa4paQvHzoZkbYtPsJ5bcy4hWnyodRA
8SJYdJJtwU8Inj94i0ry0iX5dJeSqKMIJoMlzn0J3mfjOiubnlfhNlHN/y/iRLRDfy37YfY3ZBm1
2IrMV6d+YVga28Ke/zhqLc5M8EqGZ10pzooUN6/8NOvfJNB8OugR4Zq6cMp+meSNqrswY2ANZ6dc
9nwkjG0SHlpvayId+nFodOsh76XHDD+p3QVKzBoa20GxUfnS8oNQXttOV2yohltI527WZCc9u7ba
r3VSFYT7CcruZ+LBQGpWE9l/Eg0tdMedCO2e1PKHNSlGvww90NmRexBSmG0a7KEY5PqrBuAtTmHh
BNPJSehAj2vgUx6m5DraLdm2Idh2AVGB023wjduzQB91vBq5b4aTvB5EB0Rkm/WiYebkTJ25Gclu
HiY5Vd+is7AxZvg4V+qkrCAD2zSs+QBHUR8mN6VEbptlviQ00JQoy8AnNhIzrw8g6x20VJcqe1cz
tO14UzUVeFI5S7mVMgyNiENOvCc6ucG5y2pNT4oZ958lTFlnVYfwLyO8XrcCDBlGbUFoe+Y153Js
dlhXYZe03L1PljdVAQgMSrfYWHTlkSGzs3CThxzm3P6NPT3IseGJJDimzd8dpdtLSzzhyRaJER68
1Q3KqIODbnBjrW4d90Wp+qeWCoeBWaKM73XxKudAYMg9ykpbrxQlpRtLrnUVs3ok+eXU1lLG/K5v
HelacjjcQL9D1NuJs2yD0lqSwzCP5D4lgHJ1RKavUQsDqPndoeR5e/MZuy+bokNF2uLmALLRC0ki
UUkzK59z3ycsuPEqayJU7rlru4MY48pPfOIJCTGA55ckpxW5DBjb04gQr0tDZ1j5fMNTuR9VOZt9
3Je2To66cZgh6EmE486C9uQ9u0Ub3g+WO05baTndE9CMhZBrIxuSbrKBJsCgsbEZWXvTS2mKZdpn
onfdU2s4QXIwsAWGLPmY+BYpbxaIWjaJ/B2RN5s4i7lOzX2pidDu1pRW/m6UapljSHak2ZiQ2EWU
J+CJtoMxm2iuixvUhDIryKUyaf29PySd/mh0yX6ESFVIEqAGUHTe8QJ0H3M2+kPE75FJfeHXt7Tq
oP1rmRTOF7DX4mXl02MhTrlYhnNxPd7ZLRQj/26RKWHR0FtqJF1KaVwybqKGfQ512T7WJS3+EA8u
EtDWXtiHyvUn/D86cMqCQSlwFdACiui7K4v6MzXAzx8qrD5htLA6uNiP3KT6ZEkDXXzV+CFPa5o5
4iMxs868GJk7uAuSXQKG2mkANL36q4VKfMFZPM9MJaGqvvoZGw+Bwkzp3LOwPhg7J5p8RQNmWrma
ztm6qHAzwlIadsB7QIA1c22Np7mkz9v6A5sMDx532qhw2DjWd0JMkaR7ZpcN+3ylWRy7Hj0uAgxR
fNlyYjJK4tPFozx7rXeeKNb+lu4k2zjXQOg2krSc/zis+eo+AxCa5GbxbuQQ5gLl94g3wmYeQSN2
AsBlffetYf9lwokI0wIS0QfsKUOzR81qB8BCq+9Fucv6v3ZureFpssb5N7O/TG7hvyTQXMZRo+GL
zPnpytIw7nil5K9uHsWvzPWmD7/P3Yee5ouyFqTBH1xMcEkm2yciP7muehxJfd04f3piQEBKOIt9
Fj4skA2YnW1yy5x/vLa4Eb5q4XfHInWtaVvNDMSvBQ07X1hLgkyMNpwPyjAEhxr+k7qgdVI44bMh
4cvLrN5ZQsD/NJhe4rluA5thFJzfjFlEqwcRlbA7863JL9y7LL5RBDuwUGZ7xRcJIBeTGHwdkrCI
o/ack6HECd2lkVZDx/mnyxWWqzUUAxkb15HbBtmfTVw2u/Q6iMN9FEz4kCLPsOyKmtrnGGbZRuof
RJqWNLQu+JJNnuk5vGDX9sw4LUF5Hiiak3eUho6qoATAtPVwEv71XKIkHUdLTW/MwoMtbJ2OZCp+
rs9OmZo9Zuyw0RsDVlsLbW1y9XKQ4WCt5y6ry/6W8aecMLy2Zkq6jJCBF4vdKIzp/ck6rzJxkOyn
pj6naOwqFs7oPIUGwZhIOWF15tMvwsjIUu7tEorL37zsYPrUJjXtZtbV2kQyD2EB+MjVRlTl6INR
PlKFR6vUiu+aag4Na+VzOheOSd1bWXmCB3/gvz5mIKzcvVExzYykNTT3Xi9WVk9iPAz440tpxmYB
BAdQXan9yGgDBvokG/Vlgn+sYxHI7IuE8qwop4fyze8WqvxWdknPlJqxZlS0hXUF9GF8sSBN/8IU
AZoncUr5YzrYZHa9DlDqptnlI+vcZbnLsiq07vHeIkTzbUFxBkDBKnNRdzmpP8N7mEcqwLiq6ulj
QI+wooDK6alvJuluaj/QKcq6bTXgopULvIOG52FMK++uZ3j5ymOMIWYqpppGMJ11utHMZoFYqNZ+
cZy2NpkT80hytPcTLbZXVw922M8oVzK4lTQSt+BGe2Jkl29t1JAFcEfcBqbdfQYVa8YYVvKAWbDM
d7nnLF+Ey9xH3y7t39qVzGsKI6H4CRFZ78t1bpxtmlafSJr+sZyGeXkbs8D9BPuRfvuIoNXGrXvn
kgxiEHEjpfUkZl9m91WjDbTDgZcrLlDcvtjJVdqsDl9zWs5UeV8u2DfjoQ3t3tyUJjaog1Mk3k8A
S1BFBtS8HRm7BvfTOtaUYYuVX705R6nvOBpCGkjDTE5DDin8w+vsFjU9KdhXlTYlO4eKumN0rsqk
mzamhnvzqFdD+PczcCG+puN73CRuQhhLAW+yLkxO/DU2yw6eX8MSKt5VB4YndXzjXoPSdQTWFIAg
G+zEFBnt2uc/Fq/wuOEEJNiHPaZvdhi6AuPY1pbHZ9zlyDPseEVPgrogDgXt9xg1Cmnr6kKZIExQ
5WFkFb51yQpWLuyWMLPY12aKn9As+5ADdSn4pNKuvrK9iuR7StD0x1Vl+QtSIcc71JvuL9fZgJ3C
ILuw6Z1pWre9u5oVfoO+aF8AVTmYPTs3tf+2jiz0Zb1J0D95Xoj8Swc6L7dKZWUb9U49l5FUYf6H
+ahSDM8HOMZ1SgW88eWI6yoL5+V602j6WA1TcdW4ngr8paLOf1kDS1Kjocvcde83WWp9YS8Yh22O
QLe+8ScucF3FTJuT1D6yJ5MRULzrVOHLqetAYVgh178Dwxa4sSFlv6ioV93iHPg5EANHtwmAjIX+
jPTfAfM6KTel1QBL12obhEzIP5vOSQq4BW3GC4HAxwCOsU02RK5AvMenkHhvjZco9zepEh1cjEoy
i2VPOpUk5ItwY1mtu0bKXBT0pRT/4kvAHPE6Z31bx4AEZBbJjoPw0GkZUEGNrbXr0zSsY9ZI4Eko
UXrqO1ATso8TNyev73jAczasT8+MTWBVWLHIteb6LWutBPPTtKBPN0i+KGkADVLqvQ8t/XU9jGEq
2tdRwIW6p8Ahf1VwkamvYgU5dlKtyfdlyBnYyXWROQJiZJb13CQ0ZnWwxm46psw3S9lY24CWPbgo
CKbpAYNeXV0MCJooKW631AmpVKOHBzz02AWplAJCNI0nDOA+YSBSWB7UfUB6WPaTckeW7sixt2NO
VzjR2E9L7lJEGFWNyQIPVveVObroT0Aqug6Y2jyBaEnbufqiFBnbXTu7xW9W1JIvGIB0toeZ5wMW
HlaRuGcEhWJvzO2nWKtUPph8Jv52wqyjziFbNhROuGlC/fecmbh1PbXTew5ma7gulVUPB3x+sB2q
aU1wmOL4FdZ+KYX7XqSp/dPxEKtIQwea47S25G0oObKVk8+sY8YjuA5bzipDy6eGNxHyEm7aKZ5X
YrcXwZ39xtM7t/uEIcu39FSenEGej3gyl65aroWk3zsmhQfDg5/RC3ijsNREBfBQINes4wXcP6eB
ExOx9oMow/icCe4QwdDfUA3XRz4ubnrnALQpaGqT/g0jW4s3tSgZh7OAKk8PgE0CVFmDT5ero1DD
H3eARYt1aW08vBQZ7C90jmo8QeXygjQi0eZ3h9VqXIMCeMwr/xFXikKVWB37K0H2LbaicByBvFPx
C0bJSPNtklUd7ldRlS7WUVRxUKRAB5t15/ij/57lNhaFQmEG2OkSqAc6tNeMJ1eG1bLzUgzmux6l
RJ0gLhbVIXH4ceJGlZK73iiLKTbnpQvR54YCMH46L2G3Dd3FGPZ+T1DgjJ2wEVG29vBHlbdUGISs
gdFln7ZTuE9C7FW/2Y5HAUP7s7QHa1EiO2PKrqw4gxjYMDnJ13TLfClYt7gcFaXRguC5URl9+v0g
es9mVUYjBEavvu2uwB3xQ/JRi+I8WxM7GjTWWE4Z8p3TM29Dab4Ia74NKGHQCGoNdq4mVtN4F9NI
BOSGdtXkTwPusqM22sHceFzoBjCHgAQUIMqAVy9Hz1J29Z54barPNc0p+o1WRvnYWMmS08jZSEC1
1RjqretWZHp872n3aRRMCR/KJqm7V1afpeYltIqF0GLYzICGzBrW4N8cQAFzhyJDDzcpxxQqtTU5
M/O+qaqqx26qzeFtSG3fqoh9OHDaNtige4h0aQpCpq+DsVRULgDXItKwEkr0So3jXgy+c/VuWH3W
y5gTKeliYJDN8MLzL0bwREKG/QhIZbbUnUNqQUKhlBiCjGxYUkxDqI9jHOZG2x4L0FDpaZE+bo6l
aVokCub4wd86Bx34BqBYGMfBow17XFlTjH1FJ2Vm3q8TeH8cIt06/K770rSujciDIE7W3AcXiE0c
d/wN98wMWJbF2i/nOvXSsjw7ddoBgR9DybpNHPFG0sYAl7Ny3zgslbtDZGvrCyNLN3/zfGw057zO
uuV+6moce5UK6/B281kXtQqInx10uGMORkVvPDRSzvawKECUAGA50P8yOMwp4nCCtJgVSTPgFtwI
mqIv2Tf4BqG5aLQ2pF/QpA49cD/yL86DoL8y/AOVYerjYHKxBiT7HuKXM++TiWK1eWYTNsrTsSDW
4FYH5iCWaj8Dkde8kaXEtbicg8YkErC6Yzs8jkIMFlKSq6Tfv45ILTYTIlUWzfKluprmb8fR5on+
BNQ408FumntUstnAvJ3GtrnC8tyRr89MbA/50sntqBYPI2jTJCFVbKZd/ABdF6Sa09NiHshlnLZQ
HWWRqaWL6xm8+LLP+jEN8+0k7M57SpIkK9oNI87A7o4YxNz5QdqW4KoY+d7CZ9vLk+nQMleBcu7r
FFkU6l4L2rIL9n1tF6+6HBgD5yIVj5O9qp+cNAw7NIrJ/eZaGx0qUh28+ZBrP0JMusOmwU78UgxB
uJ+FubYHZRnlh9lq9w0Ie/jOCuFsJAij2Kuza9klhyLWs/15S4LIJL2S19BAK6bb0b8DUv+rlP7/
WwT/vvmunvv2+7u/fjb/Z1j/9vd9/Y8N5P/8/f9/N4VD1/m/5/Avn3X3nyvC+fJ/VoQL/18eq0mI
pDKvtW2XjOQ/K8KF+BdIGuaZrHUhgnnjXPyzItyy/uUSpWZtODtCMFuERM3+SeCb9r9CZvPEzwAy
3kL9wf8mgW96/8a+/HdCyyAp6PMPEcX/TGaVWcrqvsGQR70SSvHsLKXkY/z5UTnZus9XcisbihLj
mE/GcLWRrmRcVKsejysC/xy5M5Yfll4uxY/bObmFUazVsIZDnKSOXFUWKcrSx5kZTsz+O+eYzczd
N2Pa9u/NIk3IunnNGB5k3ogvUlvLJlWzrCIAaBKqWOu/iaadTqIkGWVz1N3pQnsH2MYmXQg1AmGl
JsT4ldReoCMzXM3XpjZostwVS/LszAWUanzdzPnZDZKak/UjmDWUhDkmBmkrGjbTvv4qDRU8rTNW
/kiHxXQlY8nkMKum6tFQhtXR8zGbCssS8rYapWtsCgtE7QYCTXcxi6w9Mv3H5ZbjOY6DgrrDU0gd
CP3B2xJMM2dt4BneZqISe8D7PzxLu8tf8broD7r86SxD3Z3ZoO2jF6zD2/xvgOFoK5r5QA/cfwYY
uqPOaNGj0ai9Lb8MS2PPX7Mrvuv6j116Fov+vLbfO2iqkoxP5+0QRhzyP4xWx8BUTz5Q6D1ZzmYn
b0tUcTsXnj6UHWCzHPnrqcIcRVuUNvjBclXgMxLYJ8AeWuDd1pnv38/PDWBfJjZo29wW4oyOMZCH
H8fmGYUZzphJouVDD6u6sljN2GdJ7n1QRxe7MOsL7tauiOAwGpEj5QelwgQuNmxIgqfVheaSLb8A
TugaANhT2oWJFWHga2J3LPOngQu2jILe9Epu3/kWuApMczcIqGTdNATVbnBeAj+8Whn0ehyEJcbg
JXxQObPMNMzgHFfesPGmoBNR6un+BRYy7nQ5hcCsk+CAG8F5BYKS4j3v5s+CsOA1pL54sODLd0Bf
xKmnEL0EXXukpwjOXlWuV43c8wowvfjS3CyMbxszie1OqwvSnfEXkpLeGo4zLRjHWOODgRUHcyqM
8LT0zMrZXR78kRnd/WZoQQU3mWJxaO/PcU3LNOJjahISKwMmQD9VV2/gVmOXCNN0CW17Y4VGWHAx
4zhbtZsd+3w2forQC/+6Hbi/wXfslUbzNmma2N/7xrRSh29ZdyGvT74SlXh9LMC58jQztJd7nDT4
/0MIWbxfBTsI8+ljoex8F0SILqQ3xD1KmfGMVmEz57Xzh1S6eguVuHxLTFu/rKVP0QIfNBCHKrXs
eK7D6oltFP3j6lfBs7E04jPgSWYBoxDsN2g1o9dGhqeEuexFKZXCSyNZp2rh3XP8uQOYzqE/qHCe
TiuDlmhllPSrnhovLkFD3hGemm/NNPE0RGN586EQI4QpZlZTnPeTzzrybrounIBR1WM+usW8H5dA
4rzOp7D5NJV/c6TVTk2BZIU8Yl2J3RuJ7cjf7tz10rE+zbH2Xgco2Pg7nfUpKU1j6xIeiy3BzJxW
a622QZilB0zomCFTs33QiT9ub7Oqm1/U/c2sY+L3e9u8VuAOOIW4rnaTw7h99BUo6lQEz+C79I5J
W7iFoRe8dk3HLpMZrB/RvcDDHDaW59Uqpu9lZufZM1N0/2gre30JBhX8wsP4S/v+Niz684pIPK7p
dRWt38TZNBvc+Pwt/YyGPDArY1MRVBacQv780PfIgMsY4Lb0jL8Ygx4StWTPZKimctNZYNkmYNNr
jM8aJSthD9S29Cfzye87/JKVTcU/OedmTK07a+id2BeL3o1p0d0X2H0eK4swExs5/T2+8/wb+sr4
QFKtuSKUWge23i7vRY8PLfdGq3nBkhOShlNZvi1sRnJiq+fWBNi+9l0UEFiNMuw89aaZNLEYNO4y
6nWVHWUOpzZvuW/xZuiGsO/6e519/wUyWe9gBa7GY2EGyRYJGEMW82rxApWuPY6+2e861mhvs0Tk
Bxb2GJdWyOUBoCV7mz3IAXDP0u6Cw2h+ETLJz1WRDp+dbJpdxY11x56QdGvpjpd8GlNWYpimeLI1
zldiJSc5OnbMqo27HIfdM/K4uamKor23rQHcWu5jlPfraf2pGmu8AAfg5GWjQLPV1i0LyWauq3Zx
hCOwGlE4UCevojA/cc+Gx4rdMnurGZ3fGc3JL2vyulMqedAY4IngJSvL6SHTWXekpO1xBQ7GnpNX
7EAMi7vGK9O9ie2FUBIqvo3HsUvPJiPG/VjK/jA0LqtYCCCRWZpbIIxB/mY6+FRH3epnBED3yxky
c+R9y60X5ZRWzDpuxOxbd3Kx19G5Cq3W79Hp/BAQaVjfIdj08YBRNxZTMv6uZ9vYk2ixPnzZr6SE
p9zZ9JZy3vkSxWQMeCPbe0p3ua8FweWyhKaDC0V2h6V2nB2ZaHnqHTeqV5zvopXDtljZSDfNTfZg
9ob87mtiAgxBfBR1QoX+pueQ0tHELqeANkeVTyx0CM8Ma/iOi2E9TsvaPpiZKU7B1FpH22jl89TM
9tVzaufEZNMn6bFounG7YFtE2C8wXMFV7xuRrdDXaSGeBJnQP93YLk/2xF5K/CsDuzL0aJiPeDJc
d9PkQfZaMMY9gc1BGWIBCAojAbhodhTHPUMvtq5UVnpT81u7gC6dWCf2Z+u7gjzoeSgCBB+VMNKZ
pc3vpfPaB79Y9Ljx3Tq5d6s+OxVd2/+p7RzU/UARQ58jvytHMPHoC+Mt7SYH46aT3OmhbGOW5+VP
EDHKH3zrBckIUExLZLXGcBqsI6N+rPegdIs4Pa8IajWk4QUGeT6GCWYSojxm5hivqSr8r4wV3/Wm
FaH6bDG3b31jAQGU1IycsWxAcBfGqe9L73EmW4mNgHV7Rydlo4QmEnRgBI6PZcAdZm7rwBNnc9Dh
UVK9EY2BNss6sXFPhsPejqUdHI3Wyv50zWJgSRYKR3igxLlRSwFaHos/mqyyXzNcB3sMJ6w1SJf0
KqWfHHzJJJyJgH2dzbA79tnYscU79YsI2uFUkmSWaPSJ1/D+uq4RwwpBK1dZsbwMSaVPLOkLLnZr
zk+NpNJouIxxIhNVdNkfc293y/zI1VYdF26cR7RKztYEDhaAVkXAtygH8wTmHTtH5bTTvmkD/9l0
p+JVhbLclX3NQ03SpztNVmDk21nO3NyVW8g4gY+qY5PI5IaQMdOWsvvIZDLG/Vqmp3mgXttYbOva
0ewHR4cUxcvSDP5HBp3hZa37/rmjaz7YXtV/OTM4GSZ687FZCoNXXNqfq6vlLnB9Vh4F03ZF5d2U
6M7/Rd157UaPptv5VgwfmxvM4WAbMFPlpJJKJZ0Qisw58+r91Hgwnmm3Z2MMGLCBHw10t36pVEV+
fMNaz3KFWokwIk9NflW7dlyLKO62EVAEZvSGMvmdRYCIwXxyg6RlPEzmrNUOdrlhLfH+eyqgFQ+L
SAfbOBKT72yWhksqBMHbnOeWW8qqeUAFUiPOIcdqX/I0PAlCJzHLCtRzrDcowuOEMDQbZSlSJYJ+
g2sqQwEgkoH4bUpEZRXOKuPcejFIDxiEOElsue6NFaIymvFiwIzPnElExTFQWnd1H2yiJBqPbJHK
czUMSDg0dj6TXksHCx0fijV1mkDfo2mhf9Dl42CEsl+DCibvFNwiTnUsbW45kmhkYYVdoxjQQNw+
lFJFoeADDdPQa1nF3gVijn2ln/UzJvXAneRsWC9zH5NohqHT01m+svNWlPk2aKmxEyyOCNr+bETu
O1suITghjoik3ClJmCFMkznts2GenYrB/m2p5NqPUoI7MPjwPOmoUQUvSiXpklujdsIZoDoFRPZ1
wm7vIjZqGJOChF5OMkN888oQ7bLM1N7x9ZSOusSJZ1l6csAvYPmtpMabPpcTPwnM8sRwItuUhch3
iIHdrgdD406v+9EbY8S5nLDC9K2lEKC5yllWoe9JPLnvrb2ZteLKxCqz1ZvFUp1S1cm30UdHWLQJ
aHQVIEqVSboKxHUZjcOZoYVxBMP9IG2x1PfCVNP9BkRBRdZUnm7FsdU/FSY/KEXkUlhr3FzPXZeM
35P5UFWiwrso4CWcLFGtH6OP21XX9/ptQse4V9KJMCpEd19kbqRPAaKsE7YYPm9RzfZ6gwgWlUtG
PBGPfD8PpPAlE8LuZwjL8MJzAK3guLSHaSjaT7wO6pa7QvvNJhAmJrX7pZbM+itD34SPBJSGKxo6
nGVITMbNagUUAiEbXlzYbGceq8uWoThvMQz64jhAnicoQljUndC2xQn5BN3NKHD/ocUqnHaxQr+n
OkPR9ICIszDSvwYtLt40JWxw2eqaN7RIVebcFA6z1A3HBKDmzWgzFue4ASVbUjG69ToKb0fsuQFF
yARM1h+lAr3quTZLvnnREBFTWwRZdIYgIE7UTILFSAR9EXiApl5M7suaAJ/o29S4wG0+tNhGtWcx
q6pQ1ipC2flZ2eUvbGCJ8rMC6yUoZQPZQNLNzHiRNgM7mHUHmH9E29dp/S9t69TZQBb6k5rGxTdf
S1pJhjLQRiMR7AJDwmIkhaW4lxft0THisETXj1xfanU8KTEVoDnl3U3J6a3CXkga4M8RWj9tnnZR
uaQcMhWZAVWjEJwm1OH4hHyFIVkjCpVnFQajhXBCNK10kXxE3y0d5JTeuhQF43dWe/2AgGHaolM3
d10tpNsqWnKXbmg8Z6gMPurQxByHpDSszGYn64nq4VKuOTd1+BlkzymutrTltqzU4dTFeb3uZb3+
kLXe8PFmQiWhA8NTXVjespTaOz9bId4FjgRyAzkg0yusD6TbGAekedRxzAD9lnnGiWV9RygK2Ugn
oCBsbBugJaQPSi+LWTSriUU0OJi+vRLXIu4R8k7Iy8ukdgRyRQ6j3BRb2UBvTNyHnFH6Q7KB7MTV
kiUbjcbW1pqJ+wjh4juOfBTOS7uECDsH5Tmw2pbwjjy9gktR3VqzcLFo0uAvbKFuCt76X8A33H+h
ER1nqPMOzCZuUVPL30fI5lCi8AvZQlvlO13KE9dkDO7gx8r2bLMSGAePa8taLIjNQ75A0yHyZBIX
c3D6amYsjYko3cm8lJU6ib1vxZZyo/UnnCcOhfUkTs/sG5arWdQqaJq+9YuhqA9FinpC18beb5qE
DfGjW9oMFmFqYYh/ljJkcEKUTkc02z3pX82MYyVp3gwN9IOnohp6i5jA2jF8lbuctVi5ik7r7Mmc
QC7URnHv2+BKrBl1UC3NB/JB2JPFrczTG5X2mpsN7xz5XW3q6N0csViUhOXTMNKXVkxLT1AmKfI7
vRcuoFmEQ1m21eugSO1PIhTqd5Q+XnQ9tLirSjHwxWKcvRmzmiNiVGCsDWpyrubFzgtrO0lthOAz
n1FE/OX3xpZc7R67qPXEmb7GNyUcNCQBBDwwDOJBjNZzlkv9nS1MgNAADyDkYLLZhoYUcHaafkiM
5bGr9WyVJH1/aBmPHQdm15OrjCJuzIC+mMFErbaMlEZ22qZYV+eWZScCpdxsObF1aTtoCvFGeKLz
a6ek4VuUlt12qrvB5Y4onjLiyL8NbBzsL1Gu7rHJsCpsqohIixjWCUL4zOTv1zJlQTAYJ3aB8irN
aTB5lNaeWEmv4UMSGKhF9mnK4xq3T8CbUOLU9Kd5CLBOR6Kyr2bOg7VYUPcn0JpGZ3occz4Vqrnp
CDUdPXlS6u8+yjvDxUU6sh1QR6JsGDIk62VqQ1eQpDBGXNUIuIED0VrnNISInITpKa5RXSNwUPio
AwE7SgIy027SZMIPXuKSIPSoiZDMSaCSmJDwpG3C5m7wvkiMs3rWVEEfKUwAlVy3zSqGKkfErp5v
QTBIv1WcZq+jGBhOierI9OIwFTq7AdP0oxssaW3a1fpA6KF5Vvo2ltxUiHsCI1NFvjMaRFalm2BQ
50Qe+S1SnSQGxre8wClSyAutWwyidYzoGXTjZiZxgk0a5yv1Sx0MZyxZXAjNID0rNLR+Wwz6Sxiw
nJRYAe00Kc230K4iAuMiCteKZ8qxqjFHWbEqADNeYm3wC9Trsq2W5fgKkRkhOoL6OUNUbcSrog40
HlrEZT9nUxGgqWPiNni93mKgTmV5L4dSBiEF+wj5cOl4SQeWvb0+tt9sJxlkJeaCthkh6S9CQ90j
3FJ/hs0hOhhO+9OgWTzohyAy1zDZpL3OBIoNdzf0zyM7npU8NNExH60MkI0e89akVuRYc75cKkkd
LlNUD3zSZV04aKsKPxlaOCP1MHWXLlz0zGbztKA0g/lMAlAzrViwiW4pgEvZss0dYRcwu2wF3Fjo
a5Bh25rJExgnR4l1M+DaCCVjuUZV26E2iAlFyQpB+G2b0jqJXS/+igFfmMli952nzJ8DRZixAvbc
6bwcJjNiZR5xHCobcAAlOs2WxfAcasu7OUXVOUfBawMIFL5H5rteK/YRe2mlmjj0x+wJiaf+tsQC
5h8Sv94w4Ecs9dL4OwFBc1D4jN5qRpezzQEv2SC3OsuRxtnchVXF9JBUzDMUuIcXtM+V7ZJF/S0x
OmXFZwBJPMICIGImRaAFDAltAQBXOyeHo7UB2T4ehZW2ViKwPzwk5k+aPsYxUZXlZ/xp6VemFCqH
AYqL90UxaG4DGF/2MsSqr/awIeYxnV50lQFKGEvjKdTImglVpjKpEv9iYPIXvXvu96YALd6irdJX
yiBtCUNci3nyLndx/G0FuFYg8ZmHRA9C5gLE/9hpX+ckJQUA5xIa3IeTM3ltseqBS6LpwvvXI1Pk
Qkm1W03kCTOeripeWnmYtoRA4VudhDqH15WrD6lBW28Ih+WtkJpJf2tQWXAGBBk5AWOY4BIGFbin
TEP6x9pytAuzVVwSWsbNhCNw30tmtKGDk1OW4HI/89nWJEElfAeEJTiONUPBOCqIcINsJtIZtAnI
/jshzKjyYG10fqXK2T2JtPi9McLlaoRFeO2JXESDBntjrnUB5xoIuLkXweQlMglrojWB/EnlGLnR
DAepj6YoY4Jo9M/ILwx4WFm+IyWAAVHfSESMpESgyGbT4dfHh1hoXQckQGYGZRkyRIMcUEFQCWcE
+8XailPrO5Gy6qjECMAo54isCVUCbhoJAkww9FsGB+WxRNJ6k8zUkh4JU9Zaa3WMMsWQ3apYLl4i
9ManqVp4ImK7t3wdARiT9l6QPkzE5WtVsQJ/wLZ8nzXalE5OWrwffzHwFRJeUynSZVSGyVXnqeBq
htpecwILj7QEaBrDHo28rEJeGHONRihJvQhw0QEsRP6RaWLs9QvjLFtuEtVnoZNvB70uL1TEeBui
NNzrZkwH2xolziEMxk+ViJ3BIVq4BIWDRh6iVwUMqdZl4ujI7oncBR/M6JpWW3xQL2By70aBgy+T
BvM5E3EWrU29Yn7aCAJy4KSU1ljadJE1hxbXjtJZ7W02jHHPfpFlhdCqGcsYDVHavS1GlP3NqJbZ
KqUJT1aRxIG7qThfqfQqBdF5Pok8xHViiPxOijBUNIkifeCq7W8TowFXAf2+i/qi/ELi2Psy4nmU
6j1pZJSYNTZtTR0oLwwS45mpRolh+p1JVha2jaajy23z0UGDThkUoZDqXXTo6dXqmhCFutQF/J5l
AQUmboXgQ5t0kbemW0QatVodLTdBCk4V03D2onEOj6VCrwiRROYrHplt3WZoWvIDBa1Kn0u1CSRH
FSzrqwvmQeS00QFfNAPZOmsUYRAylIID7MFCxJdpYYzOnUl/bM6CWTFfhwQDqZe1dTGt2aMGq5I4
qXCHwybQ7lYXcShXi8n2PxHBBbWPIQA6FmEpIcfgQiHIKcY/FYE9A6jhSVx+glckZv6TNlGUPLHz
KE9dk5PHo+IdwMAshgVLoCyZfsSpbAhmtbq28rK0GRuqCpQm7GUbXnVUSsbXJD7CZ6OJUbvbxWau
OHWJtDwlTiDDCzoaT4LQi/BbqGq9zpDKGumIoSKTN8NGWhESmrBZgx3qIPZW17y9rC5FFmmF1Vbh
ZoJOiU5K7+X9Qmzm19jNreoW4yBvoMc126ae8ws9EzN0HXWXQ5levhaGmSw7thvVU1NlyfeCA2aF
T7Y5mwvmCztc1tQIzWTPDd2hrQZgHEd4JT4zCR5nJts8SA/z1B+VSs3uqrgk3bo1lTF3oaOx98Et
CWS4NfMKKSx7tMUXctRENrY/OshUHxiiQ0izWWYyU0P1kuxHRW8HO0B0uyMJJ3mir68BdTVEmjYQ
t3w1kDFxKarywaBCcXvihzyl5iWEmBR2hojFFV0OGsBGZxBeT8KwVavU+i16eORdOMWHrnoQzgxT
JiiZKd9ryHiCEyE1s99ezPM36NgGCMKk579m6qR4j8DdmmOllg9iadI/ZyWmAnQiZAcpacaDklGF
vEP0qDyxKjauj/3XeWTciTOVVFNM5vP0auaxepx0c+HGC4sL47dkO5aVvAoiud/GWSSvNVOo2L9J
08vMOBZfwNxs5dRga2sUoq/qTD2mMKXqUsyUviaUs5MVFrNrtUAdbYobw/Rqbbau0KFSdrg1A5mC
SCyrorpHvlzR5ivgFIjAsYRUwcNdjDfaXbNDFlgnG71rZUeote7F1KEHwCytuw0zIsm3mBboDra7
B81YtsYt7j8gbZmY9T6brtFDwTgzJVX0l2AhRctNxS4/ZlhZXvpcZdzDC2KRIEzJgA46g6ASS4Hs
dlha0MCO6kGuQLMVyLe5JEzWXVE3KbNrTMCR0NpDdApGykUpbM0tid0hNxihJDB/8qmoTj3Zn490
ZoiXrMszAtH/dRXNc5nz54/CmL/XxfzX/59SLDT4zP979czh4+uj/E/X/wbV+6dApDtvvv/9P+Nr
/ZuEBs2LDl8azLQiKarxoBT/VULD/9Gw5OpoaET44gp/539KaJC2iOwwRYUQKlmV/yahQV0jibqp
inCcdVQ5lvwvSWgeQpn/RUCjka72jwKaMCVotrbqYWcMqhdYx7RUXlgUjeFj9HgOuETG4LVnx7vr
in1qKW9/9x79SeTCX9jhf/Zz/4ChRnjXdqwjBiQj/gLfWLqKY3kswheJ9gXsm3PSuuYjyCpXD3WK
CzJtyy341159qrt1xhdA8nH05edRx/bZI3Ye66p+GjPcF6q5ZlG3MlPCTx0Kod2DHzpPn//8tcvm
A2D/Zy/+D6ojw+qHPAnJRE/jzST+JNpnFr9T0al0egnzS3Bx1Vch/RrTcfiS2AeF7jKexWS2relo
zefRahwjOwpv8Sf/9phllAta4L0k7w+dsK3zK6OT1BrsJvdlCAMPhRKB3NDktuV7/Zuy9UnwsW4Y
vayLQ/He0pLbqg9ixm9WYP08zeXc8npvchcXU/me2Y4dekAk3dgRnMRNveIk2J+GndutR/Z2tE/2
8owy2iuDV42ptiFT9zzL43GK1km9CaQ3vTpm2QsTQyS7hvKS1os9it6YvZIsC5cS5EWBjQ03Zw+p
4IRAxwypFt05274z0Cy3jIm1GGWIXT+hukD7rDPuKvnjay18geDYsSEALYkepFYu6XyCe1EGjqGv
s+aZHzgUdtfgK2p1B+xSgvAaNxGq1u5WF9t0XivaWqrWerSW1PU0nOv+ZIaceytx2CjDt17OrizY
PR0uHM8HyhPn3vwUjQF2WqdkHLTGn1h9Rm7/AlZCS2kYD0C04aHYuepllqs9YSODSFZ5CHe7m6Ae
Hg/dbnbV5mQ9Fsu+tC0jlsfYfJgxxW+jrtvyaA8f6pf41Ss2eMMCmTI5xXab8ICDQclWFZHw02QA
JwYPBeLti8Wn+QnR/K1Ytbyxrb4RKM2u8X2SO7+2pNdRR9MUHttgNbfP7JocNgswEmsQ3JGT8rEL
h7iHVbDDZYN/7oMQUIyszSrTXN6nyJsMmAgQOslndSNWaMYOyJJyW/iH5VEw5ZTrm3i+9dQpSkoC
8bazbpTKtS/7tNUbxcu22Yu1lreab/maL3qUvJC81FX6WcTHf36LPdSDf3qHce79PXF9YnoadabV
74Rrdg629VZaRyflqB2UbXGcjsW2OEjn/D9IrpLQN/7pT/sDiJ+in4SMlJ9W7PtbfWzO07V8hzuw
0rzk2Bzzt/laeM3BPJb/pz/xD9EYkKNhM+CW3UkncRts9duyqVfRKT3oe/OkbbOjuNfX8qt5VJ7/
g3cUJdOf/5Z/zFYYQPlKk4QUSTmhHsAIjyWWqk56tY7xdtro2+x5YjM52Plt3kqbeq17i5+uuQW2
jd9v+W8+zdGm3RZ76wvG3745d6fKR0hyjoEqEELcrpml4JBigiJAawHX59bAkkZfxrIls/liSOzE
Ih5i50HVyD36RjYmZWbLB4uF+Sfl33iJJ5cRGuS5enbZSSae5OEGN1jsOPtj6V/Acky4VOYNSHft
Xu3lFVL2etp3AztB2ni/6lYanGJUJEdr3AXtHl0yQyvWRvPvXCBDstsbJvH5d8qdpWeEauu/OqCs
yGaWcREPdGTsXs2P+qk+WrvndoWdiTYaPy+z5PRAvQ7BBUnHnZzf+QyWk82aYMcaNqttuOEHnNBL
UEJ6LCVMt9JWYGtBMzEjyTPXQJMS+qa8qvNtX/9YnL5l9Wvd0/aLON9OucnFbyhuGmNtJuvpSz6M
O+ENNZYGgAS42yoH/hGue+jlP+InwOFN/NuCrc7c5iv8XN5A6Q4JYxk7/5zO4gUpIIfWbkrfh544
b7ehcdQB3tEEQOmxg2wtwkcPYL55XBDtrwFJ7is+4r9dh+v6xtrfUh/PEcXhQ7LW7W7ewREYX/Un
8Um8ZJvoWbn3XmpjoOCWzA7luncY5dw695tpvqv7uPlP1pl3Xxo5Hn0LxVztDFwrsltx9jKi2yhu
5qerYq0dGm+xVWfx5ctDhOSYHuh9Lz0i9Badag8NxGdU+Budd6HLTNeJXT4om4bQThxjk91rD/f9
jUnlQ0hB4oCteuOBh97G8AKf7euWX7HaoGTFBcjF7/LkBmn3Op+kY/jepqvOuoTAE+cbqkM7fC4i
IL5ZaYusIItP8cfa1U/VW/PGRVDzJ/XUZNUsbtOusd2qHpen5jW5rTnhr+iTIxK/ZDsdQI85bPBU
dM9EOjjRCfOvXb6ANOKv8g30wmElIz2J89VkFH4Rz+bIo/RJM33lSdwIl+YjOWqX+i5d5hPOOI8T
2lP2slc7DEfdzk7cxX7WHXhST8Ld8LX9480UnMgJtu/dxuKr6XGdwi38yE8PpEXYb4Cg/P5Z97tV
5M3r2n+bnK/JQ5K5T78Tlhxv3Ud8zo7Btb8P5D7zK6FBOadbXK+P74ZrfrtseWa5D4yWrX4gWuhi
ZNVYD1wG1i3CrU9wh2Syeqluq/qOMBV6XlSACrcnm3nKC0waT1x3E89gnGEq1Zxt2ZZf+MOOu039
Zl1a3sUHfHBnslynUnQkuHY0xbrfXquDjj9uXmErzl1hVe65E5dVjjPbqyLQjXu46cfwEgu38h2w
7H7AYQ6fNHfH35E8DGszc+HLYMhXxFqKxCgo/mT5uDK01knf8daukUn5CdWSvpFepVdlrXrdRtVs
c5W1G/S6x2XTH+sjPqSbsFvO42X4kjUb21wboQBzuSPbmeWYL7OWxBD6RR/JLEG3MVVj/i2iVQ26
ONvEosNMOGYrgbAg3fXspnq3nS6asm7a3dKdZZIAGO8jfUI6Y2SuvIA3PNK/L6tJ8sZpW70W13QX
7rp9m7KLvcnSW2V8Wum7Lrwa93BJ31rRWLOkDGJwnADS2+dw/gVyWSRe8pJd0OQ8t2yUMIJ7HUh+
E8v046Qc18lhQq3yaUU2Hbg3M5kAN5jZ0bdwH54BEr4OWZU7ZV2/l3K7NxhLVjLGRvkBm+ODZ6r1
k/+Yb8aTfBbP8ylHid9T7zHV+Oo+wrfuabiE95pt89itRH1gLVUD9YKRQk0oe31dr7POCeL3MFtp
qA0ZGQCn7SIHU6vabKIUhIgbU0I1T9junO5q/nTfeG2pmuPGITm5P3Yn9U2/UuT0810V9A0Mf4yP
8kZCCfYQW01wxT7i+DQMq3DYWDLZFL76VH6DPBuKtc6K52rexOEzbb9naSPc81t3Vy+Iz4QBBTKz
fYpb/ITWJ1Z0xbBxAIyPVIPcqSIg7bel94PCjyuczryHVJ+YQI1h2leUwqEeHqz2G3WNlgKpcKsR
9ywmyE30Ai/MK5EQda9oUA/M2JeZkY8jcMhqTk30mPWUS34R7JTuXEt+hWtOWNEZNTuqZxab+h4t
3am+Bj6qp+gGd79v0N45ee8UD6WNO+SI3yj1WCugg2Ac6IaALglCT32YoqPqTcPLknOFMRN/4+nG
rxbsVde6BF/hNxpyAmAiomfOc/7GPM+Oej+bHWHeDGSIz9S4LlXmSBY5YxPJVjggFDv/YRMVtStN
elqsi9btkFdzzvGZJr+wu9KzvO9QM9tytY6aD0XZZcE+Vz8t1Q5oADWUn1t6O6l5QR7LMA+G4bhO
OyebyECGGUqUhqtJqIp2U/Yp4X3WZR7PQKwL3YnSW860XJ+Il3jmsWlQwHQ+gcY3zsaL0TFq8zRh
p/RHrT+mF+SAT+mHdqruSvmegbuzy9f4Wp4UhjShLXU31oHlpnWnJ+n9zJnkdU71Ertl7VXYrTSg
1RH+TBAmyOl4OoUOxk88V3BdzLFzSgVuz0iMwStmsV0oSbB0BkfczDz1VuiRz0yjs3k9f4blRb5q
WKqhngCEALX33F+JZtDJcnmVDuJzfZZ5mC0OS366jgnS7mxPl/FLmTkmbC66OvaGbIP8oHF6nwsy
/So9bZ9g0n01nk2/PWcIcVbYjAPahM5Or927GWDf8gV5ZVU7Q31uql2sOsRcGLnXu2m7Tta5W3+q
jPhesJ2Yu/5aXLIfARbfgSuc7ewD+k5yw2f8m+yBkLAegYj/Eu2R1R9BEgioczVHCteo/Zfv+tWi
JkPfUT0KG1kGmw82kmASG3Nm44tPfMwmTBXR+S/xbMJJCtJhFwfJaMPds8VeWetmchHuMI1fUMrz
BEjh6LpWD3vtmLQHRJZ2sG1ol9r2Jk+uRpXjj8KAJ7HwHhAK8SFZFGxVeJPqjz7LvLHPDygqPdpp
S7rDjfOm8vcv5ff/BXPZ8QPT72/5x+nZ/4u2Mo3hzT8ZjJVkr2Txxz/Oxfgrf7WWSda/saYB4CH/
bfr1P+ZixL4aqoIGTZElmQmYzpjlr3MxjeGXamnYO3SD2DaDqdVfnWWq9G+aSd6gyUTNwhasGv/K
WEyW/pg3zU8XdVLSdE3XeBXYpv6xEw06Ae2QaOSHSI3AGRhqx0WJ1QgMXS2meDLaNEcP4ZIpno9s
kGSLa20B9VlyGpuyUL0kIN3EHz2STPOE+Rsof6/P46dc49n4SK2gFNcoYFT9I63aUbJLArWACuCo
XbYY2Kv+DCInLfAUqw1o04b1pNBlwUqsE3GMgNR0gPeqqiEWHD0TlhRETXqLLFqIn7NWA2yqgVZ9
bltQJ2e9k4t8L1hq9jR0gy4SVrRgzQ+LtL1A1lNvQG0SAWGwlpSv6pIoOSDFiWwvUgU0lfgiIafk
Y4lrKBgAxjaPD1LYsNjR07/QHS14V3U26VgzmqlPwiuJiQZSgBFgy7deCeZeTiToilDGGImwAB04
6qOREK5BylBsF0VXHFqEbPQsg8bui9WgOKfrZWR+usuRtC8eAtK8u+djKhtHEmziaCM3Wtkibq3k
9psZJbsdXPzY54R+zN5DqK14oGNhPEkoydkilpERv4CVRpvAQLQC24T1VofYtuoxHK2kvHsYdBJZ
fR7Fzqh9Mw/R+uM5wL4WaibGGK3CuRVNaSE7STAK0EI1Vn0/MaJc6qRCLSa3IG2nwwzYwlcjU0Am
j0OPTc3komhqy3+kOxzDrgdenjMzVvb6MCZYtqdIikWvgmnzGKsBgeZ4jgnbCSASNHAaygLaHcgL
XuklV/Qq2Ko4lSGM1rKwNqaEnmksqbm48mjesxCHmGxMqVp7uPCF/prnJnrt3jRianIY12Vz1swq
RPei5erjYukGfLkuBA/kDrYV5gslVmu2Y3fMzFxKX2tFLTQsfQEoZVPVZXNtRnpkoddQe9P8BvqV
qpsRQvWs0fmk1WwPI/mRvpRIQe/rQq4Z7mDN3cj5bnb7RWKX+iZxJSivYyVSOgxFk/fMmqbHxtUG
MaUVXjGksvKCTEmkyG27XHetwKCY1YYiyDcIuMboDCFBIaWNuDIByvmQa/gbilCa3lUlQoa8VESl
XVnj8nCeCxNVhaWHQYjeXQWqP4q4bNZWELMfLibmuN6kyTFVt1gAiA/6lh3qwCYGWYbCWlq6N2Zf
oDpAb0E/K/Gbz+6UtZXFRy5nanIQjQZFE76n0Jxzl+xqaIU6FEQslAJkGqTueTSw6sXPB1Sd2B9k
xjhsWJNyFLD+bDXr1RpEC18LqI54/jGiqdQ+O0MdG86IUktFyU4QXoXY2OtB60gpLivtVpmLQjKL
MFtmSjONgtk4RCwEBdPJsCKWfsVuqeu2cf9g7G57wdBzlrnZlGtXfYnNaTXNY6O8V8pMN6NYbUfM
C6Rd/TmAW0UrInVgibvcGrKXARsQ4NACI6iXobGHobV0wVMgAqMlWoUN35rcO9SLgaLm5c4CbEyP
OGsxraQiGNY5LMHxOGNC9h14TtNjyawKDzenkCOITAQAoxABaubAqvqcC4XJ3VPECUV1LGqsWI02
Vu66Wc4cjBq8mVU/YwW7E5wgsE4bYMkgn67mu05+Rryqp1isn+tynilRkUxiDuhL9Z6jvnDrSZo2
ahpZzS5IicJppxYuKyq3ZY/ACglaUtP7FFiktJVeDlKX2qokCjWFQjw8AU8q73UYLkelRFIGTNva
aRm62NYqG6hh7MhPKqtc+n9GC4QnxIQZ9hKFdVRVxE7A4HoLF6F7S7E1bCCnYB4rs8ZQ1uMIgkGE
mEk7zN/FimUSgYRwYquPEnOFCtyQKVXBCVimSdOZD+HNnA2CFduMxQO8+BqEzpJeRmlkK48e9R5I
YM8xCahz5SO9nbQNgZEETAVcxMqpreUKX2YEeNWe51E06Rsa7aAmUfmZIvi7pxOKOiZddXiAipjO
V5msmYPOmtEWu3quNnOBMgDprSrOh6DtQfc6mARNtqL47xhBV4GgH8hcRBqgd3F/LSVLRos/tiLf
SlOeZqWO/EBGA9rDP2IuAZwHJAW6f4gogCHP4pI9p2nPWzILxjO6H8m0oWqIXH5RiKQngZyFK7oR
WiKa8dYgqoyT7nWux/QWaiAYPH4H0QkscNdOGKrVoa6k+S0vSIkajbQ+YdvgXAhHDR2bFD3BDBS2
pASEe+QHnD/gY3a1WjTBVVUHYUeOJXekjgL7EAL6HZ0aAelmDCS5XbVCQrOHngrI9awIb6hymI71
qoWBotdJf+vMwzhG87ZJke6h7kYjDDTkbnYG2UlYtJodRt+F36BtX4YZpY7ezMLBhF/iyKMm73QV
KwwKXi4yOeVMmU1klrCsSzQlkKDjvhG5ltn9jgRIfOtCtY4TVJ1EE6aXxmiTazom+BSqhOmGgl8D
/y4TIFS45h1dUPYmI5ry8P9z7YDd2AZzFb6JS0uX0S/jUZ6yeReMOLpzfLcbNeMBgsM33po432ha
pcfajTw7bANZX7oILpltxYPxpBMXA8lFR9iBuUy326ZnBwSdnU8Sy/uHmpgq7jRAubaYNwJimarn
Cs1E64oYNzmJU5XYwPvM3ZgsKM+LmcEo3qGXWBgIVswDBo9GYh31MeOy7GXpA/kbhwEiiitRMyJx
VkNq3WX8MXQsoXQ05CTd1CnVk/rfqTuT3ciRLIv+S6+bBQ5mRnLrTp8ll1yztCEUigjO88yv78Ns
oDtDGQihFr1oVAFViapMhrvTzJ69d++57UyEZ2G5Z5zwznugph9JCka39FsbIaQQu85AaFFmJiMJ
W3cvmMQwXkTcsyFA0cbqTc266REYntMIL32Zp7dVJHBOU2py84Me7lNMrUqjz49dbrv7njyAE5sx
KUjBFO76QujbaQqANAGpPsUGgQ6M7ivn5BYhYdN2bz80RkDygN6oK7x29kXDR/tsJn5+hFuAlcen
DY5D4FbkUFBLUkW3CqfhczC3cHJ1DKvEEDEC0E3joSjm8zTinoKZazFxAzl8rVxK0rabd7FRAvut
xKts+48QJu4uUJa/tdM43oPaF5C74OkkwPbbHme8UyOVjzhW93EWp+y3k7lpcASCa6uOaRvpV2XL
JMG1stsJVtWhsblplVF8ti3o+JXGRGp2/HLX2ENxJbp8UaSHSy+3qoLolnfCYlgYQVHY2b6hrNsi
Tuqz6Pzgh7Dd+M2CInBnZ4ilm6LF0qPC6Sr2x5JrOafFyGbn4IzLipDEv9monyqRMh6UwuXL129x
KAV84rG5d8wFichO44Es36I+CfGJcaNOMjpO2TzYwFPd7M2arUGhf0V8BNtSxLcBAV6EGbS4xEtq
wivi4uWpmLtpy2EdMLKEVo0vDYuKFoa9Q5eodk9WGs6HnKwArvjqkbo3vm0b+DZJ36Xh3hr9ZQhY
iQn8LDG4ZtsX14B8SAvGZ5OglUFssPKr3gJTOProWQgJBPOU48sJf2qaanczxJiAv5zkfRs3eO5l
r2nvHbqCk5823bm2oEIBVSq7LecrrVk4lx/hxOBcOHoGi6muHnmtnXU9Yt5GvURjdzJcL2tDn+tQ
wxh4tM1zoxAdziMN9XYMiutCUrtJyqEdQu7gB1EMyOMSN0blajIttLi17MKSsoz7EFUhiRQrwMH8
r2GHvjqMnFNTJtFzDxyVCht5Y6Gs/HpkzeHmoS+Wi+aAldTfulC+UABatGV0DFhe0zLSrVIuFivN
VPIt6Ct/S5pjd8Lzom/HvjdfUWj3B73JOTtUnnkB8TY/wTafIadNiCun+jrLAcWFNk5IU3TZ1qma
8WTM1U0rDOOulB3Zj2liHzJ3dl5U2DzmIUQDZGjuTFwqDejZ0X2v0vKrgtLrEFh5utV1N9/BN4dS
ovniHsJ6uHMZId8bonrpkkyucCr4XgeFAcVXx4Yz5jHrsSbPIhytFXet+i4I4nQvSZNEDUDczZjG
zbmqyIdDcuxPXg3reQ2rg8gqAEIbM3AXyzqzqdbPxpduaN8qN0xPMokUyKZMscjz1xYtNlXhrO9c
4pXSlYMjbFhEkLrXWnO5jYneuAKWYpzCKLpre2NBLhQ+jfGEl9iMzfvEdcqHPEJ4F6CzfGH7fcvx
lmALh7AiFLWNZhA+UmEXU61jbRG8v/OCTXud6nCjJlHcTUVpE2DId11bNE1H5Se3hgt+pevz7BqH
tvAoBmBvjuW9sCXNc0tMR9kS3KLXy/0XBfLP1GIQOBtjCFyCBqM+0X7KejjcKGXDO3ukcU09DJ+N
DWwVVDI+5Wmq7dvYmvfTTFO9mUpwz5aJgBMaln8eBjS4a4w8/tYBVHo0QFUxeCIplS4drYlVZ9cY
strgHQBBee2UQ3LIGzVsLGgo99zykVRTZiyv9ZBxNWK4NIbTxYrL4BIUjnaPIE7sZuSbp1bH2gVP
MO9IMkAqgOj0sdFC993thvISAYyBYzNwRXbnDKLKRGx3i3twG6cI7xq9DfHk+wnDmrS7B7320Qg3
IEqkTHpaCRXewiJSmSchjvFlwci+Aa5Ft9MNxjuQ1CCyHCs+kF6RP3LZ7V8nZ9Jvfdhbp0SU1oYO
e3bThCo+TgVFSLqEIbI7ZLsmR0ZoD3lB83V8FtwLnt0iCt8cE8Uv02Z7w9JkdMsRswlUkx6B7IlL
UXQPhdFejDpBDdrH48nVx+odceN85Jjp9oZeiteoY4i2YGpvgr4Yn0oWy3NJQAFXjpqqLgw7EgNq
7aki42kTySa9zmK23Zp79LsKKQicCat3Cnqgt0W/K8AfnOAg0JvVuWjnTpgcLdvGagTgJxsRN49u
S0ReZhLS5aP8aKxCvXBDGbFHGoR2kIRR71r24WOpO9N1G9agF5iZzNJk7wwAsqBPLNbIZk9oM8VV
S8DnASsz3Q689B5pH51XBpbvublxhlbib0J7fiytvNq0UEbYpWgnRHV7w4Y9/JhropmRbpT5Lgow
iVt4ZdalILtLCGkcSKS4FWln7GxT9E8RDMaNUS6HinJHaImkCEZOVxG4nhcPhasuZHHhOMCNfzAn
amRkz87acshujUpgCGXi4xY24OoXA/d6Tde729q2IaLFsWS4P0xutg6NWqHpDKqaEJo0JcjFOtuF
XJYsImJl6O+V7gf7AHX/yueXWJlxr/ZxHdX72QYym1bostDX5wfO8+6Ehn26zK4dXXykmSegC9w9
Daum0AjlkQ+fH7OGvHFplRWFp/kgy8bauDrCTyOxV02hdw9um6cMEiLtAapldqfrGNZgDfs03ivx
NiTTvM5LosOj3NdOmjAbTJW6ivaVEwQ3DYbzHVa57zjDwhOozAm4NDlpUM+sH6S/WZ5vFAmGThqE
xzSryVGPKNpg2oTBhqalS64m11oxk3iZ2J14MZ25fE/nilmYQ6fRo2/TkMmpqtu6Lpnicg2CEWkn
y/QtEsHeDhJ8HDQ+v+kkRTDN0OQGhJyivME2RuQp3NxqqvujThG9boH1eWRquGuurvkx1ZvuOYvr
BVI6qNsGYsEuNTBI6rb0nziSSZS2VPIeWz4SrxlhboH+kFq+iE869pN9r+NA0iKErJVj5Yy5OwQQ
VMBcGGWeXoWR3p/EoPQd3SwDncSsHQcjvmaO229yzDaonjD9gIXOiWEMCNCGkK1jp/b5fpt5xD7Z
Ba/0UoJtM+NySg06dugM3Ow2GiODaV7YIa9p6slTlnyvw5J01IHUq2osuUMXs+VsDJd1G8VV/kKy
6XStl12yN/G3rgkgaG/lmEfX05SzUsccyX0+5VtRhoinfdm/4aJHZG9Adgaq7Ew3I1z4Z8L5hi2J
4cWDILzJXEFIqa9T9Hxrn9ywm2qyph0HCJIpFH7fFQQ8f9VCX/CwvSWvRNqMd03sfPdtc77Kxnk4
mCFtmVWJYWpnZ4Gzjci53JhEFq2W6/21qpnzQlnot1qO4lcFmlPTzxmqHGV47mxiS9Mu9Ezpg5lq
uMh4iu5DMNzIfgu501sxn9swVxEsLJ2gJwUHCYMegL16bk8adJS7sJvHKzfBL5ICMFgNuDWxMPWY
XzXCZ7ZtzmkIDwynKvf27Vj2EMJVsajeYiyRC0inie0agc6ckCFQWZx8psUsRSEM5n4KHpTufLdL
nHZ4NBA/4+i2LA0zjwMzoO5C/4L5c9pobTgjZHGXNmdCvgpnkqUBj9TY/5beLr0JGjrqgPtPhB6e
9hJnV9HVa0u3yMCShtxgEOjuacOP1b5xRkRALF8Y9rGe7syAa+1sZgTHk3DK5SisN1i90MYTdd58
UxnAJ8rQznjXmjZ8UFNCVCcnzfC4xBnQiiqcnZpG+KUGckBdLnQwUY9U0ZWi+eOPEnU1EaEx4pTp
fQhS89wN1JvmJKgoNWe8dzo93WSYgX4U8Iu+65Eh+GPYxhs6WW1ZNf1FYFm56lnEBhd37AeOCuVT
UHBThxtn3eiV3TNRH4ODUhrt8U7QMDZ0wnEIsLR2cRfiRAWBQk5lc4HrhGyft5N7qhxXloIVrXzz
LVNAGcqIooNA6Py56Uewlk0HjLUi6q2t5iucc9xPCJZkxktqADl9e0rbH07UXWlxU67pGn04NbQ0
fnBMBHZt3M44ERAEGhWC/mHehnFCsDt9N3gNAFtIIau3ivcRK3+PWGoiRBSuKK0F50mMbOgjhys1
S4k8vziW0XJQpNrFLBlDUrw+9ArtCdrbINBe8a1QOcHSe83i6nsA2YdmhWNQgcRQuoWZ3UyEVi36
3fGeMqJaCZqZzOqt9l5rcHqv3MJJ14OfoIrCG7PFmc+VVyXcq1RW/mxTI32e42hvSjZNZdEWDzua
Oj0YJtKho4hrf27VTP2l8T5VbBdczOWObft+FPQjLPyYHs2067mtqAP1BuQpHJBL1ENrS/Ca8Sbr
L3UejE9VaLVerZPmRsM8XKuaTketzdFtPYTlVSClf60cS20qQ9zRQ3+smPVuS017lJOUZ9+pGOwT
3cZ6iuCvjs4t7PgTFqfxTNvG4U3jLkra1nUC7eCjFWyInV2OGzumo4CzjGsQdo9DGXAjNScSbMQ4
9JuWAIs7J06cN8OA/TuYLpUbZusDrufmzepNtNG+aXLVJtvqgE343kqIp5inBNd7XQ1bwWVv78+F
RgtlMreMTNxbhSf1pOzMx0aW2De5dBcOft/c6bJD+VbGw10hWJTD7BirUATtkx8j/uAqhJM3WTZZ
kYCiyYyB7prMMFMAgYbXGmks4so0m70+AS+FkD3s4rLB5t1hHiVpQbw5Bg3WYkICMYAvW1VGrn1r
aAlclK0RCgu2mMfQRiv0srkNQF/sGkCO16DBh4fAcKEyYf5BKWtFdNEmZW21ufprPyelGEji7eCE
3QYnT70H4ysfGEQVu5KG3bG17Gjfuopw0EbKQ2bQDPaL5GpQMHhGh460KIh+NPTMv6rTYT52PcVk
zsf6MTs2ejx82jBnbeLo7QgPpBG4m5HMuLuxCNnX4k5ttWjwH1F+06mNASfOU4jaxZjr4cFGHIpI
CgTqqUmtlrtEz0roJwNl1V9YPl/IawiOk85BNyAZIodpQjlt6GsqZIXqLS4VtZ1Wr0yGNdcMwWi6
kCV1ThNpBpsyQkIdFM2r3VrFhYOEHMbRIXDH4VTZiJEuEjRC2txNZ9/qlsPmgA0hJ7zTjYEQl9dg
+OnF6d1ZmMm9D6rpVja+caIh4RPjBCgDxFURnenrErNZddFDW05YfqGns4lpgO0tp4Ik0NFdx50W
PUR9e9/5aXZTRG575oNQHzWGT62djj2MBEl3E4ZCwak/FbueFOmV26bFdV9iqkVvxA2eOdW102f5
rds64t0MNTqetDzGu5g8b7CxDowSjF17gmvtq7EGD1E5HaRgHNDftKl7z5MqWaKSw/qJxlQcgFlW
4U2rUGbJhftWlhyFeIIkM7kC1EAyg77l3uR6sw4esDYhCKc0f8lAHuILblEkGwGV0N6pzAvMieGj
ygjsmXpXo3tWv7gml5GVLitiFbvmG1G6w4Hr3UQzkiLJdlOC9Zj7lrK4NiXVPkBCFFfgl8mEteZp
3JjY3xCd8SCaN3UN1Bin7DAjxc4XjC6Hn1+WF4bK2V1cBdT/biKsBy72SlzlWaGep9j262hdBX1e
rBuOTQNt0SijtQmirv3I2o6OimYOzGAcGdsgMGy3lS951UFGxSwmKmLY05ILlqgJr5JdZH5gN3cZ
0rYmXnrRG9SFoW/eAbMza6/L7CHYjoVBMPMoe5S3biRbfcUoA1i5meLvDQbTumvaKi22DeT7x6Lm
hKdTWVTeOE75LZO4fFuMKjhqjMGCQ1TlUYvcplGTR1SL89YJrHIICwf+Ou9gQHL2kGLFD/3ctQHy
0llzjnTHugtbJv0Fw0GRp2VmhWKnSu+1qQk/bOle+nK2v00MhzZmOJAqkTu3eF/pQwKeT72GWcdd
lClrYBH405VRzEBFcqOxHjTTJJtkJvzxUKa16K5k6hc/ilwMF72XrPqeG9tw0HxbXuokEC9ROFj6
oYvLmGj7JkUzRAIFEsfUIR1tdov+LIY+nLGkhZX7kAinpqsDpEy+W0JDADUQ6dRshIstniQgxgrs
v1xf09HiSwRnSWdHtSIpz03YanSkcIDdg+UGQBRD0+0fQ7eptUPaiiD8aDXRcUnTeHuIQJm4ojTF
T7MPRLxXgu91tsz+pp+CaEeiDM0bo2/y14nDa6uSBDFZ1kqUegW0O4QBXQTAPyIJnWiw/iFSmtzy
hZmnVtNr9GGgSlRqfhcDG/qyJcqanA3ufdXewUt3llwVDmM7dN8oeYl9suplytykHqTZFgphiFxK
JjW8GLrFxTxA6awEyckR0Qe1KbK13lvTT5eD4D4zXQJ2kBWoR3hg4oLJDj8G3JmHeRicZ53QtI2r
RQDAhoRJLqlq4RUgG0gPzKs/ClnCHgHbz87VWcNuqhjVMnqX5C2AIbpSuuvQ9aro/OJ0pwVk94P1
vW+qbN9XDKeSoXkWfcdmalVHWVQY4pusqR7akUxjHOykYIap7jXNUl6BEHwtivE9IMr+FCmDbOlY
tigdHdAUPpSyVRRQ7bJDk4UUUmyacUtLuB7UUfd7Z1flLNmhp+rNeIvWcO2LCxHA5j7UVHEN/pBX
WCPHBiJDm3vKQLZgUhlcR6zKQ2Ybz+kYmm/YtI1vMeC4LT7b8GFkSH12a/RrpcsspcoJAeqJet7b
c5w82Ek/H5jN3FN2m4jhyXPcoUngJyYv5BpfMlOsroeiYEWWs+ftt+87gsceFcLUi1N06hkrNMds
BD/Z67QSE3XQo2GIyMpYs0XpZ1QzFjaoon92yiZ5CIgQudbNsfeQPRTXlrIe2ZHMhwWeeeyISEBP
1nJnNckdYmZoLfmJ8RKGarbYsZf29KxkgbeqO+qDbd9rKcHOUw8LtdK/j1MwgP6KaDoYdFuPuT7D
YrSky3gxMjaygHkGR5MAzyTIUYXQiKuYuq10QycFFO5v4tjOvtFVeEgwznPjtiq1ndm81iOb7lMy
+PO2tfGVB3g3l80xWDm9Mu+IxirWJKoVD5Nt2QBpemwJlDbLokvSc1UgBlAqLGETWSyvACgzu6VF
Mh026+vaqMwNjaVvJM0rylD88uvUqUcytnuGuxPegCKTzZ7lZe4ZVUuIRBTxKS8iYXWzczc5vruB
ywHYUWG9srruKUzT6GdbjIaDKJVAK7cfzcUFXHwbiRC/H9gCkPO5xkOft/1PdArjz8ot7H2mAXpg
xHcnrK4C2eGPV5rJMiNH6C4wjdvY7kisd/0NpwJMVNNKD4nvIndE2+iYFYpD/gyQUuAn3jCKqjxN
oj+xNCtZLW7WuziecOek48eUhO89QgqdACoXmmiaPCjCGLGcNdUtfct+2JY1xYXfGFeBg0t7I0iY
ObnjiIq4EoW1XbqwaDEYsUacn/vazIEa9XbDNHhkFjCOkAB1ATopsYrwlATxixOGobFGItI+JUVK
51kk8oFXAzliJRIwtErtyW/Fp9VX/JH62b7q0I/R9JPm1slnBPAZmk5dnyFp9pkFsLhyYevBPnWv
XeFat1UW7yD31t5k6cM7b73mzVRo93HRJ5vWRXESkkBFlicsflhWsD66VryPzAz2ylrIPD0gWnza
eXkfaEl4z6hoeJD06A9R4yO4b3sqhCrB8SJBZmFOi3LzuWCUQESC+6I3vjravitOddELrMxB+IPu
B/3YkCgMY80hlDNcKQYZfi9EhjXCj7I5v3IgcO7apD4UBmsWM71IbkYtmJsrVDhqG0Q437dNhPUb
an+MWxqbGm8Z46pmru55W/zXtgV6vgrb0LqpO9XSzhMmg3vNCgG8MTzeu7NpH4yF45poQu01Ncfr
0orbK6WiLnrKwE4d9TnAX+PUcpcQrrVpXBO/WNvW1zBapL+rGbdM8H/03DiSDRYKMqvKIagAWQos
lgxMY8KNTTBHx7lCubFlQoIMXNnzFclzKJ1hAtYwI2ZlRa+xTjcbt6A2RsOuJUCt/Zk5HZY/30Dd
tBqmtIovxBCbLT7BSj7YBao8Dyh9Bxip51KjPwms3s7FsMnGuNLANnBTZ7jbRxs3A1o+07YiJ+FY
BKPUHgYLdvJ1l6A6OonMQj6ETR6/Qp2EWfutnUyh3aAlS4MLo9wBGkIlRPsxCbdPkIFFmpa9zFrl
46owHCCPKLvpy+vQgkgWs8N3t9SN5GcIxgvgIVlwHutp3ksq2GMnqzlbTSVtDdFXmafIaT3n5jiv
dQfldURz+Z5+DJRvA2nhiaiy6ayz5veh09ThYfKJgfBaA/XM6JbBxqgyQoU7VO99pLtepwv/vkX8
m5OojKeDQFcjuYoZlf+kl1S/2Wqy3qUmU5vmmakSL4+n8Qcdiun7XA7GscVu/d4bVmsfh6wo09ti
4rK1zUmDFsexIPcd9bU0v5dRqK3LAmOCjTKKkY3fIub0Ew18hBymnyrkujQKAYF8nMh0WxEGMBDS
QUeBIhkAJ5gci57JSoNR8aOYGT8dkha04CbhfCO82ZwPGtXI3hUt/1/XtX045Ha1HOwujI/YM23T
HXeOzZ1vq6AoTisy6KAwrrjL+uGeLPi6vxGp1gADbPrIMIF6qSXHpE+hkz9HdQPBE3WCLJPvKEFD
WmxMQdXUP2vaAH+DNi1azvqGejGmSpSAlBJmsa7ZbgSBYMm3ts2abs9dMpLx1nHa7k6YJaGhiA11
iYIf1UjAACDswFjwNYVRsZuCMX22a7NxvLbsxsazbX840+AeCFS3cxJR70KrbmGpBG+MFfrXvCAw
HqTMksdrufSUJs8gNakJN8UksuCZrTJNnpuGq5iuiybdk1xWL9TBwicGt3cNugy5BpF7pafQU7mB
WFbQbnqn4MuJCdBMHlAUWS2+gdLvtdv/WHTJ/wfi7P93yR8KhfQfJNrv6feo/9H8ItFe/pb/lmjb
kAukjcpaZ4hj0Yv9H3SBbf4L8oBCb73gjWjO/q9E2/4XqlVLECJtEddh8kr/j0Zb0/8F6UASC6Kk
4G/kNXb/HZX2r7Zdgj9sV/AUUs9c23Fc8YlhEE3jFKmm1T3qDlfdFVRnxNBjJDBSDAV2XUcnw736
2xf0G3DBwif4X+s/z3QMCz04zW+HXoApPhl4fZjtOdpPZuRVnngG2Z2YBFlrf36K/dvHCCl1w6bu
VsYn0oDhl8C1hlD3FnK+aVsby9/DZxwx9wOXiV6L5DlJ9yVCyfRYzZvKXUeQyBImeKspOFSP2E41
+6jSc6kR8LcGrNnir8J2QrklGN6s55I9l0u2x42BepYQxdTYoBhwrowzvnS72Az9aRHx1iuFmyfE
RLqO35Pv1juABaivGjHjwJ8QrGMc/5g+qgHFtkdvVmAkVqYXzSfbvYLDNQPGHAeqMIIcN3ZPC8Xz
13/+tv7xHvCbmDbjOAeWhpDmYib/eL+LmL2C4vjPoeZsN3reg8pkMqUnhHEP0Ixg7N0lxDGu5RyM
62lWlz8/9ne/kbANF52irZSwPj02zUvoLQGPBRY5brkz0A1wm/ILK7z1q237v9842zT5YPA+FivC
r5+ub0xSkwQzu9AGAeVVtifyXdhcD26B9QzA0qoEyKnq9yx/atKzIW+yYgHdbh1e/wk9+3pc1eJg
oIAFQ3Rbu8/EH6xz/cY2j4ZNEXwTkZZNRt9hHF4n61FlNM3616A7j8m3Pv9i/fz24zi6owRfnbms
ol8/Tj2F9pjZEAQDZ22oG7QfIDHibRhcDZOOyQ+ndbz4uNM1njlvJOxLDrex5C95k5EsOjtyZzN9
G1andH6X0U8tPPSV8FIblmbDDfMqrZtNORySahN2nh2fXeFJUh7QlDJauqgOqRqnWHf489uw+EE+
bwyOsnWp2POE4XzaGLBt+Ai21ewRzcnNpZq3tPdHroY+zKOuZ7VU4ov33lj4BJ+f6TJDcyWbNKi2
T9+lJQkqyk1JMpfASB+9p1Hin0Mp0C6XnKEViqso6fYF0F501Va4c2bb+/PHXl7yT38EYQullJRg
vsXnjaqg32jXuRo9YKd0Z8wrq6k3kIY+SNLUd//+sxyb3r2uluXufvq4QrM7Hf3T7DkRoidyU3TH
tpFfFYimBr3f/vlpyz/t8ydzGcJzUAFZM/Rl+f9tV5lKEnZMyYPM1rqCM4wSG53YKjMlPIG0fiIr
Zh2TteLEzhdL/jcbC+enLVxDSQ7Zz2yecSRKuWoJTqFvgeletPFu6lXwxRnzm6dwsLuKdWjoBuap
Xz8fqjgzF3xGLyTFcdXlFc19YU1fvB/G8o/59DVK3XZdzjI8XfpfJ93fvsYksorc6phi4xzYOIyc
UBGFG6sz8HjToIfOfJNrCdrIkemz1g5fbNK/ORskNi0h2DgF5cryv//t8bM70OVEX+RxY12Gyu9V
i1BGn3oE5s00HQMZebzBXzz1N5uBNKgOyKvXeernyoSOGWK1NJjR8Y3JLjQN+tkuMnawLAzFadn6
5erPb+tvn8iuausm439dX7aKv33OxKiSgOSQ2YsL5iSCqRv3Ox8H75wZ61Jj8EbQcPDFj/ubxf8X
wEouXjn+tfyh/vbQ0s8w5fTj5GXGjayBXwQKElDvFj8nMi7+/AF/+yz0vMu6ZzEuGK2/P8sXQ6gl
Cc9iwLEl5VbbFCMcIRWDG5k044sl+Lun8SSdSDHdZLf59HX6bcTtixfES7rHfjIHJtIFM5KJCeWM
a/XPH+13K1FJjGym4t9spL9+NEsPRmZ/3JnMCNmriasJqgp6lj8/5Z8fydQt27CwRgpAl+6nkrIL
5iHQgRJ7+GkF98S3vk++TeRcCNOKvjiZ/rF3AjuTQrjCkUIJTqdfPxG0a79kVeqE1EaPdR37O5Lg
oEYk+tPUuJhz+sRrjAHgvey/+OWMpR76ZcPh2YouommD1Wbj/nQrCCesk4wclgIj+pjr/LGJ8WyO
iCg9UjZRz1fYJQANIM3c4u0MtzpJbX0ZR1+8sP9Ykfw5XF3apgSlT2X66Vf1R0TGzVAT2zy3301W
x6bUxW7yk11iIrCLNGY3f/6Ff/vRKUcpBEhrxAP76SeOK2fOxp4UEItkj9Wi1Bkq9xLHOa6RTl5D
1DyaZiDXbkXXsnPFz7x3aRnBp/ziD7I86NNvgJBccvkDOA3e99PZopNmYNg2cnZaJ2SOZ+1ij9OO
elwh23TkzdJgWKWO5WwJP3+g5aptet05Sjc8a6IPv6g5/3EGcN/kjsjE1NIF2/GnMwD+GgNFI55R
ZJUBI5Rw2YzXFTTIaqgVTpXwmJXhzz9/B+Ifq9qlTeyaRHZxN+Cy++k9NANFTkrkTJ5uFDhnf/bc
D4LgpSh/sGQAGcgVlgofS3q4Ie/QnZ8ydRbJWW/e0v6p6w6m9hZCaFrSmsrVJVroUMM+gBRLZpid
7xC6J/IHmnjwGQLUTXrvh9hMNqV5KIKneHrtQzqTlyG5HpubP38046/t79ffl0J3qfswcFM7y08v
2qwpI8aKw2lT74V+1Lh82vL75NxmDHvr5rXK0f6qG396KNKT73BpfQBzwgg4C7nByHM9PBnIlIPq
IhAyRO2L6nat/eKU+5xbbbHDwzu526raIcLA4t97hCrjDSRDLNhUJBAOm7o9FM1WDls/PqTWVWRe
8u6iBd/N9Lo3T1b5XuTXAKhex2Rv0dVSXqculgEwwbNextfU3JIn2If3aXpGFyO7K9AESoIwkOHL
GL30M2p9ZnT3szhYkG8issuwzrFxbaa7Rd09r/QBPXGLpOi2JSYDTHT1WEBwZjSUPwwfMYaT6C73
IdnviHDx6QM+2gxI9dtwPlONYyxiRNTMROx5yEa5ZUvrhDrckVgfgQjRdB4ebf++6taOfWX3O6oX
zTkslShqg8o+oSckpLB/xec3Ys9AItXClfPADl5Jf626G93cZgmACeJ2V5l2xBQVY3Y2bkM/2Ubt
Ye6/ZeG3Md9M9gpthz7vRb21M7AXwDkMgNiO9a6r6+qQoKPECtpv/PEEgdGQAOcO46Kj/rf3S94p
mzVPZ0nXufH+emY4HE5ZDr7bCwuLQZwB1KMO4g1Z8+CKU9IX2Na/OBJ/t0QV5a906OgIx/h0oUD8
XNSEhXHw8l/WWc/ww0kxv3yxXP5qCn1eLhRmOhgBDiZD/7QVLAILWrHkZw39DVoszJXKJNtnwWTM
H1ASHf2trB+m7m4U3y3xo8H+1kOXwutm6oew8XBe5Eyi8e/1XudscPO10Ua6u2GRgYdro/GU8xJj
ns67Td+/hJdlbHannbIG9syKaMALdxZhrjqqQIhBwdG+zhDSq214aq9b6eFqLfiHV2t3h1riXN2b
YKrStYLqEnnkNRQXOgoFCbPGLjj36VXZ7TNr62arA8ymPF+lH3374ET3OWSP6ee8DfQNIzzoONhx
WfT031dTxYw6Ste6fC7nD2xa0j81QEF6z5nOEaaeBkvPS12fy3BvGsisvbG/pyHg2CsSytpx181e
P1yThjATIYRnstoK59g0r4xx24s/PxfpYybGlWCV9cabg5m6zYZjC8y+B82otHdE6KIk3IxuGNLE
urrts2PR7W0mn9P3P//i/yi1uDLSx6bFwRa5/Oevr3JbtKldYd7yBhVXnoz6D1nD0tKkOM0+w+R/
/2mGwRkDK8PhyvHp7TJVLvoGEREIa3z8gibeUMHBIW7I8HJsw39+2j8vdHR8aUU5LkwMVqz7qTSu
k2Zpzk8Tnj2HqXuGMj6wkBIjLMWww5unEnvEOkVQSGPcIyGQXxw/y7f3aTVRJVPKSsPh+/2rK/K3
W0dsl0XYJXzekSSpdZJGyNNMt/li1f7mNzShWZgK3fzypX464kyCKC2BrtDLbEnocG0vliRsEIbP
AIY8ji++1n/WKMuzaOPgFZW0HD5VTHFVuFnXQz6sC4XESju6Og0u7iEAwHLPzxFO205YfrHnfv6Q
4OMFvWwa8vTjUVR83nNLn+BdvHGelQ+vZTHgH3Wuzflb1UTaFx/w85WAR/EYk4rYoiDGrfPrmojJ
KQiQa9NwNtzumpOvTFB4qMp9XGa9pn/so9qzrWja/vl9/VyGL/16h49G155pHH+KX59LIJFlIjJt
PMvIG+p8GKktbQfnv9g7r+W2sa3dvsp5AXQhh3MJggRJUcm25HCDktwWcs54+n/Ae//dIiSKZV6e
OlXdXbbbQlhYcc5vjk828Jvs+pusM7szr/pmiJgSC5lFVoQksc6hfDFElECEDNFhXVtoBZlUobqm
8sgxerwtWiFe42Vrx5Escygq4QhP0h92XW5vcfgxibiw8eQIdvzKIU5vuRBbuWNRAoOzJhr8nB1N
NRIFaCbr08cN/LYPaSR7WD8JI7HNXa7bsqLpCL8B3eHu1q5FFKNYgKODhZ2zJrc7nVmz33xPLsgY
wWWB8DG5pMXLUTfaTGwvgQyaQzWnaBmOiFGdklKEVVW0L3Gah2c+6O94zespx5QVNiREAtiawx7S
Fp2IIjNBwng4dXLzbgo3VoyawzuY1YNRgmGrBFss2MchIqrQB1nQ1pDspAd+Q65y6n/E8WYSIJzB
9PsRdA9k2pGwb0KkBVpxaPNr/jvm0bq3HsqQXgkakL9rFXet9MA1qOzgAhqV9ex4MdjkRwWMsyTv
MOUPf/gteU/DJDrANmyOJy/eE6MDVRvNOMOyqfrs9ZWwKguV8rMBxp2mF8qZjvpmTiCwQqeZcxuW
RbhgESYY+mLUB7wO0AlwOEPGxbJuocws5HWSJC+TgtNlLYZ3Xabeffyi795Z4vZsOZU5hnU8RCYJ
nV2Tl1itR/GvYJD6tYGNLq5HgeDCZN9gE4DdF3Jb68yN34yW+ZWJ0hHGZslW5cXU0MphXCtlFJI6
FN1R9KlbCw2OQCO+Q0V6Lsb7JkPANDa3q6TOARECoYvRkmhw0bVmwpAdfmVX1Q5eD/o2rXFH6vXx
BhOxTWZ12Q3ZK9/Rkzp3qJA7M3p+x6uPRw9ZLJKUhIB5FjIkx42tFIY2pNWArxrihRSakigg93uQ
OvaIMnBuNVyLiBe3ouR/6QRSmqQ9w50KNzBLdnT4CTcWT4wRka7HGHUUHCuZSj+qT1CPMUCyzwHp
ItwmRP3OKncctzkdUiPbSh7aD1Qo0cYrn8iIgNNkMPFfBiGe6CtsRjugUVPy2Iebhmot9iG2UnCz
g8elIWxB/TjT59/7JNr89ZlHyBwS4D9ujS6STNyPtY7Y8E0oDUgBtRTL8whz6AoDNH/WEqWSulas
/KoTRlSQZMvOPMRytzGfd9hDkdkXQZwBIDt+BtHTQoqG2KBLXSLYE+SpwYRT2T0ag+FTiwpn1Bc2
Hw+5tz2fRVgzNfl3spZ59PieiYkyqqnK1pmayWlbmKCU7EAoUAlWqOKfrhIK4aeZz2aJbDvIbyxu
liFZbFDQzbsN3Y6U1lxlEmceUFFONXarrp20M+/3pk3ZXnCU1Bhn4ty0i/fDDMlojJryoEit/G09
eteEADcFNUe2MiZPfqMA7R3L7syb/l5fj0bX7/uiRjAZ4yaxxuNX9YdpTPReRx+dgtxpclPc94lB
KaZ2P1J6sS0Ucbo2w0SaQQnk81lsMuKETspas86T4Aogee1krfwLTZ+5Z/GRwWNrHc6NoUDoImy8
VaJBNvu4O7xtLuZBPs68Q1FF5BvHj039hNwJFvz6TiivKq2leARVWc/C19bJXCyZf+2jMyeHN11Q
IVdK0MqSJVRXxCWP79lh7sZZCekDJ5xmnwjPCUwcs2+Fm34sv/zp+80xX+Qic2+QrCU/MMzzrjbC
KncEurdbihy7IRHsRQuUs9E6mW9Ze1ba7EwvnHvZcW+gC4gSg1o2dWIai222Fc7lS1lOeZjclZTT
1GvS6qKbePJIKS4Ypwizoo/f9O2MpvD55uAGKS9SDKZy3KyZVkuwKeLckYYO5iv+6HZPQN3WJ0yq
MxnVYaPjBQ1aAeOEFrPnzOyDVSfFZ9bWN4v6TH6c1RjsfC1VXm4NqXug8LlU8NGLZXgslKDhDAoM
LUxXXgkgvaRDDTrUVG26/7gJ3nas4zsvWp0KnNaAcMGdDccYTG/dYeFKWZZmrP3oTHOfe8v5WV4d
fwsCTQazSurUpfBjNDk9BK2C3Mm3leZmag6qHJUbSVODM/edtwrHPWvmahLFmrUoIsqu4/umISWA
RRtw2ge4uGrHmpokIfPPrEzvtSQ7BXYtJqIzIKDHd/EnDbPnQM4cSgZnzwAdSXQPJwrDblMLziUV
3+m6loqagI6rGL9Jn8e3ixCJWlNONWU0JD9DPX5BjkxdgORd90zguVeuc5bpIDGMHSkGf0vOY/dx
15Hnk/2iXXkETbM4QlkaCqbjR/ArshKVT2VG3v0ogjluhqCT/FyUHaiypD6/6sKrHM6WDYXmSR0F
qi+J+MEPwuUWge0BXhyQP0XO11La/ZrYKW3M2ZgyEFBjgl5bf/zAbydumgy6BP2MzRytdvy8raJF
ioT6zQki4bbooCD6arHRq9hJ9HHD2bfH8AXHlo/v+qZfqOSROF+iuSO0pumLBd0UPMou6ih25uK8
DeCyH0I/rCzV+KrgcHvJzahAB03L2YBT3/Er5p5JlUkdxJToVrPDY0zsMpa+twWMKvIzf/pmyKBg
2rIdhDT7RlGIPEHsq4DAJri256rExLcwLZe6OSeTgLD9+c1mYQkbI2WO4C3eDC4fBWFUmTmeRs2V
rruap3Y29e6pPYT6y8c3e7MWodU3iBayK2K5VZehl1EY0K5QPOdAxuMYGwHmLi3zaa6qklKj26UB
GeCPb7nE9qrm4p6LtUiAB2R0Iecr0ytNmwJuNy+AZ8dZK+JmDbZ7GkhXwU+PJX1YYQOJxaRs7WP2
kauMKvJpoEQK6+QrwzMpZFeM/ccP+Gb08HwkBTn5ERjWxaUeZRipRCXAQfV3YQq4cSjJrdw8l7kH
XrLFni4O7sykL85MMu/clcmF0AW3ZeoX5zno1ZqRhroq10ZMFkojoRBq461BcRMgcTBtuAdYvxrB
PPcl5jXv33nN5LSp6MBSZgXx3K2XEgoxgQJmlSbYO93DYyG5auCBbMuoM9YM8wcKYKTtKIDqaS3p
7zpuv43qdBUEoFuEfipmwsYTcE/vTEvM68fyqSjvZHfA0Z8OvphHAH9WvScEmCoX+rVipRiA46bd
1n60K2A8Wcr3IPQPIXCqMx9emofW0Z1lInEE5mZCNfVgy6hckPlqS1SZ0RA224hyVpzJxm1VJskG
Gq/sisgeaw3JoIcL93ocgnUI/S3fZVpV/fD76fHjjrgIUvJ92CBanMXm9RxxlDa31Ks+MURCb4iA
ZB1YCLqjlGD7TUfwjWpt1UTu/Dx3p8b6Rm4d70BAdmf6x/Hk8N/bcwBVkW+zPV5KpEKvBYEfcfuu
Jm9JveIXAQbfJIh31OBQLtkJw5k7Hg+C/70jpySNtIzy5qBUDIC5CE9GSLdlf1Vk1nCLv8KUm/Cx
glHZlh1wBEp0/zPl/v/qAlwOaeIPqgvy7OlnflRbMP/Af2sL/ppFEagcTdZytCJzBO4/+HfjL9Z5
RF7MG3NlLmvjP/h3VfnLIOnDT7HLJ0JpMnr/l//O/2KSQXFDrOl3dO1PKgtYnI5GqzHnajUmaQ2z
djonsd/j0WEEojZ63Ygtqnxf46XktFf3moOcegPXxem218CEUaPa/mdzxYF7DSHSDV3jdsLWMKoB
Z9lXj34nz9p6F5ucNRn+8dtQ2ft2E6ROtOm/jVttD7tj3/tbjUre1hmgHN88Ur+GKV26NTDmmarD
SGkOIDaYfXL6KI7bdAXq3Q7tHO6RnV532qeChCcPRq3phmSqtB421Gj6PzSnXd23PMU9kKO15SRu
sNPXgTubJ+VXpIiB8o2H9gpORWs/EnE+iDcyzk4ir0OYYCPviwPe8W7haN+v8C7mIsDQv6rbap+s
5edw463b7WO/Ej4rNkR37uCRfL2F0KUcPAxV1zjNi5+67/J1u2rte29Vr6VbeCqa/bi/f3y07Our
+TcjtlHJrl7/UFe5Tdb5UB1wYtrPiA/7ChSu/W3z5YtvPw9OcWgcsB2fgELY8WPJ+RLcJWCvK6p+
cSA0KDlYWciaHoMNWw6Daxv2j9D+QlvZ0a5xGv5scIyfBJhtnWSa/Vx9V5z4U+NgzHPAwfdmRBUU
PlDO9inUV6EboVpq/R7oZGAr9+XPyRV3ZN6vcPUCX0clqcRN+LmDdh/eMaG49ba1pdtm6myqEIN0
Ld+CbsMbjH9087Y37qpv0yZxMGM8AIjbBI/DerQ1R/9BDUc2xx0lJGrUWq2y/q50kgR7NRCXq/i+
eFb7Va7a7a/iVgLQ+UvblPet27qJ0/zUC6eK7ass5LMp2u7HgGOZsJJKZ+Rbo+yffnXXGkWdrmJH
tUtd9FeCYzbVyw8Kb0PDXXcrT16zxuyGhBr93QByeneXBbvv1bALXuD+Ra2NZCna+OvmStwpjnKo
vo8/+tqGmFVjKEatW7kNYC91Pr7BjtQT73CMQy2iRvgKhVRLbpCh2VTEuubX4jo4yNfK5+rQu+2D
btwJz9ZzPlFGYYarzrJFGCbUKe7jmwBHNc4/HDOBJa+xTIoP8DVEDWHLrKHg1+AAIYjqhdsfjB0h
KmhqUgAXAQ7EWpaulXrX6nZIKelLFtoyRZBoD7VN8aV9wixGOzS3oEgqvNnHfds6OdxVx9sHd9Eu
OmgUYr9497OR5jMSAvvu7rDn+YHnfqY4mSkAmwdshYJvFPoBwexsjuB4rtUv+g/9Or2C8bnzzA32
O8Ja2ZOzoYMh3EG1qv2s+WnTkVwnoNpuRWyCitP7fLIbCmd6R2jt4Ru9rtTs8Kt0F9cr7bsjQNb7
LP6MNjYUVrtz26163SkrYHHUNP7kxSx79vlqN3fjVrbslR9fwZCidVQKjh3/Rrn1HgQ82eYRLCoP
41fONjUcmWeeixg53jrfMC8l+tx98+6jO/9q+Bvvp/KX8NyiJMlXMqEkBULbVnMz/2vpo4T9Av+E
Ddw17LXVBpjiGq8tZEUOzoDa1bNg19cMm/Aq+hsvSXbctv6UOTCDf3kZTSJiI/M9eUaqUG3l73d4
Ij2hQYWBFd3Jn5S7kKRwtOvk79O4g45zr1wDbz0UFSpCeF+t/VPcScQ0b9dga13zGx4J1+mhW6F1
epbvdson11hJN8GLcmNi1aOsx8/K/qbcRdt8A+xK9D8Z8Q4ikvqoVrwQkhMSAtvYYVpePz3he1qt
rJ1ofw62+d0+Wiurr2uIJvbN6Ky1ezlY/5Qd2QGl/Ld84Fe26KjfsqfvCpN5LvN1xk2DbQ5Yiyei
fLbJn0irYT2sAbiupnV/uJE30uoGs/LHOnDUWxzVXBMrsFW6yw+t06zN23wn8leITNqF3a10h9CO
xd+xXGA9yY227x0eiH++HqjaspN8CyfIUnZqtoqv9e/xTvX2zYum2fwyefluuL+f4qZ5RLhWXyVu
YSePxhotEEk9InL1AUPVTQsrAYat3b1E8p5wMEV0pCtXcHFtNGjzO6U7fnmwXBwQCfPbdbMXNNu7
TVKHyITkgjsmnUC1mK3hOboRcGo34QutNPFa/emLFTq0jbL27zT3u3At8Q6U5eBiQsrPpVc6hiut
c+dJeXqgxnP/ebV9EXZZ60A6vzI3DzcwoWHUeFAhn7RVvKtYN41r6SbuV+MdZm1Ouymd0lHc+d9m
LdwbxUr4wRrL4xsucX//S/YUp+g+3frAQ5nfEC3d9AcRpyibmrHg2ip/jN5K+LsDMtzgPWyH6q23
vsf/tWf5AnqJXRjucAXrnPY94ZGJHCuEV0zoXlul21KS34grNd/rFBf93jX90Qbyy/9bltpzkOuD
jeNT8oQBxNPR1nH+kX+dg8iiKuzzkJZb5iyv+s/W0bL+IkhEERbqBw6fv/Na/3UOMv76LRiaHYJM
+BTSXKj0362j+JepkSua61kxHJpDWn9kqS0fH/QEjLtRJVlv1IRZZwTJFHvKDohRiNcIOC8b5Hv6
yRhbbLQtDDBQ/MnCV33osAWsYJaR/y/j3QTm8H6YhBwubVPB6wP7mvRwigH6pdC9g6aRrxHUm09F
W/e7QIT8tfbMNFuN0gygU/uwCbEwAKjzqtnv/nM4/T9Zm97hTtFQK/lbGf3vmfXfV5mPUq/OhlZa
W8j7WxWcERFSe8Sp41dt4NZie5qgDmtNnmsGdPg+GIQptXbwqwJrbs+EFYfGti1+Qd0zH6dUL1lH
yyEyAco2KKcyPB+uMZKQv/eCad5QBm7+4FuzOQ0VTNuUYkifTDDnGK11afl97Btz0xqi8LXtTPUw
QaI7cyw/jgf8+4bz8fTVG/Z9g7+CFmk7vD8Sw1ZxMPkpq1nKbiOShedIyZOv2jQZ5JJ9y6Tsizq3
/syB9DhC8u+9FxHUQcuasjfzaacok3BHtFX6Xlq1960bSrzkPv6Ex3HTf+8x3/vV+3lCMWh63U90
LmX4aSg4mYaVIH42Ri3AUCAckjOB+9/Khff6yjwcXt0pixBtRZ2Kfwmt92JguoPBZyU+NJVszrF0
Y9wWUUtuBPsFAd9Ji0OCNXigSCpffDCtUiQX35rPAAw6uGkxVuFmo7IVrwqZXJUg1uNahaf+twQ7
7+ANSZyfaaNTA3YRK8zFIFB9KHTuFLKvsaY91i5njJ5PXVo+bpS26ivZG6fGHck7+UG2leLiTM89
delFBCtuKrhifdu4nlzeSmLwSWzPxWZOXXpx6LWCUokCpeSpa7ZDI4tpziT9z0T+zoxy4sriIthk
qKNfBzpXRq65CSbsQbLqP3GWn8P/9X/lf3Dp5VylJwhw07xxZcwwZQXAEWfpy556MUnE8iBPBv6N
+MKLWMdHFBCOZ4bNqQZZzAFploYp+bbatUrlPpCjX5WnXtggi6EPO7uZshyjhdzkYJWA6tPL648b
ZL7EO2N9mT7Iht5UARHSQTCaghU8GfBz5aT+MpSZ//LxPU61zGJUDi15Zi/lHk3QQTbS1JLDgdWn
F37TxchMIpjuvUVPTEeUIRVkH+TSYLgue/jF4MwsM1GlOG7giQKINwHy4E512aUXg7NO1LQGfUmQ
eKC2zceRbFLLz5dcm7Dc8XSFdUElJQMBaEOuP6eFRt3euXLq9z/nm6iriRah7wA2ujhLODn8iVqo
zjT2PAzf9kYyTcdPPQkh1K8mZVJBDf7VS2Np61Wx9Zh0+AkYvhZ98kEpnikmO/UeiwFbwSCNg4lR
1afVapJ8KO/npGGnLr0YsCpsSF/2fZqIKHvWq64UnFWwnmii+ZavFmdQZMB+rKp2A+zbTayN8c29
rMsshmlaeKoMnKh2UYQ8NmL3jdrWP5Lr/O/exViqUMdA9QyzKWrXCCIOjaoG0Cj3sl1oEWEx4Ohv
L3uFxWCN5A5/stxjDgZPBMyIYF5rCMOZ3nnqqy7Ga5D1eorPButSCZrc+9Vn/+UW/eGKh9L8+KN6
FmC7kYoHt5QrAkPe8DXFI+yiTREx+OOLF1mYpGVDoySyviqiwk1UY3NRey+rgrHszAKpKGu30ogH
hAVxurAjPHjZ1RcDVGoDZUSfXrv6ZF7hvuEm+IdddunFAB1ygEcgXekomgH1Ss/3VQ5X8rKLL4Zo
0LfJmOcNA8nqVqbeOiMmGZddejFGaz/w+65rZ//t9NEq1ecCq5jLLr1YRstakzMIl7UrQzuJTWyi
5P6ymWVO8ryes+Dv5pgk8CFjIEMFkb9Rv7ADLoZkjowxCGrmLDNTdroI5238dKY55uHxzlq01C0J
qakMWU7f7hRDoUzAY2PEPnfV90FyL46Kdah1xO2rsCsJ58VBpN5K1PltjcYXcXwbu7iFJexr31pz
ML8HqS7aCaxhJ7Yk4y4Hw46Td1gYT9jkCJ9CeMtbYdCjBxHLM4jKM4UaOvkgWd1uUkBP+lThbKoy
TqgTLtGABmEv2qEopX/PnNxNHY/jtpcNaqgEgOYCigTTxkAWc6c6an+FiQbetjfrdgauycaXQc/y
NY5G4idh1POG6LvQfJJhRWOjnuv9RTscChGOP7zYYXdpIVJ3gTZjzIEBVqVf1l2NxVahTiXgfiC3
3cIyP+G8/Gku+j/z6U98+cW8g9uEgOKS7uqFu1hOHD1PLhsIxmLa0RPfawp4k+5UALnQwvYZ48EL
23ox60hFnlKnl9RuFGfYpdRwWSyv/XxZkyjHH9LAfWQCLli7Su5d5Wq4z2XvsjXbWMw7UwH5Os0y
+kiL/qtWqW+MJViqlz34YuoJEEBnbcAoxjRmHenj1VSfg5XNDfveBLGYe2pWJYu4Hx+zVSgul1ay
P1w2rS0xUIESD3BpsR3FR3M9DLrTJ+cWp4Va5J+9mL4Yk0JndaUiirU7WGPwBGkUJzJ1JHQ/edaX
hLmAOtvJ7G4kLOn22BKRCBO98rKhNYeAX68EM992ajuylmYg9VeiMlH7jKf0ZavjEtCBK0qmGsQ3
2XYT1B8OPaaXF3UjfTFwWXODMW8kPgioy5yCZctXLvzWi3Ebtj1myindSFLDLxBtExt7kwsbZDFs
sdKN2wTLEK4t3GK17KbUA13WIothG+N4PUReTkWPXN0lebcWKtaWy669GLQUM1WSNj/2gOK99PdS
+euyCy+GrGlI09Ro2MNLIKMaOcU259y4OjEbLMVXRZdlaDG5NA4jpY8dUlmfmcLmZeedeWZW3Lwe
M5IEFpaO3cxSJuQlOipDbaxB3RjKcFsoiX/ZeXhZ7oK0cdKCki8KoF8BlN7dmxECuo9bfkG0+Wfa
WYqMZSEr2qT0GZvTpK8pKJ/WxFY84nshhp9Fk67kYhT3VVYZ+6EbMDrRVEQguF++qFapX7bY/C5s
e3V6Lgb8y0cl/T0grgORpKgXnn3HU11gOZKVouhzeHbuhLf1kDZ3hRScOUAvaoP+bb7FSPbjtkLy
xDrW9DHeAwQBk5scyv8K3rS3CcmeYZipF+UabSyZox7KOPZrws4Ma+tzqXfIO0I925eFVTsg8qw7
Qxg19rI0BX4CiCDwmVhPqi8fckHrr1Kj8s58+ROt8ju59qrJp0zoo6ztKlcqUoRIk+Q5mlUbzsf9
6tTVF+1SYcwXxxX+iBhTrIBQrbRePDMxz3P7O+NuWQYt9a1sjYWJs7CQm5/Vgfw4Dm7KE04r50rp
Tzw9acqjoY0FvFwaKV8VvIPDVh8v7nMD7tSlF3NokkdQ+cDWuQpuV6P1gzTAZR9UW0yiYxjEjY6F
Iz7d+NR1I1YMctOciUefeOxlQZfkCzSDEXNUrHUYNtln1cQ84aK+oi4mUkBSCawaxmc1YhtrNhnO
SPrfl117sbFJ/FKGJcloYgnYd17frNJg+LOCnX8GvzqvDK+GkKoFGlCHottVZZ5jOYIKMST3dmZO
/K1Uf6ejL4W7JZagEfm4dldarbo2kxhIcCvgHCtam1puw700EEPDDEy8alO5RmMLFEkEwb5q5Wy8
Ir/U7pooNLfSgBd1B6rNwVwk2o6UlVy2b1zyVzgn92apje2OMnbFFemCq5EF60zHmD/Sew2wmEQ8
BOS6Xkyyi9vwsKegMt1FQlPcNhpid8GXkXJZEg4tH3eVU3dbDPoUK996jETZrSxcu3Gy1w/WEKrX
o2TW14GuzCnS3hjOUPRODajFPDAGYSFUEfkL1cjNvdziG9F6fKGP3+XEHPkGnk3CVe+oG9glVlLM
NZHizu8wBhq7oH/++BYnXuA3fvhV5w/ECpJ+Z0puNcE8atIYAHp22WyjLGYEKubbRAg41iIXf/HD
4hvecBcldTF7OR6zAk4guJ9yhBOSjSn+kscLm2MxF2jWiGFHbtJXs/QHO8D4xgwL88L2mD/zq7Zu
pmbIKANU3IyR2zRZD3J0vHCHrMwf+NXFw7TXSNBxOsPe4YqQt40Bq3tZH1kM4GjKqqKjmHAnZI0c
2CJB/89dqF2WqAPrc/zkljx4ejNOdBNfvuk5VDklnIszQ2hRTvLP7K4sRmiVNF4hiJHi4jUe7TCU
KFem2frrNpexN0lUfAGDJvwZsSv+XJazp05lCldWVggbDEKEdd0bHo4pGVjqy1pzscArtZhBJUzQ
3YVIhfSuxmM9aHYfX/zEjIFfwFEv8FOZlUOO6l1Q5RVyW79r7412Eh9NNUwePr7HiRl2iYdUfPx2
BsGqKFXGc7bUyuTTvL/FymiEWz+Dl9Vcrj5/fLMT85O8GOiaNGYK5uGKO1b+QzT1rtfEZy594uS3
LNDNgMyRyNVllxFuuQW+cLYsRjfSFPrrzGQmv+wNFqNekSetgm8su4mivohauiW1eNks+Fti9GrM
e3IzjSX+6q4FiWaHNTx6WcmIz3RUZR7f7yzcy5qOGATshOFx6eYDZWuHqNOFhzRPQIcEAnqkIJKr
R8sLlTuOfOFB6CbTtyNKqOzJV5W7ajISpPXJNF6DPK5fJK/NNqPnVzdtkIrI+4dsQ+wwxSRd+B4F
VrBJzcJbkZouV0nUYJXaqlmwmXC2ObSRgXJax2tITYf862wcuopQPnwVY0ncGPg6l2de+kR/WyIO
Cy0VyjHyK1zi6tCVrfjKC+TLlCbGspgxq7RwCoKhdJGbRHYfoLSXPeNcen9R0/nPVPf7z191h7a3
AnOsgnxHLljfxyhC15FaxldjlQRuAoMd6mUgzdJgf/Im25w8GQRoNq3rDGtVL/eFyZHZWmYH5KCe
LQeKVK+sCeZCpGfiZUoeSh6Pp6hIDcNB0cTGFUSjO1jBrF3EzvbMWvX+BKgv491qj8s8ppVUVEgC
Iuuqy9ZJJuebvKvOSQVPdZHFHmHqE3mMprB0S261xnuWAu66qC7sgIvpogmjosffS3Zn6tGnQLDa
KwmHsTNRqBNz9+9V8lUXCUypboTUl10jtIbNRDnrXVAzleulh5/nUBoPylBnXz+e+d7/FiiQj7+0
Shzc6npr2iV0qq+dpfRXyVgOd/iPKWc+97yVfGeKWpZMi3kYFKBapl2E3dlV0xvqYyoP0ZdaVJNd
0Q8czju5WuECFa0+fqlTLbjYTxhRKndNKIm7usIIzS6xrgTSNFBzNmtS92OaT1+Ao5VnT6fzvuC9
V1zsF6K2Fq2206edpuGHZntZBXW1F8NdiREUdTU6kF0pkf19qJACbDt8zYu2o0oFrYKLFTul2XGT
rzETxN+wTzIaI/rVl0UQ2EnYpWsxTtPvfp9Jdi5MzQ0YPhyuMZ1C+B8Gw6Pq9fqt3NV4oNRpUt1Z
leff4niYrCovMTdsruLrsfFB9E2VhzktNpUrbNDFlQW0eh2E4Y+mBWuq9AC18Xq2Nh9/hlPH6qVC
Er94T1QRLu0Sk9G3mqiPfsFZnOJbNQ2EH4wif5dVEjjxEFSPqsThtQ5Z/HNQWPGj0OvFXUC8Cbd4
FXvYoR/XoepbGHqDu35pWqqkPn7OE5OFuDgDRUXO8UrnaK3Ph1+Sn9dZKvlndnsndjBLZk6A+RdH
t67dtaU/XuN2qVxjuNb8KFRIyrIca5dtYcTFjAcAShQib2h3/VDhHFh6gzMS7znzKU810WLG05oo
r9shaXe+pI6V7SlTmCB2HqPL5oilCLOXY9nK27rFdlGQRzyhVPGmKar4ntr5YZXkSr6GjDoSUpLH
c9uIeb/9zqAVF1Nf0TdK6WdQyXFpi58VKcDkWc7NeDXkPkTyNLF+xnUvxpg8pt7VmBX+OYOLU60p
H0+6HvJSL2e13hWi9WModXzNy/FMZ15gYP7ZYSwxYVaalsPgBy2Q5dRrV5YYdVeNVyY/1aJN8YH0
W4xtRMujNpHMe5zq2vXUFP1Tg4/ghVHdJZsBg+5eNUMxcxmp3zqmKIe0XnPuDedmevvhQGsfN5/l
mZ3il0az60uFwK4SX0WGX8lOYUpkUqpaTbZ6FVZXXhdV1DrhQqgpOaKvLKO8siub/swyc2IzR33M
8YOw4w2CNpEyN03h+FF/IG3NqhzZdqMlgcZQxtssj4q1SI78MGgBLqHKiCN4kMsu5QGJA1qeYluB
xyTp3zhpHfR2gonmmeTn+4s7XkbHz6cgOsyKsM9c38SIxlcaPCdxBrd7OTnn9/F7o/Dex1jMO03d
FNglht2u99jrm14tN06S4SJma1mpkVDpzL0yovOIRhOz976LOGIEGIGv8zrgo7QdZbMDCqFzFRAn
BoBuLeaqJC56rQ7IFgLJnn5VuhU8UkclRXZbDb2j+vmngMiREyeMjkyenXOVPtUqW/BC8VwFyft7
HpwrjlseRyeiMVUw7qrmm9TXm9gbV2oxOqbxLDeG2zfnPMje3+roSweUuvPqYYRjiwed4EK8bDdJ
EVNKGuj+Kp+CcG3k4Po/XidPdafFtOVPRqAXZi1t5XjEGNic+n0C3MKhcKM7s4q9v1rC8jhut2lK
ib+plbgdMCLC1BTUeSObj6mGEoMMqbf++E3en4D1pZfHZBB5aaY8daMRytgADdY/N/+euPRSyGok
1aALHZfuwE1b0m4wLzyULVWsZtuO1dSriatiIbor6wHfWWs6x6890ZGWQlaUwhCNwjFxId8UvR3r
cwlZWFXqDQH5cesn8C3WqVH8/fEXODVvmIt5I1CrQkmjMnHJPutuHXfG35jNVY+6zs5liGIPZm2d
QE8M0YPwN6tdMigRRCGtdjr4uoDCrPLcnHGiZy8Jg5Namb6mV70r4CtvwPJUcV8eIAicedn3zwe6
OXeWV0e6vh7TKfDqxBVFRdgE/bztVswKMsCQ+lUIjDgsXLHNvDuBU3y8KZqqewlKrT+XPTpRyKkv
eYbJiIiCgGnvJn0OWh5yZgsIpDZEdtfj2tJv8YZaV2V2q/TjDpHkmtQVTOgJoYWH36//Qjh0VUXC
VYPzCLZqSUb5p1dfUzbqyJG+18r4TAT+VEdczDKgt/1El/LE7cBQOrEG+naMQi0jrx1i6CBO442p
+2eT86eWi6U0NxSVLi6mKnEtFXcsp9Va8afcK/lPYfIbTpAUG6yAbGo/4SBNf0u9hLFvEURDvZe6
ujpz5v8dK31nGV061yWmGqSRqHXuqANwsTXTj/ZJAtjH67TomWOP7+pxJO3Q2zmTRRW+Mbm9RfYZ
up6/NeK2yJwmqQdbgJW4LvueqvU2pBRd9UEnZkqhPBiaNVfAcRSNh9YL7NIqysdGGLzP0SgSCxQH
6ZeWN0PpfNzrT6yBS1hWRX82By8gzOPX6W2UFsZGaUt0vfU0TYeubbU9jtnpCtJrfybVd2IcLx0H
BKGGJKMLFLRMZoFuSseWvqMy9crPwvLTx6916h6L3WeRA6LPi7F1S5WjCRbt5TrCRdGRxrrZfnyL
E6vgUjRcCnDMq0ZsXb2EsR9ocrubtCQ+GEMg3ghmEZ6ZhOfp551Ot1QQ4+opZrEXtG7sa0/NqPrf
w6E0Hy57icUEH09NVCgVNj9iqoR7v8mm0taMvHUpnEru1Hpsznz0U28xf6hXk+uQerUSkH11LaPe
4CDg1HG0/vgdTl16/vNXl7aytJq8yAeDBLQz7lgFtTNnhxOfeKlvZRbGRVHwGjeZDG87JYl2HWrY
hNvioAnbOMUHzv74HU7IXfWl3LWWfM+vW0qCq67O5ZUitNO6ycLhSuVcsh69CupTlm/JUezN4msw
lZeFJAAHH7eeBx/Ss4wqRa0wiLtwzOotXN3psm+zlLpinliXxGsyPnuJj3vyFInj08dNduKzL7Wu
maCF/0PeuTRJCmNZ+q+MzV5lCCQei9mA48/weEdkZmywyIxIhAQICQGCXz/Hu9rGZsq6e2zWs6lF
VVamRzhI95577vniuJ/7w1KPEW5MH5wnaf9vX8h/9rf/y0NVm0HHOiNojjlCZ23bMJibxY//+qPf
Hvr/4JW+Qcz/9ydWy6BaGoGWr6nn5LqxJijqkfEXoyL68V//E//8Av+jf+RfruiELCjFY/S9kiKG
Md8iOQlgjum6H2SsTiKj9XvVKoVMHNbfD3SQF1VPJp+Qqdjt6OKWH0iOmPLmLTrLBKJkhFAkdUtv
qYT+CFLl9onKEHHSK+QuRw1B6tASuO9M8OlJhhuddiYOgOUZabZ9Y8cCk65G4jkoI3Tffc6wVR/k
UTsRRA6R+Uuu0u9ZxOcfSkT+KawJgXoayt0o5Hh0tlplUWtjckFEdKinUL1MY4IbZGy34wjBbjQ/
wDgKcj8v4gGMjgkSb7+uyKrlzdEwM9McauWGSBfE2crgdd5WZBUhnB0T6SDN7I8mmxoEaVWrugCt
YQdENskgQG9Tg6EB1fceHUNfVFOs3lqtq3uytf6lD3qCFB0G/MgUrKwU8OvWebDMwUs4+m6Xwsr4
hkm1OMwdph3FYJfpmqXClnEYxkupEV/10IlaXjnCL47VOFYRwreyvri1wynmkIi6QKLHGF42y+2Y
c02iY/Zv2OwpTXZZr5ojLN+gUBtu2d9WifDcdC3TRSbIxPNANktazGuXxU/cZEiU9a7DuGXrzWO7
ruxPNQF51gW3OrLDmsMV4akaeCMgKd541AGRjYMO2V6iDmNcp0ihB6+BEKRqiS4bipQiKESOJvtJ
kja+TJKJovcTKUBFXIZcIQESWV1d4sqMq2g3LUIfITOpXWqi5VUCH9vvPR8gvXfYjQKyCjvSWNHr
zYXZNhoO4Oj6GfPDYejzpq82RL5RhzhePk1Nt5dC6+V1cpQtOUkZXv+Revilkfyui0iM6+ttOPgc
QiNMLss40fUpwQ/yXQ1z+tnVDsVqnxB+Qj8437dJIPCvIlfkQMQMLD2HtwTZYgm63MmTGml8glta
mERRukshZH20qm5BvEra4Y0Ywq8p3dixX+PhdfNjUMxIvywQTq6LIZ0DkUPEjvew0cMaG8eTY4cF
zeInDasRwWhydYj7sEu80xtijvPWJjcY+dYHvOBNyvLRjrfMPbwYHcYFHT+m3owFunt6cVtkEYEe
DjVHmL2z3d2CHalCDx4dgh2geu0an6XJ3yHsegENYkCymldeHMW2ql01suk4uKhaCln3dp8RWs+Y
Oc9eAvo3Ifh4bQOE3skbVC1O/b2c2uYYZ0bsBjVl+y4G4dNN0ZqeEHOfprvWEAq83CyRVkTbtHlo
QNa5ZsxE+ZDFYx5lZATDSze3/SIAmo+eZ+1lEn4DBEPREZlcVjV/msBV9r4fsE39gNzQ+XcD6kB/
SOTYu3JJ1Z8Wi7rn1sRhc9Xr3AOIGFMTvI8u+xt0EoGHPW4IZOLMFQCMILrED16v8jhqq345WFhe
LYvlAw9DWSw87oDaXuuty+eQrBTpc43BSBJb5O/SKfsAKcw84ePbr7lO3XwgGNe/LCRrX/naIsgj
Thcw3vCWl8DKINg4oys9aRkDPLLM5swnj0xFdC0gJDOGv3lrKHLhZhSMdzVBck9oVvqK0T2CuIZ5
LOtu9c8zQ6sDRVIlT7BX2qJu6hChiIjr3WkdZw98EpjOjmZAKrtHQiJtbJE0k0Htlpgr1qTbXe/9
/IJgbGBw2RY8QcRMyga6F/CepJ9yMpMYOW/4DmKYcY/YOzAPGfHiOzAt2aepjb9bxpM/8IugxKpF
95vqBGdA0CB3D7u6fTGLCL0mMsAfTK/Zvopr3e3AMQZIM1EptjTrbS57Mtizpbov8aX7S7YM6ilg
S1/GqR32FrnREjZ6Rn2uOnsfQepJuLk5GhM13C2wlMRtXyI19pRKtF3YVu+jst9Ac8gnNVd3lqXz
VzaD8jlpkA4Xw+vdUlfBzkiWdLmLJNidPtUCZyuPizrw88MY2OkY6qF/0TJC0hzH8e9y4Vm011J3
vhiwTnMIYtdGOAo29SPVk3tFii6mG1mikReoU8HzehP9mxgcwuwmnIh5U1fi0bVYjULIVwSQZG/B
Yh1XW27j1tzfKOt1DsEveeNLYv/O4ErtMOGFTZRsQFy6eOB5yBvcdDDTkxdmWvQXFW+Tz3AaI+S8
jUSdtOq3YotJdkWyNeCcbmjeXdp53FzgWhQTiGdvga2Gc7qmfNgF4TbiWJxAKiy0Dg1SLie4jnBa
tg0oXbUQjzxUsd5NDeJ5Cy6If2RiwXhq4yDmYm2z2ye1YkiIDMd7u9XJNbD4xCAYdWFRt6y/bmrA
rS75iNSnLcLuREWzR0/JfBIIiAJ8kqcSZUATlQS589cRGkLOsGblgVkd+r7oTaAOJJbpB5wrcIsk
3P5ZU6auyCjwP5taTmcyqfozq6rokGWSvpptncuF1wsi6iqJPYbEOGCy5RJ+Bzapz+Drht+CeX1k
KC6e3RI3O9YaBjxZqCHhz9HBx8ng9m2q+zeMz+whrlx0rBQB5FHT9ND3Mr3YDLp8moyoUzxyex0K
N2gLbZDTsNXLvTa9SZ+yDOSSHdMMz0YsVNYi5JwrRFWpdCFfMcxzO5/V3h3kzfOVM26Rxok67MnX
mXqL0mr49PB5XmoxuxcD/eQNR2rocNlRxEsOWdaZHOcijt+2UY9CfysemWM34/aZg9GBwhrKOwnU
yy4itex3SVbHdwqA4whbK5V/iZWwCFoecbi3lplzY9rlaQ19uw+lqKuyr336PVEVlVMQV+l5kUt3
6TUKMxBRMwQv2kZPGHRbFg1FhrSOJ9esVGFsHwcPSgb6NxlG8tONJnl2Y4LAQx/GJzsSLAf3JLxM
FXbkAeJcMaqD7dG+M2R7pdDXMtRZEfXrB1KYMI/YMp+owvJ+/pBhVpc+EYhk7ZU04CUn0QBUqMYT
2/TMPNbt6qpSzxOyFIdsxQa0NZdgqdZjY5V68FBL+33NGDlsIbFLvmCUDTqBrvxhSmJ1ju38PukU
2ZuYlM7Q9xJ91/NERgAD9/w3soNhKo0Czb5cbWogLqsRTB3OQYUCMQprzXRJrwSVPACgWKeagrB/
M4x0096ymgx7ZRAmVVcAgzbTikwAI7DOnPtqQPTtOMC7kQ/pgFXrcUS+GEDhjQ53YqpkevbAUMqv
CZX2HvUVBCbdanJZYgIUMDIM5JprLHW3uWTbIYyIRrog3i7EZUZSdgdHIjBAGKNdiYhz1JytbMQ1
yaw/SIxc8IBKgeDQLJr5Gea9/g/hFvJZPJDfTeSJ2NWAwPc5IdV8ReQTIgdFouYChSdyYSNCTdEh
7mTX8bQdyxZ2tTFvqhZNDJbhzILbjY+gZzAxl9jzhSvTiZa+1RvjX/WAQLbMpe5m1TTLIxje2Zs0
a9jtnNeobTzq9U2zAOvdUFbPbMVZvjkGO6SH4S9pEwigbo77u5DQ6EewummX4KyDE90FV4TZI8o4
cCJD6puK2qHAiBOLoT18S4BoKpXs63CFty5Ku/qYdQt96FuhQHhN93U6qu/WLuawrL66R/2JN8nK
qeRq/Ubin8+eYb6O2TEaRhsdh3qMP9dqGhBROXgaHpxk4PfagZi02DYJcC4JGnUvm2HAZioG1Ijz
RYhDsBc9Nuo12u5j5rE+BlZGDXdJM4y38F62hajWBCX3fnJdfV+3tOg5EqzKFfXTUmaZ4XDyYbPZ
7cfJXcIuMfaAfbvtD+fxZvb/dfNIQaT7T1rUf5nxpN6FBi+JOK6G4AdbwSq59Jjc3je2mfYNTdZy
cuF05qFIP6ZFjlFh9DSfMIZwYHE0aHxGvPZJsvmgMGYcDmS8bfVTPmE+0IpO50ZS1Alr4md0G2st
8bSqFTxXupH2il/IEhxDUsUInq5qzP+UozMAwK0jedK2HeYNEYIUwgoRFnuY4+Vjo/TwW5GoumbD
wkhOtEahIEZGEDxdhfAYRW6bXkPdq3cBRBa4ISS1O40b4GMYPUDb0D2WU69MB3dkyn5WHQue8OJN
d/2I3iBvUth/HPUgqNs5TO8mHysklVJIRAXHKYr8uDVe5VksG8HhjsBkiOSQgZWM2ieYB7K31sbL
K8EJ87rElTgmJNmW0qQMVlCgXYEkoBXHw5XE5tSFVlwx7L9VoENn4mLZBH7H6vZnNYT8nwZYxL7Q
vvN/bcuzv0h5XKocO33xXdiwJLlW2Ke46IWOH1iOCdeiyTQ7rTxcnycR4vCpDQraHHnoviqjTc+f
kdzCY6ub4JfFPOdnxuGmtgtAz/uhUf2btyP9COcQPWuTNPuIV+aB4aBD2LPC+tPtZFiQ8ixAPYah
6WxNCvSwAXvBYlDllvc+1dmT49GKOHH2Xi3YUd7ViVJ/MjPzk0ld9NalE7uX44oM1yZa8RW2wAei
JmcxxvV2qF6XNeY1iHu1ufpWBpiA8IrC/q8Di2J3YSdTZ1FbhPBttLneBiixXeAuqab+JYgju/PY
Y7u26FEQvcup5IUz6PV3mkX/lksb+AbMgToO9gvohBfYwzBcQVHwizshf6xpJ2keVHHyUbWRiwog
K90XlAGNbriBUHeCkA8XDOhP5D0hjrc5vrQEbt0huLV8gIjIS8hmRGJDdF0BowsQj+xC1EgI7Zvu
ZwzOFhCrgawseuSFoF3WAV1xFspughks8j+rgLdPplH0otvOnr3CH8t9xs0D2IRov1OK3j1sRjBQ
k25iHwY0QAXHTDKEeVKT+h4YFoXvXvrqwsEzPVWAQz9GzCuOmOt5gREPmZ4PMPDYF9cSerQ09Hc1
YvQfkNXVgJ4RpxMuFI0XbCB0PS2SJPsR9Osn26A23M3obn8hlK29T2LkeCrUfhAuxvR3skj9Esil
KsJ5bT+SPposYK1z/4p1i6FEsqq9MXaiCRBF7BnkHeYCYFYMo6zybtEM8d6kHp5SOBD/YJWnumAI
DQKzrfrxDlx3ep6B+kZpOrRHOyZrgfl3+iersuqVm8FBDRi2rJzAWzipJqW0ABWMvvqJTQ+ONts7
jlSbJwgA/YnAgeQnbufxPYzYZna3WcJj1pNqxJxmCe9JJpEwPYgA8c2oq91uTjJ2JOjmwnLCtZth
7bUXv7tgMvuVcrPHSU6XHe1YSPKu7sO/UT3O7/AX8mhnDE3fPYN5qRgHLBsj4nX+zWXLkVCNQXvZ
jXIFfzUx6w+fEFLDXAWJhgiW/cg247+BvEWDP6NoK7a1pvcudOGXD+YxX53A1ngbp0DgOEwWI1zY
aPUTX2VvDWv4n2xy7QVxLXGDIBfTv+pQsTcdTS1qJm/vk2HKXtgwL/gkS5P95iNgt9amzRl4w2SP
xT6UwDJlULts31bfPFBmQzjZ4vYabvL2NEvcqeXAe9DRMYmMn7GDiVIBMXj+rxckPg50nNArKFYa
yN9Xomz7Jn2T2F24uuadQWWXJY7BFdzNda1Qa0YQRyrZYt3eRY1BT0GmkeRGhx63YDB4h8avC7AV
rjBb28Prnl6lCJrmMKD1GssZSsGbzXx4lOJWgyiL8PQ07NFq8WqNEHq/NPIurOn27Qzj72o0HEJP
nzV5puT4wsYOJ5zY6Io/Siv/JjpSX0fjtqtnFRZME9+upznqECWK2cmKhVPUHjv8ioYHCDbNXbjE
XObIzwGiOZ7jNi6RfxK9dq3HBbd0jcdNxV1Hd3IB0xgCAjCJOYP96xrG87ZvtKjOWE3qfyeTigsa
9IG94DBcEXju4ojuKsgXh1X1WhdqrKNj2hP30hulwS7gMj0uceYBK9h09KgY2/Zw07CHvk+6UzuM
0Ke0FkGcB6ulP3UI/0uOxBPoWSpb8xUraAV2EqpjggX5UySi8HkelLrrGz0iWy/oTqpbe8x2RHO3
rUt8XEUFPFevWnjGA3VaZxZc7BQMD3YO6FG4YQCHQbPkszUYeeMdaNcSKgDoAZuDidalBs2939oN
9YPWOG5S2M+bCTVD3WTJeWNhWiyEwZbFkXSROMffaNwNb55uuDQVT6t8jRvxIWPAb9Hc40GeprDW
D43uIS+IqQuwUB7TZj9GwAWdEJLS3+NSw2IjRX0DAQ5TWVly4YGFqWwbfsYZwKwmSNkZWUrTOZmw
A+XZVrcF5PPoZ5/iL9AV2dDGoJLdcQPqeoEvzXd7pCOgju6iZVfPW3ffd6gcEsAi3xrElkAgHUI6
7PAoZieDZ/NnxzNUGRqz7nuiDGH5rI3aK9hrv9vKxs+gLdYlAN7b0yjC5ISmrMHjTFeP74gjvB5O
UH/zVM/wZaiFJTC7YbUPbZu5twPty2nZ6r0hI/2azdI8SpIu5zVuoVcPrp4fboyqXxaScbHVMPUk
sF7tt2jqT6xrpxUnFfYcwQ9HyJNN0b9jqxjY6TbKEYUWHB3CldHsBq50xnFUuDOW9CKOqPfVNAfE
JWQ/JnymF6vT8SUL+ypPwAr62WPmckTgiyljj3MjVfYzlSp9a02gEUXdDmYHJwSrChmI4Hm0JrjX
2Q1COKT2jBsbt9qYhSg+TMsmvWNDuHxunJJH2wxrU7bY7Cl1Vlc7TEWaphC+yX7NCZwsxRbULEWJ
y6oyhgjY7ZJ5MSFYHNJNr+tsJ7QfVbAl5boCx1dxua5IYecizEXgagYMeDqjZNTMyEPKPegcST/5
02R7IBFop2l0ZouznzphZHgB6bY5iMl2f7p/++q7BXz6nW9Ni3uuFx5p+AykXmysz+RlqgM3Fhg5
avaWkSiaSj9h3FxGLUO7FbjmOHI3lSmt2IsWUL/oJsyWByxr7lSagQOeYqgBvIOiKeqPG011gyUs
hxavf0WazvsKNNQrKgH64vuUFysktnJMjS9RnoERDS3g2gFKc7cODSvQHGY/p6ROcoqPd2w66NaJ
lf7IIEZCImi6P1iwTgrR991zO5n0oU2dOdCtUz9W9Ikj6jU7vK2TGh8VosF/JCH0HoIsCGTlx/YH
2PYvBHX8PhwFPw20ga+E4i45M2/mT2NQRydG3guRhR+hw5EDtQpMDDqLj8lrjHbMsu7JNq8/bYyh
NhugMgLdIKqHpEm3MHdjihHLNIcnZsP6DQOa7I26od+PWI46YLkMi1/JsLIrpgawMMVIf21yhsHN
k8Js5at2zPwE3AvcEUDfN9zeCEUuu1A2b9uC7T3pa/0N4R13FXhrXJfRhEFBYyf+EPe35wLIxQQQ
mLUxeucQK/LQY/JxHalteKldNjyt1qUp1D9izokIAyg4MJzgEKypP28kDM9oq6d7bAWKu2yEKQbW
JN9D4smIRR7Koh5pE6TPGBNUlw5rTOiaapo+a79kJ8YR/t5SJX70PvS/tq0ayzHaLOQ5Ou1nGUZd
gbw4/4bdzTGH6iDeNbHmPBE6l7iC4O4fRnbuIPF84b8bd9BBusc27rJrbADyZVaYHYLo5Vdd8wri
SCwBkEixZD/V9UnguT24SGGFBINVlcfNwM/RPImLCboMZV6VgCjhm+06dDhACgE45X0CQXrLcc0p
aKv4SsoBc7Wu9MhDwIr/FoHYNkOYGIOh+2wqEZwH6/yxt1l8168DvZO2waqGTedTikjsl4Y3SFJJ
wFnzuC8xARiGGlhupqrhNI0x9v0wbgBcJkJB8YRZG1I5+wSk6NEuIHx0ckQjg0HCHlJC8sktmcpt
0cmjh+Uvg11LSViCBmMXBCnK/qsZSYJ5EI51Iar+14IB6ZHAdLsTUM62fKMGESNr0jYIvJMzoVj2
C7MP6C/xtU6ACnazxyi+8pjUyMVoeMDGYD1AGlE/dJYJfO7U2N2SxBLJsF1yIEpFP5Gih4diayX8
LniE6R7PYgOnWgcZhMG02QKaKf27qW8zRFFv5JyJAMUTW9bxKcVv72EYSFMasq6HhU3iE023fJsi
oX6mfmr+UF7haIJQvux6gREjRG7fX5kMDR6edpt32Vrxaxz2stz6JkRArqte1tljJXhA2Z3XUCAP
bh1YydYVLxh8DjtcSM0xUyT+i0ewPwEGDdfUlGFpEM/DpYYsWi5RakixqD4sWLWuryYL3d0o6Khx
MWNmUDRbZg8oQz/Qdc63oJ5NoHJMgvMW3nBQFeSsOtUrij0iixFi5LWTDq+mo5U+CtophR6VpvfW
LdTkupvoFS1XCxBdl+1hbKRnJNSsH+vIso8k9A5vUtw1SKI2YqAgEaz+V5RtWVwS/HAPTYLsIDRO
fRk10XJvlxBLmNEYtieF+yItu7pzT+Ddr3lAp6kUNc+eJdYjTwuLcFeAgXBliEW5IDXTXhc/+jMm
dd2b4R69hcJGIWa88T6ktxsDCUW5FYIWgReIrleNxhluMOQPt/UQrkt9CNM2eK9x7WKWzylWDBDI
k4GcAjk/x2hh+cigvnwpBGUgc3GQGAEmfX1MV+pPHVRtk/cgSR+mVNI9pHj6OAswjVA8AauD6+mM
tWJx9PhhHrO2H1Aozqo5gDYZXST6RzjYWrRInW+zM7c4yzCRr08rBLBHAutbmBOzDR+9UsFT7Sp6
RtYxPbUBddcKlNQHzqX9anu9yLtxWGc4EmLHji6y8buaOveLURr+Xqwc947X2J9N3fqjlxjhXiaa
NXTfrWNQ5zA5zVcc7lBOGMPFLOFK8Pg+fvkQuQqHseIU3wc+rd1zGOW/53VEsNzU9HDyGbw5bcZv
kd1ttrx2XQYAcu+z/kgQswmZp5ufN5GkNIc0Z3eCzUhjjHl6cWqiJ8s0KSskfp8xhVp+RUnVgtuC
9VsXSA+dgJF95eBSrJAB9weIBAzPLc1siXGY3sVDWP31vMpKREs033pLISIzSTRUtjndz1rRsPDj
PO3XaGZ/WDT3x8i105X1c43aetDRh5Y8LHuMWR/pEvdYzrI2vO8h1ByDJCR3Ypr9PbqCAYFdDGq3
sJl7gG0SxIx0JeZ9QoIOnvI1JUfbkPgw0RrwmnqWbb7QHhDDRqsHrLvVU9kAC47HCuCUAVI6BsQ5
wLl6yH3g5il3jcVorBsi/QPHH7aWcYWdurjdbFENkDCQI6hfYL2gO76FAxgODUHLbNKowD0fv2Uw
78V5jehIKForxhErPv1LlbHumUOPvTfdEJRq2/hTlEmJuUNbn1EANmeM5ESJb0+9wf8PaZLy8Hll
Cvgt33brMw6/8YQ6NIM8SdXXNrkhZ/BZFBNmj1hx2lr6TLBl9Ky4br7qvmMXg4WFP2q6qd7cb/zF
9ci21ZAo9ylb0xySXvWFgIrfdWJdaYIZdW83YYCHMqJ0YqygrnfR7eWdDgH2iTGCw3zfNrPa46mG
Aii7cdfQIdyjR0bfJmW/opTr63es4GY3spHDLL+Syyvykv0jQmuxdtxy+F7s1AZHpG+BDZUizYPg
JYJrA9P7g0oWB8Jr195bEtd3MknVs0cyKVT4mEnMDf18mYWjLw3CwKtCdIwXhkK/b2TavDZdt9y3
QXyz3Q7Q4z2Oj+c49NBs+norhVdderQBBFxgYwYcnMjR/qZxmpxm2hNbkg1ZTJc1U1Wucf5vWDgf
AHpSkL12i4L+QumKABvkbrkjDjsRoG0LOsR3VmS+dn2M8NpxiesAK15h8hZjWvgGa0l1j74gnAsj
yI+KuGUfVT05QuxbjlEloiifNyPPEnIkLg6d+XefLeqHgDHhpAdqry1iK+6oTfh92mOprGhD15Z1
XFckx4wdbsJejY3Kh7hRHzhU4/E5nKqu2S2xzA5BiMt4h5jcPvrd29ru2kBjQNojE9dt4QhBbEaC
U9G1wxLsrNO/U2lmBhgw9sd5tFWv8TKs2YMjWMyg89KMrxEyAbK9QPkmCyx+yf4wg7WO/w9AqnH9
gn/D/02g++8AQehn2Brw0+1cmtW4cbfmR4hTuN6jVHZ/KAw5D5TEUF00Xk+EPSQLuISYT7fi3SEv
74rwTJlbRuaix85jjkXVJNe4XAsYqM3Jw6l5iTElwzdNeYQRP1uuxHJRuGSMeWnCOOuOW6UqdUGx
6oHCQlJGUtXAf5G5BSQcL+wOUzJ00OhpEESgTArtndH6anhS9c80avRbZYZW7BIrMjDQ1wirN0JL
2+YZogy+UGtNASoMu9pTOEEowLxSQWKekwrNa9QlEf64XVAErSJeSbGhpgdtMsUGVyi76m3p12aB
TyfmyyEOfL+ca6OAcKuRJEc+NPSZow0x0sY9PH/Bx8OSX73EdCAX2UBQ9nUNl7jx6skV+D0xdsAI
Ivlj1iANSmTjKsgLoW63Aw1hcd+smBggkDZ82DAWgoqiRLDm8VCz0jFmL56r+DPkI4ZCPUn7MI82
QCwqOIqe1FrFr2On4TARMDVFnIIUuUzruUuxXMyym/dDQz0sUhxhqPbZyAW+Ojjt0VgiGaytA3oI
0rjFkEnIvoOoXc37QNZYT8D6HXw2/fILX1i6t5ONzt1tz8jAcv17WR122SJIZvdVsrDqiHLXB2XH
ZvML6qn7hs7b/2rqmL/wILJhLuGrumCkA2+cGnFqD4RvOzvVKNDhDQdosW28/2uYz44aogy0cWRd
/G6CDcX+GNbiYMcwuGLvadyNEOlwKad1dpB4sD8ypF2aYs4I28lqmD6wrqYeBCxdL3iUxf3YquBX
OOsU6Evvr2HF1wca+RhogWW1O/Co0IuYNX5JyUgK3Bzx39bV255JbXD36uB109u0x/vviyiW4R1D
efvN3E1ZStKg+zGk64SHClNr/GqhriZ1n54B9Jr/ENVgGD0KhykzJILEKUyUKz3oI0wz5nOGDedC
Rgk0Zyr+YgZV3a1IfaA5xpz1T+zmMAE3i0zbwjUKHIRAJvxz4I9MHUmP1ICQgzKC4anNASQHDNjQ
4QKNIDvbMMUaaDcvKF5EqiVcQryuL1j72L6WVKyYQlKsqEBSfxkB7LrrYD//4hPpfjGMGhHK3Qx2
LmZY4HOKCc3F4hHZo4huypmQ7AkvYPash7Z6MBMbiwkF3t6vtN+1doV8jUzuNoPno0b3jTyG5DWT
g3wcCLC7C2mhgG6VxvyncvqpRX/CigW7ZdE/bfX/P8PnbisC/4tZtPt0n//tu3dwC91/dt//47/f
fw+f7f9Bnrv9+X+S59L0H5DAoiSJaBZFPLslgP2TPJcG/8DcKoqAJcZ/pOz2v/w7eS4K/gHmfAg5
Erg6EKQobO3/Tp4L439ELMV8lMcRQMPADP+/QIvxUf7DPSCQ2f7F1i9Jt9ZukRajeW6fxs5MD+h2
u5PN6FbylJCnAAcl5HM3dzRvCM+yQwhXyEHWyfSsFckKXON4TW1XHRsBnS6LwulvB8cytopW9XuJ
JsC5FEhtmFnJ+btFV1sGrkMp/z/JO48l2bEzSb9K2+xBgz7AWHcvAISOjIjUYgNLCXmg9dP3FyRt
jH15q+oBZsEyVhl5KzMCOML9c//HXkdgKMe1ZJIHmJYZ39dh2p7icsg8k8gNA2s1AyiCwu4bR4bR
/ZLT0RItmvqdcSQIaEJsGq9RM7E1yiS7dVVJYzgv3cNSpSX8XxI6dxxutB3Cr/MyqJa+S2Wef8BE
pa9MjoeqrJW6XtulQfd1J52DArOrepGaOTd6HXa+1RaQro1S7McJ7RCbjLoJGYu7UEbzyYjH+rnW
SzpkupHeBR9moxCB1kGgTYje30laTLe1fr1p932svIrxOqJ8gOs61clc39jqYK3SRFqXDtXNYcrN
gUMLLpC0pm0djvPdkFb5i9St6DHJahuwLHXHbe2qwNRmbCxvQ9l1BymvFzVM9eQlFBnan2raDhOz
zO6Ic1y9cQXHhabD9Mfoa+WUmrL/IjqiHtPWnVo/iRjLCTEITQ2Lp6FgL84z3rgWNO1i7GfMDYbg
9nF0nZac6mZQEyx8Dk2YCyhhR/us6ll+lpCpu6Vrq6/MqqiJBfekAOnqSBa4uUGr2QZCvdmsmqG9
1wpHUhn6UGH34logwmJyPF+z3fYcwxSSxfKSDHke0JVpPGpxW5nuTrMeCuD3IAW8Q8wd5UYgbHkK
TQJ2lq3rKDYRA7qTcc0hL5j4kdBZKAGdthy4jUApfyLD0DaJkeR+f91fFRTZIl0+MGW2mis3ipY1
AeQa1HBWBvoIndWbd21BYrGWcOqgZasY6R5D7X1MU4b+ORcdT/snLRQNQ2AiLKbppvo1ctoMCkf7
gR8Zn1TbaVdwArwteYSSw3+cSXs3phHlhFjCCMxybo0mOzTAt1P7YeuM5jXZAzrF3YhRKFzJrm7l
G0m9QM+yZRXGyi7J0o0gcfimz5O1duSdZg7VulCyx4zUY64+9AbokYxvqt6xdzkH+CwRfls4qL7F
cKupDu6UHC+jETLOuOs3EbXjelx81gVaj+ZgX2rhM9LnzoCP8ONksf1iNgf2fnXXqPWZnTjZxyIJ
otJ6dZLoS2jpuW8ae0AD/U6EjUrMUHE5VlWgiS4NTNBqhKzYwaoNHSIZykHpoiPBTS5SGVNg3fEi
YnfF1uiboOoMk+VEasrkeke/lXREPdauAkXNhryhCXzT4midrCHxJ7Y/aVccqplvPgl3DHKusKOh
Wl4nnBSzkicRd5cEXyKfVZiY1pD1GuYl9PLKMnfSzO/1uvjp88fRWVQf+gwrm9EwnsH7qaMXITpq
5oprWYlvT3CCSvkdhZ3c3HjrHgRIyWVcVB6Q6dvmzrR3xJUOyIsL8Dm/Ok5LlQgHOBtaijU2EwMj
3fsZuszA5FP8soluHdFV60SZVKTkSPwU3YJ3MjMyfZBTYCGMnIS5vIuw4p6BJem8m3PVcWwsXRKu
aWzhr06mvLWbpn+fTL40hODmPJpWtKFqND2peoUbGlVLd6g0Uw2GSgv3WXlF0pRl0R6x+hA8WWIP
3LzOpjVWn/O4GO9KOSafC4f9bwOD9hI1rbkDcR3XoVtaAcnKik6d8cnqlHZTknPeWor2lJcwbi6T
ezyRMvPXwcPz0OSbPawp7OE8lTWApWn/OJNxaKLS5KwWmYw/U8sVeNRbDt7T0QkSmArIsWbIaF9U
qljlE101WteeHAMgsJOD+VC5VX+rm9MBN7S6JNPw3gPwXArDKX0BYYm3W4bnUNjyMyxD8ZlLVB0P
S8w8uSmvahbqoO7Es5zC1xI6FBwlLW+nuUApiVKGJIXtgzIOsz9F2i08wOdiLt06ttCorNjWHwaa
OAOsIg586KgTy1k2HXPdialNW8QLgc97nO1RAwXownfQAUSWFNB3SLFOI9DPMob+YftgSY1w69rF
Yc9xtXwrswkhQ44bJ3SZnA1kNpIFgGQM5liAQoex3XxUdiG2FjjroRvMZVfkzoj6rpB+YHNn7ry5
jFq1YhnLAzPpGdyRjb1RBhnPWdPcaEnX8QcNO1PPVeTx6600rRnfWvQ+bNDRkJ196ruXvGrkR0mm
3E8zU1upNeTRpBYW4hNiopDA112erfkqJJtxgRJJpoRzvMJQW+LudjYTl9GVczPxi3qq0WMOCGxO
xyjeQi1bikA11QWUcnSf0zgzHKrZBFuDm4xe4QB7+XTZou8XTembHcWES9WsIiu+RIiHXLEicMfQ
76K82MQtyvTQWcKf0sKv7Xa9OM1Lk3XBOJk/jjqhKteTtoptFB1zGR7HEvi/X2pxkygGgAKvEoEo
m+swmE5lwKAlHMYODjyGN8tM9+12mQFd2TiW65/K2T0r63Bd6l+K6AY0YvcdINU37cLalabNd9iP
HzKrj04pBEoLg66nfPweJmwZr1Gwi5NuXOkjqx9Oe4IJMOhbQ7lOSZrgkMW8d7iqu8B2vdCUwAQp
a209W49h5fqGEdGtYaGX524QJ/muqAYwLeVtsuvitGjC8hPODId5GEkzL8aP0A1uuz3pAmPcG4qJ
gJ/eMNLFQ82UXrVMyMa2+ikywlXYHZ0HI+MnFv9FG416JYz2Z1ZtYPizbTWvgzQukxnNm9LA+QIP
8ELH9WJRy++OYfd15ASsRQlGaP3GIac79Pjffo+lQGMjAvxijDf9YGW3TLBSZyQc6nW4ssZcp+aH
MMNiBiaCoKpvWqTTl2Tot8Z0pyFi+334GdehDuJkr7rJIZ9NNgkqE1a6OxVKvL72gEX5sG674jku
UASSQj5plvQXoe5m/QKydpN3805tbXWf1iQ6+FoCK47fE1U6J9O0/RICCJNguSU2f5yTkiutuAwd
CRukti38P9dvPX9elMxdQ17urKy9cRJbw2HtIrGnncurMWN2A27kxAlgLzDn2lwx74vF+dEpM8ub
+9iJa7/oshcwIlboOPwkCr+sVHnMxin1p3z4sJfk1hjRdmuAKl9BxuhN+eZcoZe6Zry5ykSoK1MQ
h9ZJ5JnmQesHhTq9zJIIT9XDWlw/JktP87UtrfoGtto8ZfZ9nadPzlTsLAWcsU7yO6OH8bFDzcMY
RsJolWXHBM/mS0msQwsj5/Vh8Tgk6gNFc8RpZXvkmc04dMkXx01SlgAya3PuYGXDPZhZObLlMTDK
tpYLyhoUdglc2OVp4blKxhAwmb8Khs+0AxEZ22zReUfd02beNEx1JdxYMjb9Oa2rVVakp7Eoj7Li
UNtPxV0fgSJ1Mea282D0IycNzY7vYeG36UgpEk1vQZuUvNH4R33ylTrWpTdUYqc2qW8u2GhKHgyz
e9SqZUOwJ7C1/kI/wiHDx4nh0bxwiDSPIXTDtso6pwwinrd5gReKIlJtkV7zZdgKJLGVBvBW5sqa
YJXd4TPlrVpbolo8HT92Y9n9rnGqmHvN/M3CTwHhAWwp3/XzvAdb4ky1bCVn04RtpdWxUS1Nre6t
OVJ8kSGjg/7tVUtYR7UqD66AFMjTO0pc5kCjjyknz8XwrUOqqA8NRx69Nj7qoeGm0FnnoWURrQb0
+EU7hxY07ZCWR/akoxqWT8q0wNLozh5FzXOccgO3uI3zPPapTDqr2jlx9B0m+22RKi3fiA1M1+u8
rDqTBHA7iXuQdFE7d9W28ZvSypt0sbxhjFg3Os9SEtbppnqw25EchNq4xWmgDP0V9cEjo8k1bBg/
eGDZh+nt3CR5Rjqxb9dsoD9oxZ3P9nhM56Tjw45OygQQ46gvHKZoWHAIo6dJz8HHVceVaIp7kYhT
WejUEjRl9jSQ4+A90a5rUsrjsORkkUp9VwzzuiyUeuc2X40d4vpqfNVJvNwL9hY/DJ8wzvdE+Myt
zB+MqeLgmisl1BY7i121NOSh2oWZHhNUsha/cHTnkzDn9Nbb7ilR9onSTYFBC/AijaOu8uN03VB5
M+o+996aA1Bn5kGcOuNadFTXZuUjo9lgvPSvrFcy1gJK/QwyO0ptbihGeyza6zHErddu23U7p2TO
O5G/67Sz7l6ORswrVjt8nr1OT6l9W2RG6ulJdy7b5FN0yi1jabaDsOTG1o3Yw9PSgCg2da/6I1Bo
Dj2nxeuYJMVg8EHI4aSn2guzAGrf0MtjmXbfE4DliUBs6pl68THzP+lCRkoMQ9isM0XfKK72Mug4
izzM7Z0WJdNuUrEpCLMlJMoYI8oS+Za4tr4qp2i4SEcut07MI4Vw7tuNBYyTLnCcVXEp6+4u0SBp
XdmnPoNvjkZlN7uh6ptAKZQP2cdfSx2/C9wgXxlhOmh8Rka1mxdRVs1LMYqzdCYiQ5x5g6hz+TWq
bGNr+REUP2UpSjssLtO5s1zloVbyeYt6aWEDOofRrb6buBsZZ9tMB8MQ0g/xGxmZqUWbKAc3rOgw
HNU7vnkJdGQlKwvQIG9JgJIxc4iLYQrxeMqbrrsiXEDX6BkR4SP0ATvRdzm0ajHUeoCwcd+a03rE
Rt8oSpf5aTcc6lBu7TR60BpZbSaQ3k2rSzVwXHG7cBJIsQtbss6Re04jx4965zNCLUWmSb+JPEGg
NOZK0xEF1KjY0v1/ke7o9zNHasHJazZL/ijc/6h8HHBTPOzPTRQnhzrNoUGZQOphmeNVQX6NDCLk
SKqU3jibHVasyouqi1XFROu0qRHwXVxUYfXBojbadsEwKmrBtbPOg9AmEZQMMDazYuLoDIl2rOAE
eqEepEWoUBmiM0nf9cLAeR+QbTXzrXpN/dywSu9GjUhWbGOqRVX4ylJ7Mt3wPidLTPYA7Shjw9Cb
seMv8ZmEwEuhT5e+HrOVPY7tMSYGVVXqB/Hp776ktG6Ztas5Q/qWw/mtVuC+itThsGFxyGRfXStD
198WRv2sDcajE7Pr2iS+6hCLn4ySqnG26qrM73K5difzQUJu6RVDMsa24yWNd+RrLqbefjA94DHN
ah8F+4Ja1vtRBq8OUPFA+fBto9c/YQg8UMIx+AjsJYts4ivkgteKVRzrOPvJhF36kaHcGUp6gYbg
SZcEly3yj3bPxrOw92U8PWYc8t4uyseosNaSQFhYjXO49X5sP1tthJazTFIzMedRy12ri0nONl4x
OWodmvFPCjw5dmTMyTg/Rs3A5EwOoxXyiteX3E6quX4yEv0jd9gJhoqaduqi0hVTJc7SssWmqlWV
yqhQ70HWlPgWP5iwu8v5gYvTlZR84Sf2jUHeUZi46iCFqXlszmFcFXujS+rngb4AT2sdRKAuee2d
5TLPZbtqDPu+jPgQF50IY8IhQI+tp2qauHjMIshHRJ8+q+/TOF/FYfJS2Om0kY390GjipqBbNE1o
8KnkTW49msJygkwWz0mj7zKcg9ZipqbSnOMuI18l6rXhKAv3i75bKYr5KgszUODasNqHjZ22PhRH
vsp5FIWs8BHKHXjX1k0NlQfdWEnLiDlfRmRWI+Be6gg91J4s6ISaPjfXxcU2vdCynpMcFm7I4rVQ
ql1bLMz1XNbg2HcD2Kk/hzFEBNXfmpquezPDpr4iDCAbWn3bR/0NV9jylEXjuXQWbhxg+JUZZUd0
AT7X4tCYeUuVlAjqhdLa3L2Qf6c81Bp9jPbGm6p08iy1PPWKc3YZIsP5OTuHppnQzhZtKVpY5yZi
LftTpsZ3+VI8m9Okru0B/olIHYILc2tnJib6TgHqwR3BSJvOF2M4bnAWiL8PkXo/tc+9XWwT/HHH
dv3eYkKZRPuZ3UmFj/5EEFu1KWQpqWdxGclmkRazNtDjm1QPnbXTcFDhUYfBPrtLelBM5whJcebi
CbhmfeEueXEG9j+QXFMJacQkeJkkKjjUz899RAYbXEI01b0tSC6K8hmH54nceEr4fjawp+/xZhFg
ufv3YbKB+Z/Xqdq3b7mmvSlqe1DieGUoYXOdiAC4CU1NEYUR8DcX3FVGs8fzQz7O56Hr9rxSR2PJ
HocBumQUJGSSihB0k3jZXB6swjmBfGxsGxs/XCrtdi57EMZp9q2hO/BSMMRY+oD9TxSH0iGlKFsj
rS7p2LykFac2TTT9Bu8vJvAWVgedcGQWI/NZJml8414FR3J651wrELx6Rp1b/i1IcuG+W5mvoZHl
NVc7/XpXbt6qyvbynuGwqT5uZIQDPp8scO8QoGuP57oEtc4VutE52kdWQ/1YXgdMi/BMm8PnMiYn
YXD3k/TSyrb147r20zHbO4VJE7NxDQton2qsPBldQV6MvEagGu53Evd4ci7Ptzqw1g1ZTnip7ZOV
UnbVM9qikZZhAPc4QnliCRtRUM/Wqxi615zLErb8mB1D5suzTDbRibDp1srGvV0v6TohdDg3Jces
YfEZcW9sy+betLq9luQ/I2HXR1u1m7VpiWa7LHwpQ+YOt8XC4I45mdE725oOj84ZN67ksuqk/UHo
oiOzlB2NUNsW4oXUdLaaWyi1Jf9MCBMucLmMycDIpdNCsTkpQcM6VviaSxfyhTc8Ud/dPHpQh+no
DOFaLne5zsGRuh91cH4iTuoEk0kjG2963nwWarWOl2Q1We0qs5RnqxE7W7fhEskfT8PTksW7pUi/
Zr7b2eK40sX3in6rcM/rTHFQ7fyW0ROTR3jgiN19DOlBrUS7TVVs7E5T0hWhIkxAEAJGOQ3zQU0i
8yaxMdcbcEzFRZian1K91n0E65Gd1yXQkT7Q1HbBH+F462AKhEhHDdc7IFMSgNMYPdgUAXCCYE1B
MWK9sxhVwmCHvgA4VDOOsSGzCHJjbRvmo83cI3wU7ZJNCm0FZkVNfNyO64ShCh6Fx+V6RtJc1fON
njifU3XX9GZMKyI/DhD/J7s3V8IuSplaxqMLiXfqOoV4gHiH9YPXGK21UDN6VhBHRMu5pPN1RcYb
x7QMmAT11PJktfZ0zwXuDEFKskghY2c55Q7cfOUmnF0tU4+O1pCLoJmUt77JboYEqVtJvjhSPjkY
Uqus4pnJOL/tqJaABJ50Kt50dR/Lqwba2F5ihHYQUZPgaRgEifutO6xNTKLfTnFya099T3BKs4JS
IReJ+o1M3Px0aB0KO2cwmElxKLBc6H8OEgnACvxBRceSVAc34YiGEM0Jl/2SXCS416C7fsNV2wc/
wkmPKefpB3vbOjHpHeVS9SpqSxuir07qNg7BDdMaGCLR34yeF2cxlCCmMciqLcuf1ISab63j7SNY
z7llthX1ZrCsdivNFD0nXeyHonYJYSVUvl0mo7R2MwoPKKU235DgKt+tFhGNxS2ioKbVAJJ7W5JU
dumIpSpsYkh0mR6QiG7HeXRVSCRhT4j9k/2QV+rQBUooqxvQ62s6Ug2Hbl1oZr1j3UE80Pu1niQf
cibv4Vrtxe3LOABP/iQkeCw1sZ5SKb0pW240BTt+oN+9dezqtCAXfEAmFxeyhhGvZ+rcRuaAcN/P
SGm5U1PyMUR5uqm6nO8q0ht6hegbocUlBlVVG9muQy3Rg5JhEXtJ8FNwgZk4gFR2vRkiMz4Xc6/e
x7FhbmzwknWxlBplw6nhflVaqmDdIFw3HS0EpRERYuDitQoFwbIJ6Px6zNBWS9fD+rvAq7GK+VNh
xiMEA0T49Ao333OCBQp1361Ez8+YFb1awrWN3Zbgl74f8yg7CZGodyIdSN6PjrXswqXg6sfJPkz8
rG91yDuaMXbDYvcfkV3nO1hpLs1uvfhq1K5Ci1i+qnCkrOqFx4b6wiOfaHctD7H0tcLco8mf+G63
Hecc3Q/1ZgA9Y0AUDISwo8gvKGTdqFYizwDozjFUhNP5EZjWzxTVseQ+xyvjjiJ9XIZWJr7Zkyji
1KmI5z6tR1JUIBkQPVyvl8w1drJ2h0PbcLZap6HCTmTBrBbe0prasY5Gzk2D7DgzRdQf9E7yli1S
+SLNiNASN70NiUe1fKjJam3xrys4aVNKZPDEvke0dwSoH8vJquJljVMLQY7qBksqtenWXCqdNki3
WXe8IpmXhmG7gVmtDhFC0Bac/9Wpx+WBos9yY7jcMtivQvJS9XRyOM9c0DCu6R0SQ4bWRMwjMFEZ
rMoE+ezjuxEV6xz3E6VdGRLUQHGF5RVxaY5n7jrYckwLhKHq26RZdlrfRSjqvP0fTZyKUzv304UQ
v3vnGFzYfbWwlRsDbWdFsyk9o0rqJq+dGzc3Zuzk51ErzYM2us2r64bNvM9aigcYKlzJIxp7G3qq
SJT2VWSi84k7caos4fB/KD4wNlWkwMlHBT7gFs4ZQDus0gFRJJqxH4tDXhCyivOB7LDMOgp3lrGv
cMv1ybqwgNhoNEBjJ92uk3iby66KAlHhZo9DaetrHf1is5hKeKdWyl2If0/a3mFZBA6T+4X4wNOi
DO2zg5a7qnONvKoYoh0E+nTTOKUBEf0mndpirqIWg9Z0mnufLIYMJt2oVouuimpldUl8S+Et0UC3
7MzKKxtJUwBL/F04xsaFgKJdbnjbw+hoDiNXwTGZ0NqdkY4xbyoGd5cb4XKojZh6gr5vas23KQ1a
1k7bXXQ7D/2CQjYCAgWupaoo82qQtSDrnrr5F/+sMj5TFSnPHOIStF0y8Oy6MXQTaYAcwEEdu4fI
0AVhx2S0nnouV8+1LUbEDTGPe3Kt0xGVrdt1paUeS0oN3nqltZBE0M/9sljouY618KYRrrECKh/3
KNWcImDH3qXZZ3fMQKuG6+nbOURubr7UMN7eYErFU4uiv61FTRmCs1jrjIKhp7aO7x1VjW/TaABE
TBoUT9ZP8QowEI3r0bRNHMFCrE3aG9SL0iy9cj83oziJUbzSyqJ+92jFXsIomCsVdY14thX3tcZ0
GQArpLvLJrsKL1pe2A+LES+PJIbWdks7DdzII36lyyw1k762QUEVruarzTer5LInVgU6NMYlaCdg
CNcyzLu5K5XnxKSvbcxLQF6S/cg7KWF9adjzMx83DVqmi6BHC0Z2ULn4+vmMjAOO2vhDl8XHuV2o
5+hN03hVY8d9XrAZSLcx8DhFnooGEQUFatlz70pxC6Khip0LrEhoFUaCHvoOmDwdrT3jXPQV1Tvc
ZXqL5Aa+ffpglD3Kdo1nmxgaN8eYDzVNsYda2aVgB9RhMz4ikwHEC3s4FUDnXB/aw0xh+m2rj+3D
TKsL9emdvAnjmTg10xu4007VUqIdgcbYFD9yp4KZXpGfck5VpgMjT0UJG18Vizr4jFx3Jy/ieblp
zKZrtjMeI8kdVQ6XZaa/wAtFxTzIBRLMU4p5DKQqFm1VVBW3Ddug5ivVJ5MUTtetorq4Rdp2Cfm4
qK8u9X3gfCFKYDuHBmsfDopo6vEjVDgaEhofzsT+GesW2tXZKofCVwrLygNW5pnmHK0SD0MJkB+4
wk5U2JWoemcsiSBzZXI2KmWL3qpEeZdwnKiJ2KjsR8aQJMma1h7SaE5DOiqGV7mZm2F4t2Dpb9Nc
w7ciKmeSW03Hl/TvVpthOdEqIo945pQUyrNu9na71d1GDQwesQ0tA3A1ihufRKsYASJxsZ+7sfmx
Mag8EkLLRbfU9mhORrSjcspcUcNh/XMuyv/PvNy1PP2PebnLe/P++Z3/x67N34uv9n+Rc9f/5z/I
OfIff7sOitZd+Dfuwtche/8g5zRN+5vmmpYjBHa5xmv//8g5TfxNY5U3HN4bjbP7dSbDP8k5zfob
wwq4ewrT1UzLYg7Nf//n5/R/o+/y8o/WzfaXv/8P9rJLSZix/a//89uhFMLgB/jfDaBKGBGcCIf2
mok5pRlTxUO5zzr1lJVmsEyg84bywr52mmjg1BvkdlePWAuirRbavTca1WcxhT577fZfPsN//oT/
+hP9fUz7r3Wh15/olybgyer0chRzu08rde8odRTEJaH0zpXUYMScx8nREbaSK4WGl6NjUeRTm63q
yaX/Qk19or+DMIq57LVBezdpH/c0hXpK0epYx1KQgC7yB8wcscYsZUFeUtagEvcJhA/uCOEjZO52
3ievprHsl6V8WGR64id/YqJlhP/VjNsib6OtbBQmVjhlt+J4HuHMLN9EvXcMUwzSJbqojB6GRHuo
ZX8SMhPcFePJo8nzxRiJ/dJL+Dk26pNGecumyNX7mUJfD1WOP6mzz8vSBn/+gRq/Kw++fqC/oJHE
Sm2lq6dh75KDYqKJ49OzSSVMDIXrAnJU0BgU4dC4BhgZVgRs09eyEDt0SxPEKQqGFhQGG3PDHJqt
jOxvpt55cnjDvocjny5daimBk+XR2ilGuaPbCtVQB+xzU31Ykd6mUmAZqJ8xmTG11BSi5Kb9gH6P
ryuG27oWfzE9Sf9dn+31V/2lLBeRm3pXxR32czheMP0OTZGCEBk3fMhbbG72ZHPIfdh08RwaPL+z
GF9hSdLVQH27Z3U1rhWKTBXdc7jZWK7+2TtduFkAx2ktyV8Mkh4eD3vBqKHo0kcYl3/+Lem/6zm6
/ujXf/4v5dGk3milUNR6zzSu7bygbVn7RNUD1wHEN8BKzfDOwZyKru0Obv462OqTnXWYSnGQEfVE
Lcl9ppnQbFTjWIw8tB5aztE1mPgnyrtoGu///Ee9Yrv/1hp8/VF/KfQlpBJb1Kk0+x4pQEuKoIjc
FYFUphjjXnK9+mwsHh+nfMiN9J7OFc7bcaRuOXH5TVkdqYNZUCPFX8zM/KMv/ZeGKJtTg2ZZwC2O
0Xs9URmr5836q3FfkMi//21/mdZWxC7+ldo0dIBVR8TEI97Y6NU2YULrKl4Mouh82ioQ4kxtwxrM
bh4zcCLX5X0k0ZepCTiHV1SkJbcb5XTuWMyKJG/7qubZvaa32zIV33/+3fwOgxbGvw07osSomeay
pI+nAJCKvl2aRDNOoRaKby7EXywp2u8mVFz/Nexl//qwWqx/iUz6eq+V4+4qzNm15POJNqCDnnk9
NzXVqcdlc62/mmfy9xGo/74v2L+OJwqLiLRjXtTAZMs9AbcDnQx0x5kxrZCj/UOKPwwaeiceKY/2
E7pVU9tCnWACpsK5jweDrNE0oD0SVXlJawTAthk+XHBATzJk07eEI/0//xZ+S6NfP59f9jDbmhUG
ZTjVvhuH1+qaLtWTq9lnAoo5dKt5tB5u7Mh91PUW9o7JANTXPDd6jKIaQdSxvaxmtXuRdFKHEUIh
tT2SIVzgj34W24dxSj7rRL8br0IBZw41IIaxaqX6F1M1/mA1+repSIvT1mNsGvWeHiL6PIBNW0br
6Yb9oC76MyADKnvPLMLMHwidzZW97rn79pZyxlS/mfMEkMu+VUB9F72/G0ts0lZ8stBuia5hA0S1
+hcL529n2l4/61/W/KLA8JahW+/TVgEx6OlDW5hQ5i1cM07UU9uriDsnNRsAqkBjFReJ7K60K/Vs
aZHtySvbA1iJwBSZnsu0eSp4QL2KUBoYUm27zXXo1zF9Qkt/nEmyuhpewJjROdIm7yo3d04i1HEm
k1rCDs4HRwq4Cst8MCi1/fMH6rfzb66/5C+7Q0i/g1OaWoXDEft2kRyoC9lL2/1mmPy2LPpT1rzw
ddGkZay5Ih2QVNZFXvzVhDb7upb+7uX7ZckvnK6hscaqIGxzlabnWfqD5NADzRZfKo4UrkmxIKqH
5ivq+JEZ5icNhCBqPVkmLvYUmnKHUp0ZZZY0IdeuLwojam+yNCK5bUriQBLippS8pilvqql/Wbpb
8nYmiW5fSJuEWHOQ+XAw6Sn0GCN8zf071sp1andd9PrRqcZs4yrRNg/1d2o2HY5m1F3XElhcUzhN
cXV+XJx8Z7Sg7WxK2AG1elc2+rimrffNCvGIaiu8MIkYE71UTkPRPWa5eI6N7HVgEYeaAdaKjG0V
Uwc6YskQH3j98y9Y/6MV9ZdNTKjt6NiD3u/ViQNtG9UP7QDBVQ0oPkBeKDmxzr2xMWj86DvCkGOh
r2wWxYCdOFsz/7z2saXf3RiJKqmut/8wQqLF3WtG6qiaa9fvn/+s5nWV/93D8MuOSFIjqgejH/Y4
76dmuBHDyYBzMY0cqZOEhcmsFpx3nY47jZBEGDhMS/RcQgAuB4Y2yjeTxCePF8IGzTmbXikuuhGK
s6nReSqn3lKAiople60wt81CH4oZ8buGe+wJjjh20NT9KivfkEG30tA1MtjNXWYLpGmMbqzIOdRW
uEu5fWTtRTg5yuFr0indtGEccNr//HP4o+/s1+Fd4cI6F49Ds7eU/yHvvHokN7fu/F98T4E5ALYv
irFSd3Xu6RuiwzRzzvz1fjiSvqMZhfE5sAEDvhEk9UwVm+Hlfvde61mW6tP9zu+zksl1D0ZlL5mt
gREU+0Elgrqq6HNyZ4qOsFqY17X1NRHaCB4wOSdJUeZuJzaGA/6pQO4COEJRsYB0CyC2nxzs9qT+
xUX7MQ9MWEz6J4jiDmmRaTJOWegHgIWWc1jGIbWyeY0caAJSwgOIoNmwVXRSdmRVJ1WXIpwjMHbQ
EsfJxWSAeDcVJtPUVW3P4AllZuk4jmnWYO+o4fbo3U/qGX1b4P7qsH/Yny4oezazVnWg6ds7qwpD
KOszPcg6lIWjVa+uEtc9OosU3ZuKOnMsSgBDA1K5ImpOpDrfkm6KZHQJNAnBYq1RM9d5GsMv0lV7
FEPkyip+FtgavZvnyLx1rGw7QOz6rjYKEQE8iQadhKjDii59VUA1jGRYZGBOAmDd8q4RRtkGJBph
VcdMgTx52dU9XoYW1rMWUvRtVSN5XpUTZ10Ac/CL2caXZJL8Ws1pi6nxvgkZCgulm4YI03bGENdu
pAC6V5CQ7smByHiOtqpeLGe/G/WnPtuUfUYVuSO6RlvOcxSDk6l4/+Hd8kMBQxiCPrB5rQ842jlf
NZuJrptq3ntFOG9tx8iOcDLbRjV8nVU8Pr1Qr1g0utq1SjBVldJh0K6kJ6nTDtmq3IypgsQgbtid
KNr1LI8nFdT2UsKK++dD/ptdif5jKls11aVqpHV+yDLzCXj1Sz9zDTRxipxKji+GpT/JsvFUyPH1
jL7Nz3GpOIkuMI0pNzqInFy6QnolPez2PzyiHyoThSU3no2STkYjJdfSgtrITka5vwuVMoA7iMtE
thpHxl/v4jKGApOWUwAY4NCqVWz4LDDIeld6RucoXBNsQmH0k+fqb/o+f0p4k8fF6LterA9RDIVL
VBrctkoX+UqOs54iat5n4JwMQb/uI7bNq9XD/dE10TUKaUTDPW/jn0r0hGmQ6ScQclFzI/7kDfN3
+wtzW8T+sBmWUJiZ9YBqtVSzPTpfHwqhIwrm2WDYrfOom8PqaZppF1J88x9erR/ewAWyRDjqTCzC
RPLBE/higcU9Scwj+juoGaLfWfChNAOzCXqCNHwgIcWXcT/SQUGCDQXqYsb9T8JY/zINm4rP/OEl
y0XXpgaEwsEYxwclzXVb6Uekdtl8CdOZXR1w2p2WlV+Z5h5LVgklru5Udv02LG7NVXo0E4sUvVeJ
ilihTV91U/hJhNZfxgNybMYPoWbcl2I9CPNwGGLkGfRwopeQmvlTWiQs42NFUxpZ8K6hGE2S8ZjR
DYO//SJq1alN6AaMEnS+0cTiR8cgOVBdTjd9BBRfkfJbbVTcVU+/GAYbOgyXiNP663++xn/3xv4x
Ki3MBY3OnzkcpGZ80ACfIeKad3MvmLu6Lb5IWf8yRbwgmMcwheqR5OYMwWsmDNoQXxWMKbsEeoM6
GIoXrdzvnAQZDVHyNSqpav/5KKXtNP7FO8/44Z0H/nyNsdEMB1lC0U8k81lq5gzfS/mhNAO7pyq6
Zh+EvnTFhKNWJ6nidWeIJFxA+IRnrWj3q8kLqwmfjJbibJgcoZZ7/9vx/Z9u9J+T97bqqs/+v2+f
/E7YXUs4R/8/v/9PmtW/ffHmR//uP9xv3vSb4Wu73H7t4Gr/3tfe/uT/7g9/c7jfLzUO93eGVv32
aTS3yz/262VJ+8M1+pMz/i4po9e6allkfzXM7z/+x3/79nd+6/GL6i8iiBETTaAum7T7/6vHLyq/
MMfSGABoTB+RIf+rx/+LaqCotyywXpJqmlvT8vce/y+SDi2VH/FPUpgU6d/p8SvStoT964bisAwF
ALHBNMFgrQbA8/2yWmSJ1iR4wH2zuCyZ8TiiNUfYsvj1KLgVMmTi3lIBq3Wag0WzoK52sAlxmIbo
0z+iVieZJf+k5SvuZmw6YjyBQZtR5PDetaHIngBLBquUu8RIYz6vyNIw286xkJArAz5VJDomFmhI
5zxWzMj2gpCTm9GpDgxMSJiCFsRFeTFM/WoRTHoIZnSMMiaAGS4nBcaPbcDJsU1FZUJmeDL77O1b
9RT8Xyi4q9afR5V0IPCRDXJ2Cxoe6T+XViGuQgfrVForu75ocFQYnTDzL7yePWFA4N7lL7qpbkl6
e4hXWGE2Os3y1jeFi7LvQqKTHym3PTndCcpG9hJ7ER58FWvBrN5WEcx8OQ7v0UKUftOiVxVGNd+y
nPaWZTIDFspLmdBxIsHb8lGvqlteFFkJw1slvrHH9IRNzJ8hElduRQt3UUEyDP+aFWfJEALMTYHG
YUS5eNWs21762/DW6fucMoYyHBmkIR3AF0EWYPRPf9i2wu552rxJmJ3vMqGwtaY/xyXbR6YVdsEJ
XcXQNUEFsvoBlBaeRC4GR0SM7KMm6Sw3gDNvy+oWubgbm9NjI92EYnTYDtNK0Cy02lHW6tsciSRR
p008vlAEK6hT4Mq0WpDRTuN58Hqre27LwgaRguQPU+qYu7ORu9td0Utc6R5lnk4iOvuSoIhjfVem
47kZypcsVWGny8UhxeVSca8tZCFYo+VBACAWLPKqiWtgQBE0EUB36ZuxWPdxLz5+u282uwu0u8pA
ar5UwqFJtJtSo1El1SL3Wz4Efab50GbwJul2WoqPfWvd59XsExAHXIhtZ0LOWCe4i0z8hDEBb3+S
E4LAENWOszvyBIywpYok9oUmPJIviIG6bNAhaz5tEjSoqzuhdQvN8m5MgRUW2O3b+hzruWvi31Jp
m+/Al6P4Sz9qNATZgNwc+0EVH8u0k20Y1/tUbbxwSdRjohuVUy36ZKM7Wx1E49xOqfGCEGe5Vcn7
hA1R0FpvjLsV38Kp5GfkxeibhNc4Fnpc4mtIcDgjKIUKVcZeGxuybS1V6YyySvgHrwuv0eMvQBI0
+om5vvv2w1ZFYpWUZL2oGYFdVht7jVF3/W4F9MelWMBL1cNzNFtf+1FBP22oF0JUN/Xc3LmQSJdb
Am066ATGy0Kkyx7lDHdBAZaKQKtPvSxYZ0RFP7KJZsNjFmTGSFNppxopvrGq54ClAQyphZXs+4Lo
ST2scPcosuAngLayoSdWCaEmeOyxQnicaJdIlYy7xCxJ+MNHbs6WVxO2k5mrL9Y0V9vEE2kf6FZ3
LJTMXsvwuc4j16iMQz5bVLi5jYXgKMg/G+789QIsm5qk6qKlsaJ/vwBjOrTUSJ0qH2GZJ5i3owW6
V38zqgLT78xpyG7zBUOxsD7iQPpZPSFtG44f139FU9FxbOgGgBbff71S6KORD1nlM472SYg61OE0
4l41vTjmPq2wYOBZ6xR3W11n6GH45xM6MJB/BRh++NybgyIqWJF7yh7gIp9ZNgBXtcgwJKBEaO5J
sxmZxBpXyaD626ekBJqJxb0Q5gfykVCPJs+1KENqYt+FvtGlh+JuryGRlOmdSAKWgYsGKvZhW5YR
M+77BOwh+dqIgvbg6HHa6K9F3p0M5I8qD+/24Ky9sS+l6FiP0TEcF1e0YidJEJE2o20O8ftkPJgj
iWX5zsyrPfG1kN9uucd2SICootASIntk04G8rrjoqU7IMI8haCtj289juFN1jW7v/FhP1Z1lZp9a
ql7JinYVzToJYcbJCpmutuzcrXUk6QvJrVBQU06iu1pK0KP9QIDywLK1Z/xqwS3q4/Cz1s39zHIt
JAXeb9ZimmRTjhmtvtt+IY0Xq6Ee2hncQlcUp74rvxhVGWiWW63aldxtbu6bP5Qzl19vhT8O3bdt
/Y83iC4hJ9clngzulO9vkC4vNGvQFvRkAwM0EhSIbkS1XOk4birp7Z+/7Fu58eO3GaJk8UWmhNnz
hy2O2GF/jhigE9NuXA1Jx6qXgdGe0LuJoMyjegARpnuCikGFLnCjenP4s9/426/054MwTcVAXiGr
PybLW3AaSizOlT+hBNxkggrOALEJqSp8fsAyVH27oNvrrJkfybnCa6WQNlTlqNWnt3rSvVrjZSGg
tzQmXqT4zA1oPvw/hNQ+pngoMPSgF9YrXdjHgngVYg9COR5sBQJkcoaBU/UqK88jcwpLVWxdMB15
xLyWKPehfBDAQErzWe0r4gI+VPXNSsSLCFHOyGUnBfz/z9dF+b4H/WuZaGmyQb1qUIB+G0L8YfeN
nUyOR+QLPnTlHSSIvQLzcNYH3myrPebExymRh624i586SKXqjGpkvYDCA0nA2zI5YrimGINekqoB
1vkTMxIUXsAMqoiFbvrohelWuawSIZezeFWvIzK48Sd9IPmv7uUNh6oraGoUKFPf38swp0WYjqy1
WKuxRVeneVF9WS2+CDFpB/kYlMr4JuEyzrX7SVuuRF0I4GCSYCe/lsuOVSCdcx/MQ1B3xp3c9lfz
SM0pEZHSGOet9iyngUzY6N/b8f92+nVFtCxWagn2/vcHrsA9Lidtxro8KG+LEB81wQDPg/VawhoH
Fgp6EStnv8AIQoEuTf11g528XMR1N5USHq712+JW47I1KTJ+8hrZQF5/WiQ4rUjDVN0QQXf9cHx5
gzU16ip/TiqKxx7LNos5aLaXeAaPbeA6gY0oWsZVqar7VMCRyQtEovQeEtbzVWEqpzzArfTq4ZIC
RJa62yErXFUeKMOaG8IH0ffEj1Kh+pmYu7zM9jqgoUVv/dgAOakMRE4qNypGZCllKNpl76MSB1r8
8c8Pwl8uUJahqKKh8sY2v42i//Ag5DpwSYJnK19LlZutGpPFMZDD0whcpMDsvaR6ALf4vL1RlkUO
1qj99zQWv90MBnsPRcH/Lf3Yttfqmo2sxCHUs27XorlnNbXb+W2rsiVoplKXu2xFPjpBcxR6A/Jc
PWuphhy0+NyqbOz/7k/Oyp93kSohkMTgGFA3RU38oYpY5akcw5X7EznvajS3YapejFb31Lq6GMBp
m4FLnfWAGww3U3/SuvmLa8K3czUUVKGQgdUfSqipkUNhaTXuPgpPQ/hSdQ9aSQVpCK6YqjfsU00Z
nxTHojfRUZj0nzS9lO0Lvn9hfH8AP4xiGzmai0bihZEBn1yLzlZNza/Zu3BVCNb5Vs2UurwzKyr6
tNtnJKi28pdCZ/u1LsGgzU6JvovnmUfGb9v3bdWPlGK33dcm4BKShvwGDMTSGVebzq2iXsLUBZBB
symCLfvb9fz/uY1j8Ub7e72mn7y1r3n/2v6xi7P9lV+bOIL2Cz546NAAPwg+klBf/t7F2X70rSGj
Q8hhCvRNpfU75FD/BZWRSflrkvf2a4fntzaOwo9wvOjctxqdITr5/04bB17i93U8fmRFVfhEjpDS
SdZ/FGCFa0TacF19Upliq9vX9wDTnnt6Ob1NsUiij/uRHYpDbK8nKRiaHcWNnwXG0TouX7XT+NHv
60t3Vd7ne+E6/0g/cPwF+T2keuN9esS007xiSrXL/WJjKwtku94zqXSt47ofP2LcbMy87OgA7OKm
Oeiv8UX9TILqrJ1kxs/OkAcS7ZDH9h4y/kHwOhe+sJN7pRPbcOcf5RtidN3wJt2Tbnsr27KbXxa3
uSEHuOIBuC/cJFAjm6n+dXUzPcBK5SfdzXoy/fk0PPb75la4Vt7lg2rH3uT3J93PrjSv8UOnD/Cj
HNi22PpneqkOHOWVcjSC8LG4hVhuvZuf2P9h+MTsBoKB2NccIdcu7xzz0BxCvpRB+TX9hUB8iObr
5lBbl7fhnBwKPpbEsstysK6XR07hid/hE565F+7XXXLQbdHVjuW1sTN2tZffhfc0LHwO0O7s+8I2
3MKtT+JBOeGPs4levDLvw0PpZS6WVgc3pD99LUPIuG78rAXVQfIsT3D7YDiHN23KDuEYvhhB5qu0
d5z5BsVTr+1Cj+wnTN2ILEBUUiLz5+MznLLoLZeOJPJNR20Pasgm1vyocFzzaZls6q8v/d1SOgq0
VH2nPa+nIkhu6mPjZ0jV9k1AorKd8nshlOK0pPt4b3hFUPnRUT6U992LcFWczQvf8GR5EuYbN94D
GTY57Zmf+Lpj3CpBg+L+I7Js4Sk7jtcQvz5x1/W78cm6jXbzk3Ls79prU99Jsb9CEYQWzoFiCAzE
q8SDx+XUPspCb3g1D8uBPGOHQIPiKF0Ld9yfIzP88johhdOTdtWZv+8ktryLPP1IW1H0DK6Inzv1
F8qDXXMzXhKQOf1OueKkFaVNxE0QA8SjcrrH3hmXHhwF5D/1afRASxS74k1zZqfxwZCQmnq+FPZO
tavb1ANS4xlB/uFheEH68iiXTpSeJ5PT9FIRz7Qz3dBG4ODKroAskKNoXorzeiT27BpZb1TsMj7i
I+U2op7eQ+5SpWveUnjhTrDCAFYMnqQTawM9sP8UZAO0yWdOPF6x46U/K8GsnPvd5b3z2IHPbhk0
jkpiutMTAP0w3ix32gNz2q3fWBz5f8wE8sWmEdW9Dw6OigfaTpIdtJWL3myB+8WtmJ+KBnfIwAxk
V2o7+piTdSBOrV8C8X3GOJ5w64pu6KvtbnlFDvbEMDC1DpHbOJKdpofwvbofLsSFbbDLkd/i0OxL
l1iS/JBca/fNZyITwGXchVfgQtzeWw7lCa2Ep4hftYfGJaevux7uaqc0bPLjumtcEPibd+tZe1Q9
yU7s3MFfmbEaeZXkldia0xb5MOHWwA1UfG3GTon37BZh62jZWV/v1dpwRl+5RwN5TcLsA0NXNEZj
dTNiX+lpJtAFMHbpubqolAo73Z09fOAy/UEvnvdGfs5fkzthr/uW7GHnavz5U3DAWzTuE4ALcNno
4W4El2d6HzMX6txeeeX8is8dcXHqk+5YoV18rdsngerHyfzNbouZfQ1U3ZXNs5K7JZCLHe0Jw7Jz
hKJwuWmWfcGZuCvc6baxTeBWjh4fFSmw4GahB2C+zukbcYQ8LQUSwOolznZSaaO5ysP3MMk9xVPu
BphLMUnXu3484ORBHryTvqiYwc/EARf74ml4SoAZIdsyg3rCFbqbfBEjmm6/GLpPOnD3CNVB14Gz
e5b4hNi9CibIK5jWE3ZMDp379XmwCEaAjGgTpGa9cq6XO4w6JLrdTXfGI/eUjW9+vupvadt3OF+I
qzj0N5lzZ0A9tQeG7XZlesv0EZunyLqJBGd66p7EG6wr8MIJLhQ8gnrZetoB9VD5IFyIEQo+mLxu
bUIHsWd9FtRX4wy9yB6em2v6WbvO08LpjEyl9JRrZGQzZsQXY3gYCvbQjQF8ILWrUbDn99RefJrg
ODn3uPJt+vm3k7ugLlps45ySo7SL7/mcZ0TiN1AJwdF7PBwSycOH1h3qs0zI0BvDi13iIBrHRQQM
zcP0j/pFf1ISYon9Rh9dqXE3GFqyM89TQc73YIOLYu8iPNJWLb5YkJugvRTn5Fksn6Xrtn/B54l/
cYhOsG3x1jX1u9Y+WNcamPNDYZ0YPzuNS3DKNYCacbYfRted3gt6C2B+eRIZyOzUp2j9GM9S3u9q
3J8R66Rbn0fTZm23ue3x+9Z+xg9uBq+n8U9ACm5vegm8sMqd/t6Zu9UsCaDEdZQVTxirp3OJbP8u
TOn/7azRLX1h2qWHYY/e3G7ezFvzCuxh4vRntCBduZPf+Ed/zg/LKbymWnWaN3i9e76Ki1rbupuf
TCjsEP6Ceq/zclFf4v3wBldzOg5vymUK1KOm7ia4BDSuL9XJbJzmedIu4HSdwZE9ftfJViTPmH3+
BaGeGLTZDgwLZnKvjAPu1TpBdUhHJdBM18jQlO3T5BDSMa+CXntiihB9DPuQAFamSYKLTzOUmegz
J/AP8YGbjLt5POOnpi0zBInzagbYNqSKPEFv0g9hj7HjkE+0QJ0PsbVF9f/OVNX/Wm207u77Ker/
m0PVzer09+X4/WuaZEnXv34/id3+0q8FuaFRWSuMR5mP6qqob26PX51TukGpjrWUuFoUAybN8/+a
qqrSL8DGtxpZlhAo6NvG+V/lOFtXwuJ1hq5s7JnS/j5R/q1F+k/Oqe24/rAfRPuucgSbV5M9qWLS
1P+hHVLE0hLRW/TLQqU/Y2RLv1ebMT81Za0wQay0BHM6gc0YP0FgZpC1cF4brjqF0J5Brj5UQzW7
kdEBuZgLkDoiHptT3We8B/M6AXo4yOkTf2a6NoQIZo7eiF9S5tBv0YRIjXD4guwNCBJjNLWuEv10
xy9L34QR/9r08ksaaI7ZdcuyzLabdu33v2QoNzgq01ny5cnIAinpoIVYljEcZwOUmEcoYYn73tAW
B59kP3p5HR4XvSzdmQb/eweM1qkGUbkBjEQ1OFvGoxWvEQwbkyZVUU4KyQNabHqqnEQ3jEblYJKV
8cbMcH0hK9daibQyJJFwCebxIpmz/haGU+qkBAxQy8/hqTZxbwNz5ITIHRauuH0jeaQPZhS7HuMQ
83XOZew6JLRIKAcb0jVaXdN6ZwBJmx4sXuurJmiYo6WiRNNmJp991eXYlqNCan3yq9rK6WSAsPRh
ae8yYz3VICxBNTC+AHGn837K5PpaSWfW9nyom3fU5/VdVgEPcQapid+rrLSemzQqyaNfesfs8FHD
NERXvYs0dUBVHGaj5NSgXlCcj92zmk9y6mX5CqWPxjJmkiiknsGXh4FrAm3wiNgCmOwCYpEWCMAw
A0Lm2SQLbW90IW8o5lBBNEixw7aVtbFdmJhVGSWoyRgoBDREI0tMP1FPsxYOcXhlhmkLLCeSh5M2
UDrIPYQNuvjzWbLC+j7Ha+8Bh24DYleyywRT38kYJ3pNNYJqmKb5S68lVJDLPBYfczbnz2sYScdF
hE4KWmn0llRpHtWhkDyQWdFDH6aCUydkzu1INTF416ail+CWBFLS1s2HpU8afKe2B+YcIQ8mehmk
bIweLBcwauOuaQ8Cm/WreqAluZADgTgMqXRSJ91rb1oOmL0rS2xdCHywDeGN0vglawnFVXPT19Bj
S6mZnQL4g5bX0QcrkXDIjSqzm1WK2B6Q2l0KherFsHP3aZlLj6bJwFyrlN6vEsRwaS4WL5naGzfk
lSyfxTcou5otyR3hb+Vqd8ky2Fmi9gxVl/G0mhoCpLISF5AFJL2IqxmxV+itTNopWo+gVQmJ3Cgj
VgICVEmXfe+VMTy1UV05PAlvDQ/uTi/w1ylKjU533N5PwnLRGBt8JXjsHKctk3WLLck4e0jaBVdD
UH4dAX+pV04ZybLpZTKljNK61I4bPRgnBM1VQn37SLqtO7XGKrl+6JW6H0Aj11U9nFKrKzyGtSSx
CqQQy0CUlmbkhSqhy5bf2xySnSJGXwXprqmFq9UwXWKHYPSN8c2cJ49Vv9y3eou8TrkXovguS4pb
OW6CdNB2FswDE46oPiRnhbI1DGfExilB9gCbe/ZHButae1+W7auQTo+tQbVD6C04KnaNxIPgTHxY
LA0exvgGwuQ+zuSXJV76sy7o1bXQUpInWq9cOhkEUUysEoCX+aruhVO26AeQ1/SgpUCl2F3br4Wi
pmwxBMZrkk4tDcpp7Vpbz7t70SpdViTgCLBV1gFKqVqbpz4h/05I23t1w7hQ2yni7MbkN0YrnQQi
gFuclZxUuMGwGBU3XJX3HBogRRVNQTIN431eFVlQmuU9GZAaMz+tDsh5b94VAMBOWpCiM0uak2UE
zvTVs0Ay71fBUoQAEcYhnSYGGAlAd60nukwbXbnMoyd5RiHQjSibZfo1eXwYi5XQtqeJoAXgkYOL
JH21MxZMYm2IJ3jRRhSfi4KyNwO+KDe3KSlaRDGxvEPNXqZt8JOwidWKB9pn9zGclyS+TxUiBYqs
/AgzPn9uZOSQcnjujWGnAm6y02G6NQrqcb3wE5FdfUN+jaklB6jQDhrjl7USryG0nY2aLaY5nibS
3s+jPo1MkuobLq4zt9Rgo1J74mxQ0cbdbb/OEC2NjZjGbluP3Urou90UrntBTc5Nq7laJdlaYja2
Yc3xbmjWK5mViuT3G3klv0moDHrlISubnjxHif4s1/VZtbhWSas8pb0J96i8GeLiOmulG2mwUkc0
00Or90ypBesEPDa2i3BEbEfSYBbNCZk6yXWqCNc81HcCO5/E4NMiXWcPTeDDhnjEVAsYhRlJt8rA
7kYQcSY2lKSur6eRlpIwfKmnkukgk+8weu2VBNEMqMAwtgx/EZMjtixCxq3Ol0XtLKHg5XbVb6Nh
OOYEcYBgtodUeNSU8iSxw0xjbJZxMd5km8OZBG9HNBaXDKFNmqVg06XM7leLqbuMbwlTbtgzZ52p
kh/kHu50LhgtrqbBcrW2gfYRWWGAteE0F9p5rhmPqvVXnq/YmSPsT6syG8ewH0pbi9IMzmSB91SP
wdygzmGO0y09Wh4RIVTVz8gTdeFQ6uptrq0RriuVlkPJl6wpU0SryLG1ZIDEWXgtbmuRt5/BPRr1
ZpBChOCyk5Y8U1BgkS0Xf5wxznXDsm3FmcemOAEIQ4CGqtuWtRh2k4DOSEyBQKVF4H6B+NChtfZG
RETE/LK00Eeb19fRGG7DCqj2ZsBWCuWRCcpsniBEPZhki2dm7o0QJWnQHhissaXS3M5KvUKXLbQ4
89lUTn3zaEIDx2fM1emE5FKI26Msg6FcrlR0DEzoHg3BeFAXMkFGiNFQNr7IBW3VMMTIoxU4eI25
LK77HOHSpHTszdvLSv4UiZW1vbT6gbTUfbpKgSH1j2YTwsCP0tehXVmsZNPbgkvIzEO8YKDFSKay
YRYNxQRExsdYGg/VAje41qD8d3X+toldrG+6tiJt7K6f9yu+FO4jpBNUkndDJO8hnQZlgzw+q+/i
NH7A/HkM8dotMMHo+1xmg9Stsr0bRMxyc+rMhUWdMu/yuLxfGvrPUgWjdVUsn9n+IdNi2jIFfj1T
kXfkbz5wxF+2cOgxBEnZil42Mf1ASPE8Q70m8u6wZP0nSNuz1WOPVgsfYd+XGZ1+LQj8WqYroRXy
sdjeKlVeIyBo6LzWyQvwoA6B1chmWzAOEdY8aajRUkwsUT03/CIUIXxoMWjiEGcyEd61GAM9mJ0I
ZJ9V0WlBvn/qZnaLhhCuds2NulOnfTLHjduk2EtM4G4jCxfZgIjYqPBxg7QXWS3fWrHnaqll4kd1
Ozio7vCTEEXm9vNdRCC3LcO75wt1vFv1MRNEdq26/BhpdNfTIblNR0biiTnVgUikI3e8bI94xHby
NAajKGPSSRBEqCS2AStn2zvCN/QrKX2YtabEz996wyAhrhxcqRNz3wQYYqcbSlowI3KaO0kmNVuq
bZka2y2W+LmXah9Q9oFo4Bu4SwaoAoXP7jcZGW3Fdo4dfYGnHJG7YQtUFWgvk8bTFMpt0tzeCC+G
kpKzQILCcK2mEeEGi48Iem/CFaIZERwIP8lQtEKdc9+EX+daI4l+uamSqUV/bQiIKFKvXGRO8MxS
mDo4Md14KZ+LLkkOk0Ldzb11lMgqeCyo2IIoMvchHQzwha0n1qYKG30LP0CKbmGUjMr2MROGS23I
j6pqBlFYQn5qWTlk4LfbTUmf49jEE51vy8AWYtpVFdPYgpdA7ot4FrbsBKWoX+SZklaURYuuGf28
Kmesjia/IKFXhYpbkUVche3N2iePaU8bgvUZ7bGt6Y2d9BsSwXhqQrFhaRsVP5bnDB2eGHRz9mCg
yrOVeibZmhtVWvpHPV/OqvzNYh7Ai3rS0b0WW3LLYAVJMzMRwWMNkq2CI7roxyjqUm/sFhV363pc
x/mY0FxtOnN0ICFvJdlRDvsvSkd1Y63FcVVgKIKOhXTYjIHSad1rPYQuju1N0yjr9tAuL2WDg3ZK
11eO9dWcomcIGyQ9IeMAxlVgBBYwuJfjm1nkN8oSn9qOsabAkumkugZsZtboiEmtwrkx5OQgrBLx
eNG+B3uWQEYq08bvivlUdnic1Ca6L0lL8mstodUL2SduWzpC6nKG4VTjrpAwQ/E+zxKmBIiYCW92
OuXWjNpDa+iOpCerN6RDrLp6xrIjtjoLfXqvZD2CgixFyaV8SqIF9HM8pXPs6vJyL4g6Qyej9wnc
emyV9jbPGsp5ltyB2IUB5RhKnt6b8Hr4A9B2UAabcpmAU6V3dN2iM2rxXBOAPLBPLMxnyyi6vQTH
xydpfvIq0AB7PAH6TUO17baz0eZ2WBFlTCxEuRdjQCRyQghi363K17rX5CezigELSJOxBmUVBQAW
aL2yhdilMz1daRbD67RTM6BLVdNiCO1E4RADkn7Xcl15FrUxgXg/lySL1/Dy6AOnEkA7coP9pQPb
ZOflYqD8NTXlHpMku7gxZ0NpzZLyNWODwZqRbITvNGs/J33YthHxpGzbconYD6FxyT6SZk9rWuF6
bsf8o5rC6jhizwsEyVQBQKTTfurXIWjWXrgysNehACK8dDeHc35L80TxQmOmWqyaUn9OZHOkY68L
0a6QJjKGY9H0SgvR4WKYzYfGWn8izYehhGBhwNbbZnyX13A5mH1WP8MWJegsX9HSifkyH6DoMHyI
DXJKDPKAAxkawF3a02lOLBLGBzGKP+R57RcbbVYm7BQBA2NALgaawMjCv9wU1fwJTUu4LsIcu74R
HuZ5wchmlYW/qA35jqPe6h/hoM4XyokBamUVq1eRsCbsV4ixIUopYbXSqYkxKCqYAfU+6GVLfZxg
vbxWCid/Toqva2ltEt21Z/iRMRRrZvz9irLP4+zRTHD6Nn0i+nPX1YL9v6g7jya30S3b/iLcgDdT
EIY2yfRSThBSSoL3Hr++F7M77s3iE5PRPXuDqkFFVIJwH75zzt5r12Ypu0oZlQcBxKSP79WksCoH
P2kRzfeSYK1HTQCX1Ze68AhblJECXvFxJVFTznZYWNoW1LAc+YGhNM+xZUa/QbEMb4k+KZtGywcP
gjA7ZfKvDkufCwcx6PkUBmO3jSyanqF1FjVS2/vTQJBIxopeU3TN7NcWEHSYeAxQga2RbPCgtDur
Dyd6+5G2aUZIC4NUTevRDAKb96Z8rcN8/KG33Ws78dwT8RNSQvlFo2gQx7D//BSVhHW1IloupUjq
IZ2rYmCt5rQ5p84MaHQntU/e1QgEpwprEM6jwqYR7TuBnbLBVEdJgpMu9suKfkO1HdqhPtSqTvId
dT4/e3pK9EL3G6mrPSNE2djq2l2tUMKVEITGXGZwUfQ6r7UwGus2BG9c6uMZ694uP8GbZg7D/ehb
OUj0n8Hp3NdDGHxPZE1BocTGnn/khxZeI/r1YaZMTozo2WL5WDdzDK+502ui1mY9mm0VeQclF7G/
UzqeE5wCPNuYShiTayRglYQSE7EUy7/PEbDfqRzMX31YzR5km2BfVmpNGE00v6azHD4FozE5JSTZ
o9qNJmJ95jWV0rWuOqTzapHP0WPEtNXsa8J0GxR5fBQNyHHUma3XNFPyqlpdcYICmx8NIohWsZqI
R7U0xvu0HYd9RH7LWyrxpdOjXruPJJNE91Sad+pg9UernJc3vg/Q1DSzYBZdqr07Rim0aFnL4kM1
aOc521IWv/q2YgvJnnVfWXVx0iwyO4tWkZ9ria0cDvdqJ83N/CQaLV8ZCjwmc1YBt3lYBMYHiCG8
JQ7OOOt22FGkxBvLqPQjdUblyBmoDyDxJH0sovxUFVEGL7ZMvFpkSKdPVrLuZ5PhCeyPctWJUvVD
GOaUPB9BdFsJOEpo8Ke7kuDpbCAu2DSIZJ1N2Im5VCqupAkBs7TuWI35o14bJP4EDGLIRihWckzz
pulzBvQG/jZZi2iEWppGQQxFCRDL0n0jpL1nhmLFu6aELFBNorqVgt50k6GIHpfeTFwAp2wgTaOy
DWtp6Rvos/QUCKJ1Zj9aOZu1WTNOgiiglijKbK80Yfot7SqC14ukNA4976VXRiCz4rzrhTsCA6OI
9BTqv6zvIt7us9JcNOVwl6cNArxxaoTuMJMgnNtdPQ8xjsKkhpXQFN1TTujIcxxkrcoc2sqONZjt
ycYdSQkIm5A1sqBv3VP4UbirFKImo8SnvDrnpRiqQSCIOuyMLNKOGbsTEvD4iatGkQi+siwKZrMp
a4IZU/Y/+jQTxRSUGVnpTL4kIOP4GYnFpbNZ4nWT+SgIDdYROb0rUq17yGdDAqvZ9aciPeuuA4rY
Q1NmCN+wDhJIjrY0hb/3mA5L4ZN92n6Tc0F5F2Igw2UTzxsJPMVP0u+C95Hog589rKXHyiTtRI91
hucsfMgsyLkv2NzTlq28mlzhF8PKgRdCVigPtDoanvBRMg+92lNTxuQ+nKHllvBmZmH5owXq/5M0
sKbC1p01a9LImAnOcUeQYDBa8TpKMwwnuQC9dTLa+ETAEaGaqgGmwGnglmPunnsqN1gPwUa1cpYo
KLcVm/qYmHtqYOXRlKfRH4VZO0WJbD4xfGATUCt9vy8IzPTAVdJ6iVKLpA+62Mm6GULrRcfS7nYZ
Y7TlLIgGxlFPLBhVNWxR7UIgLlWw6BTURFG4A32a3Ujm2Hrqswn2ZAG7mvjLN9Kn5e9kd/c+V7vY
qkuioRQaAvQqrLT5r1Dq281USMFxrBL1RWCDcoSeHQIZ4++vSIA2N21JZqgtVZXy3Na0jT1IvvFT
lUnopqOYNKJ8QYebnTP3soTYCBDuPtgwdVPUKss9OUUNkU/ZgLBBBy1ZRPN8bJZKOMSFPr2HSiTT
rlrKx3iqStPJplC+66tiPIVzLiPfNVowaHmKdznLGqBxlkCgnCKnESkqlrARxax/ludO2MwTK5Jt
0kX9hhLvVzicGdZ9adE0nhO3Gh19LwjoDJLBMYfiBLKnWguhuLhWuVBOSGdFX78OJxWhhFQKKZ33
AMSeXhlnBXSGPjmMmz3OMXkX9C2RToIkEx5D2hO6g0mFX0/jhxXsV9hXdKJLSTko2tQ8tVVdPZeh
SMcIxyi0uo4uHGPNWHDxsprYjHIYbR28reNoBAa9tWhA1TCWi9/IgI9w3NBkaTQ2thDanYGe8DNF
XbAb9KHcUWA2nlx01eNoCdJ2ymoZYpuqaPd0zcqtUhF+TqretCPMjoIGOC31XASXXGpzngqFlmRU
1cZjWAYhe34h7p9wkeivTSnofs85vWijVqw7JF55NhNOoNDx/RFgfhUO5agZ+UGLcmNZjUXyjUDo
gsDSunGijMmTTeCDdd5gmBiOWEM0t4l7GbJWG04vfV/rR0oMqTjMsiYrDoblJXWXChRwTr5OfVTj
pjyamJhRj4DsmHjRy+Z7SxDRO+0qRuX4QqJdjMvpRU4E877PQlrCbVW8L0lV/MllDIVsRfrnMQcN
m0ES/T60PU4VA+PXYxvpJVodvIR1KNGAhbYnHAo5zI5t1vd3gVoKm5Z0I9QfgLdLrVb2dU+wYyPi
aUkzsTrSZeLJ6iz5R4xDj3T1bmaTJ6ta56YhfnDaYi2pSzHM65B0pJU5l6pLfUiQvEA8W8yqtEvZ
8zzzfPyC3MTGgO6SD9K3exA6q3ta2oHmy6QK1X3OUgOFfFF4FLI8Ku5Ni2mDSMMSng8b5qFsBpfe
f/GL4UHtk2ifE+eVSTOYAIF3p617S8SKM+Z7iLgdLNb+vunpfknamD11USW6amHJW6aB7UzgKgIY
oy3K5yjtgfAaYeOrQHwcGLgksmtdGP7URlNG9h3zeZAGRA86XSNClJp37qtCSVZ1v42RtCbw+eJJ
t6blrkMp7EmRTJbOrPeHYhQpnlSjBfklZhp7tbpkMzU2p4Dc21MiLk/oaJ+aJJgecqPKXU3Q0Vzw
U/FLwrCovbDUludMxB1BUTGO6C4AzLG3HlWzseXBFDbLwiBUaEn6kkqzemj4+JF7ajROZobFWx6b
7RuLzAg9ZV4OYhIou4i6Zh8X6vIcgndG0aNXb2nUyN80WdRXI6O/nxlpz09F0P7KLQTvXRkFXkVL
ZS+rjM5ssVYyRDU5MyXSUoadpAKBHZJJ+TH34XpRzGkrN/zWLC17SHNDW29oRE8nvTCJGc1aOoAr
+ngpopUmyfcBFdaiT9kp0URWIDWvdnBzEQalRdG5fMaqd6HQh2dWIZodlKhA4CV2V/KymyXC40Ql
JDewUH4RhpGZ9gBZg6FIqmDKAkJ3NtLEnQf3P0ltNitEszWq9Fs3aCTKJQO6Kchmj/J2PDQLCUrJ
HKByygnxmBp5lxkJ0R0tkhq1MdbkWCreDJEcaEqNWKSO1cCvFUKmVriK8ru+Zeogg2zK4lp/D3Xx
R2pG0YtV0vdqALxoudj5Wk4bj5KL0XpqsVfCvVKmPXoVM5zR9wkTIyedm03Le6YftLDpMitFdOLa
fAkt2pphupydbwkxrP1GEcsG+VVxGDPJoe0vPAxto+wIW4Yngr/FjoJz/d5Lx6qt5tciYYwysfGy
DZPTNpiVOmmNgKvoG99oRv1xksNNhY0FnJuyUImCDIoSRzby5zBonutsOXtBZ3HDJmM7K9MbEU/n
354RhxYm5jFLqrsxKVx6tnulFN8IwtmZNT5twlUmyXqABXxPIMthSZacS6EQy2EFpFQ2xoukLKid
0PSvQpMIFqHRNwk7T90Wx0l8ZdvZ2L2g0u7pHka9ruxBE0SvEaYnig3KerwJ+siOOjtH0i60m7dL
MiOikfVmQCzEVvBnPI0mzqjQMlYCphG/VbUcZy8b38qjFzZvJ0FpHNKnqteRpc9fiDNcLbGJxDSG
xgCiJFgxeju3mqrxAb8w7uW01xh+ouSmmd2mSgi+OXlqZ9M6R34FyX7S8fdZEzxSuONMf00zf2O2
TU2dtZC7FJCltCgYvE/qnUht6XfZXK0t6rYeJb78J6kmTkIkYtcuF6H3R4VwC2hn2T26DLImG51m
b2PNhS/pwXI3sBb6k5Fv+WANr0lfLtCrSGQlUpVWPpX5Rp6i4EWsdcnTR4uBYaeqFA0p0SfnTHJe
McskQE8CcujlQOOr+xAY7LgW4dLaTd2kXKSSmdqYS35iJos7KRaUcP08ll1J4djRXha75hmn27IC
754SyNgiwxoD1a1AQq6IAwNRLkRj/81ibPgrLSP6Y3Mddm8i7NmHLFAmRkVA6pUln3e0ggvR0Yi3
3ORLFsPOnaIC0Z0gARrT2j2f6vE5E9pmT6xM/0MX+pYeH7sMCz911/4iOmfaTokevcJgaHfTbJAQ
YM2xtrGYMfuFqJKq3iLBCFdDTBBvlYmgwwq0MKDlRpPv7RJnWY9EtYbQHcyj9EjvbXjuC1I8KKxz
XXFb1Sr280SEgQuPXg62dUhs60oAS5V7jO9JDU6YwT5m5pBsTRJ44ceMKbP+VCD8JO2ZKk3SAyPD
mnZCsfjsSYMdihxEi6MaogwT4ypbzYrUHYOUSMw4n+XYTVPVfNEiMl1sZpElbwzBBy/ZopMrU7IQ
g+ov7qVJkjR77GRKhMWSDmwYVQSQ2LmAH5bkgVulyAYtEufG8nJywFy6tyWiIBXSfmbJjUOij7EV
wYvD5qJBpUVhAmwtCHZniIMHnZw5FNVtPHcqH1hR9PUgNf7ITRqfCE4jho7CQzkqPS/galCEnucR
L7VRSBC0wq4+JhUrIEO3wYuFTHD0NJZXfLE5P+aJTP05vXhUh/shKBggR2EtuKYxzk+F1pdk4Zwp
tYgpbGATnbfoWnAnSkG1DpBNyuWbUsSvWq3TlTAjEwqoODzm0lKuRfau39SllE+ZTNgwe6/hrY0I
XOxSwBNV0ULnTUXUpVVlZSdssvHj3PbV/WAuP+WYrh1hWXNF8ynVRMR/0pwp+GcTpl2CDqpAYqv5
UBSpfqpVQGxGfE4yCBXDeh9jLdskczkw9lYREs+sYUItCn8k7uFKJBX+JacK9VgOlE1ISBA4yBza
dQa0iqmopB+stoxQHgAXrvqc0qVqpJ+VEIB7GzRyTJkZbMthKO7mvDY3jAqxSBrFzyioHrNALIki
pl6ku8ox6vOz1Esl598r6HHJulmpDeS3RrL+tIDwnxI5gqpkxr+Vqm53ZE+DS7AYC5h5nBzpGptP
TMzFh8js+/uZqc6BoFHan8HSMdtgMmZHYmo9KoJRq3ZvJNYPCnzKp5rqF2l5rt9PckHPiTSpZgXp
jMLSMGeYVGNqutpsar95/BF6VJ360oYFVglyDmg1CZZHPUpkXLysey2X1LPJyfAGeDWeAverQq+G
JaCOGAdpXRMFtjnn0V1hdSQARL1+TyYNM0wKu8U38thYxSR7jsR7aWh2pV6m+ZdJobahiSWd4LiV
JyIC+7txzspDQtjFuCLQRHPP5psNNT4ThhEQWZzV7Z9cjKPXXtBmVMzpOdHWGkFAllkO83GSXunG
0TqrS3UfUlLaxVIh0B1RBWUhbRWGncY+VrLumIzC4FVNWq3MDoxwUBMH38TmAMYUkf6wlMEmszIm
knLDKmsZ3QNRCcWdAjXMqfF543UvcL8AZ9JRgeQMKmQ2cuNSA3atrXsFWIMTEyj1UFbpfBAqZO9j
ZdYvBnHFSBJIJ+lORLhOdo9IQST0keTCjBSB3lBhzOmDRUvN4pKxPQl2xUKXpZ/FCYSmYsS7TB2y
nT50s9MrMbF/1rlkJnGKyE912jZ1S2601qCMCUm1ROG0K6yoOUpGFftUtunzsijdcdaIFCWvAhoS
VZ4flkv9LWgj81WPBf2Xmjfn/USJRldOJtxGpLcXkZQ9N1X5PLYkl1BHHM25rbdiPuDqFheBa1yr
B1ntJq+P+3o3t6XgM5KXYa8O5YmeP+cqKZNEkgRj/g195eDFSERAHKlYRQ67MMFvS7X9kRSDvDC/
t4JfURgZa0mpO3BIeh+AKkuTR3EIGVmiPxxJAAfTbnVSjhTYbMY9zD4s5CULRmPHVqz8EhHcObT4
4RfmKv0WNTRQPtCrqeTz3FxIZ21LuE9+17VAOxiGktinM+Z6kiTEAjhe3UFogp9pPp0XVDGefpVo
dU495bvpSJlIfoZWJfXZlmsjf/zd5ew9MAA+DeKMogW2GcdRdin9NTeIwKXbRG/Uby2aFegQ4ULj
U5Wjh5REToui2SUCszpMhSqbTpOX2i8NkKVKc4MAIHpqyd2A2MuF8wbzom42dUZ6Jk4nM2dCrqo4
oKHbMq0XTGTTvCYE1X7S7P6PLPYzOeAC1XZWiNJlB9NhqYoom/KHHfuTV7bLxSlmOYrXPazv1Sg0
RbmJE5kFpmMU5iFIaVwVfQF2RgNaK1gGQPcNKrwb9ul/euP4HaZ2NscpmPOY6RniBVSAwOlwKsVR
97VoUoAlR50bK23yf1BpXwVb/QNzdax+F49d8/t3d/hR/f+g1lbwm3+l1o7HC6X2+X/4H/6VLP8L
66MINuC/pdXIhP9bqc1m518WLyZPh6wYCrOAfyu1Zf1faE8tnhqk3dy+s8D6f5TasvgvDVW3LuJ9
lkzlrO/+Xyi1L+grgiyprB/g6i5glmSek8k0iUT27qUjcYanfC0z7LD1XfcseJ+uxl/eA87jkxr8
P8e4MMWrYQMNB7HaXr/v76IXe/SEG2jgizfsP3/6/MR/erMMK40FYeFPK3syn/bDKxHWnvgz/KPe
sDbzllz59Ree5pFmW7fIrbhvoiE9dcaMHiCkAgcD0ridga7Qya1mwvcgrGe5bcl5j4P12IoTyeY9
6qakBijTT6TKjXx00uxcpGutQSpQGlN0KybKh1xbz3Wjs5OtJdqkVYYJxTTdUcUEtsgEPvajREKi
lYi+BVrMMXTVcElaMlkn2hqtYBT5EivGqynR55c7M3yXxK78M1qpvjIqDSZr3ecOOUuUFGJ+FsXT
lZ9BCuDMI3jV1+koFgh6KZceKJ7XnTWQr4XzAAlvHyG/TE07HQhS10UgK9i8s5OYie+didYXNV2f
PMpxTW5pb5lIeEDGDDT+mZuM3S+x7FnG6aH4eQLMGnF+idDbVAAiN5Uvl13haqmZ3gUtW+3SyKmB
U/lHOo2C33Vm7FDMS4ch0hFMNWRBCWE87jKrqfYpA3ablBZlFc6txSHoU3V5br4baY8cWIXGnQ/1
uBojIdykolH4saLVO2hkI1Eu44y0Fl9rntB2LxW+blkgKRsU2N9zKR4OicwmqZDy2v/6LfinJ+I/
j+qFFwI9ttH3M48q2Zw4dsQROxTumlus96v8xgsbgjEbYT2fX4WGyhVX5IEo0+l0BpEL/dYanOQh
KnaqzTwIG/1gh46ErwDApMC0+uHrU7wAEfznHC8+MInQExI/1dLekPYC52nsmmV9npdMrUnkGWT2
+zHemNYmRNL29TGvXFb9AstjBYUWlUKm7HNlHGmHwBvu5jRZNf0ZwS7XMvOEiRDySGpvwB7kKyuC
fv4pnxYdvDM1+kkL13VNSkzYPjFKcpfWcqI6OdB8xzhl3ZHRxUgqSWGQG9/hDSZu1CzltiGjjC5T
rKEhk17JdrNrJIVou1D1GeX3Uah2rCg3rs0VWKZ+XpA//VCj6/RMLdplTxXgIHZlOIYh2MhBt7Y7
7Vcvr7++B/L5GfuPFebf912/+IroyOb0SA6XfTJAbXiitwUuS2am+w3qT0tUI2pbyifgbcZ2zFax
sJJRBz8bwqnr103+WKWnr3/Jtafh4lPTduyfl1mY8dEy1ILtWSh7vfqJXIM4n83XxwBN8Pezvfjo
SBIcAylL571iU6bujoMn7OcVirw7ImU3mtfa8SrfAGJZUZK7EPkxXk+rOxRuvnVfe4/gLDaz+9is
zLstvXy739360krn8/zbjbj4WJliX/RJy0+TTF8UKYxtqvMc4fHYOuUfAPkLnvdxy8AGdpdd//z6
ilzbRVz6vIhVKYZFS5Z9GJ9d4ljcW2BxJcRDrb0rnzE6LDvdTP53vJP/PG4XS13bC3lH5+OMPQjX
0UqykcatLFZTZRt6t67ltQVVv1jMhlDLiAzkKLof+P1LsaGdt2Ieug4erediPWxNr1qR8HsIXDTH
qxuX8p+Ipn+fm3a5nkHdEEW9W/aiSStH+0FTA6RWg8GSPUF0N1KBGtpThHUhpvcsosfTbGpwVb7x
dFtXHqGP7LFPi4Zu0JNEvL/sCyNadX32YoqA3BSVTHIM9CIMZYLPLIQab21oOSVQhSJVvUwz/DpC
eJZgsYu5L9q4EZPuR9YoJkQGHOHpLi2+k3ZBpPSMW2HZV/MbJN4VW1+HcDcvagZPGcgCbUk83wjJ
vi0fMH3IxoBDY1cvyqovt0L10ooPfXImwtzH2msy9zhJXuhWEKBxL/MLS2l00xhbvhw+SPNRwV4u
IHKa43djxu4fkJv7rTf9LJV3oINOSRmSA5jsIiFAEdBRIPrdArWA9pYSAUvsNlM7gng0iMvchO2h
K/T1BM54woyuoRE5IAdcVYG40cqzxUEl911/1OmqdFb/Ng185toR21Kn3Slj9B5J/aGuFufrZ+Xa
sqvJ/1zfLTPOun5h2TX9eKfJtnjIdtIaV3S8KrAFd+7yw3wX99MzUPzD+Cjv2xsL/rV1Rrt4A+Me
ODUEUV544STT7RntAvFis4G9pb+UckiShbvk2/OVmuuDqLxN8v3XJ30lAw+s+j9PWjJAU3d5s+wJ
0T4gnIfVCn+F6azdR6PfmOReJjTSab+qw0uB/sAS6ImbNHBNX+2fwrb+1loPJDYXTQsqAJpZzMDA
eKKdb/dJ4IlS7SVpCMJzRubh16KbEVtVNTyQCEEndfArDN19gysDH44ZksU9JgfWXFD25FyhxZJo
FBvp3RLupWAbNo0dpN+baS/qx6BHe/YYQSnLyzXKSRfN2L6X2bDKdpWmNz77V+/OxXdfZFRlDh1r
SN+S8iIhUMQiiqVtBFDRgs3Nv3fpmitlW/rWpIFjaBhwzmTefH/jJv39M6Rd7AeCMY8JkeEdR0O4
Ih+1GOGeCTdO74Ji958l8uIjn/L9RQdZy/u4qcW3KYkWwB1xiGuoCEBgWAMzxECDiYF6qkkmeWtE
irTNpNTibJHtxipqBFXO4b0QhASoRUfPGPSDXamEqFQhY2JcejCZhzL1FktHsddJ7YPMEJlHaMi6
93QYMaV8fa2uLfgXuwlCrXWzC7lWbFjmYW3y0YwWw06n96//vnTtABd7gsnM+kJteGHm7XhneSjv
QbAIq4b1QXL/CL9ge2yLW5+v86/+ywbkkpKJLU1Sxzab91FIlEvwZkL2EPN7aq+Abtf4gOrWJgme
Zq3a7MrkiJ/269O8cpaXSMM4GqUqm9n51IVf0GxnqFMKx2a6tZdW5CtndvFSWcRaZ2Fhzvvcrd9E
1/z+3oJ62Ei2/uLlW2OXeIjL7ck114V9oq+5kp13adX5tKF/pj/5av/6+kTlK7t69eLl0oeqs8TA
mPepdFDH97n0pHKNhyl+y1/a+yH24JXsVORIpt34whYdc/yUHATRb+hDELKDofNP/n0I1y2jq21/
o8coX7vzF28lWWehMKjJvEdazwzyLTVfOvxfy+AvoHCb1RhOKwvX5l09+lq1XXonjnyZPBhMWkKw
aSdHa7cMlGbjENP+1m5tFs/fhb89kRfvVx2inO4T7ttyJhkJP3pvcHNHftXZtd24I9dO/eINky19
WfJB56Hfg7zZjw/tATEQo5Rd4hRrqCjf6lOyLtwKxovs5y/gCEEySTdqnmuJepfYPxqIYoHQnxc8
e7Uiv5MnojAa8rmZS1MC+0sh8E1yCDmn3+9E1Xu2ToIXbKLMvNWNiQK9vlfj75ahOQ3BUj/NesW5
9Df2Csq1q3OxV9D0JconU2PeHkACEw7dsdO6u2Xe4SwchmfkMSiIFRKhosGDzhP6esOgDcWRL8Z3
wA8gaZt4fIsX+Naasm11R8CMywR+kw0HvAVjTv5Dd2qLu6jBgoY7/evbevWNv9hpFEaBP+L8wxsP
47ybrFi6HM1mdmovDmuYgyhmJdiw1ex8FW5Qxm10x0838Qo73JbawEZZdKN7dO0mKxd1wSC12pxJ
BdseyJaNPvmG+T3H00tsubieR3HVK3dNadnFiOgSYeuMZrKFrdwBlIYOAMTKC5O3pefrwjSTlEpU
OMT56VQUA/ks9yMgVZGxzY3l+IPI+pfX7oOU+qmMSAWQ4WNzfu3Ye4BS9yTK5NBZftZ3DHiBWitA
x+3iTjSe0TPUlkOcy437dqUJcO7Bf2575FVWY3MQpH2ZO/2aybK+WrZy7iA/gsFnbkoagTaCtZf2
Nb1T14nP1whhC3lW4jF0lXmdL17yTdqFnTs9wj96zO/zP8GdLpyq5FVpJde88YRd26gpF0t5riDS
DEx+qekrzuJgbAJcl66ULb/5mDrFNnI15+urcq1rpVyszyqd2aToOVZ8B4RlC+3+qdqb25ytgLDK
n1A0+KqNFfSUbsKnaiXsLOdWJuqVL9bHyvDpWYAhkC3FwKH1rbanE+BMbrJeDsaN3ea19oNysf4i
yo0GqCWYqhH0Pk2PeG9ehd86zY9DKtBl+foKXr1b553Bp9OImccY6Cykc5cDe2NuOGPzgmn0MCEC
cOUNNolux15UR6jmfn3Mj1P422t0sXgSe4i5KA/lvUbgIaPWb7OwQcAz+/0fuYL25FKKuiC96kcs
Y9b3H1Qb5rF55qVPVgDahxe0QncVxnw2trE97VVj1ZpQDJ6+/n0XpJ9/78WVizWSYHFIYBLXZOr9
yJuheeTu0JJ64mjnLRGqylqw9cfFfE6J5rC16ZVuTbUaf4f9Sl6PmxJ9b3tf6keIZfpdcauLcYED
/ffv+tg8fbpXuOamNpb5XdFALoOjTvcyq96jhkm31+hHHuP9VO8M3C1xuEp/fn01rgVTfVylT0fN
Ua4LihpI+3E7Q5goZa9ddCcMv429yyCaD917D3NRKwh62GU96ezKqd9UMNNyr7yxEftY5v7yyHx8
QT79CCI5SaHROfVyWut4yOptGawkKPW+VTkVpAGqXXcW/sgn0dPSlYCVOnTAYWu+SiTlIRk8a/gj
yifUYLqKUuIebioRxlWF25cy0QbkhI03xFCZ28v3G1fuyi7t/xmRE4IwyufVCS/ac+X0P6T1/L2U
+UAkN16lK4vQmZT1+e2VRxEPOVr9vXkvOU+TrR6x6d5cyq91Cz+2xZ+uuoHok2AM/jzgNnBy+3JH
lKc3bAgPOcQoRL3OpmnH+rqZT5KLWyS/8dB9LOB/u98Xq1/QIPi2Uo48o2q4i18Ur36onHZb+PMa
hc5m8fIfGVBSEAgvwkE/lX78TE7hi7UN7OiOp98ZvfBA+25TPt78sl3Z9MkXa2VXWDOBQvwo6xGs
rEFr5Q4s4sriw/ZNdMoNn5njrR3mtSnwR3/s07WXRbEUy/P6DzFEQB24sh6qF7A5kpsc4lvfzyu7
io8b/+kg5FMJej5xkMFJ3XxrebJb+plXAe81/cXRHd2OHuZNt1Odek/q+aHzxZ12mv03Mp+e/2+v
yUcs2qcfIYeNPjQ4YPaKl65F97fh4z/whc2tXcK1bdvHyvbpAKMs9ll7Xs87D40359WCrTWfQMDa
QGFXEbtfwfsV3Xgnry2YHz/j0+HCbEKMd75zUfCTqJWlPdDCiVetI4MsVbZK5GTbTniMiLk9EyOj
g7D41o07eq0x8vHfPx08EtJirM77xPCl/DE+LJvxz7Q31vqjCLgVWZW3vPSP2e+vb921rtXHruLT
0cIAAXajcjQSYX19+/QAcYvBxYPKvxZH8o6AaI7hCoqFkzut+xI62CxvXOfzzvcvS8THV/LTsRNL
Nher4diprbpEaNmde2tX9LFX/dvfvlh+urlNTP38SHYesDfVXzyT1gfZsG6zyd38IXPaVQjpGnHD
GtqcjXKCV+YE+/SH7JQelOQjzJwdIzLKVke8cXM/6qK//ayLBUhV4qVL/vt1hf/snfHYgz1sJZvB
wyZe42JwVb/H0++2Lzi37OlPCZez9/L95Hb+mg7EBseMj7uSr8S4jjahZ2xuPArn3/C333axqVuy
tEnV80vWeEii973b+8u6clNfPPOEHevQ3MUn9RuBzofI131zFXtfH/mjAfu3I19s1ypCmc2kYTsp
Wnd9Sr+bGGanTmAp2ZNgFzgd8wNJtl3vyXz9j1ZzEMrTqNs1bZoXeXwMLRfZAKr74qXHn3A/ETBN
oi8G1dobBcFpUy/OPTX5jqkoxCubgG07YXoljXpq19MZ3GHjdxOT330grwyiyQh6VZy8P4UdopBj
+FDWrqkAnLG/PuNrgZHieTvw6dFXcgQCuDKkfb/SPIy6vuQxIHL759B9pUvnT77qiZ60bXe33vRr
fQPx/AX5dMiz1MBIRQ6Jf3BTEhv1InGfe3dwyMPkIxh5yAXs3xLT4NapXPI1/drtnOfJrXxp1W4i
+/HGyV/5ZokXlXBVx0k5nysW6bgAltfBrlfHegU2zJY3LRTccWPc16fqkNzIybm2psIP/ce5p8IE
OOh8xCoE32ccE2G72Ccl8CPSHkQnbH9IPHnYGFapSzync/PDdWXDIWr/PLCoVDjOz/eZHGY3v0u3
5Wqj3buyk7nglb++ntdaWec4ys93NurjRZcqDiL7AgOkwwLr8D3rd13kLtxhiRfpJNwNmykBJ+M0
GmTr4WFYqTmJgbb8Im3S7LsCzyN1xFPALMYjnWMk3Xo89ezLb0YEX7vtF0uyMYTgSiZT2i/vwrfl
6b84O6/lSJmmW18REXhzioemfatlTghJMwIK783V/wvFPtDwiWbHez7TiKIqqypz5bNQ2EIWqPqD
69g7WuX4Y5ECGKmODnftHf6jfH48Omub+dJ6gVHooqnmb1/p6WX8mvQCQS2cQz201kAUpzpBAjTQ
q63JNn/bX6IZvYijJG2Q8YP2FlYrtvjX565teY5RB0zUM0jQWFsoN6hNpfOhrtw2XnLtmYsIygIM
QxIOYzueQaAu9bQ2wz8degvUFk2jQOm/VYiIsXQZxX0UbSSxf3+ooCyCWI8WsBmjAu3Y8MYIdyVC
4zsZt0LkPFz/O4yCsohXDUViqeowjAKjpqLK7oNLYcZ7/kq/VAgW98cj9/ukFJRFLBoGdBeLiYgF
OiYSLuRUjGYI+qVoQLBTZPC5Ch87yUA2Hrdy3oJS9t+16kto16cJnocOAvSoHtBcfC/35AhIEJRB
t8quvcmNHEjev2obRlYua6JkpTdPIc7tj195JRoK3xqLHzsBOg0m9MdhsvRfgu7vcTHkXsiJoA3S
Ahii+OLc4lIdwrN4+Y8PXAQoZQDvCCQbHGkPyqfi34Bgw4NEDtYFqvCXfWavEXj8RBP/BH6hM6+P
H7uSWxSURcAJMylBSyJm0LG75pdmHuP6KTn2eupMX3BEuGZWh4m1yw24PIi4mZZH9Obbj5++tjjm
U9aPQW58wFf8BPQsiQ5hm3kJy3tbCxuLY+VeD5/if3+97JWyGXJMI9Fi3caJYEsCddOcUkbSP3x/
f6ftyZiM+YxY6I9fiP89GSLM/js/3wit4sHYDXgjjKUXEo+HiNJXU9ztwSs7pW8lryJJq/VH+hku
1m4ja1lxjxzh0vd2B0o7WPUoZkf4I6P98MXdgforXPkDCIL+GV3o7C48pxtTfGXw5UVkyskUoH0R
fyoEKEZ8izb2kvm//xKSltZeVNuigbPGz4rCiw/XGOltaC7BKw0n01hjRuvxQK+UUgV5EZPQhJaC
JT1Hvs/owh4AVjFZAU4v6BLzjewGDIB4E/bykVeDJ1GHv8KcPwsP5Zx0bfa5SaG+SjbKFitXb7gh
/fvVJ4UK+bLGTBvh8jPPr1CjtcQEvVEV9b+cVh9DIzLLjVWzIh5C7vrfx1FjVMtAlWLZqJER4eIx
mTC4gDhf1E+FymloO1cBYXeBdDGyfbAxt1eOUIK8iFDJWPOUNOLLtu580WBVlrajSIsPIYCcO+XS
7VqL2bGv7A2kkhOl8+fqs96Fb4AxOCwyAKIpCCb90rjpvjoOhr/jt0z85o/+25xbBDG+7sQmixpM
huYlAfqlgeyHhdyO0DQqY+FGQBHXHrMIVy269AJCM4yXiJDIhXGnTTK1Bw4VzjCfPiBHEpH39OAI
UK43QMsR6LXlBrmR/LXqrg1c1ABaR3MhTpGtTUeYrBAQN/GHlBZq2M02ruj9aw5RA4uepwLVL+AW
zhTETByAqlP4AQxSisbiDNc/f4CFRTkKJnAUNpHNGdURG30GcCTNvicowgIfI3A2Ce6KpIoQ8UJ6
OIxvFblVIFuL9D3rGSuMRXVqASMEyAIcAljbPsflMUanE0AApi9WMKPpkGYG6//xsmXmL/Lbl1rE
5AI8PKbta1xrPnm0uBc69QH2cnVtXLa10k/a1ybQ6Z43nrb2wRbROG0ThuZBafQq6mMAw4IaDMhc
QEiF2U5tDNlJHOx6D+8SCjnr0mmpREUVJoHOgrDm479hDgG/vLC0iLJ0A2v33Mef0M4onhh7gimx
6Mkrs40HrFyThW+Tgx+b6NDnMA4eMaSV2emjEdtA6+8bu/ugDN75JJf5VppY7I66Qev3+KVW6mmC
NA/4j2fyaR9WGQD8EGuDvXwYdsyOXAMXKAEX1ugWekXGXWY9fthauFs2OiVhAsMBCa0JPTvehNGH
cetwG6fI7EdBV8icgCCHMoTXsQy+wsgZgx+h8/LPCDNCruFgCtTCTCzWm+qNhzg0EpEuR/vK479u
pWYjfB9ifwyFyDYA7GeIikR2JsUR2C/4gEeZwcMGTdBoEBMSIGh6kBBAxlBL3mUnm46dAr5wQKEB
TIt0WqrHlRchwy7EaPxm3LwPgSuAJ5OkwdimhCCqLUcjpDxoPUjzynPvKYYdZaqyeHn8Gt+1lN/m
6WJPSTO+5FswATyQLes99yrZ3LU7EtQAdS59E3NPQnEQzG4Pf7UvGO0VymIGSAdtevKhmocgEYSK
58d/zLyh/Pa3LDaaMmtI3PqYXfL4Xsm3FmTexz+8cjaRFvtEJOc5GfwCF4tR8xm3QuWSye6d4NTK
kxDlRloZjx+0cmOSFjtFSpAnbAa8QR2hVWe2CeYog0g7AI+sJNzXw9fj56zFU2kRT8FkEYmfY22g
WHPMYWXWPwVnyUje5Zfp3r3FG1/ku/jz2ydZRFIIyesyFTByvFUfKi9x4Hqoy/qkKThtiJDT4GbU
qYCr7IqnxEaS5Hnr2LEWa5ZtQh0qouDe4dHVCe5+YEnNSeHgTbpkNshAn9y7DDoTHHk35shKLkRY
9ggxVTQQYX7VXqOOuOka02ytZ8KiEH5PhRXpr4AvaIOxVZ5amSvfp40fAQSI8LH3RzyPQ85RUW8g
3XlbrWUr9TVh2d7DyzCcB3oLKX6IVMYDSAQqsQeDxfnw8QyUfl+r4iJuhICGol0LEzBJ3rj+j3Au
nZ7Ww24jfbIW/MVFLIj4vOmDeafpzNwd7OqYwtMSDjkmknW7btcYud4fwc83QhdszX5Hyo097lsH
8cuUFxfBQgCXvCEcIiK+ygsQ+bQqsOrkWzGYjwKseG0KRn6obdlgfArIVyVGDe7OawB7hNYYd+C4
wOWrQSV3nC0KNEmPjtzp8aCvZSeWXTtST8rC7zHqJTTrpqjh2PcHwF7qgu61nXJm9W7fWakOe5mN
B6595kWcAZm5kkt4unr5ffLiN05votk2cj9Z/hUaFcVBiU88NFb0mm6da+bQ8tv4L0LOiPtGzMyP
LGGrGtvz1wZS3EXfxn8MasuGnTIGpcln8YTEQeKxPzdO6nLPkATpsYcGYbuwR73SBDd5z5AjoC3p
tpWOXluXy1YdKQJ+rZyPhQIHmuINPqSgBAGashuIG+7CjYvpvEh+GUJh/po/Qgsdjz6llLgkxwOr
jcARJf3GHXQt0bHsEyATxTYkwrEHBhzkFSz3+MIxWnX0udd0tIAQJ7neduAda0KDRO414C8Kc8ZN
RXrq+htrg/ORHNojuixbTiNnprEm3gi+6r+Au8OWJPJNaI1cgpSNLczw8+vGRF6ZVcIiXvGBH4zj
HG1hdYBkUGARk3Wg97Xky398wiJipYQrilLJ5qTWp5/qPFeoszdDlusdQIF1CzHJfbM1eS31ICyi
VFL2SSznPb4D+liN7kU64ip3aRzY8DrTObz71+YAMWnxnm+sy5Xtatm5NAqAL4NKOuc6SpfJVJjS
QDTzdzMPOkeU3+bsItIAvToxABrNyAFMqecQZeZiT+sIauqfjS+0EsyWfUjEj/iMpxDZZ1cyLHUg
irtUTUQrw725QKZQ8dgrEJxs72J3NvkTzBFQJrWrjWW58vxlpwWY7jxdAhnrIWPVfyXXzvUTrdsq
rYi/D+CynYIJ6BF8Ugou9sfh6L93Tg+K3Ul86i+B24PEb4HWih5eMmnix+MBXTlW84sw4wMSTsvw
+vC6FlQXWN6gWp87wAaBdPTfkpXLzgkCOEJIFRgyXNs/kh0sMh//6WuDtQgH8ihUACjid31w75qu
VjvqEIJLHW9tnGsPWESDglYKpRhkMCjgJ3XIbvI5QPbGU86d5nuMS1mZkR6pm7+ldJ1/95flwy/i
QQ1nm2iMFdoDml6vh3PJlTowbLC6ikKgE/QJ5XwGPZ+H/BYKt6w9Px7HtSnN/rvTMOzURcI8jlA3
PWHB7MvN+/+KRhgN9//+NiULbDr4GMLgMN5hgH7nUJ4EpHd6j49b1/i1OPq9z/3YKpNKgd0ObPC8
0OEN9LfvpJfBiV22gAkO0sfwTgt35RH7pxzAGmdj9q3E0mVnAGAkU0vTGLXGQd0lf4Ljm91+AJT+
nz7KUsg/+qCo0j3ON5KCFBstaOjX4T9aaePn1y6fS7V+DZ7jIMbjXFAdKxWIxa4H31KF/hwMtosP
trjZMnrbbMSAFWWwsNTcA15bwgUCW49E7ZkPYd+jAZ+ogROefVhNm8iCepAmbjxtjgC/LKRvzeaP
CTE2mdSBx48KNa5/kJRtHJxWFspSUC/TQ10xlI/oLNbwI79TMMYS7oIAS68NTT23soMuNfV52lVK
H0vYXtwCehUBPW6R29yyk7SDhsYVzpleHIHXFHOYF9PodhHNSA8hMIOy/y7vagNwMWdLv/adB/tt
HBeRAVUmuVfIXDWAjiwzaZe1YiQm/Vuxaz2UZDQktkz4chxEu7dbm9Jx/tN5KKeE18erYCUCfw/T
jw8Z+YLcMD1ukNUIEw0NHdZ9B8oz1sTj319bxIt7Cgyd6qikcqRgVM6jDoCkqNTJvzz+8RUui7BU
w7d512ADwa9PyVvkhc1u8C3prSvv8HeG30YCqU4bqltltbVky1IGP1IibCWpAVci9PlMhnwmpFAr
xplCDTXICMfLWNZp9FBpyT3cqtSuBRJ2cYCgGpGO67lqWvYf71xl9qzZiWbpEPhfoN/Xbqtn/w3X
+8djutLvKCz15A0l+VwORqpHvAnax0FR84tkAkOkV7veHNTihqIoMlviafgKXof36FiDSnOvT4+f
v5axXwrOhwBGtwGwUN5g0vf23h4ClzugVKkLRu4RFxnXTxGCsuwCY/j/eCr8rv//WAVirSiiNOdR
ZkGbsMtdyYzPxS5CibLRqFd615wbyzcev+GaqmCpIWdhiCYXHYInY947E2f5fXMrLXKJ9sLH4PlO
7oV27kBuiNqPFWjk8P/RmbVyw1tKypW65yY+wk6ODi2bAfe4dSb4BifqlGvhaKTAJ5XjfzvJL5Xl
DCCyCpPgtBVycEEyuqufvA7KnX1+PI4rm8X3BPrx0Yqy9aW6xkTxe5jcwK8EVI8Leu7GrcLpWnRe
isbBmAIhrRLwoXT+aXLYJzpWU8s/cc/z6RQZJCjUR6jH0WuHdeGS+WNZbxmuDu3Galw5sH4fyH68
I7zoyg6WVjxo8KRTAUvd53W3sRWuZSm+82c/fjz1BcILAl4PLmSAvTvZjWZN3Il4h1P0RjE7+ckv
T2J57zN9QjddYZQXeQRO/jmH4yXsY7IU1hjOILmtD2PLHrzoDphVt0O+A7cpwesEMAmcwerhDUnZ
LGqIUrorKhgsw1+q25hlKzvMd7D+8Ra5mEW4/+CcNR2b4IlrLjMONjJhTE2Rja+wdshe6szFguo5
BphJj76HN85ukAQbcC1Wkz3OBdrj6bx2yP6O/z9fpBZbqW4bHLJb6dxy/CcTPrEo1wt2qoDO+sUr
Mejz8L0tmdcaRsqg0MKzCv7GaGsW8mOhbG2r3xmwX04l39vtj7+kzWQBdFIcjel4J4xopaJBub6V
7aUcjyIYrlQID6Rn/siiwysiQK1Z1TiZ+UEsLA4ChhAYrKnWs2QG1TRYmZCQ0jY5pvzfgiQmUH0E
PshwpAVKUIFjdE6rIURr1HOrwJLAihhIHRtdwWslWgCDP/YvjR5WBkY7fLInEvJmfaRyvJtF+wo2
3m2go9vBYNHkKjcezb89/h4r9/bvufBjEJJ6UoSiQOWY1qqr6P7t3MyFCZv1+NfXFvbiXDTy8Axi
/ApxWPikm1c/2FjUK+e5pSwcJMGgTAN8uik9IhEPFzJYdanBJqJqZf9YasAnEcZnGY/rZk8cwdfT
p87lXMbAiR1M9K0jwHwd/2X+LeXd7QD3H6lDkrAzwTxRY7VwGDt1iOmbyNYpp2Rjya3cYpaibhGm
ZUwFIr83cWhSSV6lKlTh8/D4C69VBZfKbSUPahqzCBMI178jA2okKHU4RqV25UCVtEP63MCMr+zs
Dt2y29wrK75tqq5WwuJS0s3KVRPyeYjUJxxeNJzi+DvcIbwIffxzYULRImsyQgOyYuVV2rhMrFVe
6EV+JY9BZZcFzOrE6Uzfqi2Yb96iXWrIumDJJlA88ufoSf91nrD/5j7GkUZWJcMS7d3hKLvxHpIi
/kRdYEerwcXiNF4ef8qVxbrUY4dV3pFUxqTnE6CnIZkiwu3xL68FfXoRB4ambjg5QNBn2nYfczUy
qSH0L/5R4kATEwaDqyUt958GWjTKCSVkn9MFCp0laY0rauMVPAfHv6+Nv+b3hccv9dg+mKugS+M+
1ei9UV/afbr/C1Mf9D3JdrcPN47bv09NOP38+9nisCzymsVnq5jYo1nY2wy50ZXw3INHLryenawe
Nhbhyg2RX6qzex7gapTnZxIB76JJxYXuR/VgpIsWLWHjISvyEH4pyYa1DaNIs8Iuc1ijtuaHBEa8
h1WaDsWhhW6haoc2eiu4JhZ5gpufEyrqiCuFsvEXrFTM+KUgGwogCB3m14RmA31pcCCG4ADdqNpW
TFZ+Dck8qMz/FMtGmXR0BXdZL4aRSoqt24b9V20yaPNp3Dbc2BVXklj8UnBdTSDmSgNGkrJr1f/+
ZOipcdHOBvbIqMfHLd3U2vssQsdETYnCsQjOTW1At1GAJhA50ak6b8l0fr+d8Et9teD7sByR8ADR
rVWcjs/DfksYvvbTi5jRdPDBITl+mpOeOP7e+SYXo6P8WIQb+eqVBboUP5ec1ErUgAeMjNVefDBV
FCiySnSwaaK/sfeu3PP5pRR6mDJC4X6FwU8NgPXa/D1MNBk5Uhc8/3g8MLhg1MANBbC0BXei/GIV
HTTkCFz5rWrdSq6DX+qk4eHKTT2DvwHWS8AKwbZHSjzIHiXw7mK1p++ynlN3eJXrBP109Us62iKI
AuleNjuU23H3KfaUB/jUn40APE+//z35wIhxscz8CN4UPf6g6drp1C4/sEZ0thhLEFT0U2wkIFaH
fj4P/TjaVqEIT8weV6ZmfBZypxp3NCxtGvAEJ/GtlEeVb+0ozHG/0wnqlyHr5rI9UjtpuNHvWa9G
8ZZWcqUNgV/KpqlMkgJWQY5A6NlTG1Rm9BrBTVCRRLsTzIiDqwO3jzg4nsBn3unIHXS/lHHoBleJ
fUqjA3PnZ+HGnFxZWPLi+NIWeaj4Jf4Yasy0tkG7EwvMuYS+TqA4ww3Rzu8ndF5eRB7cVmGSESLE
FZI9TSh3CZcyRK5nYyv4/UzLy4t6UDvFwH0XeIesRTcSA+dw0HFDYauCtnJCkBexB9ZB8BKcNxo0
PluFN6ndjjt0GrqcDchckP54vBBWwvNSGEwpUI6mMh7Tme07yNLq3J5Ae1sFrZWzOb+UBUM72vFw
6EQVAECuU3AdteQYu6IuvaTv3TP7IgE3A7xTsGe0BGaOMPHRAxBWtopDK3NgqRCOmCLJ2m5+PchC
4sEBll0JU70gG+WZlQD+P6JgmNPBS3V+PXTklwccBzQZpeeNZbJyaOWlRfyopwDeiRSO+XKM4KD2
98yUr0C/G3KvtvrkwqLvNiKFKZwT+/F8WNEdwtTh35DVTuGU5/N9me11GYHBZuycUhN0nxJ1QI2G
tSuii3BNs+ITnGOrw7jx5BWNHcwk/n0yvFDpKGfx5OET/XZJpcP7RUS12Ags/piYlEbuoGLgTZV9
fIuBucLRy9g6pqx08vBLrawSBcoYg1yBclXwBtc9dzJ5zUeAvAa2r4+vsTXu2z3EpTqad7ILdZ4q
FRTsPdmJZm63sDlSw78b3+D30hm/lNMGocKHLIfI1WuZnpndbjrXJlzcrNrdgr6sfudFfKkYHjaO
ArR76UF5yeCqFGmdh6V49/VSAy7Z803B4E00GQtQP20sl5WYuRTRstlU0wQuRp4csV9UA9GePAI1
DOvXxyO3styXotkRGf8wFzFwyjFEM2btbUkd1w4wS3ls3IMDS3hc2DKPfUcSHCvjufnkTOTLCq87
lfvoCVPUiKz8lHtsZSeRlrjCK+uNG0O3dsFaamilEpTgb0FwBcbBO2jBsK1A9wG8i9+jXhv+yrCR
20rIr+QX+KWedqynMqwEVE46iGjhM6kVUN3/oU8waoYRMvJcnyBl18+927viZl52DjG/nMmWIttB
omh/nKdk85LeS7Rx4Dj6KeqwGHYag97F5mZb7TzJf3vSItR0BcdM5QDFQ3uhAElRJWvAzprtS4S5
jbv32sssTh+tPHbMFDWoxcppa8ssPAPruKw2tu21e6i4OH3IJcyaCIP5GLyDEUUZnQaGW6A9MVuq
jbVwvKTXw+1lDNu2pD14TF9QfiW3/ou/Q8oDm4IoQus1egmZ0+jCpVWHqfOoZ/tNz5yV0/lSEhvz
5P/poSZcAtzKnKRjailGBhBBbErEqPRyY1mtRIylArZmBpJMfAuhEpLhE13DYv4gtwxsJ7dgCisn
rKX6VSJSFYzsXDr3TUC7K0ofQ/BtU0h5qEyrgIUkG7fJtUmxVMOOMBOaGgnhT+qvQ6T71Tus7TQJ
APw2eKVeqOEl2mKbrhx8/kfA6itCwgcQsGaRzqHTtHCa9E+rmINkDnWi/6dwLizOInzKyALtw8Hb
Z0LmXSRFqiUDAQuo6sNWLVKlUx8/aC3eLfWrXcj6AVO0kxdqpIceNyZwOHlJfL2FljDVgf7WOYA8
81LNM4ef9K57zapQ57ZW29p2vNSzSrJcJxLpJq/z3T7fwXhQzcB1yQwajYKA/sK/eQJL3o0GJ/Wd
8RNhvw3+polXpPTG9PlWsv0SFYVFTPEbKVXA5QeutrqhT1BlCqL30ystGSHnkcGYfBDY5OnQFoe4
eRtLH4cGXmPylxSWqWWudUn51A+ZxtPo3IT/cjFKF5LYHMjMyhAYVVsaKVdqqW8j0wF4a4IrmSUC
NsykO7YojJS896hEZSwQgTQsym+19Gdszf/4iRcHnojmonKIMcLUznfZr+wGdYUraaOZHCqbOee3
LFav5GnjaSurfimujZQ+Y7IO3h+tFtg0YKi9gbqvGczwLNDrwnfkeoH4BtVa3VgsK9Qgfqm4zRlf
ZmBABUwyur/ZW10jk5RlRzYApjB5qkX0aAQnXgBYa7plRLDgxauKWWwkUeaJ0nQsyxuwJDAqwBIA
kFgUjYCDWiGE5fOgAbDZjnrB52rHZHBEGFQpNPj2MMIa+fGQfQf3X6bfUr8rS3EzSVwPDyC/AW4C
5ZSJNyfBjomETMRNRutLXWNdIkXTsqPFhn9i6lDk1R/AwdUg+Zzi9zZnrDH4KyfPGYOEltPzlFrx
dkOeKXJsQQcHM1q5+rEVI6sfgWQhkH6XYpWLYHvXUE75iV4yzyIKObSQHfncKgpKpWh4i/4F5USD
na3OhpSaZi9Dlew7ykoUo4ZRxoifAxFH4bK9pMiaVBkiWnj7fKNEuiJN4pfCYyqSyrgRAEOmkQtg
dOrC2JmOhO29dEII1qiNouZKVOcX900CY/K2FPjRk6FE5wGiVgPYYAQ5WrPHm9K9Pv7SK82qPL+I
6xEmVNIL4GJ3er+Hb4pixl+VBfGmYLMW9t5aRX1wYmSttYgnvXSMAUcrQVJZLe8LlfViJC/NCzVb
H9V2F2ptjWQmOBrdoQExRN6YkGubwlLE3DIMD28ILCgE5Dj7AIp9xx8ng55RRPGLpDUNGuHRZKIx
RN+6aKz0e/FLFrvgiw0dDIRGSriAUL4+8xOKC+j1E4/RcyHrQXGcmFtffLa1SZ9LXxtldZBfeGZQ
6yZ/ZtGbiNavz9afdA5VKzoyYdg6jlqY6CmSfsKehOLGjX3tSrKURBMW/dAUhyMiU8MdfDIVgjEB
nRCYBcaog1cFXftQSlevdLmVElmboYsoDtfkYohpPBI8vktiBo5o16et6+naLW+phCZjVsfZrO/v
0Jlg4fbNHoQCI+x0H/wNaXJA8EGQ3I074aacs6/uUiXadGKAHrfy3VaVay1r/D+CaZFT8qSeF/tZ
dMkrvIYssmccRo/dbpcc0z0yHxTYb+kfHn/K4zUpsN+x5Jf4+z86apmHrANeuV6YkhtPK2d6fCmo
+CPr2jNMchsJqpCQUZkYqqIJjAKmfeGYSyQEbhXVelVn+7wMdBZRMDuP/kmOzLw6d/mVCPDRy2Kt
RNkB1omwaFf0YBhOPtjOMH3/E/qt2wTjoRJSW85RnScF3H8IwMssANxxjQNQhcum4mtpCRvKqNpN
foMsTG8ESWD0IHwmocH56JGlmwvFKKNaKSLwI7mpsIxeDrwO/wBVZp0s9ZK23PfKtUSXJEc70LQZ
TSaH6Hk7Mr7RDLJGse/Y8vTG781Wzt/byKGFTmPwuoL8SggPSQ48J2jVbz/SfIq1JHkdlULLpK+g
Vmx5qLV4Yksd203cmMXwTKcm1SCnnssV0ZIAWIS4i1R2PIV8kqocUxyCFC668thD5xT1hTk1sdG0
g4vDklw5sMtyeUF884NkB9/O544kuhJnT/DftQqefw2VRBvq9CMc+mMzhA6jWG0B7mmT0XbTKCo6
BdiaeEVUAaTEYxWOLMlAUOKjDJ71OazSOdgfZxP8HIC4Yl/j2EpZlwR/8rrVeRCAaJlXQyIj+maq
1KHHle/QytEWdHMue/GtlrmDUinEqqRWTA0pFclnl7LlR5uXKbAsJRwiMmXACIKmBVMnasj0AO6K
DhXA0SMta0nFKI5qV0n4lx0rGiPfqQKH4IUOeSNTgLimqpdQrIIXIc+eSfrWJE3nCbFgMYOg510s
2wk/vjH1mNg5J9QvYQgmtcJnX1NeWlNfgy9pkObqh8e+farEYwhLehhMg0Y9NsBJdja8BHCil7Lw
FFZa7CsGF1gxoxHfHbMUFhEpLBZlpUWFxqlCGLae43JEj9Yfn1fZ6MShDzfckcBJid0U7lAdaxyF
w9jXuLbQfeCeBhXMvLBX6UYHmxZTN0QcFvWUsgZwqpvI41s43GstfwZYPOFtXEQBgJOpSzd4YQ1J
C+yWKw0JbMmAky+n+fGdnvbw2Eh7qCQrWq8Y1afGXUKXex/QkBR1FKDQTvIUXhQYNo7o5MiLQx9f
C8xb6WWkYTFWwsXzKsitl1d/0/LvgDXHVzAVYd+LAZOE6y51E1pyzD+jXIfWKglXEmrQI55A7keH
wHy2Gm7pWog1zhS3jD9N/i3v2dyRMvoI2MgxqZh9xVZGCZcvZ2yC55aRzUBEPnG6xMwhRUfY0L9N
cb7Da4w9apMUwD313S8nrVOa3UgHYE0obs/5itNk7JUb+Qs8bbmb7Pe1ncIKlwp1ihuSnUCQlMDi
LdIMhk0ZQFaYGjwKWBVYT0Qtclrjk2euDPVhJDdASvsR3zyENW0pmXl56Kap1GS4o0uckXapMcCi
vq3MdJieuxKd3bB66xQKZ1F1CA7tazKKGNT02PXw0KXAkwo7pMojoDRgDUMFKGQ1BoWpIiSRiesZ
ui1hpNPfBoaYlTTpucBpuVTjI9Glw5R6xhr03CQF6kvuZVQWgF+6pyS9Q1aFBjLagGuUPv8OD1fI
wcsEuASwikUiQTFLus5tLgS9QxGL17LgTwU7+l4aXPv+2JZ/G1KpcB5uRisubzK+uhghW9ToEOxj
daRirkktrdXcTqTsSM58PWsPExCuclR6VJg4KZL9AR2nWhUpNx/mwnqH3ZCjxCvb1PALoGIXA9xb
ZbJH5kkJjLZRK09CZDvSSF1Lp64BwxQtP2FypmH8nryhvVhWrnBcobsPeM0LKgW5xluiWPRow3kE
bbpE1JpEYz7wP8vJIY1WwJBEVuGtzkDKiIIAp3Yg8ovRoYd/Ue7Rkxqkl5w5RWBeZUaDC0xQmjKz
a/wzNX2FKXrbsk8mBfcCniESYLVxGzx1VWhTJHHEMHlqSAkgbZyzVp26IQodZZ1achdKJof2NUGB
A/AgWjX2q5ZjAbuPtbqtBi0GgReIUgFbmoAoOKMcdwF3QySPRtgpjUAWvQkoJQTCTsH9is96sBuk
QhMEO6SnRsvyAk8ImmZfZlL0wVyryBwEw0/QJCdq7Fyehd4ytThJstBFBYD2IGmMGKmYPEZQ8xqV
Q4ESoYEnOPUCq09SAw96WClK+xoGRXKAIDo56VcyAYqCfolLAS+LGO4JTiPGWpPDo45k/Stft8eh
gTUEHCmQ+hiNLPFgJRezwJXBya4zWsYtOIMKjZJDzRhUmwbPlRUt7KMGOBmM2nsUH2rgaGNci3o0
L+6zyeFi3CX5vxyNFn1eH/MDoZ/SiVJzZAIaVxINpkaJpXoCOsoSai/g9SBEQ13ZnoX8UHRGDWQX
j0QAjFFT2GI11+ncQeBDmgt6GDO/gnNeZsCURZaMNoK7AP80johH2WCK6Nmu2VZrxgGG1XpLv8nk
jwRnjwbXGDP628oIEmhBzRGnIHiBaBZuGIyTK5zGsibDGEp1q4InIXe5OVSoYrfPsx2qUUF6EEej
AmwbGWpezSWtKBDnXqnhmk63HJcWvtU732HRDNZaWWMrcP5Eju9lCnaoP/JYHFP4DvctU2YVTxHL
PU558O3tkcmXmMZoyxRxiIyXYhScAF+0COgjj1toUkSNR2B3lFUVylEoz2l8ORnKNLgE1A4joGts
MWN8FGXkjZjQIKL4Lr+FlRFlEyYt0TiRtYM62QFF5Xbz4COjK/ex2cIhtJxgpZGbHQJ9gW+BzE0z
DC6AFxpTtno2HhJU6btSOlWNpjRuEjY6O5TW2HaZVlalJyAPIMJJm+fKY9l4LHX1uWRXs+8wkM5G
H23tTXfiIuqElhOtBCAUlMlbKyGnRLkiBfvTEojJoWdUftCITPb9UHIIT5kIj8682rWslGvKNOJk
xdhs8NJKSBm1vIRDFV3jsIdDWchK5pgO6cfUYcMnEqeT1IR4GTBkJf8/ks5juXVkCaJfhAiYhtsS
jp6UKFFmg5CuJHjv8fXvcN5qJmauEUF0V1VmVmYgIsNfxIALU+cOq7YZQP8BLeWTWXN+sx1FwBRs
X1frXiyWr5aMlaoRxM10mad3+OJNIzpHxjuwLSZXJYNxqYQT60c719Fll8vBXhviifHioLAlxq2e
Op+NRPIjSZMFC7ClgvhkOX4vQzOQwi8ZyAC0bbPae9t8IuU0sCOV4NPHy8wiUFiKjfXUtoFehPva
tv4WLdLcMZWuRbkLa/lLScmvSviq9bEJ1HriiYHMv/bQTmtg3RCS67q1sc0Dgu+GLmRtP5dlDuwW
f6TxXtifqnzv17tYaOu8On9ayVtRen8huAN/93AX41lJK+CoRvo8qdrvyGKUIxOEgu/bgCqtuDRJ
fapGW91opbQzat5Yqd2ao69WgVyk/4TZeLHdY6H7oBWrlfB4wlnb0vCm3Eg3rJ3P5ExFh6YspuNk
dIQJln28i5d5P2K4vWEL9nmslJPRL/FWk8ePihq+ZWnRDqr2S1lTr0zt33kmY7VKndG4pwbtO5J9
cPbkSrQ7oZxK8Z2lDCZjQWjghFXK2LhdjnxrGfZ0s7smlA6lkm7jOgyIGb1j33cQQgqWiRZnLJM/
zcZSOSKjTyfU3rQ+5cWkSeO1M0hh57ZEJVGVZ4rzQUNd3LXHNf1M7A9Z56o4m5kdbzIOfDkS6klE
QebVgEyd3nlSw1UyzvjTQHcfunUm3plVrE1iD/Fx7q1tG2qX2myPOqRbVBeHdbax62IYaEM/j1K3
UkoeXy1vRV9BlK/LcY4KP1kTR1/eZGF81jNjmlIeCoUDBeKa6r9p9xHTIfVFTZw6mwBeo+veOnQX
NekdWfNj9buD67W08iYpzzWuI+30SibqsRD5de4jNg0s/iSCks4Df4PaLbi95wtNm/bWtdXHotnb
qsvuZTzdVfCZWb02w3Eu419yL8gMJTGObLFxCamL8DeFhC/NJqxfIhJFFd7AW0+WCGch87L6zA1b
VZ7aHTJIaMVf7KDIbzbjAL3G4+yKet/b6lYpyXyj+jcTbwkJ4i/m0OyahGu30d1FQhmqfE3yi7G4
Q8rmkFB+1Xx416cfXkKXeYz7wwmLwmvj1A2z2Q2bf4ZJ3Lj2W43eajbHhUaum5Kjoskbqf81LGmj
kEpdvmrWU5G4hYkjOVB3hX/DDJaqlR+anl7tUCHTScp2C+skjbFwx0GhTpWrGu9rnO8Xq3ptEtQD
XbFVZaeQMbRmiSbXXdPem/SJ2r80crlb++xTmDwkJ2ENI+XJDds68UTyErKWWr7HmmvhfCFLR0ve
Ft8QjK3uRFiGlx+T9q5bO7qEdQ6yDiRD2ScT4UldvDdtX2+o1IwpB30erutknSKcJtg3krvSlaB7
+56WFsPU0XBGbKD6DM9UeqL+Z17JxCLdTHsPlyAlrKFlzzopIk9Nz6L5MlhfssaUQElGu9GXjVMG
cosJJjltfeY35t6oztyeLRVmTI8avnTyk4qx5Mz5qXvXkkl6IuNRWK5tfUZ40bQkY6s7HQ4y/Fpe
Y4QJzcN/uFB9c73PrPR1udMDOpEyouxqDlRzDjVfD0+WTUCRw6RT0/H1kjuY514ruIsOeY/b7Wqf
LbpgkTWegpESgPDQZq6SDSQXcWXTZXdFtIuYuDQ78yKmBTXjWMtwas9LCejbu/USnXCIC7qeiWLu
91If+7aCZ2byABISQqIaL+p/Q9JYk3zxm7Hijqs2SRuMUdDqOU6Qr63AnCYoFM/MQz5Ee0jzyK1S
jd44cQ15vkyVudMj+Hah/cgRLk5Fu6W0X6VJ+FLuhzgszu8h+xttme8W2dOMfVX8mVw9c8nY4SnA
pWG6U1FWbiz2nWFydkPzaYrdiLi+Wr66+irY+ig38Es9ST/cAPmG7jsbvXzZlL8kPWyayrgX3U6N
z730Trp3IE3kvVls1+PCxtO3epf8W8s+KTmdUXiwKbVjxZJaWlfgZJWe/DysIZmWTXN4iqtp+tAb
ef4QYdMBVVqD2EtS5WvTHKRl74FPNE4cZ75BOnTYM/mq7Eqn1Z/FWYvKFkP2Sezzdt5PURKoNtER
xnpdFZWNqczvl3FXKu3PahjJiRb4xZajcovUxMHq6KXX6uemmP6iiMFN4EMQhrEZ9HH5XFvsT4WW
/SwvtrGZjZjpZQlJ/5WeKnVxOuKo+VyuvAzfVj7GQRQqf5KleNUQ/izTc9ac186pP7XmHxzhwOoH
M8/garmT/zNw5krH1luGRwNn9ofqTVLJwcHGDW83K3iQLRYTmTjVCQt+nimRluUq02YpPWX2++qr
SvjpN0J5Ed0mr51YPNYTdpxYUXlJvrcUX+8iJ2x9QuWAGJbiHX9KGsESya/bywcFxK5uCIPfkTdg
29eiwhryz/hWLuKufUiLT7i3EiiDqxhu3fl5chvS06B3Dsyxfu0p1nrkAlawyYovdhwHWXVu+a85
H28Gbdt0+WlIdyXWm6NTpkGD46V90dLAIDwbUXFpeg05bkzB0V6i0aleDdyYwuexUb2h2IzZv8Tw
Q1Tnyk6cNJSI1YpN4beZZps8hPK8N2ytddtUOxRFvUuNgBB4Vl2n/jseXDXZhemvFH+F60vU/xuz
dVcrfouNU+0y+pXAhFGLSfCGJN+u8ez6Upkr1ylytggMLNvTyK115afWlz2m51zHU9jgl3E8dIIO
anKGRenMKa9GtstuWh0xgT43qUctWVJXLfGOSuMTauKg6eKjsI7GRa+POGZaONAgm6ld+580NkzZ
XmTeC5CJ8tKNO2UlET6DqsdvqzGYww9tuqdNkNh3l8k5YKnSfi3sXa2/xwoLiPn0bIh/Jga9KQAT
IfUTl1n5LloyMSXDE82xKN1Y/ulU7H7Lbxv9XPFXj1cd9l9jt7zycMhUdACOk1p8gDP18SWsd41+
K7NTqx8rnEKRgBc4hSJukiWPore0O0Xd0RCs1U8Zejm55XnhmoB2vYcd6kYFq0rn/rGGiCN8PBpu
/EdJColonMVr2QmuWX+QAFrIbh5OtCM1W2b/6PHcpt4qeJm9FdXG+qaodPfqV2/8qHnJjZ3Af5Sc
e2J1ejY7sDTuNXu8hEX1RPLrRqt5mATVy892GBD8GVuvfBazeipvIr5H8wWvYWl9bTU6mzhx0qQ8
1z1zPEO1ERdImYbAkPlw6yl8K6WVlWkSk/SdwGQtq0FuDrmdB2aZcuLx1rNdJb5Ke4GHdIlz+LFo
qrtBlcxpwtSYYTa/69U1WjZV8RT2vPIng3GmFHwDSAJlgf0zeaWLE1nXJbvZ60rbd4JZH9sLcrWN
aR6X6lpqr0141mloK1iw3NdCd1S3RX5I2LMeNMDDzAe3Sstd91xxD2LO3Km8ssw1t7r0TeNzWPeF
BMYbNJ9dtp1Y/DW/NCJyZIoma4PzJ5/LjINJJtNR+VeKLeDmJq/2euLjXkIEiW36wy+nTLK9Xmxh
QCc6kPWamK91+TvkX0bTPYG3o0LQumPdOyLju3vnZy3Tj1lrN00LZWg+Ixa1+fo6W97GYBF19TQX
H0tyXrHWiN67MtoU2lMaBiXzeLQx7Vcxu8Bu9jltwcG0QCt3qLMck5tqZBADBMrJPzHflOZgIDvK
4sNIK8s9Yjhtx/t+TKn7g8E4r3CnrJILNERL0ZY7OiCG5YTzSPgQ70I4s1G9wZkd1Mtmkc32Q2pd
9CWqf1P+3rWOYKcI9xb7Ulalg0WvAVaiHLoKHMW4IGIYS0KNAjO9MjuVKmXTyDemdrdoK0KnWh0Z
RWz31GDCWFA8/jL9qlXXIneMKIi0H93OXd14ySInT3dxGwxiC8lBGR5NZyLOoX7FNzjN8fuSTkt5
68ggr89Deo27N70EwD100uSN7Ayk+eds7zT5j46ukSLHoEtR6WPiQ7aywpa50owGx2kaUjE2Je88
3YtMP7KJW2s3heLWVxH8CZ8PhxPibPVN9zNVW05KHbtpG1jptm1pXl46kje76Dc0Dka4XxHBxq6Z
B+NPk9KqYX3Emr7uxfeZ/OLZVbsLe8P0gh0Dnvpig7gfNeKjLUYUwCWZs5xQAgMDlERKd02Uu3l7
zwxS5AsIj0M60DSaO6n7Wi3TMZJ9gVFgVzmyuS2ROJO0oVJOA/OczZ5Q7+uvlrypRNFLDL9vIWvy
3MtG6cgF3z75UW5UuiY3VnFCSiLpPx1w68siLLDtTYFpfMs9mhMo3PsSC5OkOMEIzD+z8PoDbuSL
ggQIePGFCmSGWL+pW9X4l83v7bWisMTbBMMT2rTw18jfJpTAQFk5V61wtD500eiMBu05sCP4x2bq
dgtqSd38iLRTJ7Cayfwp5iHNr+p04E3IGzBCR2Mdr3Ht7iz3SDsBe11VvCWAD+Z1nF1skzTmSOUu
wXcLkGSpMdxxBhJDjGFuzOa3Cs8TttL2TnwY4DkxbfN2sS4VuVrDxrDwHbhPUuWie9ysy88DD/xA
9mvKR3l+mpEUMfrXVbB0Xp368uRUkht2XtfvsK2Wk09r3GVp6c4TTJg8PGljuFlNK4gifOa7p3Lm
hDF+6iQboNK7pPVzNHptvW2mffvaEAKKw/wfs2eIFFK8RagVLS+8DQjKP8y/IXNjxalkHOq3qr1h
y8eatuO+hz8YPJUa/aule+W3EDj348IXhcIbok+rf5+VJ/GiYUOgjk/du7YEFT+R5q3LClT5XEbK
lh6ExDKHKT5MPldNdjQkW5gn6KW5oySDyzAt8ByC7AHZcfVeIv1LSbgpvb44ANbb6m8cuXn3neQB
SCvJ4tb8qkiHrnWzeRvKAQOf8Scy02k/UvFTD1+AvERtb9JPlZb6lpUWL1n90DRoVVCAvOfncG52
rXGCx97ky1FQdaUBFNavNfDBmYjZrwEHAOtJ/quqZ0aJ3NiKqNo080GvKNMzc+vOzP41yo+mPz/w
fxyUuNnU4vofsPR45cQmPSbxFusY29GrLfwAKi4ZYChev410J5NgLb/mfOUTv3llQTq7gTdv4FrN
8Cbf4E06Mq2NOWjmVz2/pbxTcY0LNx6v07PY9fW51gJzccPZBy1BEEYYAO7VBepGZhlOF8ZAQSvv
GsXnfTPnz4GyEB173TNDZ4iCsC5dImGr6bbGWB4c7OYGVDz9G6LGqd6FuPG1y52bY/FtBGPrA1VP
rDx8r8YhDYk1IJoZl7+GpkZq+NaWuw49k9w76XdtHZUXx1zgPQ6PIALx0LE5dlQ4Wu3ZSuUOxQ9u
D2bkpde1fdME+IpCJcR6/x2TNSnb0kXXizeil5Io/0ErkACQed1+E19r64dcD9JsmyuOTe9KRI6F
LVcfWBZ3tJ8z+nILETcvFdtsCDiaRuGDcEvk8wEn5b5s3+OvpWdSL+CmVGeMt7p5VpD5qae+2drq
v4n/uO5Gc1dnm1J6C+vX+qtUw32YvsKcPIYee0Ck3+KP1b13JwGk386ao+VPrXFQRoq5wtryqx2+
zTGikMrhS6BXU2i0V91NocS4iTs6ZwOGfNzI48PsPXGzCm03/7RXOqr6RczFYTYY2oQ/8W5lrKFu
pBeDZYfiV2jKR6Wwe5uD5c0QGWxXtapG5Tgspdsb9cn8f3knsaEiAWqZJicmpamqvgT5B2yuGE9m
o75LABAbSR8eHHZVOF0La08ZskCe9SIDJSKtJupeWq3Zd0u8U8vKMYZ629bhn5zWn/ZofUtqEjRQ
y5vMSBzRbY0s84tJeKblqcZIYdmUkS+YZq8ImRCQbizFreIfNf5WUSOoh9AKGMEJG2y1nVIfHjBc
7MrGH5R98WNL2jbRcKtmZ6+6NLehibxh+RtGzUWB0lG4wJy3gj9Z1jxl1YZg7pvYwffMH3WvVfzV
8kuoFn1I/mZjr0KdzNbwUQqPYbzpHGFNp6zBvLgfD0vPIS7AxFTWawCp1eRcPdvdR6TLfjrhh9Zk
fmRmT0AAfjY84rvU53F8DPYAtTMRuXX76JNlfPEpQXM7e1HD9VqvJzC1cB0/FOuWaOlTFe5SfrWu
S89CumHK2WaUCRzir3F8om5Oi7/a9FhH/S+afieU1hEIwIYGHwsK01XEYUK6qJEMEJEe4HDVPppe
mOH+gT4sAN/9dYq25bhfQGIhq6AStOjJLuEv4Hl2unJYDSB31aszbsF1Xy3ARLt1hY07UYWTwbEM
X8y3EqPqdhMaXsWCZkiKSTDK3a5aztWPieYqM8cr4DIoxThepWEvPa/9kTgLdihH80O3Ip6um6tB
YW7tOkLb8GtglVJd1Nus7YoM07sdIXebjNhGbr1x8Bm4Rfsi7GfULvgwIyeQ1JvKq0+fzHc0CXeO
DildhkyDgF+LhQcZhFGEkRQZfCO/EPC6+87Nj2HamupuwamIuK75Z0QTWEDgXUbucjHQrRVeBk0c
zhh1a/G2Gy9FereN0zKdM1hWgF59L3r0doC7zSMEcG78fEhA+9+xxoE9udHk0aIoGBu+jsulUW79
n/2TJ8ZmSDwj/FfPAFhJcpuN4UOhMiz85iF+q+qvHCWYPR3G/4LVp8SHFNV6V2K9qx8d69iMCq3E
R0b3SBuZ++B32ryxtzZJVeElz4K8vNnjsR09Kb/IcMtDdiC53tKst+W9AfX8lZm1wT2D+qcKf3XL
yWyGfrTKmezw3GX9vM6uzvOeHSxnDWcRNK5OeU8m0pKUwouTj7o5yd8Wv2bIvLn4Cav7gBWqyK6M
gJCQsEdCnNYqdXtB/WRjsFP2UdUdRAsHiCMRFGMh79aRSQLkGKjP5yz39E4nI79nK3Q6cpYBcUDe
+YLHm79hfTOL5dDQx6mGa/fHVbnkjTNPuCUHGG344hCaj4hT4S3NxyzD8ztC+10ecgoUNbbH9KEh
W2loNh7zTabSWKAiyZ0KxI+WAaWPzaJv+tG9KIwmtdNr23n1tGf7Orb35i21Hd4HQFDACiWC3JL+
8vITV7K68O2PkkZTeW+BWaJ0K5e2u5SbCIVs4Wrmpo5lV70mJXS4++jdPpbFD8Mtm0Cy9d2Qt3oB
PWfFGqboYlMOKoWHPgWi39cDE41NaIZ6aIZvVnKPJmbZYvUlaMz1OxxRS5Qv04f0cILpjxIqjbYm
xbb3Ey4NeTczKlUrDnmnSEMV+6gzsApq7YXDaY3O2fLRJO9R7NnypwxFl4g3I7MD/TjL3mzAPR5y
EHgb+ofECzkxXm1F/h4K6RA1VJoQh8S7BbYv1e9GyjXrxiS64x4+fuE1H2cus0aJytA6LjoWVwZf
DkJ98TuH+yKVAhn+Og538sQDSm/D2Ph2kQWNCYcDcbdearR0EQQoQuzxWIfcE5FrcLTr6l8anxOQ
6ShyWkQkUbu12sJZSGdjYIjbb1160YoJcdCEJp91T05IZNK8I30sYz9dS3oIcG2DKtUYnplN3qKj
x8kjgActu/T5tKkV8zTA6GOMLDma+jRENyIm4bojG4HUhn57NFvG++w5rnEEGHO9RQMFYqLW28wg
3MZiCi9yP2ZWhHkGMenfrPrLUgLeS4ZxIEVpOrXVV27zTiQALnSnVlydFUt1SutJ6tzHox6fRH8p
+Auj/Is/zUyRMVpPufgJa2ym31IZeb7CAK6+SMTsxro/rz02Rwy79MkhqnCuimKr/KmA9nbsg4w0
y4ocMlSFWxpvUs1DOdRchetXZX93UfT4LQfe/xRVjBExJpyESd+dOKp4nuYY5VfxQcm2FOBE09iM
SLQLM/vsDCDUfMbT5g0chDUdBGQQA+9ydyzjvw4efmHaHf9W0bn/CVUuq34eoNYjZrSGO1G2rPeK
lihp38c822sWmqw43av84JFlHojFPBSzchvwJJj2pXgJs6tAyxiFd7mbOne1lcvQj6HXqo9us/qI
8zQoDtL8YSvg1wjdnIGPMtwT+1lVR3/O990KTxU+lRGIkvbUR/tKhTl8VqStbnmrHbrG+NtWXgy7
Ypg7wl3pdvVyl0iviTrSaf8zqm8BxJT0O11At2zSlsTJEuQ9w0q1eO6n/pwW6nOOQ8qG+LK42OvY
KBb/RItcol9kWOcCpnP9mjoKaWzf8H/mzM3ttzEnr5IN116vul8qI/wTyketrXbNwAnvB517zfw3
9CAlVGBlkqztkFlfYbzsyel7iYb9rL6ayIorVgiS5k2XoqcOULtlwEhMaTwlsPvAaZbslAnEbkbT
4uuaHPu1qj+bRpTcNIFAqIno6cu12gk7ulUmqTcC4Wj1T40yT9W1ndSgZizWt1V+QEBcOZFso/s/
5zFMLkIoET6UgcyNwm7fCpsoPcka92Ia2QXAV20jSnU72HHoNKmZOYPcjEHci++oNSMfJhTVwhKf
rBABidBGskMVuvvyEkp+n2+FYrPf5rJ3MGnTXaK+h/p1GV8YP9v0YFvsTjSJW6JIKr91Q7gmCQLr
Rm8ZpzJc6C02YZw2+kukZ410H4ZQVmVsbXoi2wgSTkHYkCnsmM29RkxgUz3nlnRoFGlyLEnzdHw5
VA6q7Vr9bdATVym3i/alW/BfapD3vA3qVzsz4heoKeoSrgTO0noQdNj3VppjYmS01s25jes3w1CI
3B5holQPMbvYp4p+GTHeBCZY6GItICxCj2mDt4kBV6B9iBiPyjged21XHMdpELBaIWwXzryxFTSN
zJfJwpxjWkXohFInNm0jFC+OeN6mDU0yqOniQvCcurK9FqrtWNwi0lyfte7TTq19gdFIMw4V0Ue6
O9voUHWt/tGlo1kVuyQa2I0bEvD9IpDDiz76KfEhNmtZGjnwi3TRLJxgcQooz6lG4+zQRZrKlvQG
jWoxRyf2lBK6zqV4XYy91Pqqva/0IJpvo3UQpJmyHsBp6+v+idc68nuSLqCzxApWn0rgkRoaMAVp
luKlswbur5ivJART5ktMmpL1s5vbPfgK02jVO0X7UhM3ETHdXKC3JfMg4mdD9zqsJjrXTsCZIHoT
KsvAZJGvWyYAmwUpVlotyxvYaNA85A9+RVjXsJiuFvFx613UWLthif0BBcKgMlg293jymmHYNrm2
a0Qv4N5omVI0h4ieuX/vzXMFnDpY/0zubZrffvzKexvDGu2jbn8AzsK2PPdRclaqba5Ox9X+FRZg
d8GE0qr7Re/8xeA51NLOir81QdqJ5LJ+hlvUPle62rFL+Uu2AyIf3bZG/mK34VdbNiTPpCEiEtR4
syJcqTK+ElNZ6XwIBuyGt16Rt2oa35Ywc8LGIu1OOHqYoISoJHS4Y7cEXWti9zlXg/0ztrXsDfJi
uZISJZ6ih79KhR6VQ60NHYGSdY9sOJUJKih0reJ/QB/ENZV8LWQknR1RWmZkH5Bgay4MIKejGwo/
S9Pt0NiHeJ5h8kiNQcU0QchXcwQ2VuuzE3eVD9RWVQLJ2Qh8Y41lekjnBlwqvjYstTXAI0NWniTI
OG1UtitKxHmoPibF9hMruyDPPWdJ+hQ+FhQ1cKeB9n5lb6VAdWMYhuzJQzn4Rv1QiJ1n/SCL1Hpe
kXZWk2H75UO0i87dmWL85cN4Z4yb1Sq2NlJ/nYZKMJ2k7CZVqBS0W8+Rb6CXwqKlZetlzxi/xvVT
NFuVuVNDTtaitIlpT9jRk9zIeO7U82za9Dq1S7J1qOobtedH/OtqrP9C45ihQGhplEuTLt34yqSG
CUYy3Ll4K+vsVbEW47JAc4Ml5IzmD/W2kmluPl7M+mrEd6kFpd7LZfU4cGWC72RhfNcGL5r2jqbF
HzLW0WQUxLHW/NVI+TNntN6TKAq0BLKiAYXLZGE7S2/tyNshsuivwxOmm+lx7BsSjna8jOVPFn7H
I3AnR9hafhEZTHTYRco+fg9KsciK1xr+Ovgd2xHydRSBGT6FylkL+/iasbmpoUK86fP6k9TjtE+7
u5UHfW786kVCPskY6MjFyPLzUcpX2sWYMNwfc4gVt6+drH9JDNUx8Ic1JydHjZtp/bZ/KO8wikYb
Mttofi0v6XMghmvVnJYYwRPqVUstYPkL14jbrRGjxPawtzMXIhB4uzYT5lKPpraEn5Bh9qStnUss
T75TfJGdIOFqUYHITN31Z4KzX6FwvQqvLafzOu2S8KBal05PnYgrJhvvY/sM6QS1PBUQqb5dgrwh
OrVZy3UkRfdHmbIGQxOP2ecoxZeMbly0h1n6HCbb59J+SkTjS9Or0ATWqxO7CZpbZpL+pNPrFTly
hrHjps2fIsPSt3274gFC++9V4QBvqjzx549q7CBiokHm0FZZf0yYxIpiPUUKqYTgFBogUD+m0KrL
xcqNh4pJCQp5m1df64LjxyycdlUdRfnow2pvzzmfgy3Y7Ms00U7xG7sHHAgPqfwVAwJYtduYYPI9
uxqVlicuYPi6GKycgnTk694mv1pd3aKOIUgILSysaEJXwNibSr+FZaAgRd2I0D5Jgzjya/xhKgDs
LNmO9WIx3+0aa7zO8sJ2y9glNaaqENplDnEtesbPBkMUo1vAHDR/HP/ixrSeUQY0mzEuh+sQg+hz
7c/wWlGsLK4ss+dhA1SlR3lIG2esxd1EhsKCR2Xo17rUgoQ9l33LVjKLK1K5tQpyECUa72GxOLAr
IspZDWP34ej0Xtf4/i7rW7aOEuKNrdLLJQUQdKRN+kCNTjMRSLUprE2jppdS8nIEIkOFwZymMS6a
EsyCbLH1mLdbdZSQtM5ggDRiT4MU3aIxd5dZs479vHzNErihpsuta6mohyvTfm4UMsfs+RnENWvf
2sek3KnRX2Vjz54oV41GVNRT5lS2eVU7WOX8ooYvqNRzL0s/G5I65rehpWjWzS20njQMrNETDjIW
/NZ9zv6FDF9t8xZPHwqXW2y99MbbrIPqKq8yoGH6UAS9pQKyWOPvcXltzvbE7kAYN83RXCCZQj1X
tmYSq18h26oFxGm0wslVYejaNFfy6GuP4W6AOA/XxgZJNXdTm4mvfm28SW1YaA5f5mTcaqHpFtms
vMjWTzhIDmVBb5LkjkSKQAMDQUar1SaK4En6buWIDZT0q+uK32iNQcne6rXbNWl4l4AX5OElmYFk
YwPBTafn2TY2Z5Xjg6q3kt2C12/DPWTppsIiQHQUxjaX/y0x6XyWhq5Y+1ck1gnwYlgtGTqZ3oS1
HKRv3ON6xYVpBmX5p5UGBGOPJdGsDAd5jhXMgv9V05sxsCcEJi+ETb3Lgm4ptgYoXjR8VbikD/EL
m1jI3VEhjjxurofpdZiQhgq5ZFpJXR1ERV1hh0yRbHvaaBB0sKnp8WnS1i+bJ2jZnEnetj46U36O
SvuzqAsaaPBLYykktAUPcwdEj0FRtPfeoL0DcEuN8YQhcSr56Majfg5MFqJQMAsIEcttW6adNn3I
1MmW2MQS9AaEdqGhetEN5N91qofvAL9cYM2vodbfI98sOg4lRjqK2V52xcgYmER6loazRZ6L0zFf
uEvzhq8jahYtcooJlBO35IG1LmXgnmSYKyr9qeCfSrZ6/djvBhkRyGodiAfdsFY8K4haWsvJ+yRI
woUcY+AZ6W2J+MYa5VSbRyDIUzsCfFvGVYmqLfLpIpra95kc2XKo2B9CrYbDs9nz7yXsB8Pysgb4
ae26loOlY21Y/00hQF412+9D9j/OzqO5jS1N03+l4u5PdXrT0dULIOEJECRoRG0ySIpK733++nlS
1TNNoQRioiLu5opkmpPHfOY1Ja1nn6xbwHBODI26jJYvISf0aJwegLUXmyq2rfVoF5Rffe0mDan2
EQtJjpfZxV5tQJpZcgnYWNq6CsFwWDlhqJPVeczCSmqJS2GiVDrYdN+mW6i5d0ZnUEAy9YMwrZMZ
FXPZPWRDeWMQ0auWv6wsisXWnG1sF9nEKzTAvOq5iACndP0609Rb3PRo3T3ShxzgWKy67kMpzF0S
2gsE6+4L+l/c74Hqbpl0a68tNgGPJVdg+NvHTO6WevidjX89ZMkusM21W61Ijv1mrz+6YHbyHG9v
UCtVJs9daruj2c6BYW9998Ut2R2ZKIBr/GC8yT19WdPd1vqeUqz1mCMRl3XYuRhHA6g3dGtaz9K8
GD80kFq122yK9LuNiRHyD1Pk1IGNS3/YzbPQTo35AxyYH7x6Eo0UcGyNE4jXDp1uzbB5VSoaJTa5
0eB0eQuJLAQ9Ts+NEn+kHdXwxe2OhKdZTQ0rZxUDuhDmUqrFScnKte2ryxL5+Pkw9WLU3tuQpa9U
CwT8kK1b8dwV0cpAydYOdkr/lENGUloM0TRpbgXV1OYw5Licx62gGDkt+o6NPUSwpXm39c5fa4q7
iXTzu48xbFvEq97UsBWH8JZCvEkA5CmRAcoMYIIh7wLiIA3yplt5+6o9dV2wygeof0a+VaEQQApc
IKg48eAbjZESLc1OYFemNiNHbqHPZ1TLSJM8vd9GoD10qnSJfyqNNxGcJMOBXwR87WVQ3pT83aQv
LxeoujYvWTrCAQ2796HP4Nbn6Yuchcc8QMS2Uuuj3JuP/iihX5CM89wediLe5TYScxW2cNZGpioW
klVO4+D5PKYJBbHkO0FokTz/B6AkzuMdtWPWFrtnZkYrLwN+HtHK3Df50XdPJDN+RlN4l3gTbXJZ
NOGi1sN3ncJpdxrEI/F+ULjHVqd11SMAIHkdYGu3Jt+gJE/+v60jcOB6191JQFJHkLb20K5rkhPL
CuKZYqUHpRicUU+2g68r9xhNgYlVaziTQd0vrAYErix77N2xvMr14V2xzLdUeTXj42g187gUAFyU
CkhWYnsHS+9fQbBnkb1oXUDkbi9RVc6m6Chzk0e5pJpPCux4Yd0wL9KpEz6pOxDZ9PlArovshprS
yhrIiXPPXEvWUi5xJwxAl6YHjGaWtVLOTVYz2viape6ihOZybbnbPlJPWugvI111PLuHiLHKw5Us
QJYCbW80RylXaXgQlnsPGaIO3rvOvPOGb7r3A6ovrXyyUEMXjuLfy/pdKNRjRZ29NPOD6KW5oVnL
zJCMe7OPQEL5prokiUPAKemWUBG/Bx2sqw6FtsQKtVfTjVCbbQtcNOPun+G6iAGVyhFz0axi4ACe
TYu54Tvp/XL0wRxBmOzTZ8t6Bfk3qu85zQIVyEPr9IIYhg0lf7KM8YGcaWNw6qQyvRHbkw4tJChR
v/VjdDDj3VDQ6fAyJ0hjqBUmoKFhHfXDyre8gwBrUPThXg/zreLpcGR6fdnkiuLA/1nEekHVSdoW
LlWDIPefykhaILfMEMA7CUAMZ9WyTrqDV7lzj/ZKNg7g8sfQUS3TibMODF1VyK/5aBs+pRUkXsVz
ZZbzxmZHXePgQOF6owBu63ADMGCrObFHkfZW7V7YeBv52Ro2mstHm0OzJNi/H33kW0Ct3xNg596J
+aHZd+C5rWpjkzK71kOeGnRjTqOx7LObmkhCLigaaPWqs9wT6yuVkNMTHxkgebWP5qXWsEriHGCi
nQOVCnPhyKpVzwOvYoDlNNnGVYcWHUXeMHRKMncvcAr6NUXXbc3cuMe1KncqPburqtPgr1TV0QJ1
l1MhltXHusgIoT0SgUUWu+qsKKCkZUuJrqtq9fN4Ul8iW1HT27BvII4/Q2nb2FK68uRIWY3y+N4b
9x2xWT4ebfEj6Z9ph5OiT4xQTHEQ5tWtce5m4ZJ2bTzo4DatbQHywarWki+/tVUOyDjZ9hRilHRr
tT88dQR+HrybSkwtXHD22eiCPdVZsO8RAcfJzXrzR5I1Vx13Gh38kVii6W/hu1BFGRYDB/lwK1jY
raRDRZBnQdN/gzJU2z8C9adsrMeqOib6LZ1M2sQDfGNRHPwydVQY+aFe7uPxWGrxCrPURUnvSE3u
yvTFDJ+GknMQrrm1izuw7CVwcfVQok0VlRZFyqlfscxMqFOBE08oRPqzOkErKLRqNPel+KkimRvD
GzZKaDATSKkJcrj51gIGkY8uXVWv8RmaJ4G/oMU7YDWowLhdAn5WDGvuta2TjQfNSPllOnIuDZGA
s1UUlBYBokJJTOP1kN8kyo1CfCOt6nGLZiyF/dmIDpLZQ2gdn6bGl7fI8g0M3YCqpL6hYKRpq7q9
LZp5QpnLO2neokgJskFnax/FZCpFYcSKHgXoDnASIJX8G8Dks0h9s8if6SaArxItjdcShq44ND5Q
FHxjI8B4Nkm5ovKN6A4Et3Q0hc7xCrKicJN5UKXLbuhu8ormxj5odtXwMmhOaOhzJdrV4V3V7w0A
o0pwm0uCqelHL3mibUzLYvTe7fxYinRrmHR5SxtUJtRI8UbYsSEtp9wHUZs60qKKfWesrW1m2/jp
Qdwixc1q+tq9/iRpP/UkBddlbANvfAyLV1tuEngrUB2KTnZgpzqDUgN/iFYiBCBr7bzpjZo30nS+
PHgpqtNQ/xrNXaR1/ii1zU1AO6YxEY4ud6L1oImJhV96D144zYrgTreDbcFIK668pOsyV8tmU6t7
Sxp0FFEJYUOvwiYvWkt1dYBsTHD3YHnZN4gaAABoCCzxL1uEysaNEEpudUAlw5g6Q/um6yrlooby
gJev0MWinlqS+XcNSuXmXLGHjSwNg1N0GpKc6U0Wxiiz+ERhaVtTXTFar1+6Vo1JWUHaW/TNaswo
QEQl7E4qT01fPQZlxmqvPAlrOB2NFa1WlKMnZONx0u2THIP83vFavdnYMoUDz6aWoNngNq0emCgU
KCgpYnguxlugnZH8LSqz+VihVAAevqD3/GJytPfeqaAJpEOcsMulG5avWn0sDcgSA3ywrk8+0gqy
81C5xKgNyH65eDLx6i2ThvCrq999VbkpC3lrTVoQeXLM0S4yMitYZ+1dSeGYntooRzOPIphF49iU
ORahzPS6viyMH5gboXMU9hu3+/CgKNs+CZzv3tktYVJqDfltWgJSg1/fknli3KrD7evkW3fKHnNa
Iar0Esv6N6SPRNZskjh8UT34uGky3Jt4CZyomq4JPWuNmld77GKATzKshkXFWiubewu5HmD7gf8+
1BslEAtJWVhms6G7ssoResrj5OSjl0XcNAJVQ1uQEB1nBtB9g/bdi26TxPGAZ4MKDQbQDcMxQNV8
RpyNfgDQX1+Yx2Qc52rnzsNq4VfVu1LnK9aS01b+riFzUiMx1+k+mjGt68JdKVSG/P6kDQRmxsmi
6upU7jDOzSQmxEYdSyTtz2SacMES27KVatwA2CncU6fhZmgVq3wKL6i6Ffl3KL9Nt7QC2Gz4UxnU
yHlXqAeFsgREZGV0qdEzysxbCQxfSH4hR4g5G/CP3bLvCSWgvMFf9IPYGdOUc3ysDmYnJk7kHdWd
LHwoiiXEW7j4x4Bm6ED29gheFP0AibfuPQXeGEWGpZc8WM3CHe5lNFnEhmUJpTW3l6X43tUAa8Jl
o8/78ju4bw9jXOm+crd+9zDIm9ZdR55w+uDohjcx2FPb6ZVTXCyH7keaLOz0NaArb3wPdJpTTzVd
1ODFZ6/onqR4YWJC1e0VCpwiRZ4mJZ8dK/L75NgnVMwteQJ5BjeeSWBzG7Fp2O2doTtpf1Dap1Q7
Wa1xKzz9e87ZGVsHYmBHag+0JiupeSz8bWM/qwTLOXXwuHWzRWUb7q3VdHOl4qMFcDwaBRIYyUqB
NUnXmLd2gdhhBco+i01tp06k2qKwkPykLT4v0ThP5IpItDrYOtCeMWSLGhNqjIl6W5egsdRsWDfC
ohOVVVvXzNgWmkFZtQCw5gW0Kzl5LqT3OBxWBVySIcfethxHBHDagF/Sd4PqbuSw3JR5sY4FbKlY
rGRIABaKMMmNP/nB9At//OFbc8sNb6WstikxG9tclsg8ZNDTVDU3Nk3/irJe3r34EQ7wqUIAY9Db
kFeqbZ7ajCgeOPCu1AmIBuh4RfId3bkbXyKJzuAEh/5da6Zsv8PKQiOnT1a1casqt4q6sSgJ0YGU
zJuYVL0a9pYuz/SiKLea6btO6Ovf6E0gOEKbu/SRkKKx6PPFW1l79xRrHcLxikY62hEIfLocfquy
xNWZocDJQiBLCt8SC9SrT2tmULQV5dtcI6i1xm2pRvtErU6BBuRXxI/CC3Yu2AxdeAe9CtSZlUNC
q8O1bflrZYQQgcJanw0OUhstDcD0Du2fmVo+5SF8hm6RiRu3QTJ6SPR5PtGPIrrEdw1TtWVzVSem
shGx0RWFAbrbUFXes76nuk1rPpu5ZIu+0kMWCKpk1hTSN1G4LyKkLUxnyjBQO/D1HwaHdRkvZID5
drXpg6UREK74w08vDHepDYIdogIRlJ5RpBsmZGe6auxmYQJj8+V04Rp3vhfsa7A5ukSVYorPYxi4
qWFv5RJRpwfFREbOBAsUUdils1YXTggnHvNvHXZhJZ48pXRsOgN17APYuPN4ImDdoV4440hvNx1+
FDYwEEFLBtGXdoAQZSU3JlXDEoBpEwApAhU4U+kHJnG6qLTi3s3SWyP2j/gmb/rEOubNPuwQVWqa
D4A0oVhb4taLdAfJjW+y6+/cxJDmkQ85gSifNqQ9o4a1j1wwTmEPoPhrOSp5UuL9kxjVpNf6yTkh
8tIxMe0Ous1Mmr+NzxCeZ5Nk4l03gzN4RTLxghz1ubluHoWtLik6CD5t6YuHvL6v3acrLzCJZv7p
Bc407grNl4ZYVeSdJHX5BBBVyv2g+CFQRJ3ukDzkxUsTdVBj9VInovfpuX40nkVbSRt90AdXnuOC
wK16JnUc1UpatjbonLE/TPK5MXx2WoDL0QHfBU9JWRTxHKNxep6u2IfUG6QrtzYvDYHy+zcsa9UY
DZOTodcQ1kW7y/BcCUJev6CWB1r6FGHPSe8Gem3SxLtW3XTyxmhe+xqhg4oJJopVbcNVhA0S1N+K
WFmEwv7BKVb5a9YvhbmU0TRmBbUHrbpT9GGuDERqNi9V3PvDc8o2XL2qhbwOwH9INiTz0DNe/e6R
MxTyE5TMuQXDzM17rCeadaiLbaxVwOtRfh8bIlqI80xsFS5+MjO8BxxJzBKFs4KV/Sq10CrTddGU
azmqt6kvwCJpmLQSFf6IyQ+UYqvwb30M806li/v1J73glqkpZ5+085Oq9fxC3fldJUCCx7WromiZ
ipcgk2CUB1QefnQKaBGtNUkzDUWi1qojw6PVMQRDU+vfyyieivdxvjFQfUSjJ63SXd0Byy0ipbzr
TSIWJXOrh842QjrwnUwNzwaYBRUpoCEYj/BLG6tyryx49YIliHomPtvmUZwlqTTiLunf3DrJ1j1m
q2D25jxV66ieSSvwMtLsWczhCwIAnm272alxrBkV97m3+unN3yFW7SUA3otrw3xp6ZxpDfqWUCph
euqNp7RrhLckgCui+IZu/rfSVGa5rVJz9RbUI6fOHlBdoLBB2EG7Ukk20KSkJRPXhJzbhh5cSzy9
LlDxfwur54CEI0GmVT8W/tGW47UJfL3xkJIfaJ11qLJKunIAu3vs3qX8MdZ3/U99mG5gokI2rpP0
PlSfBNKP+QKIjncr+UhxTZiHg9JZsLaeW0CHqbGFxKs1CzCcd/hPL8wTpfbRfxz0pYTmR4QG6l4Q
pTWOSVxLW511svVeahmYOxgnGJeLUYNIvkw76vgrVBfvJ44oxeefnQmABz7lHLsaaa++o6uXH7vm
VeWw4UBmxifRLqaLNea3NJL7HPECsQVlWlr9rEOZrZ25CFylFHUolXVP5jM9aV29UTmbCYKbdk0/
BhZf1W0MxJCa6DBJjyXqQ49CMNg45UeVs7JJ7F0wEpipjYBAujddA2TtN8sgGQ/wLjk2fV+ZSZLB
6vWOcelBdNKeYkU7BuHeywD62LcJmEpUFkLqXtWiHjaVogFOPVnKoXE/cOip+1u1LxZ68TamO3hS
tN+fSohlBm4lObsO6lBQfWTKc8opYp+Qi1OpBQ1y4tZJydtj2aRvSmQ6NomcTByTpCSuiO8heDHs
It2ekx4F5aJH/oAMmrB0ZoVvios/ep8vfRrHOF/n3jpxXyvpkJIdUIvINQtBXvS8FCRawGqto5it
VD1wMI+0HFTwxClPFXUrILNgDccQcZacyFfF+U19HmA4QEMLq8dy2DbpTgE2UQLgBhhYhHDZg5BD
QW9+WijRuRIcTq2b68pPY6TEgfsfxAyzPzbaPknukLaRvY1toPsTLIh/O/zdK8h1EXQ/76VSgm+W
7z9F6TqV5nb+GNV3eao4cuvdC4LZpG3hceNvllpzv4EuU6n+qs+iGYjuHFxnk2Snr9ezekH0Xzk7
jhpZCUMJfbW90RhoDpnEldkyQzoKMPgci2OKjJSipPy7AMGjW9l+CFAqGG49NZhqTvSmquAjbZJT
Hg8rDdhVQoPfx1HLwhfJAztTls26KylJwbbpypwCBAJVZoDXs3HFgvfPqtKqfhYV1aJMPTMI2Od+
agtxMCBp5HsA4VdcBabY5F9jFlU/k//VQL55MiVr3lwBkfEWV9eioT+Hc6p+Fg25dpUZcZXFe12Z
ZQeSDnI/VAgaQvmfw4NGsqE77rN3xfnp0jCdHZAiQ1kwGHiPiLTmqXwQ93SHJs3U7N+8wdlU6q2y
SzU0N/agj0awegfjRXkAEz++6lc0ki8EwKp+dh5GhZAtNeQW3mv/nr5HP7Wf1Z24J6Op5ZX1Xu/l
a3eaHvpPX/3smEvk0FRUkOb77ifubJxztBLBL98rGtLg83LrfzRXBIMvxNvK9L0+BfUNqq4xjlDK
jRtR5A4Ehyj7NsigDLHAr1e59ec5rCmTcPCne6TSFKTEor+hTQRbCSHAEoE4oLHI1epeOLNArCZe
vATtsk/BcOTRjQjeXdTRhTsCJ+udpD2MIJXFR1RQBw+ijVfRfCrF0kq3fsQuK1OdzsHAV1Qdk9bR
E9tRAe8GE9ugSFcuLUjyQHT+osq69+N3WT75YetQt5tzppbyvkKuTK0o1kbBS5MeMiDk6HnYMUeG
/L3Ep7Ppl7Z4yv13OZLuypHWY5g4rQ9GUEYN2g5pGYgGL72nQrtrcfyukwOAjz7HiKH/ngdIp+PJ
0NC+GeytsMEaEXHfdOl7Pz4qJW0jPzmUPSQaMlE6tSFNsyDOzfnXn+CXO9W/TihNmUK8T5+As7i1
7CGHEICWFyRHdH9F+xpUVEnAurfQIAzwIj7p/hjLd0K7ZQquCnSHQVF1fjkDItmr8NYjKuaxu+8K
86fQYMck9UTle82ZOxJFSapALWYd/h20FeR1dj50GJh5UQP83SjnsAAKk1yYOCTayFVFs3/fiW0d
74W1bZOtbciA8x5i8Box0Mq4usuH9RBWx5Z2QmzT6M2behXT9pvpvn+nB/Z75urzzPpRuTsXsKgE
OSypT3QUF3nd30V996a67Vrrh7mK+kofIzaveAdt/N6nG7Xem+N4JViWL2RWvzKDTyMs1ZRcdKOi
iVSvfIGEIazrb0LzHjUPqtLWTVAURu6gvZJx/Hk/1X7ZsX66HSFHNwCekXa1lxsns4yqWzqREEaS
LLPR2U9TRGJi0wFeFyGQZ5n68eupdEmCXTk7NyQxSmxNg7oTVUkXd3TTZTQYJ9EQGKagAlOz96BK
3upSTQ30IymkRSsq8LwdZZOGKndG8dSWAuva9nIpiDjblnvNdiUlsjMUpjp6YQB35tKr+4qsdUiv
Aa0VS4ViaK11leqUA/YyBxD+oZ/yu6B97R4FuQBNw7fuwNdDFWg17gSYKFY8AHYiCrxNUON5M0q0
PdZm+EpRFBVbZWY/1z+j+AYUO6/7EeMAT/WGE+25xCuEUOCd2FEA6xhmxge4JVEtom2FUgEUakzv
VkDV6xQltlnxHeZ0Kc2SI2KYlraIqjvUUEbfA4i4o2afXjEs+OXo9ac94OxQUQa5yEbUo25QhV+q
62hLH+QG6ObMx65azB4svMa0ubHFtHXuL21QlzOB2Vm+NPB9MsjrIsedEVmuKeRNf+Ukc1iWDnos
c41S0Ku6gEW3iufQGW/hTRziFcHuDfLKoHFXdB838apZNzt/YS3hbl1Zd5dCyF+K7Z8WgmF5bmlk
vBW2zXM4/itlJd3BfUVgGnvxzkGnaWFsGOZZP9McxFHnHy+PnhMtiUN20MqLKwepfCFb/mUj8+lB
grGJerZvBYc42pwOdJX5NETGDHjuHCWBWbD0H6+swT/HB9qvZ/h0r5IKQBRN93L34pRu8EE4Du8o
es/Txb9ZiPu1/D/dwq5BnpTKYN64Nqj0IjpYCvC/tI+UK1/uQiovn0W2tdQWVh915o0sJq5lg7VO
EWYIsoulHRdXPWYu7A7y2XaVqnaJvvtIEYP2at41jjY8cvyAczCXnYFNQrWzCKvta9HOhY35V/D4
adyarGsLNwZl3zZo1iOFKYptQqUXFTvUWjonV7A4Sa9MhAvRmzzNj083U2nlanFMi47a0GqUXlWI
5ca1obsQtv066T5d3NOMfIg0FXcez7xrCziAqDF+PYEvlZZ+2WV9urZpJlZm+A0l0DJDIikqaeFH
vm3Ucwgb6Gr3xqgvJBN+bg6c51buaS0HOqpWuAX4i0T3CR4xkEVVW0WkoClqKheZ7c36UWoAJCuo
kAygLzHHQYtdEsHOqBRpE1u+tGuQqHD6Gr5MC3UcdavUetEURCGx9nVBtQWjbd5YiYygqOuiuRVL
9o8GVdt5nPdwBWItQygB7buvR+JC3KCeu7GmRufqjSYn++EuBA2JEcBHki8VuggTrH8O9IrO9df3
+vNsQaL699liun7epIJbZaEvb6y0XILdVZ1+grJ+fYcLa1o6yyZoHpcj8ExsMioUhJAmZ0ecI8Iw
U/Qrp9iFJEyTzpKJoNQNeEncwlejYFUCMETM3NcXrQleT5dNadH1ZrVX2ty9Dfyy2cYJxDx0aUMY
YfnohGzTV1L/P4+nJp2Npz8kdOtNo2cWFoSpwdYCBzYExZXPdWkwp3//tEaEoRqh1HvDjSj2mEAo
/dKyEby55i7CVf4QDUjTS326etW6Wtar+BkEcUmhHQnbat8q0uLfmwhnu65UB0lcAOW9MSyEbzTJ
/l6h6qpU3VvchteWzoWtXVJ/fwUYsv6ojBI3GYj7mxCge5K12zDRKBD5O8seb0d1MGcItTuKBobm
63e7sC9KZ5tugSBOUbhKD2HvsUlesvBKBWOawX/6ImdxrGXSMC4LruvJ2yidlP8AkssQQ/2FMTr/
3rOfxYBGUDdFmk3PLminW8sgSq8s/T+PimqfLf0S+QyzTLjyJO1WR6dOumKA9edloNpnC77B8jRx
hcyFYwdV5EF2AEMj9Pf1gPx5DdOf/30OlVXneULh6rrpz3DocBW07FdfX/vPH1S1zxYwOKLeC6cn
t6GlSpCbJiJ9em9pc3CeX9/i0uCcrWI/cb2xjUHfaArcdJVOt4E6xDuJ9tfX/3M0o9pn6zhIu9FD
pTfbG6DZPWl0Z7JpKhutRQEQ+z6Licrea8cAADIFqdKv7zoN/r+uBNU+W9h+DDZs1NJs3wTNWxap
OnV6NVlFMQoQWdRAy0D29+tbXTDoVO2z1Ww0TQY5aAz3UIWig/Q4JrCn5+Kuf1Rn14q4l77S2crO
g8DKMUoN97WakXKkRYDMbWG9hSZw1RyC/zWT4Esz7mx5x31gy6pboRQL7h4qUBw8mf1ODPDmqm+t
n18pPlxY69bZWi8SEWsakNR9K1nBY8GH37l25q6//iQXlqR1tuB9L/RsLy/DveYt2+AhbG+l/MqK
vHTps9VOs7sWrhaHe4GMaGL2SPouivLKiXphrVhny70ziU/lllFJnhByTyF9IcYmo3o4H9GSvbbP
XrrL2YrX1bAFQTqNPU23dlX+oCMTYijhznp0QD6+/gSXVsWvUu6n6GCw5LodYu4SIsNVOmGLawMC
DzPIeo3YurAbiis72KX3OVvrUVBHOCdzJ7DHgPepo0LwtaoFsvQlLhJXXujShz9b5TbGuG6UIT05
2M9t/BLHFQod718P1qVrn63uOtFttw+SBHWFYwshF+luvw6uDM+FFW2drWg4YpWqgHzfa3t05Bs4
cBTAj1Kx0LIrO+CFxWyeLWatbtq2TblDUz8hlQaF8MqjXxgX82w9DGlu5X4nYFWMPeK/7xWk0vrK
DnRh1vyqc3+an6kouxBITrQPFQeRDAnZCvTmJi6DUyDCd80D+NLYTP/+6TZanA+pZY7RPkPUTSi3
arz5es5cOBHMs1kP9kwrjaCJICImTBcKj6ZGUwCEqZ4qT1/f40KqpJpnk16VqeBYYRDtOy9Ea9xI
2+FWFmkDOJjtSPapTo7epPNsZ+ECqF63sMdUXROxvEW1Jday13ZX9sZLA3m2Rmzd9ZvUyON91d8K
7QYTpCuT7GL+fLZAKn+IrSJO4n2OzoRN3wDqAOz6WfPufqsg2eJcdg1+cuElfhVWP82GfJQb30qK
eB+CSi/Mp7q6soNcmA3G2YnXyOk4+oYd7a1RrDQ0ZEpq5QEuAOa1M/VCRGWcHXxNrJUiT7lDI7AU
qBFnObriZ10ix6qGztfz7dJbTP/+aXgGLwCSpNMJD+FnN9opcgEwgL3Ixmu+7Zc+wLTTfLpDZGSD
Ifc+7SIleYqrGoixePn64S8N0HTLT5f2Q1XY5RjF+/G9fZDf8p/uN/iyX1/70mOfLfZardsYEni8
rwdDRyROeS41caUGcem5z9Z4jYbMP+EHDfADPCOfjKV/9/VjX7r02ZrtJXCKReixsvC8oG0JIlLR
kLIZQwNPOOSR3dj+N0fobBGbeWI0Xs0IQc/B0atBUeLrd7hwfOpnh1taYNaGTB4zpgbes0uX0tFO
d/nrtXPo0vXPVq7dVHpqecx5TD/lB3r0kwt3CSV5Rrvz61f4Van+Qzakn63dNs8CX5oQJo0+Sw7V
a34U9xwY6nd17r1Y67m7AEP89b0uzNRzi/RQSIZkuVK0FykgNXNhq+LKlS+9xbkVut+5yhBPR6kv
UMDJPJzaKp2sDmU5UJCVBHc7wJsiTSj8dnDnHFGb+cIyquZQV5m2yuI627JRuouvX/XCl9PORlUz
qqxWcznaF/jIgk/75j3qE3hsBs/g6ztcCqK1sw2xkjqY65gZ7tN3uN6gDWNrFj8r7+ad+42U4Ou7
XPpkZ3uiXWSmhKVCvDd9yqxUsbOyvPICly49/fvnPTGXOjDvPL9EkT0xsTQN3StPfSE21M62RClR
hxL+D+tmZJqlAma/2uY9SpFd4Xw9MJduofz+9JlkIg8xttG+Rc0LnjySHgYV/Wt52KXLn+2OSZMO
+OkSdyQJ7bHdEKw6/0rR5cLGq53thomk1lhKcunuDsluDHVKp39NTl8Py6WA6dxQuy8CXVgdUBs8
G/uH9gjmZXKDvq2/V7ft9+rtym2mh/3DrnXumB0XAfIXES+BvxveMcPkHTFDxkxeBTTDMG1Wr8zS
Cwv5V4vp0yztA9d2A3Cre7AHaHDpNWKDq86dBe/5tQP80kpWz1byZF6toXZHdOBjb4vhCowftvqF
WS6BW6Pxb11rH15Yc+f8h6JJKmyXGbYCM0JXrBs2/a+/yIUJq56t5lCS+9EtKPi3Aik3bJXFS4ZQ
1tcXv/TYZ+tZ7UQz2jCgb+ocYwlOQFe+/3Xl/3jv/9P7yI7/nDLVf/8X//+eIasWeH599r///ZAl
/Pdf09/8v9/5/S/+ex+8l1mV/azPf+u3P+LC/3Nj57V+/e1/YM8G9XDXfJTD/UfVxPWvG/CI02/+
//7wbx+/rvIw5B//+Os9a1LoafcfXpClf/3PjzY//vGXMvXt/+Pz9f/nh4fXhL875a/Bv/7+x2tV
/+Mv7e/wVGTLtixJNWXJnpZX9zH9BAzi3+ly2TCidVWzZX7tr7+lWVn7/JX6d9NUNVkybVOWbVnj
R1XWTD9SzL8bkiYZAIEMWQLbaPz1fx/st2/zv9/qb+Bqj1mQ1tU//vqFuvjfVa8bpmFqaE6hiKFZ
pmmet2Y6qymhQ6DPp2PWDaUFWtS4NkUKda0h2FuNXlSBPe4GxKLNVvTAy4x2bKCTDtjI1o1LUyrs
E/5FcXW7XODM7lWLBoEl/FN139TmqNwgnDft8pg5JZ1v/XO+/TbdfnsF3v23rYuXUFHNNzXNlBXF
tKRzUkc+SFUQxe3PRpet9o6b4j9Q2V0t0T62IeBxwGC2ZAwIrsuCPrkb6Hh9dor24dpK7L24qduo
uKskKooe1jhEz55ZjDI6win49mjAq15uVbV5bWzNbig7ywjTl+qQGXM9N3EzRme4MbCkGpXylAu8
0UItxr8GAoSsrvokQJq36TW9ArnvYvHQjwWGzopRSJQG0SNDBSMWpo7zLJBI0Pf4kwdyXhyF4qOH
4iuCXopUhCVYHgnLKAJ7FzEQVC7Eo28MOAJ6SeCWq9rSJ9mqygcNBba9OARyULxYyNDg59yjZe36
JUVIrAbRnjDrOIsx3wlz9MwaQDGLoEJjwckzAbuYi9y4pacpixj82n0n5TiLquibvAgFDyWnr9pG
nMbCywDC662Nen3fdcMixjb0IZCNfOEZcdCt/NT7P+SdWXPcSJZmfxHS4IAvwGssDJLBnaJE8gWm
hcS+O9Zf3yeU1T0Sqztl/TJmY/NSlVWWEhkIwOF+73fPWRiuhwOdMFFLD2LX27mdX/nTDlz1Zh6n
T0lYa+ce2FIznHg9bop5qnYfsrIV6poaarmc+baf8t24hkTzW9INL9YV3nBCYFKJTEBc/mhLOryP
SVWxUXWVatbzYHAhpWfEmV9UlRa8c4JFgKme42S9Q2ML7CFonZwXUSsYK1xTQcIfIl1yqaYR98FQ
GXMTuz42FLO2SAWjLOVT2MxrXmrCDeFFzlb5fhKBqrc1i+RlY5lh3Uv0gDP09KVD2xaPc3vDRD2L
LUQQyeRxHAIq8dXotheF1tCMfLdcL43XMrhZukXwPPTSC3fjKKNix+BT8iWpTGSolzS53KtoqvoL
J+5n4AcZzoOXKS2z97pJGOmsKxmLH7Xq5jtjQW9th7F2GOnwKvlVtAFfUuCpKTqLsC9A2AmWFLZS
D0SP5AVWAkzqKk6eGpVP37w6G9gOeC7sxp55JcRbeYS4SkXR4N2uneAvi2fBXybTuoen3y0Vz32b
AtseNgyKcl8E46qjYz23LCCtnDDtVWE431Vh68KoNNPoPBbSBvIicAQPmxUBcy11WfKXDouA0SCY
7r6bPTcn7fr3o2htN8JtzbKRv6JRVT+/zgRL5XniLCsjLnXizzUAV79Oyh8y90/2bhsOswMFPE/r
Gp+9SsLw85zUSNZ2qZ75wWs4Ny9Bz7QflP5yjM7+vl3hoEbqeYD+QDrMyVka/r7pmkml8WHojEXl
3DNwzjzy5PN06CK3jM8HX42EdwBVBQwz6M1YPXsdIZqLSk4ER+LFMMeksh6i8USYPyXL+4JjMb9S
hbG3WkzOSVCRyG8zpkocuFH9I8sLSLC+lx0TQnT7sffUxdAjEtdVAzAzDpixisvqPR7mjhF4T8dn
2ilPMB0PoqDM3RS8et0N+B4i66MqcRXOgCxyv8yjgCFc5EwHMsX9MjeBueGcUj3hB2EAoIrj+nUi
WHMsljT1mVfCUbsd8gEmdxWVu66ui89u1ISo8Kb6Wg3LAiU4brI7f7LU+ZYM4F4s3MAw6WqSp2JW
j0Eyd4JvKsVrJN3R2ntAEcOwg6lVa4QHBrFLo3qznFgdWKgBGpEKqEkVM6zupes2D2NGLBaGrXeN
MMtDXncONMdlVHdalPWVCBq+A98ZPg0zOLw+6tXlYmZkm10A07KxDHHGqksflibJ0XwAcLhdq6G9
iic8fsxxk4ss7FNubAacc0GXMnVfAlHXSH9VBIoLdCfmZvC5WGJyEPlkNS8sk4xXfPpiNwbD8DKH
BELTMYUQBmxv2xRDDfGAW3e0DcR/8lLV5Sp5oNMxsRM71ACcaRMCaACfx5ObibGdGA5PwCepInkf
6qV8ZMUu403DxDUz6U3fMpR5AoFTmU5usU5jW50YQD9TcV+e6qt6JdjIO8GD8wgtcw0l2N0g6Yfv
QVLgAFhNCjwobMfoa72G/rkoK+91gIqLw8Ax7bc0dSDvEq1aHtup1Qc3jVsHwaHHFJdZrA2QBmQe
8QcG59aiyC/IEgUHVpLhqpzA5qMwjC89GTDCX5n1dWQMCDiKB4mgTRoN98bN6m+8GjNO861NkRxn
9rysgT/AfAS1ZINKepcp2xeDUu8kXhkHvjHQ3/n4w6ln+YZK8D1y1+46LhDNWXZTTwsh45fAzc2r
EzDIspN9881WE3Pn2QLepnOjgDluM0Jy4b7gR+WovrOsycKjW4ztg5RLBB4imNMdKprmbYG58h5k
fXvHCt+2NLw8daN8bZlMsOZxSAATdpPA7FVHq7kaKrk2eDEQ5CAQDO4bgplfy25poXHp9IEFsyR7
HMMbFZM62iARrDYNzt0ip+/irgImZZyfeX1v7xWdBlC2NtxU7lLvSiQLI0jXFKdFY8KuvyHVtH5a
cb1lTGIEp+0YEKLxnDa8CnEMSUHeuXAyjPa5qPKNSLuABFE2LtdJHemXHOXdTe2tI3wFX6HPoNcK
mIz0fvEe2AmaczY1UH47zbuf5SAoGHlcwSR40Qo5OrXeWZWUIzB1K3kZZxM30abSlU9eM83m+Yy3
Qf4l13bUZxa+6lGqCgtO44YF0qc+SCjNj6ra1m1t3fulBgFl6dG9lVlcX64Jizszjf6scTBq3OyJ
MCLZrt6SwtNgMwb8ZeY7CJ5OE9qM/bELBqlSmJplLs5U8OyBUsq3s6uYjyoVDMBz9Aqo85x+TPo9
m6B8V0serh267yYEe1s5b54ZEvdsolIY7eJiCUeoCl6L62O2Z9NMhmObNCOhgG5pWLuFY04SqMEj
CNnCm7pqVD1gg4q6Hn17C47tYTIpMBF07zizAt6bjHZCFRSvdSrF6+CbhVHAENdyuUjZHFTKVoh3
gMsEakU+NQGLMTbDnWanhEo7mmHUNBH8oUvYZyEOTZbz/CrMwv45JUZ5zxv5BPJPp5oJUXYdlDmL
lDfXwkjNjwFzVnFw4c56h3yWILPM7PP6KIgiwNmfyviQjdbdyOTEPB7XQMJXnpSmIAN4NkJuD8jw
nrRYAUMrxBykplMsIk8EbCE/D49lM8D+9Njg9RgXJhR6p3MHi0mqj0vUoIJP8zmDBBtnD94w816V
jVTvbI5u6CtDRGh7D9G18PuZeVq9otgLm5CJBBZ8B/IHeHB4NbV/LPugkQcXgihO1bjP5bEGR9rt
HTcYoaY6ExWThH3Gi2liVAdyndqbnHcoRIu5vpcMoGQ7d3BBGvmNy6ZjHv3Z7iKHrRj8LOD+SMgW
HvaCoxsTiBA9NyvbgK+U8O1jka28lte+w/wqBv2G6ZowoQPjI1LstvZzpp2bvChxbIk45HSUFPz5
qB00+iEouyVqihE3Yg4VvweI2Cwe6NyUgmBC4UueV1U9jIBlUx+8Qck481nprm178Ezs+Zthhfbv
VlkAtmKAfXDJwQf8ZQM77DMK3h77SlgFz1OJ2jZVcukoesACbpFIlPzSrD0nARwi4DHxL70mwJsZ
liDBt52u+DUTv/bQQWbVVVjNXP/FtyrHr5uZKz2eznexO8gn3+b1Cz1X1H82zF7hx7GZF0U9//AY
8LoP2jpn9LVNInmBwNa/qDyfUWS3cKuTz2twX6Fg0tiffh4CkkLM3tWS55+z2A9QhYRrixpnnerg
3AZTg87RkYnDUSVC9zuJ6N1XU3p0U3dGVgzkVYC/uwr7igh36xQD5uLEX/3dEDqgnNn9MSSxev76
JRHd+nkQCzMfQg/roxk7A+woLH20dHn6w/OjGmX7PAd3U8AdBj6N8Il7WiyU6HxvW8uxP2csqXtk
+z2CkmPkNlim9LyJTgfCpGZEjgufX4cedpw+cTrI0QYMUZP8UPok8lzRW/LQYQErAsa7885FqUAa
RWMQRcDt0Ie/l6nK3oBCyfdhRDRWhmn3Gs54SOIliveG9+vOMzRL0NivmCvcrjJ3msf3LZogTEMZ
dP1nO8RVAx99xXNfpROSzLZbzIvoan/c6R7Hq3M6fwWQCfjfddAut6OHKMJLansW5AbeT4iOD3nb
CLnRr/zxfPRkdbnYFK4p8Cw4MOIYFCe5Q+THTrPBuH7nsvM4ZChFUmPiJ+F4mtloyWIBwON8Ledz
dm/LrQSP/6yaiYG7EnDcUdT9isNWxt2BeGh1BxKMwjh3ex4fZjkPF/MCvTBZxPg0FwIcZMwGviVg
WJdqvO3tifcb9X54tRbmRz0L2Hd5lDBivIZreQzg6Z/bceUZiWJAoFvEEsFlCk7xgrfPW0KqEDhN
O54vifBBhYYzdNHa0VduZjp/F8IWqLfgSkOxtYVNHlgli+syAAk3NSnIu6Lh7uRdHyKv8glbgq/L
9HOdhmgrGNnc0blga0sAb1ty8EOoMiL2SNNqn/jTeD2txZuy/KlxsQ5GN784yszxziFkYhkfSrlv
hVO+BVnj71PTo6Eqer2yw6s7he2iHLGp5JW9kXWPSDSKMOw2wsGbEscFmCdES85gEviXYwyTrLMt
NrciXP2zAmYpUSRIeBDs6uzStdF47/XV1zWmuM/2wp4zK9ZdFUyuMZYVyFuv7IvPYwmUbc8IL3Ja
xYv+y5SdwJwqAlYtPGu3XRCm0xkUee4l7s8LZj1TfF3VFH6TVVo/VCCj+fKZ9ds0XVLYo5gAF26m
tHVRJ3vZ+F50jLAYwa6GdTKE9NQ1aX6YHL18M5MswDQ2zQAwXI13vXF4iBJvZbl31qz7AaQbtrOb
25XNrPW/dJYzoexo2x9yY+ZvEUZRscnYdfD0LvFpvtHhgMJtvLInJ2PvwpJLh0cZoINmMw6OJHFV
hPwyrmHec2zaN36VgPYf5HhGtPhFtq04VhmUrrIS9ky1UwbI03Fe3dk1Bw96FDOc2XxMIie+mDl/
bHLrNHv2KLxbu8wy85aL6KJdEs4GwmLr7YwvnmZrGClgXVCMiVh+51kL8aUJKqQtdg5nylFhfhfP
dfuq4oq8bZr39adljj51fWxh0GvTgWF3eHBMLofsU1eN8MNNODDrN+hsukvl6ES3ixqD7Qjj5nPl
FuhZtQvzoI/z9Qy7h8QjZV3mdOeseGA/iHN98slvG6G6b6Acu69DHndUzNrx+zwhF9kNPv2D1MFz
XBYSPGICZINZP3k5j22z78vRueEF2H4bhJPfJQpfaReNOEr0OnnXHkf/+uBQLbyg6TFd1ByS7kEc
nBmYc+vOxEvxbU0tCFVeveGFSMpj7gPTFF2UnAtZslAMa3JuamooE5t1fF56CN66yQUboQyHtp01
CwC3UTudPcyuXu/NOg7PrVqQJA9eb++WLl/O6sS+8jouH7Oggh5Ma+SuxKA58GkPA9OTaAV0PrzJ
SU/qcs3s6l7GJugJKJaIINZOtc9BaW+ga8GNpH4L0sak6Doq96HrsnKrVvz2c++mLyHU3nMmqqgX
GuexjuS8ySiVLefsmUNkVL7Dbptzcs18osYoNKz5BcfJ6uB3kX51yvSkYvMTYi4LE0yjhtmho3EG
u44Ri1oPk3a9t1wMiaQRnfEmYs+jeBT8B2GG4ZKiH/YdXlMA7hx5HUm7XNV4qJI9dHrUh2Hvm5wZ
fQEiyKghvXG7ULxEAzu7qa+7aD/kDvrZegQmPTbVK6ws9nDF8i7KeTprPUKtXgHfMXKiFNwqLBcs
Hx3RgRXSiimeVofdP6CHHwDi3E+q73mC+rKvbgsSHXKa+89WVoDvnKCyn3sJX4gRIPsSVC4qIOXn
tXdH6oEaUIWykiKsGdxiB3A8G3achzTlrimNBeDdUvIZKfWBhEnXkmKqKXjzIEBv+0+m1OwA/Y7j
C9EJKkGRTN32kPgjhcvWj9mlhrZmRDQtHPdpQUPFwHSCnTJORnl0Kpd/gYO9vlvkVH7ijduNZ7pK
2UvVU00SsC5iygMjh5FyJxgbaI4WmmSC5YRNFTTYfEr3ahZzc8XOJERTYzuWmVkaDl18pwHFp6TM
xz+0f/67irmSSrGhdOlufIwZtbWMJs8P3wJtlsugHFx1TpA7ybcLfnOg5UNUU9DvlhuTYxH8pTny
rx7ErwX736OAp2q9DkLP1yoU2jXBx4HFQI8wluv1K0M4FcYzzK/xIrLdStF1l4p2OMdCMjw4Uc7A
ezY47tk///h/b3kEhjdW6En/9OLSHwMFiVG4DzSV5NUVCTNqbmUoIIZpunyPSqnGT00ghcvKH/IV
zI7rfsuyDMV0Z6hu7qduoD7Dnh+T+6LgqF9gs1iK44D0zjuoxDuB3vO+ne/qVQR6IxYSS3+YsPiQ
zeASsu+QRtFVChX/9bErj8kTqZCQ4KhFlOtD0iXUwR0AhwwvjFTn9kg1RMFWKaenk1QBzZi4AOKO
smWePss+pxe+ds487sTPro2Dnbq4+8N1/r3F+POXDEToKnY93GP8nr/39fGjDMpEpDY0GfHxEPmO
ro/lGPN78eK+x8OUvoW5pVeT5SsX+WcXKaxDDnJeG+MkAPiWUu4xXbJQPlTrn0JMHyaAkYoIaCps
xhUaNanD4EOnlcJ20kQtyE0L2HJ8+Puh670+mw+ioUZ1w7qB3EsjtRx3BhKvvojnfi1uwgodVgE7
zQpOx3PO9qFoK26Xfva5U6J2FssRq4iP3QHhoA7+kKb92V3+tW3HL8y3rniKPOVKz/2QPEDVsSKi
gYrvSQid535OuPK1iNsGzevCg/2V9KModkBQZX4de14sNiyXSXYTL7pOjsr4sTpnIBWzWOcRSjmj
BdbDH1K9PMn40BCAraUbRCWACc7JLh5R+QhoU9gVGmVYn+XyDKDXOO/KkqMGe+kWdWZQA6bpeATe
OTFlD77rU2tNW3om23kNnK/EjIPpfuphp4ezD8DVtxas1T/feB/YbqevVRoeAIbVTMg/fcxhrTQm
SkNThyBDMic3ThpwtBlsukZQ0me854x4SP+67ywHqi5NveUI8D3OL5Vb8c+SQ9st1f8eWXhFi3Zb
CSUbKGMmz46uXgJ5BsdRORs6uxBU23ygdROUMX/Um4M6ZYcESWXaBR2Tbl8bXeYr0niTPVPgd5dP
//xhf19Mjedqj2qklqebwWVZ+nALJ5NYFpkDUS2DqTrtoGMGc2cArW7ZXGqGMLexW2v2EnCZ94sT
ln+aIP2Jkfg/tyK/ARdZK25D5qaUDj9mYtdkVgsoWOrJSYreQcdCsolcA2oKf7d0uMxGXoSRTJ5T
p7bzpki608oqYu87A6F45opGAef3KM5GUEuoVZ6V/jS8VozdsPnmXHPhjFMERSwM5UEN4LpAVs8c
YCtFbBBhgRc5e0VQuzz889X9SdX59cPRYfdFEAihNBO/2vd+X8MUWBU30vYHJxNmOwtbIT4fCn77
KSuKC9nm8GxSYXwgt3nytXEryokGyEe0d4MgQlAYVlZsaleHtwuV0d24ZNmjN892oack1GM4LNlR
DxVrihupKtvSvak6JFeTuE7nwGwpCVM2RyOW5SgFKyhoC0vSvgyb7kFGHIb+kPP6kDYyHp+YqIL2
jOSfFbGF3z9x4dSmUHXxw/qnvppP14MzRN2famekEqptQOlpPFsLld17jMmjtKypu7In51hjWz+Z
9//8FXxo7p9+ocALlfA92vva8z9OJ5RSpmwiGPK2E6/zi3ponMcsCyvkwYOImFz29fI0tiNYTGUL
cMaTWoLoKgyrNKXaZPthM9GoRgESq/C9SoLM7plc1zfGz32BPCIv3ztImNFRNS3DFWPVFo/uFMyc
r04NThaa5sVrevVJDdTrEeW5VO9+/r/OqBqK9e7omO0Sj+m4i50gL4gaOdwitUX/7o49xzfVMxy3
gYPJZnEBUtdsJ9rYBHNXP00PZT2jZGjHimpdwaY84a+c5LItWUXsM2JX/rLiZwfSK6WPH94M7bmv
pYCZHXUcJFU0RPs64ERLmzOq5z0Z5rbeVaYM5UWFh4RWu+PlV0vRiKc+XKgIq5qzzybPOoylYxle
Fy5M2m3liSLc+7Zk+6qKQtMt4+rimxID7aafX+z/zzkhIdnj/M85oav07XtiQdHbt9/zQj//3N95
ofAvFhnyQka52lC5PO3M/84LhX/hSmVDJYFCSXZUp1zYf8aFzF+eYSvj4iwOPC1OAyT/igtJ8xdx
B3Y4WvCucBW73f9FXEj9nkkzrtDs2d1AsvP0eOmoD/GxwQVo4nat3jReyXlfL/1xtfK2zlmepsgO
Z7EqACmqDk2sbLkR5xUza7XkLGmD/mSwPu7aSiLlrHt5oClE8yj+5khAhyXGZ0+VEvmlugWbMtFH
oWtn86txJcOXIsjLNUSirgi8i7xhdIiyGBlgVOgTZRkVeps2jVr0ZmX9nijeEbIeeyScBa99Um9P
TlmjPc89c9FkEJe1UZoGd1BhESrk7dLyCgsQZ+8yN7lzHDoogTsxwyUmjod+lh5shaUc6V1yiPAi
P0iMBLv/u4/Eb3G7w1t9iqf1/y/k606puP/5ufk0dDkGh7S3X3+P2Z3+2N+PjdZ/cahkL6RddmTS
Ox36/n5slPeXVK4RdLW063EY+SVl5/1lwlBzIFUB4+qcB//rsfHVX+yw3SCkVypPWbv/zVNzCp3+
sonwFVsHEn6+YJdG0O/0Y36NZ49R7Fd0GMK913T9GY3VYZsQ+gMMPKnD1CbDHzbApz3fx58XKJdP
pgX+qI87Mk/3IQkvbKpl3jKjSbhk3QUOx9M/FBE+pGy5bHwwNkcB9WvkzuYjmoKIWVA7gReAXpmR
IGbt0BeHlvf1yZZsBDOpDpkqTcW+Rv+nI3FZ5KHfAPeFafGHX+bDysTqJ1j7uGy+DBSX+sMACbuE
wJO8xfeJu+bnAdv/T5oC3hEVIMHpX26//6aCcfrCfrvAktd7yC0FgZvexUcUzNzxAkYmGhLqmx1O
Ga17ZxXCeap25Rdhu+RYJWtKfG/80+DZhxHB0yLPbl/zUwU7fh2cXji/3kusTTklxTGksySmK85+
yT0Z9O5aTzVZbZz0ABcoucyXYzT2t3Tg6kOBIuFTPyswiLzko2PW1OXTP1+Qn/yij1dEB64xdOQF
p/0PxxDRVNnoSBXuVd02dJASc175C3aGxSPciEKNIugMzKxDRuU0w4yLyKmOftPq3SKj6k935r89
cVwlTl+S6xSQnv3IJahKFU/Knvw468IrIstbDWMy6+BlTuVEbTmO1+IPN8W/PXWnn8kjEUrBc+EG
H74ZW5aL9laHnzm39qooAPboClPkP1/pf7v1dOBTNGOpc41nuAd///7LsO4DJ53V3iRN598MYrQJ
utB8qNBMOOX3mdxXSLmxMs15nZd9+4e5UP2TD/LrV82iEmJE4vajAkEz4sPnzBy8LF0kAKVRQvfD
TZ+LgHleDoreFrrh8HX0Avd1XiEJtWJMn4ifie4qXEIa6hxY6q8gCYu3Ij4RrIukVNW+cdNhJZ4p
BX7EtEfpF3EaE0C+ncS7Jc5W3E4ZBVvM2XL5VMSl2z4tgdX33rRIsyll7L3LiojGrdNTykQ6QSvn
KSM9SABinluGsEmHLAoXE4en9BR9BQPuJHnfIbvyAuJM7cgIquyER9dU0EtMGwMH0iHp5kAmXBFi
elbbuyxPUy7xEtOY00ombJgpcRxqr0+wmTp1a8rzvlVa35KSaD779DDQ6M4nE8bcl234rcRRjGve
rcGdUXppHAP+kahCR0A6nyB3UQN3ibV5eJrh4wtJvokP/UiPRtnz1e2L/i5pxfpeLo1X484qk++t
G8/OmZ+wP9z3QcFxg7o3/NLRLzl78lTSxZ4W671O0hCUqaJkfU092zuQvwdnPmMhgd7aTY19yWUY
WlaNkhGleXazl2l1yEnWkgThpmUPChqN1pOHc9FzgqNOGQfbTE1LzbhtWQzp6PopSarU7+zRi8MM
qJ5DEvYsWz00eqvj9nJHPrktDzQqpHPeKM85K0tvWK4t7b1ruoxeAfexgRcPVlqRS4iagg6dr5my
WBXlzKa3EcENv01QDo9JEl0sdc8YblTr8b2rwwQtD8uivnRLVc8G8lSRfO5M3vkvdPhxoqtVTwnt
J7d2937RleqhF1FGsjcZE/fbGnYhQ2BTV1ePS5NGgmJZL8Lr2nhhag58PSQJM+6M6cvA1ZsPMadO
/AjuRKJpM9WsDQ6Y/5bpxXWK/V6Qs2MRgpPgS9XsGYYdifHWpZ227Rxx11GZYeAmyAwk71rRq98M
uYy+E7ZP88u8mLHQ4aZOcPrwtnc31gnJM5G/BqJkAq/hg68LfQP2v1m2r/vGJodVFRqoYl+I6EhF
sgzJEyocZJ0knU3rB/b4stQTEQmp8l2r/Bi1dxpq9PSBztjeEkfcBbqwoPRBAXfbNJzzYids0d7U
agSUkVbJcMFS6vBZZNgiG2vJ8qJRXIuvqd/r5RC2eZedrTMaU7C9BLp3nsi8I+3rgCfUtctbxn98
zSOfgztbBOE9c7tqe7UQ4iavXjlrDY/21FdfJ7MWBxaMfnxNfc6o7NPNFH+bq3iitZfNkTpfBSrO
wxhM+QsjFXmxZxc0O4dwXpNsL8tGuwB0G2YBSLTOuFb9yZ1Be2LzOq1j09WEzyQ6xLHvrzu3nIBa
zCaevXNcD4hxVZExh2Mq4hTZYBtNa7pqYWm2p/xXD6AYoOYpjbMvIq7stsqRIWLCqv2tHoPU0BSb
ciwZimlKTvhu8LzGaXpTeAP04qZJXcRMpNPJ/uuVxkuL+PhHEUnvYkphJ/D6kuKqprP0mmS57x+K
NWjXg/Kt884xJeYo05E8vaHGEdpN73QxgstY4CmYMn+8KnL2B+CbTeuer21E6yktY6UpNdlYoVAh
TxdkW740bM+eavPHSsfO177UwS0idSL0zipGQ/m4pqI3pWFmif3K9HMgVgpRhBxPC1mUNzVp7lOW
k6UwQuK5Bhb7rxDZcmWywsIMnqb6E3WjTl15q99IDNXOGO3wpEHKbtIGBr8fNQ3VE9iA8yGoRgJ1
o1TBfHC0QQkQ5riI9n1VFF+qsfCooC3dyGRPPJlDsfjOG8ty6DCKTx7lrEk8/0eYsz3eslVmsFCk
llZg7PrjM5vvFgFrJf1qzzIs7JFMZRWddzM9kXN4Rr1/sRKqrS+B8nYKnoTHcrMxK8V0kgiqMwQh
q66hFOg53ibXTbWSha395MpvHPuGRa5qHlYfJcjJR2TuOxJX0O/QWA5Xum/1dRNMAY4ikmjxhvZ1
/IiyafAOpWrJrYRelb07qkF/QU2ezIdpVHBkeq4Lrt1UmtXB/9h2AinRWNjmOHdr2p/RihpJxzX0
BEpLfnrT08D8TnQMRu5QDDTKU1Y/sKpFpE9tZqzNIxEWMt0hnoFNRnWSLF+UhRfV6p5aItDHrmr2
G0iK+jp1d1md9MutMU3jkuZrVfrFOkVXX7USytBNTVYZ928ROt1uAjO1kmuq474iU0/LCeUf2mgL
XDoVZX4urT+F4S4hnzGuDBgm+FttKYljbaMZ+QpXM85MgCvCDuKZN4UddxIkmD4yM9sAfircws6X
3ZQmwzOFcSJqMh99y8Ti7AWHPBflBWLvLtuXU2uX74vpTXUrNInOjW2cod1I09Yc7rFLuMhGRZMO
txQF3Gg3cdt+6Rree9t28qvyIiWJ4W2dOZseu26NlyebqGq+HvM2cu4qL+3vDJZEwmytwHVQl466
drqoWGgK0zHetEmZxo+h48Tv5bCW7VVX65DBgbkDyE22s8gu88GN+++RN7XR3hRz0j93DYDm7RzK
arrTrezvIlOUycsg0uhLKp0iOy8wsfc01ivyDEmrEVP4CY/8lxrdFCK43I3TswAdK1vDVD9YMXOd
56GLsGPnIsbCSRLmdunCwNv2axOzfDVhDDugpYNwK7qleKYzZuKtEj1rShRF2I1Vi0MQ0QT9xQ0z
WsR2stWFf0m4FVPoYprwu0wzUlr5WOl974TBHU++9w2XWXJkvr9PtgRTlh9oPdb7sMlyvXEiv3vM
2gQu0pqu7U0WadMc4zmbizc51vGDDfVK5RfjenM1DciMKKjyQoJ9kzjfUEKx5xtyQ7CQQfVcvEyV
1SRm0tKS0VOJe53pAKS4dSRMAdF5nd2knaVDm3iFDtGyEtXdNEQj72nY9+VmZC5jK0n8fR7bJdJ7
WwQBcA8/VxSXZKjIewWUvy7Uwrt9Py4GK1RWhgiiu5S1AIRsR7sMzFAitiZ2m2zn0EAPdiNL3bRj
x4JS2DOjldsqiNLiPM8k9P6YSgQxYg8+EWu9n3wu8opvF0jY9MkZ/G7ew4HP30UQi3rbLiWCojFY
n7NBM96geOWh9bEJUDe+IX4hcvXuk05N97WuFx/XjvXE8wpKtNoa8gnfOKo19jpe2Z2Rwion092H
qsb3OFZRniHsnLX9wv3QBz9yCerwxXVbb7hg70jQek9iJ2ajmmFNzHZlLzN1oecopEhG11ot52mh
kvorW6P6psqAaaAE8HFDlwzEhY/4WnVy9IccbNVWLVQ5d0wdRNFhDcBcsqAVnupgx7LPDnlHVrH7
pgipFpgZTcSltoXrbRRwgqtkGKdXZ81TdDXTMDw5aTuVNyHb1W9O6nXDWVv6eU5scC4ByzpL/mSi
aCbQ1/szrthFFsFWsX+t95oSRrI3otAg6Rc73DKAi79SR+XAqqon3fKvlw1+AkfO+YZjV/RGppwg
eT734dXCBQxx6s4ug4GKzCBK16g8XxQl0QPSOLyxQ1n6z8D/lNmtnfRf4653XnjZSIu+OirwMCYc
Q7Z5k46vRmYjWHRFzIcua0oKiHA7jdIynnmb+ORhCPkU5j/YO5Mmt5E0Tf+XPjfSsC9X7gRjj5BC
0gUmhSTsm8MdcODXz0NlzZTETmVa8TZmfahLlkSBIOD++bsKuQsAX7MNqtcAw1Xo6K+4MwgvTNui
8HYR/UuPjSRBbT9XxeCuWmceBfYtNIyr0hwsi8KdSKao8fvgzeQ5GdZGx1u+h60ls8KOKs0GlS6B
j8ag6b6iTI9u3CSIknUjPGei4nFRzJVdblOe2A3BY5AvZXeYIxnSyBpY8jVqujzcyWhGSpQ4ufDX
Ts3T1E75uGxT1VrfJI412moaU+Gg00VUHGwplplsxLOoSiJK+gja5yDc5z2+y2QWfPfsgm9g9d1M
9y6qzAfldec21DLn+Vjczr9RYVee+8jTIjvOJCl9twaTpWZwcs0/m/ZRvndcbb/KKNCQtNJQ09b0
xgERnUXpxKEIytqKPXQpHOAna/Jvc5lVwbGWoebel+5gU8JmDrQshKwM43Z0+47jklzGZu1O2cxa
Z5JzrCPQbGyFpuOyrqCqAgJxERYElpHvbNq4jS0C0t5cpVaZvYKCZOHW0B7nV8wsPEy9yEd3k7RD
+tkpLI6XaqEICRRajR/Rj5vOGofA8qXRxRhteEqpM5/nArsfKvolPDebZs5+libgnyOQmh/sxu6r
r7Xnp80bRkNIYt9Da3TI6NszDlnh28m2Shmsd43nZO49S5OP/4H/QEM5npt/pRv/RwTQb13gv0DZ
99235lmKb9/k7efu/wc8+6wp+j2e/W758q38n2j2+S/9iWYHzh9AaGdrtnembPxzsuK/0GzvjygK
PTQf1plwB2D5Nwnk/eHxH8CEwKtN62cSyAn+sEILuZBPO6djgh/9J3D2GWL6NwCETAbHeGSe/23O
smB6FxyQRL0RZk6VUaqF1qEwZL/XRj/t02AuMQ7b9gvnXvUPaqJfdQ7nf9TnSwPjM/BDlzkXtDTJ
TFFQuEF+8BWCPcjSiPZeVN2sFq1VJqxVNMHdlo6dMlVU2YB2Nau09R+hb39eBZobAD7LhY8OLq9i
0lPfVmZxYKw75nSVJjaJ8eliT7gq6k+1vbxEkf3208PxF2iz5f8It/31llMjFNjgvqFpedYl0J6L
2ZgNSOS94cnpnfKGmxlJwPw0UkFDoV3i6Ef/7MU/IdHxvuZtB8zSz227Dqyz0rhEpf0mpJ7cT6Po
7FeG62465MXi+O901hQEwzoexgnLR9V7yLzCrp690lf2DYNjtZc9beJOVzd3YyRUvmcnPzPNyn8A
r77rh9Ihgd0ytb1pba+dTkmOEdaYlfPaUAmGRX6mcQZiGcKw9vvi2NSRU60LjRZopVIW7fMudt4I
TJni96zs8p0fZc23EmqeliP09engHxcUvMdGTek3KMhk5ddOdSAxytsQDh/t7aV86CL1EE3ZazlL
F4mnNB5nzZGSE6F8BgzsjzP43j30ADW7uF2+I4Kn5Wdsnqmk8p9TtzIOSXfudjfR7I8J/0iBGZWw
vwZdfT//OJne+/2Cpikz1EerF184T38wKockpNq390jGTSa+lPl0xgDJ3vKdg79EKxoaFOiOdk1H
m08VkudU/hc5hzHG/Yi5kK/oI/T41oW+9xaOHdyl1KP5NKbuax0UYhsZzkl7nSp2KOEjf5v3mvW+
YSA+qIpjyq1STXvvBkiq53rs91ZvzN+WvpPDEcYWXTHzklVu5qhLqwf80EO5RiZv39O7631vEXxA
01Q9+ib+8HQ/OdKz1kk2S36U2Xc/6GymlzELkazGUaCm4D4DiovWsiw1XT8tpikGGou2BuS3df+E
0WMSzx4/lD5U5Zh+wYwzjLd9Hwzs7k1kxz6oJnb7iKL5reRFC9e6mQnUW/RE2yHZisGtoVvUTB5h
JeqERlq+EF2rnrKywASLy8NjYklUdrRaR6bbzDbxWmkbiz7XWdjNPshyagIplQqe7DLzHZThMmqO
eiworijJcHiLdKDeVUszm8yXBtUvYSvw4XbTiFXNGlXFjN8WvdXQeGf591jY58JdOW7OkSisEVlv
XLecxy+KWENKmRxVV0iie2DAplfeLrFLieJyAtPbzlnbPZXS7byN7RdIpVlf6TotusrYJkZXWHsX
I/iT8sm9PVZtY3UvZ+19der0zCZcV6UIVgSEQGD3Y2qH60DARazHwcAbX4SZ3+y0LNp0ayl/aGOb
b/wyRUYTcXYymC3rmpVlgyc4JRO6yIHcWpCP/jknw5d4BaiEXVv4fYthuDrXhNdVqGLalmvzaEqn
7nh9U+M+aNORJnBOShji6rNZKzQLW25B/CUgEDK1+WOhMn+4mcY2eqd9HPjPeokiZqvCDl/6Jpne
y9Z3niPPJBihaJQm5IDZhRud5Z69mRqRlx95q2UB2m976evo9KPY5RjsitUgsjA61KXT3NLuFup1
WpBVxkpfDP4z5fVjjmzJ56+a9awxErKonhNJsByfItMdoEUCpto0aKZ649rtGSzCfGu/JMKe34DM
u+wkBOfrNerJZlnBedrJWeQpJkI4o2VXVNN0coYme/J0PXk7ww+7aeOCcGc7IuGbtwWwbd6gT3cE
dzJXwChiVu/mwhOwsYWtniNEQYotq1iao4jskpRpMoKbE2+uk9xMOUjaFkRzeXK1nKp1X6fMrrnI
gmQTidHL16XXjtbZiA6xNkaG+haBc4sNB0/rHlTGG/eGW3nLZmYZejNHV5X7NpuiT1ZTzJ+DJsnD
l872/DtTByOHThSg+45z5CNNuGIgNtiZgu2UuNEHJpPJ2ifAThYmWonxY1a0d/kB+NGhnCji3FgV
xNoaZ3/9FjhV9NhawTAA7kaZXnewoqvMD/TnqhKdXM14jbaEMMh+NUJtrdC6GC+etdgPaOg1fmI3
y05liEJq3ToAC5T+zgF2gjz3N62ehgMH9Kgjc9gG2veqWYu9SAutHit0zO2t1ZXTciuSBNcaWFOW
w8PkHUcrf8jvg3lqqr3RI+FdNzO4+nrAMVeSIFe47l0pOkVBJQ3gDyWykXtDttha264jRBZOBVOz
byJHWdmaB2mTTQMdDEZrU85O6jnEg/Q0Xn224+Q+K0xxI8ZWpA8Su/mybeGl94IL+cRimt5HveFS
u9zjU/FqM3OxZA0f3HY59romabVN2dRwBcrmQxeWmpB4HpeTPwpaXL0xb19wSHYzrl+jwAeivLs8
a4z7fLRHcZCV1fNcBMMi9gjjwiepOlKjNOt95Zg3tm2Ju9rEH/4aFbZu1jbkU7aTYavelaT+PICC
K6rOU+k/qCkpLZ74LDT3k1tnzabHM4ihB2+bvbGNecbdPiv4u9yb1R2bLNNQWeIivTEzWZi7vp8h
BqbUbKK9W2oxYA9JEPEkc/XVq9g+NlW11M3eY8WhucrFbn0UCDvEyQxJnol15838n5J60xCvTGlW
RnjXW7N+AmnKxQk9e5ntppHAzh0hCtUSt65s9+3s9vjZKkuI27Zql4UOXBEmp4jRcDgOmoQiOuHd
9qvS5ngTFsasD0pM0bhZrN67ZRufom0/qOBzV8qs28zDMhg85NZi3o0yT75RdmrWJ4V7MMTebZ2l
4UKZ/a4sopSUociavhXzmBY3lZlW6WEcQ4NcJMVUu8JeCPMIU1adeUby8dEyfWvGHsxpUOObDLz7
DOveqVVo9amUDD8By66pAnuVLu5Iz5Cx2QVilSM/3QwR539g52oNjhKTKYABSg5Wsep7aAYfENFc
cz5lnzSNxiPOMOvIf6iIJgl5hVcTZ9vvRAslcTllzZHUUPcAoEQLtwSxavupwx4qrTunKeU3P0Do
NY998s6IqvJjivggXbEpOqcOA1ywDsyxvCF70Poqs7qPDQftQRf1bN+5k+7sqMg/gV+b7wqve5pE
aMPXltCVdcLgMFnj0xIN2P1Us+u76iZxnE/tGbet6vMbZ3QQtKXETa4i+1Cgb1xjxIBrzGW6hwGI
+2E0DypNg81MaNaqGuV8wPqZnwJpFVuDEJR1EBnFNg+BqKuwvmc2ajdyKMSOwponIUvGgoFlzk/z
NTLU2x5QYJOESMHPnsEs7Xbz3HubsGoOqgYxd72Tq7A7KXf6EDpuctfmExktLRXI5HPnK7ceCkRv
IrqFQ1I7iJPxwPLwXUVtuQcd+jSk0UamRXIwg+i92RPU4c/FVltje18mdPFYOov5M0k8D6J7S+3y
Q5v2Juxcg2l/pivFg5PKht0Q1Y9MzZQwG+ZjQgke1IdHCAy2spXvsm1lVhFDDBI1KSHmU8JHVt5M
1w8XsY5AUuOkpcCd8KAHTNTMTLI1bvkFk3XvW8VTtjgUjvS2l2GtnJJbFPzlxs3Fnc4yd0OQU7P2
CQ3ZFp51WJaieYzg6LKVmWbdyc1S8y1NgkdcHS5BbZT7ha3dvreXvvhsT5a+Azz/5C3ktThYQAFs
zGTbITuODdd4ID5EbwYvebE83MzJiOeAo9/anIMPAYCuEGF94IgkP3eW2xw9IsqyGmNL67Ve7BgB
7NZETdhYLntH0xJIpBHsZfptKpKNL+y9IY1tWyXdB9ngMs5xENyqbun2nSidtW3L20UXeAt1DseU
PYWGU6zGTh+TkmoDxF14u82vIXzJgGJ8VRvZAX/vSyd8Njw+K8b0jVfOre98fzRXSH9fmWgQ0FbE
q2+bWvsfpAjeF1NobXVloghOur3fpHpLcMh5O0pXoI4bkhpOFFBQS45/buVUtfPkYo482aH7OC/B
E1y/2teL7d+R5RV+8Sb4k8mfA5SMPa7sRr34orxBHHPTNQn5RLmB1qy4bRyX6Iyyg8ok13MFVUBf
tyz9o5f1ztahVboyxp2iUGAjlmlnRqTprLKSflBSFqbYjcTedd0nw573ZT42h8FV6YmArOBtnuvs
QziN6Uvq0IbtdFH1YW4C+y4jI7Hb0oDp3mWZQoiJ6xeC6pwjATK+JdLBwobsLIhzcsFqNjR7Y5md
r+CF+fs6Z8aCyQiJVYEpNCKz3CXL9J6kOmpDo66LUWbErVnwpDqJeuyECuKJTBQzMsKDiRrjo7ZA
3H0BPtAFLfmlYyB3ULQxyn1Olk7FnwfjO/XdOTfHlQ9Cq+h7O2f156Uzn+d+cl+Uw6ZHIgiZpOwB
mwLvigis9GksyK6siZ1boW2oNokp9bpx8nYzl8n7whannizg3VwXASbAZvIIoIMiBKOT/kfcTcnt
wjJ+cigwOyv7scLkUX5bK5HvwPz3Ez/M2pxafc60MreBrzatNfebErsmWzN0+uI01j3aJxb8VhYr
uzWSfR6V8GnKzSHSLEdhPlua2Jrh2Fd1Q49sEKXysUg7555Me+KyXEmsh2OkJ3cu+p0kX4OzaL7x
Zm28JLzWJYeaxvuCd/oxwo39GQXDknHuVGlY3E1Zdw6qYxweN6pXR5TDccurw5heyaOOTHMNV+K9
BvzIt2NAcFIbyIZY4U5RSIljdqWxV+6s2VD7HkvtuvdS+dIUFW27NCmjODi3t5cu8gdmgmVJyieh
/Cb2a5/Mgj6EpgPRIBSo9u8dZ/QPtTlH69njoFAbSXPKMijKXsvvg2KIsKHZttlC0gZr3XTjtDAj
ZZ8Pt6TzvSmwz9XYmsdAEsBhOvulK3a64ry46kYRbZNo6eLca+24anhYB93OyAQaDL/gDA6A9DQi
u3rOvBEl/0p3wPEPrmOGDlltMO6w4tpEFfFE8kca5dsOVYKLb95nbTg3wAvf2JpisKHyBzugvpoR
0cO3IBMop3Q9oSyr8dckOUP0dqpsXAjhNHf9lzBK1OivZqPyXEL5tMz8rWssfhfuTAdskS19aKfM
2RUSG9D8Zk1Ekjy4Q/9OkiM3bnM790CMi4U/Fd5OJlE24RkMFwqCjhjSVVVFBPdzesrbMfgAMYfs
+3OpisZrDroLBl+eq5dFyJiUiyavd53vuY7eL4tnoacYfacOvVWvYB8WQO+BBO4YDnBw8OjWy2hS
48fZUTvGLvvBbxewoP6uJUvkUzp0VJL2ro20CYJgFVYi3EFjkR1HE9+acKlh3SViH9X2G1uvJLSr
EM+ChIV81SLG3RLANu8Cl6Q8HdU1s3RLTt7Y7Sg8S9dD0L+D19gupPetJr+9F9SlFD01ggVd1mu3
h5wZl8IlDKJdWF5IbkPF6HxEGSO2vebR7OGFkXTgVxUEztYUoozWuYt2osAhMj/U3lDHvIpil2ZI
AHKnNoh7QIBiKfjbdqKZgG77EI+vidZp8owen7F/EoubI/TqTd4nlKtrXbGPSF8+5mpw+DqD7l4J
CGuXdSJF6mA4dP1t0vWcoIi+KO4jtPYfLSMp1jLxy13vBm2/Fdg7Yfc1qoWNaVs8rymiFZKQADNp
iE1dcIq5zzgVLxAVxAo5AROFFXUoULIoI5bITsdNR3Lda5ajlSI+rcxim592AyVH/VlIJBLMQfXO
hI4i0k7om36Y/E21zHd6cMujVOJbX/uEcNkodrBIk28iN7AQ20zP/ZHQyonW5SJDzNQujwT2JId2
EOl9kwj5zsjMtSEqd9dg2LwrLc4eK4bW7xZCvHI1TPZwI+Ro3ZBp8kRKnbM3rMjbDCxDu6nKbifS
HHbCcjbCMpu4yqpqH40MuARw07ucKw+Ui9r74IkDrweTR25wag7zc+9o/zPEPQdfv3KOw+hTkDel
1r7xDRUPuf3aOSTpWAqqDoT2nV8vt7OHwOnM1Ii9WfSPzjSwyavFuTGX8TvUTbOWMm2PMnB7mp7C
4ei686FoLP3YTmm4znnV77O89495SUpT52Nw2BotYYWHwHGMWzWQebSZgDcekomMxzW8jvMKcJNs
keX2B6Nu6nVGAeLGQD8BXRgkL0yMxdH3cx5622gf+tF+8snd21ZWWT+2EXYIK0t0TAyHhYqwzb2N
5xPVaqR+vcsd8oICA/4x/KHhMYwxTQE/s+DWzxAuMXEvCTFCbrivXEJitxhUAjKdVX5DbqxBdlLh
PXd2tai1ORR8v1GIhnF5kog/xo+mF3Tvl5K/QsAKNXrBD0mRN1HjQhzqQ01+5b2Ixv4ZZShBRtgX
iW/JaATOLOJoWQ9o0YZk37tkSQC0Wdautvtt5/c7EUn5RZnuvJrAcQ+FajkiGPWy8XQyQam6/deC
g8apIChno0wv20uTgwgGS3OlZFLtjGhh8S9n9cq5/SyTyv4UTc0/FFRWQ5DJAZ0JyqpcZ/Cl4Mzb
JOgGEgPPaleu/wWEQ289zvmfpA9eufZS/d5rSC9clUpyUuorSk21Zi/Msn5ryEwfLEDqcbJEjBdQ
J2tMqcb72WwW7m7QbofK6Nc0obv7Qfd9bCWYbSVugncSJ3NMy6b1lSyU7+nAiAyQ3HhkmtXjM8qb
p9nEXUPz+byZaSO/TdrFOU4SX1jhM0o0UwLYN6c7wvaqLWb3D3AR7apcMPoIgsl2FuAAUxw7MI6z
YN+3o31TD8SsJDoMN3Yj0e8sTXsUGAF2NbLNe506Pr2FlbUHvove0zmS3wXC+6Z00jw4uYsJ3LcY
Q5i03zr0PbvKMcTdWGmN/2ZYtkHTETEjzfRA9OP8iLfogy7Enjw7VIvMdCQ+xC6auZWJEGCTNOLI
s9U8eZQUkNRxluJZHgPMSkyoTzn8nBMjSO5cESDRP0lDm6T4Bs1W5312wA6PLmqRH2tb6GNUh9kN
yGm4qbrMOULkdw9EjZXrpY+8ZZX1AUFNhJxGc0Cyo0dfwmoqgw66XgnnC35tY18LK81Wbeu05Qrv
w/AVQGp5K0vPj0UwWquqqWbmHsTGA3GM28Qn9A2vxHg0sPlhBE1a6q6tuRkQi2CdxqXuHYUgVtGq
6xPII6LR2j2gQQxBgKZbgWJ7HU5knxCDepT9oB+KJM8ODYFRr+EPBaRoQ6J+KMbpSDvDX/CIgqth
GK1YStt5zPdkth1r1tBe28/TRGxNUoh3FGgGu6zhzky2vpuVqQ6l6veiIcqEo/Ajwkme5sxbetKi
K3O4zayk+9LbuB9QxVlIYVBrDuUO0rLY8dfNT2AIiDjnH4JOBhBc1YEZHHszMcQaczLuVuZ064Tq
1In9tmjSo/dDGkqK5mZBbYPCpku/MlTMn5UXsV+ZZ/Ip8ohaSaS/rZR+HYlYgT25AQYZiI0lDHXV
FN1Ni92ccE8XKcrgMQTPDmFf8w95atYyAu+CKEMKS6DovrR7az0YCQ0qtvnFTvNmR7d28G126oF9
uNUbYM3mDt010DEa2jhQCeemwiFUc+oN7zEZQmJKm9xa9WBtxMuNJM8uzAEE0o/iWIa8lF6XnVXM
xfzcdHbHI7NYj62n5ZZUIzbfvE2cPdKZiot0ZfHkEhFK0ms+cV6V5GTSlI0KB3+ou9EWOClRde2D
Nqr21WJvW9kdbyJqbBoSc5U523oY0620cB6hQsxeQGDUrmJ+W0+Gk5zymcPXgODxNTFZ2uGZoniu
bPtpbkzv6YwZPYLweLFdDH08/xAXV4TrHILcibCXRO7jyI720vK9s1VNjfeBUZW07w6TXkVE1JMd
2Z8Gvyk/YuFBsTz9UC+T1c1tIRzT+rT8kDZnOYqRFVfEQUV68yc5iuXVIskFX0tHimK9iPpt9nMo
uTEMeT44mIZI2MHfBufA6TrsVynBirEikuzG6qo+Lix3vCkLJ3lNdKVoOG7MDbrvgEMTZeMvUgXt
PsK8ju7Q4f0BlFmnZJSzRGOkBSD+U7pd+86cfkYCQ71YuDaMGUlW80PijZ4JlIkIatRuvPGO20kQ
z1YteyyHSMTNH3LxGjyQ7FEOyd+Vlhxs1kzSoG+hGcqTxm45YnjvyMzrF9uwTrSojqtC9egsox9i
dGg2v0FPn9fNVlmiewaJXw5VpNCsIvvfpcIJip0PhHI3T33zyenwTJxDMFmVtNPb932JsH1i7dn4
YevsIi3sO+BaRn/kNYDsP9Tx/VkoPxmC4GrYGBslcWGJTWUGY5wyz8iEZPCt7LT8FjZnlT3CWYBd
ep1fRGkzwpIwvMasgRjFNfdR2z+PZi5XFRmyw5zdFYjcuzF66hRsJjLTTbY0L7kIPkXiM8Gh3a2c
+kOIjcJbJTzhG6ndE+viGqlnGcssWXl6hFRYwIChf/chiCjYXhFP8BGrtEpuZmJDV37qcd5VJ74w
Bmbb2/gYpITdzzsykggnWCbyrwhODv0zv9MSc1c0Dx5x92udoBCX2V3atTul8UZrpZ3DqOwnrWHE
euFjQlXkfw7CX/lD8bHGYb4pfbaJ3MPbjUzRAqU4hKD+hAadDHI7dyhh+f/5X0Ss+hqG+WgjEHMN
ujVIPedR788ul2TaOjimngNOgNsi0/emgTU8jJp1xDuyGUvUr1N3l5vqbkyChY1m+B41zcPCKWKN
9aR4RCm1FqM62l5xW41euDmXW0/nhNVOlwcxm8FDOoUnq1LjJrE7VFXVFycM773ZBqP075Kq7jdh
Gnx3CvQMyg3dpxKV+GM9m7ddrd/IMJrWHStpO3G3OyfY151atn2IijfEC0B3t1VvF/CxVdJw2kXI
n5+In7TWnNrRE1VZgFpOZbcpoSWa49S8Gpqp2zjEw+xqAL90QRlds7ytZerQigv4Xhq3ZVM81g7I
ixBMrwk09SpnmF+nqVmv7VZ0q7oeXrk/h3kkSFA4r05E2OLadfvgJFhC9kx7CXsK/BOBtPltOInp
lRchWuHjxWc0jDyhi0vmXy/9Sa+i3jvX0lmaV5GERl7l2bnn7EoLR+GSMM5ae3a/dD+cMEFpmXcu
Qw2orxWhpGwLRBYNhgVLJZ+Nrra3Z2xiBfP9SbnK+X5ev9bKrMu3BA5GxGWHl4Ovzgz2kBWZkLcJ
1JgGUgSUOgoSsHhEett374NqbhndRJ49Y6eKZgY75dc4mSIWr5joyzy9gSXK63VKsvx3xXq6+m9c
/DonjDo/ZHiFqo+23Yy7xOtl9+HvBSr2r3Y7ZDHnGCIABTBP/LTErvxqSsNeF4nWzNKDI6PssXIr
+TRZPQcnk6OE3mgSu4KVhRkMxkgpUOgeYQBVy5Ks5ka1aMSdxjXWiVFVAZmPnjc9oV3sMKxMYBgr
zKRmtRXOqIvtiNySPAXCHRQCBd3fOH7Dh8wumJJyRkQjJKRb245f/1+mwv/Vq/2X7WGK/r1e7X3+
TTaf618aUc5/40+xmmWSTOBHZOAQxB1ZiGP/r1jNMu0/8Dz7qNjQi2GX5bn4V2KB7fyBM9MkHsrC
lfuLWC38g5hpfGbEHCAY5sRl/yditV9dmcZZRnfWz/kXSi10cHO7kEgbJw0W0+CzMTuHn+7BX8iy
fvPJl011OvctUXXVFAMjvqExfjP69NN1H302f759fsqpTqC65b+7Qhtsso2OZcEyn/fWU+nU4/q6
D794SXlx0fRWxRQHXlZvdFvTdpA4u+s+/LxC/HTlUWeU4WRnU+wF6ga6ldMSiVr/kcP2//2W3oXj
NPQHsmgVV06LQrJzSqPZtufN97pLP//OP126ZiBG3z6McUvtHcaYiATRGZryuk+/EEumeVbIkB8x
Zjkctz7i8VNUztOV127/eu1zMud+sviKUbKLw7AizTj4h1/0/Mz9W3r475vO+/7zbZlgeHSCuimu
KHwhkZZ4BuprbNb6z8TpLnqt5uRco5iMxsklqP/KH9u9+EqhGsnIjDIVO3ih9kQvImZT2T+lBfzm
5T33Kv38rWy0PEjMExlrwf4w2g7kuJqv+zUu6+D8KrGqmRTN2B/z/KGu6/5WeO4/GLB/c+XexYKm
AX1RyGkVk+f8DQvShtzkr1c9o5fRCbZdd9VA99HZCBUlj97SVMfcXtLp/qrPvyyy60oVgiA3Kq5h
WxNhtnFZpvofOvh+c18uwzVCrzKVT6xtbNQ6eiqqTL0YRn3dWn/ZhRnxqAQFRSYoI4zbwcLVpMeX
q27KWfz985NoUSzTIAxRcR8EM1Qy6NWDu8jxunv+PyotDc8MFJ7sWNHG8gTQ7h5mCybyuou/WJFT
vL6ZabRcfM8sPeAY3VTJ8njdh59/6Z8W5K5bUkxfXLpv6dTdZGVX5CsInfLz33/+eU/6i5XtMjwz
C1DEdiZrgJ0alBsaFeincur6qV8i6LjEy83j3/9Lv3s2L35jbS5OMHgDC0KRFSeLMXhXz+jOrvv0
iz03D+Xip0h14wbjTr7vizy/13mAVvu6z7/4kSdS1KAvfnCIwqbOPhhXslf/IG7/3a25+JFJBQgg
ZGtKsxw/+mgY1vwBdNL+h83rd59+setKmhByaHg+PVOYliNOrznhv39/X86/3l88P5eZgHbVz92U
BkNcCG/63lOIc2q6JXgw5t4u1rVK5nIXNY533Z2yLzZEM7MBjoQUcW9Etw75ASslqnd//1V+c5/s
i+3QTVOA6WAWcQX97ycaG7/eXPfRF/uVLAbbLQ0t4qUZXp0gguAY/qFK+zdX/SPg96cFAmVmS3MW
V43p8baW1b4Q7nULvnUxgXsZKFyCuigGQvs6lfONbUzXXbVzca8nv+uH0GUvMcf0SC7pd70U/5Ro
+5s7cumOEfCzjaQtLK5CBMpR+OLa3fN1v+NFrtKkpoLymFDG0ZjdFOZ4nOmJue6jL242AVZgRV3K
9IqWDOGT8dET9Idd9+EXa28WkEveUdAbS0VN9mKVxD1Mdvd63adfrL0ET1YatdYQo4mCZUF9U66v
++SLVReyVpeorUVs4DUoB7itPLjylTw/PT+9Nw05pTaCYRE3VXAP+PuuDa0rf8qLBVeDDhhFt3DV
kp4u0jVfwGauPBJcZh4tgSwNVeUitkqPBF/UC7C5V93tM3bx8y3JI+yRFjIcEvzbz5Eln3rQ3Oue
wMugpE6gomrTTsQ6ozqbbrl+r3DPb6+78osfs4PYAkrlpjhev3ateqMK+8pF8OLHHEl0E3VTiphs
3gCuy/gaBcv36y77YjcjNbzCosHjbSH1zeb2Edbguk3/R7LtT4830HTrl2EqYu7NKsEmRnXJdRd9
sZd1TugN4fleZ5TLtM4baMF1v6J5sbqGQ4DJvWNzD5r0a6Yyb4Vk5MtVV21eLK/zpEWhnFbE9jmr
XNbqW2K5161S5sXqGrppkPcYy+NgtvcysLboIK9bSsyLV9IfEPb6biVi2I0HQO0PSQ3W+/e35PwZ
fzG6XfooO5pGUa2xvWuSd1B69FWZohur+29kUHmYgqjfuOpcGgQXDzq1ISooqJnEL5dK4k8rWn6g
saiz+/uvcn7P/+qrXLz/c+PWGq+oiMdZ33qD/SmwvafrPvri/adUcu70cCYWOlrJoK5S/ACudd3L
BLz7y5KbDtg8tUTjYuDG88Phfh6H6/BT83LEouKyiGo2uGWGjQ1poVwRCPdPEdm/u+MXq0CLK4uW
OQMGnBiMlIQ0J6muWgZgbX69JzX51+lCpFDcBWaFXNGlr7a131/zcwbRxTrAIKQGX7EukuWJdPWZ
IWtz3SdfrAIDcRtlJPhkQXFp36FzDv6h6OCv7zVBm7/ekNQcqe8k3Tue/w9nZ7YjN6516Vf5X0CA
BpIS/0vFkIrITDuddnq6EarKtiRqFsVBevpeUacbcLJcx2heGDB8waApbg6ba3+LMehgWfoBSsXq
NzPwdpT6Z+jgkeF146FOwoqhpOxawgR6zdMpmfkzjCvp+BHPz+mL1+Ck7mQcFwPeEgQTWb9zvPJi
fWeonvRqnDvRz5d5TZnAyIPDUsBi8zBnpedHdaI/rjuc8FMO7YSG8aUdCo1DqF+vndCHRxVyunE2
X0P5TYLiI4TnFHfGOtxRn4ZylPlKZA8gVVs0N3GiX6edsCdKaDqMKYZ6gJOaQV046un9zp/ger6e
irCENqNEUcQ1hdi4mAGqOm6jiL22UrB6X7eueAPXBY7xzob00KG8r91bv0+ZOaEPtK019YgRt5k4
qzk4Nra8eA145sQ+BhdOvjCOua4DvVu75CHCPcuvaSfyWxTFGQt96DWz7Cjke0AuPMeDvB7qyFQw
2psx1JAjH2GreR5E4LXTAyX9uumb1iAJQTa/JvDsGy1gQ+nvzkO33v1iJcycgAyhlMTqR+er6tqj
jbEWAsDgN9ROSM5kgB06oK/IpEAcGHcPkGh4ThAnIhsBjZOAoP0K07/4mSQw/F0g0PdrPXVCMsLr
XIpCK6wlCdwDoyX9IPnvckC36PjFeLvg6NTKeq8Usp6pBm7qTBQeRDYbJahrtin/pgEKBfctRBWh
3+KVOmG67GUNNDDqMiFBhi5L/lkC4unZthunJTiV42agY1l2cdohWMr3BSQDr/mTOqE6wyOQLVkz
X43drn02X7rFc/NMnVjdxN9QKTQ9KvsOlj/vecP+vxDs/+/VNE2dWO2XhkcKpjDXdZ+vrAOhFrUH
fgPizvqFhDQAs+EaoSwFOvgWlpV9Qv3WL+bM+gUa0hKchxkldWV6sCmFslr4Jfpgtfh6BSNqtza9
VQePMrsCKAS7WIuKHK9xuRlm/JzCwWW/jfWOLRSFSNCh7+GyRHdwr0XpnN8POPNc9VtMBEjaV1xd
UPWTgHeSeDbtTPKglLC5FpiJqW4PeLF4Wmftt4wxZ5KXagLZg4sZwzLfC7uAFR2e/AbEmeQyjLmB
Lwf2uiA8okbhXA39O7+m49cf0wYR/JXDfrnCiQwqWUBhYUHTxcNffs07m5KAGgMIvA1aCXhnPtua
2kKiAuy7X+tOhGZxyftaoDIDZXLfxVJ/DrLMLweauqqjbV9ZrCIomltZ/gED0zeyUb5tO+HZ1DB9
MhSzsFv496gFkjhWk98Md73YQq3YSBg+KMTDZXzilk/bEXyHTPvNGOpE5wyL8CHmWLiAjIwhFO/v
tBR+08UVHjVB0m0RCEBXJs2bvS9h+MW85BwpdcJzTFD9U0cVThlB/Gmh2VXp3x3Nb0v2Lw4Z1AnP
OoEmHb7Ly1Utshzf9OtglyJLAsyXXkUaFudAF30UkOwLFERMqCCoEym153/MiWDIDZIu68b52pj5
B5DZ+yFJZz81VXoTIf681gdCoNBP3h5HVhiLDFN0qXfieRdzFTYZDwyPF1Rm9fP2cUiyjzieffZa
GVyFjUhi2+sJqSM+7uEP3YCAsi8jLEj9mncCWO8S/M5Z4Rifou4zxOmxX7WfzCB1hSolynBneIwj
FSPrJ11OX+ow8dy7XZVKCLlOPUyYLFBwFqocXvY19ssguUYpDLo+aLprLMagfNu6ul8z+ew33E7s
rnBlntp9wHAnYFuUFcDpWnnmSFx1ygCRNCrhbqdHQI0nHGJ6uXhOEyc0Jdhvok1x22tC+jnW6bnt
lF/Uu7o6rlCaG0QGp/UKLBlq+sM21Ktnv519tUOmGyqsFMfHuHqCdeSjbDO/LL0rTeuIlKNuEDl7
r1FtrlDw2EThn17zxJWm4RxDBiBYEPV8/NrxuVeHCKqp7eDXvHPwJbDETYH/wF3Dlu8a1GWUJvI7
PCbOptrMKGKNbudSArslGEmASpUSP7FC+re37U/vdCQqGdEJdmwJZFtOGf0OoqdnRuNmkvfzDjEH
1QpidjhfwVF4BhfzcZhaz7ni7KtqX6OhStG0XZoruGlPq6ye/T6lE5ldtmiGDO505Wv5MbbiOdaJ
Z9Pulmm2xKyo+rgC3vhQKvlxyIxnBsCVnVgJtmOiEPVUL9+wBjzM/eB3lv7bmPWnSSJjFFfzBTG/
2uYOZt33fTb5XaRjZ7ccG5mldkUSkO0tgPv9G2XG917fMXZC0u5yFSJqp2so1m92Sd+Abuq5V/5d
hPPTiIA+TRu+o9uE6+teBW8gK8/9uu1eQ1fQzrIMEYkKtndwfH7mPCj8mnbiMZtAoN8TLLCJCl9A
JnjYmWc8xk48jlyHya5hc5zO4QvIHWtexSh49Ou3E5GrjY2A9SPWEULP24LGVwPsk1/jTkxSmKT1
AgjSaztmwUntEf8cpEb6HTZjZ7uEoztqYhbsC5SUd9bwt0AG+eXPXeVdn8xQKMNl/GqD6ovOwvdD
0HkJllNXeadR3pnwHVtOTCWwBAMwJJUGV9NrxF0JEZngaaDrGOcTVKAf1KBQryeZ3xx3RUQ4P8D6
A8W2Vxg5v89W/gEohy9+/XYis8bSBFdtXPuNZhKgVxgtgWblNw0jJzZTFYusMpiG0w5mDoo3Vc7g
eubXcyc606DT43DL3wa2PkkAmPos8vyYTmwKFDJtwYKEHJVmy/E+h3JtgHgOfh13ghOkCbOCjDZf
y7aTqDrmTzMwg55D7sTmIMHuLissh0olKA5pRd40oZ8oBwjh12cfFMZPe6jwPa2054qIl6WSfhub
qyXSbQs7pganCNRTA9mUsvdRpb1UG6ixf91tOH8xBkYOHpwNB3rYAO5GQmBivT6nKyeCB09d6lEC
34W4MWH9F6i2v9s3b8fhX2RaXDmRCUsBIhF0Ycqa5iNWMPVso7G6ljjdArVYldPvcjq3kPzVLzmh
ym0Mf4iJTNeynO/STX8QkfB7sgidQDV9DXT9Lb0dAGqfr7WqjoEF0MNv+J1YBTUi3UvsG9d6pg80
TC4p823aCVRIIBIUDKPwzY6gNM5T/a3Rfe23fIVOoJaWgG2WWhwulg5eRvppq7jX8vUfg82fDnID
EYCLEYh99BIDHQErK8DyqVfaA6XZr4NpT/UaZCMGJezEQ7Yvb7paeF0K/2NS8FO/kdkO6DDzW7JG
bDApkfdj7FknCYT9635XbFOQmWPVVasSgOrNTzvw8V6TkLmCnyWEIeIWCpQ5pAmye+NzHAZ/+Mxv
5gpxgCILkplhQQdX2OYp/M0OEu/Hnh13YrPjw65b8MCA1SXnpV1fdEpf/DruBCbu3kkSs2C6zg18
mSZAeMz80a9pNzBjkAagZwXFCqCmAZ5Vrc68whJl5a+nicjwTrkTPD11ILwD5xBG58HUfgkyGIq/
bp0HEzdhZ6YrvLzuoML/vgbpJ68xcaU4dukZvOGwnogVLq9DcwiE9RsTV4rT3ew5urVCgnZNR9Ar
gB2q1tlvmrhinCgcW7vGmN867L4kvXogFfHa9+He8Xq0QSXJyg2euVee9ACk9M83lpzfaDvbZTyL
Gd7buL3h2RmkE7gMn+IRdqp+rTtRGZXScNSz4k6b7UDOpfObDbgJv93BleSgGD0mvcaJv4rf8bi+
I7LzbNkJy5QoHsErCrfOGe4vsNGF7+oIzwW/QXEik1fRdgPp42sydTfo/d5G851X064iBw5ps1jA
sbzuVJxpHL7jLfe6KzNXkAPvDwatM/QaXIw/rG3PA/fL6cEp/vX07kea0URjgU3FNJ3XXe537dJr
rzsnS939ErZ4Ix/wvLFYCtRVcJ266oPfcDtx2fAaUsEZag3KYIMH/wI4wHj22onLMtQihSkoeg3v
g44j/VZ3flulq7zBHjzEu8UkqRgrkGa/L0O/JdBV8qMwoBqmAB9ya4AI5NEE4hOpPLvtBCUAT3Be
HBDuOyCnY9I9kPB3OsrbRPvnnYG5ZlVIF3Yo9sI7MMCFjHztITH9Co8VuZyB7Kd7wTMZPm0hgVfJ
f584tzPmL37QfZ2VZh9S5CpauDGEZQ2P3Kp6sNXCYYQdz9C36G58RrEFUIw1Gzu/xdh9tY3nPo6A
r8M5BhTszwSGYEO+t7Pwm7GuLgovCCWcOvHxQbl7mqv4cYxGv567qqiaM8gMSz5dhzHrD5Ayfu3o
JP2WY1cVVYLBFO+gMV5TBle/oXuTpJvXOwhjztKD7U/BlRD9BmH3GErABwHk9NOL4OL/etVMYZoD
i2iMN5DOPwadvKwzrOf/+/y8tfGL+elKoqq6hgd1TWDrHMKKdmDLs04E+1Ruxm+jupnz/fz4hKqW
Poap1ITjOuCasCT5Q2jxu9TRv4Qzcw7sSJI02xYh/9+nMaY4yJDfp2aMh0NVwv31ULVz8FSOo+eq
x5yFqSmXRYwaUqlEyE9glT6mavVK9TKXzbSqAY5t8O287rAjy4N+6eBkpv3qi5irlBqbpSklZuV1
MCz5UYNpDl0TvIN/M4luW9UvJhG9LX4/3YIj2PEuKZL34GCq7SUsrfiSLH3tF7auXCrpZgZzgQFD
Ayb5JQbROx97YZ7+ewD8W9+dyLXBZLtd4wUTdqcDXtU4LKRiafzyA65aam9RkrYCVHittUVxF30C
yNNvyXHVUhzJDANXRuRkTQSo70oAFc5Zvf9mh4//ZWVwJVPwO63E0PDxatQatWi53d6sEF40YOpr
LfMsVeMHJJrnZ6Cnw5dBrDbA0ahPv2Vw+L2v1xt/E245/H4hVfCSwS4e9GKcG941azt+acGuX2Bl
Fdpva0DhTo+NXpYPEY7j9zqY0ZaedHnTmVs/jTOjzmoxzHIClRDuD3sy3y/z9ChG7pdicsVMjTWa
mE7zC86F32vY5o1j8JfXBHV5Ox0fh4W3aJrEjxCsL7vfVutqmACvWnWzoN3KwjOpxgzqmt8cev4l
plwJky6jhklcCC9wOc/e3Xar97he9V/9BsTZDodRbbxiaB2+Bke7wa+5+ebX8u3/8/M6VrVLp6sJ
Qx32uS3vs96v7p25CqZSmImzcuSXQZ6CsDukyq8OGzZGr/sM57cwthIt02Q6bTJ7MJCl+Q2Hs92Z
ZICTw4imI6CqE7kfkVj22+5cLFg9NQR1Nph8A1UV2KV4Rs723py8Ou4qmOgmmyqOZ35pqz06hnp4
0kPml2JnroJJlGofWIrGCVxnUnpmYOL7ddu5HVd1l0iLArJLOiRHCnCzER/8WnY2ObovMe2iAV+y
FQcwLwDJ/uLXshOM4uZYq+XILjAp7g77Cmx0NIAS7de6E5Cw4gm6FG5BEBmH8pgp4MH3Gibdfq07
R1OIxcsq4Au7CEphj0ZpfRr2uXnxa90JTAvXENalE7vwNWkfAZstP8yz9Z3iTmzCNDEm0jJ6yQzs
8mh0BlXdM3qcrJVYOgPWs6aXKNTHePzaLLvfxdEVMDWA5hoZreyyAlM8lt9mGA95DbarXyKlChPw
Z9DyyqdjRaJnEcHwx69xJy6B+4LVbEnoRRj9ttztozR+b8jMFTBtyQ7bwIrSSzgDsL7OZZ+bkXke
+/8+2v20n1UDawjdDb30NHkPJ7WnRdJnvzFxIjPKUCIStmgaZ5MLrB2uC/E717oSJqPFBAj+QLF4
b00RSaWKEgY1nhPFicoF5hERlC70gnWlPqdBuB5hbVp7SX6Zyw6Tm0ik7hE6mqNMMqVX+Oh4DosT
lcZAtEgHRWFNyY8lXF8a4rdQuQKmiswi2puNwgo860+ZgCcYj4ifUJm5GqYpDXjZKrSeGTqdurFJ
DiFOWX6f09UwBUieythgGqJu6WFU4tO4E7/dwVUwrQTuu7JH1EuViT9wvUoNTBpEIP1WFVdjsMHA
BAXjO8xVxrCoYWy6dr3fwc3Fiexl0JKltPYCL9kdHkH8A2oL/dZwlycy7EuUVZGyF1iv16epreCR
V8IxwmtZcflQLQwPgBON8D2nqb5LcFMsljXynOjOmrXXGWvCOqCXBlArUQ7rgQzwhPDruXOYyDoN
7UWMxuFNSnL4icHSg8CHzq91Z9niM4xfoiijF1PB2TwncxlAl3JzKvf8Aec8gWrUFO+CC7n0+3TU
+3KIY+53G4yclasbo2wOxy68yLI8RFF5SUzsOdH568vPBuW5QeFJCKMjlKFaAXNQ7ncKctVdE+B4
3SCr8DIH83vYdX2Y+8BLXcRccVc/1F071Xq/xH38EfgPsOdg7Os1UVxpF0v0tKZ7tl3A64YLZ8M/
GRhV+rVNX4922y96n/t6v5QoGI2RAGr0B/hE+UEG4E38uvmhFTZORIpVS7FHNvQnyUO/W4qrXEI9
JAemTNiLgumCWrvTUJdeyzh1MUWMm0hi4zSXYUJSDC+P7c0e7LPPiFNXuTQyPBeFDTcXFERDBUQf
Rzj7+DXtHGrheLLWuwzUBUntYyrrS5sSr0UckqTXH1JNnZKNrvWlkVtOSJwH1CtZS13R0gjonE2j
Ul0EsyeRlWddfvcbDmfywclkqkc4kmCGGPPMaEqLDFaGXlGJav7XI9KNSQ8vJfhX6mhOjzVoBafE
+JEEKHf2BlT4J3Ej4HTTGXrsafRYedY8Ue7sCkwQuKWMlb5MiXoj1XiEEs1rEaSuakknc0UoTPMu
cy9h9Nu2MHrLfnh9TFezNBs7w8SNqUtN04tZgiPcZL3WQOpqljKuM5ClMQPtzbi4G7bhXIdr4HXm
pK5siVoRrUsYKQjPEn0KOKfwylujo9+wOHHZzwKI4NCqSzMEz7sw56Zlf/o17WwNKagHloZCXaKg
vZTx8C7bu49+TTuRuRHUPTV0VRegpp7KmH+EtaLXHk9dihBQnlrhCqEuU9vddWaDeZsf9IS6kiUp
6s2aAL3uYljZwvb7vurSv/xGxInKqBMlKsEmWFuxz1VoTrBt8hwQ56g2rN1KM8bRMkri9x4e1PR3
mJ/bJPvnGyFccV4vgfHQEZhyGHVJx2njp7Rf0uakyyX+AqvdkeWpJMIvz0RdBZNd4do8coXFPGnu
Y2Az1ynwW8ldBZNQhNegHsDiuZ0OJWoKwuX/eir9Zf+3+j4+/Wcs/mdQ/dPYDCtMbG4T+lcj5IRn
uSfTFsN+/LLBRf1FhlPzUPZw5fOaNC47iLE5xSYUrJekr0O4tnXpfQLLbr8t38UHpbUWStAGK+5w
AyjwY1s1fiuuK2JKQpKZBBxveLOyu4TLB5Abz35j4uycI94pQWMP5AW283m6lMXUpl6XHuqSDvcW
j2CJqdcL+5rpUzJ6NusEaMqs4FPXrBc4Wh5oKi5WlS9eg+GqengqsPohvXFRQQpaiyjA+PmdyuRf
prYr60mI1WHdYTSadC3vDaKoCJiQfrumq+vpLZsMfIrkZRH0JdmyPh+4VH5x4yp74Go1h1DKr5cq
gD5LLc3LBFc6r/sryrqdRVGahAO9JS8Z788iTQthqVcqkrrCnrpORaOrfr3sUfceznpH2lm/ZAF1
NT2BTWD1ABMnuOPGPyIRfR1V5JcvhJzy9ZCwNVtuvtryEo/fqW2PLW/8jj+ueod2ao7LFYMNp+cD
5AxnsE389k1XvWM2+BYvtwld9dIUTLXLiWar/M3ieruS/WJjcNU7PBgilYLKgK1TJFcDxfIf89TD
3ntvm5mc1kBWUZ7MwB/7zXlXtGikNWICxfbSB8FyXMYlPLLOD+9NXbEQLEcNdOiTvNRVuOdTpuYD
TKK8dBjU1Qr160yCTHfyMgT7dJ6YmI7p0A9+dxaXq9QGq+3ZgrkJ963woYtSHAEWT3IwdbVCNarN
ayhRlwt8ONmx7vvPdO38+GTUVQtReE5nNp6Xy8jTN7AQbSr23mvfcHVClZ1XgmKf5ZK0Ojc8+dbW
o1/6wxXsrHVjl0Gg6WVE/RNW4pwZ9btCxX/Zk1yRrOmisdknslyiCCCcLnxY5ei3IblqoCRLMqPV
uFyyLTuGaZkPvd+LOHXVQIaHYCaRHtbuY3nep+9xWPqtYa4eKLQZeNghoJJRnBxBDjhkq+c9y9UD
sb2J6wAspsvSDrniNs+mwe9A5CKNtn5sUZ60z5d+rKrPmbHN0w4P8j+95ja5zZ2fHlD5WGcljLHm
SwUYC+3KvLeeRyJXEZStWz2oFk3Dkng9tpsSh3SarOcMdHbRUY0BgLBofY7EHby3C8iovR6AYEb6
ekzA8KsqXnU99rp4PcItaShqBcmt34g7B9zpVm+W7PC4j6AGwlHuXTb5PehRVxXUmJ42ZWgFpCoR
lLXl0JmPvdzhnezVdVcYhOWkLGWN9vVqouO8t19V0HlmEJPb2eCnmUjqLAELP6CFlvy6bkmeghzo
12/n3lk38GDWpEmLMVBHE8PnmXeAG/k17pxwN8BIVDARVhCZ5DuURyzyi02XahSuDZnnptHF3Ghy
zupqv1s3WIP79Tt5Pd4QRy5pRStdtAF7COr6xPXkl8R2vdLGTEZ0RRK7gJ+kycOFP8Zl4/dQSF1H
rc4YGUPaqYtm2T4ssCPJYajtee532UY86JGVkLdBURUs5NLsArq3Z89dcVAC2yu4e3NV8Apk1iw2
7ID++yURXH1QX9Y66GyKxsvyPRg2n0rjdyZ08UZLPw1yGxJdBN10iER9THXqF5iuOCiq5y2oTaxw
K6yPOs6gD/rDa3a7wiC1RL0mbNNFSMWXLujPpl08x8PZMrFJbks9Gl3Q2d5Pujnz3Q8DSF1l0IRn
vLiuZ11o0ZdnXgVRrskY+12YXU9B+ItEAk8culhsepxD8VLu84vfcDtbpu5b5FVmpYt1jR7jqgLF
N478ntdR6vl6pcLxWHeD0piAdH7DeToi27z4LVWuNCgdwmac61YXRu4H/NBdkmq/eeLqguQStrRp
8TH3PgzyNB5PAd09U6n/kAVpUU5z2OlilHjm2NqdnUCU/+b1NV1hEGweNFWoRy5GO9/tPcsxSH67
jit/CbN1RJ4cTae0PXSyOUyVn4UJdcFG5RJtc9qiaWv3M9c3yAb3/JTOXrmoOQRhHJEDR9c1Hwfx
koWL8DtARM5JdkZZFF3soItBhAeaqNPAPM9UrjmaoGGlI/wpuCl/4PHqUM/su98ccYKyIVzsw4rA
SXZyHsNR5xmy7X5D4jKNhn6TixC1LvpRvI/bP8cg9ZLlU1f0Mg8jj+WIwU5Ciz2B3lXz6nc6dkUv
IbiwozAY7EYCeNPVd6jr8bvsuJqXkYAGFuEpGYbsQ85grcHA1/D6ji7NaIkQKW0vdFE1+7FNL+s0
+m3urtqli/UY6yBQha3hW67qHI7Ffs8arrIwnJdtDgesftXNurbJUO28e3qYUFdbyCvB2qhCvzlf
/ux2+l53m/AcbWefTLswgE4ebdfJg4qyQ7jvni078dhF9c5CXBQKNW35Vn6fsk8+E4S48p+1qhld
LSYI9DRHKLlz081emwE8iV5v7OHE6kUOmSpmSxlgIBDkra0MPFt3LpR11rJK3Y7bMorUEeKUT0R3
1mu4iasAul2wU7Og6zLZ7ia73ZnRD0VHXAlQlMaxTWGAVuCFd87HGzqGV35BSVxykWzSEsmNRBUL
aflB9fv8znIjf3Oa+nuv/Wcin7gyIL7uuC6NoSxCJE3DItzqJXhTT1yVBxrprnzfiUhkeIVcTH0H
ZsMC4xtq9HK3cDuKuy7sG5KHG7ftm3q3s2ngjNkRv9QicdkztMN+pU0niykqwZyLoh/wJfO6rJOM
vJ7Lug1o2cOFsNin/guhlUCm2M9mirgqDj0mpE7jVhaZbIqmy5o8mv1kYcSVcex7P7cZdOCF1VOc
z7PeclAtM78wyZz1bgyrxu5Rcxvxts3hnHMrkN396B8kc9Y8pedRrjPGXCEW8yoqx8Oa0R9e654r
51Ci1CBVo+slrT+Hq7kkS3Dn17Sz7um42WtNSvQ7ro7EJgVP/Sq+iKveWPu1N0xiqsTRSA4w94kO
O9wOvfrt6vBKTRkOIFYWUZfcU2GPIMN5HRaIq8PLdJgtgks0zU2cGxpcWqAaPHcCZ540fUV1ExhZ
tKE6WYEfALHZDzNHXCkeqxJV9+Uii2oY+iPVW38yfEm8zqvEVeOVZRr20MzdLpHpjKtHT0yFmvK1
9LrZEFePJ0Rft1E4oPf4spdGzPUDXw3zu9sQFySmuKlguosgmvULOGiPrRJeyQziopBCM3W0wRQp
ynX8MtrqCd/gN0s5xZL9i03MFRJpw+IqyzpkpTgZ7kEXGq6KJ1uIulKZfvUKJVdOFKEQLlxDiiV9
SLPcDPKvUk9+KWnyD0FRA+PXboox36m4i+UXO2R+keRSkbC7ByggRcsh36qDSMJDCIsTv83CVRRV
6xRNw47G63R+LOcOTy+z16s5calIzLbjSFE1XTAyBceetW+DqvRLPBBXV9SjZH0JTSKL7qYhQN33
175pPU+xrrBoTcy+NBORxSaaR7L0h2Xt/ELIVRWVM9gyaRJhDlZNg0RpXR6AcvMzISSurKheknEf
I4xKNq3FUCdH3Om9HuiIKypiYyD6AKKigjfdXcmGQ9YzL70SLMdfH+PC0TZsA7YNDmEB6ih0Xjd+
bwvE1RRRK7MOcA5MExvlUGxkzCvXTVxBUcyWuV0CNKxhAfUYVLzJpWB+eCPiiooEV1mYxEoWadmb
6rhO81DlUz2h7s5rKXSlRTHonhm4hLevOR0mql6SxK+Gl/xDV0SneWtmHFg628fHuLaFUbz2W65c
mc+8pBM8mHFk6TtyZ1ae1zz0m+CuyCeIOpQ4dWg66dIrUijHevKTbRNX4VMCLrLrRGOCB7x+bMse
Y97hadTrW7oKn5tsG3jPcChIUkXXOlD1uc/WzC84XYnP3hO+RPOM1pu6CfOxk2N/sH01+/EpiKv0
ocE2CNpNQ1EOfZfPuE9MW+W347tSn36Nl7lsZ1moZc+h3bpvm/rFb9SdW1YtJJdz1M8FXDDV2dR0
PwQhnAP8WndOzxvyg+vScVs0HAlwOj4xsfpty66MaE8CurTTbgttg+YIMtVysmPoeex3lUTQ+sqa
LZstxi77WCHtmw/U+u2drpaobGFsEMXzVsDRTwICpeM7yVs/Agtx5URLTBa8uJa26NNt7XNoOpL+
wOfNfPf6pK6mqB5GYBktPmmALisjTmz+nUbkll37xeHZFRSNbaQaq/FJ8fCqf3B8XnKqBrP8Nc6k
A1kLQHHxMdjTXvrdHF2Z0W7DaUt5aAu2PgcyAOjJ9yvEr88C+9BXBFJOW9BW5avq8pX6+RMQV2IU
bAR08gyjVBv5VqTRXeRpkENc8FC67UG/NpEtcMUA8HDcu7xZPJMirsKoIiXo73KxRUma9gW5o0Dl
2xInv8swROHf5XG/mECuyEj0Mwr7Wz4VA+p8yQd4FNdXzXRAH+oVdfnPQJtF0wdZtU2T5NveyvEP
y0yyAT1aTp3u8wavXsOcI5M47lfY1gCpY/eqXt5HPaPzfbR0qrkuet7WN3KrGn5qQ5T7XlagvJbj
0MVUXbaVmeyRwNAhOg1lUvVHTStQHvKS8uozCWicHbodS8CxK+dxOUrK4LOZ8KAzxdogGfVEYhXQ
c7uGpLpjFrqpJzNl5LDTzdoTXiqvuo/JRxyi1J8kHNdH+nF6N5zqZ6SballlZwm1818Kv7YdKFxD
WAEGHuhGSRZmPwK8RwKJg2WjQn1/k1bnZBvJ+D4Ssf6xW+DUgFrt5wT+KLCPuIw2of23aNjx6kWD
rh+LWqRi/yimurPnNWPBdk5RdrpcUMLUZfeB5Hp+pD0dkq/Aom+qSGC10BwytooXWW20OpQUksSD
isapu/SVqZY3PQib2we2Sdoc2xEFfoe24gM7wJmAluc12kt5vdmS18dwaDfyFi/Mjcl5GQf8zw2D
vlzAqFXwxux4Ij41wpbhJTCoHzxaVq/9OWN9XB14gveBE0tt8NbQvSYnoAi27ECIKtnbrWmGZxML
MZ6qWg3k3Qi6AnqzDsMNRzZm4WGuZJfldhVDew5BvEnetnW8dIcZXHm8T+0aRNN66FF+k7YGgn9D
VBUc+JCO63G3UKEfQrNGIK3PJQOyKSLjeJdxCOzymfD9o5GQa+UiyabgYMK2Ivm+qbQ9Azgd8lMv
VSUOmV3UJ9V1ERiYdWjUXUJZkH7fQbBKiqScououieCBnqspgfFPAHyTOpRzYK5pWKaAd0MyUx32
eYr/wM9IAHbTTl9x0Z9YDlbiJD8rkck2R1o35UVDZagBIoqRSbcEUZSvQ8LUk+JkK+tcxpXec9GP
yXaktgyGs2qzrTnIChxhuODse3kYhxF10yZJM3laphiyWdKFZXOIs7qtzl0piT1GENP/YURldR6E
4whfjkGo8piFLdcfZkXST0gclPVxMpQveV+a0txJ/HNXqCxZ97zpZpK9xdMBkzmwyGa8K/sMf59r
m9I6D9jcwcC+BeDHHhel6u1ztPEaOj6w78X4PW34wo9h06vkoQM28nu8Nza8C7LA/rXAQuXrVrXx
hygbWoacRRMsz2XV7iEAM8zs97Q2YBQfBFmm6LSWMSNPpt9oeFZV3w2XTZXxeFebtJ1zSZV+O2vV
DWfEVqIOI12mb6YhyPyVQGirAkZCgbgLNl194gwl3JMKyQzc49KnL4aOwbXV+Je8AdUl/bROWd9N
J3Alu7E9GalJ965hZTf8wGtexE7AysSZgpa4TNjVrgmoyvmgK1oPh//D3JctR44ryf5K23lHHwAE
N7M554FLrsrUWiq1XmBSqURwAxdwA79+PKvr3unWrbKamadr1lbWMikzSSYQiPDwcC/RFmqdyKNO
bmPcrO3PLQQHpm1HBA+u2rm9rAHiZwhLWZvh60JdKO8xxpaz+3IkuYZ7qZGsi9ouA4rmFXX7STNK
87egc+rszcCFoktoL5Fi53nl1ccc8t3LXntsra7XvvAeq6UkTlzSaXY3faNGc0Y0JUss8rHxNuic
+jyC/GJZf8L4iBN+yhomD0GLvj5GoqXJDq23eO/VyGuwd4Wv55PWGukCryfzGRKvI+zX1Fi8D9U0
3DRqkX5Ut9hRJDYrL+v7YlyJTNiKHCOCQtvsJDnypW5LW6wJSjwVnJdQZnRbkrHL0gKpGom7wM+c
1MeUWZaYICdNpHzjkrQgZH7xdKC7fVOuibMidkQz+p2Xx3vHwwlnTYAEUkkRKWkhxdtfr5lJ29zc
lqQP17QY3eAPvXSTH1ufZCuGYgMp6GaoJGV7Auy1YYmDMZfHzroAzZhnwpeeOf4xcJr55PWkaA6h
n9fO1oXRBd8I7IThhFPwUNs27qAHOS75KZy9HKMlhVhPgae7K2BbOOIdkEc4PlfLYtOU/qwiKwAb
R9il4TNkO+05VKLyY2gh/8GLLnxzwy575S1t9W3r5yuWQ84Uiz2aB8nSsRKnIhQzob9mJYQLOTyx
yip/FVOwmUQ5HrSmXQoUXSUQs9FpM8htviw7QYsmcRX6R8Z3tr3DaBQyey3rpY8cudZRCIW4SEHn
CYuzuEUuMUYVxnHjcSFztEKYoAz9NZG+N0ay8ZurgvPTwsrE9fsnOZNpw2mRJyNckRJ4ll+tfm+B
55UBSQZ4vCWynsJYNWQKIwYxve2SQQQLIbryT2FQPYy2HxHUl1dfymED0XKReFM5P/hT1iRdAY1r
yAv0XRzCCXDE2g0yxCB3WQ6QteMRnJgeSoEygiDM43zTn2xAEBSzLowEvtwYRAoWCWZPzMotK5ZT
OPU0hfb9AjfVWsWDX+axNfRceeMfeIxe2kG+cQc061UJuaaOMyfgtsqktsU7TEnylIxoKwewPUMW
sFQbtaitrWUXZyEdYtqOOFtGdkPr4Hq0/sFpQRjMXfB8MDGsIz8bt7XowqtWVKdMLXPiefa20n1b
bvKF/CHgXxWVWXkcpvXEMtlEkplPzVwGB+MFfZrN3nuZT2dZomccazxDt2oGbIdmiTsaXKHuXC/H
AHTMl6lBHNJkYHnEZY+Uy3Eds1GOV0bBoqaYV4rEou3uMl/6Oz5IiIg39FZgkgQSS1XsKN5G5dhH
RUvxGl9jFGEC+TetXFHugVh4WcRmDJqUQJ6jXlfuDdzrfRw3WYIbkjpZ4fCpotZfzQ2XzHufvWzI
knDK+UPeOKNNuqlC55HxoiyumMtcAAjTyOwZlkN+MlMt1VYGlSpj3B/jsUvqjG18wFPLgTYOO3mU
qCYSEgOp0dI3wZfGujppC4cE+6DKvM9tXbtL5NhheYJrpEc3Yd9ln+eqmg0SPwyHHkIuggUrs4eQ
sWzz9VMo0A5NA6iDxrXV/DM8Ypo+6ou8/+y3nXzvJdo/x7oe8XTGEnsK26nzYT+dFytOEaBlZ48s
lb3rdSj1wZc04JueSwradU0Gkbasr0USVFqC8qTn7GzczIzbyhHlc70O5YW2roQGG1lhWfHW2BlN
JhuOiRwqXKvAzEx164Q5+2J8WM19Ug2txoi3QFwBlM7dE63qbkRmFeTVLs9a/dgMVrR/NIM/vw8e
qEtR7zmg8/dIi9HAmjUTCVS0eXAzqbppUj5WEKsrta3KnQ+bpnvKRFambaOwILsxwEynzAcYqqrR
76+HeZYr8pN+KGFGtYz6pu1aWcT1qB2GwFLQIQLM6ppNaPTKor6Utosx+cyuO2jjl/cdNCfMdW8o
7TYtHY3aFCxDghg6GD2O54VjJBh3oYfN1DpFIhpKd8iceWgT1INX0HozIEEzdoC2h/GPkDTnSMrc
de3TCnHmM+XOury5NgPns5k6Mmz7FkLWCYaDC3lbwqvU2XdOIDI8isJzomliSsXU5zXiiieXaMb3
We1cCFNDsHgpMYHnyqJob4ledHHNmKfzxEXey6KhgQzSDYoXeIYLs4ogRYJ9A8HFHKNNNMB5uk7W
rsnoK+9YLMJVh4DJASQbzx8VuIAmyKKpWLv7ZQz6F9FBGW9bgUxPYq+AiXosSjW/NyRQPFIYEP6k
LYEWp+68Su4geo/UxFswSZFMAxL4iDRBfxyKhqQlTvMXMTrug+lIefD8EFVFoZcDQiFTZ9cZxBSV
5bSIQ6hkIVAHTNDQFuv6Xk6ueURpF/hR1faZE/ec7ngmVUrKuR6SiQSd2DqCLEvcTIIttwMrBhs7
TTUliHXB0zqWGaS14VGsscda/USoHyxpXSEhuOoQedfrEjlrNMKCcZN5uqGvdDDOGqPiKfR2ILZs
0jVk8g4kjzBPV0ImdvAXIcKjbEf7AB9K9Q6yxyRj0zU633bIuQo0leaOJauoroapnvl1VV6yIz1m
sN2BYGLzFvJCeDe+FGvaWm38GC3A3QJdzyUycOBsooyIk9uvIcpEuMdo+Jlk1gBtE45IRk9IGqu8
LJGUwV37tstbclf2k8JJNJT+bTD7arxeXdP2NzOz9aue9cIxXNwoElnFcTwZ4/SQ3W1Xfna1mm5y
U7Zwg5/zJ1XYpXvKmNdMsZNh1swJA0KSIEOhGJkcxMa402Q00WK7PkTMD4Y+Xta5z7dzufLDFAx5
Ac22VSyxaVAWU8g4VU/I7yov0oIXMFjH5dyvYVh8dZWab4GcO59y352bVK2D2huY4iJVGjxbYVt6
hB5ykICSYmFTmvmD2ik07SK1rLzYUD0u2bGczCLPeU/lp25yr+GfLaKGY46Xq0GlPnzpnXjOweZL
PWfJy6NpnRl6YZUzQF1OWgy8yDZU6bAIWZzHwlnJFg4p9IoH/fw5mx1y0sQXQ+J4VQM0AdNJ/m7t
UWKkrHOc/pQZrl6XQqsyokhq57R32RgcPVb7OxuWFYhVfOpAv2CeatPW7cijLZmIgCf4sQ7cajs6
dXdh3HxpJ3oWYwv7CxJ4KzKLyieJ9pkjtzLrTBFNcg1vw7laXxq3kQc2y+lcKhSFUbjUrDgFOMnt
Kxxp7ZSuFifhdtBTu1vYmj23erRN2s2+xpmjlnba6IzR9hrwHOrziSNJhCOpfEM5Xd2XZgDpNl+9
XRdM032PkLnn1sm8I12GvLwBol9/lUEddnGr7JDwbqkPjpshyyn7/jyEEhKP0AVGMGtD4Tx1oHCJ
iEMrcE27ZW3OQ1sMMs3c2b9mcFoddpkcUKHWlrpfsL8vuA31Lbnru6UaUduG7ZWulnbn8lE8GVAz
a2RZ4TSnNWt6rCocjUVUmjzce1BUFZEt/IbES9hN/ChLV4ZJ5+vLwVDl9yxvzuUknKQs10Ox2i4q
3JbewZlxvWopfDxP3AmWhxUnRpdWcsa0eQ9NhLRjje/t23FZ+EHL0X9QBg5meOiqLmOY7LBnPDXh
HHKn1CsFy7/j2iD2GLsk2dxNN57wEU1zRsytUkEGF2JVh8emmr+C/+mtLwaj7l81nyDsCzyvjEpl
bbwQaMJuZ2ktjSzFIKL2hyNdl9QVFcvTulbLKePFbsnqG1sbMQOn4P4eKQDYZ9DFo9qNCUaj3qwM
2G6yq7nPGR/LGMNH8N5gFTPdXtQBJOYDI9Y7suqRRWMl+Ato9OUfEx8dsaM1TqZ4ctyl2xQWM1Fl
BasEafl8MuPUIwkrG7IdXUAf8dzPqzpQyEyPR2vQn41Fz3l7RUoa4OHPij6UGZ3MOXRF6G84CKHd
PRjTjYnr2dbjw5A3+Tv6DUOT4CCegMg0WYt3WTHIA+HD0S2uyILnz53Fu3Gbuqk2TbfCA1iMvXV3
LsikPJIhBMyjOWfiugh448YTwvuJNnJ+UXlV+1u/bMFFQxQqILgNmUKWFFnetBtIGJk/hFrQ8IX/
HaLNAMmNMm4Ew/kHqzfs5XZU3Nu1vp7KfW6xx/cYS2nv/TJk7rHt8wqLWjR5Mmmhi6jGsaYiJPRt
eLDOyJsILZ8RaS6tR/U5uDjUJjg54IbiWjiRbURZC5P0fR1WG9/RJj83WSNR+/DJa9NxUNPrAGUu
GrOJo+U4qWAMYtblwT100QoZd8Rz8yvqANx4QCkQ2r0zOpY98Axexm++AmH/PAflMB5c8HL4tpuy
qr8J6rp1vq6ZLtUWWn/yfRpGlh8ZCvcVO7fs3WuWAytIVJ/n5CbjK9RCIqbQk8BON0GPo5Rh0jcZ
bY3KelFwWniEr5EPUZiBu2cHQCevI4KoI264q+mB6sKfktnvaicaKR7GscCcjLMteNiVG1HjCT7O
dWl4umSLFcnkw6YjLueh1k/jYBHd0O3qlmsGaPAFTZHORjIoaRZDR32QCbRPp/vagelV0kjtgbwz
o6iOcIioz95YwAlrlAQgwjiMLVJez7D2XMIBjidy9v38ftGUtDEmLekct/26DDf+WHRprUcUjyhE
6nIjg5yF7wCU3DnVfuV2aGAh3Y4MoKn2DkTXqYV4JF6wrwLq8TLKmlFNG+kD0nzqWKYEi4BkYM4D
m8wh111DEGhrowLI6RAd5jbyRW2mqxKplloib+JcvmROGKoopKLsowEWUi+qxP8jTyrcOarrFfcB
hf3+Bfi3B/t6tEWHOCt6fEG19td+N+MDqqRZKOb3CmTU3gttYAmzq1rXuHfhXM8y9TKs8Yhbv7mh
FR3KL0FPoP/UVkVWJIWlyge5gGP6wyS10It4Nu5Kwi/O1LSAH6ZuLFKQgAmKqLocROw3hobRgoTc
/u8IcR/HhAdHlUUum3ZnYK2502EfXAM2E//LxozzYVS4Zy1raN23u2CgS1LpsolWrb6bZPzzbwpY
5t//gZ+/QOyrzzM1fPjx3w9Njf/+4/Ka//s3f3/Fv7dfm/NL/dV8/KO/vQbv+/1zk5fh5W8/pHrI
B3s7fu3t3VczVsO394dG1+Uv/7u//O3rt3d5sO3Xf/3jSzPq4fJuiIj6H99/tX/71z8YxvLQAvzn
Xz/h+68vt/Cvf1ybAQNSv+0H7JL2t3/+lg5N3wzjb3tTvei3H7zV1xcz4H1F8HsQcp+5AoP4lF34
CvPXP3/j/Q6dLRCLXJf7DpCCf/ymm35Q0Btzf4e4iI+mBXUE88MLI8s0CJD4lfhdAMH1Q8cJIWXq
YbTo/1zyzZ/dpz+/px8LmXnfCMz/1aXC27ioC/FZlNIgEPzjTG9ra903pPI+Ift701MFgyAKtKYv
VHlq1pCn3CveVaflvgz888rqdSNVfTUAUYhyNp0QMMTbLLpMR/kaVjFsV29nybtbA0+9c22DZe8v
/XAnC663wqnca1rU7jVMXIA5rfWVgVNw5FeLSdbRZmkWhvY4rvJLRZ1bH1BrUuvuqVas3HB/EIlP
szfL8gzZhQyiMGjva5vtTRH8wSbntm1FvkNAbNNZT3VcQ2Y3cmvnNquK17GpnmWN+tQGeYE2SPDQ
N76JGCM6ArG+i2S1AlGhwCIh+PSMw+ORd9knrurnJoMght8GUAMmL4qhcTJW73CTQ/5FxTlfsw0n
DtRVmgEgITefbd8iBAGNf0IT4zVnwYOxYocDjUQUOqDxYryzFORAR5+kMKFzImThR+DPl+OUB4ns
IOeDMQMXKdeqt3SY2s2ocHUFg9jcstBHmeEy4Un4MHooUBjBcLp28LA6Xb1DN5YmQ0gfEQbs1k4G
9b5lA2A8/DOL4s3HpGuEQR4dYd6mvZY882J0ZoKkd/WNQT86sgOtgL806i1zKI2WXI87MRn5PLeu
fEJRpTYjRBlvqqlSN1MFLDNrSAL2Yx01SzUn4Yisx/QZyuNhhVpOJ9CS6co2ZXC5joscn++vtH31
3IY9jS1WAJqAK/Kkqt10a28SoLhvpBK3oU9QLOCmfWggxKRR75qo99zJ3vN25kjr9FVjlyApWzyi
DNA0WsWj3NPFkl0+kSXFMsnjIczoLpvbO7/E+Jlpmbuz6FZFIxjbWLUCHsTwSEmwF1SEAYsTbJYs
2mhaJBgA66KM28cpUEhYACVEE5v6PSr28hBoCudVVJefKwt8GUfXs8yk2a50foQrio19M6nEZf6t
ERIyodJ1thn1zsRM7hmUyO6LJqgXWhDHgdiIW/T82pT67LZsire5WB6LDtddosd6agGqfKrHrojg
nkGiDDhwDA2OBw8HazpWJN/5Ht4Fzno3unduITq1oNZFjzMSzmCSEINDkc7kg+yKV1B37vWIb78p
8AzK1oTxt2euWzNFCGC3hOkp6oKhiMCmPs5le0Pn6TR51RXLWZOsq4aoUoGd5De+G5cai90MWJ3u
4m4Fb1RUNFi67mXSHj2J7Cqsg32oKRZ3o286x89v18I7c3ybUW/bJ7LwKiKTB+SxcXfNAAANOM0O
xdZzZ9bHzLfVpX54lAPWiZ31CO+9YEjyQV9VvRabPBvzbZtrLDuBOh19I+yIPDAPhpZ+GqDr+NAO
iC/FJV3DTE1akR4kV9x7T8dTFlRXa4vr9aHBb3h700xYTxQSTN2Ke6KQrYuUAsnMzHTdsWyYE58P
ExpnxTtpx1MHR/nE4VkNcXM+xQWVaFH2BHCo18nnb/GvMZhAFoCfU3TrIZlAsYoquT4Sz/KYDrJJ
ASiZ2OsUeioM33EHakssKLaKh5aF4eKWEgCzPPCaa0hliThY/QXtQjQh8sAhKSXUQF0M6gZomLlx
07MFK2oCVhcFEo+kYfh91gzVfh0Aq9chgoff9U+a9U8XwYjIHxHybdihc2L1vd+3XeQswtwB03Dj
2vU2Ll14SvI6SBBTH0ukeJE2wQMKACeiuBjg3f3TqHBStPJFeOq9dmcIWVUo/f12GtJv760dXiag
jewnlECyXLO0Hynk49by1U4VTUCGM4nJMImLCb12o2atomF2tlrZR+DF79zkfryiF3VA/XzqGGni
OcOWrbSbx42qrjpbXnU1Xo9j7xya+eRIuaRrj2MpEMWzFv1TP9b8MASKRZSsj63xMMA9YSFyNwAG
N4+dirXnhT0clUmBitEn2samWPtTOJZYaxTF7Iz5FzQMgrPTOrfTjH1Hs/Y+rPVzR4pPRYfqLVNY
C2WHFh38J1EASpAZAHrksbuiZVNW3plBY2BXYQL53ilbP+VD0aLFie+S4zhYRvOE3ll5gG/gW4th
FeDIA4/nkdgY5H7nUGEeZJdxsaQw7GEPGLlDmTg7bjys4nZ2yhAdOAKXqiBMMRdh4IrR4ruV3gNE
/uGbVrV4xhc1DDOod5AG7lfR3EAX/XnBZcU2wx9DKvQ1A8oHHQR9VXT2kQzeeWq6DlXO5O9yuClE
jsAXOmT9U71WcDsp8CSGgHxFJVImVebvdVg9Yx08oaeIdSD8h7AOv0ii3mjgLynnK6J3PlN0HFZ5
Jxd9U5X2EcT/J2lQL7dL0Z8c3QHeMRC7CT3yFSeNiUrU2ATqV5uuhl1pVdfPjMiDbb0qnlX2RrLL
o288RCDohUe55iSaF/O0zG0R5RmukeExT1aGe+Lbx6WZ5aGEnU3aLHVxS8oMRynkxjzYUDyg7Vum
vehxCW75BnXGd7tkAPmyt3JElAHEP+5IWzU720oXLSBcXTDjrJtzhUY3WiVb0KR42gFQwv7EF4sD
S2G1zCKpATwkFUGbLMdu6wm+OzbjDIQtH65wzF8nhxxqiJzHYU0eRhehfBzDIAJagKsBkyUaMfoS
sTYHIFLPUTYjGmgbBBEFnTqa+8sTVCjQpyHzsL7Bauhj4Up76icmHpnC08gGBF13BhCGNkH+6jo4
eQdS3bQagC2lLO4d3HpYAMh3yAJUe+wAteHzW80Rjkr5oAS9HcDRiMK1b6Eqi42xQsV221crajko
OUZ9pdR1FQI7v0TKeDTLY4628ks/ebiZyjxd8juT1ybOy1lvixWdW4rcKg40kpqWI+TwvAs3ft7Q
pDGIs5JKHREkgimvqitTs5fGlm5STM1z3eTjBnnzdpgHnk46e8tLg+WHcFWWiP4UfAK0LJE5OuAR
71zr9QBWfGcDVJinCkXhloC0EhUT/uEtlqYvlioq0HhOydRP57lrB7T16C0t/I2TcXaV+9g1AAUj
T0sLKmJ7M824PksrBRJTUwLImnAYGMTIXOFxg+/w2tcIO1WNg3cZXHRZLF4ZDAhnALBNVPnqfiJ8
3NgeC7WEMCucPnDfnpO9NW35nM2hjadLiq2q2jsNDljnCFllolB3x3Kp50TJ4AE0QqTTaA+APMb2
Wd/2sTtt11foOU+g+FjymmEoMBEtMFxDsNErCXbEt2CYQ8sqzSQ/1Mp9BxA7p0UjbIyk53Fq5bAD
tmW2oXTKNEfzOQndKtxMA1YwR+/4mGmcb5fAApF7dJ+XDGpV1n9YDfLlZVVAjHNPJDlf0LHucRLB
oA6PsfScA1Vq+HNC8X9UqJ7yL31jmvfhYxn6t8r1p3/1/2GxCgLVRQrj58Xqfdu/DJX9Xpyav1an
31/7vTpl3u/CB+mOgo7yvdD8Xp0y9jtAPw4CDsOUNbswPL9Xp/gNZjQoXkRZAAbEhST/vTr1fne4
j3aY5yA9EUCbnf9JdfrNd+a/ilPCmcCpwP+fmd5eQVvfitHHyOrBuPoLOE1JzSX4PWxL+gZ9eBBN
5usxC38xFnZBR370gR8I6DUENSpu+LJfqYM+e7jlI+1AG8kfc9v+YiqPOT/5kA88dJqxWVVoie3L
8W5eRSL0kMzQDYBAXzotrxLdfzT7j72zImj08TCgKyp/NYLNLqTfH9zix3HgyqthOC9KAsfXedvU
OHwkQaq4RszUUO68oQJZEtz+kGXHZKmv9K/sqL6Jtfzok4Fz/FUYD6xStII7yFaTQGyDZjv0+d6d
QELMUOrT6Wbu/KNfeklPOoSvX01u/mwRfZwkLoFJdLDobPYWWdL1eK6uh8/oVKO/Dy7WL0Z/Lrfw
o1v7gLYRIOuDWRu5h+d70oowwfTv1vbXAAySsQkThWzvL/v4O4LzV+n5n62ej0OduZ1pCNuMZT97
wXa1KFwDZGCSR26W31Sug1R/3V7V03HUD6CuJDVmEX7x0Zdd8KO7/DBT5q1kAZ1vHvZo3GwnejPM
/tbtM+jEoOgrAa4aPFFx7AJo4nq/ckYE1PXDD73sor/IKQbhQhrqr8O+5DS6OOpB8GZLJrENsWXE
gs4itKjy+VeOOD9dpR/I8jjUbdANQbBvn9r7/CuYvPMSA1yRn/sTPB/XX67Lnz3ND7GmlH0ROKXT
7UPiR43zUDOkVzb8tnxWRDRwBjoybljhfKK/DHDsGwD8oy/xQ/RxZ0nsLPtmP2w8P84f2ZM+Neqk
7vMu2KgbveewEfejco2nZPoivQMKq7M+YdBqOeYy+iKLI0PLGb3yq/LsjrF5LG5c8jJdkQjs4SjI
nFP30pybu2pM0aFMu63rnkgaxgbcynNzWxT74RS07HPVASX8jBQ8+hJEHUeLHP273eAcjIhDjpL2
j+FuujPBiaUsbq6CIfa3Zl+kdufuyVHa/bJZEhE7cmO3/aFJB7oBIWevd73eSPNFnfqz2eX1Ydj1
5/DOwztiICpaHuo7shmvu5vOj3R+K+Rr8dm5yrYBKKe77NjsIF7FUrAguzeQWJGl98n0KgQCxpkc
Zgx+bPut3vrFEZIpvxg2+9ma+zh4y+YaMq3E8r0IkWoOYYLiYYcWEFSUp+LGb4KESSeBhHsU4P9R
fP4ibH1TK/vBYvg4lEucuevKhfL9eNm+lEc+CwH/ofnIn5XMQfwBN6R/zhlEWBFWpqG9qXO+tYCx
hl/u8G9z0T+6issIzl+2eOktCJ58kvtAHKnTAHGEogv0mOewOJhVriBCRSC8f65mepSYB0gbNzus
Cm1hYxIXtIcLlkfTS9N0mWbww0HzMSgXLpClndHVzWBf3eXdHRiXfRaW0Yja8DAHLN/UIk+7vE9w
Jo5Jx6trQtC3ngmqYz6wq3oGV8QFV8g1UxH1QVxU2Wff5lhs9lORsT1Ml9TGdZgTT6P9I9fqGr7Q
yJArDABk4mZh7slqN4FOfrdxaj8KujWxKCx8vz6rCbT4ok7qXN03CsoFzLhoQdY7Cor2xhZihF6d
e9YNvw71HA/taxY8s+EX/aefHSQf55rBxgnRbmrlXua7onsKw+w1IDRZ8vHGh4KKWtPBa+9scApW
EBXxjSMO/+IQ+0lM/zj3PEJPfnJL9BKY7F6VwxJ4fie5gxRA+kme+ccGS3HonT+LgL81q/47Z+bH
YWjRB5iGprXcd3qLW3MlKkos8supGTXNnZpsZPI7iHgivGc73/d/cZ8/yz0+jkqvzsLrJSNy7wFY
0Zi+0i0wPzDNFKCVsGiPYj1O7q1u7n5xRP8kt/Q+nF7CAeXccfvioPdtGB4q038iIB1dvtSiydKS
nKa+unEZTmqPH9fsEP5C2e0nGdDH6WpLIJFtWq8AhSo8doIDlpyOJiTIBOyxxc+XNOgXN3k5qn4U
Lz4cYQ2dqwDYPN83lt4oSQ+B+3CBfMfMfAKVHJlRHrWYxuCq+lXqc3l+P/jIjwPYy2p6jU4c209y
OJJ8jeR8F4BKCdWRFIM0xxzRUFr/WiK1dXEppfV/FaT5NwmjH334h8RZGOuB9oOUb5mO5RzCZLnd
BDgcigYzlQyjAUDM6aOoEKLKcrgCk+tYV+F13UNeqT/rdTmu1byvOvlH6zRXDo+NKuHPk0edU8Rk
QKdsE5hN6Rw6s2mao10RirZlvwFzTrENGWSsMBVm+Q4m2IB7VhC5EWVB90PQUvhmYRbaLSMAU3U5
uGO1Ane6c9bj3L4KoEhIEtV2miCNtdfBDq2M5UJA2/lwZFrSBqOhEcm3HhI6AlxfHm355PDzXB+l
eHLF3cgfwuVzK94H8VjrezZtS2c7+WB37OAjM5k9dTeUbesSFJ8tWy4XDS5sv2yhNUOmncr2mbt3
FfC5TQH6RlFHrWRoNLT8agosCpGpWGJfk13hYIqqHx/gwHLlwMVglCvQ2fIYQpsdsik7z3ZpxpfY
yadNOYb7KUvU1J0XC1p34dzDbWI72j2l61kEn53/JO/MktzGsi07lTcBhKG7aH4JgD3pHb39gbka
R9/3eFZmNY2aXo2kFjyUmZI/KWSRVh/1rP4iJDmdBIF7z91n73WMeyZjb6Jp2qYBeyiPe1vqhzgV
69CONqE1flFAa5nWdGenaCGNRhwuV26nxrrX2zOesJ2WGhdby0+5ln1u7fBgEt9QdPzQTICcGsPD
IeEGGSEOnN6KLXnK1HweJGttU+VkTe2Wcf46yzY24ii8iSxagPPEmqPfZ2m8mascoZaLITU50osl
H+UwucSVyUgr2qBfw6jCilusmuql8d+iYEseO7XdFCrQqtaGU9hZXizqjVxg+05zvNYDVruAQx0t
i3HOXYH5ftDUXSCVXqbO13AOHYvGUl8OyOLTRhj7KkoPVmndKGG9zdvRqzrNtavIK0NnBs8nheqW
NMxdOuZXcd+7MZ5DU5F3vl0MK3Pjj9Vyaa44U17a5FFLJsxitN1R2ulO9PFtkg2fyxwxLcfAPpew
5BnxVjYng0kdUxxHRB3G8xRZX3V1vOvKU4XzbLFMrIqkHhwTSa2ftqoc7YdAv01G/dRNxt0QmJ+I
uzLPhUkAsroN03Q9CXFsV4kxXVcJ+ZtK3PTygP0yIYhn7Aa52wj0Ci0jIOEXO6GrdFmtrRFeYxb0
6P8frLY6xF3iheqzVPo8v+NNGGCsptz2Yzp2ehK9okmugxBFgKCJJj+xsq4SE/9ldK0Y0e/2yV+t
ch8KMbJotV6oHUMNJwZtjVur6tGm6ZKFliuW4+Zbhj2r9SmpDCKpvzs9v8fkf7bAfTg+m7TcdbPR
+p1FPJze6SloecCzfl3E8lnrBPdz6uhNS5YQ33+Bsf+O6J0bUPDJxl0F0cgyLccMKrdMDeIk0Hza
jnEyrddnlVP425jQc6DgH9JmN7ViJzETOnGXJn+WZaqdL9GgerYv1oOis0cS27CkzRIY6ynRaMJ4
nTqBwbsJejTx28TscBxgxr9kw++ol++k8J9dArS072vgmSHDtJyDZKeFSM75wU/3qXrJ5Wd2mJXg
1GmNHcI6hvAA1OB03dAVtKlZsRjDGbxhyrecOwwDWuVGyeYXubaqHanczllleDckHH+z+b6DIX/2
RvUf3ygKYTjrImHi0KTtQjZhU2pdWhkbOn+tfivb53pOHBMxOlFvapRxK89IRbRHJjqts8F0aiJ7
XXkdqaeerjI3mXpI5WpP4tPrwtpJE6frMKymT1rL7fapq4iMpf6mYThjwkjWEeBZg203SHLX8Jnp
ySO+9NfnJQdTEe+RPLK7JBloW7NiVMUlC7zInp1Ma1DdP6fZ23IEEAaxSfzVzZjgUzZXyoRPknCG
VcsMC6S10b5Kw4sSMElePZYCTVuablripWoi4+m4SdpdGu7U+Eqna23MCfIZdyGhQUY8HovHsWzX
hWqtLVp/wMgcQm/OFANY4OVrVaxGP/WCzCCg9Zy38iozLzq79xLoYtHtGOr916XSO2jlZ9/WB/VE
MvNASxomacVHK1Y2Bb7eTaoa11NbbIKkWTXJTrR3XfwQDIRUxucqvBFZ7yydqcnovBljJhO+LsSH
11Z6iIkakvyq4/dD1n4wpzsBt3akWxrUNOn8xOsSEOEESifb38RJfWUntA2hbrP0rTJD3WXCp4Hd
u6E1udqEfIDaObSJkyd0ZPp5q1eJExuCllC2J0K3TdTKjTP2VZF7c1V4cRQwRTNwsUatSKis/vo6
vRPFfnadPtbNQLdLq/FJb6fPfqPSszVObN4HmVixHrRbIkTnKrJvcG9/KaXo0smb0JRPKl8cLvez
Vle73qhulHqnc5vHk3Q1G0VKaue+CfVHNWt2pLiwvqo4ewqHLo0j8uUQ3QecSZ6Npj4CmDtYUrHV
VMCh6Wtn547NXjoHCc14aWPFshdyN065dCWl1VU5GDsSGW5Y1U7VdVtletFxIDAgZNWPhWe046k0
AQBE5RbI3gaip4fFYFPJhtfXxkYOOzd+qBZixnJiLu78mOxpvXSPVwbjPmc52SSCXjEBbt//3eLx
Dl7/2WX+oHkVgUrTAIPSPqoM17Jr6vTmpkPAtAjOTO3VKPHHqbUpA+FWjX2f+Rq2mxHEaXtdTfbm
97KitiysP3srHw4R89T7OhKAtLPANbJ4aQd5umqmQkHOxOuRADTQ6Cum5nCh/N5p8x2DBRPrgFWJ
9VciANre1CuTsOqs6rIzTY9Tej/Tjw0NZIUh+5R18w5Zf6/aK8dPqUGt9nYmU77X6IKr9nYQuzY5
//X9+6vD/EcAjVnqwmyH1NhVvo42Fj5pKFql4bYKUAG3j41D3gYPqqwdivFgaJI7tzRx/81f/uF8
kswVPpu6p02DIDwpKvYz61CU9mumd4ewUulH9wcNV9/yNdpxegBYsJL0b2bUXx/vf3Ee/MiwSXPF
kNQao0GcmVdkKA9aJVy/S679GI2/QK1ctKtBXM9F/PDXn/kXCsZ/Adskki0r4yR2CsfanGaRZV0v
5/pFOUkpTcgIrFLx7367H4oDOZKhW8i2xjD16t5gbRY+6SLxRQ3tg7AuWVS6hTBdPayvJTEdzBAY
AOegv/6ovzjZ6x82/L7KFVuDJrIDJeIOmbGZu/Nk0GjnYzaJv1HJsf31b/opdZl+30cEjtrPEyEq
zonVdEXsyY2t7F7mMy5XFqf7pn5rKssZlZitstFcnAHsA5Smsfa7W/kXorz+YR8gLlm3mjZbu4Td
EsM/VnHNURK0cq4n/g23bZWNmloOzX0iZ9pvrvGvFOCPHJ007ZV60Cdr19jkKsyn5dmt/IdGNSlw
5oPCpTdyyR3L5Loqfnu9f/XVflgDCcPquJVlm9m0XeGgAzb5gzUhDJDBX0mkkg1ly1wiPLpu3AX7
3NJvxuAJNMQLMwKuA/Rorcbz6f+uufWLp+ojlSettKiDEmPvylR99fvAa3RxiGSxIfxK0S8famk6
KL743f32i4XjI6Kn0uBcF31p76CtfAKzTvax3lfD+3plaaGnRsItiseIw/Bv7vBf3F8fXf+ElgMh
Wdzhgicn0mVXFaWrDU9+YLmh2lwPE2Jx+VSZG1kK/r216mMUIAs7wYBzW6Ji7w/BLA4x3bKOJ3hZ
FsG2HmSalQq77m8+46+u6ofVqhP4cepEl3YB0t+yYBQ8p+OssXtPBwijK1/HgNkorhD+n7/zb9k8
Lr/PI/x38ngYDAIylyfh1y6Pb5GEO1KzRfuaE0r453/+11TCP1/vH7kE4w9bxcChqCb4Ln0ZyfGv
XIKwmD8qmybphR9yCdoflmXrMmg4BfiJuvQO/pFL0P6g5pGxG+qGrvHT5t9xfnzUPJdcgq7rvJ6q
CwBC8scHxlD9tAhyCANSpTzqk7qvw/wmrhXOcWmGO1E7KFaw5nUO+NBMr0mLr/o03flW8UBu+6Rk
WHDjBq1POgErv/Xnfh20pTPkA9bI6CEpZsOpsBiuDT/eCrRAry86mpVFgOg33U11Ql41f6CnvTOr
6cUqxAHb2mWKYlQ2iFM43jSX2QdY34riaw9MAyMTAGTR2hctVu4yqfIiQ9r2gdVwPq2XtLvxxnp+
1bXacSToCDb0UpjSRbZs+CK0CKxoW3ULUUja1mP2nHEIZtoLp3ut8FchE+icLCm+1hinV2UHX6Qd
6BTpOY5GEZnVSqY3CwiodfpieiHWzc+MybNEMQuPISvdYMLRqYx3MNcxHCqid/BVukPP+TPQigdr
kKFPdNbVssM2QsEKr74D6bYEIddDZj40yhg4IWZ+D4lurev+1i55qaZuNJgkwx1EswUMqe7tyX9T
BzrBgAlwdkPCsG2u7bigxTOVacJWIXNCBkYn1xTOSUL2smqlfsPUsBtiHoJQMUiOqXrgZ1G6LQLJ
hsnLFto6tfBHipY/tnTzHBZ95vkR5yUrriqHMOjXmEkiK1uiyQyeAZ+zjtd3DIAipDXfxNxUD3Ew
Pw6a702ydIUoeEhjzqjAgm6lQf4sCrx81qhXK0VVBC7n+lbpjItsd2eJbsMwfUXTvY6C6DlXkiWS
nn8lnYg91VrHtliCfNnXOasDV7b0YjlStfR94oUfUqZO2cT2doynRzvWjlM8voguuC4i80xe2l4J
TXrrwmYD8u4u0JG7mqkp3bSRIo985VaXcn9VVil1jy95Iq5usUBvlV5+7NPqIVE4aZjFA5m3G3/u
TpOa3yqFhRe1yB78ebpT7TTAjz/fwUIiql9oAEfa1GE0jL+wgGzmbSO29qp46i3itarvb2VkTRHq
R1tFgPSbvAQxU39NFL7hWj1IYXLT276HmO6YWrjFj7FnyPDX3kq2iaV4VpydlGj5CnzrZtT7fGX1
tWc2vsf8Z7GK0c17s9oYlQIYb+hRf/wrjTOZwzP2LMXthre3GsX0pirNplelrRynW5mUXtTEz34p
vwwdllNUmm5Ib5RpxP474JSWOvtSDfpnu1SQz8WubLP3twaLDVlNektCfW+m5q6UuDj6oBx1O/w0
yeKiaMph6rPAnQd9n8rJ1tbK2yYZ7+RK2oo4204Wd4Wkh59CqbyV1fGlGKy3nnP5UOFdVNVDPM0v
cWHsEjG9DHn2dSzVwyA49X23yF//eUb9oZ25FKP/Orp+WxsJjZHXYocwFZO//65vjvcuEsEwzvc5
qVHSQuVTrGDmtnIgDmXweRiRXkxjPfv5MWibpzjrXWT69W/exY+txj/fBQk0YZNgQcg2P5TMROgx
EdS1zLvISk8LCD6UidhWvUS7JD3aaXEXl9lLhpm6nPx9UWs3ahDhJ82893fytzb/X+7s/209nlj2
CbprhsLeaNgWu+Ff1gL/eevdebcPnvs//uOReOHXOv8PNqno9Xvr509f8s9yQBN/2Fg5NUCjqqWh
B1C4/lkO8DemwIkp824Uw5AXTeebEVTTyCKy5ds2P0WAcfGkfSsHNPUPygpNsfGQ/llG/K1y4H0o
6ne3/M+uxfe3fN12Wp1mtYLXHfmsFoJWpRF6xN5ndC4QDdHQh5tC9CCepJtY7x/8znA7nBqN0OO9
TOp2VXf5Jq3FuesR+rXE7ezmDM84fbGs0Xd6kuxgHAxkSpVseT8aj/jhSaalUM2IHCpIxHAfIQJG
iJHzWyqCZ10K8zVYteEogVtY5ePkQBO6HUqzXGVJ6N+Q9kYT7wt9R4qjRPWFPUCECYcL3JhVjZCP
57Ooq9taDQ32a6VfReBnNxNZZozgyiIrw0MbTa/Ou1OTWTqDAfPHJA7Laz3SYGsCLlncopdC114J
uJ/zzLgl5ExGQCYiVlkhpL3wXGhkN0mlt3Z0E0vKUZPlExr+phbT7JFU746CVd/pBQAvKy5hyahx
59amTYChU728kU9amb3JxL6cOogRl0b1iNB1nGZSxppeTU7Wg9MZZPkrGe3XxjeIcpNBCxYMC7Sb
ZOFGivXYgpKKG4uGnOg8xZyCY16K0VP6yQmb5KCVQeL4uX2X+OmusCmWVIYGw5YZv9ZN9Ub12Tih
oElIUmTXKilCREBNZ72W/rjzGV3uk5lXHRC9GekU28NXcpVHhDUnjK5x2bWOkYP2UIk4XRlzsQ66
FJhhHKfmMl9ryAAztQ3AEJxWaS3p57xOaAbJcb3RuYSrrtFrD5gxQysV825QPpk5k9XYs6P9hJkn
hC1QrOh7lFQodQ8r2F91xQwOlDo2C7GxRQFXuTN8r8rH4nqCOXps62G4ngVxkl4apP2cN89NE9qb
rOSOM9PPfa5V6zbzQQmqvqeL3sT2MMduXY35oVGmoynJOcbI8b5py2nRLMC0qmXlLAQ4+mhkKFLm
82RXSdxcfAV3T9S6sdyxAb/lXbSOyCfFWrupAEiR/wennIdeX0arMAC9Cnixnl6qSYFtVrmFRA9m
ym/aXKGrj3CclYcqUB3aVX1BJUwVLerMk3zyuQu9KK+oGAQPh309WumGoadyOG6Gdh/bTJ09Jx2m
GNpWhvagR+KUj5HnW7R7JEm5MnGFU+EGBCJrJ19cBPf/F3eNZe/5Z6j9/42AuilbuOpZfH99Hjy9
pq/T638cOkAd//t//q8mWf5vU0+vX145G25fPxXZa/SzTMA/X/tfZ0MOeYzvFezu5nebgUIy3TJ0
xTYwQ31b8f+RWdf+MIRMkh34yXvOnXrhX2dDzZB5RdNSbWGxmf2dzeBHkci0VdvgWMrp2GBfVCF6
/lj9gCaqUzWX63vDx2NayYdMN1ySfG4hdy4/vE6ychMXv+M1KB809j9/MfuZQd3FYDjr44Rqw1bU
qm219p7AlFcDsWt1/T6yE09aco6ywo0/kGxmoPoJ6zkreU9srWiY7JWRjeGsuBnyxG30Zq+PxnoJ
lsPw8UI6NaBzbmNIiymLbiCXO2JG10PxSckEtMTcMQJxk6XJpSg/hRh2jCo7gob2iJVe4qk/2QYl
po0fIxmLnZEj/s/jRouNZ7MlIQaq5sKkHpMAmgxAaYhBNZYbuUnP9rxANqNXLRDdrq+tC7hYj6DQ
M+XBva4j61etm0bRl5CDRxIGN0Y93vZGh78B7cyJa+s8pOaFMea3y0vCT9j1A2+lkYZdAtZisHt/
lat+uIZoQCNQd8eWi5U060WEGjtpHyO0ttAOPBqpx1z2P08l4WrAX9tcir+EsFPXSYJoZQ7lE2PB
vVKbX8aJ82ETSiEuImmtzr2nGtq9vAQYddLUJlPOnFY3zl1FS4v1Gwtt4lJGA5ak92Smzb5EY831
7KhYkgeDA9zr5IFV+42k+z7m8LuSZblPQUoQrBGcRA3V/tCCrZoq60ZFqu9lq3HlURzCBepXTfhO
xc3kg33SjOFKjaNLbwSH0E49vYaLm5rniINYG5Z3kFPX1TRyPouapyAdH1IICG1RbkJJbGmru/Hs
e6HSuyLSQQ+qN3NbbiKCjRMK5wq60Dk3quvCHx+yBjUg5GuPjSM2wSdm26M+sjvRfKzy3JGGGMg4
3w6AB49elQv2Fpe20t3KYrnBgVyydUWrFBJmmqLLhnjwybubdHGTVByrhgNcL2Uvw4Jd6ASHdnMB
6pTPqWC2aZ+cqU23nRbc2EZ2nanmMU7Hq0Abr8qqurMZoZym0gGc6X0Y0Qq11fu+DtYK59PJz65N
HpMx1M+JWq8J5J364DPBIdfIsuug5L2CE07Jv1UKd4jSrrU021l5t+cGPYaz/5vZHRTFH45fyxer
aGyHgp6sZnwcstEnEI5yhtTd17J9KQ37EsupR/dyPXUEjGXS8YMyXkWj8Mo2PrUDvoy6uPX7TaHn
kMfHqxjGb13Fx4h4rlwEa3C/pA3VUwmXaMjLa8OXLvrUuVFqHktgdp1muHKK10BSxkNdVbv3pL3Z
n7IRvDNCDqhKrynbR5+VsPEzJ9T0Tc7zFpvTIUoIghoAqdN6T7rG1er4k09YeugNGs5hTNNueKit
2C2BT0eABoso8wxAsknbrpFcNsDT1irKDxn8dd/1KDWQGMbl0pN17PMtLMxTaffOyIgXiAieySpU
tDm+5eYUaP1VptFyxlmRmSMq8Ix41ICsHE6ZrW5gB8xOqxCeh9HDI4Hqbp/D6gHS95U/lNsi+WJD
UpzJtkqjCafuc63yEVQw1HW97xooOszziJGBFnltV2qs/L50/d0m+pPz9ofIxPvCj9ajKQrbDcdt
9YOwzVka8H5UNvdc61PXsqQEzF2ehNPo+baiZ2UPYmv5wU1q+tgebU+KSziMnQvsC7dY6mFHe9bj
zLP1CD47eeFy5niu1eta17e+oQMXSM5W1rlj0T02FlkMTbuv/Ojz8pSoPLeIiOva6B1/Wjhx1rm2
fzdhm0LiB01huak1FF+ygOT2DLboHzQFPVUr00jm9h62fkWUudwMaudO9ZDgWYl/szYqyxX7uDZq
oGE1HiI61NqHtbGXak0qB7ZSvWj3IivW5ooKHH3WDA5tJe7BkaDFiGNN2G9kXJPcZf1K6f0QMSn3
/vrrfTdjf/9mkJqXD2wpnFVl5O6l4PheThH4gLShH+4HhLE5rnaSTTN32VSr3MAsajhlSZUBsaw2
9W1fltuhFQx6EmsmG7py0rlGYZzjVju3hH5Zr/eQXo9FWD2NeX4d58GhYkUFo8aJpjsxVfpaqPZ1
JOpHfQ4OfSVw86n3mdTfGi0fM5+6R6CA5yVyXafasa6MdRAHX7Ks2vT4I6ypO8mpcLUk+tqwa6vG
eNXE/BJKoMzK75KJ0HYVTPVqMqvGYZzRg8K/YRpQ+RwAw9H5ByvGKHiFKsHIMI6jFh7KlNjwX1/X
5Y758bIaRDc1GTVh6Ra8e0G+u6yMqGXKUchlNSRtS5Nzo6X+n1/d//fKj21z2b672gvu6gcY1SXK
ilo6LkLPjwLPt5/8Vser5h/wo9DmLGFZlrFIdN96PKr+h6wrwniP9kJw4wH9VsdLFhleljlbqKop
C9iySEHfCnnJXpK/QpOJlSmyBUT1b1XyJIN/uEcMi+4Oz56KvsRKYImP6QFd1XmwtbI8dDQHHq1c
Rw+JjHx8S1PIRpRvWJsQpmBwAOGxQcIBRhqlEkt3SUMhKonLl7GVeL6p17u5qMNH2Z85x85dY69z
iKxgH/wQPhVeNjtRYQNCx8VObISxx6zGNIdkmfZsQVkYXrdx7e8jKLgVfQkVfAkTBE55B/kOZEoT
XhemiU8tN43PRuxn507qVCfT9cRDpk3Xalc7QxuCg9f1+kZoTOqWR5LpQ9cBWeigSeS2VryKgXfh
FyFx/KG0yfxXWpERZIRbV8Of8/3aw2A5Xw3TbHwBAWh9fX8vjW8mCEaaIJlPDKJ00lCebyZmfTnj
2Ec3hVlJl6oZ5R2FW8KrWsAvPT9gNsGqzoDDC5ozJ5NxEyDnzRHQD+TdL3K3jLUvmHPvZGSrnrTS
gNDCBoOuwhwMOPFNNS+tkVPMvAf453EyreOxcph/pAZMuojU2zmpjWPQtNmlzdTyOYLv+qyMygjB
AVzJ6MAHzQVE8xLcvw5rw45hk896sKhtIu880s+yWwZ8idYU2SujLMZ9HHX4sRnoWj0qauGT91L9
SzuaGYFpTDHbCdMPDZqe84EvV8mt6IdEWzF2QX/w+yy8HhI1JbJZa11JA2hsIJtb4iUuZXPbME7n
Ohz75qIovvTY+wnBn7mxd0kf5J5vW9pOtjN/bzaj6qh0fsrWmF8E5psv0RQLGIGR1lwxVmAtw/98
lkmlnschnCn+9OHKzAFwCMY6kLGwsmtdBqFlJYtdSB7UZ11WkusR/Prz0CUa8OkJqEvAkcTlRA04
wX93jPdrIm7heYxi6wS4u3gag1Z+qsJwuo+wjl7LfQg4yeKf6ImePPQzDavOlyVQR0sXhZaaVwyK
RJ2VocxIlrXR06neVfHcO5NkJJ491v09W9NVFJeNO1HDoaOOyIcL9SINffjChInmbdPwPOS2AUWl
SsD1K8zae4aNw1mX0OJJlApDa5MueJnJhWzeiSNqy7OJPZNwDFMtThT8yUlL6+gmZYAOGhm4IGVu
o40e4o9tBSJsZXTiEABz2jQZmc/UDvE1x7nsDikEkx7q750BLXE9qR2Znw4JKVSZdpFFAIMWoI+N
bcWBPDedNHXK3hbSyNlop/DkU+x88ZkQujESEBpNHMvbKImSUzolVBSTpj+kUwQNcpaMdD2kLbNt
wIn2FGhBjdaVyTWDhhh9cKbNVvDhewJ+yYBFWTWDEcJF1JrXdGHi0iVWr3+xK5VbWC25dbA7uvmo
yHjnC8jy2XQy5lb2/IHxkzUNsSYnRHILc9GLm3ydmXTa4J/ExNCC0G3TbGOPWKXT1O1LXha20sEy
vpjKVRJsRMj8gr7bRgZZo+gQz68S3VKFoyRcjfg21oj2XxrUz8K/h4pkaJTVQJGabU75HM+RYy9K
N5Cw13y8r7TcG7OdWlzF46cpDbdAoOPo0JfzqrMVtx9uevVgR2dQ9SPLUkmQ9pjHkYfdmZFV6zpI
aIPXa0zm2za66koiQ+tgAndSdv25KAvi717kO6CEdkm2Bt2ZqwfTbG6DT6W5VbptW9yiN+fF4CSc
Welly9dJLhiBwByUtW9/ttRtzOLcMfIIg7hOZDHikwXImsqrX0Xr2kQ1BsRLM9IKH/0a4+aLoo0b
H9JO2e+Yp76afRKZBnNLGEWz6fTuy4gK2mJDZPtbZ/24igex7yvtAJOJ6SkKMafbSLyNI+QgCniV
0e9OdWslez0suhcEcZ1In9SqZDNURnYMg7wtrbAl9+OXXg2pHzKTW9raXrOUo9RnzK2Bu5PrpeZo
iXQJZZIwgaavRhryFVydHEAAqHIPzQO5tL5AffWayrgRKgPtlLb5rIIOmmb9PEfT49C2p7Q2HiDX
Y6bJxydb9Mcund2GLU+Nh8q1Iv1kpiXAVY0iL1K1N0aSPMm5+lkLCa6I29ywnhNhF46kXUpc7Vpk
PVTRK+N3Vk11YgVxOBZWbt51V5PfALU5LVfRHNpF0cbNPm7VoTpUc4g423Aoyxhxo8KQyBnhlF71
EoMM6LRYfsb8WQXmeuwKiTWYXSscTNryO4VQz7hNq68l0+j7/BNDiNZjSBBbEvtyAEFhzyvmy7Kj
74Wy4yaZu03SZ+dI+VRGkZu2PgSp5FjmeIjb4ksoJm9KDW8ePoF8g1R4MtV8O2Z3QBnn/KDrn5gv
4hnidoo2cHac0nqeRLRRyPZ3ZKtJu9qIYmM9HcU85OS8VT6ZqU61N2eR4ClC9BAVoTUri7jmsQaV
VK/OlZ3d1Iz38a3p3OJKiNT4FM/2J5VZvlX3nMlRRZJZ2g4KEHBCvyojBM27tCNCR+4823f5dVK4
UZM7k/VJMy+EzVVUS0s7FsO6jz/XdXmMsqteu+TA0UPYvU8ZDGg/8Jhetmqy4Krq9pZ/5C5E299l
nxi44dQW1l/A6W+hqawKqXTrYW/Ut92SrLDXqRbvOAVh9rC+iFasyW0yYGWnxA+ZeAqgmglSenj1
7exg+neRdmwlGL/aWjFhsnFWqLFuOZIo5Bc7lqfnzPCvOjLbIj+CBFqlrSfmx6heqYXbKpUTTte1
vZktzzSAYozBxgyEpyP5yGxWS+SCs24SQdp6knxv/Cr5b12xm/23qn00yp0qf6q6Q1ddIv1haFzi
AWFfO2FI4gO9qXGLllb+k3Y/KdcJIyC6ZsdhiBXzYpUuPHe52WLdIGWbybdTemnl4YVx1iVfm77T
2dyMdjPMX+3kIC0cLnduGNLy1Y/3NAiJVSpbNb5lMMeK/Yk80UGVqmOsEcnH0ByFz2qyoBwlhoB5
Y+z1wmV304kJCbkDIEeuZDF5P2sDcWKPYnNnNOd23PcsVTP6ybw3iKgP4aEQvtcyeaNMz0V2mlly
Uavk7m3oHnqeIKnZZMW+7p8Ziqqk22HAuoKppBjAUpBSA7zjSOnWGjM3r1OilOZGks4J47WimHlb
1V42voZj7soYCi3ebDE1bGsXUV8ngeXAuaBpNjnMuF1lcX6GTO2l9TEaRrftkZ0qcpLl4Jn9ZWYU
nwy2Mw1vZrwODFMwOy/qthnMsoAPQV4m3nVKDC4P2WbNbZaTDmsShkfgCQLQMQz5o4zCh7+pjbDk
UBaGAfBEckq9R3bYKbkwTE5xGFk1dldpBptdujGSl3y+4bjuNdF6YU3rw1ta3lf6Vp0NAvZb2Tip
oLPjlzmJvM74jSKgaD+eXd/PJZykbEU2LBOK+0fFB/dTGWhKkR7GwueOjeshdXXLUlM3sivuLeDC
U4m23eZXtT5lNNlMuX8BKGA7oBKNI9itct0bGjzLXOmfStW2NkxC7Z5EHA2bSGp7NqlUfQRScwYz
Vjq1ZKh3vHIQsdpLFr4kpbhqu6jetnmj78NBHlytW4ZZ1DHYiz7mO7XT/lAm9eTiEH+x2ru6UPdl
xjM4L8UaczXqoV23tnE2lexL1Ix3FgMmVxTRq4nGXBhvUiY5agxM4toXZm4yZ4URDljEliSx7AS9
v2V6D4tqw+idbFrbEMolAICp+mY2c7vJjJzpbGo3D+ewlIq1PO9MZhsFy1N+krLuZJBHmV4m+V4t
v6iJtgwOOrXZbTBlh6mGlZeqfJMJ4qcoO4/1UNg8O+El9an9y6s0zU+4+wHk9qx4m6AZIJ4jath5
vKPTuDVsOgt9ft/yTZhtQGNzYklEA2++zNGZnvP1pL9mYbvjUbtJI2rabZfvpHB6VIZh3WTJZrmZ
ut7Y9Em+LRlW1VXtYbbMOwVDWzpD6wvZAeNLUSWrfvZfwuL/sHeey5Ej23Z+IozgTYRCP+DL0bPd
HwSnDbz3eHp9YJ+ZITl9ujVXIcWVOYyJwy5WVQKJzJ3brL1Wc1LoxW2/6RsEeqZr1I+R6YsGDqjF
ifwioP9B1lF6jfIxwXyAq0EKBVou0Bd/q3PBUt+BVminU2bM760JuT+tKciIjZ/wN7dLjnxYsO01
07mPG3wnMuL4GqIfN2r+PZXzj/Is/zPw2pfV1P+TSMEtA5Tr3iv272uu91+r/Cn/gwa8/y9uCt3g
OFBnvR2rL0/1y/TMn1/3R3pG/U2jlECGzPgDaPtHegZkzZ4W1VVZIwHzIj0jA9SRLRGcDqTdpk7e
5M/sDH+CpoWVJpOYgekbuot/QA3+jC96kcD7zr5mAibbjeOLxB2OkGqg76hcskN6ao/9FZ1nIR41
neW2eZGP+z/VK/NK94C5TH7vAM88SvcQ6krX0W16hU6AV13oiwo5Iv3Sy64xeUfZQWb2mJ3zp+IA
KaGCdMBqNwcQ6afMi93F1x3Jj5zclV3d04/TIfemUHVGfl9cOWjc/C46wqUZLKfEWZ02bE+9pzrw
CJ2g1TgIIQesSxNX2B1Wb/DFQD22QR5k7uoJfh3qx+Y+Piqu5OZXPVJ/9niR3ObQ+I1PHvcqhtvU
lnzFHULVFS57U2Rqm+f8YoTtlXw0rvWgvVoviasfVHc7FlfpYQobHzc3KHwAsSHu2LG+jW6EK0Ro
jtZVfSnDducg8lIHP+pAp6QnXLTAcKC7oY8dKcgLxJh02dF4Bwb2MbohgWAvv0NcdKAZ2cv4WsXv
7a8Hr3cj/yG1LUcKdDf1ZC/6pjvMq9+E+vNlqJ4U8g1uG4DqDJEROvS+J95E5+WI2xtQwHNg9gzH
oHITf/bbA1J9QXcaXWAcof6xO9FA6CuO7irH/Gx4s28E+UEK5psqnPjUfFfeJv4WWLcj4gkH6KJu
YUF28gBHVrXzACSxUwWrOznwT9rZMTlmR9NXvknH/Cb/In+2Pg1hzXWgDWKPDw6IHXewDWfytGN/
nn39uj6oPnJ5Xh40oeiXbhKOZ+M2ul7PqN65oi+6CFHZratfZ3fiufyyvcMXw/mId2pMu52c7kp0
Ow+tjivr0h/y++ax8trD8g1FJkc7GG7Jl6Q3yWkKCCkDDTapwZO83M8uKFa5RRDR0jy6DTCye+PG
OBCxMdtpgDiov+U31RHFMjcLUld8D4/7EVTne7oqXJqCuVjTGz6n/M45HKp35Uk5jCEH2So55pV6
J92wEoPIS/3Ca9knCCXdfRlPxaN0k/7O/uGd2S3sC0HKWXNUA8FPr/N7oomzfCzO+qU+mXfZxWAH
dOfskByro3rqf6EBrzxz4f2Vq/9rq7+pw8w1oi563UoXeIU9mqmRU3YbF96KcLQNu+EaOvfbN6C4
vsGuLA7NYXNVDx4FZ3CFB7oj7d4rn0i4OYUj2gTE/uzBae3k9rvUTX0AYQ5ZNEiK7TSU3O7ADvPz
UILjys4+p57hsYocaOsdhEV9wyeBwvNWWOXDSY2PZYAMBz+DjXizWwbgrm61E3QKHqSJQRykQfoV
9tKCUBG6+a/b7+XjFA4nOlgfzcxewjRYr5uQchx8wM50uhMcwxHeqW7Ha0MYfUx8/VCc1AOQM7d+
ND/GF/kgoQF7NllLF/2aBXmID/LDdqfd0WLgT0fjgjhWfJiO8bk4bVeR3/vqtRYo9Q0qHl5kxw7k
vZclgMyX5b3s+8GfHNOWeP0bqWHn6WNhf4aqzJvZCwQNbu+JRzS67C/fMj4/u+xJ3hs5UE45q126
fJPXH7TjfM7CKcgwrOZVGw5QoGn+BIzOltzZI8Z0Uh+5pzW0WI/CKX7PinMb50m3xQOcvA48dlzc
F2z4WQ14KBfhVJ03f3JHD/YLbzxZN4Wj8a/8avMH3/TMOxUFuwBaOpaeHGguSRkX0kiv8CoHXPxB
uF6P+7jFZf09vtZjG6x/zJCZV/uJxxY4tGHtqQEunre4uQ29tYvAlkMM7+he586O6kgnyH4dhCT8
3J/t2e6gdEOtm0VFfGWP9reYE2Fysfr24lYHzYUdD3D/IeNdbSjetWEGG4PxkbQayy/90PHtFMYO
AieQwDLOuDX4IdzozjhAn2HLgRA2fElybB5jd3ReHPw/8ti+H40/2kdvsNDo8+SUbE3x0nr6ZeMo
I1INIIJ327AkS8Iz6dzN71zT4Q6YytExzglPgvI9k4PylSu493AJ+KOn8WvKbLyDa9lfvdL+UjmV
Q87LTpwomJhJw22C4riGRMhsQ3Qe/X3LEmC5i/vJDPBnfY5mWPkyP/ZQ7mSNdX4x2/uy2Q9J/uAS
0TuwMXsTn9YDye8O5jHCUHW+iSmPvIItLH4aj8Vh/8I+1FljolNeLX7LbwlGs/V6fkavo309gPLP
Np39JVbQ076e+5AWOv4N7cEhvwNQf2jh/LFYEjLDZIfZWbjZ/ctbTzpkLJbB/X4jGY4CkBaMQeKa
buGi/+hlBz51ofvSMez23cjdySwfnZthaV0xaRziio/14s7ZG379lD3w/cwryldO5OmeGAw+SXpP
cksv5Ud38CqOfB/TzZoSbopHWhm8lktav/FYnMZlA/4OlVx8H8V28tifWtaOGmwuGEincNGYPJQ8
Z/hksJ2LX/E4UQpyLR+COgmCQtkxA+oV+CosdFf0Jhe4rr06O1/i/rd9ziAU4WHGPu0iIdgrDkaN
hTzbUNGxG9l0BxBB/r6Ua8/ic5JbM0jFPZRw050lG8Vgl7Qot7O7SoOPcFmIJeDprawWJoh3CPa+
9Opwn7zqsH0wL/NxZTp6rtrk2eNPBFHQnJNDf2z3herqgXC9P2nDXcMKG2CwgGO/Cwqvc+5hyOMe
4Lq2K+cbmQrb4nITrAJ63c9zQeqFi6Yd43mSBy4+5z+Rc0DEo6FRemPBcjmhfBoCPdTDgVM5dSPP
CoUTNugk3MxhH66s430sFS9v3yOxm3nJ88JE1ZZzpuMBNUGnO8KBtCGjyZ7BztuXRHXGNoXFvpKx
LiJLLMF4RF4XkPhw8TscCmhO720ftg/JYY9S3QQWyDrsY2yQwVFvsL7VAGx1wcpDid1vf6d389D5
YFZ4JQnmUGAX7ys1vTIDWDF9urb8MHLmk3WAHivYt8PAW+DFshUs8OTBGuYmuLqYaEcIk8PwWcUM
W+fdViGmyJTKLOn9Vkc7dStmlBwKQxisKpm5XD1mNGBL3ZqP8616hU3jWZeudCndfb4bLkZ18hD3
1+Xb7NxFVQurFzn4SD75Mxv8+z4fTsp7kDVgQ2Lqg5nnMl+R78eWmCxKmLIOIzshwhYpXNXEQcG+
wI0WA/OifdbZvuLtGpgcMdQs3eZJCGrMGkKDbP/63cx2LHEDFgzPjA02WdLwuzCyZRs+MgY4Eviv
Dm5bGLkoEPsW9wnRCIbA9Cy3dnHmnIJJHnwm1hWPyrNtE59X+OJLWKz95Nl3K4Dn3QyJPGp2qqPg
fzbcOkXPcw+tD+dIwpy2zmQjtG7LnuTD/TLzsedTj0uZzgm+xWSTnLDzu+RLfbVPdXvUuNCCacB6
8vfGs3DJzSB7iHCxm+syANnsJq6CfSIKP236pboub9evS7g7CojteCnuShdiOdjqUSDxNuvKKu3p
RFTioWIW5Jf4SAE68+m1dusjhaBjfoyPdVCsZ9hnk2ugeZf+0n+lJmSTfQmo+Dg4QbDGPFKwCtKQ
a/HJAznguHwWmJ24cwDu207hXZ1sBAPwkuqg8dNww4PCucXPyQgpUrt0Oryi3e0SiE9I1+4//mCL
XwQnJmawnMbb/ZbG4wH562W8Ws66k/mmO0CRagUDjtpC5cPu+XoZvleQ2wclcqyrJlQCpDJx2XNH
PDQn7Sp6IGU98It4bzy2+iO5df2MI+Yl4GfsMiCP4miBrjhEAXbKtMCQ6OkPE8bkMJyiQ/3I/LJQ
SG9cj0Qh1Um+mQXbbOz0UT3IeHDKJ/WL+aDepAHTw3uz+5jL0T+mXyElOuk3JI+8wie1mCJkR8HZ
iW8pj3pdWAYckbiZux8qbbbmxYHgtdxniadIzpq75yKdwqau6sKBO4Q5npQW8ILdOr19g2/6VD1B
3TOsXn5Oz3FNXIMEQTD7jYebFyIeprYhyqXpwfqkaXbCxz7I9xG1QdYJv9QPvBmfb3+8kIj5sHBr
8PexksksufVhj8Os5+dm8YUg557U5SR8wj1lAQr9OQoRgbTjB1K58iEFBBEkfu1UbvYR0VD388JD
jD7P7uwv3hPgJIxCZ5u2yU7kGg3H8FRbt3VWV+82rN2Bf63u7oaCKrTVZ68R6B9DANQrzdwm5iK8
FF0rkH3YzXh1RTdw+EaW3htaZ61RruRy5M/lIT10XoI6ub98W336Jhhu926hl10Iv1pGKPh+mW1r
MhJXYVsA3ULhVvZ1HyJULgPBKrCDdvyluCuu1jhQ/ZrDbXfrcIIwaxFrugkJRC+Gx2rHrMd+5pUu
6DrGEn2J9zTYBs4cHhxr13kaHIWDlot39k3TMHqD27073am/O9v74t6Om/P4LQt2f3afrj0EQRyR
ywESxxHdOOJ7ARtFz8YRFii748jeL2p0+H8MkMxEZxgkvHMCAZnXJM4dvplz0cD+Q2qAJ717dcIp
czjUCEYR7IYLmTOV8tl+H0w6YWhQeQMXO7obF4LsEkZ+dwdh5MPVzTzTbx9qjL91KAIIip8JjKHL
4J0cv85yrXEDamgdWUcP7YH54lCiRvFu8yHDxSibnL0UMQIzbIg2OEiDPf8yBMluhr19lgkBMMq4
BecJWuBvPR6j4KNT5GXezNmC42LzAS4YR8pPDsgeX2WH3cc2DSZUtolAVHfhZmCW9ZqvhNqcMHu4
KOBV/Nz/Bqf4Ck70Vxi7sy68yFhRj07LtW6kC04qnma5ORWJJc517wt+igc/5coZUikOAQAPwMCz
otBJLojMETYtxwLCPc1RBw8vjsrmxmFxs/tby0Haz4UgwcCRnyKXhGdqb9fRY3SJLt3Zuu4OCI0c
4FEgw2HhsfYOOSac6vmokTPq3xUPq0d5/BDh782OjsUG5r8nasLy2F8KH93wsOI/oOn7oXEZTvph
t4ijb95Pe9jGFU7vl/eLfWNwCJVB/wgi57q/ZPf91/0YkB728w15EDi3tVCya46A/tY4Lfbnic1N
H/WzqaK9mB8UuAm3J7bbgHXQQjoANv5MrwImuODN6LwD3MXP3M8VFOFOAtZQcs0jves4vuSP3GbA
aFPxYfJILJGk24+UjcByxkVlfIfMibP6BUNkbr87rf5+KAGH8mcXM8F7dh8tul383bvRSDTgNdvy
u83dfYM9fSd7jd9jyPaJ4CwNhED3qdM93w7qBDiFLWaKJ0JF0lM5nakdHivlttfZ7nZNKmvCog9U
nzgyDTII6KLTzobF1e+5dcwAyABveifcbmw0xVs8xI8J9TVO7SnkYA5W7KXisTmIs1I/w1cygwX/
p/N3PxLqHzzE3ccmWuAeKBc42nBt3TQX8X12W8K9JeLqZZeZ7b0bEVhVYscpccIaBxq8lCXYufua
nPm9I9Q6Af/xH2kJcMZDZ1PkxEYUt4vuJMduNyDhHtoSXLNnZ54jjrnNBrzeXcQR/2d38RSvhQmd
Hv5j4UFC5OyO4cLEjQeOVmwJ7YdcOhYBt4xMDk5do5z3oMRgP2bPlgs7dkZ68Sq+mV2a8rw95QDZ
ApaqwJ/9+W4FQP1vduubBp4yb7S8SEzjEn2VrpEIrG3SELu/9yjebffoFsMQ6G/u7siamMbdtZT8
6oY+a7LMw0ftkN5rN/WJrNrt9rk48/o3+gt8JeSM98wjLGJ+co1epbd7D9EN/DX3FMpOUqAct281
+U14AZ3Nk8lyrn560HEMhzMBNG4MofFhwiUmiPO7cL0u8DX0m+5kPG5H8ntuf+DQ9PJjzRJJz6hX
EmJePnI4Yvpd8QqRStaVR830IN/IH4djeeYUwqGVOcsifyTJ2ZKa0MP+YN2asTt/hoG6PbQ+4gkn
67o4YN+x4qTPybwp1/JVfzIOhN7eHuBngRU+P4L/bWWd/4RdcnSeiVDJUbL49yWb0xN10zR/WZn5
62PfSzOG+ZthGpTfIKPauVFk8LHfSzP8RYWPRAUaa0qipu6c/X+0Q8u/yapOCzWdc7KlWjJZoH8B
ZxXpNxOkAyhcPqjuLXD/pDTzYxEHHYaUN1snMqgF1v0aBXGBfjmoMiSteqTFp+L3fCoCaPaCSd0z
4kjPp8YhRVpi1Mtjnd+3Ah5iLN3OMRx22aTvfawoMsvw3hmFTLhp5jnEGlIVIMply3Mpn5YCXCi/
eEpffch12bes22FC0isxz4bUBTmQ000dH6V8g2+zuNmGdi/xZolj5NezUNHbNhP9oBylmHeylnxZ
4O20NWPktf4xz6rPKDIeYkvK6JTNUHrQ5Ctd6s/gcMGGmt1OAJkRkAMsiBUDplwB/l1LFpE718Hd
w8YrWavpQMWLZPPedxb3X4WuubOKOYgGnNwmhwS2SU/zPLyfYk7tFa7i5IsBYlCoRNIRonG/ywwM
2Yco+TZSZN4q88OcaLJjLOn7VLpuFa3x1HF60qIBh7F+7FT5i5aBHqI36FYSN29Fpceq++whL035
0mm5eISz4hqkMnykccFpWFFWMNfhEyLk5GKHWvJWeX5XNtrVRtvBEXng5oOxgpRFf24KhrLrPk1Z
6kzystKD03X4BWnd0yWrAS6KYh0Iz2LKXhZ1SSAbLegIaevNm22W2qtRb3mj1D+U+UybYYZiISwN
COrCUbNGafNYCnL6qNOTHCITfS7o33PraZ3ghoy+80P8I+PyP8bK8OPK8n9e4/LTHtybJ6FIhc9J
+oQIxfgDG8On/2VjrN/oYN0bWekr2ttJ/6RcMKzfMGPQPkj/Atljzv6wMcpvCv0qhmUoYDe/V4b/
sDHyb3TfghYwJFMEOmD8MxtDtfhl/8a/daYteW2yhv7LsK7VNIh0WrsqISWPKW/dJwtUiL3IyLhr
woxiRZ1CiwexpxetKU6MXMg0jY8gAnPTTJ+MqQPEJC7xO02ttSOixR+yuf+0jG0P7MUg21eVD3o3
sZ3MDl1K3AJbS8oV9pmmcYAVE2gkWREUuXVMksK4S5RFIAdqoTRb9+a1EI3zubCG/J2W5+oH2vJU
BA/XFJl7Lv6CGjKKvFDZmhscwH3URL4qg/mCcepe0p7AiEN5IK1kxtKeNGqrOpU8967U94DuFLG+
VFGyhjXcAo4EthMmuoqrXHl3qNHk+llLq+g+gZQKdmaEM8/zquufYk6TY5xvhte0Bi3zIiCTtV+R
zC5q+GsrGP1p3Ynqr0qmIjqDql9YC0Z3ataq+rxBu+N3mx7TqS8Z74xB0u25FVNgqXl3FCxJCqs4
VW7belU8vN3NL4p8PCYS6B3YFDDxlsiveRQjX8L6cnQDMgW9M7fZjgaw/DJoIpuukPhqjivYdyV1
OkRahDM/N+Pnnp4jE5ESzUD01hRbZCPBELZM5hEWPt3TrF4JVHTLMndYiuwyNVVzAVMOmjHqqjBK
d5nKIh9EP9HB2ypdXV3UQZfDJhOzK93spvdjOjVOLUTGnZ4l1jW0PcK5iuvpca2L4tjVGtUFuG2R
ryqL662p8ytraUnrIaRxViMZ7udGmnS7HCIYEWLKfHOdJJexwaYP2UTyUhcGl25cZA/ho7NVc5Ow
8+2GkmKSrQj6dmKPzNoAH4WCNaTdorfM9d08KdnvcdI1Fy2dbiG0oQAFngpgT2peGx2NZ30GjW40
8LgUGd7NaO2/amVE8UGl/dRI5Pk/4Jz932k/aQL6987Z/VMV/8Bq8pk/raYK9IXSm64rcBTsrt6f
nhk8RNChAoDBD0N/8C+rKf2mQpTK/2hbUjT6nl56ZvASQI5nQtyq6Njif+SZPQut/KgC+MYzm6NY
LfUhJdMrLx+mdCSdHg9tMHQRkhoxSg8ZOEFP01PABBuY1UYE419XIPXGOEVPwVLBQsY78TDiTG67
ZmT3yrokaVF9ohlMsiekZI+t2ZRPXRxNh1SISl/StsFbcFYBj/Z6uEDX7aCFsJAv72Efy3KNsz79
3BYGBcBYbq4wFugK5Bb4JWumZUKk/Z2GxdRvWgi3baPT59/XeRABKCOHhVqgeKxa0OLdOOEK4vUe
G31SPbNtOlTELJlcVami0iTWGTtTEyVE00z91spB9y1GrYMtl8e9t6hBPkMkjT1vNeDymfNCighJ
rZLEBUIleKro8kxT817IrAFVJHVnvEN1OLUWxHnSZP1KC//oW51BYsxEFakSYfyX+73PPc9AGNTV
rpbdfBNEaYBzDjcIDBWXo487GNqY8Itp0l5FsNCaRIUaIOZDXKzmzk42ktox0tEBbXhXqFriJUp1
mTf4geylRZdpjOcihGl4gcBnIxc5QGtVZLFxZ6L5Guj1vF00eZ1cYejATqb97OdGLfimOfVH2lPC
Spc/mEueeFKfkGNSx95pBhHsR6SiIqGqJP83nbpY3uWGPy4bRbl5eUjaLDCXFfaIOqcIp3aX50YW
hPcStFonAYGRBaGqxQwUg+YO2qgeNtq39TmLDqsRk0QeNco35kDLRINaczvRSlCZSxy2UAWUujLa
ZTp353GocqgdhmdZLVKLQ2F96pWBpAEd4cd4aSJb3WoaXyOxeTdBxXA/TTCKJfFo0LEPaYldKEOE
EwrlXjEvJGyXtHs3jv0YGNsMRkvQy9Aq5eL9s134/w4mweFPDOT5qRmSp+IHNpKPfbeRpvgbLZUy
kq50au6O4EvP0lIwhX80hGLt/vQsRbg94eyy4NvANcAU/mUjxd8g8dIlC845+MgUUftnNnJPx761
kUSvEhf8Mk3bA7nOp7YVAhmZe0fpG/qKaK2p8vRQNeTqmiX5WLFs1FX6uNA6ao/lfG6X5qBNxD9R
jqYHLQcfJRjl+nL5qNfxh5Uc9ZgfTWTr1h5cwXgrd7QGTlL5LSq3B0FePyTb/DBIWeVM1uZuIl0r
6tDoTtzT2tMrcGNF8WERYGrpssS3ButqBFBrW0YeoBtIUc2AtKVZocAU1ic1gee9qvGwaHrcmo4G
hhFHtfhmZXQF1Ok5mtZPxSCFDWoZyNI8yL1uOQoUJI5uiqHOJsNLuau66S6Wug9Jr39eBvXjKqZf
R6R+aHJr6dqR39P2FI70uo6D+XvREvcqO01jtEAPPBrXmQnxFai3uknuF0yx3Zu63U+IMNIE5NbE
JnUhPcToL7ur1n3tlfmuqCNAXrVXJQMpWetWXqrRNTdg3nVZX1aLaluaDCj0VGQD4SLz13a6EoHB
Y+CpjKVp/KVBEBiY8eYCyA/aJoVqUcDP3zbgCS052WKwFb4DatE7DaPhaMX83Gtxa241EAH9yhJy
6aCj4iSIRvKYI81hpdZHFOZmZCWBMhhoVqWi6UF2bbkbvRPeuq4gB/UhjNec+FgcHhAEnX34QSZK
DnBYBi29m8FOmXZOtCEN2z4PxAkihdUap+st7rQvi9nGdqZ8TpbWDLG/sBMuihBCJ0PVcqIS0Yg3
Vg9pTCMPaUlzAVWRta28zCjI8yGzHaq5SVwy5Pq3JK+9KVut7/zu/09bMqzHv3fybKjontLqlQ37
08PTMESyLBkGHeuQUpjWn9aLv9AlDuvTbok0HR6qP62XjPI0f+NIN0WL0Fkk2fyvuBhYNCZQwb2D
xRDCSl36J9ZL3h25v4yXoUB7pUrKnuEj0JYgw3ptxDRBU1gaK2DUxBx9pLS+1WWWotsRt14mRBzy
hfJh6dKg7aBDIxu42noE0iUfod8RUnrTW6FwlQwa3DxbSGIn1vZJTqC7EdcIRV9lVg8v5vYHuDRm
8m9XTNM+dDUQN8PxQS7zpdmd6d21ol4C2GOa7YV4PvnQ1GV51tK1PotqThFKF9rLzwd9o+n0fZ7k
nSsM/kpzZ4J4ParWVLNAXQ43ttlG0pHZaB0teuYWr6hHoLtLGj0JajsRWQ1T6WxNQQdrg3wQPFDA
X+mY/6TRpHuDr/k7sWFFp7CC4mejKROyqNsGZIPwn7qKKnwcUYxZ7XGmsRx3EROZXktbs3yAjbxA
CxSa4ndyjIPdG5MQrMaQAiXZkDitF7F219lcnRR2y/t104CsRdns9HoOp2RRwZBGhwi0r2NS5YPT
Gcb0tTCbQbUlUSVLKevz+k1SaG6jk7PE756sVf+0doNll4II+d7PJ/WZYuzt4qNbQFfh4hT3kOb1
pJrDVmQC3AFuSx+WRGpW5p7XxYI3iDzkIESXqfwiNVIwFRNp209VSd9RctdOcHaJsV8b9xH4JsNP
Gzp3s+XQFqM9jrTc8nLa906Up64p9XarmqFaC79aEz9YiOxSWmt3NlNyXq+vfmvzoY6zvnPVPI5d
Ux9oq87TKvj5JO3f8naO4Cm1FKhxNQk68tejSAbhQknrjGusFch8jWdawcRZIulSftqMGUhcm9a/
qmb9bVSYNAB4ihq3J2q6she7XpSgY7hCs0YfqAVWbek1aime53LdW+lTcXnS5EwhglERsLCkGDFk
BXrnaBip+YsJByf0E8JZzOTsfdZK+WOyojDRwr0TLPqqAQswY/VXS2lntXk1TVwwJhYiO1OmwcR8
c8FYt01b47xzIcBY3E6ZQcrnExJ8kIjRTKzXfgfvlMM2AVUnjoWfroroCGJjOLVkLgetT8AoCkht
LiDI6QJu+nBThNwtYVoOVtimNL2Htm6YnHLnvyllzbhItTBfz3ALB3oj3g3bWkFLGVfuSF/7L27w
b1ZPE+GqhahQoeZCy8x+/y8eiDYJcBKOM0WESe1CuYMBAcV0eETUb9DhAE/YfiUitS+sVzPKiDJe
rcxoUB2Kb5Z3kQs17BOM2HTdw7pTkK6YJDcXSJ71yq96FF870dhXRoNYRCHbC1k/R9vr+6vzXOx6
lSKJJupOMWiDTwsbwoBqKlA3UUCGrDCd1jd4nSZN5uny7efb7NmAv7ldzlOJuxVZRvJbWzRGQgfn
Rdy6sW7FkJaXgHxHtHYLY4uQUtNALqwyiMCqgzi1bS2nVlosi2Y0zkAuFLLorT+LkwXSxIBpTBke
4IlbPZW0oCOQQ3TlRCWpkFfgJxGzJ3RNQLpXOmKRPbxGcSFqD+Vyq5oZ5F8QXtyUVd7aCXx83jxZ
8V2fCebDlOykv1EDLVlG7nYjDvW0JVlLexjM+pE1yVHQgURcqKOk9EifFq7tXZrQXy3VDcAIg0e3
5GipPk/f/wKf77r5Wt0P3devw+Wp+a+vyiL/7fU//3MQlUoSG+Pf+34HqCVeOX7727/Hrfpe3JCf
Tahssn92td3vuT0VuiK6Vsjf4cQQiRqUVv+oiFiUagkGLVmzxP3jrzw/6AlJ9lIo/f6xf+L5vTUo
mkHddy+5sNRRPnoWRnxhUKoNNr2slWX4kkdYPqZeTk9J1ktRuJiTArqvrqG1kCvYWoRf2LLdQ3u5
1fah4QeFsEnED6Et+fVer9otTXM1EilFppkrVNn6MKsT+P1JRDXyxdO4+f6tL9nl394mJhO2GdoS
NZKi5BCY6Zd2cyp7SYPeEUQ0HNR+3yuIZHaLvxWx/l5qh+YqibP5/B8YU2IsRZdJL7w9sjUhh3Cj
NIAZqqsChefSfkW9On4vNDld7W1zRwVD/cWYb631fp+UyyQ4plRSInsm5OV9auNgiL2KlLPaxDTc
R0OGDPCqyEB1qqW4R8Khvv35Xf5oRFUmeDE4JQzpObJ4sYDmtd+6IqkBEM4tVNdim510A1IAsVXm
d9Txx184Qj8Yb/dJdsgBy9U03qyavoBoe5NacIQK/KITFNwwB111epweFFGef+EB/WDdoARAm7IM
LkHT3p5+XW/1abrIoGRy1DjrBSUvobik5SjAIqKFipnc/3w69wPu5abgAVqs0R2fQfZeNfYD8sV0
UjGPTbh8VjeV9cd+yqyjtq3lL+bwR4PoorGz3EP/CM/960FkYbFUvafHfot29cl+pvnX3mrTPPz8
Zv4+ewZrAlAJOXIcM/HNzbR504q6Iq1uPHe01utdOaXXil7LsT8KkLV5cIQmtJxlJL4095+NjVnd
U4IS/cZ7mPhMhvBiIuUyK6s26TZ3mlbBmeJmeJSSSfSJGWF5SCvQsBUT/Qs783Zm91ERj8A263gw
uKKvZ3bLt8hIUDbGM6mi0lX1SKcQa0rx5v/89v42EJYMA2qQumSt0DL9eqBB0Ls6MbTNHQzQJHOC
jpBciu31Px/F0uCRVMidsvr3zfhiEhEOngtBS0QoGKX1U46OielqcSLp/3CbGVApktwlDcuO3gd6
Pc7U6k2c1dHmaqOef1GxqZ6oSeW1qJfjqVI0wyFYGOJfPKznE+blZoOGgJwHdMZ7zU0Ek/J6WHOE
R6nP8onSagBJnA1dGwxpAZyiYQ8Z8ZxZXtSMgaj8apm83RiGqsMLqGlkEvDl2SOvB1bHtRegjKYP
2FCosOcKvGFmTee4WVGIitU6pW1llYabnz/OtycurB+QIEIMgldBCUN5MyxV82kmSy26EaoPOszM
ykayIYvWdnGKqhbSfxoaMx5MqDKhCkTpmJrXtwnb4yy2kSC6cddKLgo9dRhZefaLrfC3uwI5IptE
DHhDEgO9uau5SsxljEuTtDC0VwvVwHclun83c6dFd/9wAhkKpAqpHyiwkRl7s04FBMVRqIEkQ0ks
Gq06a4mhgZphJ0kHTopfrM+/7XFGwysUYWPGR6MI/Hr6RnUph5R8gNsbYn7oBhN8b7J0v+iT/tH0
wenNHGokF6xnItkXe7xJs0QTIAhxjagxPldiXX9WYXDbiUx+qbr547HIWrLdYOWV3zwqyA6XRit0
w51EJKPbuU8vcEmkx21CBPznj+qHk0ckSVLGlPCjcaBfmq7YyLdM35g8OYYziWCRnlGj7P+pgdwf
EfsJWgocclK0r0eRe82axyynj9uY6oeparJjGWfVLx7RW58HOuFXo7y5F70kxtxJMl00p2mDzpis
VRlRCU9i4OpkKx5/PnfS/oWvDOPzgAZ2do8xNPPNc0IkJIIxjcnr9GF+bJosvZ8pTJzydM19KdOf
0Tayb+a9eIT0GD7oaYSkQR6pk+aQSMZT/guC8n3Ev10RLhjc5PvSkd6cd0neGMZa/nf2zmS5bmNL
169y48zhQN8MarJbNiJFURTVTBCSJQHIBJCJNpF4+vqwXecem1ZI4RpXhMMDyyIIIJG51r/+hpWT
DHNzcjyvfwV/IDkNfP773p2+uqb3n3/+GLav+W/XjDBFp9lKQ0rAv77cqWlXtTReclgCH4GhiTCL
qJ3mXCeT80y63CPeluZurJfk6ucX/uFnEmEzjFntxvp4sc2UfW4Tp4mSQ9DNwZWn6xV7KjwD68pN
ftEwbFvw3+/xP5d6sUWn7VpXZuUep9Iwbiq9R39CUFa2EXqJoLlKB3d921WOf1IBhKmf3+cPv9GI
2Qetbgxh5cXFFcQrsjx5qb0w1dkQPni2Q9Yefn6VHz/N/3+V9MU2iml0XJo5SQ5rMC+3mPGiR8pS
vY90+Ktk+h/e0LZlsyPAvQle3FC9GqejaOLF+dl8bpNEfUpw2n378xv64bqMo80/Cb9+sLK/rktn
qoqoEDy2BfLsTRasyc2cm+L9kiXhZ+VF7Q2tfHROu9D/xaP88ZXTiGMpZlN6Ca+WaUucEKnnh9pI
z6L7g2gdu5VziiZV3ixd2B/iuFpPpp/l7z+/6R89Wqpd6kM+CTjnL97iWrmaJKGZSwcVBGc4kTcV
Bv6/2Pl+tFb+fJUXj9Ymg3GDYUX2pfF/yx0V7jtvYIywZNMv8q9/dUMvjo4RT0KCJvjy2mQergl3
wndjnH6FiP/o6EgAHwAhsjhO4+3P/3S6J607KO1zQ0x/8Sz0Q0xjMXs7eMlcid2aYkX98/f0wyf4
pwu+ODrcoHeZWftIzeO6/r2Frghxk2zSwZDC9PNL/egJglxB8Ngc7fD3/uu9dcwPpiXjWJz7Pvg9
6Wd73Ztl/MUR/6MbAkhJAOI45cOXg8ZuCMuOmGPYEWEGpdf18lsfihdjJywsf35DP7yUT75cuGXP
ecGLJdGXblFqJbCLaTchcOOorwmxI1dTXo5vfn6pHz47UBsysall/7Yu6lCsPf1AchjxWt+7utPH
xon+x2IN57PiG2HztS1U+2fY7cdXgXnsbuNliti/vqE0k/C9e9KgMZKNTl6Q6ldWmen6f3Mv/7nK
Vs38aY1bOdDCOLwh2wt2+YKsxgr/8f/VVRiBgCQiiIm2l/enq3SEeFXLzN6nupVMMbv4O0/iG/zP
7wUXtJjRFW0m/fBfryLnfA3XhnuhSQ53mV807O3Br4CZHyw08FZOXcYcUA42uc+f72XwySUXRnuH
TIhM73oycRbI7hFCwDwvsl98p3+/Gl8FRf/GMNgAixd70BqFcpJ5hFuAjloYl9af17MnjOtcuyoa
2l+UNH9fdKQ/gddDmfDg1L5saDy/ghHplv7B6RvM12yCP1eRBrufv6gf3BS83K0cRTC1YecvHmE6
EY4E4ohta1ejd0t00O+gMRI83KE6kv94XSDPCoAowNEIbXmJ089NR0khfWQClRt9Bdsin9a2i/kV
EnP5vf9aEMZbChCxXySCAWG9qD01fBOrSdI+rLOV5gtpd3GXEGrouPZaZnZEMZAOYSDfhzYJYW7N
gUFv0PjMoYSf00vQC/Anj+DdfnVSJAh1p8yTbrbZDme4zwCHtA3jesfkIONkZZ+nKRX+P34924wU
WkjqcvD9rXcuekG6eB/QL+CFmXC5aC7g2YUYbC+yVY8/XwwvT9nUo0EDT8XxEA4As56/Lgbe2Erf
w3CwjYCtdqZx5MepK1V9KPh7zALJ4hT/8KvimhmppkRNeBvB8SV4NQ1FBYEkzBgcrll6q00QeKBI
gSMOcmoxaPr5Lb78qvDtJKgvQ6ADkAN85P/1FqOsWrpM8s6KvkwAItw4/NjHs/+LXfbvTxKZD+UK
iy8Dkbv4h/5pl3VSkr/VWOYHp046cYD8nHyzDcujiHL9KZKT9w8TXbAsR7i4/cMZDybxcqQOCGyA
iX3M0kbTX+kBI1ZthvQXj4/P52ULSzvHjye5hBBw4NTgxTY49GZoGQCpo/Fr7DdrF34SFtwUL4+V
v8KvLjp3IbSbFLUP6IPMoZx8PIf7Jn1dzMECK6hcg2qX4BWLu5Mqx7edkPnntdlS4XsHRjS7ofqw
yuI2K7wn9CfhlefDBN+FIg9QZTdZfu81VOZx3JgHCt062Y0gL8/l2o1HXa3iLR7sw6PjZ10LzxP6
1q1wV61vTQSlYqG2Kq8soSbDXnqevW+TPmLkHFfNUzRO5hzkVXjt1mx/xyoREerEDHelvLP3jo81
uu9UEC+nFd+cvPS+Nls0gPEG8cmz2XCrh6TGAcXjWHWIPHkKJuzykwBCZ85vghQgx6cqsl8kyUm4
Yod2fAtDSGGcNtvWPyyixdJ97pxk2SkTCrwLi7TAhUqauDi6a5MSqrLOkbOD6YQ+fQzXq9g06S0R
7bhO1UFS70tnU5lG43rfDEock4jwEweSLsYXfefiBda6qAvmSZ2gt0v01RI2LomsjSuO4YDrJfKF
4c4SRyT2mSQ+NCFe4VmEICLS96O9jAZssLSA8u+UZfAt9GefhDGHTItdOVU4xW3xAnPhj1eipN59
HnWCwt7xou1JtUVBNLwwqE8j46wk0hUgkac8buDfpFUZJe+DoDbYu2ed+2xUmCD6NGSMKcfLmoNO
PfW5Fi0kAzm0xXf4vCSt8oqnJ8erFdyuHqGvYsilmC4SL4D2An1GOWnzrVmT0nsYCv7iIej9+HVi
vSy/4ccOgJMrgR2k/Ma+PjG6YjImzFh7d10w+dhD1b2+yos67I8dEgNYD6pACdfkXnxbuGhDISSU
+CJ3bDrROWmiyv06T02lMd/ukvcyKJ2b3h9XfIzTonnvL+LRKy38NjUNH3zrJ82WzJjA+ldC44Ey
rnjNLLPKfl+9UT5YPeEHONUlhiUesR3G8fNlB2si3IduPdo3PVlRsBddHZsDoCes2q6timLZt6ZR
OKRU1hZYp8cmgj4t4i5S86lKvEt6SGhxetVr2ZzaKsNfQME83km14OlsukHfjwS8LHvyt/Dc71Ra
1QcR+6PcK85deyd0JYPmUdHGgLUsRS6XdwHZinxHRiuSM2qopHvysWz5OHs9qTC+b9bomGRCi8c4
Whu+bENGUlEdirCe1eusEw6mr+PgIPvgcfjjfomKAZuVMdXRLpMJKUEwV4bnzqQdFoJD5hSfSLdr
g6sE4RyUKFE4EHvScXjtxDZzoCQOZsh2YWHdkmmnbvJ95VaMS2bMsudDphKV7pxknPnBfm5xw0kH
kRzjFEH2AQ5TxqcmuwzGCfqmU8i3OhF20woMb2yqH9KZL+lULvX6UGRr2h7yeG4ZMS2WVivoivhr
k/cDrvBoncpDyzbmnTC/Xpj6dgZeqS5s1R4DGFH6kLqOTyDDINdnh9wFcn6CDD1hUokCxUy9lK8r
LdqVwOtWfw6l67+OltxUh8ntHHtQ3hBieZMwkS+9tQoOqTHyepJDvNxq4lg+FD2n36Ef/DU9rBY1
CPVMUWc70QqDl1yfr1+MkG6w1206f5xXXybnUBBJyXY2FJ9jiGWbL39BRvFaQnEg2IQsHIIuZfk+
7p3OJcrUGOfIdN+pTnBEl7OJEqfcEw0UYO+xqBj/r9Xtxl0RdPbWjuvcElvNgApaPxKEo3YHqG26
CBp/wXgnJcatiheRXCfGMzEU2QCMljXQeDfCk0NKnMA81IeMTD8oSFmCyCUMF/99WXRZdR6Dallh
weUi3hHYY7+7UCTK6xn9+XKayyJ+lcmK02qONKLzIF28B7/TFl/gfiXPoBrL5PvkyeyeqikIr8pq
ij7G8bjiezb2K6OuRWTiKtTDrPaTatlClAi9b9pUM5YoTURga0LtuZ8yfN3JBdFVeloSb3y/ZiPx
FWm1Sn01cmq8kbryORsU0qZ9v9YBViJ5QiLMSMv2Kmdk89WRKkFdiUM6sdjdOODwQw6hPnsITnE9
nBLCr7JyhL3JEewdvRVJEykRdu5RQYgB6+ExrMWZuIbgTamEiE5l5zQuySFq+UqwKNtPGtuhPEzQ
/ccTWlISKNtiMcleN0lY75gNZaSo+wPBg6RVUIoOLIRPAT/Rh1WQ14QfJEswHst+cD66fRh8MnUF
ADw3TfBBhA3xDNU4SHn2GCtfDVHS40vdLdtiamAeEmfgZ6+8SBR4+es+/9Y54YKnZmQU+SR9GHV4
yyCSOEkwDh85aTW9Tj3SAHdIuoAxAO0GbE1tWKeQ3IIFu8wSQcFhQK/wbqxWYon6JpD4PAWmm05R
aJYva84+fR/75fQuJ7AAGZsszacwIfRWjrVLmEylWR9jWzTfnIltEXnYWGZvVGxWbO4qh7wizw4k
B03NaBTKmaVMd8otOdpmp+MFZk1mAqKcZIIVH5GpkH9b0eHJrNZKnSYeNqZV0nKLxiu0uxNL7ZI4
weT89wghbHDbJYpwAd1uZgVtkK7orV3iyQk8qlO15+uqqn29OAR2r5Itdl/PQYkTRFIE4uBLT92X
JGmhYANcyKgeqiKjkcgie9Vb5Z5Urxpvn2Smnz74OZv89awltg92MJH/OZ+s8I5r6A/yXrUrY/od
ml5tj1U7GxyHijro3qxdtEosWgZVii+JX1Xq67g4cQ7yiHSvPocmntfh3UJ/M6yf8mH2GabCRAlF
+2YwK6lrp5kIm5xkmaU3mk7e8XrQFpLCIqJNeHBqOrqkrcZIYmIn5nMnRnmuvlZ16csPidf6G5V8
atgiE8oR/LvzxWDFkCByPukmtlgetVWfH6JRDhg4Fs2oX+d+LW4Cfo1429zFusuHsP7GTj0Wx6Tr
NZrPslwj4oAAoCCPdwq/0sqU3wh0zJEk+Uv31iVjLjiF0RqdW2YM9alktEn4zcR/OfD9+ncNAx2O
05n3uQvY8op9qymB7jCrENnJNkX/MeRnO8eUnIZz0I2zOZPcM6pD2lOO7gjslekxbxbzphZjGN8u
RjofkLTzGYRF4mFWtrarOZpG9l52ItJ9IW3GLRBqBo2YsPlohN03TjrNp3oVxY1bdF57PSm9rO/6
nhiFA6eFTt/XyumJFlFJ9XmGALhuafWceyvpBtlJkvkW7M0ELro3q03fLvXYdnueIOrRclpkfiqW
cir3gY9kE61R62GA5s/ZY9FZTNp1LKJbp3IITFBlvOyYNpYfrQyCj0K0qnzC1EB2JI+t4nVJpAV3
0FXjTW+Nweua3De44lktKBYBaD4m9eI3ex+kAt9Tz1OC552G7QnWf/rQ2qH+7snGJvsGEwh3N8Ol
pmgOYOMfQpEsj3Wi2y9siP5T03oWZrWf98V5DYQg6DTwYkata4yItR3xHYFaEZ4b6U9frTMobLTL
FGAz11ZfWTFqbEvTEIWZ4sQn0rMnj6SX4/ywbLqkXaS8/Jvw45GuRccU7Z1d5bcl5SA7EkHaw7CF
Zb2fHJ8zWY01RgdIwfqbti0pCMl5S/Sp5kA4ORKk6BB4IsCNPgs0HvQ0O4acMzl/UGv0Pl8tvnd1
QYRhgGq+2W48jMchO5BV/H3sUPOZ3PCT83p+7WGg8rpPp696zHACT624W4qWG6iGPi0k544aHko+
9Sdtluo7zgH+dF3GUwsxe+pOcVP2uNi1qUf6+YjEy4L8nxinOCchC5/auFubL1M9d++FE75daIFK
JBDURTsNfzMh4USG53nuMEJkPzi4fdXh0hQT7ATCFbsHKnG6mLnC/KkU+WNjUhdTPsj3r4jLuV5F
ipemXbyn0EVkS8QhPoCjTYliSroTSZTZc8bo8TZzlYeopEV0MrnGedJV63xsQtm+NXrCyd3vw6fe
N/ObOW18XL2z6lOLNoH2c3UMntaCvnV7bf1Br+mKjYMXkd9NaDvbVvKe0F/ztiHYfZ8Tc34fRg2O
th25V8rBESKOmqd1aclR0w0slXF95c/xvDf9lslVrhZDUJf0OYqeaT+nInxfdTUm7IiVPuCGsRyd
UWb70HS4eedLehc7gCSsTT+Pdk7ObSlp3w4JxyFU6PDG2Gq8LsGuSQl3XyFDuU1a/HHxrdlBTB13
pE3jOlkC8mUxmhJJ8NUOzoL/3qW5vkrUIs9KLf7HFVk/2F8tntuWWL5dXLjJ67Vc51O/pLeLzdt3
m58EvztKFGnj/jYPsxuHOcx3Ow/dtZmrD1kTlveB6zR7HbpIqSu8rZc6ct6XbtC9sn3UPqVROD5i
TGnj0xzmNb2q8XHnr+14dFmKwToHp0AmH2cazd1q3WsGTOp9PwHornUrjv7opDs7d8Mt7WdlGbi6
2ceqE0l5CpHL78shw9ew6dOrtRAFEiKFv2eSxbf10Kzf09QJrmRXU0xLrJUyGujVuJ9iHTuPBJXn
V34xYvxYldVVpQEidqVTiT0pWQ9qjIaHsPaqp6qKB4z5JnlXLotzDSKxXNlEs5fN9tsER+PE+ePt
IhFPH0CikJxMcssjG+TvRFquN4qB46s6Up9bSi96iiAhECsMDwP2KLemafGvKRr1BNfXv2mdfjh2
+eZyYeOYZ5y6xB3pbj4Jq1S9z0OnDkj66sVJ0M7vBj4ZEtbnN4SnZbfhDNd1H8aYnK5EfZ6rVhr/
WMZzfNCMZG/ctnWwDfBu5trk12Gs5O0ko+cwD5yHNfWWHZYk+MS6pct6XBf1Pi51cp/E/iMbRvKt
ESFnQ1wEDySgfh/D4f3EPXym8SBYr4lq9WkhNHJz+hAYlEgxvPXXZrypV7KTAtc81O0U8N2wqe5s
R5I1gqHgASIGVVc4mo/VXOFHutL7kstZYVUV0INwLgVeuW809OcdLb7KWeVN/sELrMSUHD2Et7ek
j2/xE2OMIXforVe17jiyq0WOFOhVv/RnrEawtqF8mx4RDZPOnKfe41wodzny60c93lDgCYcpnwhS
DLvawVYb1OFxMRFFa9rX/m2sgGx32oTBB01O9oreLfa/QMMmTzHMhvwkQ5U4+3WKxf1SZC2JC2AU
ORFgBWGTHW8Lk2y2CIwC6y24PTQ6/d1ji5V8enF0Rifr468zL3icJ1JSbuUDekFAFoQWuypsAWNN
Cc5TZk6zpYtpxHDSMW54CpsSiDjq6ZB2Td0LnA11MHnXsk3NtF8jHt6OAFjEy4Zk0WIn3XJW2LfU
yYOTVzH+2KuTRBgFBfajI3xb7oVAKbmrnSJ4r5zCUyTXejFJqsIfx13qRuZOhR15YcJrsq+9coYv
8TiODzWim4HYsBBR2cyu/Tt2Rak8cLY1wWnss46FCcEOm1mR+MOxilX4rtUOWxtEygqXbAdjmh2x
rkrfTQAodi9HI8nvoiPKDoOtO0FQZzy8JYy1wqQWJgaWlaEcWQpM7D7XvhU4Fzd9gu+GGReSFqox
AgozrQSB8oo0ejPaML8bB09gws24CQ+lSpj7jAxVhz29wBFCYt31LhktiHG7Dvn7MJIL521vq+IQ
Uop9n3oZYTLbzPqzQkbfXC8Eb0PuNrmf3OHuRoeDtDHF+1TlCgpxKDlo/NZSUk5U/mii8677qOeU
e2gseGk2gxnt2Gl5en6BYn2XKr/BhXzRGntrT6Z3c1unj2s3k/LZiFzG4Dq9XQ7JQhd+SJAaudfd
vBYrVIPekAws13qP+lHgGTrNbJFVC5f/AM0D5XrWpnF/49e925yVOxDYk0cfg6jxy2NUF0IeDQAs
IQAz4tq9JcQcCXxTjETTsW8/x12QfysEJ8/exl37mFbVUL7yKerEgR7Ww/w9q9OvmqHkfCySkTS+
tSjzRyRZKWbTvo/cS0H4bI5OFeTrPqTbelfPORg2C1DQ9aVFXB7heCmNsH0kV8QUcl4wCwh7vk7f
BvKU5tl8R8w0/Vg2D0BHOm1wG6jc1lk4M1Kd7gftpjSPTTL5Typ1puK7EFJiHFw3/nDtAbfdtbbQ
01sXTw19dhSfFM1It8mW2pCHcUor12iwETU3B7SGHCBuMEfRoVp1rPZLiyPRPsiNQ5QqU2/B6AZj
/9X6ZBf2W3CuhRhy38lWfPaWDNuDDveU15jJsQFOKOLKXb4SrHzMw2i8n3A3qA5lUDusyLLxnuYp
KZLzONk5PEDmw2uu1tBy92GBFdZu7unIbrrW48UfutLoMd4R8z5x+ox6Cd+NzH7km74bWhKjofTE
4b7063qlfKu33NjAkPBoido9IsRS1Y5AYTfeFY2e6g3Knuy7dKwdnJHZ60Bq44RUR7op8aCmGvMB
p6uR2HYZEaSHsSAu6ZjFps7vOhslHmnSVQTRBsOy4dxqOcBYhz/vw8nSg5kQFxuSh3cWHbJ6SEb2
0V04R2u6b1YcSR+s9HrvzrUtYX7ZPCq6kqafXFDxACerGMY1najpeE55UDTJ9TJj7AedgkrhvQUY
xMLUUB2eIgX/jCxXlELu84JYN8L/emEUcJvZRCw3QJjz+DAMukLq1tX+/DYaUvqq4+QHOP+AYlYi
Pqsq77snUUdhw8pxjHmT28AtvvfKbZybEjqYvkmXCFYfG0vXvzXZ7MNJ02jnvqgy0DgeY9IVTM3e
q0InOkfMhNrrgSoXqXDrxbrd8eVV3X0F2ofLUKbL2VN7t2F+5O0WPRnl7sdVaVKMmiCKv+MntHyJ
85F5SgbIEdlDBqbg9qcpi12yHgMV+SXJlYVr2MoaZ8W6rc3yuCNpvOgcUPJ68Ib4XbbIYHm9Dk6S
PVa1D/jjVdVMSYSNFp6JO2Z4NAJUUl52ExrhxK+Bzmt8/MtwcJpd5wkscXbCWSN571jqqP4Y0CA4
j8bWWEcqH7RoXzidQw8ZmTkj3jmzS0yh1zJoInl5GJZhl7SR6M66VIk9uknvJDcmzx2CagMb6Bzz
iRoo5rnpFjOdk26ZKbcdznKu4lelIwnJVs7yDs6xKImnEs3YOPveZsqchzxS2UMjRmtvc5VVxW1M
l48jOipyeQgYElTM9ude1BxumZFXTt2P+pHBVO6folZG830d+4oZfDZ1Or2ROVxa4piHNm1f61El
3efWY8711tZu10Scd4uj9fkywPw/beK/MM370yz38Hn8/P++tWM12vvPzbf/+tf10H/+Vv9Vnchf
+EOdGES/kY+LkBiWKf9CTPJvdWIQ/kZPSU4okGAQgf4w8f23OjH4jbS+EO4IDFXUdBvF4t++FNlv
YYbyLA34reAI/kO/xguv4U90hD9sMdBIbHRDLGhfcuDDshmqJBl7UNJFiMMa1euHPm/6N+nirx9y
NeX0PPk8fLNJoJ9b37H1qTC+Sd4kZdnjx6NirzzazcbgsIJ7nrrSGfCtyZvo3tu6eFdmzRPWpC6m
+UO06iMWgO2zK/tzwuSwJTs2gNMQoVMkHyEYB3JllNOpE8AQdt1hghoaDhWeC68KERhM1mkssX6V
leOdqjQlictTA/Jh4ZN7TxbvVcS40DmYsMFSdkZ6ARLiqO5bOAQDedTNotvbMQydcgenIszODoiW
T93ShOqtH+R+cY03oK6PEGXHOw6+XF3ncGY9Rr3j1J+CYBrtvqiyacX2xkvH/dgyRNxaUnZ5JWPC
pwNQQXm9TCKFUW5E92WJp5qAjaWNcKrEZQeotmDYeZjh6t/IeB7pA+2A72wVurmLBS1o8T5vUo5I
r4m2jRIrrjdd3+UEAi5kwYq4RhG4tnk27ZdpGiqqYLcm0cO0DAbzoX0edJs0Z20z+4lWKsGcggn3
fq5W9gU/baJXwbiYlnRWE6g74rQ/MxEdzRUuGiWHehP1jJ3CNCkPsagyvR/cFm6J6APsfk2CG+Wb
EWjza+Yk62MTAN/tGP7kV0XR+QT5kA/+SkGrZmyrKKX20zJqwhttnt7O/diSqdAUIBs6rzJMKZDD
0qFUsSWdj9TVCUfPucHW3bDu9n7Sc18eFS0VfM+tgu9Mit6lr7JvSOoUEQR94RMzIQr1dZ5VRLKe
lc4n2kv4DXWi7DnpRzjJdZLKuyZjN90Href8no3lQNQEgBTJbqAD4XlYo/SDnkN9Y8SMPry0pggw
thRt+zAVWtwPwjWszKkaSQhymPXu3NxzvluLzSQeJZ49h11pF7qTNtfnkJIWgK0aOuZLAgKvSyZE
642/tzFwzR2keHNbhWNR4NeX9xa3ZLeb0gOy4C6/gQuyku0XtZl71muSx2ca5GlhwlkChPkYleCQ
V6xkRDPRFY8iWNSETYRtHb6csSTJyG3r8sr3Oa2IwtBhi3mvI5mc9yYtFj4ggPa9iKrsEepT21yZ
1rcro6LV1+2rQKbF8BVqOhbPYxVdVZ3fguB1iuQGEC3CNnXnrVjReCRJsBKwYFqqVx17ZrkrE4PL
M96apxVO1T6bs+afMUbZs1A9cZazeboeypoXVOVGZYHnwNjYU9EMx8WU5EtmdsXVOvf+T3DPuXX9
9b/+Bc/sp4da/7n7y5G2/e9/HGlhigUxtDwI+OjsUAlDYftDcB9ggA6DCd48RnBeulF5/32iJb/B
FtsI0v/zh9D5/nOiwVqLOB6RAMcbReif6O1j9wXDCVMSZDXIXjd1Nszl7AWRKmHEgdGhi/UPABkB
KD0el0UbKeK0WtDIvKqvcsWWDnWsYyStGeyUVxGIXPmOWRO9m7uUUfkm8bpGPm2OyyP0srZnmslT
8XGAU8z63WFA1N6MbiZOCa1ZcaaEXYpTRt8U36DuaJKbeMUojviloQ+6T1PXhPYxV5rvNsKusr4R
rXTC59DWw0B1jfySIXTceOm5hE3x0V2wiQVOnVySFXuHhie/dC3TpYPpL91M0W+dDW0QXQ6TdPGQ
9gOR1aDWLVvBpScq9NYflZdeKV9WXIXdSw/VX/qpbGutBJapBBAG8aTOs2tH2q95Rll8F01JKN+A
GtGj+Zd+zXbdSPMG4QIw+YBg3Zib6NLjNZd+T/iUyFgDbX2gufSEmbXeU3XpFOdL14gl8XTv/NFL
TpK+Mrj0mP3Wbg61fVfLSMET2BrRVC+MBDboEvNPGbQ7eela062BDbdWth5CQeLlpcP1Lt1uful8
u0sXTCOIaXAfVV55Gi6dcoEWj7bZu/TQRRli7wti070Lia7nVNy67PnScMtL860vjXh9acrHS4Me
XJp1O9X5cuwuTTyVEQ393CU098nW53NihPIUXdr/5QIFFMUELEAVxKXDtggI7hl6l3CTYtDiOtoQ
hb5YHFKFLkBDEWygg/4DgHCG/JFzGVgC2QsQRbqhFblMNkbABcQYVDCWrzr6+MfyAnMkG+KxpNY+
N5aB4bGbnJFsqywDHumbxUMzjeMM/poXCIXz5mPhugQ1XwCW/AK2cKgDvAD00TD7F0DGzguq0lam
4CjNhtnAe0CD3SZLQfjaBdYJcr0uh8lba5bYBfoxGwpkTZzcBRdoKLvARMEFMmJ2q0gCNAM8AL8p
69d1aTcexIY1TTQqJD5dICiYzRvvNWq68bxcYKoi3CCr4QJf2QuUBe21b671hnBBhQDsCjbcK60m
IPboAoc1GzIWX0Ayxtb63VpGQGf5BUar59HcC9FnRMB5tcRXbMPcgM6A35jLAsU55QbL6VTYHCx4
Izo3F+hOgk9+zrwCnWB+AffUBeiD0TK8dWnQSFq5QIH1H7DgBSIUF7jQ4BU5Q2TaYMTmD0hxQxez
C9AYpAz99sMFgJwuYCSUBYDJacMoc4yfikPZR4Bv3RKOD201jV/khmwCsQJyuu5s7qiogD5bI4FB
9QUSjeDLvJcXoLSQG2g6JNp+jKsOKLWg9Er3tozjh/oCtpo4T+BirRlMLvcCyMpaAM7C/wKobS+g
bXwBcKMLmAvSALArLiBvFmoA32XDfqvJUDJWF0iYlgB4OMiKpT3Q8lMv2xC3giv4OgvsD/by38N6
Q5q7C+pc5XMNxe+CRis9NDz4C0o9s3vc1xfsukb3kJ8qBxJjwYTuS3fBubsN8k4u6He6Tv6tvWDi
6waPh3kCUj5fUPNI4HJ0CFAIqT3sGtxZ2g1kJ9GCpOw6HR+HCwZfBJiYnMEnweYx0d9G6xtkP+UC
RoiFiDnvUeKC6kcrDLhDvYH90QX3by8zAP8yDwgvs4F6DFlzASPyaz9dA/C1dT76onzdclJVfrOL
vZw6Bi/Md5B8guuEkN5y9cU9aqz5Fa+rIDTCfSOjwrwuE6JYpWYmXhfycYnD21p03QNVJ0bEQ/Xa
NoieUudW9eXbHPooJwJWglY/5AYz92pwCEFN54fAAh663U0sodWDW2q32bP/q6sGLAgQOSYkWHfd
G8CJm7B3r8uCcjAbmqrYBcMzZxzxvDUhuW0q3klrnjWtydHll4jdci+p1b8W7nLGb+4ZA4vrvCpR
deCZYoocfCbPzzKLvsCxeAJWi/eIi3gjua+v5njVjNPl3bpJtuTgnCHOflGxfDckzbR3pvGm84fw
m/aWkwV/vhtRBN4sdHdkvsJ4/BAWBLXH5Uzc9DwU17Epnzp+godEomBsl5bFPheQcxmbsN53+TR1
V2Uf3DOA8nY9FK/GJVlnJAERJBCGUOG/xqeZaPKqif+bvTPbjRvJtvarNM49DTIYnG5zllJKzbLs
m4As25znmU9/PkquPlKWSzq++IG/gQM0Cg1XOZkDGRF777W+BbF4jP01PUB/pcTgXnlgmnfTFNvs
K4GGHlB/dJDoIMPPKZXqnBSSMNmrPj9t0BotTfLQZE1EUJheJU18pnVjoy1w0sff28o6j7U02k8+
gConY0exyyFe8ULododD1IbtbdoxETLSUdvJMbrrqzA752fvFi5t0zMV12JJ2EG/dRGz0vik+xPr
8iqg+7vtLKBwW4+6W2Sas9NkfFemCUmwDjsvchUGp1G7F1Ixe069XSnjcwVq+qZmHs4QPDWujFYQ
mGqZV0NVQip0++yrJZiBuGnpXiqNjvxk6yMtRLZqautD43oVicAeM5KVhWjhpuuL7KflwI+Ubg7g
vAvGzdjq9nmjDfkFYLLvIvLNk1LLVvlIz20xajHyJUvU3hIQ6486Ny5qAe+OnrckRgL31I1d9KDJ
B5oHaZ1lCyZT4WXkD53PQ5V0h7wMyPwL0pjdtSl8ZG39ZVx4NNWC4LYags960WhXBkfVJS7lah2G
xWfVduRg9v5TkjRfGQ5zpJl9Izear+e3NiTPjSpj87tjqLtIT6e7BDfCAm4J55eJQdTYd4tehh2l
O1JTFDTLMkjinV+YXzE2C9RA8nur0SJx0ChykF2Hnq/dOMhRiU9M7JU1olMxInVWCKgEQ0NUauBw
Zg3zs7jsrQOqGjQm5nBeowSEv2t5BM8iWDlppHeixXa9oM9zlWfZdDJq6J2TGmkUkviNazjJZWv7
ZNGYybXqp4dRBD/DVuuuNK0fbwVz0K/g59FUnkA6ZzwbWjCk+PBZIbZlLuvsJMp1rKhrFlQB5qUO
MvVN6WOhX0IL7OJzwQDHZWTWxIP1s0SwOzBMAopprnpVNvxGrazr66oBlnUq0qrvzKUMOi/5CQtY
oJYnEKInuo2jwlSshlyn8j6UlRtgB0x6p0NkGMeoXZ46l/5nuM5heAwp6lzfzOID8ojWZOZahinh
RQXdc/rHIkXdvXBdVEhXUWA25Q26S234YqWp78ziJM5R5qk9Ttg1t0EaIM6+rVLNEIhn7VQfYtI5
mdRkl/BKE7e+7GL49dGjKiu/TFe16tRP3QscGMBIdXlLNULnrxKEwKKkvTAxFrMNZlmdtIdtaxb2
dQRCf5HqFQBVu0AES5HfYbI5VFqkmXcRxsQH0xSFvs5EYOifizCQWvZidvq/Vu1/MbzQkQhi2/Ew
4NkSAvl7VS6O/qL4UTW4LE8IVc2+vy55f/taLyWwZujeJ8hOtgHIwZ2jIejQvtTAz/9KYOUxJV4X
Gr5zgfqrCjZAEdO20GcjDG4V3aSm/lUF869grICDABaHZYYTz59UwYDBsAv9T1/3b2/9mDDhASpn
v5DRSZvuAwZyjvEjBdctMwI7ob/hLolBd/SreWo63ZVwhLM1zbjIQu6HtucU1CIafEkeolzn8c55
Yowr9RPPvuakYavD5G1nxH+yc6bPbnsWOd9DhMbZCA+xeSrllSHPlH/bKU4NFNpII5Zk54TBjcsE
pj04BXv4vrYvc/dMRpddvY/5515T+ym8gBDkuoQHqj0UiqUIeTTQGCFNmpqDI7c+rVs9/uaQHKOu
e+/eCi9y7UdcEVomD7PyufbAPpIKn5yn0SVJNTbJmmoP0NXObgekAwR6wheOoHueBP2jgIAO6omJ
JJaA9jodbwLzdtJZST8b09cuPnGCc1Xv0ubEJm2x31a8Ts+juyNhyPLOOLYtpuTesxC0Lhu8MfHF
QLpDiPTyIkAy3K+jZF8XuyE4NfvzsbskTQY1XRDAZPmi5ZsEsrzebczokpwFhU+g21XTAxConTac
zv/LN5P8HAxXbYzojWlmtE/T88w6VPKmrG9Uch4FO41OHsH3RGtnC5qSMdSqaDvap5W2c8CyxucF
ee3FtgxeGnF/tI78x+RwQTV4bym4RQlR/4sl4F/Lx/Apr38tCPXrFeH5JX6tAI7xCeIr7SyeaIy+
8Cj+vQI4guAYAfNHwJRnQjPjX36tAML4xDmCeRC4Qtt8gVX+1QczWAFoV80rAH0ysIZ/sgK8JUkA
OsdQLw3Y5rwUrbV5pXntQB61Eao4uSMb0cfN/ZhKxOB9jpImmaVYTfiTaWJxb+JZevWl/caR/ta2
++u6MPaYXgGwkcfO52l0sr7QoEbzzXF4rs3qOqoHJht61nYfeP7eWiZfrmXNq7xL602n8ff2M/JV
clLrRn+TIA5duhQmmzndavX+J+J3fL2SPn+TLNhMTPHXQ0Q86jbXtXRS2+AqMBLSdVPDt3SUEe/q
CBBIHwzpGQTftZDbqu4/8sSzWR1f24YOLdkTPMGmcfQrWn3rT3i+/M1gWVhtAnlWadN5rreEJFeh
sa4KBJTvf9zf/ID0VB3hwHQShmsdfVzTUlGTI9jdcGIj+j3TTb7eaFpapfVr+fhHesFvvtm5iz+P
R6GT0y8++v08mOTg3klVR9hwiZeLgPApC4kWc+K9Vo/YUfW9O3XJLkEv98HnfEYdv9oh59+VJ5AH
DgoyGCDJQ/r6CbHpSXBtS1sXXU4eZOFMW30s6e50gbtLe8j3dOIcTIljuwmjyVyIpsOw5RJgPcUP
WFD5S3po/dFs4/mehtg4x6VwXwtrHgq/flfkMAV1npsEFMvE29glHTfLM5idhgic3/+lf/cNAI+c
e/nQIwDWHT0/RgkVKJFhsMFImu/zTlnfAgzlX7OutO7KTsd/hty84BSOUetMK3HkmDQ/1mE5lJup
a6ar2FDkfLz/tsTbBv7zVwAzE9WyiyPfsuckh9dfAfPbwkc5wtI1K7QXFQT2xaCPbo71xkPfV3IQ
v0380TiY3UR4XdHT0EqVGg9eTjQmw2ntc2sP/K3RoC2D74y8Zjwq5ZloxWbMTEetGECu0JTLs9DX
vqXxYJIfR3+a0ehgb6Xos89QVmg0vv/RnrmDb+85ZJ6E4vA0Ay/gvn/70Qh4CjhS8utWgUOXuJva
PXbDlJhB5J36UjEj/IlF2Sb6UxsGtFQNBkdv7BDjDVlBYBcQ6vN00CyCTLrC+5ymNczd0vcDEiRM
klref7/PPKWj92vQNMUIzy5GQXp0hwylssZ8sNR6Qh24aqqI/AkqS6SbVpXuI6ql65ppBaHfadae
T5F0LyPRUgDTLKUoNkqV4nshFor3L+BL9nHdoCZN+INGeBpNcKFh1XOlf1PkU38ZlnpwVSlfIZ3J
B2cfBrF1CRsoQfZjAe/O6KbMAxnVNpLjTC1OmSxZ16GtXNIWa0Q+OWbnRY/x5C42HUmBbnpPjWxa
pIXVR4SAv+8/oAh0NmoKDuLl5NGzysSBNpAp1VqZYXeXFKOO16b8CLT6+6swrTA9zhKQmd7eM/hf
I6V5OvnhSPtXvRh/5AUN2/d/6flF3v7QM1WBzzKzTueclLcXQSAR4pXq1RonY7Oyosl5qAQxab6f
4Xjr6Ae3BRyKsco+AhL85soG5Q44HqAbEB/n1eAVkCCqG28M6fCsOyJS8DmP8TLo4wlLOCdj37nr
4SHcgy1wPvjEz3S5o4/MGsPtzQkCgO0x8a4K7FALItNbm7luok4YXHVvdlX9KECWgoapLG2VGrq2
iUOaB3RG9WkHrq6wlm0kCkLeXKc4C2J9/B7V6qzs03pFDufQLGJa5LdKRNqekRe1hOYXtHexzlxr
cZY+2YkmL8zCiy4HqC3b93/Hv2+pLwsnSCpCW7g5336bQ4F1tSh0bx0UXreRvevdFFZ5XZOhsc+d
od24njxQmgZbT8Pl+/7Ff/+V8sDZugt4nZnu26uT6Cw1qVceFSNY16aSwVJpWYWOvnC2UVx2F+D9
YPiPYC60KGeHxUkAJFw3L1PczWuwTPexg6lxCGDVSjFhJdcp9Ipc2muv7sslPSOxKvTih29i6sb7
9UiFrw4NMsiP1up5mzm6P3gaWKtNSnzd4Tj+5sb0h8Hogs5x1qUvnOuJ5WSBqwR6e9oYcyYhzlK8
xN4JYhC5SqzSOxkI/7zET+3fv/+9Pt+Kx2+FpoBAwcjQHUTq27cyZIlphnHOM1LF5B/qbfXYtRP9
YbOtT6B1axdOAPahlEhJypqWbDw6Z4ZZNdcfvJF5RfvbG2Gxs2Bo02M5vr08fs2krwPeCB6xrBUn
02TpJ6gBwjNOaM0iQS+wTEDuwt+VO7OoPThEUFpwEFsf3Gy/udPB/7BSgVfivHSMig3wHKXwJPh5
mIHeAWPHjcSTuq+NrGQUgx7Z8Y1HDzXEXnPq8gNi6G8WZZNfhNWSGo5ez9EZJS8VLrSSqw9EgtEf
8BgPpLJ6uQf/qL7+36W5XnR0sdrqx79Ie6j/tWmz749NmGdvkx7+/wx+mM9//xz8cJpX34+iH+a/
8Etc6aGTpJtN2QxAmyYYN8kvJYqkzuYEDZ+Ik/SbEtwkLwJHPFxfl9nc3Cn8dxNO0NRzZ0gvRTj/
AVihPynBX9Kq/udxoYbSQW/O10d2gGTpGMfbDaGHoLFtlh5C6Z0lUhplU878AvW15+zQdSTNsvf1
6ETW+CY3mpOykmhkS9eVbPY+uUMntWHew4TExBa6w5Uomy9tThY0sMZD1oXjnZayxwit8rJl3jL6
Kcxo2IABmM4G0hpQRhXNJWDn8ry2UrumCWV4/joZmKOsBRmb1cYrzNQ8dcK4mYGzZoqXm5ohTJY2
E5lzxjNt0y5dOwsVzBIyCX8k1uwQwzQmoZWbpCGEC88PXA1HA2rsNcmwguDFJkrJX1jlkoUUiwn8
lrkHgFi6l86+Lzu73BcOLaupGEm8SlGSLUxl4UfQqzTFbur7jDqqvj9x80xglIGGsDCaKSMcgMkx
8yAzbNeEQBrNbHzvJ/uAaDIQS53plNhmLWPRa8JmCgxmke7mVz5Z4yd1M0j/tJ9CQy/BRDCahwXo
hP5JxYZ8a9at0nuE6HYtsT4h095bcdotNENLv5TpMDhnSVkwkSgHKFw+gI6LAeLAMhqb/s7VUyM6
l140tIfEK3hdTD3OwkTBZz2arV/xGUA8Jbe6jV0AcdDzsGIyIj/1N4wKVOTN/qm02NRDp7qAwBA3
8laVGNSdQXqrdVJErqojNh3b1k69GCwVcbWcjfGooxN+8m2YG9BlIsvZ61hHGRJxEzWoJu1kgO7S
Zu7CcA0SHQYuihbFBQm/seqo3RRZU7FuJ/aUPk5tZyASNBRDMAvymvkDHeHEPLVIiQnuR1qyfWgh
Xe/jFO5KEVoJr6hNT42ISDwYBkrYJcZO/QuGtNBfp9gx9BtR0cXYIodW943b+Y+JxGuKVxKf6sIK
Yw8RQBTEN2TmWoh03RHNJ9hf7AQ6trOcQjty+WxF3u5de6C+0FoSLS1ZJOlqBrFf1L4DegTTAk4F
AwcmDd4gpZPQu/InBUhqL8SsPgVWl3PUexalyryImSRq0jlDxC8AQJSOt0uexaxB3KNrnRxNx5Iv
+bLGQXrnsU4jZJGg8z+JKzPE00vFUy0wQo+3lVUFdLn6uP3mhgVR5/zgzvfAqVtvkTiD/kBAw3hn
FrlQy4JKLcOczjFzpegvqqUs8zQ+Exnm2/N2DExvSy4MfW5AXVm29+lcNotyVjG3z4Lm7lnc3JSQ
YVEx+A2iZzKXzmXnAzqdNdEGTgljoxWzVDoXspvQe44dEmpXb/oVqetIq8VoFzSXsUwLmg2z/Lp+
lmJnNqa9Ve0ieItFeq9Vs2h7cjrutmnWcuuzqtvG136w9QypN/P6cBNmGSiJKGT0v7afheHSIlHv
aiqcIYErgnbcqfz6R+tlnrlhUjc8hFUaX7ugJnD2DqaxI5WEkj3IuwFOCC/kbErHGS6wCma7DqMn
TNXRQHglWpgp1dZS0pWbSQ11vDHFGXM2RBrt7P5rbHeD1z6lr+5I/6Uk/n+xJf+nJTDNwLR/3oj3
bf8YNq+74Rzr/tqIkYRKk4x0dtS/hJ8v+7C0PzEbw6pA35Ty9Xni9ZckVP9k8FdoFb+kLM2b91+t
cPeTNZMfSRZGXUrkzp8Nw56zSF7twyZ5L5bl0EkFgU0J/fzvX9WYY+y02K6B2BiINKkqUfoh2qMs
BFCto0/IK0ZAJE6iCQP5SG653Q8LrdBLIhxVpRtL7skwXWZ+nI8Mt3MFnz0M1Kkg1yVcZp0qCST3
hkqRjR0UQGzbAI0/EilfnbexHaOjw0OU7bjS8FT50QhxSRHruazg7Zkr0u6G0xnMgpaic40rYpZ8
rIpw1PAUwTdZoqrqACu1rYu+AKxMsSgKA46bTp4bYJuuAFbjlNkJWp9BWxhFpZ9rin7fLqM7c1aF
qcRbJgWjODnIkFrLmbKTnu4m9VlEvbDqs9wlRylTzTpOxvBCZ9Q2NbF7YAavnQsP0y8fsJLRFSTY
8AtyRQsRDBSMbqfh/h8WFi8bcBa+N5HkAgdAPHafURhZaCNn4SvPqY1brtTMG2Urv/3utZFmrRPa
Cw5y2V6zTuGn9bTy7cqu14zj1aoc8xBQgKOYXbjBWBUHXxtza2F1rkDnoufCOLRdgBnPxpTOOmR4
O4AjxoT6PDCDqyzwWhRsvtkQrEyVdtlUpdmuexOjt+k7braLzLzYD2WZyW82pCvM3UYjfmZo/1iz
KdARmdlokfiWIT2F9o0yjOSsrqIOheowjfxpV5EMWbhmBl9lKJ6CuEGGnglHPli+6HcJhrx5pS0O
lkkOtJ2Bz035GhdmYwHIkacqqZLPToxgecmhalqif0kWKBx1a02XoV9A/OOIiKY6XBvjcEHKOvqO
ltNOt4pKvkkc5o8I+nFwDzEMpG2UD9UHpc5R09Lh6cFGyiiA/zMPp46RkTIPPO6SqV0VfhhuZrng
VuhwSxecwNMes4PdQSHjoLcoTdlhBKyBkWZZZu+s3iz2wMicq8LJJTTsgllqZkBrmL88dIjD6tWS
dPnySL/hIc/9jbdPOu/VIXmF+RnGKnE0vZDNqPSYhJKVD3UsXESRqeJLFdauy48dxcMioqUNZwfB
ECxKUX9FE60Pe7MQMY2gsu5WcQX0E6CUnKoF1oL+p93Y/k9vsCCPaV6207xY3oggZn+J0orTkBNF
+T4Qmb3KguynHbnnZu/kh5xncQO3A+NLX7fxyiez+Ic3WtFVUUzN1xSjc4nmOCNUELSK6SzrwFD3
qaVpP0Zf5VeldJNDakOAW6jSLFok57zEMqkCDI8DFOFtm8b0TgNqiPSD2vo5U/34a2SH5bfHfYai
/6jnGBmD0/WBaEmbCK3rPK26h7a07+IgFLvRT5oTS2fillUBPRsbwAPJiw7AzbZmit0T192FzZ1C
D7eKk27cu4EWbJyyiTejJroPfvK3/cPnuxODHVmkLO5Ex5hHHS+vywIIGWAsp0q0n5FGoruNimmT
t7rAPW6XG53tiR9ewMB6/2773ZPBeNVgwurM6HLv6GvyvCpw0xEAoD9Y9kkWQ/YwkBLDgBqLW1fr
mFCkotl0YZ1uxqnGz53n3XLy8BDl07TGGvdDpb52JkeRopx0xekA6/GDkKBnTPvbH5OWLhA4DBi0
5ShH33aP3Cgb0twO2hVzPHaUKqlXrV+rGxgvbB/TSE1R448N0Ea2ghQh1a5VZ05Izhlz+XW/60Jb
PggSzdBWCe1QKa1eG26X7mwQPbvBSdqtnwkEgoEKfmVI/dF56z8uy3KO9/7nk9RFetTQmP/zl4aG
5X1imQVtKwmh9VhzuaNeDlJzouJfGgJSy13cYdgB5l+T5sa/D06G/cm24OmwSs/djz9sYDw/5q/v
HIfTGehegpgQLRkcyN7eOWED3DGNYFUbmsugjX0CnAHIH5001WE0LrETas1J17ldeU7+oYdFox1Q
L8J/gTWpFVTVCw3F/c9CU5D5dI1WbSQYNC7KtAVZMUvkZkaWQeswI1Ljya0b1HFaM7sLYGAF2VyA
k8+KBsO60bKuu2dEG1gwQ/JoXDiVyORKegUruq2X+lXTaMFDRk8SXmDgzvpbnohhAWuC5GrqPRHv
kBRZyZ4uTIASs66GLykQtWolhgqTHoHgkGDDsqyMjWVpdrJuGiNvN4Ki+pR8oEht05I+z7Jvi2ki
maeaGTZjbcRrr5hSdjgrCeNNHYeheevB2yAXNkb2jD4x4v8PEVCJ0MeTuWj80jIAfbdAfsjZkQtJ
YaedOrkS8SruA/OmM/iQy3wk8Y7DXfVBMszzpv3mp51NUrM+g0HBPAo/WroSZbBcEzSEMNMrKLBa
yCYL1adpv7NVYl9FSe6tlEUl2IjAOei13thLOwkBMRm94+544ezy1VPwm82b6uHN3s2EEUz0rFpB
VTcPo97ebUZS+GnQe3hmcfscDM0eiALo2biDoTkVwCY3f3w9BHqO5KLsvUzx3l6vV3qXiKnkekM9
bdqmCr8oN29WaZPXTwbdjA9mM8dnE/S1s12MSghxokDE+fZ6bVHHLiFX7opQ1IFYKb8/Je4sWqpQ
JR98NBaQo6+SS83hRmxKcq79316qxhhpU3y5K22EgQpnJH8K+2L6KPzkb5dh+cG1xz+ZDxNAMP+i
r+qqsG/yaPJDZ+VroGGJZSw3mAScly74P8pESGR6+3FmHcQ8+qRwI5mGz3P0ceJ+kH049XLZKBiN
3toeLG1YGX5vjqd4xsPyDh6Rbn1JJK06YoFE+NPPGNKtAWrkrgIxVllyYDphEWmvB/EwXAw9c2s4
Ib1UXyIcAygsRA77GlZNIfCbiLRXCyIU/GyHI0374cEmTs8939S6XTtM9mfZa824npqWGyhmkcRC
kUmk6gv4v2Arp8Yij6V3+yn9Ehiy1Ppl4E1jurGtCCfTIu8gUG6AdyQ3vamxRjTMduDOJWSfbMO6
VvIq00q8yuBHbR2XAqaMFHt+51d7dmiMe0tLazUgZQj0O9fCLg7OZIZxBNYIAEIbmJfHNsJxLSOx
fZMZaZ4vDWB66cGYWFtXjd1GWQokggpr3zLZ5E5M01hf+7rRRPQUwyLJECf3ozpLKZbDtQW1Jzmo
Xi/sOzulQbh04YVY32hPZaTN0fUtt4Fb19lezzP1gAdAq1H0wDZ5GDzhPk141K+sOAZ8u6hLI2wu
JzyQ0X3qBVF1ZY5l292inS2incu0Kzyf4qzoFnWSpcmMpOvxKyFQFTCKZa3GdtdMRVfC2Rui+N4P
Rxldl6IpC39pVkF4mNpME2SfDu34DUdoxltp3NK76OgfoZlI3SrYcEU3xz4A/HY1hdL6NsZJAsTa
H/sF1GyrA/gZ1cV3SMQxhvCo8d12R4PeMxeTDZnEwvxQadqd1iaecwedGOxpGLZussnDyZOUyBSb
d3XQ5vKmA7M+3EO08bN17bsD/OE0IXTMcLWRwWg5Zf7sTyoT9QAczbRPDQcH+QLEnpF95beAaLoL
mt4xIHQ5Vicehd86WrPFB5OWTxMEwx42ZINdaZm5Xgjxlv6xRk85j0O64ng2cRfp2OVrdkh+9g6c
L3A2rdkjYjCjtVmUbr9Kg7RPT3GfOVs/GJXDwDjwR3qcPSsVn7yZ7ahwBxaNppnOuuHd0y3OpiDb
lBWWqx3mivzLKLgzV1Mb9wgHGi8bVhjn0f8nta/UOoxbsOlRPxbNErO4ak7dht7lOinoG6wljZF+
gaIDrs+o/DM9g5q7HkwrpPfKB/bWjVsb8AB7WcFcdAqJIW7Az6upjH5Oi3Y/WKXCBB44ZCNFIPwC
PPlZEIAdtAuAOGfEVODV1WmGj7tAFNY+akKR4bAvva9h7vjFhq6o468AQEXFpixDxz6x0zJoFs7U
ztYFNDxADDCUzc4bNzsXMdnxFx0TOus2CBC17HKz1Ttkz3p2qDvS61mVijyG8osqWnZ83iWAG7YY
l90GdYHRRmY6nY+yKhIN5LtnprzlyeYn5p0nDteZXaRBmE7ZYdAiuPjpgK3L2w3sHqxDcqLhvAUY
Ywu/PMV4XzJtWrVZgpIvccOyXoFqKFK5DftMGf5HldDxCm0yKSdYlsTVWfSJSvLtTsBC0mQAechU
GCJ6vFCYYoUaG+dzvG4Lxyvuh1TrpxOBlyTc6povvjY8LN5Zlpddc1bGJNxsy2zQ3aXRQEYHxA/V
/O79Df9oA54VqRxl57Et+yIChaNCKMuUH4RVFIBkyuSFN+gpfWw16/kM7YMN+GhkD81lVgYzAXze
7jmKH21ZnCkLlgf4GXrVZRuGCik4xb5H1JBb9yNpH9cF0CD+TPgH5Wr6Oqd7Rj8wKE7e/9DzHvzq
oDe/EYPpI6WEi34VUcjbX4asgtpsZl6XIFDG3rHh+N8kqyI8EqU73plbKflRyM3f7wYOAwbyAA50
tovP4e01I3o8CEFkvzLKflw1GWtsMuR/GNkjuefITHk2+jvIAI6N/h0TwKDogNnl/RzqS8LxtvPA
m7z//f39s6C+ZZBLhTGfTI9TRcqc00+ShnjQg0YnzkCKk16rnaf3rzKfNV//SuYc7k7BhuCWm5Pr
vf3GzFr0zAaTaNWWibO2vFIurSIxNl7usU/MwA7CM8KXp/aPauv/pbzgP22W4fEF/3MFfgXCqXoz
ypj/+18lOOJ9g8QuRC6WS/TUHHf8qwTXPzHIRyYnYI5YPNjcKv9TkjM6pSSnprKoKeZJ/1+zDPlJ
IlKiyvhFxfijWcbR3YhkEQEgWAtkDXS9eCdv7xNHsooahaoRrxby3HDS6DTUxdWrL+Py5bZ700V9
ezOafEpKQjpaPMCsGMcN35aiU3Mts1rN4eSnFoDwXVmO6s8WpuerIBRjeeBJRrzPV/a6eIjcWstZ
uaoVOQL6frDD2wAf8ibsNE5Pumbs3v9Q8w706gl7uRxDKL46xJrusRajlqECQzRWILKZx6gx9pYD
BSD2fquHDTqGp4QfubiBzWz7/pXnD/L3K/Ns83AzhTpWKuXN7JA0da6cdMmZTwIHAFX2A5WW+RZp
9ngSWfX4wY58tNc9f1w0jRRNtpyF5EdLcDdid04TLuqVCNf6HixkV8A9DtzG/6CX8PdLIaPkGiBC
qNy5dd7+kCEpvUlX416FqE7HQuf4VHp1tbTA2a3e/yrpCPzty4RLRGwV9x/CZHIp314spbCo65Du
UlJQFC7LvE3JKXX8GzAfdrbmDFh9dXUfW2VYmka4HMHKniRWm35NSmXigg7A70fQ4eE/duoe/U6Q
r6oxDn+iKjfhM2XOw1DGOSTjQd8oOu4RmvBFWJkQ1IucMmw5Ye5/GKfE/ywRanzVjCC8Vch3zaUV
T62xVKpp9JWATqKWtQqEtQ7kADfK9fGDphgGzwLXCtXSnlRzRplpZwvZlggJDAiF91gCjCc1Va1c
AyJMav5UsFl3gfB+coj3tKVd1mO0Ksvah7ib2WrvRAZBGJ3nnnuR6ZOMUHn36I7UTyf3ucPbpMi+
07EqjZM+qokJbJokvQsDhAwrUOkzH6Cd7kLgV7ejNcq7oMoZQmXKHii4HQEzxmc7/xK5xviEEd4I
V6nVRwZH3DQ6hHav4WeNHHi+YxMk2dqnYmlXltsFFi9iIYg1BzQ64GlrlMUNVJYFinzCDnQIiY81
J2qdWJoAQY7V29q+9SipVlnRjE+Fnfk/dEcrz7s4KtutXpXBg25F4a3ehzXamsqyb6fG7DnoRk7y
HXM3aFp6Xvo5EEjg/tE4rRtHRxUJsC1bTlMQXFSNp5+mhZAtchFNg6hYuZT9nG1RxvTIcmyCbZp+
Q5KOghqbG5DUO4QtLbL9HY55+2CY4CAXqRd536FM1lehrpN1ooOlBBCRVLRCyVoA3ohRu8VXMkX3
qiVmAD5pozyGE4xNFnUES7soYgBEACOtfWySMrExSETRiR0shgtRkwC07gxQnnoI32wX2DJf+aok
Opepc7xr+mH6TnIb5v9hnJp62RoJPXyAK8NP7NH5fdJH42PN6OazpldTzkRugmPCggwhfDAK+8G1
SjHTWfMOtofTic9U3snSBIOSbsK8sYnbqFyqwLD71rqNeV3pRb0K86n72TQ1ApfeqCWQpUy/Eq3x
Ycrks7727bLpzQgpl/akZTC6QB7wen8gWAq2Dc1VLKrMRQlJKkcXpPpd5gswl8M6gspRE+GitTah
SzdF+dSbe2Qfy9I7YMwc0gvQe6vRPHfVLZ2aRGiboU5e1vb/O0L91/Oc95+PUDdJ3v3gHn19inr+
Ky+nKAYRlIKS7ZbRJf3HeXT2cooyZvmlxXEIj7SHyGNOK/11ikIsgl/RxhDGPygcZn7Yr1OUtD5h
seSMLDjwC45a1p8oM3Frz/XXq7tLx2DFgFgQm8HUgnnL0f448Q46u7XYIAo9vTdV634z3Yp6viSu
PkPQqLG7jH43zqZaLypWCRRoRvaTJP/ID7P+qe6IRlhYXpXvAgZnBuE5jjjocsQI0FjSf6p9eg5E
a03aoTDAkez0RPliRR8YgSIafGw/oxEC+5G0nhep6QenBO0y3hfmVhZejYoxiMM732UGscbo1wSb
PmUTQ+ddqEdBzh0c7srEqU1n1ykYc3RDDhRyAMUZQvyknwe0oaGBZqJMiQd456uYefgF0z/Wvdoy
a4NlRWVUwJnJW6dlClzEKsulV4N6OgXPW+1j35yp1mXvfa0Y9RNGwwJM1EKeeNPJEJPPscxdTBAV
9puW5MHaeIxymneRavoz0MvdGW1JOi9N11bDskb76C+aKTDIIzGQqa3hNPja3tQ4WW+dtkurhV5Y
UECHKmseIt83tAVpj52/K73C6VaQXIYHMcny2sx4nBdlqzPhGce4e+DoxmpZQx15SH1LfqFTZt07
pER9pa9TXig77JqVMdh9urQqcu82RZ4HkK4HIDuFtww74JIMpwjcmBCMJIum8GjnNbl7zxR0T4LQ
gnYtrEYj3HgIA8sC2T1dzuGykhBeCrFUI2wmT+54F3OyVikRnEZVuPbkCnHJBmryoxtkV7pxlmM6
79zp8xTE9k7ks9qGREXPRxFgactGpM5aN9NvkybuXBWKpQX4pjDKC2tkeRvbc8MC1Z5OF7A/b3VF
7JJm3Cf1j6joL0v/PrHDH7JE+enrD/CX6N6G9JLcixY1aILtg8r/xOg0fQktaauC+qFkTL/IogPV
+raS5RWP38LuSXQ0vWxbAnc3BKmazimBHCVQYjpTWriVPTgdVwXbJi7OJjbtrTDjVeSkZw2gyzF0
bvTGPflv9s5sR24k27K/0uh3XnAeXhpop4/hHpNiVLwQoZCCo3E0Goev78W8dQHJQ624qrcGulAo
JCozRSdptOGcvdfOiC9h+ZXmPds6684t5uqNcJWDNTIE/QGTG3ATjewmy7iPlFesSUXYqEH37nIn
JSqhloSHrjiOsB0yJu0ZyTcEnaZ/N/P20vWzG7b7aEyQsYZq6Ib7bvLDFm8d8QgXSazaKw8dK24A
RF/NQQanFjK6b/c3bqdvU2tez3bwFBiv+nQ12T6wmrVh1+GgP9E+2RjR9FTk9gbFzh6l+cqMbiaz
wO5PlpwfzJvUlHeu6EASwcLWa3TGxHHNL66tbqNZ3lnesNWyJTGuZbBYa02M6yGD1OxQVG1C3Yuv
CQgMmSzpYY7bXDYAbV3UEvp2HDDLYfXH9Uk4nLaEJ5181tygS8JCR+4JXnxj81vsut1XsrrrtYek
eDP76Gh5WRhPz6aLVDVo3jwouHp6XFpMfLIheSCpEb8lLhvGONl40IdKiFDqa2LjUYqj0EvAghv3
zVhWO7IivpHM9cqoOypBqiRJkmiCTbHW8tshsPswbZt7rylUqA8jnQhhhZ5f34rRIzazTFaNOywJ
IM+ulCdI1rgasfFSrt+ScmWiVgOFXs47m37vOlLNGmjjnj4um1pj8VgBER5+OMhh4VD0pgmOzRnW
Jm2CsIrzm9QmfGooWOcbUAn82eSE7CInL9aMUrE1Uic/jkU/wseq1+jNv4INpOOaqUtIc1dYeJ+Q
vuwqZfWhZ2q7Lu8PcN3vBEEOiqxYLMsEk1zraXoRFKhJCo1YSUYyiX5XepF+CwDjd8bcr2oUMnC7
mgL6EJM8QVceTF/VumhT+Yq7Z0sZL4jH914psrtyIExqIvxIWGiiENqJE/zWU5z7u1oV92PlXXkl
eXKLgwd6YQ2l3cvUF1MbDrYvN0Z3o03dTBP5y+CqU9vkF6V8VaqUKJb69q7w5kulvdOre5is9os5
XARDu1Wt9yDrfF1TUyZgsjSB6Q1QhdN6GDEZnDyCqggAghCQpddzRksl00mBmfY2SrVq6LZTc4us
cUXC2ckR84YszsLcAwI8DQkd7bwSadjRSqKGTx40WcJ6Jr1N5ekzZ4IhCCASqdbcZg2qeKuemGoK
IcM5s7Y9h5RudBAt5/uUJIdjWQbtq3DcfI2Efe/VzTXLdL6aNZBauVIPNpE2q6TB1UGvPc4xmrki
7IbdSCl9lvVJFvbOSTOaeetZXhOoceqit7bQAXG0dKuqLRSuTZ6zAmTjpoV0nybmjoi4b03qnPTJ
vTHQgprWvCWBb0sFjvn422wesKVfo0X2AdfN3Y0uzPWgH22fJCLYVkad7IMKXCe9Gjt5tTiR5Ctt
aIHp5t11DkWvL5CJTToC27o7tZP2zc7qd5Eax34Cq2LZ83pybY5P0LMldGljbLeeODRDuelj936w
C/OJaK4Y6f8JA1aY5vW16FsCrTiCPdBz+OojfuJre2s8jegq+Y3j43agvvItnyIKGwQw+aYBd8T3
N/ANKUcH8Spqq+dEa4llTfWbaY7d9TTfBMZBoFjvSNyFWcZRIwlrVrDJGvf0J5gF09fUbV/BgfKW
u+vZNy9NOe4bJnPyzuCOuHYTevEpJtsUMX+wjz19o6kgdPT0GWQ+Lwmi0tAYtxoZNtr0qOuyA5vG
of9qbjMWf3BbpExtnRbmV2CP+9J3+DphzdF73E/WcxfF/rGdx4M7OJej1747rHC5MefrsTFXkiKp
Mw37allWc2ph/rXRPtkkEDMxPcyjeYwJLpj9KbhFEOrH3hPNw0MTBAQjFatx/OYbaYdUZDw2er3J
HHhzcbJrrPQiC+L7rK+zlTmqUMzZtrdlGvZJ0sCRGzZtpj/RwH7DAsg8RoJh2131EhqOxudTyUM+
+Qxjy9laAVw8kB2h46SXVE0uKhnfZLVDIoid4++Fl+rGPtStRFl4fhrCHaCt+Z1ziq3oYHnHLnV2
TB+hMbfaZcb9EUxGKteuN5R+E7cs+xYCR6IRs+8VSg7WbncdkwFiZ4J5d3wVSDio16zs6a7I4i2t
l7DJX6wMf71ffq05Xalg+uK7sN2nF5rrqxQbpjur27Qj0WYJ7Mq/OsupE9gZMa1XUOZClZwKXEIp
GVw62hDH+A5nbG8yyeeKQKmKnS2G+zTLWO2cEDkG2bjYANJy6wjyQGsiYrTxJuidjdRAa4PhlL7L
2lw9uhWdwvTrXD+BCZ9A9aTiGvQ76xQZaK69jeGC5zn9hQLM9axVVwPKIj9UtgRZRhMV2h8lAdHF
+xQPVWaSdEKekD8dUx+Lc+PcEfEVPTk1a3KS7dmZ7FuEOZFphIWrbZJ52sTRWw+yDz0STKH4uzLt
NUK5VctmUi+6cFlgR2vaDvyQcQaNRmyu7roMUdKH8Aw/cDbagCmwt357O7AVv02zyV2rlKPGDEl4
qNlGyca6rHPzUTU/CCTaTdW10o+ilpsgKsnM6FZDZm+L+htdY+wVJ0+9jtWGyBZyl/CtaMZOuBw/
fkSOOuTiuquTCwfDL7GP8TM9jfh2Gqz5Ry/rdVPITeVkFLqI41jFVbyxYo4RBNq7MJNSCI3Fs9UY
7HTLmzQboAmZ8jEdmgbFpx8GZrZu+ZNxaev2ujSwW3jSuiux11BLon26HzwZwicg/q1MdqimXr1u
5xDuSVIZeXdhMHjfO4LrJk2/d3oWrblGR0xjlUW5qJnfZB3igeJNet231KBEa1rfZa+G21LkLLKs
J5G9RR97YXs/bH96adoLa2LnTTC0IMLRTy4nqtXp1Du3Jbx7fT6mmvlDeGxOKm09tjiZoAsQMsJB
QTf5fvkwomjem/YcenqzaRZsK1sZ06VG46IKSszt0GT36cjzd8QhGb8NxbgvMgvuEhEGiDW6wtmp
9kcMQMsh19iN3qJkuJYWefMks2SFDVaqCOMKH48H860l0phmuaG+dN5eiC/8VhxCNNERbjy6LCLE
rt6aBIpTVAkrs7zMBPQH39vbMVZp9Y7vaKVMDEede6li/eQzD17Zot9RMAUS295guA1R7QG9o6lf
JBYps4Z2O7nJq9ET9Ajwf01Jn9hVWJQybC0DaKJG2FWk3Vkzhi7POXmj8zJOCDzjzNuPTR0diFKT
a2vWrgOvZyejwxPLngvvS+GrdZHoNLqdNe3wBmBs0b5a+PwAFt+QJB+K/AJN7E1Es3GjZnzrq0LE
5QUe+bUfl5dW3ZLb2hOe5k5b/sH3OTYIAAMbaFFmnLIVDvurKH6EB7ke0g0o6RrtSHYZz1pojWLT
NHa3U/jDVlSBDTD7w0viM1WbZbuf2fkJDsCx/prnGV+3Veib1nSJjO7ZzljlPUXaUHC0mFojWA+I
t+iwq4slYWbFweVkEve6kymBe07f7QMHai/qwTsxZRHEbI3v0ucoGtqjscj6i62xLAl6MH338o44
tzpqL4xhlkfTQwtUxMiItMAHMmlopzxv3pou2lmmhtlAG3cBtcsN1WikKU18RLeOJtDW/IkEXuYP
vxlPBGJsSEModwqahTsomBrW0QFVZvfBmrzpy95un8pp2oscEKZPUtLcwDolrDs0g+5VxIpYGlNb
o4YwKUOqcIKVPARoccR8wHigvjRWhlvBXI8IMDyPbDqxLlt3N/knrBxq5bk9OLb4i13q7iGtb+tu
1yO+3igc+0EFH61/n9PD8v76LVp//pDMTtmYmC2F2BVbmfExCQI4axKSIsGIzeIb6CP5HoEdRViO
xCRbwfynEhpAh0FgTz3dh6qw5D1pY68t8QQB/xLJiRNbZGOyr/tKcFQqTCl4BoicyE1M5+iqBLTX
MmEY46UknTChpqt3F6RuxCaKqiB4jiJjjPcxEeU6OU0unQLZNPW1Ih9EW1dzYZxwOLDGSD7elPxj
o9Y2ozF5N/iR2fXbWa+Dru6l+ULxPXZxllpg5+Bd2ckuqirOPWhqjFv2QxxxsbNwqsyDOXnORMqf
54PG3MCMDdrTPw2S/1+P/J/mogf9Qz3ytf+e/o//3b5+O6tJLv/avzq7RPHwHxIKfED9PxPbiOKh
r4o8E6+D6bIiUmv+L5ea+R/GQnihAI2e0rGWQuK/apLUOC32pXR9nUUBGfyVWdz9RxTxU0USzRBl
TRsJNdE+HkS5pWL5k5gynryYtCtbWxWNUWm7iFyQH6kd4FAuW8+5GB0aL2aLXSU0KZYNK8OS0+OM
pNA4KLodAcBmUbwTfjjdxXFAiKFpy2yPZSzbmcnMfKTpRLuk3kBoI8jZhhpXjPI/m5pqhdg1/u6U
cXOgK/tArcgJW18vj5CGJdAnK2qf0ozWg1mm2veI/uoXooqN7eCMWciD/oocMQsJ0CR2wO8HdGpN
aXWHus3j19Es3K9TnLdMrV7xhSYS4QSRzPNDHtsAyxeGoiiWM6LhI99qceK+42jFx1u0alg3fWnf
OBGnPEvr7LCOrOEWEwibrryPvZRMu0rtOlv1FtvWxN5NnZQcxNFdoz6Rs8gOdSNm+xh1mFAv8rwg
lctP2uwujRNT7axhnOq110W5vEQXmu4qpBiXmVZDoElLz3nW0cCPD6bTt+VhjmA5eogzf0SJS3h4
QilmnfjJiAfYbIoHQtFS2hVGgHybOBrw5Xsy86L8LW+qnLaXUHlfiMeya6ZAraMhEm4D6nKGuaw4
ksQEc9d1Q5ySrVTfqHfgcuhSOHHoft1RJ6YKSNzMDyOotP7GbBwM/QEvLDaDDe78vmoB1tDNqvVL
Anx8DrkxVcX4KkWdyDmO4a0xL2FEcvF92KFplIHBAcJnBzZTnCWqqbcjDpml3n8f6OrxgxlBl/RK
u/YwNGS2hcrJIHb6c2fmrAZKRRuNgupT5PhoFzvXb5YCLcEGNJz94LUnbNxYVU4eHL1WOfJUQ0Gf
CcFpCWragicU+laNfZwy5E0aWL1lFpfSLmz1xbWFYmgJy7W/Og42I2eOqEBVfauo1wW5f+/TpL1y
ya7rt3oi81vPHX31hRZq6RyGqG67RxI63cdoDrLviV5a9nVTqZptTV6mO5zdFDHHtIgp/wbBEI6V
cG58unR52NeawOBM+kfy0A1ePrHe+lisBsiGby6k7jjMkSgiOyJR6K1jicWJUJsyOQIEn4cQ+yUt
Q+loXXBRQDJ6lvQWYfIbXXyczYGagoZEsliRdW2mm7bUcNZpJVh3PzHUuFc1XoV5QbBsLW9qb2vR
mw+Og6JyHaXN9BWMItdWJX3rkKJVvlWURIiwpUtwgSlnotKLBQMnq7Lum3RitcVSGjxkCTD5De3X
9JAaTquTX1qzEQYn35ArGxNz+Kr7Q8tB1iIKZZV4xE1eJDB7uj3E92RkzV464GVMPj0UCL1Zj7OW
z/e4r1glWY45AwxGY9jXRDSys9cny/veQq5xQw0PWAxrtq3ve06c8lBj7yaYpRdsdhLwCwLWgau2
qWGi1owEYUwbCZJ1IJGBXWudC3tfGUNyDR9R2VtRavlXav0ZB74ysLUuHAyTlxJh7j2SLsHnn3mp
/YPdn3VTm6N5ETgD7pUqbrJ3zx91SiNFReCHDMyJ4t8MxQ91VZFWF2R31+sp1lt3PXYe8QR6D0B7
quLyEZGu+Ux+Cr1kOfvVE9p75+to9JLgx9YlbZXAiqFZ1U7U9QwVL1egEdIOUBAki2Rjja5FumJK
NsjU2H1Mw7eO1jN5WdcoSoMnjYm1Xg3I9v1tIm1xqDhapFu/MYiaEosqeLVsWzJibUECAkiyVSm2
jZDEspppWZQhwLWY4Fqb020Jmi9Oj2RNxN7BbIKKlA3tHyNph06fWqEi7iCpdlZPgCGJB5pwIgpj
HI6wJQtdQfJYOA/kRNPvaYdQI1XCPdWVm0EeiZGvGWIF/mJ4EU0cUAXnnM1JytTJqVBrkVV1Rv+g
iSGQ1jfeQFeAvSP5DI2iijM0PNOOj2Qg1PsKTERREuaslzqjo2nNbslRJZxNo19l9PTeLDr7Yj3+
ww8p/2GJNJbTtDmaGa0BhsGyaJzIUBhNfZP2bNOGDWX/JaZrglfOKR0v9tokjoejRJFD1t/5NmLM
CMxIH9FPiuOYJsqGSFNrOAonAey9Sq3cHfMbzZ4jnMC1HYiGKF8iwxw0+Jz8h3hswBbzQrWyNF4c
dqP53eRpHFEcv6e6G/tteZc2gVeF+O50uRo4yrihHgnZ3lJoiftTBHVq2GcOnoC9M3bde+GU3b02
BnLcSOytMT+wFj8gkiPgjQwXbh7ZKs0UVtZovqAGT+Z7Ej5FGcYEng4rpZm5sxNoTrxrM7fS+hjb
ZgubZNThXsQ15gPg98hXeAUFTdjQ1zrqwE3Hj4cOnQISXHfCV86zEk4NemJqXSqoEkFLsSJRFzxE
ndFB3HrIA1KcDU0JEjPOmI6hiSEWsObJFadE7+PDlDKRnCjE4GJGyUNe6k4vIU1e4aEYzZtZLylf
jThZ8y19BhezETky1tpMlfkSdxatzMKY6chZrZ91V4Mb5Ht/mPxryR0Fj0jw4XVqrBIAYjBO2xeF
rlih8jbXFHlCyGHLa5kbw0R/SXeu9dIjWW/upZCrbOkRv3VGFC/Iwn74WjRaTCA4qPgrR2nTnVNH
0RbOKtNmO4Fep3ZkktRprAyzN1/o1ib1MunY1QvZyOlzYcg0JnWXZJzVlGELOQgtbtJbklHLO2PS
TedRw+4x6aGm8sK8YObAFVDQF5GUBIygfbcrbuqxgp8INS0TCl6lLxsHz1fvd9GxLTxb39HXowdB
SjssABl1iLnClC8iHcOisRvrIrb17I2IQLfeAFdB3Z8wFqcbDjNJ/NKTfvySYZkhACtz+aEZhjPe
aVE6NUV6x0oPk6U65z4uNQdSnXAcKbbsDUniE2M/bmnBGdGpJ5d1/mL4nM/v04kD92ZuqoBmXBA0
5guwesy/YnLKG/KivBfKHlRTYHPQy+5lylApDbNuN4j2sXQsFnwSGTDrj5gSDJGqlz4jDJPZgWrK
dvKDXhHJQX58qHL0Pyt8OJO/oupSPMNaZIODTaF1dlYQzcmBUCZOg75bsxS4s5cJj/qm5BatZtGG
OPDAFWUux0golVH9Zt+VXBrjYD6VxZhdm9B97n34BxPcc8OiBNkM1hR2rmIXLg2WYL1iP9xR8+LP
9xVGn6awLaQledA+6cRK1IQY9D1R2YPjaZuCMJD8OndqmV8DIIyo3uRlsJ/TSesupoBgG4GgK92O
GPAuIhyKr1HdlSrEgOe/NIjpMGEwaNw7TXWCPkhECtdqyqHQsp0tsKPX8T7qNcRfGXXJdwIZxoe6
V8ZOUWJJ9iQe1F9mPtVpa00dQzT1QC+53MIhNlXBYT3VbyOsGtcpLoR3iu5UElLhVNeNW1PMXjaQ
IUm8usPQt2wJ79Nm0GhDwtD3Y2yn6w4ZGj2CYCCGCuv1THdVzVHsbpFf2scZtZsuVsBkku8ixy+5
hRCErMG0iV0KPZClAfHflvtcaXl2rKSyyCeEuyTDfK58BVdIH1+dtpnsleU1CKkkm0b47F3hCjbX
UetR86qSSw32LHLDbqnXwrbSCyLMe++GrXrwio+pIlhcMi6khf0fPxfSApBOCPHWbHXVfTIPVLJm
khJvXLVAOKbYBgnPyOMLWOKgN55sx2+5nlHZEPBnEEzgeGlQZBteRZlr6Il0GXtDbAY4VlBpR2b3
T7Tni8Tp5yMhmkGE7QjWmLMWoOLZkbBqWeqbsi7DcSyY43NaXndZSUm4KJJilQi3hK/BdvXGSont
mVndh09+wZneGH2MBfoajoJjIMrBNvHroZQVs5nzlNmyFnp0RZiyvY26qXv/6ahOk4UglvJnwfG5
W2K5DI4ZWNDoSKnMnKs652I5kQwabbkRdeXaazpBIdhNKcGhnNRWAYmqCDPmkafAhopv22hcLOoJ
mvp72wdO9Yl89uN9295yCvfBC6JJOudIyAymN2jkCnu8ZVNt4yRdIu+4/fN9/+4qUBR137b4bvTz
q+QGtCNidJEV+fp84Ixis9uIyk8AHov+9tdRhHMBLCgVDFAeHyC+zuhzgsvo0ugwr23mUtP0OUA0
00NGcGH1idr54z15qKmQzYOrRD5ungl0LZ/DuoyGkr1RwEczYbzc6FFNw+nPz+7M18KQAQ9twuf0
HUwZ1rmqGjFzz8rDtxFFpcq2leawdYymFl2pVZebnM7VZ4r1M+3xckkUx5aONR94P0fPXz+GAMoR
qxxgNWh43XubutaNkyTqqCe9e6/Pg3hj5h9DXWOcfjIezzTkCNSYa3H0wqkFd8hw+fXSuW2MpoNv
M8ztgKUz52TxPjoDD5gaAbOXRIk3YgqQs/rkfX4YPTxkfA3/pJxABFnkej+XpSpXrwN3sikm5KA/
V/HokMZhdoTgriAZmS9/fqvGYnT5ZbCiVXd1m/cJ+skzzz8Js05rGuM+GxxlsezIACkMTZRpenAU
gH/ijx2PRDJ6JX7jR+XOab3oKkWE8fznH/JhePE7mHZBE4Pq9szF6/HzbU90wE1Lc0SYSaToq6Gc
OUcY8LfjUG9yQuGJbv50TP/mLVMX9CwTFjJS+vMxnUb02HN/0adJx3kUFa07I0yzwAELWeoq3oGA
njPadW0Qi6s/3/CH9+zoFixTBwc+m5wPMx6tl+UgnIiwUOgwdGdGF59qfvdOUCbnmD9f7OzpWqbj
GIt6f0nQ4HLB2aCaOrfXR9tAzMQh9dj3ysvBurtfiy6nw+hTHvzkgmez0nJBFi+mWnxc3OH5BaEt
y8QEnBlWcFv3febQtvp8Pv9wW67peXyjS00Y1Nk5Lt3xyVGrAy0JZS7qTRtk9IXsLvHCajAzpE3j
Zwvn2YChWM0Fl8sxWAkAPZ9sXXo60DRqQGKxZb4UnFqfyDffUDZxkF9QDEKRxIf655d3NlK4KOlE
HDsMnPjsTc5nBDTXLdLyxWatDd8j6jBhUPXfC9MdP3lpv7kQ0lwABvyXNcU+M8UlU2rU9I7icOKz
oMMfTzAqUX1nZv63dpnFvOKilKBJ6gGFOPcSDvow6SknAchKdUaeJzdVsD1dB8tf/fnxfUBvcC0s
XIu8mZLrMqv/OrUUEQiAznJR1ljckVGT+UXVc5DqMmucObuIZi++taqOkCXigOcVDgRJptoo5min
7MItiPMZi2Hz55/18WHbi1fUYdiSdOK6Zw+7lMqvsy6lTjwv4h8Cyoj467MN7bj8rweQzdtkFbW5
eRxtZw8gnYtkLNFlhEajHrx+eFCif9D567+/IzavrF2GsUCazu4oSzO7hvwQh9LIsKIYRbEhLxi2
l2yLf+PhwRZcAIeMVAbRr6807aH0KDLTw6FDLZssHUgUqyMsAP7qz3f18ZO3Xexc2AyR0ON/PbsU
VZYibwEEhuyysj0lZ77vERr4QeTMMTQ54ksHUs7bn696dhLhm2f7z+KAe40B4p2vTApOQ0R4bRwy
wwVQJjhwXg1O318HnWScJsnwNKctTiufng6YBfHJTvk3o9NjfBIhjnaRhePsXXJiHnzggcv6r2rz
xtML86Uqlr2BcAU/6M93+/Fq3CrmRxApARnn56ceIYq6BwWEWqKdHjShUf125cN/Yy74eKElesCB
d0P7cDEi/DpujAxrLymYVDvn8Z8vge7Zv/UluIs/75/tOKaH86cn62pMXQeRRYOOa53yjh6bsVf0
rvirv310LvtymvSMFe7rfKAMUvqxRbMcDn12sXzbQk8v/p1vm4Fg47PFqsuM7Z09uALxXCcbmqW+
nVRHiq7fhWWXJJLI73++nw8bBxcLEvtAdv2c0ziH/fqGHDLk20xS7shsI9vbzqDWn9/Nby4CIBWS
HHtt/+NFpCemtILuvCqssryziQB654uyt399K/5yisf/xhSFXuvXWxFDhYm3G7GCKCu+ZX0pj43s
PzvTfhzS+HcgLEAAsJgo7OXv/9TGZn+bpnYiI9TiJA+tbe5N7eAQs30OQFR+Rp747eWwauOJZisC
J+jXy0XQTCJvol5qVgPp8ZjiDs1EqaJwvXHz5+f3u0sBNGAnuWRsfPhYrWaeINwxKwAujsZ1EaTV
Uc85uBOe4n8GPfowJCg/oAyEYYxR6eNZE6JQgJUPfksWEa6tcf7b6AmD78+39OEq7BrtxWtlLvxE
XFm/Pj1U1a2yuQwxsgy3jrIr6iD/rx8cV+GhLeZrlmPWrF+vgmhWaW6bR6uYQ/uw7xfwCqd04X1h
L2l/Fs3wYRPO1VByMAmx4WfrePbFjr3V+W7cRDQ18vTRIt0lBF3cfJkMRdM9c+NP+Iq/e4bQixCV
sFKwrzu7np5lfkNfndShpa6suRAux8DP9n/9prgvMgkW59rinPv1GUYcbSpgVtEqKbRoOupi5Djo
R2Mz/Yu4+H/FbX28H5+ZjgxCdC02fu4z3yWEH9ACKfQrUzR9TofNRPCZ+QJ5059vyfmwlWFILDuz
AHIM88X5uOjiYSix3y/THnO3CvLxMo0i85tAknCqOytK0BHU1XUd0PGEJ2IVML+mDJFHCw8efj+J
9iij2auuSkvXjvpEwAIih05fGVJAzPWmHhG2cl6cyrW0ME+K7sozxIwMbaJ2QOFzenBtCQS4iXq6
UV6DqZTurZ0CD2aLA6aP3D0kiG4TH/KOdsOeJuZTEw1WdiGIE//aObAKt+ZyynoYQRkRQNp3hFs1
DqBPBz76wzDXfnzVSYGgj16ghUGLAPh1h6rhFIwGWETfjglVsyvLpa4MIe4HPj5XrJjLybqJW3fc
z/FU+Vcy7YyXzNPY7vheT9Hnz6/jN++dsgNHcmp3LKzn302HJg92D8n2fcwelnC8ku7Tp+P449dJ
HCZrKS1GCr1wA87GMY+DdAmWByLAKSdZxYhYL+jZQw5adGVM9Xz4u9uCb8hBC2XVAv/GdHp2waod
CkpEjoZ2JO/exwAEUlGqzxgI5w+PqzCRUl+lQka1/LyAnfka/nk0HytQ9mzFU7ZZs6OJuz/fy/kK
xFUChGbUHpkIKMmdTddRkZp9l+gRDfy+OgImI5mgKyJOAAKYwCcHjd/cEic0PlC2/myEz7cLeVb3
aVUhGe4HjXgGwbIQ0738z0ngrwSLv4+QZcJ6I6W7RYgl/9d/D1Oz+1FdvYof3f8DsTemyQz+Bzkj
9/36i7d6+ef/U8dom+gOl8oLqR7wS9lk/Ze32nL+g04KXAx4RRQ0ftExekRPwwOhOG8vmdTLRulf
OkaLP4+tBlBKyjoWwbTB33mrrWU9/7mGy4YZe7FP24hTFFvNZd7/aQvY9QQ6ZFIjP97CVRbOFmI6
kiz0JUoEZDyTtTCzsE47U7waouz00F5SSKx/AkkKx2BU0z0lWCVy88qHle6LcSOqkSCdXCAewP/H
DzgOuUbgiZfU/ps/5mW0HVtiO0gF66VPQEqvpTILE0elzsHSo+iBZgL+zhHEwoC5F4Fyi9TDTTxs
VKTckCMfyMZoMDsZsinfXFGyRq5AICzp84YMJFn0hvDs/i715Igzzp/kKDemdF2S62NZxeLdEu1A
pn3QBPmm6S2cUaLw+u7LGDXQ70SWONa6aVtzxDAq89F5t4xeUTYwZT/mlz0RAvqNT2PzW8YOx4CI
MdEWwD82lpl8bArRlwe3xOe0m6RHcIaRRQBoC9x1foML1UevshIgP18QtUz3ReZ2102PjhzZYGgO
6J09mLpvneY+VpF1JWO1UtTTT2Yhd5Ou4+axfvRpctsUA8pKmI4gLXvUoWVj6LjTAhofWXWpgcZ8
mCH3UrHt2tOCKd44FboSEWgnftZTlNs807Qmcii3L1QWH2MpX8fhiprhlhi8IwE767zxsGf40YSQ
nIo2UXHeFxe7XoCfnDrnyV6gdtLeexUikc5Fu5DXj9PcXNY8YfOSGLnmYmhxoE2JrdbTRCfEG5Lb
Ae7nFvIGDpdK9hfj2F3NkelsO2+JQKBgsbFRAD7jLBqvKJLaBAgYJ12CrGNgcJDYEzh5N/Aj0V/E
jySZWPs2we0qTIXAdAnijNkExEPb7sRI2NFIxFRI5flBEjUUqszLVsJMqNPVxF82khz1LEMWPiEq
zcfCDfbU+PWTF5d3VKrXZise61zGazpZsJPbHh6B2491E/pznTxgmqwu3MUxYkyNj502To568AOA
QrwugcvhuKSWFuYDRkyyNCGvstPV0PZHF8gZruLSJc69siz7vsKPF29qoO0tGRgKmS4DAXZljbOh
/ZLac4vePyq3qh2vUg9PYsDbX0FJvlKWDjJSBuskC8KqTaq9405fVFNhzkzlGndDuaN//WAUwxaU
ucRgKoabRUTAkmHYIVQexkLqsIGDKHVw8pqqNJby/rJgK83/OV0kRT8fo9K1tl3P/3idx5awct2b
npqTdtAb48qi6b0Kpjgj5TOtvxmlRIrcpN9aeOk16VrZd6/u8zpEKfDadY51kkNNfCpbzoslOOro
ubV96aaDjsdu3CMibgoYIk0X+vlsJmjnbMJtCLjcdmUP4Efg7mHrsnIzLbrsejsITaQta+4quMEA
YasNpX232trd+JobxffBMkpkMsK4Ihe8KPd2pU14/GtjlxWoTMMp4d+mke+th0HXNoMG//DCi0lE
3c1ukoa01TGClRJ/mhw25OoZhN9aFIkJ5mh2E/IDPrayx3iPnBve7Byg2CHXPVb9ia1oJq5Fo70b
Wn/dJfW7G7moaa1Uoz+J9fCePCmfwPnxPveQqhg98iApqTJhB/eZa0+6E13Erf1MdHdBGK7VYCx1
/VXrV4fMQGie+rpgRx2V1lsXcBbQh5JgEBLHLk3fuCL4IVvlaQBBIKq0G9tNLtq0vkrLzj4SMLXq
68K+LhTOjtzXemY0lN26kjZydN5mDISWOrjxTkpEQDg5JkkLE1w7iOi9TbyXItA2lgrUKrByfJt6
TbTPGD1FarqErakdRinmB7NEjgwGAX+fsq4g9lhkiFZsqMOuFvlrRWrhdVwOaDQdlL2tDdK3zG4g
+V5NeYw/pUI8u1WeRmJSbzCyFn2ZBOaPghNvHkhiyE9Ou67z4Whk8yVqc2vD98Tfckf9yYAPGto4
87VbA6r3kUN9wVSzJKZm/4e9M9uRHEmz87vong3uCyDNhZO+hnvs+w0RuXEnjTQjjeTT6/OsFlBV
o5lR606AGqgGElWZ6eFON/uXc77TPQUqTcLV5BcSkLBHlosBrSjMNaNic++4wrvFEI8mNlUywagS
6oPoOTLAKrHg7WPOHC9ZJRdG1km2okvwlDr5h5fqd9LRxkOztA8LuKe2P3Rhv5un/loSyvOapvh7
1iOq7fG9YYiwCaLx2A5nD2pH1G2mur+r+oUbVcMDcjye/65/zQaT2Ll0hsLJ/b7NbeJRJCvtsfjO
aTfiXMsw3YJ1eXRmN/vhTD9rUW/RdvAuGlLiyueAgKH7ECm98ax5r9LqTLcBBlP0dwXLMNxfvvnp
SfrxqD1jT3v0wy+hvOlMDB6q2+EwrOkdcKuL2eG5wgkGKKvr6x3bwu5blI13GNSIXbcuqPJOuAYf
KvtoGjNyqmLTpycrU9gxW2qBLslNfTGK8Zwt1hi3lvGyLB6SceOuV+w5s3Y4Nnb2kwNYZ8cAYEFs
E3HO9Kresbo7h8YvYT2MV6W2rHcUCG9TtDKP8UtC7AA5RaKKrjOGvXu19CS6r74LzspOPNvOtxDK
2JS7m6H8gYSYrXl3R32wM0kXModLioByBv0k2uyZYRlfNYvjCEGXkcVSWjDpioOvbgfjqTGGt348
Foz22edxLKdJtv4MfQOjBKou7N4jWdx1qQ8EMN/6KwfQ5yqvvuQiRqC/mQA9BOEt7d6Fr+09NWVc
g1gpSKroV3R1o+Yq4EAuShxkYp/hfpP2fFBWv/eD7/Xg3YWFc5833bbqQ4RrksdIUGN8eMa5wbjO
Cod4pLAkfmOKLs14PRnfqjpI/MZiQra13R+DaXNW2cU9WT28X9lpRiAcD6u/HVKQaWRJhEZ/juC5
Yc3U0Do6FXUPq8SxnLsnOrtdblODzNGdAOUtq+Yw+ve9zNnpZB3Usby0Lyi/UBxrCKqobMRDGVXU
I9TJYaw9BMyEsuA2xJ59QIJ7XJ29t7QsTZw9AwHs+zwtqEIFsLSTHusqCdJ5jwzjTs8Qf/3eIhUp
EoKrOFvlw9ob9tFzdXtCclIcsoXaNERS3kt56UrF9x9uDSZ754jYFHmkT9YSZIC0GB5sXTw2A1mt
ZXeYGqtPxn5F/i3iHoO8NUw3ttoODkFMNsl3hLg2AUdlVz16hDK+zk40HZhrASmBDBHFZd8Qrvgr
WCosafMx47dstIuLsWme0Gi78eJ544F8mSLOF2vXVMPNAMEdv/FyDs38qccMmXjce3wHj3W971Tp
XLO5xZZ/INm1726r85PWkiccXwhyD5/yp2RvH4d2/pXb/jEIyrcuI/OD8LendMm3ORFETl9slkAe
Xa9+tvmb26EYNoaPitUOX91iTCI4cZvVvnXVQ4+DboOqMxGjQ4ZcEHMno34sYlTJZ6sw0e9lvDGb
qiuPeQAmBqZyI8JDUXTLbs3UNqVIXgoPYzEPbIExFzM8thy1uYq6UUcnedrshGG+OwU1Jz7NdBFP
jdvdlvOiN0bgvEhzeLv+Ln+oX825eipK4zPyqkswqUfDMn8pY3rRUQ8hg9JgExHUpHrioRUV1d2q
2yexpLu+Bmky9xeztk4gggjTtOK2mUnMsN0ny5UvM0Yhp/sma75iAaQ/AM43Zu3zFPifcJM+IqTI
4RBcstHc+msLmmOOdoad7dtCvMxdeuuO3mHskFiWY9TQlLTeNlOm86IDvCbkQaZbL/QWfm/PuWsS
XgZbL/ZIKTrahbslHTg2jRF1ZybIi4eOxAeJEcdbsx3NQYEJZt6jAvpUUzGQZTT3hyEozr0Gm7YU
21H1aNJrIjRPUet8MHW8qXhO1Ey6I04oUAUEnxdoQesh2mEQOmXAQIxG9LwB88EbaanK/GMN/QUY
zCIPrTC/bDJEZrvA+0vuGKdjiW3exYxwXX0o99QF0CH66CuQxnOUBs9ZPWHTtDag4JE8+vM36C6p
YUdXAA4+TCsHzxvd+eU0Jw3e6dRZb8rI3GSr550Mjc7Un6mwXU8ccAByCjlUy9DUK7uH/PduanMP
JHxr280uQM55yju9C4LlsQiKI5Q7FpztmdRE6KBlzCmzJXP4s678LUQ/SCAkqQaIFq88fK8+k2Ny
yte7DiBQ4L6zbN866lfWGdtxbR+KZSK8ZNx03UABqGBWZBu3BQOD1rpVXeJRHaeayiozH1abBC1v
OrjcblUWbghZSsymZO85MGY2XqW6C9r5qffyiwRyYGVfmpoymWHQZL5/qXIywpR+BXHTx7gIJuIb
jeqZ+T73gzOsViyz21IiaEoL45fvzFtDgFi3fYDUMltufGv2aszd9FY0MH39vcoiF+NC4FHqmVVH
l0PW9UJH5ITlWzBWLFxCd6Yeh9yXfq/zAigIYv15fTTmyVQArDI/xaaOKDxJG0v/KpEKtptg9IHY
Crwjm9Qq/K9cDM1nZMrGjR2irX7lwm3zpEPGe24aJ1qe3KUOHHLdlqW/5Doqj45ijJQA7W9Jo4y8
Hq2xaZTsBpvKupto5AxkiJb049J3oLJQag1fBDuUlHp5iMY8SDM2iRXZEkwJMStd+60s01xaTf5Z
hx1eSukO5snxlgkXxzj6XNe1TZoY/gQwWszJVbYLnBHeT5fOu8AfyMCrvNbLt3Zu3fr+3L3hj3Au
o52bn04fEZ41NiaNPwEkiFlnY1mGLV6IbT5QKSdOjpGcl8/YGoN03VX8FwaQStEMKWkeMNRv8AvV
lFcT3sDEQM/1QhxtwLnNlvfWKyYAqSPBoin33zK8gwe45tgNdYoXxhmlv6umIgPapWeVpH1Z3PLC
9HOGLf6sbQN8DS6j4KkJAp6aguX/czmL6hmMmvdCsp/+ZXiWFslqDlFNh0cKb2xaJllwGFhpL/Rs
cr+SElwSCuDWVHB25wK8XRl0r9jbUXXH2YSbMQk4MYLYBTxx7ZYH/zElA+CZlFXSANgbAtS0hKeN
cykhbcZqRnG6k36rQROba1NtHWh3YeL5hYdhnbHpnfs7Eja9psOGV/gcsUJkxlJaEh+7Wtco2ep3
rCzsCCJm1e+42aywyidLsUqiJrgG0gogl7jisVJ8FVVjvFq/w2vr30G2+o9Q22u+LbtGom4JUoYO
qgnA7X5H4U6/Y3GvJhQjXq42qj+0Cf/SwPT/bBr6/1xs1hW1/R+PRM/j/LP5hsMz+/Nc1Lr+pj/m
oiAnbSaPaPw8NoA0HYw4/0nuZiyKWC3if6jz2D7wb/7p7/ZMIr/JLGAH+ltHF/HH/S/mZPQPpqz8
WREaNLQ2jNv/7b//ZY0m//brP2vc+c79dSyKXo7XgMwdfiVzWxT9fx2LLsLLM4KgXdSzCijuOC9b
BQoDdEI9fO8FNd0sdHPIy8aipUv5MqN42ZZm2SS5RTrLVK1QS1JYkZTv9h45PWRCu/7myVXtV4tw
AUdkDuhK9UVG9pcI0tducD/WmbRsINA7oMO/EPo88+UkXwNU78bKhdrYpHTFqj2r3ItO2D4fAyP8
4VKobaQr+uO89sFG5DklfTj7sW3Xxk0bLQwk8vQb5ln9oazhir7Ji6dZF/AqshJoXWYGF2UBq/SJ
u07aDEfI1NgkdquOuGhBQDhEDzxNmUXB1jXunZma0SH19XyOBi3jLAd3JxkuBc7yQjDpZ9ZM6lTZ
1UOeEmGwMXmVceRN/b70luo0GhCtKnI68HJZn0FkP8DwmPeo3L8H+VyfIlUzmZMdDIcUwh6O7ZRr
a9d2zTcPavC+UJEkDSXrd6UdpSQ2wn4xVwpiPhwANcjX4xXbXoxN2ORHCr+08gElaUZgpZ8rBo1N
diNV+PnbqA2Wyv7WMd+gEhkC7+DaDWVVudL9klq6yXTw0ppX5KLRLJcaBl8sbLME3GSTBGIwll5q
lkihcdas/HZ1P/S3FMSAm0PEkMWy6CSy20d8Nt6GqBCZiJZ9oV3YlxqhPy8U6+ZQUJj1MyMDTwyv
MHKuMZJ4qBhEQ4eK+heEjeADr/gkc/Re/bF7Nqc0pIKZVy796VUIpXYgNi6epiNlnDbe2hiQN4OC
sMg7fW0clivfamGmySzEJclwg4P5TekuTFy7f5IWS/hFTogbqfK7tu225tDw9IqFxHHwT9dXUIY1
/qd0o1Lr7PWMhUrsYHHf57dEwNaJZB1sLpm/HfuSd4/AasHJy5hw3VQ2Ubf4wBJOghtkoesmyxZy
5CLr28Dttqnb9c7I2hfqzl3VMYW0Z8aT0nurewO7K3jr3eKBVOEOlXTtM+wBBknbxhmHZy3MQ+jk
ATxT9weXRI0LSr/5kraqhE1/zCVIbpajchsN48fgZM8in9MnLKnTochKZ+vkOYjXCKaaa59sSS6k
E7YbDLE+apGAwFx+SutKWW6h6dEQSDHLo9laESbN4UMGXE6a0TIuzCA9lOOSxYOaTuY0YhBXzpH7
LDwwBNwLryX1gufrzVTDN+WbFUbkbiQSgw8hy4EQ+Ua/ANUPP3Fmfg+n/mVi+7KZybtNQvgFEMoF
DOpojfbgnHwcNbxOOPW3IpqZhLq80Z0Mbioy+o6TLdYzCnhxkq29Jm3kR+QxdRGA75y23So+ORNy
EPN8rjmG3MTyq7chBIyD79lKAqmfIDd8FIXeqlWsSchQfW84Q52kuQDwZi20KxJwlys7NNNeuMZY
byljUe6Gu9BQt96wbhfYGTHrG+CjrXAOXjGCzSMIfgNqDqF+WLmPtJ/ec9C2JHNluk5GcC5Uv6io
E8tabhpHwWW1B75qhFqV13R7mwSrLcb6B9QXN/YV0lga1x7uy9Xr/Nhn9TF1ALwadQDFv1npa1YT
qr6tbqNs+TYQbrg31HqFuqXpjzwrYPQK/imCFzzbI1E/mscvSxXV3PoytsG3KW3O9cSgvaep26Ds
cHZp2r/VOqoS2u5DW0VUQL35jdW/s8ew28eyLtNdWvLtHBQsRmNcbhADeIyUJ9KY8P4hemDFkxbB
TzYJ5sasqysDarrM9vyjWwAelAWeSC27o0Nm2zZIdfj/l7k/W1Wo5XkRP//Hf/veja0alsefWdG1
fy5Cgv+0cGFwUX+1P/7+G/4oWhwLUDamLHSmXNhstpDb/FG02OY/EGT5v/0nLh6Tqzj0n0VLYP7D
vEaNoIjl3Phjz/vPooUEUZwjFDoI7VBHoh/7V4qWvxvzqKVQhSE8YjfKq2Pm+9eaZXTJoswVMMcS
GMprASFmijkG4RqU2uL5WedhZaxaENBmYhVnlVpYE7fzanZvmebn/uMJ+0tV9ecq6n/3gkD84r3C
OE6r/nf5s0Y8w8aVuSfacaOO19w3HrOMTSu7sF5/LfYInhHPDjDfVAD83CDA7d5SM62+GlPZ0//F
64ENhISONSf/F/5NXiIkcyQmL0ZiGp76ZhmKqJ5i0teVAZBoKJEEu32CBwl7FG9MwbjzZ+uh6V3Y
ZFlnl+4f7cF/+AZdP5A/7d7xTprsmADmU7AiwLX/Zhk1B4OUK0d6Sd42RCP13SoKenr4fxt/9Enn
ZiE1dzu/CkOoNVVnYVNJM7X/U2V+/8ff9+eP6SpE+eursK80o6uAEe196F+FLH9WAAy2dEJi0ROl
pv7NtedrdcVGZYyXYGFqoxm5P/mGlxe7uoWx8l+I5f79X++atIIoUH3UP/7ffbNqbMslclcnaeWc
zfHSe2RHuuFQ2Ik5+vYlnwgNxHDdAXTLa7A8yX/+4/+7pxSIlIv2mYBe4nNDuou//vxA1ZxuNoN1
y6IjuwSrNKK4h1swMDoXFCnG6rL0rudCQoMji7zbWDgFblztsu2JesV87l9/Raig+CQQ5XLg/D1t
x5szzvtoNrc6r+z3yuwGUmyF8p0kaEynvWa39N9mkTtsUag8Bij0JCFKK5JyMwcwZv+LF0Ry/PUh
+PNDgtQEqTgHX4DDDrH9386WdYDVpSRMYBg4AUWpOVgmJT3DuPNo6nB64AzIrESHqJWZKDRw92az
p+LUXMW1PxbfHH29i5nesnHzxERuO9Qez6IZKeRnvrQ+73fXG9ZTKjvoydNoZ+sJBSFrFn9U1mso
QUkmZTnaxV5LlnJsIAMyAEbGIVOC/M7GXzD5oRuv/sqlHgnVE3ODELk8rp6AmMqg31XJZFRsmRGT
CLcE+K/rN5xZSApK5sYGekJM7pdlJEd+CyIJu/o6uzXJjHo1XSJSSiEOutL0AyoDipf4GOuNTdY7
yP+aYgyeLKvkOMuHpcZbsaooREGzOBY88rUu4kmptNliu/1RRmn0sAYubiGnzluwKh0wozfLsIM5
tllJ/TLrkRkr5Aj8I10W8tKV6zO7qqZsua9FCkh8dro+wfU5Xl8+1VjS4DAjvqXoJgQ9S9QtAGEn
2e6bsWzy3aiuYj5ZFxbMI0ix4EUgQFbMFvWgknVkjnyIeMS/ZmOcon0/dG0Zo6/2UfdU08gUF05L
t9G530mgqGRObhwEvPeIXOCZ5Aady84ehxSgwDgRSJ9jrpIxwMAJs00awbGqV8t9LqaiKAj7yEGJ
kzRI4JzHv7WSqanGfsuSt7gnlA7pUO/P7k/EtNFmRbsQDwNBjiQNN99hA7snp8ce+MM0hhPxN4Vx
Tw8itoKQO54GAuyBrrliJh5hrltAhzA7qAnTaR7uccAwgy5TxCaMpJUNgLG083wzd7iAXBtJAgJW
NupJNyl9HEdhLeesWL8jDo0+yMgY+u2yZMwfGYFeF+ljj3hqecTe4wDf9bNMgkJFifsEV6Peqda/
BQ+y7Vaj/FhtOc2bgE32hukVD+8w+uZjbkCmousKRu8rK1K+8vhY+ZaY2c/q2pFjGCxg4fYk4YZq
aVCFVKEk5ILsJAa6zhQkZcZW3e8iVtZZc5j4BrCjlM8i0vRSZR2Q4+m2KVAbFp7VLMEq930/73IC
GqDL1M5Oq9lxjvnSTcw4uEEP3ZBe75/S2Qer4M5xRRPcIcoSp0zVxiUsA4bcZt7sDW96qXNI3zKs
xVF4heLjjyYrjB27zW61pa5NdPUYudJ6a8xyJaXMcK+Bn1bb6lhAJ+drsDe1nSGVrFnbuPB8R/M1
swDEBs36xQnXPOjekF9mERCbY7egWKUu6UpqUoQfp9l1lr2X0TuayngXNUhnx0tHxBh6PRnky4Jg
ci4dkb3skjdNcK2FiMZqGExXkK1lW6zb1M/wSs9WyZ9Ug+PstQQgLho1Akgr2Dn3y3saKaPbVZju
0oPU+WVeqw9myO22t/VOljN2tbo5ENQD2U6rQ+PKA83SzVRYZMUekS2bcd3m+uCy0B+OqbQNDvdZ
3ttpHt4UM6jzkg99wfw/kTFs2hqKatMYl4rhODMNvyyAh1gQemUwAAIz+uaJGOSkZ06wMQQzTD6P
iYRK0u22fiUf3CqQh6yw03PnBtNnCWjwi62D/zKNzXyEbAPF2T1GdXAsovWe0+FsNqjtMve5qqp2
u+CPe+trL2Q1w1mR19YXt9I+LznxTPZVRC8UuyzNiRfK2X6gsYoFA6+1Ca7wie+RYe/NKRfvTHfW
28iD4sFMwXX5cV22FDPNLetpMaehikNTjveIHkIe0TDbG5FI4NYAGPWKkwbzc1hSKzyBedhIDfiY
CLhjGKk41+hrncIDnrtYXWefZRd56VvjT959VGcIh/zRXggWDpulfjCn7q1LSff1RT2sz5YQwe2M
fuy7o42vNp0zpAwcBl7JAvyiwkpjlDVSq72hdojy28Cca/u9dhxNhrZNHF4cToJWuTRs41GInB2/
wcTQ3xW5dMhm8mfbIXC+Kou9NP3qJ+/zeLZ4CMS2mqr5trcme9rhUl+CpDMYxoCg6pt9wBvOKlnL
fLtOVrBr52rl8pvyF+6y/GbqgMwlAlS5swEsq/ZOnupyh1YLnGFJC3xwVG4eyMs2nYv2m+ZXk47A
WErT0YkhfNUj4FzEl9lqnKNzpsNdVmTetmxCsRPGjAzOx/oRJcIvwsc+nNpHz3BmINRLTvBykDce
c5Kx++WPQctxvOa47qA+1zx8kw73ZAFH97kqZh9yvcitDaFW4tYaSDCLnU5R0/TgkYZJCgHV3BIZ
okNsOQJQ6/u4WpYGhGuqPJ4CXd4AnAU2mUlqrHiEZ0MPkUl547hofb4QubCbVoTEPbJiXVlWmA5c
XeQExy7MwypBAFVEuxBxqzoA0iDGhUuzr2JDjjOZMC2sdiSYJo67WxJN0ncUmbkdz/1El8/ghlmd
pzx2Arlq61tZVn6aLNSFm478tx/l4DrqKgN86wokqoGqnIeBPKE4X1nMuaXVDzcKSJ7Z86WorT2X
IDy2qmKpTaPj1P5abjtVEI1epwhlE+LDtXEvq2GRSNVMM9sLdqHbfvDLn2VprzCNKGdMZ42Ag7Kd
3C3K4wrUh1X7oeBbm0YuzHgCSyhVGU3aRrDxHPfI4b3w5Bes46XVHYe6uc+C66WMzWgfAXmOdogq
qgOpR+oM2xiQNeMUMQW7Lp3E/AAliYRltkDXIwZJLlgiQgPgfZzhuAG3GcliZjHZvKi2sVlHG1u3
ckdB5ZduOx/Mtyt3MjSG6zzmGS3/VwRhiYcpinVj7WzfPzhWd1dbePBrPbFX8LY6aqvdvK6P/poD
os8n8yhqcpKybLQfqzVzkiGs9vZafvlOObFMZKde3/D1sm8R4hEHAwenTHwK0OZYCzezjqYkKn3y
pJmfekX6HOvCquTYMdicrTPM70hSm+qQCKfsUtS66x7Rm3r6HtZdQ3Kc93vEk5IJHv2yKNfMu7q2
zOnNguOXM5VaU9Rcue49Z+e3zRruAH7rmiUyVqqts4QGSHOVoQ7f8UMv/buZUdBci8rcqXaGNBgV
QkHue71XZVnxxcjcuvy5MoV1N3BEF/U4LJoFG3mz9UBDJtE7dkydyIZbjAe0FF9OqZhYaS9/tdqg
fjM7s4kjLNVnRGjdjtBH945K3HpixdbuTSWRg/ExOGBKaMtJPYzWARad66BtyWW9xZbDZUZ2xrbL
fTZzrpsVT4Y3RDe07Hdmb5ynqcjvuoC9Kuu5bNpW9cjCIazhr9JSJ0KGDPTQdB67qPa3zZgPn6aw
dTy4w9HKx+DiAmtFy5I/pHZtH52qYOSKa4NaTBPXzR18WFu9IiBIkUcNtSyMZHKnar+MNcx/Y+xZ
JQ9oj0G1vZCazg+Ze952UsXFxPrw0PqhuvOoIaiTmvodhXl/p32Sx1M8SB+16cM35G+Ztr7QRRyG
TZ3MgkU/zuXwXgdLBy6maZENMhnfmq1zEFVW7AnrMz46e7nl+w75M81KMGNsc+h0PD2fwibIvkeU
DIe0EflbZC43syJdCjUTWCvRDptSjqhSwKEi0YkakLmsFrbM3n9kbMFj/os9wVfboEj7OWZspPnI
zejGs0ti1ZH3dgxDyTOwgmGFcNv9GIboziApe4dZ7zl0gmbX6QYlaW9OhxlxJVVE/s4OnwXFZL45
YFLixQ+yAxoq4/tU6CssD0Fu4zZfLtkQNyAbjMS2oaRWLRrjTSDqx0IWb1w3mLfgg7YGGmq3nB5F
bxE3WBKq5nc/GOZb2w6w0daXU/u9o4uM58Xv773amh+WdW2T0BtPTZuOu8xwGKb7gbgjIqA4zp1H
LpconksL6RVxApfCYrMwRNJ7pBHt+PwtI9HI5tGYjXACSZ4jgaDq9alz2EQHizYveaG9TaSjc2fq
5lIt89bSaSKd1joHUXPlek7O3awF1pixs/eInN5V5LF3sYvPPKIV1bPfX9zS1N/zfmbjUTrGxe28
bsdcVsRQhbmQjfVQW+V3v60V0CuS2qcaziLqAMrTxNf+u6NKckHETKKNGk6ptd4BQKufcuI1Dz6C
tV09hjeBROHAnN9/Ajz5NkuIhjD+bte5m+NgQWKvXZfJ+uCr5BpqgQpkOmQrG6F6Vvkv1ggfqiKr
dB0BrZr5UiL/G6G8WZO1VaVC31mhLl8rHReRfdMvzRWKOFg3PSltzWr8AAe3HKvQO00uA45ubdrd
6k3hwW4xJolgxTpnDfeqtKZdVo3TRjpI19psFNvAr4y9lVeUHfVN5xHWFFnjssMhtw+858KrzlIU
n5Yh1d4u1O9F4Y0YxuIcAPPYVUwuabrtKrz3hBe++hSyyVQ5H+UU7qjM76eQgB8dfXeBwdmTsU0V
z7nPPMBJqjEKd4wYwz2joHsuWvDUM+KyXPMdxPb2ARfU3LlC1F91anIyDpnxypJijquwGve+029T
F9FjxbNNYhI1gRpG5FV9NjA1cZp9Y3JZhhkpJ0GPlhlTbXMg/AMgVj6wAprEjTtItSPNIboJi/WB
eVp75ETaKJQIsRqL7B63WTwq6JxWtRy9mgwdB8GUKghsYWR0MUkJWcf5DhnRQ3/Vm4asjk5zU6/7
osodcjF6wury1QABaz7KaF4f/G79XDv/VacBwTzt85JPd77JVyNtl24zWOrgDITNeD5hcVbeML2y
ftnrcl+hjZIG8vSux0eyjntothuLjRVF/xnGCYUA6KAHMoZiOfUn6Kle7Hr2Qz28Dll9iw2mBo+9
dPMl74etViVbvJ/OYnwZdkdPJql9jUtPnwDy9M4rquMwN5vcaLaBJv2PLaLT1SYruGnb6WKftjC8
p1n9WPPwo6lMbCSYI0hg2kyeJmrlxkCkPQnmO5w/xmNvUpdsogBNyS0xsFn+I1onJ70jPMsznhlu
VG0sDAeErleHC2jasuEJL8YqLHd1N3vLWYSedI/SzR37cNXzo2mTlkLKZ1w55hvNDLJlfVMSKwzb
uon8515wUpH304wypbWCPZMhtltEdOndrlYXLC8uX45OaGLG7GBdXBLzXEiX797i9eIt6Ikavsu0
GGySCuagecG6kWoy4QippvvTNoGuoz0rdbBgo99mUWhnnCBVro6qYSDLfxnYraDIz4ziZ5HSkqlg
/HSz3kZXJ19dD8Z3GpBnuQJy1i9TwW40dVIW1m3mfM2RwXvgNbo5MjSxqO38Mktmv5y/xBKcTFOL
PUMMBOHpNG4bT6W/mIRKdmMc8Ji5yEaQOVq5phmIQFj83ZKCJkQLz8yZlTk44+jiOsSkzNNqH6rZ
r+8EM0nkygY2d7P9qq2sfY7mAjdQX2JaYWCFSyYzXojEcD/t4L0r2Y3Bpb7xlvnNYbaTpEbubzlb
A9ICC/XpZ+UjFka3jumRPi0hT4OMnF1o+Q8u5pmXUBfYOoLyODECNIL2oAq3sTZV+SW0DNBIhvYO
kABPTmXdpyuOEdR04heq74umeHsEsFBy3bvSfh7AsI9ttCInQIpK0FO5UXpFkB84KPwwIhelyTUN
9vmUwXHEZ+YSdxaOtJK+Ympi2ETfoPbCgaU6wrBUcCJNyTjhX6aeyr4bPGT4wGhpS/++IAsNyd6A
mAApTLrpjTG6Kf3w3Ryr4+KNLChdwMKWxaG+olDPioGok7WsbgjuapLGae8lmPkjfyDbmXJB0q3k
eKOMNti4Fkep7RRPfot2bzaat2yceqpNCJpFxUBzrI0dYXP3wqjRpAKpP1eiwfbUHtB2RfeZN0O3
VUzHNpMYzHNUMreKaOIYFhr9MfMH2K9Tle7ylgKsT+3ivV8HE+ymenYHcjyGfB6Pq6Fwd2jnQCuK
EBu2G8UJSebMYAJ40mjUESEQ21dH0XC7wIr+yhEko5w2WKks4GVLruZt7fZYearSs/aVZNCZRiy7
o8pD7L4Ub+XUTDAQvUDHK+EsuPjgyQQuMgaPbrZf5HENvMeaPBQaK89IosYOnp1cji1vOC22ctuX
OoxytA8uZ/I6PRr5xOlXQMLOwaocTBUmttFxydcsagWkuyQqDCO2arJxKvSll47spp1H5iAa2A8n
a8LzTOTagYGkjF36AnCXk7zz0rk6oWvt9nJB1hz22AHhy/e3KTPDfZXVxpnnkJJL1y5BXnY2vwx4
RFRkZYzMfKQF7lp/YbV8UNGwgw8tE1myZoipasLDGOTjwZ7dT4+WUJsO9ZAfhTc1lNo3REr0ilNx
m7ZCn9BTMpwM3ENdiepsmI3xgbqHyBvT+qiD/M7JnC2u5LuccRkIfU/vPd+9kSTfbTBMdXthN0+e
tp1b0RhtPGKxZ5aK80C1ekIe3OUJ9zICW6DhKFjrjwBk9mkaEYAPSHDA2TNimfyEmto+FACy0HLy
TS+nNDt4ESY/s/1JVBXaS25aBvG4YMhjuUW+9y0s3fxIiCqxvVV19tFo8Sue0DoEY87sprq5DtDj
Rfhf3oIZA8Ag6sridunKQx9NYmvLLMK9FJFuKtg5nYFm7FaWFIwPUbyE7aUhfm8HR2PatQ0HUd3R
dC5r9NYvw52GWO0IDRutGtICmxttRTyt2b7P/yd7Z9IbN5au6b9SuJveXCbIw+GQi94EY5AiQlJo
soYNIUs25+lw5q+/D51Z1bacJZd72WgUYKOQshhkkIffecdOrUYh5a5IrBdeOfV94PUP0wh96uq0
ckZyOHmNGYMgTlmICthsfAqE+02ObN3PdecVcX+z0qkp/6wrOpg65P1rh7ztjZo8VNkVBii3CoxN
p9eUUaYJugoVnTkAnjg1Zm/TOLyUp8w5mNWfrngqORO5cmLC8fthis76ofU2QTXcI+d5ourxDh2n
CcFBEnCczNe0lW96q0DD0ZJCETbGsNOdod7nDm1VKOseq1RLTm1ZtmsCrHd1Nz+XJWUFeZW+EV1L
zd407YgBzLdkhfJCGFGF9V6Jlr2KdmBd+mUtEXGPoAxr5ZTykUx6bQtdLdkgSWNTmdKfmkrunFnz
PnmZHqzFTH66SfvPCUPwgV3/1aihdBYtwt2819XWc0MuXkZlrkGlPUmyuARQJ2lB8KnLG2p7VKCH
92VvXzVAP5h442FnmEF97yqV7OtoZMS1w1AhjRqybW1nwy7tWZptN3GR5pL03QXKZItrttdtLgqc
Yf0X1UvEJEmML8f0WPEr5qOkyOq7pOhahgnxNa2dZC0of0QznqylMnvGpIIOOBXfl26977X+1AUB
Ifw0eEymqyEqdr/UoaUOlSXvKXg513O15ztY20HVnudDKm+brP1qGvFZFTraVqnOWjf0E0DruDbD
Qjx0hOzPzxooHaURId48+GicazbqknaK0KD3zXZ0g3w/OHZx7vadvByCwU/r+GYao2aDbXZE5N7H
6PZqhkuYHQPCiPaWbCkN3FVFg6JQQO+ikiH6ueUqDCaVUWh9KdSTZc9iZiZVyF1r3pNobZ4Yg61P
FiEHKxpKkz0zMqpGppqDSjRVry1bo+uiF+M1FEx9ECPpbgk/zQgSHVMadX2Dvfx9EmPVyEIGWJeV
snKHG2MU1BmgNcLmNhHQgmZxw74Fw00XEs4NmLOnyYuCtbEHZOQL3Timnu5iQSgTCvaFR3CdS1GZ
8WYwg00z6rpvU027xvebbEXGtOQpPT1kXSvPbbYCR13xTWEd3I9JmZ0ZFmgZfcy3AZmeX3rVY9fV
eqbkkQYyaM7izXVdeZBTc+9SB+0bDLx49Ii3RY+F5bIBjjNoN0zBetdMZEBcmZ5d8diENyZFqrQ5
y7OJQ+4HLd3paROeHIsIkqEiYMTiXvEledz6GqfchVHqNYJFHtkstq+7uUPlr1nXuDIYZRg8qXFU
+5ZmASxBL60xXRlyhFlAYjjaigm+H7AZxm/wk/YSB3ewEOgtTlWK0RX8AQp/71W2ove7Dt9cyLsX
k5L0RUKvNs1E7bkk13+TONrALVDAcKTNrF6y0MY2bToXpVtd0FfpnLHBKe/z2qY13MleM6H19KB1
tGvEQ3qBe/DGDXilF0N2XYR5dIiJ3dtGI+4spbB6pka4Bnt/7AuVrNlOTeclBYXXAMjqsvSmBtBn
qY3UkG7QlS0vWMh4drQ4WnfkBm4qtuMEt9M0Seoc23UH/aPLLulSJouNfrTOe7KEziuLudAyXSrM
KukjNyVdS3gR0zZGNi1rh11kxzW4ih2tTXCOVwzBQ7QOkynakud4VvZ6elVaqHtrolDvRMfEFvXJ
PZMJHQu9W10ZSdJvySmHcytV5tMDT7SyNzICYlq/6mx0+Cz8uO9TrzpqlpzPFavQyliexG6WxQ4X
gnkW99pi5G9M49igL95QQNYde1qhBG6FHFebLON6rShphswKhrhce84StVk29vCFOjOD1UHE4zFt
ajQTZWZ2t8hZUJmRQIA/nfyCwtjn+mRpmwa3+ImmgbDY5kkL69ToZX/byjy+TfqkypgbFwzSVg5m
XFvLnLskQIyM+rWjCbbJ2Hj7hhWSthDkggLBBogO3Zqnyse5VvHrnLvRc88yjkOi4/Xoh24Bswkd
jT0QrpF5qldcRraJ5ifG9vFx0LE+bXLgkHsVywave5THw0XbF+ynpd1JpJKVrrI3Nu7lcJWC5r7V
88w61VJzEW0HV2b6oVEpxiwtoR8HHrwvjZPH2kjPmx4U19JDn8mGSdhn9pTE+rYubA/Eq4ljmHvU
R09jq3qQSI3KLOrqNcpGAhhaFCoD9jhZTOoT9RE8KyWR0uEhA7rC8A/bUW6wZmBjMeX47OVqJA90
LKp+0T/R3xcL0IytNoCCY3Ga0ieTsbI8y+va/Uz3Tl4gxQrLh67vZ/TctIa8VWmnv4ZlT81UQTud
x0PiYO33Cqn2alJs9CmYfrMgprhfiO//Qt+9eQ2xlT1nWsRdKWVWAr40Pd1a2Ii6CeixJumNea96
DduOhSsPlRtvbLr/8pVCkUnHZpguEi2dIEJgrzT52muDzPZO3fb6Npxb90xng2A1xmVl57duOVm7
NKIDmS6pZWnFo3vyEgbX9RyZ2YshED5AlXcm5J1KbRxxYRYFm7lo2vGAUQNhtHSm+TGO6NpcvNea
S36TStyVqGxcc9iGkC3z0mdgjABykE4G7oB7RvawO1WHjJ5rWt/atdVafmEV0K3N5OLE9YoMWIwK
eOulilBu+EOrDa7PrhjbUAMiMW5a4Dwbjgrtw5q4AXGvm0YUcd368MvQLPNZoQqMqzV3s1gLdgTj
Ns7HNPCzRvqKVKpnFAQuMbSR17uItXMkB2EyNJ/DLMFeE2OCQ4nQWNNxHNDg4rqZmsafhGHflF00
VBSkdhmJhbCFAMrjWCc3rUVthj/pjrrExWy555qo0zdTJPWIVbIaw7WWm1W0MulkyjYRiVc3eBer
ge3L0Fy6k600Px6M5Imwif4BK2a51XubViXErtj4m8geGdRo0UQyYC1CebsLmn2jgeFtdDNCAQBf
wIo8E3ef+YOyvU9VXRtPRcwWZkWSHuDnDIT9tapi7EejM8xPton2kMefqvTcNVl2+GHpD8jb71QO
UefXocxc9gAGRZxwFcsNC/ckVnkexw/jXBjtFq1snW4Tbog7WrX7g6TxWgHr4kLbWFFdqrUj6b3w
RSild4SSjsmPgQedLhKRU33n4UibV3ajoDnYMF2m5DIFqyT3KObs9ZJ0gqQo3TejJR3QN8MOnW/V
JoTQ0w/xjVrUYvqpgojqujmd9PO+6gBSKtBwyO/Ya0peHjaC9S4ZCH6gfI7bAoVjvxvTpOvY/A8R
NWhByxhcaE3PjaovMQBuwO1OVnE3vMZuDw5bKU+REzDmBjp/McP2ak461GuCKZpx7TUGAggGyqCG
YDdw2mUZWNkqHRIPJ7FZiDswE00ylDrmVcll8YCjUpqiBmkgHG7GXsBfjmkNSlw31lvBJmKfNAj0
SZ6Nbfr8PNPx2wr/a8rmSq4iewDg5rc12C4CanpY4rLR8FvC05+9fjLEKnJawo3HWk4QkYYUT7Ei
yWo9Nnox7yzyPG6on08+N7UcH2oQi2Zlxy7t86HTeoxFMzMqBGCGz3c2SvOlTHVy34agTTaOXsLn
zG2l2SxC2Ki5jhkAaWrZjruqjcR5ikImsm0TJjoPAW7/jeN2EIpY2YxHBTCC1oXNuLNJIsOJV2zO
rc6Hw6WfrJAdjYFdx0KOuqd2chRAKnlOc0hahNyC7x7xB/eiyVp9FTUTdbOm4ao7yljwlutZzhEc
g2Q9t6kAMsu4N67paJX5PqCWK9tqUVsSu1yXS+OqRDV8PteAcisZxgy/4F96x73kKY1XniCv2RYE
tLObDXACk6PulWuZd/mzgcvQYb7EQ7SKyE2gDZWKCLiVvqWNfqaFJaAIMQWNyPjW8ZC42DRWQeal
n93ODZ6zLsGLioJnwpEKHWHvl1DRGsdiATE/1wj+zlQxRsHaqWRin6WaE16TioLDrzE0K+PBmnVU
+wDq0ypRLuSJmxhggkldZObqvwH5p6qZvGljTGnwyZoKdGittIjTY0aqcOEFev80WhPfU78o4rh0
hvk6uCNnKw1T49sXFjsNh9LVavsLueTixfpBm0hWlsRFxlkQjSkWV9j3AtahwNZdQlFvpgIPO6pN
rygR1VkOA6npwaOBVjTAUGnJ1y3Vst3QpSQtgC6Y+48/y3tFL18LnwIuwyJpBO3mOy0tzX4yg/NV
ZHK3kefrZpuSL5LjIvH1ol4EgHh5vVVhq9ZGO0HTJP3QtPn+Kdj8Ld/hh47C/yyvbTnea/lXrBv+
ub+Ov35pX374Pwwf6O6vuy+L3h6YqP2n1W75yf/0P/7jy3+i3qcb4LtvZPn9f/27JUvuf//Xw5em
/cfqpUi/F/B/+zd/KfjtPxjGuVdQx+O29ZaqiD8V/NTKuuSz2YRpugSZUj3wLwW/Kf4gR9awdUlQ
m+GaNv/pn3Fsxh8mP6uTtQ1xYC+tP/8899Oft+hHtkNikX+8lYWtmxaGABTJyO3Ziry7f5y058XO
W8Ln5bzvA+tTazrdqaLRfN1BQJ859TwA91CebdOKeHDn8SQyVYJl6dIfEeOrlduDDqCCR5erkNVp
eG+81JxPpWONZyPNsDCCo7B2tkXoUgtD3eudzkwDut1kbImYymJgtNogQyctN10RZDDRi5rEMg/I
WqkWF3Vpb5FvapfDLD+BabsbDVJiC3CTfA2m0rgSrVE8pNpknMrO1K7F7KhTN8T6XjpDfmRZY+tS
FtMSv0aV4QPWsAbh/Toi5WfeJGrXuN1FMJaQju0+AZSpl0QhVAM30OQaBMPMm4C0Qyfvc1wyNJBb
6hmAWnTA4ZE8RrY6Z5+/s8GGARTTF6LXSFofT3ZZvIB/PBdz/VkpYkFwOWbSO1BCeiwlo91QnWiI
PsFonOiubJHQzGdDYNyxA0dnUiFv2gzyVLjJbaSqW+ZwvHyFvBTgF1iTgauNTaNojMzG0+A+JrFc
m3GAcjXbuSPluc147HnTDwUKGafUnuuWN04j8uu2CW8xarK7sJPndqxv7DZ/oADuGKXyMPXBU1rO
D0ODt8kg/61s7gFWNmEnt2ZVXE9AXNLBzVWE1HvJ8qmh6GpEdGxrwVXfowKmpAzq68nMjmH9ZZzm
dVknR5pub0RJ7FOFH1KW3nakotKndftAWDifJHYv8LJ+rU0IRNgyR/MuK6XO6sa9EjVHRCE7Sxjo
0EVhndi+jTa/Ta7geXHUXnWIymoVvFBw/lbIea2115pIrpIo3UwzmRQpnXpntjh1NDFqgLTzUw9u
FVE7btBs35pq3U9k6ujipSqhnbCLG8SjzJbaeV62w8qPXkS2jxosh9JmxoPy3g7uSnMHf36jDCau
btx1ItkB5CdRfIq18FzzrJ2iWtUbxKXZ2pdtT9xO4W7r8tPcPARFd24p9TzLYF3lOEGrdIPj62Lq
573MredYhacoQLgKmDNpTEXQgzeqdtQaiMwPzexcS5+b3tjToHRmV6kvdby2E3cnHR9gUrtaiAty
HcNLd2QDXkXPtnjhDjrMqtkavf6UiqfEvTFgGLKaCqugpoV4+Ep4wLWeDrdFD3DjRrswrVf6aJ7L
4rHQasHgZh8sV9u4VXs0B2+fyOo+7mwMuZU/Sghum+S0bquMG69DspTIrTVcuOZFZx9grSkyldPO
m8YjoboH5VCemuz1MNuaKVM3uJMEM4bQ3zRN+OxloM12EVxP2XArl4cvcr07oz+rGQDrL/lkrc1k
S631urCT7dgSq1sSXOSew39s0XgezTLZOjCrpeONq/QMgbk/JECYjEYkKqxUKTdtxrbEhFrW1GOG
H3cSwb0sgCoqIJM0J8VI8677yj5oznVPCbYsxK70wnMxhJth3hW5Yg7ozxq72djR82TZp6ZtYK2b
bEfWwaeg7i+JQ3/A7fBqLBbdCofjXCj4zHZDLAySE3CGIty1DTsqWZ1Z4Z60YatfMjwseFzgRaLt
iFyzvHvd00+AHdSPwA9qTVz4Km7h+oxsOxqfJxfE3JnXoSe3s9pBZflKdzbUzX4SeohLVAVfowDf
pD4HPlbrg5ek53TlYuEOg0NVFG+Vbuos6DAeLpkyOqJ3NfdbJxpuSV8b1rAi/UZnOPbTKvMesFii
0tGrZy+I1NFix3uhWtR6jdQPnu1dmdp8rKeQHJZBSw6T1rtX6Cs5W2lGOzDPt6jrrwIjO2JqyJD7
dMmBlOzrJbEBw6jBzSHPcv7pqsILgvZBPKXFfIuI6qUr+8sGLdehpghy0wKGn9mp0R/bStj+Ukh1
afHmubHzRpwG3BCXQn8kRtleNiUUS62HRPfD+D4KnRjlWIiVmHTPnRvLbePB4MYvGdkTK+jLmYwp
QNIQgZWcwOyJwUqmktqHGQFatcvSvD0UOw2By1VSpOctOzNmcfKQGhXYaxEMyASxrnujTjdgXW7q
EG0TNc9+Pt0KOn6psdth+z6IxH3EzHpfWgEyPSXBomrSY/iyUplOZEF1x7w40cSYYeUOCD+xjd5v
8nHfi/KNXKzXuTPvyAc5FMlQL4DKmVvoV/QfE/1i6I+VUwUvlSJVk8oCVCI8HeO+oK2AyjziYUBz
yRrxow60ncBQGOqCB2To1IPqyIeBPBjpb3Y2up486M7YnmtmEp67xniRzC8EuD0OEz+FcVgluzx3
l2wVHMCJ9qanqIBwoMbavPOKesBya04oSRE/GnZ2ySDN4AGW6izBPf0MTW1+1SZadhlaoZ4T2F1w
hGDljOycutE6kkV8TLPgzpiD53QIli7Vy77wHgdrQCsuToA0W8jwt2g8r8VNWA7ogpbkUV5Kd0Nt
IR3V2SyYdq8TE6eB+JQ67p6SpJmooqEWItNYJWlHvtA4mCzf2S15AvAQAzF+PQHhqp9rmDK73gbL
FWOuRyfgZcGWTWV30UYYicap/VTUlol6MAuOxLqa0DYyPMZRegF4jhDFDatHO8h4wVt1/8XSWuIX
Cu6GsaNbmowTFz4xbveyjdhLk7XupfORgAryy+aY9BUj78+LAP1T1DjpZe5M+i62gDNc1ZF02LSo
RZJqxabujGQBEAuDq+xKpqXZ61fkNMA6Wc1ucIpdZmomDv/HanyqY+sY2pXm515wMiFYASz0PeOF
zTrl3mmtd9VkCsgN+5A+nClMniWo5Ypipssw/eyVkIrEBXUbYU+X7lDfkieA+kUjIU9PtWsIt3AD
k3inp8V+MpK1GwXK7xEhbyuzuK3H6DgXCT4MrUXklqhq79iI1wrgEqxDmikhapoRkfyYnehPZvVc
etbwcnrWtjSm4ppU7YWF3Ve6fe2Gk3s+YARoydJERXVGX5t2M2O5v6csZJrBi6sED/Q44NcidmYz
ZnzjQ93mO3RGzY5AjAfyOOWmb7Sv/52XnmlovUlhjynpXW3PJwL2VzjOSZXTuvNaIzwM/exqrKYL
QbZD3ORr0Yu3jkHTqsi3iYs/HZS/td36fzPmRTh4Uv99zMvTl/zLD+bqbz//51bLtv6wsVRCV7k4
f//cUP251bKMP1x2U4SqEK3CH4vl8y+z9LLr+mtrZYg/KGXjgfUMnfh0zMO/sbMSzjuQwETZRr+l
QZQLuz5DeEuC+ncu16rtRxuAE3UgnW/azkyY309zakW8ccLWIzspyzCjod2sQUKPwg5ze0ds73wl
Z5mF5w682BL/L7R6J8yixgOZgFqtqfAlHFjmRf40EZEg/ToKp4eUhK0nt0xn8mKDtHxwTY0IxI4O
BaMir6nEd+h3YUkGSdubS4BRoFyrJ2lR2UWNeAochl8SBX1/bzghscphVkdEv+BBTbSvaK2tXBHF
FOFz5rmJYtgx6HtByKYWC4SJemgQuTKYVZke3SAhsK9uiujY6p02XGRDTEgXsDiuJZlNSb7sctzm
ZOuxY52HUxSZWOJmRdxvNYHzvrit7rIxwM6Hb61gXxBR16CBbCiZ4syY0jKLxC4Z8iE4Rh0KDRBk
PSZpCWDVfgkIh9DvGDSAnRFWmDNwR2zHGuHSiUrK/FNhunX/PI3NqO5VOoA8VmgKkVMNRYAjysME
S7mbB02fI5F1zOmScnURXXtz4D2PeT5W5+wVe/xYMUnEGSp4fAGKt4o2BfY25BQS4Sf8MoyUdDIu
+oncjQkvDEJ2PlvFflbgqSkHlzuD1a5SYc5mDCMna1MgZUnJ2krMM2P9V50MFZLCaILvhLU2CsJ2
7jXKRJx6R9lj61FSb+aFJMzTxlGHo6IG44GEg2xMX/FO9OgRKZGDy8rb1srPEIOp+GvdWZq4Ze0r
dnMsFTih5qX3gV61L4V0EsIBSf9Ye0XLNKIHSXaos65KzkvQwfxCRgOU4uL5f/QsR5lnoTc71R4I
3AjPmkhMMG3Q5UiGvex6oIQHH6lXX1ddh6PAiZi9V83gGNe8fBAkin7Y1NSt3wv0jo+tnlefSVG9
EqqSD3qYaNPKSU3rujRV/irc0MVOZHYWLaN6px6Jk4zV1ZhY2WOlj/ptHZLxV5CA+TSHIrwIQyGL
tV2xu/Rr21sEyF2xHWLt1qx6ZCykHB+IJwCJsCa7fR7ssbrOogENoaUgLsBOsa8iVIYxzmbkgQOh
KzA6uZ8PIj6kha5tl4g3kxbm8wCJMBwq+ZbuyBDN0/yVvWO5IUGGrdGs3/VZS5ppJ5wjhcH8CmTS
N7CTNyCUqP4za/xK9Kk6TFOJCaJgxuPhSDdoxLv0tiGdqMRZaiek6wkkIisUOzmKxiLVHbbSmYma
jcq3dF/bMfBCHBueuXbV0Lrgo0GTXma6MSYbkxbv/JH7IBnehAMw5CNrCfTLvs+zep3boeY8YTGA
f0imkZh3Am5tJrNopla6mLNcQzceNLOv0VAgrzwmFwd13ADEU85p9DVFywqzHTjVTe/03okmc/XZ
NdIWzD91ZERPIY5gflNc3nuaqxxiPzXiTXP4UW4mLy+KjdJ7Q9+IlBCYNUxfIk5YGyOaxhODTa8e
6uJxMHpFj6VhMigKRPYTT3mSym1klXHxkjdRqvY0RiPR0qo5NDbUPRH0mWPuMdFLeUPUP5hO7Y7s
bPtS+MRuJdGxxrGt+8GoCMxC51M72Rc5FCI5kXNVVdvWLBViREjmab5lIEDI5qEgyA6qoL2lWDfA
eOHK7JEo/cIMv7wovkObTZNeD5wMQlK1a7i8mX58kUQ4e1NbdgFxwS3toYVM9HJdVap9/e5N+hc4
+H0sw98ex6RpzDVNi9SzBSr87oVlD8Y4S7MPECYb9ecqGqbPuOj6X0RQLNj4+7MBrmbWQorlCOcd
dj5T0Zc5dOEsaXrmmZknMRujrLhhlB1XdZU2F1PAQ/Hxqb0vDv52DZeSO4PXuyG+Ya3fn1s2FJ7L
N7TUFhWCeXI0ySnWiYhFEpFsOgvLpECygKSh9nDflBXccaVb8tPHn2NBU9+fvBQGLnQiOBDWvLvE
NBVJehIJsA+LEEAgCY+8aoFL3Umdf3ykn79MwT6cM4adwCwqGHO+P2GXdTMuDSxfLQqmO3sOjO3c
TMbx46P8fD6CY4Bsowcm0eJ9w2wh8wSZCL1TDkZlvyERYB2FRXCcWqRfHx/qb07ItqnYRmXska7v
iR9PaJ7sJLSdIkAaEtDpNxlvEQbuXzA7f3M+VByRaiMtC0jeepfXgpcRFsVNPOb6gOEntMjIhPtv
TyLNUN/99hk5BFQvTzYhPa6xnPF3zxseRqcPPbIGGBgeNfLV1nOIP+njg/zdGTGHGtZyDwDzvzuj
yq5NLbYGAg1MZLToQbs2PaR9MTNXlU39u5VxJnYJU2D3tumSIVLzXcAMYn5ue9iLVeo03VaoRSGq
zb8qVF0+9PePEW1xBg2S0COWx0Hel1FJjFeDVViIoWywM5zK6cHpeLgVvsZ9WehvH1/Dvzkc2wKY
mG8Vgtb7mCPZusgjGgcaFaPqw8jW/qBlmJ1U55WXMKDW4ePj/bxE6gSZmHS4EBnEXubdRcSqmeh1
MwGse8T0ZW34IgR5weTzXE4OOcOiz39xxJ/vEo5IHg0vfJY5U74Ln8SPbRLkyhFrUZbbWaL74BXh
gR6m9W+v/xxqWTRMklFInHl319tW0fRZMsoV0zfJxelACJ0tujvpwiqFBokDJMGRR/TxJf27E+Tm
5ymgvpyOo3cLr3KykBWkw3RlGP1Ow7q+EVVab1FONn/uzf9txtLPCxU1XKzu/Am3xhf542MN+FcE
DL3ByoAXO6CbWObMpv9FiNH7e3IZCsgvch2dv3gS3g0FRevSvCBz7vmsjz6nCqucR1vSpp2y/iqH
htl+fAH/9njSWvKjeA5YgH88qyQIs8lNYOs8mUzryFLprout6bFnWelWwFv5Ly7jzw8BswHEqedI
XtyURf14QKLwtF5iN8C7UNAQgLuWSJtIpnfkRQ175XnwOZNTD7/KEPvb47Kq6Mt5WqZ8d6Lt2BNY
uggt6yG37rJqQpudUTlQKLt9nfBg32olmryPr+7P94xwiFKTBkWljAXv5wIr9iapNZ63ILNwHE2m
m58F6sL1x4f5+SmAXzERlAFHeAu5/OM1BcjsjaVsGGaNWH97Ct9Yg8pd4lH7+n9xJL4SABcO5n5L
d/ru3UbCggLFRXhQ6kYDzQSgh9Wksc7sHnHLLw72873JbAwQQhmdzsTzvsSPtErVGU7DwYJsJ7LZ
8bVGvg6hCZJnVvuPz+znr8pyqPCjMhCvkw3I8+M1TCQ5NTOOBLCVHnPhGAAVLymXHx/l24L0/SuO
+CsO49mc0VKAKd/d/lFUjYQ0EXkzBTPimM4ZIM46AuymtaOVhUf1i8s1TXoZPcKrqCWMgnqilYkK
E4kfj4ftk/Ji5RQ2Frr8xY30txdhGSlIvLTlN7nD96MLjr4kaEzOWlZkTzrIzreTE4y/uAg/P4o0
tErkCcxG3JffELbvbiK3QhqHSdddRfRNHssZi3yo47Mx0EbdTrKtH2PLMX+zsJXX7jIz20Q+u7xW
xbvvd9Bk0OH6dVeEJLjos0k/arws+sXq9i6DjsHIpO+Wl7zNE4Zk791LwmLr2yaIALHVkkCLUD4F
hIoFyty1opFMu4zqJLeOth2TQBWbVfrl4/vrp0fG4BMQ+AZOyjtKvr+9yJyL89apOH6Vq2MXzsAW
ljLQaxQ43VHHxfnm4yP+tPZwPB5RCjAZonVMpj8+Nx2R1XHEMr+qZYQ9zgrKYEa0Tn7N+UzTufeL
9+NPd6hBWDUbH8+yJcdd+hG/v0PxYrSuJckmMVqC0ryAxPyyHH/7JbUchRWVId5huH5fuUnHUu+S
ikcCSpo2W7MojZ2dWng2SmH4KEiqtzqwf5kq+R5ZNg3WA4gsGgZtDu+9f/fPOGV7K1xYIqKVC2N8
jB3jU+HJSzdq7uy8/2whzSCA6S4qUXt8/D0ay/T5w8pkOMvYDTjEiEqM6LsHJC9FnsYTGmani6wt
+onwPG8kPOVsjyenBkYjCy25rptu2GmNaM7wZKR2//rxx3j3/TI/Gqa1fAwmOrEMQj9+v4lBYrRn
zrmfSDT9VTu0/iKC93//KI6NRIv97WIueneuWRpOJGRSbWhTpezHdVRR14Wf8uOjLHvx766oxf1D
tssyATCiSv7vj+cSF2JgIRqUj/XcowQxcLwXSopitXELMxjOWhTu5TpwbGKXpoyQnC2qRrd+/vhT
vHtAl0/hCYBqZkpmAJ7UHz+FLcLKjeaq9aF2tRveHxgSaB0exVaDBG5/b1/K0XjD6UyTpOcbvOCW
7/e7td0BKAuL0Wn9NoSMSPkCqJVD1ZyvHDmgbv/43L5Niz9eYmS5Ls8MMjyTJW85+e8ON0IXq9io
MLbijitZFXpviblXjRx2PVHs7b5LEIcjTlXOdFd7fKCNU4DP7xwv0+pLS3kz/gKiVHrnRemBgXi/
RzOwloRQ3vVOmUeLfklWKUznQAnSFBmdJNiEOrMpE0rfYMOtvK1DSMeSIcX8XCJI0K3k5duZ/n9m
8L9snTX83zODl+U/8pfifzX/eJ+m/O3f/UuMaeg2eBUzxYLyLLuYf4kxPeAlpi1eQeCSNv/lL4bQ
NP5gD+IC0xjf0pSXRf7/iDEBIlxUlYAd3F2W/B3KUH57xL67SwXDAJ+JzSOvSG5X6x1ol/VDpwmb
GBEq6c4TKpaUeRlW5eeyEtQyioylAVmZ6dx3gbsHotzLuSMtYpVZ6cEweZvPuv4kK0P6mtOsInP8
EsJaTHl4tJCGIQwq3WBrxC8NfnZy5ibfikt8bFNW+U1dIIlrmmNhk04cujjyrPoF1aYQZ8mtl1xR
9KWq9WCRKrQN3A05OeWe0DzV7Gx3X7unqxYWRUp8oVjcyYFfdbva2uT41EKiVXwMljhKtXZLYgma
aEzdcBdU80Gab3SLhq+Tl15T/xWXNwExbBUKOeLS1wsDimQZBjS9pD7Ks86z2+w2WSfr7CoIv9b3
pn6DhGoxFVGovjJTXsXzMdtmW/sBr/iEoO0ZUVR1C2ySp6s7HHt6iTUEL/6XyLgpbulxvKuzy1L7
BOOwwhFKT4BPPgZm93mVieqiTna6cuHa/EYbdzSdLfqtVZTP6/NsPCqvPnO661LbRd227uRhWDIs
M79B5GjsmnXRkksU+d3j9Ko9a8/Tq/7tb/3b38uf0Uv79c8/oxfx2n4Vr//8X/81eYEQ3lmv/Vfr
1WYhQk2BT92ZLnHeBtOWvNSUfBUyC/HVIFNfmR1+s31W5c8Z1U1bHdRPlE8I9mYSK9hDP2YvGLR7
lGPp3bCObkb9PG2pcdytDL88j+YNjRRDuPMI/Aqu0tw37C1uROx1TkkeCrm5VyguTHHN75LGjj+X
avHyylVnEl5lhqhb5YI/CnsbaZtxWD+NJBZ6QBQrc/Lnfc2/5u/0dvSp2Oi8lffc+9bVSm34Ofel
tDZY/uXzLldnSQXXd4WkcRVNG1Pf4RlafN0jEX/r6cR5RoFf06LUrqmvHVbW3XSKPgdorJpTHh9k
sR/FWXEIzHV1FnVU0uEPcrKbUHsNm6vcOYrzjFyoHf+8jD6N481oPtvF/uTo20R75FYNLVZ2S/r0
Ra7FwFsDMtCdyu34P9ydx47kWJqlX6UwewYoLtViGmgjadLNzbXaEO7h4dSXWj79fMzIysrMQRU6
G70oNBCLzAiXZiTvL875jhKBnrQhehKtOByA680YYsWpQb1qTDfgEoxhpy6obQAWBJJfGN0yZM36
PGHBVxDEEICyM8OzEZ4rEP+baUuaWXfl3L6ZTGRB0orYcy9Nd4xj8tS5qTFuPbRg+obeg6a06Rq4
ijcsAcev+CG5PvtbchqOzte2nkA6Xo/vZ5A4yYb5q4sxzVsW2JC3Fexc4bXXahDDd1gC17gCtZE/
KJchDviK+hyYEc6+YCLbdU0l1q+y4itMnqETbrIZV8nV6AlCmiHsYYL0hIpA06ShV0x8n4UPyY80
g1WKqPr2ouyBRuaEa2vJBwFfWHaODdLf7gqo0wY6hEvbGrI05Wdzu6C6Ud8pYknk0J9QBtZ3Rf2V
OYKZOD78KbCpQe4WyoS4gkWI7cPhAQM2DnuRupefCcI5Kl0P3SeRV2s2pIcsjv93Pi8oGPjReEfB
7hzgLhgsfDzNfsvC2YvtH+6oPIMays09ENnZOEEesPMKKNNDrD0Lx+Q33Ul1m8knqT6peVANJ3RN
7zoAsjYm6FLx9OU45idSWVAfBzToG7nt8xt1fmD5L6rtEF31Z/t55Hmobcrb4haXFn9mAcV2/Q/s
uef2/Mtf83c//wUGHv/Ns2pZH2jkUf38Y7Ze+6M8J1jpxgMPxuW0PM/kMBJqw86ZdZ3vgJLZODe1
uEYlps0fXPZGgobtoyX6QrbX5pxzJT0rahAJP+m5p2qYd8Rio6zCnEJmMqpR5c7GyBdFh6hS6AaB
sUnob90G48lmZOntzMeQvM3q0JiPRRCOwQhxj6FxuvTECYbWC1ntLct9tr+8qpLBGc6XNXIw4rX5
IF2G7wwrZbMARgZrCajF3ZXktvQb1tlu9ZKP1jb3JbxpG9QDxs536yr96EcspEBPiHMrr63oqeRM
DNmZyT1lom1vlni7XFcozgW8IjjIL7IRfkdnEA0K69wpgKUDEIODRCceJNNvOpusUgQWSv3OhCqQ
R5ObNumehTkFlXADtzO3UJeCtAy3+Vh9RQS8VNB8dIYpKTRO0mv9TH8MteyD0/w1zVlETPjgBJIV
BD8+8Ro3RYcjBz6hKvBYLrdqyTI+GrzINbAla14vtEMrrUDJq9MaL2nODgbwHJo2AKzxa4yunBY3
w7iDZJbBPsf15N4oRl8EMeJb8pN4UMzJbWJKEShE8U7JwrDeVQTGT4JC3Usx3WvIFjXHDjJdgBOs
fUoOVgdVVADZWbZwAHplekNFep2l2hVhfhc7n57AeX7qEiWguMTyv1Ga/kuP0Frk/ru5f9bJyD8v
Ou8T2f0t6NvuvUv69g8WoPUTf1adiqV/WytO1abqRNqMy+bvZadiGd/ooXHy0F6ahs1m7Le6U7NJ
LMMGRGqEJhCvuXzBvyvV7G8AUlSVNRtdKTPyv2QC+mXs+4+yk/bWsgQeJAYzrkFE2v/X0aMwylKp
4b+pgX7Ndogx8D2aom4vEfB7rZn6yXE2moQEmsJEomndo1bzuR9U8PgEiNWjeNHo2rbhYmNDZhcA
PvNGYzbf9aXiO3aJ1plT3EjH23JEz5mm889O/S/1Pf/y4vr9tfUfF6gqXd/8+Nv5vWr/tu3lJ29g
KX/xm/12Bf50nP32v/8edjShq6sb7J9fkruSBuhv9/3HZ9J2AA+631+Vv372b90Qq/T1wjJ+Wa/8
2gmZ35ibsfsgfwox7B86IeMbK0IYQSaDaVbKq5ft752Q/o1xKZNMKEI0339FOLm2db8fh9AFcbzi
iMDMaFhCrGLN3/fqSVUrcIRdFQSYu2zqwoLi76YNZ19/GLDAkhR8tdjaM4alm0Zg8kN0PJf2mcWA
gHDcnszC2hcEyY1LcVEU6whJ5pqR2gm36VOCXlyNl8dhsibqMlhqjKmGpt1rGQHaUv+Y1ejYCPWu
FFlMqCpmYlGYnwWLWJJA8H5pX5azGq/aYtzlORaAEhuynWXWj2oY8DPri649Ttw4O9Os5bXJtOE4
OHaH7UQzDlPMyo5s3/6py2pzY+j59KaCv/MnUpw9BQ3lbSytj6x9j7KqvERNSqlbWd/xAk8+odaa
PzdtcYzcFSdlrmQtzY73Im2Rq1SsLNZtMeYXI82JBGusO6AP95FqluTclXBjok7zFV0V113am0jW
Ddn7zS+Jm3FNxG4mHUwf0n6uC87lGZudlwpqq8LJYw+XP1IptbppIvtgcNtvwrTOdnbf3Fc89jaD
1cbfzTwMmpKPYbByzIo2unWL6tDVmHIKznm2Wx5MLTDQBR1kfwJECozUOoAl2NvZqR2zk5NiyjKI
Wyuwv3SAtQ2knZIZVLlxzOU6IWSumqn+wYI8gQHmA8rrWFD/wNigE67aDzOCYa73N7z1r1O1BGMF
+Md5QZm6XVy4uUIeFvxcFOeKjafI9djmeJYkhoDfSaAxS13rSotJ+oim/kbWs3ytUotXmNwDvDYa
Is7vrbGYpJvRM2miag+aLrMnY5W25TK8hmB1aJa82U5SfSMIQHtcc6VJzVX3ExzIS52dDaU8mmH6
Qwwnssq33GxbO0V+pOgL2MDIvB/Qs3EBf2+yNod7VJn7tk+OKVCgLORHLOoBRm3PDtQYZmhTZE5j
5v/kOlBA1pFkzY+VbXXiF05Fnl/y0Ea2qdOHt7V5NUHeOBh4p71EJaTdrlv24l10EWBzwaDBxBDu
+MLuxf6ffkj/G1YAGrs+jdHfv3rm/udH/7dz31IP/bQUHz7/7//5x+f9fNqa5jc2SzxSHRhy5u+N
wOu/qC7LSwZCHPe/2Ml/nT3p5jfyRQ1WDL8sK9ZH69+fuOs/8WWEum4i+QkRsv+Fp+6fR08GCy+W
UWzbIKkz6Lb/NI8F8F7i1YgNnIXR0Zipi+c0JB/dWGi7dA1nW5oF0L7vXRKJlcUa9wPyOSTPONVI
Ztiaizbvp8g6yIUw59Z0yv/GtfO/0/LAqPGfH+f/mX+8y+QPVxYf//OS0jUuKdsAoohze120M7L/
eYhr7jedEDR2Uqvqy0D48ltZKTipEY04kAvYqLq88b9dUob7jfOWRCpVM1ZFGv/0Fy4pvs4fjnG2
i+TWUfeio0OG+OcNXN3XSY1+HBRVGg9MxTEGQoNLlaDMK5yXv3tRbn4Wq7/XrrJ2/vO3o75GWETt
gJGdtdyfLuDaLFLySrPY65pSvCwkMXyodk2ofd725dlRRN9tR0ci3SgLffxgjoFPPY90DOApEv99
IXMWkthY08sUzlEeRHHbu76L7P1W9Ija/LizEgTChlucWtFxchWgL4Ecq1LCvsZ+CJhGdV6yMEIQ
KXACTJyJOum3UaiVuAL1tHgy46aoNhrH+m1mNeWNO7Ktaw1CtnnwJjaziy4XA74wJ3lpwio6wEGq
8KaRJ+J4rUhH/AFJVZkbtZG663VZqL+5hmLX3jzb8VOLoIAJpwaiczPJAtOoaSrrrEXpDFJ8LBuK
i5NVwzUg6vK5ncLiVI5VehfhK0/3qTGLwcvxGPQr26onvofwUIX0h7q+GQZWHYHWzdrwI7UhEgYd
q4y3iPyTC7me65x5aswXTJwo9ocm160NKegjWoxF1k8q4uJkr7QF4LOFrdqtnRHf4MtZhyjnVEr9
qgs3fE4A95U+lSGQGFOqLVROdWHzhuNsfBNq0q4aIM151ueBgJB56oqPopiTcVuKmQ1vX+MZ9lqI
z4M3Ra52OypRYexFZxJ5Zy9af5uOhqUwk+iLzjP6xGGiZotBxahrwY4jOpxYnBrW3caBkvmAOA/M
V1lQeKDYrdAhgSWw3mK4B3CEOl28K0WrEDe2pAbpXRn07q1E+HIzj93wkTZjj3/XXboevzE5E0j+
AWDDuXL0R6GSVsrOdEKfX9dLvCNtHDxkOY7zY1eREcPvL3DxWcIaLiQSYINuh4IpbBiXJmA0HL7S
KrVpZ7BL+pFUaikDgRKfyQSXzJXTALHy9MaxPrFQpETF5rP6ICOsOr4aN2tQKqnF6l5Tm5aZQj70
L2JczUr6HIN5NMBv6OCS7fEtikFEbcIJWA9u6YaHe1TbjOsEYhTQPkhLi0MxtyDkLZHPsZcPhfaV
6RahtBZJVwY+kUR/MsOkeMzVhXFJXaZYNEq3wkgUh2nnZ3C1SXvRyO8lCWqu76NkjZhLoqIvtz3f
IcMNgOrLUxIWbJsG1uJXnWgQ6md8riqc+jJxNwMQZj4/0bBbmiJbKpYNXVtsnMU0vrqwBxRWA/Ax
N4kz2leSXCklsAjOsQPaGmFsSmWusLyqs6uAconS5NCVakV6G+vYJcB3lp1tE1044zbcBXx7rQBV
moD1wV7UYxIHOGZB4CUCLSDWrHuviNlL+IIRFvPYGfO3ce46bCt9FUJh5leJAkG0yI/RMIvunFaz
DU+zatpyt8RaYh5dSM4PMQOoMdAnmGBbUIHdd/JomYb2A7F8525ukWeW0+CMm7yJe+wH7cIYWVi5
9bZYChFrGSkXhCTlg7yLsDXhn0AveGO6uQmmrHZ0xkKZYRf+L0/jv9SM/+88q5nc/IuzWn7iAfnD
Wc3H/zyrtW+2w24Z2R1yG+q2VVbx61n9jW07JyU5kBzWBnrfP5zVzHc43u21CjRWff2vDTfHuEA8
tH4hDjv8hX/prP5FPf+PERAgI0u318scRSXybET9f+y5dRf0CDtpAK9hqX4kQ2rfCIiIm9laGDer
rOVbToxDyOz0cbDzbh/2tfIY1tVVbZAcxI6csSnsCT4mLebhYovR2YhhSp6mhjMlIcs2QGTksMGj
o06n4XuhNm9LlMPZVubbkCt0ZxtFHky9S7C0XmYHAouIjW3hmw4RsJVmDZCenNdqJGoHFtppnsJH
1YqNrQRHuwtJP9KcQlmpDo8VBK1rVNQ/Qs5BQk5BvzD2BlZXPNfzMARtDaZe10uyrPQOxBRctCBV
WmfTaVP3XSjqHT9KcSawxhvLsYHeMbUbCVEAudSsX6LFSbbE6qRM1hce4m7C8TuSAhgqJVbgsTt1
DShiOHsSJilZ8d3YRAHA5c9SLAzBmZRtwBLueiceHtK8uoMh+hlmyrMYQp1XOjG/iIE9OlMSP4RZ
I/Y8h/duqed75hGkOxXVclwGwlP++l37UBb8+fMc7A+zs//ajb37Ua6ApPbPX+rfscPjYv8XNzXT
3eaPBfjq1Pj1rra/sa+nVHY1+jqcx3+/qV2syEx8WeTrNvc2lfA/bmr3m8qoFTMyCkDGa7/r6YT1
DcUzuhjEedyTdGR/pQBHL/2nURrqxV8aSw212NqP/lllk0YJdpZlSj3VHcJjS+CJm7PmG+0XInwA
Jdj10WWDzz7PqNQ90CcMUdObnaTw7HTCd6gF4wfXnPuZZV+cPY5pGSg1Vzu7hTF+mPWYBW1s7kLW
5WT9MWdJTMKHiIZjdw7cKHloZwPXqugOA+SQhnPWKmPYDxRr7EMOTJgIxnrpWrO8MlwASf1x1gkw
BXqzEVOTrWGkfhllfkpBEE3VcbJYR9NrnCU2LrN1bmvmhFI8r7y1zp2ZTduHumBZT61xiccRy+3C
sjLUQRtOrMBsJVCa80iiYbMofgFEWs3n10kbiaxG0l5rCA+IRWokk6A2fAEItEcXAG867YMEPUIT
vZUSacV41Kq3rnM3VeK8WLg02VT3xiuD5qrSNnJ6HpRe99k2GXvygPyhZUvYWmxCe/WxhhMF2PWx
z8T3BcUVu9rssQQ0whIocTMQoyxL8xY1A/RIAMPTyc2UvT0widTcbS+y6DjqFI9uyuRvvDOmEJSF
nJ5sJlqt82C7F7sGiqKYjtcXxN2W06UBQuFJreh3GeDYJbXj2zq1tnDh9ywAwQQVV+r0BlrYvc3x
NTyVlVM/aErSn9WwfOoI1KSYeCvcMlBH51nrwAKqa8leHWHcEX9zn8bMpFrKwiWC5FLEHdTuFYkQ
NuU+x89qux+LQ65ku5y6fBr8CtlHu4xHUxfrDtGAl7wCi+rkqelb9glFgThURQCXxndyme9HkdYf
S92PP5zqmWJuY07zO+eVH4XODbbim0Yfvby+XQWmEBeBK4e+awAuLQoajKKivdlgrb8CDctJJh5s
4bZPUy8f5zwjwhgz/T4p53Rbp1jJO5XFaI+WE6KV5xqEIEu4QvIRGlswaudkyW91qzpZocJolPMR
pakXp+51qKmg9yKfSd2+SM3byg2fypKXFBlKlh1FTihbBgDXtSCOFIfVam5F58o6kJ/iGQVAiljs
J6VkE9tvmNE9OhS9pv2ZRoVXlqfMLi7wbmFHokI0iejqtxxmIJUoe13o0LF7n+Tfl+gUzemjzuAv
LpmJZxA5BuFbw9tSfLjtrSXSoxGzli93PfqdWJvoPE+In8BXlfz82nwale5DC1efP5lgYs1L4+8N
lp/QtbymBc4SYddXCO2uk8d6Vm+aJX2eI+daXcR20WGRWwg9XG0Tg6Z1GLE7Mr9y4XPUbvVQA4Ks
GCBP+cEOBzKMTW2PudnyosmpN3paV/ibVqWAMdEvKl9TYicn+Pk3Wtacjbr/GpPkDXwuYZVz+lJG
i72LYzWoB+Pa1VlW9wqoapma83dtqaOXpaqc2zEngy4PZefTq+uBNLSHWAzDke4LOcji9lulGjC6
x8p4GMnHJJAQCqp0mxuyee8bo7zLnPEMVXNHiI/8yrASPeX2iNYH+fKm1sMHEyytdJUNbxjeojuS
27ZmGx8jtd0PsXLuM9Vv0BY1dvvGyc2QorAqtBMfWt7s8xCAPeSxsHNSz05fRTF6aSQByUDW20rm
FyhHwLxFPQQmoaAQqaMgqt/Dqd9EpbTBWusXaXyNBGeNYH1fenGC8ODlVT/AgeiiYLDINQLOj6vL
1BT0QDS3TOuQdhB+2nqG3QD6LBb1bYQicYXpN4R16pQBGyai4TLV3bWSy7R2bEIBWgJP2hoONpD+
NBIkAockU2+M+qXQHcQTjYqhRGk5Jxb1+1A7EPfKHPkJfXxgmXZQ18+6Xb+A0aZ9DF+agsBcl+DP
5LNqc+7n3CZDAAo2N1m6H7g5MLtLixCeCzQ/0qvpqHed8b1skI5ya7A1MerTTOFZRMObReq0Hzrh
Po+MY9ai3+AyJGWPJu2dZg8gsQyMZPYQ38G3zcnGpOeexEqoAJgLlcjW4p06vyDx8HRbeVUpNu26
IC2lENnOXOjlcruk81xTA5DBpWNzpQPNq4qUAEfrnmEdCjEi2/NTBRDYJqAMmxt6sX5ipQ8QFy3U
0NwnBMeamDqAH8ZHXV38xbl1RPQKmtiPRumFBJ/27ZUQ99AwuMBUKOHRG2seX2dNpXTZLiK9bXTd
i2sR7UVIX3PVRi9hV78pLTc1kRDoOkwmbn1B8DPlrUvcYGw3fqZE1/XQ7exSOZtT/ppA77fqxyJv
XpwKFitPQdJnKZtHQE0BzhH4jiHTq8rKtzEpUddWFaG4QRwSD81qFNAASJFoQnTorc73PohVQlxE
0bKvpsUjmVdG484GTUp693VOklU58C7P7qeYm21E4BS9Pphmk1jyOM93/ZCcprQ+9EiRoooywzDJ
oSqHAbZ2i04ox31WCVKQlfIhHOWHQEExQQXZjEXoFyhvCq5g5tPbsoMr30ttG2fOpz5llq9H4rOz
3OdOWxl0UXcU3PmQvdBWLkVDCpWuKadQERAfTC4VV5INjHlPyV8ni8SVeVqMoGDDJ8b8RYvm6TDV
LfeiTqSMoyyQjPll1OGhnuBkuGQFd0qyZbMQpHbzYhoF2sPwVqsXbVt3BJyy3NwMCbOtClr5TvCo
irtlq3HCZyWDPYLKKuRuIURBI/VIaifShqWhNRwAA66wKngw5L6SIARQMlnKIHO0U1kiKkoPaFzJ
XENTvqttXp0aYZ7MjjBCiOcBAC3GE0AiqgNImcmBQ0z3sjaEq2vvlsL1rSm5lI2+6VXlx2A0m8q1
fRexiVbU95VR3M5Kf9GtiUijMpjIBHs1RIaGx7rP6u5VVb+KwtiR1qvNpE20Jy16j0yoY4Y8ANr3
JmXc23WO8o59LrcNyVeRPMfVeXDeQv2oDk8ad3SIdA0DylgdzflZusRdE7CdpXuX5Rg57YirGZGS
nDODSR7f28IJzGbaIhFN+MSB9APeTt474U+qSYNlerKc9qMWc1wUb+la4HWq1J+bfCW0mV5pQCyj
XzWdad7rI3NhSu2TtuTEYkC2Ufr7dHSsIGmgXITpl+pwK5FNH4nxKmH9uLGb4TqND5qwT8Rc+tIq
1GuGZqidxPeGrHbgb4JKptwDjdiqTApZy+3h50lPrxK/NqXGLXxrZTrl2/Qhq3pPih5sQvRL8CCO
emIdcjjopbpMW2iBj05KuopT32ktuCkug1i/7ZMvW838RSOPvVSPQFiOxiJvXE1P/DUSYYUR85zv
n+pIo/7ogjAhbd1owkCa4xaLw5MYmgPM++ZayRNSu9qQvKqMB6cRz3ygAKIZDcVEcNBKepvAaPBe
pE7pbDu13xTt0TDPZHyrPHSMLzDPj+XIr4CHw4tWiqqbGuHeokn2coAeJY38Zihuzar5sByV3e3E
e2JN5SmB05VLIDtzFyyaAgVGu3RzdhjLT8COfmjSOBRgPo65OtIHIIgz0/t+eZSEc7kNL2jZHgxC
g+NFh7pWOmc1b49a0zx1Ytnjsnw24/Eps/VznmgnzglvpOFOS/XEGMNP9PiM/3mvKzrSqaU/TW2t
k6kxQMAFgKdYpJ1KXWzjOIXMn+nkgKTxqbZUZGNIYReL9LBG84qyf0jbZe8qWNW65GHmJYcZ47cF
D5V0kVeD1B2Ag3DOrKF7dApSG9JejYMxXXaki8zAlEy/Srv3NqELGHv1O6Vr82pJnv/4xOCtoYng
4TEA78n0jvi9ZpYE9yimH6ZSkHwM5GyjKPXJxnS1j4iHryvN2DOgMg85hPmkC+8Zr0Q3+UTc1tA2
1WOzNDxx47IY7YsyT9llWtJpY2kIKEnkKMiqqRCyqYJaehdqDMI1y/Et6W7tnowaHn1VEEvleXLK
8IYItKAZDB0pNplbc2gclsZgwd+bD5OiXDsMSbngHa7IqmT+3SijhngbcIwul33p0PaV5AY60Pif
8f+xjycZ9k2x3JtUVRqUzlTsmp5d5tRetvqYtYc8g3mHR4bHgbAZtJTHzA0RMxoqpq/qOk7KypNS
3jTEORLD8pmkZgD7X/ctURlBnWQAWwv5rllpepOQSvepmUu7d3In96BsEClD6VYbxuKNLOl3Tqm0
V6wNpIcogMqA4KY66WHtdhxkJIHC/1GVozmIB13JCXax2IWS4Lw3pfTtSX8fdHI/S9nX+4Ttij/W
K51hDdCxh8Y4UP/sKvKHxqpKvVll+dO6i8ObtCWrV9tYy4XMggPMpttWRedH+RcneM2z4dNeIJ8K
kjwsEm7CehWq5FdysS52X1NrcrPoPbL+guqx0xS6vzKxvGWU8WWSS7srBT1u1/G2hYu0PJI22u0M
qgoZOEDZTm3fqgb0TqPdGZW+n1v7qqzroDMI0eLKPmVApYTz2qj9fnTtL5mkfiazH83AxL0N3/EB
QSP87rhP0ag9GVp73+TiwZyK+BjO8XfWKu9m076VRftqK/0dlsfUU4R+wVeTB81ivVcRt4KaBLMb
UzKDoGz1yjfQlSTJZ0ETf4rhqPoOyK3NMGCaZOVjIWGB6MJUc2kpJEjHeG5UM9qWEDEAJxPZ6FTX
iqKwWllu9WqKiU16qzTm6JE6lCDDOvKmWXSZ6Hx8q2/PS97GRPyw1ECw6RUOqISIfZaqPrUcIUht
kWrTEib9RzxhL7LlUvGgsSbkuemOPM5jGUXPuYzvS/LdQ7O9rvTMN3OKqWr5HBLcuxy8XtzAEias
k1U8x/UE7Tebx2B2yGfK0x1d+V1ekTGYQdgiV+Sdme7RbsLhynair4QyR4vSU14PN1IdPt3Oqn3e
WZp+m3XnIl+cxd4yNq08Js4U7ZK4EeelSQEa4gzrNrJy0TDZkQckNUq1tyTtbpI43JuLtTHWg0S3
6iB30jwAoUKzCi8UHTQS2F3Tmlz52lFqxknF60G04SPqcGimhb0jpXQ7OJpPLpqfwLC0E8MzKSU3
Lk+qzJr3DQEwdsR8qDf05yVFMZwIxhtaS5vNzmfsDnFP4IJtv+NZ2RdOe+xhSDldBb+WkcYUwlFz
+6zezC7IaUrUmRjnG6Myrjun8DpDeUL/N3ilUtWcuKmjYioeCTpuq/7KLslbiurpMOQzG8Y47bpn
KqL+yq3174zBQX4tvjZS+uGvZJY2ROb1MI8T+5Zq0g4xCZjXo70WJ4oRowNfKme6JYoSwCdkuPE2
hVCyTjPujRqzTqoa8wuc2uMIsHmcYI5sugECa5+2H7VFMPr0mUJfByz7ECfT9ZAYP0opCHcsx/o6
Miql8kzRzI9RaI2IjdmS6X7NySuCflZnskXyJkJMVJd7Rtq4Y0J54sfuvFRt7+XMO7hwkwTdiGJ5
MqbLUHZEM7aeOfAKgge7kGpPcUU0coniWk22WWGVO7VzSNQG/uKLbn3Nl9x3RnJn4GjEefwUmmXg
CMYy/Wia0NZDoKwLNC2NFtlI55cqdw6MzsVWipaVUzWKo9WWd/BKk6t+nmbyx8GyseXYFd10XAwO
ZegWEzvQNHuom6rxWSoQWzXGma9UmTP5jII2STF9R6gWmFrV3aREQ9vrlELagk5kP3a2j1tvq4F5
2qosCusgmbjsO4I6rnnIZ8+OzmAvpRfgef3az12xiVCsmp2FfNVExt6D/LnuzXZ6nItkfldyNfrK
JMPO/roulH1SR99ZHyS7qAI902cmi2xMgKR8JXhwmg2RF8chfwKwECRl6EXVgAS9N+97MGgqoceZ
bVm7wTi0k/gyEmYf2ayQVJfcTqXcGumyJb2ShsytlzNc3mfFUA+F0tyN3MSboY7vWohBmyg0v7q4
2a01imGNpEBcxelJ0VQf+r4nzHanNfmDY3w3kPGxYQ1c0d+5cph9kirOdj9+6mPNKVqXh6EhBNYu
8r2+hHcpcvta13Yqqb7cSvzt0HHp5+vrEufJXVOo58J2JxLcBgwNtYE2OHxt0+lK7+7c4q625L5c
mkMYWtGFwZRlRsw5812VruFLdq29LcQSYZMyZYD/EuUxyV/wXZPwozLuZ/Tx3mBeJ43xMlcBsgKd
sRwjvQlZvzOk18mEzI1TSelixVdkGAgIK5Qiywszj6Nts9jWmICgnTnaJadfrtELaPX9EMLbFIn5
SkRpT4CVBfmbAp0pPTYz5y5BWJF2FmRIE2mTRbh8oyee1hU2g5X6lJoPbWT7Js+yjiMWsEIgo+RE
4NXRsRj2JAyAWhU8PRR2hAEbvRiZIugQLul6ZkwPWInINJ2dZ2SABEWGDo4uTAUxh02loAyQ3Wur
XFqG0mDQnQoLKgfPbE47dl0bq019YRPbvoFCGflqNI0vUmhfih19rXeVNVRr5MdOadSXLucBDOTp
rpL8vhgFR+k38sAc9Nja5sGK1Y1iJl467Ab3OePamUL1ti/KtwxdAiDmMNCrnJg6Hsdjd1+ujwrC
sC3XLxfTW9MPcMyeh0HsanV9OLs7OX1ngf/WumA+wxeLoUQ/bMfZ+ZHS4ZBQfMx60oWX2FthxZbd
H7Op25IhLnv8Cffx9EMv3nPnBXjNJow/eWSf3GYItF73rOy1BdRdH9Ui2VWM2pEskg8/gv82t21L
y6Bp18JVcI1g3zFleyqir4oEgkwrzg1MijJSdw5ms3CeiXGvBaR4g4LN9AC3bsIqdcjUeSZrfkuT
ywsIfV2P32LdOMi8OBCsmWtMkDOr3zeFIBWMCCbTujHlvWO85xjREEwEQATvipyGvhEKCQADOMkm
u7RJdgrp2VBAGIFm5Wh8G9CHTKihBt9ay/hRiOiz1DgFp7a6yR3dT+vo1hyc48ITr5bJIXcWFhNF
LI+Nqj+vPiurfoYnT8jOJhyfNCPZVtHXxC6hzrxGf5bjZezMjVs8lfPEi4ttxlqKm4UsviPErIMy
3WUDq4iptXbW1KHwcI4iGYijLBkIR/5gvCRLd0iq8SHX3/KRbJ7BBlApgJ7LjTXFvhaeIvNVJM6e
mDk44a792Js48Kifr0SW7JI6P5XdJXT78kEjLjFTlH0NYF5jmVy0rm+H90kanrD0e3KCiqvP2xTz
2ZKRHKrrHPqO18mbOrbRLGH/LO5G8SCJNXN0vThbSRB1b72OGeGapEgFe5HddB5BVR48b3Y8WnNF
HyW0U1Gd0SGSqcnldMycQ5ssByU6SqrjOA0yCsUkkPIpXy7E4G1N9U3hCE8JUD1Okb1PqR/i6QE+
7nlMglydOUBCrh0MrwZR15HvwOnIuWTWtlAo5T5ZPkODJK10us3LYlNPzw5QStQ2pHS2Z+bL5biO
nRdk6LSQo7FVZXSju0hsNGOXGvtYJNcNPtaMDVaJ/zcVlElM1ghmIdVUP9i1eYGSjkKKxz+EWBmo
9cmUJzM/WxSfyr7sGBVButY2ZfVjkk9G+6yHQUIWtVbZd3Xx/9g7k+W4kWxNv0q/ANIAx+TYRiAm
zqRESdQGpikxDw7AMe3vk/WL9QdldV0xxCI706wXbdabyjJLpRAAHO7n/Ocf+KNWfR2lwCGMkQti
TA38Ojel8aG1sl2fMugYSuR3jtjJ5TA39hFe2FZC2a7bm1awbuODCsYnO7tfunCuAMt9ZwNB6aqq
sM3XW+Dh3mZjSdmjBCm8FExmR7ghwQabtrxb+YhMKZh9SMT3gX9pYGscxqtXPDKSaxzBMHML/I/z
PBKPu+hjTu9F7bQjheQkLMj3UN87K4MJpzdY3JItTwDNDkdH/zgzzciaJUIyJonIsJGsuGQ6R6R8
KVOWJ2fu6M2Kq8YCry30Ff6e9bEymts+ib6MXv2ZaHCATP0RkoIi+7uoLiBqUBFaeUOSaPuUT58W
cyFMueu+1UV61ZIJYescoEdvU93sJEGvhFmVxi3c7M2KjwdEF7e+wV7swVa/jUxuev5sFg9ph+ja
aHZa1emj45i3s+9czQp30qk7EMiXbmZGtivi+z5nDqGWzt1hkbkrEe2WDX9y/jJWuzL4MFsfVHZj
EzdHhb5ZDLWrWaIzmduRuCrt4c7qvo22cUrr9iTkF+iQDxkgrEjvCIpiKNPu/GU+xC5Rtg7+HMh/
i9Osd0n0SYyXlfsOkPumLW3K737ZCswhNi4ZHZtO9e+WIku2EAqfApdEiOBJDs1V4xFn2zBkUxHx
Dkqym5SnrFiuzdn+XsVfHbBjAkfrXSBgkyWRn+6VX90AF9hAUQ35185wNZj8yM5M4eG5x9Lt8tsq
avMnb4m8fT4LMh7ZsjLGJDv4chJAIjCeaLP5osjJhq35lC/VNskXRML2PaGvzcb00h9Rp2jNyEEZ
4uUinbBII9ZIdUgMgqk6xpJc+CxjMSsELwhTQRZn/zj4xiqgxQasaY2vNUE01cIY10A6UeRkoMu0
H94Pi/PFM/nIq2B6sACHpqD9U/fqBHXa2Mx53DP1AvAPQCeRYzASmab7IMjML71reMdu0fLCa+ko
ifRV7peZOfsGt4wJpAiEJR688uQH83WnbYX9deyFeOhPQIKJujfc6GHRNB/aTR4DAr22AJHNNoka
k6+qi4/EuNr3pbWPAjuhur4dExx+CBYdN2VqfwmIowNFjWc6zsm5VWxJKADm8VhDw2TjMtPoI31h
wBIKlssM3chBjoFxUSptuTu4ffneB3kPHaTajT99jCfeBiqwaee0H8dRHo3E/RLY7j73HObYjvgA
j5MOTOw7wilzgZJ8UCcGxHv8nPdtl5waYV6RY3jjJyiTMwPXdDFNF9libhoYQVdT3pphsRjmIWAl
3RHfeWnVMfmXBQlEJ2h9ZAk3/oxsNCuKj3DsnGwnAEkOXeeIJDRF5mu6JFsY7Crx+zTXjdj4XQJ2
SX50gI5tzkhEKHYdxkEXhu2SdVFAMtIO99QxdACihWwbbSOZuvsoaupDZ1YPri2qh9piPhrMkX/b
xEId7Crrd7mXike/a67zsbR3dJqwqPyx3VgNrc2AVTVST5CKJTH7dwrQZQegb92NhZnEBPh4/dFe
CkbVeioXKBMine/VoBiRO5DB9wh9kiOUcLkpbetdHjXftNRWflNFwg62RVzbT2Ppqz+HFeONyS/Z
NiNAU5Gr9s8lRQkbxIv+wTeIBXZk61syM/2dnbeAK2XGLBg67nXJfweRYUZdgqSbv4JhDJGDzCem
HZPM70NDunyRFOKu9fwPQwBCRtTBMYO5sU90ZT8xcWcuXTf6VovF2KFjYPeoRis0GxN3hiUNPiE1
oc4lBvkzRNsfCZkZKA690b1SOEB+aWNm3jF0hx8UsWO5mRWVvYkcNhmRmEdEUG+CRQG0eYmm9Fiq
42g61ZVngDnVEbHmomdvnNyLSrU/+sFqbt0goXFkGsmRO/nbBustoB5jcCjtRvOU4L3BHj/qG6uY
XaKhSVkksrwL8GCfMDhwTGPAXg5ZjxGP7i7NaowQaWgODbGhFsTcVUcTM86iDS7m4gdJkfk73Ud4
YVdTx/xkqeF+LZ9xqy/3ZrkUP4IMK8GwAydiEjs0WOCUaZXddzr20VhQva3KFF5yQHM3yJzaoBS4
To/iyaq0uFVmJJ56+ppTA53sWoxEk4jWFTdELccUOQ1FVc0BI8hIskjXzBXBygnelAwo8bfmu7bq
qyxDE+WOiTw0ihw2R67ZGkHLPCXKGw8J/DX8XINB4uTI742LcIuBtkkyKuSWW1jHwdeiNaxDthjE
ZTStex1he7Y3KREuAKipozhPb7vBmD76wzRDSRbeXWfN3d6DlApW2bjeZdvawY3MbT8cmh4iDCoz
IjoMAIlJEV7G/j98LcbYbQ+pYdC2RIW5be22Mi/aTnJ+4sHzYPUom6nP/HoXBUxzacDmsE6NGmAu
h4Ed2313DSPEQQBQz/GdBv/F+Nka7nJv4v56aTCUtvxxH+g+uXYthsGxTf4MnzKtHDj7IbdjN94a
jflRRtHS7lWZTkenLOTnIe9Rd5uERamQU8x4EDmsH98nACcq8ULJ5uh72a6kccJ/Q/SY1i6FS1WB
UETBTRADmrRFoMM+8yWvJXVPVufeTZEqOTWJWN5FZPGBbHgWnWKN9pFkGfsOfAevjs5rCuvGy3Pi
6bIowkAJsH+bwyHZGQahmnyzor4C2gD+ztwhxHAvlAJZrj1n8t5vYjKjojG7NNts2NV4+G9jn9wl
Wbf9Q1RM6X1Di6GEX95k1JJwPsboz7Rp53ETqVheN3V6NwXNfCAtdGtVrbnXvs0cN1oAiRshtunQ
xJ/G3MezYXQ/jgQT3Dp9Nd0J0eOMmgl7x20JnnUUHcGQ+kuVR9andSvcuwFtlGiq+XE0B14Ca+Ih
zoV7mFsiQGGXsoqc1jw5Tj2/97QH6ELGLVUhHJoUeOLebIW+B6hqDCbv6AQIqxoCL0zGrMW2wHBc
4jT68jFhkEDCs4NGsRwvo3zuL+TYKb6I2AgnackfhFUxpHFlv68bhr58Q8xUFA0PEntn/p6NyXwN
Hve11gzMO9kcsPJikNznoDEFYcM3Pqny1SbrqPCJInROSZubR8y1WMKjfZhJsVm6QJ7IfgDwl+g5
alNdKFrt+6Zy9DUzS2dvqWm+tudu3hGSwzeWtUQ0YCb0MEWVdy3kqG/nwZ3Qvqr8g6wzAKeGnGYN
S4F8epshCUT+1Iyod4b8biJ2cZ+sYGwvkoe5bO3bmXeL9MM17J0RC/9YEI6XZrK4d71AXw2OH32E
Jm8CuOWfLHCGbWl0FrnCU02wWrkPBmfcY83f4FXWL4+Bqz/hICl35DqAjdZzoT/I0cY+pVYx6lvl
9aBJi983x1ahjnCnXFxnmcPgP67NPeUPY6RiZuDiMKdcmI/e+q4FK6sEBWKQfDnlo33TKQ+xaL58
BugBn6nH6WuE1nzroKztphH/u8lDvzY17TJsegbp5G0guN01Uwk32DAjhsUlIUUDMSM7fyyqkIKh
59CgEKnyDi9NjF5KwLwCdjBNDLlTIs4tPBUGr8K3o5miEBFM/sWqeHWRgFdgl8iuN3m60i/UNCLi
iKGc9KqMflSxJa9IoTwpqDXhYhsQebIiNIPa35rmaF6wQPNjgIbja5kHMDOZSd7C4bC5UOsfiiXx
GPJYwrgxRcJ91/kxQugOCBNP3snE2UGB6sZ0z3Mf4dk005qnnSqgOkXpQw+vkRJTDvUua0R67Kk/
NlxWfiTurDsqiHXzRqYDryWWlj+EXScQPoMKTrci1z2oESS2G98srLt2rKZTJqIMvqdG/+D4Xfax
oUeA8qVILm/wn/hzLFV666yOrLU3AE3nCUTqaAymC8ivDHQS/j7catxlsK6kbNRdjm7qazf5PDqs
C2mPMF/7Pvf1QgRNgeHUYs75zo8NBgX2sA5gp/gzBAz31mAn3wswqAsxDGkNN8ZN7o2ZPAnMMvrL
UYOSj0lvHZdp6J4wncPIJ3Cppm341wFatWtgrHpHrgdVdDI9YWKADrarDQDDHo7Hex1Ny58FoRvX
QRQNaKcXnEyEIE2tQ1q51SbEv6WeyAKcQS1w2oMaWyQEX7ZkYqdhOcr2Fk3SccpwVmo4kk6erKwL
lNOY9YxTda26pgrTbJ5vpxo2T5v6DxHjyf3k29lTIlFcQXhd+ktt/Ewn83atkSyfVTQ177s+gJ2V
1Uxc/an/YHYsqs2Umi0YXe9fotyHnzje214MYtjBRTDn9qZQmX3oEUrfTmbEeJr49OCx9XRzrL0C
TTwhEDuj1t09SUIcDMQ2cAr5JTtpv2DZ10q8+LtlljdLBeeKb8a4SmzL+drGPMzEFrj6xLFiyl6B
5EkmQ5sIZ/P7Jcs63p2HmU/ceFm1nXBC2+VuZn1kM/mqGSqemAqTGQi6gBmKMe+rdMquoznjG4ni
jG9hdJfxixfMAUlf10XE5CMhb/CO7ECk8W3QfVeTw+kUXal8OQBnb0h1pQTAuHfvW+tpvhiXKgaq
dGDoB9OlO0A6bPsNiQowastLp0r7sG8Dl3YyWiY+erkGEfUGaAMFivuNkYTzxMkRHaAqErI81r77
LSA04IMuq+RYAGcwPGdCPyHMMQ0K+8wL/YbAhrAoUDSYjmq3gmjN0mqPCP8+mCCAeisXK76T9gVh
bZc6qgD32pHZcd0up8IvgGligJiUmSfh2E+auBGDYLhI6g9Gzb+xE64mAPLd+cf/Vwb8n2Q/WxDw
X5EGHL+kffpc882f/0sZYPjWH4heOV4lTs6rlPZfch/Dd/7AeBZrc9j/gGRYx/5bGiDMP9AmIoER
q3M8EjJEQv/S+1jyD9j8OMhISN7oDXCw/BvaXC7xizYXNQDuHhhiIlzA/IV/rGLaX+wwF9naxigT
f1cNA5BAWqf1Ic1lcKrnlLIlFkF9Pa1n2cYbzfkAMTvI/9KIIRWJf9QvKHaf63X/909w0CTwawIh
z+xGIfrCLlI0nnGFMUMLvQKqcWUh9Ytuf3kpL1xp1S79t7bpryt5xNmsMSVcS57Zq7qQ4aPSHL1d
aVmK9hPnhgRs/437+f2R8lBdXGmJKrYdhPzPH2kiSfEUwAU7Y8jN27aeTXjsdR13DHx709mLEtWU
UpVx403a/ThMtUj3r9/o+sie3+gq4BeBh6CMEA5nfRC/vNXAr5SfZdg9za3qdo3XedfFHAXhVHTl
YfLYzWwzMo6vXxSJ2m+X9UwckIWP3TvvMzh7k4EoI1WYrYvLVAPgXidpYp442O1+CzWtwVBrstr4
hCYK658kUBUcRNMF6lxtbW/j3nAem8Vk1jDkhXsF0RhiMMWV+pKnfQA+AGkiRZ0R2JfKWtp002RL
PsM/q2jXsQCeMMhil/ZQQFdxAB/SIrC6lYnz3pR1OR1IgUMq2vpZ6nxHpmBQnzRGNe4ja4wecUnL
PvGysge/sJ2vnLL5sJ/xzOlh8FtOsfUU9TV01ZSQ5sn17nuS0cpHJ5/wk0MYo7Kj1GtmljtHzo1d
BIl+pIYpDk6dEZwrq9yCQOMtiGfNvhw++mOSklw1OUFzE+mCCDbPZ/g+p372uCB4sw6BUzgOn10C
B7duGd/sSAbVXzyVWd/oPyGBeOVoX9ZDOuGaNgXeQES12XtbZYJxIBEZ/Gupma7uXJ/HvvGBZFAh
Zz3HBaU8Vp8liwLVXGY0a4xUDg4/9BPjOdH3Aho4NAPw7BrtedUuUu08CJ0EwvlMLlJwY5zH9LyM
TGO1i990Or0HGYLBBLyx4INWLPLKH8uU2tRK5Tc8/Nx8i99PW4I9M4VdAgtDzZQWb9UWztM6EOz0
YSyaH4YbWO8gtKGFH6ZslS93JWHgAUQQ7ACJEtvwOKG1tMPXOkvRVBRZ7XCqSxdFkSMn9S3qCS5e
KCOOcMoGfxc5fXpf9H5yFXRe8KmNh+TH2KaMZm3DDLArlYv9qbAHOr2ugBPtGPKyxNFuuMwI7n6i
bcR7Rdl1Qw2N52ClA/jA/mSL62kKJEFZixXcDxh7AIekEzoMa4rFPs7rtAxr4XcYn86UbWO12qwM
0hlvJith3uyUU2WFQa1T4m2FkXxo8gGbxiJHRpk6TaCPyFq8dFvAL4M4KqfsQwmskOPOkvq5d6F1
Ave6WcizvZicLFqugnzKcDsUZfCQ+oFaY36DEt5wRwFEyiGsJNRFrsLAuMJBc9HGsoQd7uA19U4B
PD/MMAqroMgohKIGR/p+6IHEgzr71vg1FavdL2a5A//payhknmHfZvbYR9u50igV8qmrbzKn6slI
LaPlAcFY/ST7RXyL+5ow54nS6H6uM3mb5Jnvkf3bxI9K+6zxbLS6HzA1IaviRkMqc9Fl93MKnAPU
bxa4U6YlZqbSNdwPDmP7zy1q6D9JJjQk3Ihi+NzBZ/lqxYhV2FwsvBbdsaJJ6py8NI8NPmrR7VC0
s7khtgjWkenHKP2zoqYgZS8vIHmTA8uQqs75Tiw/C+68wU3w/Rwq62NURnYOrKFj1mDp1hBjseu+
MfsMwYcne0uHOdQR/j+tJA5NQvNibAvP/31KipiDe6jw4SSnwfJETqyByKnoqy8u9H3M+JKedHJa
Mmi1mDgIWIGDYBalUbuJMJV2gpZBt2DPS9XBLWhJUopv7abL0Gzk5QABUzYjOtLBbvCqGpn+b5tE
Mbko0nRM9qx3nChmS8Fm70W8zoei1lkLUzl9IWvY8MO89htzZ04Nd9b7NlQ4Coc43inK7DGchtFM
LpwozV0g5MyuwjGX1RcZO8yUWb0JRTaTcnjENYj+bGD5WBAe/m01zXDWy2v6KMN8rwx8ofgipG9u
JpdGccM4m6Ftl9ElhsLBYHcrqhn8D+AR9u7YVe77ss56/4jSl2RN0l+G+mLUPSuTUYD3qHE1Q5Rg
VpC7Iq/LrTdONTxVnh2lHm4qOKeAJ3gOFmQOws5fj1JZswNpsDpULNq9L7r72opcxhE0i47Ps3r9
DH3pahiiWxKki+yx86ALrHeWGnoHmHJR0ywIzIVpfHCGsAvnGjraX+X8fyy9BGXk2d1RQOKuhqTc
xJVQnFVEbUv8F1uIsxuWWN8nknTWTeJq7PNNfM7p02EstNsxybIRXfRsVo8CeDQK+4GFv+sDhZJF
OV4zh73qnGtTV3D/6pig7i1bcgUAb1vzwQ5i5NCqMNaZ54wU9UfF8ee/4fxyFu3nkpBieh76dXTw
1MZSrjf7S9UDD1mnvRHLHU5uRrx1OhIAmTcO5MHAUQ887DDB2WiPS7ODBGSiX5sXYbh7xZat/6oC
/284H/w/a0FIQoElSdag1sUJUNg/A9H+s4D6f/7X6sj+P07d+o/u13bpxb/or/YJayNi6UFWpSdg
QJo25fa/rY1QR6OdxlNotUhf86L/5ZblmX+4LkaWeBg4f9ki/Lt9coM/JMGLBKqZzO4cx/1byurn
36tvYkBjrZ5GJmZZPo4OZxUv5B5lgZItoagnMpu0Ho9d712waUJfcpDt/J3t4a/LYQ3Pk/bxAuXs
eL7CofDyMTOyheJvJdDbYTkMfUFIqVliyJxR3b5+veetzF/XAzZe2xmelrOaR/36ReUd0nblFpg5
w3lkJ7L6axfw9s4spjmcu9VSOKrn/hQkRbwPxPLW5rv+/f/dx/x1/dWN3/H5BT5C+LPrlzq1ZIO5
KDRlcC1TGVsEncXh9bt83oD+vApOh5he4Bfl4JN1fpU2biwxWLxE7HbCTHSYzVQe5bGZzrvXL/XC
AxWsGZYMdl1s8mcPtOXElnYDFpg7sj/2OLtA9FxFEHNdHGFJIX8IAncHJ3cJCfyo37jTFVE4f6AE
ehC4ga2mx3M9u1VH1ngwuSMZUYtaBpRkhfXg8ZPsTa752Nj7y/agWo1VtglF+bp0CPxd3zHUycpQ
ybvJG229zaGcPy5jnWR4K1OPhqU24rtFMABJI+1/M5syfWst/oQizhYD3axJ674+PYwQny+GLFgS
8G8kkllJK+klxJArTXEYZNK4g/YsN6gtriOytkN0OS3FTeaeWNzVEfC2WGe+6VFIXYRGFBmn19/r
WgWc/zbyZ3w8IGyiI9x1n/jl6JlS2VcNo8DQsCixRuU3GNVDtR4iLE86ugKV+ngGKDG9EUL2wgbE
sAukQbARsuOdbUC1k1bR7OPNByKr934/Lyc1jEjPhuk7k7J3r9/mb1+KZ7IDY+8aYObGZc+Kocih
324LOOmKW0FYaaX3ZYRepVFN80Yl9Nunv14K4zpQG1Bpe/XG+PWJIkwKRAuvJkzm5JQXY88Mox/e
uJ/fnh4XWbE0E+iLD/88z5NYdcdD4wwlmOT4TdN1YPqlbDY+M6Ltsvj6jc//xes5JkZ43ByWH2dv
y7B0lw1t5oaU4+PdWBXqmuFgEgY5LGKGAN3719/XChM+X5frDXJOOFSwQvxWT5Y5w3rlccGUbnaD
gRzk0DJO8eGQaYic7qkb4ulSe5C5gMxbvO86Jn5ulb9RRb/8Q1g4oJ3InDgun79OCHzlPOG9F7qL
sRxROKjruPDt3VhAEyutBu23JhMk7gpYze6kTm0OvU0PHKivP5L1ET/7Uj0LexaObTKKsUI5xwC9
pqExKnNkdQr/PXz8IvROPZqFghFeCt0gp0F6a9v9bXtYL+qT0EWRtKJjZ5WpV9lqZqhCE2hoWKqo
DfFHQt1XiXnrQaLb2XByD7Gx/gaJKrSc2JDJzt7bydKRqpdVx2FUJrpt+8ZWGBwFXowZReD2byyY
F54O8Ch5rITpglX/NAf9ZR/T4AieARsx1Lp48LxiuWcaXz4UjfdUk0gJL7SQyRvX/O1M8ojXpJL6
+XAEBeXzpeF4KRgHzpZhnSt1iRcdlFLXw+2FHfW9mUzfaoOFEkgV7WPnzY7LeuHdgKGzy6yQLfY8
Z0eiJ+pkrjo0VYnZQfcbpXp0y8bZTCUzmq6w9T4tDFgaknY0EnUJNcOpD7MZdBvc1N2dO3Vir5vS
CxnRFMccotOOvYawBDry8PXF++KjWltD9kUPo6713//yeua5btJiWCCpgfpuytFob5Ya9aI1DA0d
fHqCh4H7SvGDMjH/e8nA9Fa8JjxOqDuxmifs6Pm1u2bWokfiGuqxzWFWUCDpash2RjV/ef0uX3wj
v1zp7C79FO++sWNB9H2nb/KoxUtwmtuLpjOYJFpQDmOO2/cwDe1/8Hw54DDndSg5Gdo8v8dgJL28
8jUCYGmXB8tpgB2i6htq1zuvgRkq81mFUzz4l0vyVpzoS5/eL9c+z35TtcucdeHak4kQi7kiZcyE
z0xsYUSBaDMlcmNx3jhlfz+QVtN3KNdMkuiWxPrvf1lQWgPBgHbx7TW42yi2livXNKtTXjnYipup
+w8WkeuwGVKxBDhinX3rcwezEgaRCV8UvaqfR/khyr2vPuXqG63LCycOt7Z2hhYzCZfh2/NbMwxn
ZTMCk1cl3Cm4+kNYVYOibXHKQzBjKae82j9grVKFk+EmuyzQjMFMBPOvL+efhenZkUMwCg/XXHfU
3xLusKot6yoRq/FLh4x+aBDWpESPVFWOeBKHpVtDI9npS+3slsqMoJCSaJTOHabuOfwX3Dyni5ou
+fTGD1vbxfMfRm6Ijy0vHFGmVc8fUYK6Ks0wDQ4Hl+lUkohTK5t7ASiyTsjxwJ3L8ZSIFMtUF8Yr
wyQc8OD3hCg7xzdKo5eWv+fTY7ILB5Z3HnWesbYV0i0rTFuVbUUBXQ2jVfLAPITr2Wz49y1MljcG
gi8t/18vetZP20XbomnUVhiLItpqJkMEVzDf90C3NxakhMfXn/i6f/z2wFkIrEZT2r/1054eEt8f
yNcoM7hKyhnk0Svna6MPalj1BUoUF9Ms3WpjZ6H5fasMeel2fZo/3B0pQPmmnr9vmS60P0Cv0JQq
DzGA3VxZJvpvLBpR0EVFgsB5mLbV2g/GkJQvejuabvhjWAiVwRg2dkOaUVN4J69zENLTIf6D/UhS
IJH5sPb99tl+RAWLkj7HgaGycvfHEEDvhO8AKX6oRzToeG+8/kJ+P2oEmwPVmb9arsNkev5ERnCt
OccBO5wSrI6K3kQ510JnimCCbYSyrgOvYvhixR9ev67z20Lgumt5QMxmAIJ1tjk5kfDUUtOpurNI
MWQlim6Qtnzjhf++3LjKOuCHVx+AGLnP704oo3GdCL2MpnG8k43nY2Kmc+x1sOGD3OhhiZmUx8aN
vstJyjf2+t9X23r1ld6AjSFZMme7ix6ycqyhHISBkeDDAfocJrmMH4uKcxtekvHGjv/SuyTkAnwE
JAdk76zILnqjZdLTkfHbMwFTKgk27lI1lNplRsOjl1Pkxt7GHLvljVX70ttcE2gpIVdYbqV4/HqK
2pFoSwbKmP5UzngdU7+F2LvpN66y/i3PNw8+WgbrmEWyV+Me+/wq2rVj2cH2DgOahZ3l4kCFCkgj
rpHLG3XQy5fycZP1qQz885LczsYUo0RuCFb7HJKEah0BVItQ138f0uSIBqt1LRvGAMDC2V11jIYS
7KIFbGly4MYi/5ogdw5TrwcGm4f4nzzEgGkHpBoYEufjnAVDmn5wK4TyGSrmTtGMiiCLtyLnf17/
xl+oQISJqgV2jy/Zdt2zBSkWlbc24bnhVOl8P0b1gP2zQYFnyXkzj+WE2Vfg3+VV3UBBxD+COYrY
ImQ2yzc+jZ/A8PnaWRscugZAb3z9n6+d3PXmUlB5hVbezXdqsa9Kd/qm8imAHJD5If9N+ol0KJKf
ygmtQ9u62w6bJgZ/yn1jcf1+0gOXkwFOfY3HqTwvdGvDswfgCCscSzkcayJXegSaRWZeZ6WfH5HP
9rvX38RLy5nZgaS6AHqBT/X87qusxJg3IlMxCuDhBU23hPOQYmOg2Blev9RLN4cmEHIR1s6AZGfL
Wc7Y8qQRG7ue0/Rkm1O044aIndPVvZujKZtMhqWvX/OljY8qnhwwh/XGdZ/fHpHfeHlGznqYoPYw
cLa4ECIZDrXttPdMKIgzshLE1krKN6780hZPJO56wpBc9lv+uEps7bgNHkiQiANcxNoZ3qxVhTqp
0ULH1Vuf1IsvUq5gAARJSW3//E7HfkIPS14t2HiX7eyS6CKS7xLM1Wrxxou0X3iTdA5UBQ6PlbLd
eX4tO2Iw7eJYD/XZmK6bXp16E44v4WcBlgn4OxhYxBZzdQowSr2eGzO4aoV8NOEU7TvXrDc0O/Le
ixETJByDm8TysCpwmz1Epew4UnAeEJZ5KK3TR1wp7KPpJtajMJaE0NueHJU+FpvKlOMB1z3MhQqY
SH0HamQgjT2lWeKfSrG0l+4oF+xfeolwwtL715fWCw8c6iMmZ6sZMZMS+/lDGDCoIpmApZWMZR56
jejugTvqXaLi5Y2P9GetdbZHPbvW2QPP09LEUVDQjXS2cVUGs97iYrYAXXrqNGVTGwZL1+8b23DQ
3SEpHLqYDLAsL07AiQpTUlsfir5pt0M7VJcKNTC/E4Hz64/khTXPz/QYMvNQSOo7W4MRGd5509A0
jazTC1ks79u8zT/0TNDY3hdiAP7B9UBMGTSuY23ons+KC1gqQ2SuRVxdWvIe+mJ/7KLA3bfo2g7L
giL79eu9+MoZTVF9wwiV53RMI64kXkEGIuvWiq+zNRLaAF3eDd08vXGplz4xyl9IdHRDwKNnt7as
zFiSOgB6Mqc95pX3SRU63dlakWPqQXIamEC+8Th/1i7nywy4ERwWzJHEpLOLdl3U8pJGcKxyLodt
stjGg1t3Vh1KPXYIcJLk0HrFtzHHndglNuFoR6h+0XA0nxo8chMlfmS6s67bKSAKrOxo8wilLUpW
ZZ909kXTTCSJRTWWB3XT74IcjZwxkRWKaZiFU+tSTkyGUI6O7nbycL6FTl6hV1aq8T/gByOWrUrg
mESGQptoGSWKSrF0I+KqtL0IigpHZG+w9Tt00wgxQWr9G3i6Np46S5HcFoXAWZg8G3y0CnvCP9W1
rSEc3bpQB8uv1kxmX2BtFQSWxupwjonDdklheQqiIv/TGmrNPETHDandafDREYBt+B57M66u5TBs
HFO0+8bVNdGtRi8+lvRXxT4Y3VazLTedvU2NrP+MTYp6Z86utR+V4D/rrMK5aSq/ecJdw3ro9YSi
d1yiHfDTYu4qa5qrbe/ZEMfKOOm+4xWZFpuZ5qIKUTGiFvGHuvsIIZ6SXrbd8Pj3l72zYvMOsDmU
6HWt/oKEQXTB9t9hLZqYTJzsNvA3dkfkdM+44I1l/9IXRkvmSQ/eA5/Y2Qp0lYok1iCAbpodhIyZ
7pBUuv60LDyt1+/qxU2V2tq32DnIYfLONnCRcDu6GcywC3I/tEm0vTTLRCCKDa662te3fVlW28ZE
fB1gT7hr7TnYOgB/F7PEETD2yOmuBK2UkbHjjovbHyKB7+7rP/OljQA0kNrF5KcG5w9/kR36t3ky
wygua8zS22ILBI5WqO9bpIz5eEUOxVvl+XrrZxvByhvh+fsB+91KH/n1jRPJIyZ/QLZW2fkaDa0r
vW+RgCKMR6SBvNLO8kdXxniLQNOMHwfolx/muYzejapwVzeWwrhdqbb/Cjj7z6ysl36ZtYKyNoQm
8jfPFkgJ/xblZmSG+ZJqYoyGCV5hI8nmAHy3rE85TTz+i8KGD2FMRXaT2LbCs0uK9FOVNO2frleV
V3HqQQaMO8e8WXDQ3yAw6p4SYrrumyVJid6mNvmqjM5/TKSFCrOPHIoOhf3a6y/3hQMTayOixEBh
kUGcz8ZdyaZAAhWgl+H7ez+dP6NwcbaTxFIs6Fzx99cSwP2aXCIY6FKcPn+trAArmsuF19rhhIYM
Sm392CSDKEq8uzz3U8wl+a5fv8cXPmkB9sDMgMOMd3a2e0CPHmCz92twbhoD2NbddvGC4NRrR71x
qZd6OaaIRLZB4fBtmKnPbxDPrHrA8NcK4cOsBspxs4ske7g/9hBZDRGFft1FRJUsNJilvJygg+4N
NWef/Q6v6NdvfO0tzj8ijmk+ISB2gOSzxjLrxqCN3IICEZE8m8zKay2T5aIhbQi9w1hdDjLDVysZ
07Bxs/6Ny/9OCkFa4yARXJ/E2oWI5w8DG04X8zYQVRv3ge+lpdN3i7O4l100Ei5auvY9Ylew7bxs
H6XM9bsGR6WLpm94VKtDX4MAeeOmHt1Lh7vP6w/npZVPIMhPrg1NxPlSXKagiLIa3MsolXVozOza
aaeDMGRyQa7U/MZ3dsZ//F/UndmS20i2ZX/l/gBkmB0wa+sHAJwiGLMUGl5gISmEeXLM+PpeUGb1
VTB5xVI9dZvVS1ZKCRJ0OI6fs/delDM02SimeNTooeM2PlmELuZQ1ZlppUxtWAeM6nQvQxq+S9Si
9WWCjFcvK0Q/ZveMEWant+ZwYdSxlugnq4GfwOI5p8OimvrJs6dbdRGZjA+CaH24kxHOQTIO+v73
t/XMmkMjq6+1sKBve7px2yIfNNJDdAIzbe2hmnWCwCMSU/KBkFnL0csgU8kwLs0kOvQN2e5/fnnM
PcxCmelwCD15/pgSxfkAqCzA2F1ucAWSQqZWIkjDAgTmgK3fFYNAWN68r2Oh3P/+6udWvMGXJzzJ
YHLHoeztio9J7lZBkCMLx+pCAlJuX/d42YPZ0YptNzjzfu3Q04CcnI2TTyRsCBjAfchpMh3teFPh
LgiMxHpEMV5fuDVn3uOcGnSaOjS1VRCnbz9b4iLYQf0L70TUwxq9jDuY0uQAjYy1aJDpNi/LpabA
uYsy0UD4yMqnhDhZdFOvI4GyYxbdvOlRjd8afblsE2Ek+7xfxDUe/gs/wfpfPF3miMEJDVzHZsZP
VfUvtWJquvEw1VzRJRUHxV4Jt5ckbBpasjnGAsIKo8WelIK42C0z+GBwKtP7zJUv4KtHAvcIdfv9
Rzqz0/AisGk/O5zY/tEbzgsSqKqmJt9jSuQTGbr9ThnqD20t7R1+M3lhqznzuuMEDM0IRBjT49OO
UxbR4zLy0iCazCpwkJPMr+F39QkHcC7t8Ot6Pr3ZdPPX/hLtVF6ab9eUxfOWR25uBIyOu+vEotwa
4i71x0lLaePFi1eNreWnUiEhoyCzro7t8sJGfvahs00KVLyDJnKxk2ce+1UiMw06t5EZ4aHJs5pT
KpIESa7NFS53mCkwvjckdtEiCjuiBBd0ZV7UlWs+Sulu1NS0N6NBnAN+0f+g6bh2/zCM8vvTRz/5
dGlJTE7ac4uWemy23WItwQT9ABczWeOE2Wwhm3z+/YI799AxqmX120DnxD8uqSXVNJkTe/ASd7el
NmKQCzFOu5FTBdzCOQYc6rb/wTLnRc/Gx0uf18vJF+3wlJmAb4zAnLVsY0vjW+IQVuhaiXJtppN7
4UE/t8xp3sPDY+SCWeBkZ7FqkutpSOBVM+X3JdSRaLXE+ncC/8uf305KKEScghb1P2SckUt2eIIe
LmiUSBxJ1MponwK06cyJUVZnqdeRkVxSu5z7DdHpmNxM9E//MN6mSICTyOzMQDFLYqWnaLd0kvRL
DDFIFar3yIDe//5rnruhaMsEA0GiV8mjfvssTxrxfqVMmepHIvfHhnDXviXOMCOV8cIWdUbXhTCW
oYvFAUqnt3SyVhIjjiyNSBV6OKrxxY6GZG+p7nWfRr3v1j0bCFOBDaQrh4C+XPcn+rJkGM4qDjOy
Z0wy69BAKzWRSoXclIuWI6ql7TtX8YUt7lw9Q82Gwp135tpzfntXiJmPsqztjMAhcI6pc/RS9pq8
As4K5HUgMrUnFoPczFjbIEDTL1z9zPSAyhmTMGp0c5VfvL16iU2nj1YqYuTMwzbvSEDpSRR+nPq2
3iFqVG/UIn1vQ8Q4/PlicBEasgQR/f3jnRWPdHisMOfCMQxSqTrRtSDMJaA27/6TS9E8FajKWBKn
o2GzMqI4bFjpLRkUPskqBYkc+rxhAHRp1qSb3K/T9xWtMy6zdpMc82TTwP6Nm2Cih4Zfrb3V6p64
uaRdNq6ifY2dsrmZYpdc31K8GG1vUSlYs28t7kSkC8yatt+oFeF2oWNFQeeQ4ljT7gMOpRK66qho
cPLxOuL9s4uAi2CxDkcfvoN54ZB5bmuAQ7oe6diU/jG7n6WSL1EKLYyJ9rSNZYFEtTTJIRLEVfRR
O/D6hUHw+wVx7gBDZxa1t0YXDvD4emt/qasMhZR+eHjcuqZPrkkMNLwiRJIxCQL9ZafOATY4gjXs
aFdVXX49VJV24Wk4s0OxOWGIdtDBrgeqtx8hZpAUZoKVUitjiwinqO9qR3xOpiI5/iffFpM86Qsc
JvSfNccv37ZFYD+loQ4UMRrQt5KlQlt1Ilh8dLZ2BpJU9BPc02LmcGsrij8RnnDhuTjXS+BcaruU
NJynkKS8/bqW2Q+9Gv6kwqXZAZ2L4YuQoLTBGsd9aQxrbmuTbG0zU45VNxBbllguijo3vCqSyLhU
Zun/fHbox7HmGNWiyjkdDYtQ6kvdc0vohROzV/WpN+qdRdylQaLzMBDoSdWxGWlpHnIDZ2INZxe7
ajoBBBjKC3dn/fInTzLTe44xJu8Qqr6T5ejGYp5khFVdq8Nyv2hsUMsMLQvFtgK3IC8ufP1zaw99
x19jHkYf60P5y4LAhahC+mFDzOm5k3OsZAeSWnlPSiO7cKkzm9RPY9w6ydJNWq5vL1WOpGmFFcs8
rdzYU3VH3egtAXu/X+JnvxCDsr+vcqpyIiJ9LgFUmoFUQ/Yq3PnXYk3YwQR+cSWvD+bpj8WVfpoB
18fp5FgsnFC0zkitNpdz92LTbPER08DaRHd+aAcCEBVNKw9qZBBTbMzIABTauUmPpBEADymyPXSQ
33/9cwKQtUmBrYy3Omfi081kkm0zrW840K/4X1e5XGzUnM112Wx1u5DfknA2vW4pl5uxqoneJQB1
l47kEf7+k5xbyatsG98JxaW20qN/XVkY9PtYId810EqInaEgxl4a4UJ+lpoc4H7mF3bRn5XxP34N
W8eV6dKX4sJvL1gbVmg1E+6dWr0ndX4kjn36Qvi9tevJGuSwtpQ3dRG6u3SA0CZyDFmjjN1tMrXZ
cyzH+I+FnmxvKObXJsE61jwpcqwZL46seJTjtAbLUTTpjdHXth9T4PASzawLJ4ezNxzLDeKf9Yc/
XY11Uln5UrU8X0uf+C7g+F2bNwBHWlFtrVgQ4vz7X/jMC3v9cen8IfBBBXJ6w0n1yLum4QgIytUr
R5s0snrJfKWqPtdlnwZdDFbg99f8uWxOf2XODkh5EBhq6umGJaDWj4omUfPRct2oeHwYhLYTIBBr
xV9EbcB0l8Z0aaWbaqZyzXtCJcs+Ka6XMi5vrK6uD2XZFEfiHhvPyc15mxGME4y0lL3B1Elyja3Z
06PR8Gczr3aNVcTExRvONlZEc5djVSS5sCRjwRKXmlnndi96mfjJ6Wbamn2yHSvzUNVtNRgBoLbo
qsjLMcAMK32RNJcqnzM1uMmwAiM11T/BTifb8ULWatqbi0EWcJEEOo1jYtRie9fQMwrqvKNpTELu
QfZLd2GLPrdQKftxlTqMFHjdvX1QcSG5jjRjE4moaHd9XbX3ka1UXq+nIQchVb3wIJ77puzOHP7W
Th111tvrGbW6WDHqYdw9/QTuRhob0uuOSFzgOJljdttLwm8rjVi63y/Ws1/0lwuvpccvL9dssEWi
m0Af4lYQPovj39MrUoKsmgCaKjHs/e+vt96402djbY+twyCWj7qurl+uF1spQy8VGQVK3+yHY5XO
VTpTPDvLPH5g+prdFCxcP2lEtB1T6Ne/v7x27vtS15k6WTlrp/Lk+oqUSpFxSAmWtCcLKaySzyEV
/1WVu9MBpuvod61OttFkhtvR7PR9gzniJZkRj4lSHt0+0ujdt8IfR5nDHsrKCzfo7CdcDbMcy+jj
m876DX65Q6mWsuZnNImLCd/VhsZmQKjcOAJWDWEStV8Lh2jZOYV53E/61ukYJ+CTVo+tTsDrOAug
DA1cJzWy283AWnu6cA/XxXj6G1IbIQZYbyABBG8/oUZElCa4alA2SlISIpGbG4KXvyeLMW9HkmcD
NBVEZkaZvSUbcfRsYed3ahjLC+/vc1sR/k06UELlJz2dshWxJefIRYs2Ta35gQjgAqMInTfCjtQP
v//S59btr5c6eUCtrNM6oDd6YGo0Izq0hWS7ZubBWcLoimRdm5AZ8/PSqeo2mekyXli3xrkNArsP
eiDEmqsS4+09T4ZUJbCzQl6VRQR16nOx6UeSaqVpVYceM8pj5OjtUa+XkooqhVygloTGO7zrpjK0
Hjk4fS/09Mnl5HqF4pKQZW2Ccl91aG5LxbplqrMinGzE76lN5qtpEAM5AlqP+0X7rJa5ttFKYk0I
maRssbJqN7kDYhg9Ko8hs84tuQfOtikL42hRP11Zvd5sCfCCrq3Z44VCSl+X2OkSpMFOn5Vnlbfs
SQnJvTBLrUfxyHuRgJYY7y7uOBG0IxErBA0Yx6HuxZVezM0NtVS9deJ6vF4SYsASw1zA1hHZycQI
VngjRNDX/fLcjLZ+F/V1uTOI3eQxT+fXJbP1jTWIS7OScysXOwfB91RDDnqrtz8nbS8yagt4b13I
R5+B+O3o8mc7phjywqvlXAnE7IMIGGQktIdPVy74GqcfGIzNRZZtNUQsiFb64hZ8ImRW5B3BjP32
5vePy9nvxw6h0WxEwfbz9/tlEyN1oMBawODFEnm/NQareB5H8aKhwrrQLzh3JUQU629qMns8jRXU
CsEhSuFKcmXgUQJeoWbW7zNhXKoJzl6JqTXDTcRczqn1Hm9Fg+2WjXns8vqgF2W1IZYXEpQYlQvr
++xLgDRGGt9kHmH5OVkfVAgtoQL6zzmCQxCuTjYd9hDC94hzAmSx4+T/mtjZdCVGJmyaFT4olFAf
QrLw/XpwyptyskZ4OMAegVcc/vzXxSywxtwgckbI/3b1Lg2NS+RzLCmzQnRnN/lWtFRoSew0F04M
Z1YvtSZTXRwX1jpWfHupYrbo94ZMmGQbdYeOCKUdoB7po4PF6Z0xwgW3fGm4duaXtrCr0PBib2Lu
cHJods02cuA8gj8dHXcD1yFH+2VBMiK+8MIv/XPVnOxkHLU5DuP6RL19qk5oiTNxAXwawQCedzfb
SCkThCobNVbtGyUx5GbCfb7Nobnd5r2i+ykcCC921ngEB9of5oZ2p+QVPXE3QslIMklAZWFtQT84
R8SCzgNpUzB5dKN6rfWOZk0elrtsqKJd0tZffr8yzi1cFDiM3Ji64ig49U5qpGb/pe3A4wT2CXOH
VyttRHq/jK6GsKaC79MSskiebpuMkHh7UrOjmReVD2qsCNQx7QJoE8ZNO5S2p7h29fz7j3jmx13T
sDjwWgxPkRq+XVHOkKSjWrF4+ypWruI4T32T1tU+i5VL/pL1KT35bd9c6uQppoeorTZitPIzunBT
TPIqjdXwwg54rj/MqAARo7MmxdJUefuNctIkrY72IVILMiwjkQ07WfX3eqHZO2zovVdz+D1SeKeQ
DY36gB63uPCYnrupZPKujX1EZrSq334EtZ+Zis+EL0xSJtzZJL1azO6bMsp29+c/H4dqMiOYkwm6
oW+vpHUG+pVVPBRXUfVUGWLcEdXGMMEwxr+Krj/KKrurX8unTr6+djcv9f9a/+q3qp5lEsXd/377
j+1f/0y4b/DSvbz5h83PLOWH/lXOj68tWMx/JROvf/Lf/Zf/9frvJDKvoov/OWrMe82jpC9+zRhb
/8JfkWL2O1r8DtlgHLl5QPiJ/woU099ZuAapOtd+J3PD1RLyd6CYpb2j/4vkAWMPDz1dof8bKGa6
735KgXB4IUUjQML8kzzmf7wGeMmw/zMKxo+PJv7kSVKZYudNYVvEf4BXCMmjAiL+sc/N63CQ3RYd
+IVldhIBSHduvSKPFV64tWo6fQMnrK4xdUzL6xv9g6llL0mMck9J38O9fdLd/sGpe3qGo/HR7a1v
qiEf06T+OhdNSwylsZW99RpDLck65B9N+6kyZthJgx1tzNa5cIb/y6f260bDJJ5GCe9jcoF+zmne
PhT9DOsWAh/+9IgIYYNQWa/lfA3YGxg0YaJayawiTved0+nvsYMuD1mS7SQdRbg0y4cZ3zPS+JLu
lBEmvjlIAmAnAjUp7Nrb3Ig/W0lZeyDqZ781GuMLuMgHaRoMYBYqaI4fV4tzF5H2tGkyY9uOpMtL
5ACboY+GDyXwLOrAAtpMSNSU6lJ6Q279Ound7QQzAxINKBlBxywwtFLxdShpEeaiR13Wpk/jo9kt
7hqJqU/Rcayx5an9irQQ1ZcC53YwLDk0sDZeJ9F26wT0GLSHphuUhyiM7K2rkxPvYq7d9yvOqFmI
G817lcFjd8s53NmG2JYIQUhn4zXMlOy1BQe97SNlCjpaTp6F61yFfeM7InlqHZmD5Sw/xp3pHlBH
fFrM+slqYeZAUfDbKYfkSXrALu3VbCeaZTkiE3IP6Rg+k307eOpE8H3DtMZT3UgGuLkAYsqk3qoV
kdTRoFy5Q/Mhmgv1cRnqcVMsA6ZWZVAAZeX6V+i06S6cjR2/n7snPru/i9SGIJChtG4SsClFnH4f
E6W4z90wOVql2qP4BXG2S8AxeVkRZ7u0TnbQmY0s6BrVOlguyC5etKF57cy58BIYGk+NXuoA81rc
+OAgO0gwXqKHsY+QDmuEan5IsgLkZeYe3EV/KV1ZBFqlYbiC9OYvellstNy4B2IlNz19fETHsieF
Wla3lgLOc8gqeHz1yqjJIMnGeQ8HfP7psQ9/pHYcfY8m66Wdu9wfBnzKfmLH3b62i+phCTEnFpE2
+QDvAfo4OFQaIQ2fiVQayCGO0DqKb6VYkhfdUZ7HODfuDFCjxyXW2p1eK8Z1rEUvYqnyT43dqk9k
d01+jDcz8yIrbLHzR+aN7EGPkDQDl8VK49HHoQFjNKxvXTWsvzC+AIKpidgrnQgxEQbNg5KAp1BW
AY4pk9GXtX0Xp5rxviO6mptjFYdCEu5RN1V6G4Zdvc1y1/oqkiUnQ3W2fLWf5Nac4nt65N1GWKtQ
uHDdPXsfUcDq9FipS8oDirlLdvM+B+GVxORK17YcA6l1bRDKOt+A9t5LWUwM8cfwMTf17Nbqa2un
l2Z1S6jz8nnmwPK5X0LzAU243DBgAGyJYgzpa1IXnnAf2rLtr6UNDraw5vEG4h0x0mHsMIET4a7r
mYyjqO6/kl19Z2sSo0QuN2oXV+Bd5ptkFB/M2fhOB8E8uuUodm3l9Bv0JgstBdjhDwOhwT5Qya0h
HXNHgxzO7yjwqhma3m7axEwIDZ6a78NEVG8kTftzGLbPxdwlsCzLJIiS2mWCVSe2H+Effkaq8bLo
RX2rZY65F9L+SBBQ+gGITvvQGn14i48pumELSvwKZ8Mmo7zftEyG7koiJoDEwE50lsn5QkJvSlUs
+4ea6LYjau38Xk+zwRdVTIGNJgFoXpaRU0KSLznQL3DX2l2VVt0P6Ga0DGYR3VlmrcJQFr3PkLb6
1NTxl7mYuJd999jNqraLW8u8LugqeL2i3nXR+F7RzY+TpT5bUICJww7r6CbLm3ifmVK3fT0dtMcW
0+yVlevawXLSNsjZIF+1qRTXJMoAc9PCfiSfTZMCQn3h4hFLI+1QiIaVOKAaELA850AAu94boua5
bovBZBjSGHvVKGE1pYqmA6fMCKOu5obxfmOpMW+BpkZ2UPefRUde+RbPrrl4TRwTl1CGnfqe+cXE
nZXlD7Pui/3SgatStVCkRxFpu450PydM8u96h/46aZzq2qzHaj+5RBJ4rgjFV0uLKrqEScgByI11
AtKheRWdIa8iSzIVye0uCKvIunGMtH4IZZ7By8nnfTSZyiECZEQmR69/W5KkmTaW04fvW9FrYEdj
QlOquR5vw2aKr7qlLR+itNc2LOsDMoc084EXGWRqyXmrqNWCO5duKs4e4D8Fp8OgcMHydbHl3lcy
pEXdFvlVn44BJ0PLo/doEwVdkUEc6+lNVrvhj6Yyh3sJ5crdaiVMFJ6arUqS+MCqH0ePGEgYZVXW
w93Ul9w99mH8YwRR9lzJ1t0ovONfukFU11ASRmiRAO6uGXdk9W3d2zUJ8ByPRKUVxJMXQ3FXp6H5
VZlbFUThuOwnc3jSmzK8imfRgyA2zE0Nk2tDWPprXET5bTsV1cYWo7YiJq+kaLMNGd3dfYtJBWdu
8VGS8A0LivKXt0EV7+ekXNPGoViWk5Pe5KoaMUUeUM4m81h6Vu6qD5Wir+HmyoRYzcEQZ9TkXcPC
nj5bFWQCS138Pne3btHcxe2S3GYjTZohC48Ob6AbKgMyqicLUmE+8JIkXzMLcqQ8T3B06q3SJSMH
3GFpb0M3e+wKc/J5IMIjwTDGR4O6w6fdWd5ZTmPu5x4k6pARipV2I8jpTlFjGL3COTa5oR0yUwt/
9AIXE03F6lppY7knyEruKz39kbSOcUgsuwKgkLvPCV32kS1bmcY4aHvGE1dqWg/TI8Cg3PKdSAV/
Rurvfu4wBPqhEed+XrYQypY4DZbWnm7MBmKebv/Qc2lqGJ0Xd5sX0/1stRzec60VQadGNzLWasZ7
uhu09jBslQLzg/kTU0dACa8k27odJaH0nPvrT0syhXvSUao9A6HwOp5CeYxI4f4YKcmybWun8TNe
f9fypy2qcftp6zQyvYIiXX+FIhVej5ndvirTisAbi6ja6KAMbsZotncGXZZH0x4fOibi5EFFT2OL
KmAAmbbCE/Sda5SDX4UFlNuR7CgD2t8edxRRhFHXBCKt0utKI/PeGQkgdzijHZHUtVelO3e7hZAV
QJuErhOhkJpO9mqZhNZZCoA3EZeQjKF09z0K4ajLgcrKmQdQm6ugN8bZH+lf7Yc00W61Kf+YDVZy
jE3YrqUU70cYuD7bS3llDvr3shqrq9YEyWIVxnM9DN1DNCwro60CFie/y6gDz448KxzGzMvUjPI9
Th+EMpibpB76h97p8dUai+Pc8iZNn4eel2drRMxXcW1eo6dZrTvRsXRT+zU02voGcoD+nCSR+9Hp
SI+3UlyCDH+dKajT0r6P9ZI4S2OGgkeeJDglWyArqcYeclqS1teWm7YM2dJPQoYUjzqeDAPVNAr5
XN5qc0RBqOQpe3d1H2rFe7NVWl/XSjLim9TaGb11pStz8pTV9k0DCsG3dLnphJIfDWP+lLaxzaDC
xQauwZqvpF35rjpsrVrAk9cTvyBRjpgL3mRDnP6omaLSUTK+Z739UoTde0L1HhbOYjcw0L/VtvEy
Y5N4jy4m9LRIB3pZvK8pshE8xZ9yc6KzzicLElfLaOI4TPeVnGqyYPGNbRsxwB7GQ5qEDfoTUlHz
3OppD3XWtsA7GFSpnvmimeq7pVieZFU6W07gqZe3k+2rzNzKxLznl1zZdPKmztX6sSbMwZ8L3qA0
mmtUUeF3xYYXwaQdlgTl5uxILjvH7cZSo9RveIF5aTfjDcO57MVlW79HwBUfMztUdhaw8kizPStq
hgMc6+Imt8DbR0x+vaVvSlyvBZiCwdHv1YQ8Sih85nbshtzXl24frVhMJBTOFiya9ThO9XeDWDmm
dB14G0MQ5ZEOaOHdzh9t4wrEgXrLgG30MC2Dd4zEF0GXbD/JZLoziwQQZE7oZ+os12R99QUZwzI+
zlhoytHkwNUSQwIKA2eH0OCps0dWtgm3UjGPtTSK+xgRlqcR2Omlad5dtZPona2S5dXHrlVUv0yW
YzZNzne3qz4ueflVbZYxMBoOOJ4Byg5xmTp8jbK19gVV+UTTsK+83NFZqJMlAdtLpweGXZl+BR4t
mPNumL3ONHqvtKJ+3zfu3u2V/VzWleEJ0u97r0jHmqXHEXMJux8RI9gNoiW246SC47F0Fu/EQZlp
86qfm/bHGE3TYSgcJ/fqZPo8joN7N8W6+w2g1xJ0sgLcSoXkYTVXPQ2S3nbKqgKUjfnYFnbnm7VB
xIf7FdzmU97F0ZVZ8TQkC8fIbhZPCcyAvY6C49NU2gljVed2KuwPnetU3mglX4q8mW/VdaeDwJF7
cRpOO/rg/aYoTIAKpstpFm5EVh3dQjs4c537qS6ATerV97ZfiieGdGisSkvdmVF2B6DMDniz4MmQ
VnYYiz70ZMIna3r3is/02Z6f8zkC5KZVdxzW9Ucpph3GjnLximnGhw8720nxqVZ6xinZiRg3hlm8
UzvYF2a6HjUncA+dCzJZLpyX+HzDVh3X2+TwwNaQx+GEdAUPHl9gI6P0qi6yYssCIjI6xRM4UQKr
05EAjnTbcg5H8Pjozll2M5YhrywXFLat2x8qke/NqONHR7xzTBZOrstKinHYF5dBMZ8MuqrP1Nzg
MA17PhRlEX4TE+d128n7K8Z5uDGy9qPM+iuRyQlaazz7wq0MbN+LEyjWWF+lNsEpvokq4kMLHXUH
zla5WehvHDosblskS5aXc5Z9ZeBcf1sMmW5l2vxtHPyj9t/7quB/bxt9P5t3/90FvEm+yaqtfnS/
/VO71+r2pXhtT//Qm47i/yMtRDp/v2khVm2ZvPzXSizYv8rlNQKkVL686Sjy9//qKGruO3qDUBBI
kcNpgHT5Xz1FzXrH3JPhkcCrh2DZ4u/83VM0rXc68wm6ySgwsbCubpa/GW8mrUj7Z1LwKsvRNcf5
k54iY2LaYr+0zdbYZeQLZMJiiMCbeZrdyuyztjgGMQCg40WuI6IPxQvhFd9oKqIGj64RKExqvIzw
5UhYniOX3vaLJpoqr5u6Md0yljeXwGz78SXqRu1DG4shDcIZHYJfFVKmm2kZRbQhXUuLNpPTgbWx
iJxyDmC8xh6IDg0hnKkFqHFSL1p5a6kM7AO3ndUfIMFHqIaDHU5kPud57NmZkj8rVJEUG7YeLT4a
MgHKkVbsldA7dtWEGKZnVzGTjzKKs6N0exfCce5YT+MY23w9ixrZq5apOIR53Y+b0AI6QvtKJ8ws
GfQ0aEoXzOrsjPKmI/Z72RV6K6+dYTQUb3ByexOJXl4nDMOe1MLVbpI5zAP0PvxnjdIZbsc+TG+T
2QB02qcDHYXFGAqoyz2e2y5T9Q2fPvsURpG8ZuyjKHBu5zbzk2y0Qk9d5qSCf6vRb1SMtHkEVNX9
aGO2kevc5L4zA1XA0bsFcbiBMebS2TRD6xr7xWwZrZA5kwz+bKnhRmtUysmQJHO6izWAshHN9+CN
nXDvDLSNMSXBaLkeAO7oRklb+4siC6Q1vSiHb1Wmim+KWS+zP5QZxZ/lTjkdlkSAnkodl1SBgpbA
kIfxB6EYCPtGUU7wudUsuy2cortt9TWyWXeGKfcFOVSIXJ1uHDyg4vrRzmowubIPZy8hTOlZl4p6
yNK6tjxtzgkcZ/TBkNNZyMVesrKHCFWYyQd8Qrz0eC7qD6kooq8lXm18KWElHK8piuVj4ZBO4xVR
XSgbMZs/L62q7N8ZZDBPI/rlfiFljJNxLWwEPDZBAMRHc6i6tu1ezz3OFyAHndDWriGtQp+vZUJL
oE5TwFFrF+4JLysfrRG97hGKkR5AR1XpoZ4b+kFEG94Ke8m+otmmuWvbuGaKIdKOC81L3estO3zq
XEnc4FC2rYaWUdC2yKVmFJSy/ahv7M7OY54wMLJdqbD/d7gOWK71+KWNdMP2l6klhN4s0f/7BGTE
T4qrG4vXJ7PzLUkH5aPDDkAV36fTg06U5H0/qSYFQaoPTEx1HrotKRDzroxFVgcFOhB8BChRaVuE
qbFcTeQUPlsNQFQvG9ruvaOH5uBLcybmR86l0ICTxTTV8SRVaWCB9JN+hD2tunfHaUKPSV33XYW8
lvkuHAuiFdzyYzLl+jc3LOQrvfBGwxpacOPmjE7bOH4qLG38lKt69miMsTHvhlYtJ3rJSFZ21ZA5
kLm00HkMByJiUSlrLRgua4LmPmmzXWyN3JGun5ZqN3C0DMuH0Z6xiIzRovqisz2JpBd0bLd8Q+OH
/bFXMW3yOdUa0HSNrJRW1LCLQybCXocO/6pra8RdTlOa38c6Mz8DGazjjT6HGuZdZxQWr2a5UhOL
0PTduJs/yFTjyJ06GcNnVH+zuXVmhDRBq2jl13wuNKpJjkFerE7qsJlM+Gx+F5YOEEYwyc61RQrd
s+wpQ72yXYv4kIPSc2HYMO3sMIusQIlL+ygQvPGgEeBJrNWSjd8QjSplYNGgwiyk6vW14pJuTA6O
JhJft1OiWxWOqR/bipOYhx9SXeu/HtFCPU5JdUwpPizfnQzo2sqUKtjTFzCEt0Uky2/YSlOUdePY
P0wuKHs/42j/qItGfW0nwlh9E7xdGmA95W2wwHKDZu0SVhMkUOezK8HdmHxRh6nix0kVG6SWLfTY
HHQ3M1Y7eCb9gKh0P3CUHPxmsvF2FOxRzziMc7GL0dWYmE0i50nJM0muORx7a6uQoXvLwipc35Yd
LbEmCe00EG0LUlCLIu0HPRo99xsOIunTUi95fiXnRVE+0C7nj8e8sFxfKE2nbVBddM515FpRHYy1
5iqbnpf2F3cUiL+0kRamlwnRiS0QAphudrY8VhW/6Rpd2gufWNrpa1+W+Ue7x5Syr6pQXBO4B3mn
TNr+Wxcn492gdHZzbZUioifp3sWcBqCWK3ExwAzMogyAWxxfUCGciOV4r69EshXeRQIH08IT9S62
TXCKDpBrIk/b+0KJ4gPvbREoAi6KnpZWQLupvJ5TWrA/a6E/qhn/vYLw/7fB8pq285uqsM+jF5m8
qQPXv/E3rMp5hygE45aB52XNsuYH+3u2rL9b1c4ry3e1hGDW/u860Hyna4QdE/hDgAFsJ2a+/6oD
tXekPICs1ZAAMnXGp/Ovifr9X/UdlfT/mCtENsVJHUj9SUwKmlucsT8d1G/HpyaxrhQtA0lkUZTe
DXS3AkuxQFI6slKZ4sUTJUUL4c1fyPfSvCx3qtAnbogXaaKCdbedxtY2Q21lt1jiQ3ilzOmAlS+F
BvFN75ZPmomWx7c4SSSelg166zv838LPJkuv/E6fpHuo87B5XIzSdREz4kAOQqfWUwLICbjrFUso
4DN1O/JCBhYctfU8mn0Yctp3upbRS0p06XMaz+GxCxcuS8cp45hZ10I9CCsXs5eFr7pGL6rPIJJ6
ImsgII7lR4qzLV68u//D3pk0x42kafqvjPW50YbVARzmAkQEI4I7JUokL7CURGFfHI7N8evnQWaN
tUSpRas5zyHLylJighFwOD5/V9upbzNveDKoNlrm4Jrw96uywBFUq908lYdkGmNPwoqlC4bbep91
yzFpCFCiTpS/B2dTONMeTsg8yYDR1EDPOtwtCDm+ePYnIgE86M/Mvqa8EUoyj7ukR9Usjsrs/pKD
f5Ngcm2C4rKT4aNZLvc6IG2KzLT9avGTI7JTg0wf1VR8DZRSLjP0Rcupj//Zy9Tve1RRJgOWo/kR
hvIkM+KOfdMfnacUf4lu6tMQhJ1F6k8XDQGYee6CdQt079IyXvWq09ha6k95WhyGsr/PRfsllWRU
im6GaKoa9LRk9gALdRY4cvnRXeUhH92s2tXZvVrNw1BVJ6+b7t2St4XMnnrxqcixeBnPaeAcCtWe
TVJgKmeOywF1V9LzJS3RGrYQsM6cPlHm0R88pTB9pOaHzH9AdPA42TPC/OwibTR75tjtKgqmSOUb
Dx3DxU6Qz9WWoJ5ruc+97oxvEchC2peU9p5q7d65SbhPrDYO3HzfUu1Z2TOgo3gQZnUJHRAXOcOC
HwJKOqi5a6OmljnY5f585aizwoPcFajJik9mVR0sweu79vnU9iNZeJdqcC+2FIqHwXihNuC67UAl
Svm1D2aADBGlCccq7lruqzuVomXrvYeCetLR7bdJ7pPrV5FLYdoOk/XWprYHk79tunSnmJ8KmxGn
ECe3JmdR286pWm5yZlQUmg90p0YGPuEpeUiQX5aqQRvgV3chA/hjNlMyumho8aQ6inI6egRfAUR1
e9s0ziLJ5XMvr0eTOVEtiRetZf/J4K/ZBoyuTsbbGjP7UukrP3A/VjTL7sygQN8wXdhky2gj3fUY
4o+Ta3aMXIjyiXdFwmAJJh7sj1aeX3oyiecRSp+aDtDfttkxap884G4OWddQhzsrWILIzIOb2eUc
kebXVP4eza46c0wAghvEnd8tp34od62pOT4lpAGbGs+CVHGIIwTR4AnI7Ehv9fcFRjCo58PECrGN
+kTA1BCDIdtilrcldMmdg5KhVYAy9XmxAAbRnu4mnX0oxepHKfUGcDqXwDYcJ5DHHQ0Cq9K+ehV4
7QudxAzP0UDGQ6iRTKdG+azNHo0HRtTCBVEthNlECk5w1Mkxc/hGK4YRjn5tnx9mXNlNyvgzzrsq
dG/nfktztukG5CaRwWLl9Yi3nrOpL8sPhSU+1APrL7EfvbKJk7K/IPo4wgd/9q36WHgqyg1Zg4Ja
+aXTN3dLnd7oZb0GebqCRN9DGuNMsGNPhCcIlli5LmHWaCZLKrlmZ7quUzaGEeAsq74vHcVnUA+C
3jmLoLCSAgyrvvfyvol6giDAlbMnjbncTfStreRZ4JQHA497y0Qvke4g9qPGLU6pqLg9pTj2amBW
1BKr6kDhWGXuS2caI8eUoGSt92XtATXRbxIKYgrEs/21iYFjKfIzEphr05JnhuuaEpBXUve6zx0J
Xuzc6cFWClTAuUrM4sWlShfc/VR7OOXd9YOZDteZS5ib7yxogJbYmc/4tFhONN66xAFXLr2wur83
K+f7GuC1015Nj8q0HLVwbhUk4qLIRfKWzyReQteRh6Wy+cofBWHNw27e+pYg02LuQB6rMLhIDP88
+ON968qrbTta0KN6pbRPi/tqJGE8eUkAmPxtUTTKQ9n7+R3ABtXha4OwHo2UTz8zQh9jNb4vyfVQ
L2d39Y9jUFwVDikpU9ufRtIETWe5oWP3MNl1ebsk+sVWNbN/VkcMvHczB67UBcRo14e8e6plt3z1
s+Xoth+CnlzGML9MSvNaDgYiDaqKFZHPtQ7O/tJCCgVLq8EdZsm253M0Byxok/bbsIjhKZuH7rPd
+yNeuz5JyRog0+jeqYrZioaW9JgY8RicUuj0n5Y1rD6bHapwqCXPuyMc3IU1ABZ7oUcArFPX3heU
MRaNcLrXOVoj1Vx5TgHBLrderag2pXebJAWHkc5qwq9OPWvebgDejzqsJyuua5/cDaoo1BeVrgie
M53OOQXQ/T+pwyHUvCgyWvW6cL5yy4Fi2gVl7aty/RnSqFv6KxIEEnoj1MhHn0xYl6jqeK6v2sqt
X1Hyz199pzezm5CETuMFEUBmx9RITxcSUe6KW8LoxouMRjC5IbBJcPQlmptdo0sM0/yT9JeL0s7T
IAY+I3MRFLjE7xrpxQU7Q63eLDt/nur2qqrHIj+VJnqtUzv4JYBbU3uAWWsJoTH2I7NPmSuatIUR
EBTtIymLaJHWxtExOONcrUWQi4t5Gagqt9hidZwNKHNuVjWQHU0douHul5Rm950h3IQ9YJhViH+O
Gu+IMBdow81pwSNedgZd4Gti1rFR56axL8ZF1x+5Yzn1k20+H/1ptdtzqeYSwIMs2IDQTYoA4gXr
gdhPltXONzM9GVuceEctBhq7QV2QoFkkt13t9uIJTQVCJvSTJNaiUBinPfVyLtDKZMHslR4WIhIu
OJxed4uTsXcMpFZFIlPNkyzaZYjHnAqYXe8bLm/f1FdLrKeSzLI1b6ml1w0TY6Ro07YOMMUg7KiE
QUcwTHnr0SCJrdhPIaBcbLVTl0d9vRY0DWEfmkkuDdfvxHmJ+pbc5jU9cvOHPNpQ2/m0Iioa4wUl
1NnwJ2+8RUvgPCat4Phddn3XHLoOBOkoZv5TUVMSN7ZP3YTnRAQGIXNDQhYb7qLElxvF4mXPVe2V
dGLnRHrT7bmMYmeQKqMjv02aO9bs2p0Tiz7lg5e47XkA1zCiRra62cMmD92ls+riM1AMwriVV0p/
9Fa7/xz21XSVyBkI1Q4hGVA7CIfd1SncyE/5lg96UlUTrcswXXYd8r44YV5nCzGHfImHvpbeCVBx
rGLoJeDUWiwgXwP+rpe+KVyK1tPJrHamqYE9qobsIaeYyJdbOiyhs1GKK6K2qmKHxS0ZI44S5A8b
1liWZOGRBhWldr8ytowcumMv7zJe4Ay7/JvaaUgkXHwC+pxgtnEVZlQN7dwVEUoEqKle9OhPZBJ3
yTwzVxT+EAcEv/o7XjmWu09IFQRFEzlNIiyddhsTBCSp3yKJ26d4rb/VSk5fRgCOnFrQUWxEZuJd
5eHYvRIx5HAoR/mr47yZknHnpoRVWvYHiXlyb9WZSHcmivUPpedwl7Kqqo/IOTwHmzzTEUz3/Nl1
6zSIqGLarZYq2p0qZvsLaWSUNaTJnNOOM1v5eSpTdVlNTHp7QXVYdbE5evML9LXGvabOOz9MhO08
e/6nlBUSZ7U7fhvycfJuvCwf70sMsc7OTitmqUCk4Vc38XOXkXfQt1obAwZrwMNPBVtyQmWCzzvZ
qMY0ifiCxQe/c52vTju0YEKzB3fVmHP3NQB+6vcIe1rnosZYXUb46YC4yUAxT5lcqEOpl3p40riL
fGqnZhFG4WAJmKHA+e6h/P3mwtwOO/KonRd7dnBzD66PILXVYnIRcmQzux7Wj3pXkS/0PZ272Y2c
brL1IcRBx5BOqzkMWAjGGQUEpQGV0zf/gEF+sSKkh+rrQrOJiPx55PYNUkzE67YmN4n4Cl5ESGmH
vWPrPIsRtUSDX1UPTi9lHfdVlaBJlSG+kMxfE1aTH/K6Je60HGObBppqp5plEyuvlnueOkcj7Gza
VMQyKOkUwmSax2JKUMHOTivvsyQ3BpRWRfYiRR9+s4yu5VkowLcQhAb9HBdpNlHjJeapOHR2tjxU
ptvcc2oe/zL0XLq0obY634/LxsNz9sv8PeVC7amlbWqCFbaddLeUNpSgR8gP9vh6QoCoyEik/gt1
LKBnYyGdcnXY3Hat8MZYCccQdDD1eUZst5f/qwbu/6M5/yHAWf5nNOfUv25d5D+SetsP/APmGN5/
YYj2TQwdAb0pW/Df/0VzDMuE8KOoyoTrA5txwv+Gczzvv4jA9AikdC2fH/X5qX/BObgICGnAYCqw
H/B48Udv4Js/wTk/O7xBlwjsQluBu3tLrybD+mcwx+L9qJTuu1ja9rOwvPUQdq29L9YalUfjv9c9
+SZK/J/r8ZvTLxJsngF/Ixl/sDqWNsrRJuN6qinTlL6wtY47O7UPE8rzw8AzexFy/Oad6lHVUKI6
7gONcHlw2xMJ0Po8zMvD4nXlOa8QaxuIjvZFhVnnH2jyf4S5+H5/IDv//j093ISeIHfXAlh7Y9oL
w3Zdm4LagtzvX2Q7Z+fMkSEbm3zPs/frHfCZMARX8xFFOG/Tk6yRksqVjM14CjPJkLYgGSwCqhKK
oH3xF9STPyzOfwF6/6sZ67s2bwb1v//jZ3PI9slgl4kjxA1MtBiByz/fASCBvGYO7mkrmu1YF9RB
ZmWTx5B8+nqc0ZzkjhHs/nzR33xIOE2uZlm4LrC5/nxRiDgKRYm/jBvHJ268ojW3U7zxe/SCR6c1
vv/5cva2jP6bq/7nQ7JEoLhAtymHeOOAGVSfOlVecpwjI4SzQV5Oj5lV8gJvzUY9FTgZs4gFZHxw
fKD8XbL24gO1tN43XM5VyMG3Q4KU6t5imOoyj93XGEne4TMQiF1YufGoQqv/ms2N+SKpjyEE2l6D
D0XdWvL45w/zu++OBYJrH9sagOu2VH94ZHqSQiov62S8TGZw1RBOe1Gj2rqq07LdU+X1Xp3dbxYI
awP5ge/Zwobo//l6QvYqoZadV2FpuBfzNDZXhuGMzCp+eSNrI/mQFEK9syrf2PL+vmOYogjI2lJS
HOLEfr6qK2smwZqU79AdMOQEpp6juaj6i96Vxd40quRk2aSIVT6tvnmD+BgZsH5nmf7uo1PeYNLs
QZoJlMjPv4ThBYqUP68DbRvtcy5H5OcEkNzkOIwPhup566fN9M5Ft7X4Zq1ymMEUhr9yk3G8eTbs
sReUzjkda9UJLhmEWiTjZJP9eRX99iohmz3dCGw0my3tx1WkvExZ0gfgcVJr3ZPQaHxo2rJ/x9n4
61UCWxCVaeED27aZN2vH9Tjt1b3RxrCT7aGh1I6d3vDx0//50/y6PQeEu/GNbQkPWyTAz5+mySpk
3NnQxqgELZw9fBDSJ5lBt8P0v30pqA6bWJ2/40b/Tr/74fHzCsh/Mwub2DNzeWnA2p1QfZn7Xir5
jr35N98e0RwOxbYYYdHubH/+w6VCq1oCVbddPOsCUj4Mi2MQpM07V3mTKMajxsRBlgIKH5d0Rixk
P1/G8wIDpTWXMUVI5l0XFpFVJMGXZXJwe7R5H3llsuyazFvp8iRDcOzggAc7Ee9Y8X553GCr2Gnp
FGG9bHm8P/8iqS96UGlkdgasbhRM7Ncd1TKX1dJ3O5UvWObS0HrnQdjebz89blx0a2UmAXgjO703
/l9/7ieZb0u0qZwidngZRglRcrE7MEYTCpNeTCaIapV3+f/DF08SJjMFTQdb4vWbz2vp2vGMnM+b
EUVOsDLIH0oRhK9GbV/1RmrFMzEHN9S62pfj1C47VIxpFCT2v9eZ9PcK4NcgLgHG0CYnE9HYjwuN
LBBjKNuii8s6V7EBt18XnAoypbI4TUPjvJpB/85rjPjSt988ETgm0RqMHSZT71vb8+qJwZFVV/69
I5yTtGibKJD2eJfnZkfRkaXyC9psxg0cX9KTcCrnaRJteNnKlAO16dZOcePqYPLANIsGtJncgSm2
ETKfjSIVGuJE8LaXYaNfHWCKJzm64PugR9l1pmrqiTkyueqiy1AclCotyI3SVvNp7O1hjjIvyBb2
e2S0wKSed92UPdECfjPYZ3Dl9L4gK8PnaCiIXHIDMloj6E0yIwIkPSTdrtiA1GT+JQONVrkjbtWI
dIhIGaOTCh+GlcbIvTM0et3bHK8x65mLHUSLO8hPIbNcj8evTGcyevPpIFm5CNh6jrvRWiTSO6Lb
Nr4m+eJ9YlRG/MAMI5+qblV35ai8Fo0RaivkFu49gNUMiDWn5lHxxgG/WOrqmbDTDj1FbsovCTqw
R5d2ohUqLg05szqLEdV+AjS5jN4y7uY5Mb8ivrGfXQriqztpZ46/yzS2mGhuQRbjuaHDjWRVJFBR
CjrB6hG9CcWEgjGLely04MyysOTeovyoxWc1Z9d+49uPfd1Brxr5NOuopfcujz3Kc/Re61nVMbpt
yFS7WHS0TmWG6KZKg/w4Tp3h73KvxCPpFmC/iJn98XG24T/jbMmMLhqH3H2mbzLAMdmZGlpZdZO3
12rqX2rTAkfCCq84NyxhQWQzKNoB+ApUObct1v2aSbxDwBx8EzY4FgJ7kDr6o1fXReM7DGjWQfjy
iB6gtNrbHTaQnWGJHAaQMfET6M2U8sTyAqTjDgQReUrr8P9ds/kc4t7Edxj2xnPVhJQBscDx8TnU
RM1x6JfOFcXd48jYUyyfe5APqkSCUEKEaHN+BqtjFfVhsfzlE5PfRRBW8i7zlBYdKAu5RdEYrGl2
cF253mhEK2IzGDLFg89WF9kogNKyEdVk7Gb50u3GAZGH2QKd3nWotxB85cq6s9Et5/tyGgqEUwmY
+X5Ek4JDkUavae1kGtMBVn2uhDffidUcayZSRhYorzK9sSv6SWPNip4PadIiYaQGqALTtZ1Hc2Z6
3uvA7k5Z7RD3lCoTkfs0h9MhpCupICTGF1/mZmpugj6gsgs5lOVF8Cgs2bQflYo0NYrf/Gm01igU
GQrxlTvzwZpbEG8TnWVKT0WmJRXBRldFKpDLaUxXCSytF49Q/SIwgBaB50CWArb2YehIuCdHDQlQ
meVm3DuIb/bDWOlwt/pr3+LBdAQx355lXGZDQCMllAD+1QVlEpNGlqOGtCfKetk5cvdKeCW0H9Py
qMhCB1eMh7qCrBxTk1IB7JjUBzWeMaf7xqhImwGh1V8Kx5udqDdkfjcYG5M5jGoe0PpQ0QfL1oon
28CmFdFP2OMLbu157xMB6cb5JMNvozXyyyZZbnxsgPvv65lR5WLqRJrFc0cns2kmD9tT7V7QHyBF
zP40PaPTDD+rlUcJa0reWtEojHSKMUJmdKVhh3wNgwFpWj+a86VcLFIyskDbEAuZpPFpnm3O7Col
TyIfRkrZ8rFtDRYqgVplNXiaQ7lZQfyKXmyKPfYEsTQl5TEqax+RceBlLJBWfvOGdXgZOIq2HDKU
R5k0DzY5xmbmxYMzMZUMZOc6cVG244NocirbqEJYxgOYGYZBOsgp9p1nNHKnTMnkFic5RNLUFaEV
e36GjlN42yZtZXOBPiwh4mipUuezPffBx07DEF942h5fwtWX1ckZZlnurdlwn3TW2mJr+/H6fW1b
cHBpNsrrQfdYPppVla/Uc4TXPI/dSzbp9qsoyL3deejmSA/B3FJh/a2ny2WaDX3JgTy7NQPqHgi3
bHo7YmP2vq2e0WPUJorpZURinMaZCrvbYpDYQgi91A2dfZZ5bY0BfScZp+fyMAmPXrxNpxp853bO
zcM8lB59tEjGh11Zg/SzqFL7W5GAZUc962aHW9B/VIZRvayZb667zLAWMs7QUptnZLBIPfF7hGU0
4Dh5YtYsE94jq3eLYWyT4GEsbI/JlCOqzE2NfYd/C/spw3656sqAqE5Sjb2vEwbRap9oHoaolIL8
oRyuLIixdnEwxn6Z+qegxs3Bq8zA1bmY2jjRxq5h7gl4JUTNap2W2E/Dhu8o1uaqELMy96BTOdo8
H7I2mvyVlg5FsKdxYbtteUvvMB5d2eeVEYU6SR415xFFfhuWcfBhp/rMq2tg/529bo9BDaFs0SXr
F4g1le1ZofpDPZqSb6OGssSfMnXpYRUtnLBsTTdlk6zCnj8V7RBNdSkdZCi0iMIg+fkJdlSsoK6l
/yXwk9LhTYD6E2k5lkBWHO2QEffWvmrplMEMW20fAUii/yRd6tJ3eeWXJRb/BHYxJCT0mSeQ8lWq
WdcnYiI6nie3ghRwte98r6eE7iU760oD+GJlax2NqnkmlcQocDa1AcrONMuQDfvdy2SNsmZz1O6D
ix66iobcKa6YsLDt24hiv/rSN1+FQe+KbzJGRaaaku/pFLR+hKa8Kw+iX9u7nsmdZEDH6TwaabCg
5sHofHPWedjjsyFLYtRwsBlST1B4p7+rSsO+Jh24oKrErZ59YSx3QY4OFQonGSRuAZMWS8Thh7ro
ecmYTnYo/bQ95ZjZ8Da3xRxLbJOg5q0xvrZdvj57XuZ+NFp3vrTJD0+BKFWf7Rt/VM+zgnMkbaEe
d7jjPXHtkiyvjsXqzZ9ndKYdZbaOed0uvq1jqwjGzxOj0l/LGCoLumItPyaYsdhXbV438WxWGnaI
7NsrSdHRk+slnI5C2aiDTYgY32FTVhguJ84Z0ZjmPFgm1eznvvO7lFxJoJ9dsP0dXKih/p6Mdc1o
ZDkdcqFJEr0/oJv+sLY6IZSs1utnCSsI+bN4+qaAdkB1XC4qjUeWUAjWuYT9w+LOTRtNiNU/yrmb
mshelPAgGzMPuQ0OfRUeCkzlyw5IKvlrtJ3+m5pV+VGgA+yQNo92F5lFqx7rbDtIYpbwnli0/keE
0t2Z91zqI1ajLGGHQKxudgyFMtwReCf8SFZtjlF1DtB4mLYcskOC2j7ZF0jnvCjMqjw7m8j6TlKZ
S35hFIaDDxPR+hNCb16IAiMj/UXGioBaQ29c2Znp9JHvlfYXDiTdiLieCmTsF3XxRQaL8nZBrx0m
KYwxYK61zC9dbS7VHmomfDBHKcKjS2cwUhzTUx+GhB9EMZ7Nj9bqFcfRnHQRKbeonzVpRw8ueMu3
jsbPj5Y/6HWHI9ZcUBTjmthx07Ap4OxLnpNqgnriRYBNwKkMOz3m4QwLk7dmvqt8qj14U2XOrcwU
JSNJkBRmhKWV/T2Y0vkx3/qSoiXTTGtDMVJBYjMIyLj1QuOuL1IGNUE0yAmpOFuSYxjlN7fE7Yn8
WXf3NAzaPvfJns6ww9pEeTcFJf5HuPSLBZPwFE/1nEgEMXSxowHs1rsCEVzFdOB33ygB4XXdWjYR
NAnVEDrq0gl3XSrEESOBuljKwN67vEkIYED5fmyHER2egFC/Q+zFjJ5MqgMPJQwUD6qt9K0BG4V0
0+YAeO9iUEJCsVLZzJtktV6RaCJSzYze30ok0fvDfgJaL3WCHz0ndFftvLnN5mNbzsseY3G+7EVV
gfT7oxyf+97XTmxOJt8pFWfyFdEj/g93tFC2FCWhJwGBEwbJqFYuDmIaM3+XNthewCIa3aP5LBvW
Up+0f00MQ0g1kzKZ4hCzDNkKvTX3KLgy/7ogK9o5+NOysA8IvBi9by6a2PZ+QTy9bkd+GHPzHt2p
9sjfl62DMWKEP6j0oN3dLOVw7TsaYVMKU77SKjNROsb7ntmcv42c1JsTTuzO9CpS1yF8B0NCw2Rc
cwuXfu2PS0vY7S4jGz2nbsC3TEjjaflYIDm7QiJbOtHCxH8qrQ6N/0SG6YnUXBYcBiP3YZyW+czR
2vo8WabknMCjCTs/yOUlsVH42U1gStLqmAfB7jubLAKsuhzjeFXvO8Nd7hPf8BOszKX/UQtBb9jS
QnfGAYZBXD4wGSr2avac2GAuaGOstsuDqxt2tjV3rbu0Xb3XwRoY8SWG7wiHbP09dAb1tczSYLkp
1No9e1vSNEITWMwLPubQx61su/p+VLXzNCLa8dFPZq4RkXxHpFPeh6gbM1Px5KStOZb7jHcu1nlE
PXKXkDH+WQ29u1zCZ0IFqWJxbqyq8aoYVQI7cYUA/7j2mjPdwrIX9Jj7brJXzLzoi3IUuXPQY4kO
lxUFroF065Oh7XATgZjWLYYZhEve1E9EA6hiJU5eeWfYNiqXCQshqGptwuwqVCmBsVkrZqbKgA05
mq22+YjzSQS7eljKr3LraF+KZrgauhbprJS9WGNglOp59vvlnjRV47UIZEFAjOEl5dmhMQCVQj3Z
mLSYXK/XdNtT5gRd1J45Cc+zIoMFgZvsggtbYlkN/aZSR1M3+Wlw1PINtQEel0D3qD/UphPBEGoB
LJDtmX5xR8fkhrUNqVlMR068yKAasFlZc7n3kbJc2kh1fQ7MkiYDdE7o2/idqNzgjYgtDIzQQLwb
esExI2QAFY3nln+tPMXejqDI+qrCDMCNy6b8xnYn93vRa/dV5TYGt9z3pyPDG6e5BeXYJ3v1vUe7
SdkvBNqxJO6yprjVDAthzI2rVNxIMnb7AQtzJArhfndxgqw7ggF4Ila4DCeizdo1LnTjuUBfNiL4
3aR68wxa4QVR36ZrH41WzRi5lIU+tXKBJ08VUa6HqUDMFre5KqoL3rJVtRtmQhs5QQZ5gBirNy4X
Nx/4hGlWsA/lEydnxFL5yjjXfR3srJA4Y9L5pnTK9WUZhuFKkWNNdlFtvMDN+0HsLi1OkQxC3Tmn
pOQzIfAWHWJj7np5LgtyxYjw1d1ffTMk/rYXaDvuhjalOJFKy+DGxfL/gSgDX++nYKZWF+zRREAX
uDVm5O343DoZKURKtWlcWdVmKOmt4tEbZvdJ8UAvp3qQ7qvO5/VBEoaVxmFFUBknq1R0LEQLCWCL
lBBERnIawcemjcuSDZl/XbbBI37iOrzIya9rd047sr2QJUW2PsxdxTp10UmdZmcKyCEqc77xKctO
Tm8L1FFuhkRzaEbniy9A+Ik9d1WDUt73UCIjTTwrfHcdOzExWFHTVj6McrKYSG+wWYcHf94kXKoo
AJOrUNR4HQVirB4p3w3AOwJBZHXau5DDqj5RwtHfytxBukvsBOpRXYnGPdQSzCZuarv/lmuGTjSD
niiwfJvjPZloRrYTVGA9gTZzSs1nUk9OPQ8275uWtOC9OXalPGeFYqyM3J6zZuSRaiSZFGuEN/xp
MNzONK1+yS0gYkpdtcGLkdqDz3Y20L4HU9r7O1EnNFGkqUbM1LdGW15Qx75+B7EPrmhO5wTKI15/
4XW3XCmrFtluAymJvsIgT+uAJHVyB9ru7VPTQwHtDm0dbp6+BNUM4rs72VdMOWlhEw4LrlIgyXS0
Qr3N4TJGPI2PnASTrcpgAl/AddfRA48/KmfUXybyJD4sfLbmMI+GG1uTj2ZlwGNG4mMwunHqTNlM
qI89feFdPCJe9e3sGutD6p3qtvCbU9FWiBAdX7TePku3RVmIKsWUXyxP/0n2jGU2g8HNBVe86ya5
PsxBOtz8JyZVvYp6hnGt8FoQOpf5x74CLzn8mY75Fb4n5J28d9glWDoiNn6GrgXvP6eRDMu4NLoL
PdmSPATTOzdFiiKVLFjedM4aZ1P6XpPPb3iTzfeMRoJoaNsy8dH8hJoPqHglrmDyUYTP9Fn33SUz
FW/AJs0/IdQpKR1HOIcSLtvnokdSNqJmAlxOL/78HfzCfkF+UYKNCAT9CJKSN7/IgnWwxrLVQhf0
RBg088LrjaelmIN/L5R1YwrIEbbol98SYP2/HUc/MgXVLCe6k3juyiYojxKh1N5zzPear38hvmhT
2VgZl9p2RC1v6zm1lWXuuMwNy8ok2zuv84fFkOLfZfK2zhYMpVRHkMJpvtW6DNa84LRRBLCh1yLG
pS4vMreEWJgA5v98h35ltmDqYZBdf6vkQKbz81JJCjllo8OliCIxx/3cucZhyAOxrwvB1Lrin4qr
VJXvBIn/ctmNYaFWmEeDaEtOUj9fVpcJoIjcaDRTpOd1VRQWpWTiWAREnbJ1CPej3/vv0Fq/PJFb
swEoNhWJ2737OzfgB9YS9XXWEaQsgcE5440T8/tcSHHRe80XmVh6p3hUcSb41Ttf8t/U609U3nZl
/hEOAeMWtOnPH9c0kg11RDPg4PqxohT/fxbxWA4nu9Wfrc50royF7kGLhAy8Xf142SpfmLFckY2u
+KPe+Sbe1EXytPDL0PlGiBwPS2C/rUjyVA2v0/NVmNilH0oCLnf2BOw2L+vrOM3TVW04KlZrQUSC
MUynySVhLnSRKJfZdsabCAjpUuLZ/daXdwTNJA8iqYAYEGb+2/soSgBEB65le7Cvb4szctkbqrGn
Nla+UR60R9DjQtT11WTN+koNthmRGYtPaniPf/3Ns86FESBQEAH7uEnlftxRCGkwk2AY29i3l+Uj
RSLZTjtm+Q7b+LurBDx9sKwEhvMhf76KlyyqEx052W5tB9dN6z9hWO7u//yU//YivrV9CjRc9ttq
9mlEfIAOmsOVU7rH2ZLV3bS2wXvL/PeXcZEBYuL0Yex//izIkfupRgfMrRrdG2dzF062CK8EsYv7
2iFHOswpHxPKze5H0y7iFXOR5PhiNp9qz84vA7UYjxgKg7/+/Pmt3/1mSEVtm+eQYDP/zb0kjoOc
U45ocVd73808lc9jJx/EvLaXDgLac6V0G69o1gtUuf54HQSUnVukGNyIFNtK6y6AuVYxf/7z7/XL
jhQIxBGMCWim0DqYbyh+Ujy0CwPQxnVHnXna5mBtk0XFby3K8yqn17RqMJ7p8Nufr7vtNz/tR9yg
bTVsyk3Q1+DNfsS5KLADi/VASBZMRBIwxiYgwbNZv/cu+1Uv9fe1NgEomdJULr3RS4E5T8YqcW3L
sobsJeRrVxPlsK8rWO1Bl+bmkgvJ8mz8Gy9csa8Q0PjOHmL/5v67KBpCexMUsvW9ed9UoWboHyAr
JtdOYrSY9r5C5RD5puo5bGOp/D/sncmS48aWbf+l5riGvpmSANsgo28yJ7CMbND3cMCBr68F6b56
GYy8EaYal2kgM0kpkATgfvycvdfWJgKV6TTJb3OayK/SnJ9ov0fnVqGR1ehKfJ25XRkMmRPeFC0h
VSu9aOz7GOzAKjY47ZObqDFpRCv+DJoCVmSLoXdtN+pn0tQ/PDR43Eg6cl1M/dDh375lBSIQUKKi
5OZFABnhM9+FVPKB1Vvl3eyEyrPG6OekeMyUP35sllt18dhYzpIAzw7Gk3NZV8am2tdEgJTrJQXk
dXRDdasiib2j4FTvmsn77PX4w10DWG5TAFkoCtHCvP2mJdNgHWtxsc6RFt4h6xHXU2kan2yGf3gZ
HH5PcrYt8EPa5drABpOkmsetK+OmuVdLo7ky6Z1fu1mtfRLacpEUuFSp7LzUj0vF9VfS5ttvJHvs
55ZoUfL3WryGj5JzJJrEURsUJmt9xChxVDVmDSrvS6LX23Ysnoifv6JCCo/60HyyAL3/hR2NZYei
5C9x2mVqQp03USZwiq9NRUu3ZseBpEZ/8snr9/65obpExMtci2WHwvbtt/b0aMoN3iOwozJ5LokV
8ofWI3IVAe+5KunnfPycvr+jXA8fMouNgST9Mo/QBEHJuYTrkamXbDqT8QgDgnATV536jx8eLkWS
NdsdeCuOe2+/Gk6oPIdvCAtIiHZvLZX0nLlybyVu+sml/nCvlsMUQvtFFcax7u2lvIxBm5PzxAx5
gtWzsM0tMNzPMmr+eK8IC+Ax5TjARPbtVVwtxqQ/8oVC5p7cJqs9lrSm1r00mRouruv/xb367XoX
q5kjG8zSbcO3glR539guzHdNTTexLD5TLf7psTDY79hsDQt02cVy0nodnnKNrxZBOlyZxBxhIMzb
oyIi8xPt3p8uxWZnQZ31HHrGy6/821Ej0sdaagNztqQ19UM24lHKMJzu5EyH9+MfUHt/LdTxnGZc
C3QMmuDlrPXbtQqrZKDdI3UoNV17bWwSYICfuTc1ec/pBvCTvRYYrx4znTxFRl/iyY6xsadW3eBx
bkLX71GdM63pa2xiKMk/eRvfP7fL5+N50pb4BZAcbz+f2iN8rwXrqy1BM0ktDDcRTe9P1pg//Ao6
JbQN9Y1yGnPb26swRkCmOpDtqqMMAXtU5PumsWG4ZVbzyaXeHV5dLDA6Pl+24EXVe/EcVYmwczwJ
gFmTucx8hjzOk3QZiE7awoFTc0eL1oM7/fMi1jWZGrIl8nfaAhfXDT1QFmZnMSbDtRauyijqmDho
/Y64qiPiN4Z+POHzWR/M4ThlTrWt7RAAdxapNMeqsvqhMuZ50Jpx/uQWv//xkXvaNp8O2Tb97otP
Fnm9rDFdIrvQXXGvqFF1EiozmzhSPhMFv1+foHmxX2FAYc3lGP/2PjfEPNI7SLJ1rnjeV13PiO9m
hA7Fq5+qm2aKP5Pav398vaVGZ99iTVSR3L+9YFozL2pq+mh41bpHdzSmO3iBkC8/fo2Xz/22tqKW
M4iKUsEn6iC/3l6mJkK4cjOJ0Jdm70FxAYhIRrisU4kLrKWvmWcOozvuFXrEKy9nWP/xB/jD96QR
RIGMa1vlyHux8GfdDLm10ICMsqYFHmnkAaSr6P7jq/zhSaF4dOhMUkBixl7+/W+LFctiizqih9sb
GsNdPw23qL+LFytnd/n4Sn/6Ph5OlCWrjn15gVT+fqWpAaA9KgPCE9ULN2FdDK+O6tUPH1/lDydL
2pqItNEoU9vpzsXjIXJXS4TDF2rpxeYob6BEO1OY+iR5RIHdQddwDCOmMxLavrTH773VuVuIM/mG
OT36xXTqEX70qf/xB/vT88QTtRy5SOziqPD266OoCSmxOqbISdxddwtBXdJk99FZZciBVXMBmYd4
ve0F6IgS/JPn+d3Pz0/CA8NCbGMrf7cksB62obCMEFbxALpFIQLWgdXwyVXe//wU0lRDtBwWoTrl
5duvmeG37th+47WKnAKWbR8vkeIhYsEyZ6RgZ5m781IXtY6GTi4o4vmbqcUDQSu9CJRE9EDLcucR
zID29w34P5fpfy3P+H92mTLNrkDJ/u4yXf7A/yDD2LlUAhDxK2K8WWyX/0aGaf8itc1bRD8UCYsv
53+QYRa8WXZ2nmKaCJQ4ixfz/3lMnX9ZKo8A4Nhl42fa8k88phdPE+UJZzN3uT6GMlri3uVLo9d6
v5wG/ZL21NGZu5easJGtgnbnqp8n75BoRXlc9ost7RNna8AAwdKM0rVmgut4TGZDcQC0nz7+9hPe
/L0P/O6FfLvr/fXBXPppfDCKSc4AFx/MgTYIPNxUfc4azbHsBch+pJx8UF6ztaWgHv34gm9f3+WC
rGgORyjHwnvhLGbg31dPUx3bhK4wDd46FGu1ddtDayj908dXedvKoAxXLVZMymSyezhFXTYM56aT
kurf9WdXGlsZzkYPeClZskwN/ZG0l+Y5zM3F0VSLTzaii578cm0OOTb2CKY5yze9+Iaha3DAcWQU
GLOdfY2KKj906P68VZsb5bbo7RHJdwpxoHNLrA2x0LeFqdpnlhX7ugeJ++Xj3+Kijv/7A1Ee01eh
FUgtZbz9yZ3ajDwjjEI/lIaysbgrO+SmHdRF0v5WtTfHMLbGa8x+3bGeWMVjxlE72x7UZzCwPHua
d4sWArlKazhMvj/5eLxkvxUo//54WLmX5FcCey4b1e7soNxvYRjLyHMBqXlExadm+01C79w5U6Yh
Y1Ugntk0L7YaO9raa614GxI9cqxJ+Tx+/HneFuF/fZylKQSxguEA9eDFr2XPwDziRWZpoVdCjYbC
MiAQ0Q1Qx+RXDHIwXkA//+S0+qebRAuMRYj8VkCdl+8F+s4cA1KTBEtvdZ3mA4JaiA4/y1p41yWe
n1XbTuOaOCMMSlBgfzXcEEjzXX+e4AgGGHHqgwLDDq+B/KyEu1wleKR5ppfy2GKJoMv09gmaQbqU
IreTIESztmt7+NLIYwf4H6Ek+7ys/5GJknugkSzo6BYr02L3vTQ36qI2BHlkaVA5YbR1jW4gFSSv
PmmaXS5FXMVc1j7CgGl40mR5+61KTKdewsAwkFnHb2n3KXAIYRR3//CBYr60wMsZ1HmLzf2iXiSJ
AnhHmtp+Zk/5qdJjc18y00LaQim1nQVgolQp7JuPr2q/rdOW35Bm4AK8ZPaD0c+8+Ha9WXoWLRDT
r4pZCXdKbCm/TE3G5WZBNW2KUUNCAHWb0IJRaSfQJmWFyLqdR/iBrqu0la+wP0KB9tr+PlMIcdpW
BmquxexlrTtLBwPemlN912JqalaOOcu7NLWiq6VCv07HlFQ9+lZWUPcMKUCJhN1VNBsksaXCmghq
KNTwBNisklvBl9l2aqpXZ35Gy1oNQyyDnvDRDcbEQa5aqSMgjbyOcAs71vqnuJb2WVWKsVwClaoD
z0mKrN6hMl1nJqSCNYl31bjShZOTwpcQ++BqDVHo5SjqYZ/rg13eSnwGpMRVubs1tAlkSjYP+dfe
grAUeAQwPkmPeNq1mynKgGQl1pAoqj0iXUMZnVcsWm3rKwWMYFs0+45Ip3vIoM1TbqZIWUhv6/6u
/P4jkuHd0vTXLV3UCLwdnBuXXe+3M06OdI9etW75jl4ofpXk4Ra9gh3YDUoiY86Hc5yTVPbxg7S8
2////Pjv5wi5gE7N7wInvlgPxzCMhBEhgi8gywXEpnlBU9a1ryuEQH58qT98P+oCtAmGxl+0jt9+
P2JfMsonj0vxVhy1qVU3IYFW69qozQPP+bRBzpmv//lFNfgjqs6ijzH48keNoiGU5LYT4OT1p2yS
iPqd3Cf/CY27Q41i9636z39TGmpkODOgQ/GxkG9/v5GVid4LfwJfNEnMDeN0jEmJW24MuKSfbCzv
lm66C7TIOaosPQCKobeXooJDUDtUlp/FWLnMWFN8OO1gNpCfHrAZd59c74Jv8tfz4jLroAcIoJcy
6OJ5yR2rqQS2RZ9clXGjhN30Q5Ae85rEc/IgskJ/wbQqxq1atRruS6CJd2royHqrZhbJN3PtVlt7
kS76vF/qDcw4nLF02qd9V2IQ++SV+sPTTfSWvSiaaN8iqHz784R4jkalr1DpEWNwJcTiZazB3tnE
Av0vLkVNiuBXg2gM5eHtpYaB2IGmRPOtEQi6GpGy7lNFcdH9afKTm/CHF4kOyPLGLtIQBtNvLzXF
euemA8mnmNzCK2TP4AWpWwkP6xIbViiCGPDL/6zj/tedx0wObAS5gb1oDt5etfK8BBvq7PjCyUp6
PGZC265b/CJS33780r5/qjlFQD6gA7HkhbgXTa1Yzk6OrdVGQO2afmqGJMnOot2aKVNgLevzT2RF
y0d/uwjSdEBMAZoDggshgW+/WhgbWYFo0/Yru7E2nTL1Vx477CdPyJ++FdgRyNbL6s7g7O1VmgRd
IVoYiPA2wWAK/Z+tUcTiTDYUA9+s+YxJw//y/fdiZbBZ/rhfBKRcPJN5Rimb6+RwwR1SDJ8BNSDY
UjMHxsyYcEqErAhyad7H9aGTDdBaMfbYvsJOAx1LrkSKu9L12qBDeZbThrLJx0lwJ6KeNsJsPSKl
XFedpIwYmt7YeXDvHyjfCcgKSUH6TuD7tI0TY/zVFUl1HWHX0jeNI9i5iREeIRWP7K2YWa0oCiBQ
J2f01u1XmaqULYpjwgCqWy8iR6rLvzQp6KCVqUaCICu1JcewWlAOuNqwLo2GPr6GFeUXML3K6TlW
p82Rg5r63WxrCQLV1orHTojmMeNu/8riLjzDHUCtPgxzmK3ctldxcTVKWcBqdoqYl4kI2ZWlyurV
qsw+PHhODuuO0LLpxlISB488/o9w02UJPoepiNuzqbQSYq4iHGT72UzsFqGFDiBdNMorT0byp943
uGbiyC6+2XXfFIHEXPXAgWF4RswMcTrLRy26Erkh4fyRMvFKojUs2a52ifpiMIEifMAd/Yy/u6w3
/WxwoEO3XeSbDCzkvNZipMPbRJIYuxmk0RsrPhQLkmzz4vs8dcodFqw0JcUzXHzWi998haHBNjfo
sPgnlITW98W88MvWl2A80uoisSHCNrrLpzys1zpurWuILvUTpVvfQ7hKLKjOw1y6q65odPJAC6WL
VmOmGBF5XjjdoQ3gq4Zp0PVkxvQSSpFtlKpzlc8yFHsBZPIxr5AS4+G2S8DTzVQeeh33BABe17sj
brDxtg1d0CMZOCVUauR407r2PLTdXgL6FYhsGR65g1JbU32O1WpCuF+upkgBFM695T+Eg5TM6zQ0
xFm4mIXwJbbOQ6qWSu0nFXmVJ9Sl1V6xyviHXuke0cg0X/dzPwJeyNKm3CdGicFgMNTodrBn/YEL
qfladm31NMpyvuO5Jq0mjOvhZ1Mh0tlmleTT6uQT12DswubaJjHmM5XgsmxcLF70dmgju7QRXKxS
b5cVgAlaDpVKZzdgbSGVkYG8W+onYStjQNkBG1kdR/rK3WfCyAtZwrIlIOZwGFbSmfM42l50UUsI
DQ2xkbpPbkhcrrRibvw2X8yCEy63orfqjTAXfDd2TL/uWu/aMyvnWudm+64lxqsavOcnVeYf1nIA
S5xmqVCowqyLbQq2rzsqhWb7rh3ON/UAa7WJvfz24x3qXcuPr7507fneC9bIuawsILcZwnR6Ax+H
Pe5lNUz+xKzsahmNHydbdt+AapUY8zDgaS3GL84d1XrCS8tbTHS2AxjsCEui3Hz8wd6fC5nGoFji
1AsA592QMckxFmtpSSp6W/UAsEdvhMJYK5vKrVkVs5LTF/Gb6wSzzxqJ5vhJ7fu+P4bKh8eCgovD
t0vP8e3jOKe1CtB1BLsbDtG5Tljx6QXW+xJ8xcIjFZvZYHOxlcy5cZLe2eczripMikn3Vann4uXj
34MJ/eX7QdcYGgvTKUNb1GQXJTLGOImZzYgoIQZxgPI9WxtQ2qQJNEYIKAH7XKJvYTuLM3kPnEcI
BS9crIEqNhge5B/DROMUTXPp7GWG93Rd5MwESAa1TDVoWgrM9RKjVe85M7PYlV4oD1HtesJvUUzW
6zoyrKdMqOpOtzOQdKXWDOS3dFq709M4wssRVnm1EqiJBiKzWSXX42TZzzEsLuIup0lj/JLpRsgb
JZIzo/gY8Z2uYaMo3EztkIAqcEinzmRn0boeF02c13BCrXZ8hMht4MJSaoWIBXOM9hr34cWoDYw9
ZAxUnd82hQtz14LJ8L2JKjMPikmo7iGfYN7j4SYyB/2uI9H9mRsjcfRry6i7R3se536jzUZzLVh4
jXXY21q0MdMJPXAi7fahc+glBEKXhbYbXV0hqdFST9jk7fIGEhPgFykdQ1tXsZo/NSIy4Jzgjdgy
DKfZFdddV/oNHiaDfIIeOIcEUm2tDdEQI1H11o+0cktly8aYFz+hg6r9QzKzZj3OXmzpu2aCtr0Q
7kBZwdV1xIGdu9vPOE7Pi3Z2uGqc1DPJ7QhnjA2k0Zr7dOybdjvFfZZsMP602i1zYrFRwBk1+Bxc
lSgM+s4AXZCBYkjKu/h6AVXYmGnS8UGNJD4uO2bqwN2MFiu9aOGkVkmtNb6uhipQN0PtvsdhON6y
U0ffYRGQuz3DhH6l6l04xbB9dISjRPyiRWGnLLEVfuFASdJcnrZgm2OsyyEpk2OCerkbB/p0+Ne3
pIkm6YpVHtb12MT9Q9eRbLUy5JRvGXETrjSWhfNQNaMDe6rN5aZO8KavK8eAy6J2YZYFvSKFuplL
HlNMuBl52DHaiOt0Slx9nVkpMZdE08bQnfW+gyq0xE0rqce0GbJ/MdGOpwm6aQEwPvZAD4sATrFF
facM9c9xWlKka7MW4xqXDWYfEOBEU8D3BoLX5LF1lc6tBzY/iVwdh9ZyHWdSul0pzRhoBDINWBzT
FG7rsAfH08+g+3weQllfyS5U4R+WPIAMQ5RXe0wdZ1WSVeL4Ldtitqvgzr1Elhx3SuG5UZCEniTP
UwPBNJeT/UX0AgxnL8LFNJkxUfCnDgvuqpegBZZjq4KRalKnhkeqlF9HhU6ib8hcvswKWU+YaXnS
VgyUiQdu5VLaRO6LQmg0ASsdoV8+mkxwN0PdqY8CigWwHh6qg5zN9KfldMpt1OHxXtV5MrzCbmzV
NfkV6pes8ZQHVMiAOSgrlVui0OGpJPRp7vuiCWHx20P+JUtd+2XQPfFgaWn2a8SPe2qjGvCA0tVA
KAqzmx91r45e894hOAYGFbqaNOuJ0LbaGOQ875koAqAbVR7kjcbgkxZcQzCVa/UtkGUJxyEMJ8ci
G0TCj1ymTYFOmmnm6+GCODJErl0DpA/ZbrERFySqJcbXoYgzZ51nzXQgMRDWjbBwfu0VpRkIi4Yo
wDgKldh3SAHRGIxZn8mjg/d12MwcLW9C2Ywvsihtk6Fz6T5mIsLY2jQa9OecsGs4gnN00gai2ojR
cbRp3eSjm/v12OmYwzIC7w8wVQ1rx8bCJJsEVOzqqAnVZF8Lh/SabCiSc1G2zYi0cvHtGS6T+aC1
o7nwS80Ob+u6qp7w76CeSDz8lIGuD90PzO6sZ26UKtcDq2QUcPYXA8G+QI7W5GxjkVVkpj6NveKB
QeKtbLfeTIdznehm/KTCN0bCOePfW1eynrZVAtPYH9WMGVbkVll27Zh9SRGDRGbazp4X/TKmhjyJ
sRLKM3e6bZgJGGBGm3ikzraAnA+YwrRksVxr3gug034F0igFH+um9AZynDlx4JHn/DiEJXsWKb75
j0SbVczdipM995Ckbxs8J7GvEeN11UwJjluIIqYFr8yUIRpl6Eo++XlKG4xGSWZX61byNbL1agka
scqXUGvm1zZWwmEXVyW7aE98UulzM8WVBAzCtIkRi0pmAhwFYoMGH2MxaAW3dyEZiUpoL0WLZmUX
l8ZCG4cyE/ppmIwmTFUlpAVcMD34u0X4fxP3/1pkMv954r6ef36PLybu/IG/J+6a+y+MJTqhWsRx
0TxYWI1/T9w1/V+0gBirs5g5Hs4ouiX/DmsF3cw4h6Gsw+B9US1T/P174m66/7JoaSO1QES5DMCM
fzJxp8l5WeiCvkWxBySTKpdt5V0TLMpcxba9xXxfufcVXmyYsd4OeOdjWirdHl05WRMp7fuW+mrd
CudbkxlESE3tc1uqDRWwke1Rg6V+676qZnabMJ6LJMf/2uyuhiWsWunN01xZ5dkyvaNTpOW69agP
lancYj/ez9RF5mDUeLTlMafXWsdAvWactFaar7yKNbg6KaAX0rg6eVbx1S7U79UY7sy+/dUpHsoW
40Du4l2sDxthBnH+FHs/K3kcvKd+VndWeIhGjJ/Jlcba1xjnLlWnVWOCDWCyG05bD75FY1jfvfoV
8S2GiBOpfPReAKAWSXHTkyVLjmTgsholDC6Gcj9lMqCiYV587Ii9cMyJjMP7OT/p9AH6LBxXlvI9
zdTH2Z73ozefSchayabYKd7DSFOE8cR12n6ZybPFkbEi53M1sw5E8YEw1tNkrlsCtEGdmZiexFNU
1AyVVgsyyEtOQA/0/tCo87p3Qb901k8lUh76Ru1oJwHGUrqHNvqGX5MMDyTf9yEcmFxPd1ojNxPn
W8ZqN0TPBBZpQW6rEnFT72Y1IqABKPmp6tLtnMnvaSu3xdAWq0Fi8pek1qjjdTy1SwLUbkiS16wl
HfwbKEJjlZHzMVGDlEri6/qWaKrbqdR23qCwJF6b5CkS9FXgtjPV9DbisjFFambAPbhpyRegeUSz
YV2PN8Sqp1jwyoFIG0H4UR578T4W1dWQaVROiPStsL2jUbV2tJuwxHnsGD6k+5vIHu5bNxOrxpq2
ncHpDFiI4CEtvkioKivHnm6jyj0aJE5A83BXpTtv1B7mAGaRTT2qd53FrzvjC6fS69c6h0xz1n5p
6k9T6x1SlYbTRFhXV2wj8Fadg4VgIEXI1vY9oMrUwgGeUu01k/7YhRImKw3kQl8XEzCSee/1w8rq
S+J9m3Q9dNW1PZ1gxv1KHXnuvNwvW8A2fbUNwQZa2Zeibv2BXKfOLY6J6FYmqYrxPZur3+i9L6xv
k8gf28jbRZjTc6ZaljrcdJB3VpWLJ0/gMyOAvEuwVPyItXlDeORzr4v7MClh0tJkXCLBjfbcp0Vg
JtYtnBgAXfk+N5XdaIynqVK/e7n1BYUDz8GLN+84+Pgh4WCYmfdm9dRX7XEofYgShwVZw0T8OOgS
romHr1I1b4hq2LlZeBsOxa84srgt8HbX5qhpPN+Cfcw6i3novzl6+91rK8K5lrvRbyjSwYrDY5AK
rAN00iQmp1/YB589l9dDsYxfnaf+1HSVEtYdPFxELBBhEtCmPOoEnYk28tOouEGtEajSvZWkg2wK
a4bUTC7OBmfvPTCSL56VzX7UZM61MnGsU2Z3H1dggUmLp//gKtFGxvk1c9LK14b2EQTPGuLISVXz
HfHvq7L8MpO+ZlkvWXaTjcmuCZkdNAagu+8aKdVg0khsJWZe1vGr5jbnGJClTplNY47wqyzHJ50A
W1uroTlf58KSd6yfo68505VW8k4jpLBXRO5CDtOPeu409+S/XyWmau5Zzs1tMz0KeD2zqQ+Mfhzq
haIh3Mm8zxx95cxJEph9R+cZVNNKDbv7CQRQgZv/tujK61Ta0d4F7baxo3rehS1EmEpT7M0c805i
ukupIJOvmd4dYUsGogqv3QFyn5JduZU5PViF+tzm0w3T+mPqWGet7NaheRRKBDJlSH4ClLzjeGhS
59k/2xCfIRgOl+54Gu+8SedYlbvpoTUL0rYseTMIS/li9B6dTTt2QUNa0PG6CU/pQPz8xsbe7Uy8
RqYSXiGvbs9J01CKD1Baa3ORmoTNLuwncEk1DYYz4IvklBShvso8EbiJYa9UQxn2uguAVK2NR1Bc
xT4NVXvvUqneK60lfKeVMSu2egoBxL30AseKTUruEzXUuLFo69/yYKRI76LkCgqEPEYm89eoM6ud
nROoVLp1E+QRCT6YnGe/meyQLTDN1o02n5zW2zQzZ7MJ0KYiiBw0iNbT9O+WOgK4gpVCzrKa3Ud0
NoOW43EQxXW112b4lHr1o+6je00hoqlRSFvU76BOEVcGhdjX21oELUvVDcBBXpfBs8tza5j9xoj7
4RXRJ8Kp3Jy0PQrtaLUoeVho9fIMsAuv8Tw01ziOAG7aD4ol671MHRZGztprSZm8bHiR/tUsVdWP
Xd33RuKks7qX29z1+ZFrjkNNSAxVlu17pzQDoshJP5syst1jdROnLjQKL37OI2iROKwjWYs9nLr7
JJvKk+mk2feepvGqVsb0ENKgXlWF5a4ZT9T+BCVpZTaU/CLJte0IB23D704hYOuvRZo2UKU0Hlgb
Ga9SdTeWqQyBVebh2qyBc1p10YMBWf5vhlABWLXFdVnq3wzA2VuLGAlCwOJd0bgPzDuuLdUd10Zl
NVdCpTRwnpDKeVvIeMa6TSWJm9X0qqe1YHWQeGTBOq3Vzp12hPyZO9CazVppTpPcqrAUk/lX1CdL
lC8nz9xun+ey/DHY0S02CDWI3YIlQM9P2pQ+Gkm376LpFBfa7aw4G8Mod70lHvS28DXYaDhCv0sn
+1o11GYKVjR+9iTJt+i6t7YrIOVtQvOKWQ4j+aVKsg5JZ229rCUXGUGWNiJpIS2xiw8zqb10FgSJ
f4vApDlVVnbwZHEdeeRWjtdNZ+3KEitYXW9Dww4giQJDoUqDZhYoGa+GqdVnfntKh3vFTL1DnZfO
Fwguw3Ee5gi8TMzzH6sDR1eF5K+uINoMTjA9NQAUHud+1Qz3EAncbRbpctOWg/T7uFIM/HZmmQR9
M+PTnEcvD8y5q+GKdIO1ixyGQ0Cnk5TTteYdmtpwjpTG9mumUDLGalgdmepk+Bx6dVvVc3yLepUt
EalLvukG1B+krqpbO8q9jV4QGTUMvRUYnY7zaGZDKr1mPg7wp+602Eu3YpytnYgz7Wpoq/Qr57Zm
SWauyHSYKY86+Hn3pCAzdeNA66xg8BompBY5XCOzzPZNbam7NJfNc2uiLTNHw85W6pCASlPKEshq
PT2k86QBBLXEAfKZ9avQMB9X/djfeqryzYLkB1+sSfuz26MVklFFIVNwljynNAA2wi2TB1rR6t7g
q6+GWHVu8d47fjqAZck1p97BWeRAqwzkgIb6kvMXG749ksM9amNxaBOdXcNpjGnD+mEYO/qXOwkT
9zB4yYveddJkoKlaz1quJ+t50GK/c0R6A3uXDgNdIKCjNkzTVVq74aM9CG9vKuXMTcWFG7Uh9Qmt
j7VWdMqxzMA2z6lnPBtpEb4URpcfDGOE3VEUMzUiEspvM32NldKQr83i1Int6BTiJEslfaGB5e6l
ZjG908eCblaZ18OPGfLZTg4Aa5S4/womXGVBNBTfUYR50iv3LvGsrUVTE+5O4re2u2la3ccKc2ii
YSFMymLLLwk0M1JOCLmACMsnMyOMaRrPOp1LHqVByiMFe+fTWmHMNSkwk7Pwq2GOmxy9Lj2I8ipR
tSsvZgec3HyviuoBwumjkc+An8krMSXLU/XAvnowiH9UgVX6koFmQM/miyI0jaa9tqEXVQeNWs3B
mHY3OpjFdYOp2LFgN5IHaiDcD0+5Xp1qLd57jEGUuaIDNNaBZ0dPVUbCVRFedwi/qPxUAv+qOD4A
fPFWmT7AiQJ0vi4i83keVT0Qg86P77RrcnVePWkT/Eto6sqekuSQTmb9oOuNutLooj3MeUIgMcaf
lY2Of00gmr6BGNX6ddo+zvns3WUZubhlNGNKzO1DgexaJE60CUOkhw1BLas648FfGLErlEF1QJ7b
IXLMjV57d5P2tUpoPtdEtg3tNqRpwo4SOEjqvNgELaUEddRf6Qx+7ZSCEoL5SihyK/Ht4RH6VZJ1
1UCDBoIMSStmOpOeGu2ZvnDzw9OGHxDOF6hrX/pxrrabnKneWrNUZeQtW8JHbX4ADgNjdlRnMfhI
fuiOOJnwBfUo+4ZSoO6ODhgqzpHSoSVXxU0dj9oqcSx3m8O3o6Ebb2ulBeNrMvKnGcScv+xkkA8F
8+Ecmd+G3cI5ZYOVbWc9SnZWYhjPassS0cU2Q2gt6+yNWajWOac3FZB401zHRjIE4LUS5j2Re+yE
zksB+bHYkM+GjVDNzR2w2vigJHn5KBXFC0zMojc5GRPkvhrOs4GPfmurbbvtGccoKzlL77kBZHNj
08d8TJFV3juW0He40PqNoAGdrF1i5551chRP8dCkp7xUvPsyV2KyinOTcYfL/E9Nx2avqUnxPJKz
+bAgEb5JJ+9fB+qNQz8L5aAiNuw2otH6R8j34lpkZXpQYCp/hbQF4HrIhmFrli2NWcsrvLM32v1L
b+nhfQb+8k4TCRvTQM+TqMEwKR6EMRlfZ9uMM6aPjsbUXW9C3/CIxhYp6GFdL50HCyfTxi0zec6s
Wj3OWsJZzOFBtZ1Cuw/1ZtH+tcqphG25L1qnORN+aZHfYNcs/Wlu9Og55sa+YhOYj8DbOb65Vls+
9xn7pmZN03ogjvcerkX8AokRFaMB2P5ZeFavb5Bx6jB6c7KEo9QM0EBXgWKljLkRLMkoaQmi7Vv9
TmrokznQCsvXyfTkpxnYqN3OW9OwjZ/y1DSDxi6jG4/Q0F8CSYm26iIT6G9YzYJHy4lRv1oN8QWh
rm1m4XBEBF0+HfE3sUd4mYvkZGCgUpUBvCsjSMfyKuapTTy51xZDWzczuWb2BfJnXJm9/VAo7Q37
breCENIyc8MkJMx7tYg5x2ShnxMwuNMkidWUnDHs+Vn7QVyqvTLa0Kf3k6xpGRc/J5H05yFP90lY
DEHJST0QFnCdUAGk52UvVajnW92JN6NnBqnBGu5kyS1Bw94qdkfKsOxLWUmLM7r+0hbFuV7kLgRt
Rg8utJuVaiE2HsoW/ruD1LYu5+GYo6Ut4l8z3RJcdDDU1WcRh3tP5MFoamKld4w2Wn1GBYnxss+N
A5RnRm/jzJ/Lx6tKzzf/Td2ZLMeNbFv2V57VHGmAozd79QbRtwwGSVEUJzCKpAA4+sbRfX0tKG/V
k5hZybrDspykTA0j0LgfP2fvtSFI1KQAxguzzFacSudz5NVzE0x9DEJ2TqD8FbY4Z/oi0WOMKW0H
Okoe7NNCRQ963NIlMIuCJNVpr7vFzq5ryOiITTj1GeVZlO+tuEwE2fcMSRapzDhlk3RoJI7NXA6u
gNbT0nBxrICL9P1jXG3wWaS8Q8yhGj18l0a+kZn7Xg5x+iXPtHMz9PXanVFmfhZYO0M0VN2C81Ui
ywsnK7LRkzeNmDiyMANtHTbtJgmHF0c4tyxyrPmYk/m2b2C313r5FGhgbTGN0Q/u+iXKJTI5q/mQ
JiFxe2lib2H28/FpXrNRaY/MWNYIUjiY+uVR1ZM66oljbGahcxM4/rr2QlIqk6wDLU6r0A64dzUD
TO9kpptQym+VY1zCpHzVIh/5hGIPJep6xECK9TnLC2vLLoRuP82TdV1kahNFdFOqsYRRUmQV7EhM
9pkommsIsHlRNR5LC5m/RvOALuQUKI8qMykeawIc/dJ7AevFACHP462hJ+cu2fnKvVeM5BYimc5G
rS8igAuR9M9hoJt4s1t4ZZK5aBmgwm7Mkr6LP5J9oZ9Q1zs3rNn9Osybo4U4Bw1C4a9zXxCFA82X
vK2TTkNoDeJVvoST5CF0quLrVAw/jL4l4H0+iOp1KtcM424YFB18cjRoarykzMNOVuicVKPldNAM
46JyB25obw6XpKndbV8gH47GYwFQWRENz64EPMdBCZO6/tnhOcD6dO/XZfFo9hP0zpQuLlP0nssA
enDoZL3Qo5LhQTrYJ43W071pcm1C4HTLFkdEnUxbJw6vWU6Jb3biceTszXjfvzFFyPXKs0mnNdMQ
xIK+IusA6BbhFxQb6RYKpXN0YPrAeoz2DRlOXsBTWkfDrUEc7UNGnzH28NGEGRkIVhq524L01A28
LblFVpGS61F4Vy2CltqHt2KyDnySR/bE8yx6ylzvxScAY4dTnaVQsjcGYQzVgaGigWByKHN9bWsY
jgNinaBXEa6SxFtGaAiRybxYj5Z39KmAqnwYn9msDGr9eN3REjqpxKCNKnTCJEieve1io7xQGpyJ
5T0683vR9RZylF5eE5847iYI340uStZIlV4Ba4sF43nvfkiJiEWPdqWPxiJZEzcQkpV0RX+YUHsU
amYudx6qtkkcSru0TyOpGZdCE/GuMQiWjntFb2bMAY2AVGHjuk0dZGFx6Tyic9v2IyJe4ZblLRvP
Nq90f2cwFr60NiPbnDXYteXFcLJ7z2Y83plvXTn93JW4IwHxFjyieLQpbYjFrr7Y7pDsQosVdWw3
OoOoTIpVq6pH03mOYXlcwkE3L5Hak8ixcsW1ixhf6i8a/bh7r7DnAw+YSQNq8YKTmHU/ijHZeu3U
PeQB/FDsY+oic1ODG5zsayQfZztSxOxI75vyKgrFGKA9fTEa7Sy8TMUQ0/RpCGsIWQemcb4p02ep
w172A35TiSg5RmVApuylE/ZwkBqx9jWUcM/t1qLT6JhWxCQUFgJaXgjpmD4l75hSqNCdxWeQ+MFe
N7RzH6JMZFxRemDt4y8UwQLUBbKGWpNr226hdXJApv/6FVl/Q/pPZC+szMW5USly67HU1Ky5iUR5
FlhetRSc/s1sV4MyHtCGhM1TUrX5AjW3fcyLRq2CWFm73PIjOgiUXUXbNLCAM5vYqpF9UJY/Iq1a
DUVSISrTI6Ykk9w4AuAw3W7NPjC6ZCZhu/qmabNXEbrHpMpPtOzMfaKSp3oM9WOnnPqQJP0+y8Jy
J/XMXaiAFJxFVqYrphaQpFRjvHt62m57oU7pfNmZ14ecq6tDF6ft2hiBywqTa1l/941AMtAJGE3m
dn/qPR7yOHAPBK7Um8yzupUJm/KQGc2rwn73IAPnPcqByITWQdFK7qNc20DiZkcK/R5kq2KTzFvd
IHk2a75Xnv2SlMTvJH5nPpRe/8BjcKsy8vlKM3yn+hEn4osOZu/Yx8HWjmEns6Ue0gr2UWes8bfA
cxgCshgSZMvET0dK6/dhaeZLMXGgLDLznMjhllPDxQnDr5qC255Z2daeQrmtpCC7mjD6uqIWSDMg
87I/WJkD81Cg3QXXnSHo4mg7QPy1UnudZXJOJvcXpjxH6uBmOzd5yJMzA9ULx1akau6GGb7D3u+k
G5fMHDxBy9zVAOLXqPgyTsP0EDdeWZ/JDbp0lnFVGv1N4qTWbT1pFDf+xXRJKZ7I8dz46btGYmDG
gw94SGOSDascRvHO1NvboZX3dpuFe3R+FwOAcN0X49IS441KGBxV+lvgxKz0cQwVN27DpeQPXFxF
QFTiEOGMMIb3zBzh1D/rtf6DUnvnat4sPUaRM3r3fiVPHKsubaDecis2T15j+QhOs3ItQru/jFp4
RNiaLODhf21DG4tQWbBx32RaevXDdkHrcBlP/kEzx13eWnI1+c3WAefV+42/4vLHS6Mnq6sar52n
X7D0nnr9CzFUlHdkbWT9Nksab2Wn4Tqrm3tu64JCKVsGHUVSE/i34zxvLDE8dgZvXFYnF6uYjmrE
HcvdDEMaZKSthAs3QHEaIWTAjgn/X9AQTot9aPtfXbbNBXyuG7fWURvcOnOT3tC+EgAN8HeUl66A
9+2ZvPxKFtMFn7GLFroIVoly7T09lie/Kq5Fx3cZBh8RHlOpcFtNxElFsOky2/8GC36heKZ7M2Hg
qd461GXEbK1qe5M6N74PYM6JZo7uuQoqwGTRJuXUWCree+NbKjB8ZUQbRcFzyN7m/MxiRyNhPIz1
2cm1szWoA1PhpadrhFy5lzgOjkXgVWzFUlICxssMRsK6pvd2j1er3VqF8FZRVc2BzijSU3269xnv
PmD6te9J1gJNQMTjg1n0EsY/UgbmQkZcHDksHywgrhzV4AV4jnrum8JeqpR5HGacfoVX5yo5iNC6
tpoVqQ/awpi0PXkcIY5Z793PWSNJNYPvLCYiboqIHRxmykJWNfr8zFgKa0TBI71lPp+GYKkBi8nk
yu/UBR01pZU+zj7gtOEQpF0TVR+0NLzWEi6yZ10iLU0OdZRt4UwRL+C3RyG86OBbWr8B3PoVFPRl
rJO9EYLXL9PBXdPXcxckGKulbNKOCzUciZpxv5Cp8UPX6bWOyPPnrLiI6ty/d1kKkTK3dL/y1Nri
7yuPmmh30kpXRTfdZYJ8NI4s144kiWvURozUfI3vVMZUVcLXToTRb7KkvUyVwCYsKXYmxGOvLdJl
3b7Li2BHyNbSRm1Ogc5wOC02ohFb8Pp3Xl0uROtzsHtryNOgvt+1XsISwxq2j6XcoI/ZgmzbxPTh
qrBi4O1sfIQ7hVETxINNEQGY0S3d4tjm5SqyHpykuRAfdQqj6iYW2mqAAO2afTnfNesbovBmjbTK
WrYqEY9a6xDf5YQcash2AzY9Kb4dMJxN7DxE4bhM6kcrHTcoNW/IqtmE9V7Cyx9OcBS3Vvjqcx4n
8gUC9SwRQF9Zi4Wd/sDZz7YLSCXxicuKn5x22Jjta2RtdLN8QpD3Eozard7PUgNzFXZzzBqtIZAR
dXtKEwGJ/YUwz2XJuVOyHlfthmzZdQsgFYvmInW+ZRlIZQD0Kyp7vIjxAYHMqnSxW1QkyzwQk64Y
6NPSSyzDXTo8zvvJ48wNTN7R72Tqhvd12FS3yHH4wcAf902t+VuUHWIpzDr+DsbE2pLDljLDYUFa
1g1wfob2WBIqegwMJGPdOyZeYM2yAr4qLJxzWarmEJh5v2074oWKLLce81hwihsa1nyJSnXl1xbm
2qi8gOM2vtkur7Jdji0d3TT80VhuuNcT1mpp6cVXZbQopHsd32ctvfIOFKuzBNX/xWT23i2k5Y0H
MkFIzhLk/VESPAwU9lih05VpNAz3yDr0gx1xTfey1r64LVog2qvfsJmsSxIXVm7KQgpC/NrolseG
9cj0vNgWI66JoM/JquOokMfaEtIe3gSe5AOJqNUqCdJXIZ1bBniP8I/2Iop+YIrgmAG+vgUF10Lc
pWy5az3v4Af0esvBvvj4/5lPmhcSM+g2oc7CQ85rFDyx0scr8rzoE5urjDNMZzMadIOe0CWdF6VH
AslkwxJFD6ugvY49nhavyG7rvt1NvnkTptaFjJ5nTdh3Zq8dpNmCXa+30u5r+gR9wl2ctF2YyNsU
TDe1YXg/6PKQme2TxQ5LhMjELm5FaN5SbUPPtF/4VnRfDeZtpgNr1+hUF6a57AdmkIrRjZGcg6Ag
AMtV3+3kR20obalT4C85qaInoe1rEt6z4DT6o0ViyeVkeyPqCSlDiT6N/xkHCtSU1MpIi24sU129
Fq13MAVbc0ielZ9IslvKdxVE3029oMQmzxLLbw5YXNtBZm8XfTTscs3Ymla1cafw4DuMgiAbMd0O
j8RSPlIc3pgGcVCEK90OOkT5aLwBYbMYA5v8ySw7SZMttTA9Xrw6pE8wL8cG6VjI2YJ+HBc5Utkd
KR76Ak/4Uzm5Wy/qDoY1zEPGYFHm/kovynRb2hxbgvZ5LLOLDBr2fy+61yNHW1YkBDhdcKegHeqp
eMa2v7dadWlzuQnpV2D8+CEsTd+Ewn+YUyD6pqLh685men1lqWrr5Z4J8yAfN202mOtJCrIdsXUu
YHTcDFSLbWbedlmzd4ggIL8kfMFM6C10R3smCQ/nT2P8kAbmsVx6Bybh6DY9dRsNxgU1643QwwuI
z5XTtKTqNZe8qzeaO965/ndfbfBI3zBCJK6mTdZk88YcYvxV2s9ZdOgg9W4HoeDdZkRKOn1lsPXp
xM8JDOKacQblvbAa2iyZ2ONmXyIGvxvVvefu0c7v8Jhch+xeJNqqbZ1ZE2CHjM7sGvF6zdEtSPah
Pxwr4BPrqBfEW0REFBBwOqNS0nVlBBcZk5VKvsO0mAjcXBacbukqU+DqbYNSuXK30iWsDAXk0fFJ
OtPn6Powc960KTshBbm3VbzWJiNbFKozFzodu7YxGdLIESQgvXNiUOTSCFsSRccDCtO3sG4PYCLu
GLetXOmd6XMcOLKOBP0x6+SMuSgcQKxhl8FrqaAx5cUWFMOWhC0CjmRtrGQL22OG56GR70oeOaaS
lGJgX4vupDz9zZIEXlrml6rMvgdudhz97l2l1ZumBVtdBeHKQVqwFKp+bT151WxSQdhW7zybirtz
9nFJnJEIT75sGE1hNFIEQUU/dFwba8t9J1nlC6E/N3j15q5XJm7qtDoR7HGJ+klfZsTBlJ2fLf2C
dVRBLCb2BCTxgCutlOkThe5er+qXVEVPfROYW06Px6E3Hseu+pEz3CWKJ9NogWsPOq+2QROK15mc
zAm0QcEqGQpvqTznhRYyeIDYUmsAF7dswwfhjbeehxOPePVZqeGmxoZBf49QHczapJKJWFx3Dic8
yTy70LZzyWInFtzvy5NGkuSczA4Fzhh/xIpZVk212vaeWqU609q0KVehFp7qpsTXS9ds0Yh2ZLyB
uddVdPEKwve8qtNJe+EnVcZwiMG0gPCle4tIxdiUjn8BPaifgiSKllwjnIFOuiyE9n1qW9RR0YPS
3K0Rd/yLnYzWZuJFxzgauXwlk7JQmAXPo3HMGT4sa0wTy7Yu6XnzrrI94ElA57Otnc5aBiL+YUv/
frQUDWop6N1lWz/snltHrTzrlJeMYcaaCx3JeOWS5JoTPWhxVog2pTUGC6tEpuHYj6j7VwxObTod
TbceO40Mnjx6IWTxi40+/pgDM1glIrW/m5r+gxxG1lTjpe85a2Vl+U3EZORh6GAiEc6Tqe9tI74V
qCBtpqmytZca7wLKIjIlu6fJRzrRp9RPpshOiLARN8R78lhuuV1HzUeXxljpVqbWqiTDrxTMJVJ0
ENgDF2N0Uc3Zj26G9jF2pbVqHWcvRXkISY6qqu7OS9Nyr5e8WrYRPNitg2BCIYwZDaSNfn9wzOHJ
lhX4h0Fgpm71+6kcYUNkR2PobrBTPmA52xLRvnGjemPRFVv0maNtW40CJzS/BcW1JkmXod20waQK
DF8x08qiu4r+NG25hRX5VwN1YxsOX0Mnfa6myNy2vbxvtOS1Q30YuO8mZUPD4Le3CYmk1BftVuu3
ZbIfbbLdYiaxSXqeXwtZbNJoWgJuUkJtfHUX0xPo14m1GmvOtjqDjlIusKVszBHd4UjfqM1iccht
Aiq9PjlFLvIwT19/ifylcbHnqXuW03a+VkSYPcQVeTm1zhdFk6ofxNjG77ivp12mTO2dxIFknUZd
fj+hhfxhRh47jMCUk7ATZX0c3cSZ3Y8rASCf8evYfsX62d+gp0We7+kEmU5KHket9fbjVJkbL8qb
00gJdMrsJPoe5FHNls7Z1Qxqh1PToG+yQK93Gpy+Rc+c9Kl3whcg0ufali9uxTxJtEXDvAWf0kJz
xRptYHnqoqk+pzirblwz0/dG0z02cG8ooOiErmHPPLplQgirEMo8GKkXMtRM3uqwXrLmktGibSZj
zm12VlFuXIom+kpENoI257GJ0ZkacV7N56dbNxdipeWsb8AyyodKOtpV+TQ/zZeCwgIGAwmQSj/L
MrmtEnsRKrgpNCF29JK0LVPmbF1Zk7mLu/a2it07xGzxXe+UK+yYaKhEPhxqJNOErDbRwk3VTeEY
T3HcHgvxKpVOZC2HD6Yz2HL6lhm9TLbJiGSdORXutidPP/eA+7r+ZDjhxmXuEjq3hdvtGJQvKgo7
13jXeuaLkbaTCo6DWT2b8jvaf/rIj7y3S3rCPgKi6ZmSedwojY5fSJrzjANgoxmnF9OdTbCcd22n
cEik6EuqRfdADiX+BHkTytmjxiB3DBEPivhr7QftfHCpWFUI3pLN2sJUgX0QiZZ2WxDAUrPwiXhl
iT2Jx7fV7MzwYrU2Uz14StA6bsyCwpqooIFoitUwFV+jfNuV8bGIx6ucG0rkiQXrXvOa/dj4HG4H
Aqnr7j5V/inoPH8RkgyFcSge9mKS4Tp162915r602MtTUSffA13zHukPRhtz8qn8Sxx6fq9vunye
BqBmS8qEDgCB8yusqmsjmauWOnaWlcfmmg6Ou0hT3B12dA6TCU+08XVq62PTItXN7W08hoiWpf/m
CxZJmizaN9fARTzivjtLh8xDT5uOWtFv8XlsEw13vBYDD43l0FFpCbxQmJgXrh+8RYI5YIvsFYT6
uVLRyW3f40ZHrmNRJFn2OC1Jq35h0+Xl6dHEFcMTUaPrIkfx6rGpMzBPFr1flLjpKc0yskzla102
CNGFf+5dTgCKX9gISBc2ZXZa1u2SsDf6rmkqWUp6bx2bZXSDvm7B6ozJEBeUFqhiHfrhw9iGxRpG
rftOhAiGJLpuK5zJB0QA5zrWH5lzR0tlpT0CbDvD85w2GZ+CYe1Pl8G/5be4lO/5fVu/v7fnl/I/
57/6WjCFj8Oo/a/ff9n8+evwvVi9tC+//WKdt3E7XtV7Pd69N0SR/dd//gnbmf/k/+tv/sf7z3/l
YSzf/+f/eC0UOfT8a+RC57+iCD1cpf93J8XmpS7e/2PfpC/5W/Pxr/3pp9CcP0DSM1vDGuHB/SSf
4X8bKjT3Dxi4dPohgv4MX8Jq8S9DhSP+MNnKMDh4tgB6MEPm/2WocAx+y9KB2kB/gd1j+/+OoeIn
g/+/XeTYKLBK48zArwt2U0Ai+t22i3U5MiyVE7ztxs21kb6xt+rwgSQTxk/dyLC6jpt1gXn/2TQU
+jk/r5eSjvkhlgkC5bpfeaUT3Xujh8zEaN683m1P1KrJdTDcT+hXv3u8//ywJmpGyPAG9FvxwXeO
oWOsGvLPqPcmdWfk8XgDk7T5xEluzlblj9eEq0/yA9ATxs4fnPXEqDNfIEh4OQQGqW05SrVlWdTe
Q2mSoohJkyDyhfT3QpSIq3vKmLsIyeawaF2JpiOGTLCGb5JtZGR6O9NOTY6tKSF9vq/oXYKBVqzt
Ixv5gHROr7L2RlYYxMsRs+JCWHK6RmQgrxSRlfco19gRLV8zp4UMMsAbmgjeiIA22XTgiNxFpWjw
cMjbwSu1V3AtoPREVXbPfpLB1/vl+b798yL8Cpb8SxIQeMcZcASADMWCheX79+el7VN8YeAeliiY
l0NaGF85K+ursk7ddhfR6CHtOnbp7nm9uY9DkQGZrqP+Lu2wei15HxDftslNq4EnWedOKbDf4NdE
Km9nqxFr5CcfWMwMl99vpj3ziekJmHx0f379foUyOfS7zHrwDNp5WfNaEgO3qQ0DEXE8NTfED5HT
Ce1sbQ9e+jW1XVKVffpkfcGMaRGjgTwW5HO+UdjX6ECGqT/SZqNB0F8mp0ampTtu/NC2osORp5dI
iD0PjUZOT6Be/fOlt//6WM7eKq66bQKg5PH8/ZvoltF4RCUbyxo54H2bB2j5oNi+ttDBaqS8dnTQ
RRl8ie25tUIsKnmUIBg3rlQhlz6scID2ZJw94tpuHwOOB/FSUSw0TGCb6A6L6gA7TakBWtxo4Jvp
xnJps8NR9JmDfCbdyakp9lOgBsJAek1+Iz1cHvLojR+WdIRCWzZA8z7nhEjqLOSYauy/hGCUD1Ap
pm1XheRRayUSZFfDkoQLMHpwab8/gYrDaOJE2R2VfvmidL4BehamvhMweKzAYTSQycsuHXFu3o2G
17w1KXHi7ZBGfI0iq8dVN6FHIMBKu+19t7wU2Qghxm+N+PrPd2LeBP7yTNHhcnT+m5eJ+U79QmzT
qqyuqU+MZW9WMQgBfCoLV3JxzNQjtngIEfmue8H4Gpqat8aeTFKkUtad7CHzLTWNO0O0RGfV3S2H
JRc9Foqnh6oL0eGmkEYvdCXwjDpmy4TH60N59seSmoPgLBCWvVGOZxUU+M7yul/UZcztQrHcwSRR
hLwa3QkqXxIt7VTNwmxgNEuG1uka6hpbWa4pPGEFLn5kKKjYmzA650QCRxSmibzn4GZ6CzLo66Wp
S6zQTRcWpMnjKAA50GvjyWUuaZQWBxwvwOmPZhervY7sImkE58Qwa86uKmxnQ3J2eTNpGK4BTkSH
ou8pM2P6+ckKnX91ijL+ADTp2LyNhXMBnTqA0s0Vwq7kKlTFIRNjzAYhcrjJy8D96kACwOpQ2BHu
KdA2KzfWjnoR4mo27BKniCu/obGfT9Jmeicmnyn6J/f+b249iVi+A2eDCftPe+Ivtx7ISUIYXyuY
L/FwxcDsTgnmqZsKVMt2QkIN4CRtvhdTpH8Cq/qAHpl3P5sEAdDy7Hw+go8PK1mGgjVAqC6WjSgL
1CTl8E1S1R1rWxwbTkZzU7La2jZqWp0aOfXxQIlYRUT7VNbaL3lU+kbPPwGrCvHXK+IYSFZ4D/jm
5kfwijFYBWvnaFCdx+Y6stxuK0t2pIDGMg2zftqY+M6WkDLShd1pdMWJ7vsSFkELAYKy1sHjtkXe
abKJZNERfsYiGRDmBYaf3gHaGYh4ys1Xyij6EQ1d33++ofZMTfuwQYDJoqigpvJ182c18MsdHdXP
rotPDjpWgZOTy3FYB4YY812QGPfpZBqoh3UvRhvVVrsyK+lHKoOlkYCM0cGBPWS0P5KB1mkVSB5w
0qStG2YkRbCOVeevSqc0TrzqODTrykMKphkRgd7BEK9yj9wJE9DZnZ2mA4Z0NFaznsJiBcEBERpH
zRmZvzPl844EQFoSLWlJRo0np12dsHxYZjM+iZZedRpIXNSxIeiLi4jAc84s5p2V0Edya3uAtzI6
J1IXvlROhpMNec/KGBtnFfxc1rsxop/xz5f2A/325xNLtAZrpA4klYLqA7BOTuwTI4yipYsX4SEA
wLmLCHFFnpdjNZwwzbo5366t6uzoDNq47tWA38FxvH3Pp1xwBAyI1G7rk6MRX/PPn878mxvv4liG
c+wKW7fd+cH+5cY3YTeaKtJZxbss+VpVpnfUNJoIUKs2uXScTQpKfItox1iriCkjeoxvVZf0Bx+x
1VZMMdMIfdZCafOgF33bvlVdhbDXY+gQyo3hRdYXVEQcVQFZnINGy3ZCA7cB9hBhFNyrbeYqtDla
9Vkqz1/XCst22JqEwY/1XPtnVfTLd9OYtntZ1fPdjERAUzO8ZVFM/VcxtP6pzhIX5RPNN91amemi
84d47Tgdn1shlwiV86azsXz2phl/2Tb5UFDX2cpMsJz6x7NG6WVBrjvM043ckreWm3drXNlqabjd
PgGQvkPWhizKewI6t+ZYchjAGH3CSZrPM7+97RzAgBnCzIKia5ofUxrjWLZDBexwWZb9K/o8Z9f5
nbHJRDh9tjD+7lTn6edHkZ3IKUIw3+Z49fvzNWAg1FId3FITDgQoYjx4dMfmIlOBeNjpPQstol3e
0mBqnqGxhI8w/cIanDdCyc5GV4Q5H42t66fGd0aLM2UPcViVWkibpxEpwZSl0wwrQytSwFuQWwdR
3RUbpnzQK1kGy6SoX8g1YH6OHr46uExjvLVlyk+Iy/bfXFQPHydkZ3CbvJ1zDf7L08bxstPpxsEu
odZY0a4iIAxwx6nHJ/uFAZa17oqxuhsHYe5p9kiEw711KTrLzVZwYUDvIjK+x8pmU05mHcjfACHo
a1D743081Udd1cXDTN5tFthqChvqnle/0LTzHtmoSUnXQjw0RppQ59odktawi2eZeqPw4VTWcrBS
bHFdXN9joGhf+lrT3nQ/i7+FheM9pX3iHU1NuN/71qKghaGUnPHfkM1jtL3OtNRGzNdENLGmNsUy
WSE6ZgL34LRqeCK4KU/JP/nCoa4ztigpiq1lyAstTyKFo0bEfz7B/1Yb5Ry/1hi5frS/90x+9kH+
u6Hy/12zhRX4H5ot9Xv+Gv3HLW9z/t78zq/w+Jv/6rcYpvUHAFHHt6252aKbrEJ/Aiw0zn9/zKhW
XO4exHzd4Tn9V8OFXgyVFUMjj+QpyJnUWP+n48Kd/4PJB2U+7QAWL5wz/07L5Seb95clCNUzLwp8
DU7RrED6xxKylYMBsqkfz32sgk1VJs2RMYTCtOwhrK777qyGtmcM2mL9cc3poHK8EkJP0lVfexXn
onJg2UZVr1sYV9kZ4REAnTxUDnOHIYrVQ8xkZCXz6RGdL1tQ/AKgTD0EibK2OtLPhYZS9rPN/sN2
yhXF60VYn0dMB2Ry70N52lchHUw3H85piT0d05P+XBI336Mf3P78oLrbL8Mmjm4tJx4PCFw+q83N
ecf+7cryCcC5zjlbPpavj/GETuwgLCoN/TxF3ebJw9x3i91RFjummesc89zGGFhZVqElwicO+FG5
7Lyg/apPRnHFh0IHtnBGjkxtAUMgo9I3F67n5k+cZuQr+BOkAWaiDr3ZuCTG6PhnBrPHj4+df+9g
sDrVdYVtOy38RiCplOgnqialtS4wLrGaaCDEE+8zjv/H3R4wM9g9F2w75QZPhD9vvL+sv3WFeNkA
P3VG12fepSH21IVr+JqiV9VUP4w4Es6iox2OcBcMEU37gM3VNi6RAL9j9BML6zRm8puLRbRb/PKW
zm8jrs7fWkbz6v/7XeF94nX0KUPmbKUPn04msfShm4qztE2f/SiCvOE2M7qsGq1vZtLb9JzpaVxk
WA6HtPNBblkCPb/TlOCnNA+52TwoCT45UH3oJnLV5sxhnhIdJzlo4w/VaRM3vpPUTU8TXD4TUOHz
MAyfxe395NH8/u05FnFOtC0KHgZk8zP7y73pAjusba2aznqu01lB78Pjp/HucoZNqqo9sKVO70Yk
NKAQOk7HLNVQMZdt9pClRRgvnQLbIteiY56oj0G3IqsSkUxmMruaFe1kizCtIIZD3jgNw2TTGNu1
G+XeNTO0Oudg7L+MdoGYeohGsDiNEVv31uBlz6R+PMc2huh1FKP+A/8LkrvNa2bAsY0NKWjpvzRu
zw9OnOqNBw9qiCXSzzLa/ub5Zdlg6YUiM4Of/flO/XKN6qknBwAN7dlUBRqWBDfEwmZKU/NhYQ8Q
E9JsAqfbWDBDnKWLlvMe1gaiY7gmsb/qH0BZ1TJ9++TB/VCv8oDQLuTpAAfiuI74eYD45WM1TdMy
SvPHc152zVILJgFI3slWQLzUPusB2mha3++nousfka9Um1ESwjKmyWcwyw/AVXv+JGwbtKJptwGS
/hiDZkxWKPMS3oM2gAtrg9QOV4wsuUmysdTKb0xnIyGboFwu9PEZJj4yxqLhAnKULsp14vAuLdSI
+f6fr9FMkv716SY8TrjA/VxgUfQlPyaFt+Akw7QNuivT6ZdScJk8m0GdjtBomQxi/88/7eOB0uPH
MRfh5/Ey8W/o88f55Y5oyqtDiznYNRPVE7uAvq3rcwSRgiNFl6xk5aOnTNSbDn4WNTrawe9ejgfW
NjE1DjVWvkzzwk92vo/rCB+KE6RBQ9Cfw6b8DyMUbbCH2uod/doMZvXNoiG5yWSd7z757h/3Vxo+
yFYNZIycoOal68N3RxmYKLj511Gna9I1tGGbioYJxAAPR41sFnpmPpcEaM/KxPgZoXr+yZH5b64/
Nxq4q2Xg3aXA+nCkmXx2gyZXzOYGf9i6jPM3vaU3a1fwbkSud9P57pkmtdy5AaJjzgXB2fWSmwwl
+KIIfGaKutlN4FeQjHxyfT6+rcR5uhYDM0IK6OYQYff79WGKjVmY7vTVz40eE2HgLWNv6BaJBSe6
h0q4bAOEaGXU2neJQZ+UVBz71FBHrT/5JH+9U3wSngWPQtK3+Vd+/yRWmA9Dppvp1cgM+BchCCdz
aIyVt7rpbKwPmV3Kow3fARUOuIdPfvrfXodffvqHd4QMY2UKqafXoc/oSJeNvsYshRExy/8XZ2e2
GykWZdEvQoLL/Bqzw2ETdqadmX5BOTLPM1/fC/dDOwgrULVUqspSlUQAl3vPsM/axYtbQDkI0hzt
GkPy1OI7gGgqox/QPJcW7NXeIFSLhQqijZgZT4zZY4CZq/VpL/lPJkZLTCPp5iYHRH9wGzV7SsM0
23g+ReNUcpmHaH5kev2jSvVdXxr1S1eN5jlsAvXBGPtx1/nxUjtlbjSPA5xq0Ze1OJkNzuX3asWH
vaSRGI53zTB4Ur0GCYNrlk+dOh50RpfulZCee1XKzWMY1vY95Ah9p3gQrW+/q2lJXuye/AQDSwZM
vkkuSAguF4oVpDRPgIc/Ubx/LAZdfmb2O9tSTXPvqhoFboZ29hHNXH6+feHPXo2hQkdWqQ3Z2vuz
+XDvOIvoDDq6XLignq42LA8/iQKUe8w/GxBwFtbCvAv3/rA5uMTkBga/T50lBwNzxbUGHvNJt+Nq
DbizuwOHjRanSBA81gUi6qoU2wSsxKoz+poWlBXsOxkmFUQs6djL3VtB23k3lEW61VumqDSFAVo5
zLRNl7vDW+Xj46CjPjPKXGF0RfUe/x/PjCiW9JExFoLZy5cFQk4Zy6AJaExMmtNIBXcch98Zf2ae
JNG0hVNleiJXa2NyI8dRbzr3Zk/M6mW3kcY4RBBmfqWb0+7zxKIXMvq/stA+Zba6WJ+bPsjLS/Kp
yjp9deJ0EwebyztkzmGMfdkOGHpn9CF2xXe5rNw7BGUrTOSi1RiY9a6MsmfberT17DEARXyCqL8v
hTC2COIlnvx/feik6aQqsox72iR6uPxJ+Kq0PjRd/wkWtbUGIv8qRPs0IkjfjG62aFp3/V3QJ1YI
sUyi0Iluf3m5sc0jeMB18JRKOJOtyy6kvivpnpCZmB3LP1qqnOHi70a0QChtBIQORIEMdMuVT3sz
kKjKCf3QeoP+Yrk6oh9ZhxR4+5m8/4rZe6L9CylbRyBC2W1KuD58veQDSQEjIHwSZAEOyqbxZeqv
3YG7p7Oa5irz81qcITtorJiIv+8CnORMvrWNYoTql44a2SPdlfi35cFwWdEwBPJWGY22EVWqPqQ1
bCnPkIanNNbF99u//t2kcfbrpxohL5NyC+X32Ss1sQYjBUm9pzhlAs0tLEhkIh4PqT2KddC8M36n
9kATiA2c4b07dOr9UA3Dd4OW0GHohAYxNjqUBdwagaBiQz/ORw/Vb2D9mICFKdGL6WDrod1WlTKi
bUHH0oNY0ErDplaqAwkW8V8M96SjXj5bRhp9cXU73wDV6DdFLH3x0rR+YCiLHmjU54cOVvquSBEL
D7UtYBKG9d4CPLcQw1xFkkLjw6N0QnFIIcCdh3hDJHtmP0rnIfegQyQonlN9DBZs+N6PlfkbIM9C
V0TDi8B9lpDbXqVkSp94cBQRuGt6bt6JNIs3TAl1m7JRPIg4Rb2t8DH9ElLCYrY4aJws7776bjo+
ML2WHWMb+Any0p/CTF6ayEaFpzO6NfQ/XHih29FLtnJVdHsAkO4euEm20lpeCZ2eYuEQ/eShsW1N
Kbxlka7ps7ux5GagVqpIZ7WKpNVYiniiKYa/by/bT8IF9iEDk0RApPR+55sjqgWKX3QvzjDNVBBt
JlGt15O0q6mjVTWSEN/cdS4jbFbCOHmpJwvnz8yCC9NKslCFG5xEYxwLc8t6ubaE1g86cszW/Brk
e1CGkgvB/1eo+duiNreVGd2DgLW7YVcO/Ukt7H3XNw+5/8+b5kAhSCw8k1mH439/EQ5tuDERSenz
dGwsYlfy5D45jx4uQKpLUUxhMGQ3Mnm47iJE4xaA669tUSRsOlW6T3EZAiKJC5hs1cOWMSFI0NkY
/pGqyj0OCe03D/zmNlem/hmo3/+8VqbDhOwFkxCcseY7p2l2GiMu+AsxSq5vh67q1gEEuoXP+Poc
5f1gQjnhkydD8Sns+7A/x7Iv14OuJmcmjap91HTeOlbUauMOjbVwqesDa2paT1kngGP+ODuymR80
5Kyzw/MYJAAWh5qBYzdJ0OlDSInURQ3CJ7f2f9ejlj47INGmhWXLkBZDANYdJBr2ALW+B3R/8GHv
MUHxAFryGKv5Gu9L5mMORZvuO3WAJlCAUt3dXoDX64/6/nSKUOVHEyjPQjIvqeuyH8r4nEdobXKd
YpcW+oBIWv+A5wYxYgDRnjAf61WJgfzbV59rJ1n+tBKnOgTlD5XdenYO62VLd0nvw3OgaZBJmCL6
gkDRfDDV7uhL4WRLLNQHGGEN0wdKYx9UsG1JygxL2sLZQFCcDschKpWDJ1OaSPGlOkBK8h7sGvZz
zZjE7R98nW6YKElReeI5QE9uXs/KcsOFaBcHZ2CC8NpiK1kbbagzTGPIgJfTcVeZkoP8e6kI+snm
Se2Cyo2NDoDiwQQV//hFmDGibawX/TN1xWHXJcEzFjjjS9uKPzLEr2+1Am5aLcHbhHaAbD7Wl5zf
rxcuv2BaKcoU2iHJvfwFougFQpPRP9tV9ZzmpTiXyGiYCE3Thad8VayblgXVMD5H6mG0RWbf5BCG
XZE3GZfqs0No5nAbrEh9aAB/AhOvHhk5NB59PCzwZlk1QEM86IFr+ggMImdLXk2fvHNFptdOJjHp
HN7VOx/2ItGZxtioQ3CeVPQrt46qR8uI9Cdhjd8D0OWYsiSgtOLw7fZam97oZYxBEEP9Ywr04L4b
s+eNbWVRmKIKz4qr63vJUPU1xDB7c/sq19sfb3MqL1AW02nrTW/9w91lIO3GSE39M/Tv9g6ATrem
/JhvYbF9qZThdPtqn6whjmBEDIhF2Gqt2dW0An+UGuTlWSrsr3FaRrsB+Ceyf7W7u32l6+SPNBlP
L+J7GdzfvDVRiqLrqygOz22n/MnqQd2C1itfPSv+HQ+1/Een+7W9fcnPbo6LKjxNBCPYIc4eZREk
2BhJwVkJVelkqNWrZxvSITbkv7cv9Mk7o9BPn1Wh3G/wfVxeyM/6dqw4m50iAH+fx7VxMIL+byO6
/H6Q0Yfdvtwn2dJUM2dtEKLwRM3Z5wgnHDQsPtoOE/rmgy6UkoGnYHyk6UXBQw82DIxgWxGZ44nm
nXXE1kf+bjf5pgwK8670XXEoPcgs7E+m97upAQo3ec/UVR89h0VeIWSKggVFxSfvn61qWmSEEBiH
z16G8AsLQ5pMdcrSZNgO9sSTlGmn2iTYTEup2vR2Vv1/HhRyLXrn1Cypn85ezOAGOYZXBYDhKN0P
snesIZY1/1BG/CWgOtR+u4qnyURoZHILqjlEjWJmR83dVxgORXr7Yo2SzR5jrDVXOYRds7CnXD8V
NhMqIggh+QzFuyz3w9eeuJaq4vHgnUUmn5vGfq46WX0shHXS5DJ57tLCXwivrnexKU/lc5iSC2qq
s7WT59UoFYXrnSmkhavMTq1tHCvN/vYSnQujCCQuLjMvO6RE/B1D/d7ZKHairDeRHR9b3QYjbCnf
jXj8Plr1PvGkU6n1v0y+4oVtdPEHzNabPgQePE/bO7M6dhIqVoYUbBmb0HjX5GLX2tGDFNvfE/fo
GlBv7LFZWHzXmwJhCasdUS17FzWYy00Bc64IR42M3adQkamGXGto/imeBrmn+nb7cb8XGy/PJp44
JR4qeTRtrvp6ca2GQcDU/FktwmdZIQiLc+YQhzQRYCvVbKcNYfmPzMW7n4rRPxS5sO5rzUgPWsVW
DI9tArJp9qkCbvUPhi6jdVBIDXAHVvE3r+AOIMgoXqkvIK6XBm+Pzw4AZk3rpzFaVNgbN8aNy6T8
vGVGwlgnWK49hJYP9lkfokdhxfkOLwKDod4CFkU+AHkH6n+yeEkLW81n754vCikz/UWBLGu2xl21
gNSAJ9i5QXV8NJLxr0W/+ugKaQeKoznqZksBfkSJJkwGyehnKy+5mh9uv5TrOIUmK2k1KTbyatyA
LhdALSPmCkoAsTrLcN3hZmWPaOvbcpqVbYOCieDmTxLX8r//fF0CCFWmZYSjMkff5XVhtY2wElvv
7OVMJCPFV5+yxvKe3UGcISX7d31iYEUW1uaCPPC6lybo41FuJG8jpKC1e3nlTGqaoqCncJYFvTvd
sv7VeHhuElWAOCi8IOBs7HCfzaVXGdXmEww7sVfYjJyw9v2tXgGhNHPNCS3z6fYz+SSCpa7I/kop
FAqFOg8aAykFLYNxuhPa4mdOLWSdfxOoA8Dg4A0W9dEXo45OjUG22Ynk2JgRVAIFqHzkLZnHf7ID
TxUXSp2MlNhMHsyeUlkhhWaSHuRh1P+0M/q4sjlGC6vgOvihccjRQvBD7RtF8uwqcUDRd3QtJ8ka
jL38/sQkXLnvoLUvTVB9coihNp8m2ATCENqol5cS6agGBlQ+J6HcBni2BSJSePj5mEa7KdSsXce5
UBbOsU9qR3zgPD31PVLW5m80LURgwKOyHRnwL26/pQYxMAOSlmnBj2goTQwq0CODZGb7DVPhYrfg
PqmjhQWGNnHo6tK011WdS0dFNuFd5Jb8r2q014WVNz3o2daMco/aDF+iQolythmNHQ5xo5xYjtcZ
ySEThbGOhhFidCmab2wgP1NFxfavHuQjv8qC9yAzjtj4vxd+x3Sdy99hozHQaIYQO9IKmM6rD6GG
HUmSUhdufm7GNP9moM6/I4EMCcUYeBxo8G4MkrWDMNwXQFrdtiWO37RDv86lPgUANGxFH+onpmVC
DAvjYIezCj4sQy/dx2AT/+vpSfWBaFEQtam0wOcFXUWnap6xmZzlom8wNi2p/Nfhiz1OfkEjdkW3
n87VEuZySKfZpwnGCKxnDwe/7sTtXNUjhW5CVIxjsusloEpWmcY7A5jAhkM3XtgvrzaC6aLGtE9z
aGvmPEIoWcIm0k7v3FGJWVObjldlnQwLx9B7b/7ixasMdfEIKRQwuWCqs3sjbzUyWc5tkLb4Sg0q
ZW3U1ZCMmubODmApevCdvH3X/I3b+0zCGVZ22vZFZDgh9GDXIIJC5/ndB90+K8Kdnr+4drQCxcs/
tYUfe6WbInThmybqZfMC9WrMqnFlaspjkWSSU9M42JpJ+2yOJTbQRLNfkdFFB9j4AAVK+xnhuX5k
zGEKVFx6V3Ivp5T6ZfMQMG17d3t9XO82zCXzunhbk3CKEtnl10NGHnW4tnrnhm46yDU3OHgkSXdl
OxF+jeig5XSDSRm8R0wpwr09jRHDyGr2NTIq+M4WYAMGj9sXgNd/PbqR+HPp4/72z5xe5cWr1jjf
2PIn3eRUsJlW3Idv3E29NheSLJ67OrB3ensek6MSUYhKIgBSt691faSSUxFo8IHS/NIoEF1eTIvG
iGiRPC6XLMMpM80xA3jbRdgSNnq5efSBCmDTk220zArvAdTDrUzkX2oDDEmi37i7/YOu02Kd5GHq
M3EQoZidSwAs5OqEIMI+N1pl7/umGrFuk/HoYtAqeG7GDrpHa/+wUMnsO8uC6J0VzCTruso7LDCm
mDB1wNiL6quFJOh3XkhUg2W3BnSrNh7Ib9v6h2iZ6anbv/zqtfHDKSHSgyGKx/189oVqAGhHBSOq
8+h32xFbCgaisycadBwXNID++8VQblLLIgiZLnj52tBjeVpc6to5iaLhZOhpunZxqF3XBp9OZfti
4XpXuxw3R/FF03UURIy4z26uTjE4SrqGm0t9fDwFXmtmKy/tcp9ehVXIsAYrEdne5V0liZEXVmlo
Z2ExINnmE5DUVouFU2k+WcfSQKGnYBdJUjeV6GbbAHLpMI6l3jxD124nJkDzkkVet2mqTn+21BT0
sYqv5zE0GQLzKbNvlbBhXMoUmQUAH93sT81FCbSufCV6zohQvNXoD+4/sx7M79ZQuV+6pgQ5A4HU
qJm1BQAX+9RwSOUYQl61Pd5Uwsy8RzNKohdE3wh9gr6qmDJx82qXuikUO3nIAIkQleCyxVApsHf+
HYc8xpBtH0qLTBl3bbulwKPGEz5z3kYL4T1sY7GhQeJyACLBjHKDL0TBzClnFBCnoxjte+4FAANb
M3Y3EseWt/ANX30JnFSCHWzSznIizmNjspbRb3JbPmsBnkS4CBarOq80fhUDtiqNhoXFqV5FRejq
GSmb5JcEy9b8DK7BA7XA2UdHaaEYmT+UVn2rG+sUQLo0UGN44bGw3jJ/eO5iRoTReRdhfFDxQnZh
z6flVqj1QXTNWgJj1vyLtb80hekVC/rCAWzgeFfTVQ5caROLJzw1cAzw73MaSSlFu0R6AUmND4sB
nRiLskzBHiAGPdct9MevkoHpLun/WUjVKRzO5zMagvdO7vLRaYaWTF+U1an3Cjxzx/br7d3l0ysx
KvG/jRFau5ffYeepfsuQ4Oi0oTl8o8l9z6JO8eSo4+3tK11nm9wUBWWSXIZPmNCYbWQoAhXMD4rR
yTDvCyrtdxXHTxaTqcghKtBH2HVqQ/0vKN29rzNmFcbnjkM58rtNblHAl5fADO8h9MXxO/0iDkXi
SDEFXLPMLhJgdwbZHx2/Mut11AjtLhPwTc1aA/KJXC7flqI39kmsWKeQoeYuNY5VwtSC2kvpxsQC
a9cauQVdKhebrIvLhYb71S5pUY8w0bnKVEWnvv/l28lkkj8zg9EtjTbEYqsgAoyq88KLmW7z8jGg
wuND5s1M/rjTJNPHKKTt7JohDCE7EXnfThGg2zg6Y/2uIxZd1b4Lkj6zz2pmC7z7gn4NrR6NHAMq
eCH44ERqHK0fWt/9A4uZbzAIfF5lxDRyC6dpYRm9K1Bmv5bOIeMmHInoka1ZGBOFWq5omNI7psEp
2Nohrq9gGHeJMmKGLvew0/BhHx4CDxjyxC7bZ2Xln/u09F9dTy3PMWybfaKW+PTIaOmUfvICL0u7
XCklGHQ/r+y7UWGev6XBvsowatq3zUQqV72UW4K9soGRK68aDa9xWx13dgrWA+9HqOFIQdy7Qgdp
ldZDvU9xZKDv2jEONJjBjjKCuGOdd1u/DstNP4jgSPPxbzIEzb7N1fpLgCnjTgr8J2tQMAY1cyV4
64COOjVe4Dsa+gyGt/ojp/apUkN730hJt7DFik8WHUMpOs3sKfkkQrtcDnkEkSlS694xgNpCr9Br
78mrwUN57ojwHz43c6WvlRK6j3TfwWpr2nCPfDA4l2NhOWpO1tkkZrAv/L7aj6oNVrnxGelgCPUx
R19yD5bTxCQ2UUH/5zJ0iLw62FRfFxb29VlBI4Hgn79Q/lDuuLyRFgs2jCj9zil1eCp+RyLC8gWP
mOJRy+r6XdQY8azqAXOnqC+VJW3K9N3MVqqGKl/RNLAJaGxnKxU3RQgactI6IsQiEZNhdM9mb2ES
QERKADLslTAoXjCmr94qzES9pi83leJ2zD9bweb2V/7eWp/9GgazkFyZbHgIb2eb3QRea5u8Nh2m
+MI7GUYFyxXK98noh+fRamRwzCaoxyhsVUrtYfUThlrzW2ni4ZmGQ/VVbV1jlRAcPoSlbD8VUZHd
D2pqPkpVkji+Zkc7JsQSWPdysqE3He7qMWy3Ru+JXWIPCccrVhHJOtFK/U4EtfE2mIX/Jc3z3F5Y
w1dhyaTWRI1PdE4t7ar1i0EPJc/SahxVyctdmFQYf0RauEcBDLum6MqFysB1GmxPPWbKkKip0d1M
o5sft9AOgX2uiNRyFFeqdibWS28kEN5DYOcVBlYg9EPoxjtWP65e/VisS2ao/zS+mf1EhVdu2VFh
Zg8Mzd1+61ffMgUEGuD0pdEBXWcquJyEWupRu8wLmpxtlBl3QFy8hatMx9DF0qJrMiXb9IpJU7S5
pklV0lAW+Bk4tqgfWmCmr7XAPZyZ/1+3b+fzC5EpMtmOkmLeSMWIUI9bH4Zq0jbpg2EWgCVcv9rn
lQgXUvPr7JSbQsw3ddvfi+TTo/2QmwMlVQdLxJYjtUPyJ01D9YkcVP5hAHFybDxQTvEQfFelGGsS
zFYJEBP7iycPOsCYpHqTJAnQjJ8bhyEZEo4WLBoNbCYPHUk4eFNKikwC6fbf20/o6ix/HxCmtQ3o
TaFjOPvVuFxbYQboypHTHBM4WalWsG3ENHAJ/jGyBvtB0tPhZSwif+FkvqrJcelJss1CoJ7Bp3D5
wBiK90n0ItuxmjHcyt2z2ZvAXC2XKpnhr6IBV5j/frMA0qhpUHc1uNvLK5a6F6hRJFkOXyc8n1Yy
Nm2eeo+81oYSWBL5J0hGDVRMv1+qMF2nltwuNXQmqFHZyPyKy4v3kBv9KKssp4Z99GWiVaxUv6k3
Y2llOBk2yi7AiWM3WOXE7bWwD9ZjBd9jtfJ2QV8QNnhFe+r0klZdMciwraYxmcAYAfqPDTzfAQLr
qhyZiGyiWj6NuoSVUOi3GyXm1PKh/+OoSM66hXftH+rax/qViQRvyyKYuOYDzm1VOThS3a89ijnV
ugoBOAMSLtMtTq8a5gu2jfFNlAaHUsbX0h9x/daBuMea5d65aZHfhV5bP4Q2DoJZ0WlA1QQzGonV
44fWyOrX2+9zjnYjlVRkNO9MO1qMMvP5XT7TsPSVIMYqwMHnFuRX0DLLWMByCpIRoJteY9BU82jv
ielfihquRVhPljg6yhtixS9BLUKoHUA9/LFBJwCrCA6UqwVbWRFLYoXrvYjfikYB7SOFNUWb/Val
NRqpCmDmh3Gl/HStdKuOzHR7Y/B8+6lcH2Y0IRSqhFN7iD/OVnk/Bjm6n1p1lPFMsIpItTPNQy3y
r4OhLIRM1+cFF5iEo5yZiNXmG6yZ9ZmvxrrqoJZrH5UKPHPS9tLmP98RhzMviVI6Epy50MfohUYX
QVKdYhDEX5gSbjEZ+uVrIOxMF+XB7ct9clNo2Wnts5WjwLHF5aoqlKQpLI0+5ShhHLuC1E1Lze2a
hfd0LTFkfor7grBpcThpczbkkJVdA+xPc2TPe9MbHwH94CoBFoV1uJKN/B4Mdrgb+7jchpgtPeHY
9eX2nb7HGZcnMT29SSZCBI+uaQ7oivt67JRiVJ16hPKj4uB4GNPAOte6+4ScYvjBRB5Hgl5m8auS
GzD5qNrD75a2TTioD6XwvwX60D0wwdDcQ87rd1ItW3vVirKdjdvf2VMyb+WPWnvnxh2Fu7a6H2Iw
Mh6uwVUFSs1qk/swYjQnRrCdbU10NKuSCeZN6QW47aZKthR7TRvt7J5VGKYEYFS3QWRMH+qHg7r0
h6IEa6k5QdKApTHN/hRnhFhqFAvHM63iG64kZypS7Hh0CpA1QPv5cfvBX6UaRAPM7xFqkUQznTrb
DHTfoyidqKpjMZx01+h6Q1060e6zBHZ8ktY/awx2d6iVHaMY1P3ti3+yE6k6rXwOQGQE9MwvH0Cm
iDDozFx1Yl8/ibYWgOhT5aHRSiTJty/1yadE5m0baLTofyHmvLyUYgbDIIWZ5WTdEPzy7PStAA2/
sIo/+5B4jcSRHLAUJsxpR/zwRiUjlyVJ5SrqYDBgE3fgx7CHhxmiTC2kKjyZUpu1qyoF5Z+4fwsc
A9e3b3R6ZrNFRVGIeQpVE4SaIG4vfkIU4g7aqIntdJ55EtrwKAbciwyq1uuhyBKcETgSk7xdiKE+
eb4MMUz1HuJphiJnKetYwxWn2mhDjoxwC7A9Zevl0lK8/ulVdMBcKKItG43w5c0lStL6ZePaDnZW
zTmG+KYqffx0+wl+khMxHsb3PY3nT/2S2SPUG8+umt6wnDxWsVWlqaYwwHNU/Tw/5YZWPKuZNjxo
Zvsaer38pPuJvnMrs9rFOMbfQQ6vj41eLxxw1x+qoKTKJDAoDN0053LdQhnoGaHLwmFueJPaqr4P
C8YHXTtrcXiR62itGh3j4SGr5SjhX7hwFl2vK05Xm8urjM/z/GdLu7RkT4kgzTuaWw/HLu2yTVUX
ODyC3a82Ja73G4qWS9Km6YVermZmBAispn4LkIT5yQSfVLaGQjEdc8y+x1GL3AyeBTZmz7Ruf6oS
XtMLL3/aCGZXVMiFabxCiaYvMHv5URspHpja0SE2a/ZDqQd7bBFwfhnc8kGZKPRWqdxrmK9smFVI
thZGyJsOHcOaxn2zVIn55P4ZTyFPYN9i5GyeFclS3pGgsj03eapv5ZBDamUFYfIW0Vm5r9Ihx0rH
Uv7ItifBL2jWw4itZt8jNWKAXH3VZBA7wh0nTL/sn3NVpZSkcq7/5+1VMKzO7yNQYeObD/iGQVLK
hSCmxLHVOBt2+hA3jb/wCbwX8GbvhkCSDXw6tNA/z94NouMmVOiWOV6WjBi+4OC5DgPsxfA/ufej
JN3o9Ths00YWO1ttvlQjUPdcc+1/C4vkk9fCcSkjt6N3RDg4yxhdaWgIYyXF6QYFo55wzO5yTScB
ooQUTgZxufbm+gO0+xR/17gyh3OAY0DD+OCPysutBzsHZEPOV5LWDGmR3EF7To52s5RVX+8ahBYy
M2ZUyKmJzmN9g4ZvJYWK4YxCGv96FfykrFU2KY7Sg2oe/D58iZVqfMORYEnp8l48uXxbXJv6IcnR
1HCeK2vw3FLDzu4NB6z2iprIqS7UfBXZELWk4zj+LpM/Rdv/zkKcAbDwS43maFGQwByAOI9xFtu6
68MHs4boZ91PhGA88laV3v7FK+nu9gu9DkRYu8AWkNDC4KJucnmu+H6GNtDztUfMv/+lbZA/JrGX
b2yt9ReudJ0TTdkDE/BTuMPc5SwOkb0QlGXeqY+5Mmi7Qk3UXReb2bZCcLGdEveFcOC6ecW1IFuh
vSHKtJkcuLw1Xa5piGCP/lh2rkWZP8HkMA6Y6Q1i47dIbf1oFKm/6qZ4X48s/ub6IAd17Wts+NKb
Z4XmrmyLYJ2FxlLQcAUdo9bDoDi1CBbIJBmaRcASu3s2qLXheO4jooC8xDZv8LEK/C4lyiaAu9Ti
XtWm6SnTYyDWeraKxK9aH58Mr7qvpAMIQhF9lRg6Bum7suXHUjwE1pPRorjFVQqq7qbEpnaiQPWo
cPvqUGf7VsKP9PYC+iTy406Iok1MhQkZ3nsTHyI/kvsxNfiLApv/6pe4mksjbjZ12ORPnmtF2EtK
oLoNpVoDpsr3VS4tTNhc70lkEmCyaBi854qzlQUETNheaAjH6ALlhJHdU6La26bTHpS2QO0XdC+3
7/k9N5h/4KwqhM/0W+ALzEICT6mN0u89smE9OWp6uW1pVPh6tomA+EfNs4XaH6POVScDAMYcr/GR
RhrZXVJkr56M28j4DHd/LetH3z1lmrsKpdyBIFyD37ZqcYhxEcANU0nr59u//JODhGfF3BTbCAxy
EuzLj6KQMzPFBlg4pNX9o59k0bPX9qFj5pWy5izjgDdbb6vjTLevKk3fugGOLtWIEP32L9E+2aAp
8PAZ8IGS+86PtF4EqdX6iQZObkR3oN2HlrTOE3GOgm5rR89K+JQ04caS4HoP9R0fEUqBYSvpxZaa
0dn2d8KXzm3+2ktHlJN6+RpK+1IHWWf9DnCvA6uXn9Uo+2p4xaGw00NnitcgvTNkif/Fc0wMbDr3
0W1Bq9WBt8I4dIXJwG9XYDEsxidm6r/EaUEBDw+m1SiZr2ljP0zkAFKXpRn+iS85C75AvlL0h+lC
hYVh48v3Ai6YZDVvZWeiWWsS2/7orozom9RjNU3oE5jnIfxKwa+i2ZjKKzVwWuXk9/9G9VuvKjjP
OVTT+g4jMAy3NCaps1S+ayz1DUSfATE5foLn4Izprq5fMthCsn64/UI/SR6AS0zAZioqgmB5trTg
xgCVK5vR0Xx9PPmSAHlAtnhOcjfZBaOI92GVdQ9N5oZ7WSrhnFZRggVlh5+4pMvxvdnGOA57rbU0
rHCdPCFgIJJkpwUBZrzT9j5sUV0bqUOOItjp6+AYVthNBkanHxQrxpxPNSWKu0n9RiA67Aji2t91
OgY7fATklW1nXzM36b+3ZbWwiXy2cdL0ZbYWFQONi/cP5OOv6oWrhTEjbcRCyrHSxA/CW/8upEv/
1CZ+sDfwitiqpUCjRqX5aPrqEmXx+vSn9AHRcJpE5tFMaNOPWXsr2aGeqeg7PDU6KGAC0AgwsXU/
+v5SoHE99zyVWSjqkdNYDAfMJ0Z0V8/stnYHp7KG9ghu6zRqRXzUGVvDawlAXtExJlOmsg9gVyZO
L8KEBYsf2D2ncLJJw5hTMVeD5sFuhfLTljzzIErPeJKH0XxQA1deOFeu2+qUEljSaJfY5gUsv8vH
0yhRYBWF3TuNnBwZq+idoKbxvfJlQT0w0FcxO/TK6E3tqZIH/14OaJzjcNYf6zbyjvARgxWmzcNj
VSa9oySh9djp5rbJMbvBs6/YkkHtPa+CX5AW0bmppV+eAZhlYav9LPLSkCPCFCPIQzByeRtJM2ro
1xr1MSwhJyueu0HG47Sj2qztXFu42PW3RtRFnjxZvTA3OQ9skO5Zvg4W/bGXGmVdSDhtFVX59/Ze
c71umfqhXcyeQtbDgXZ5R1E4hDlS1NhxNT91Cqt6HgJbfxij/D/n/tOFaJFS19I5NGd1Oibf3VYT
VeyYnpQe7KL9U8b2MeyCcA0j/ZQS+6/KKPnPGCfk6jrNwIngSGAz37DazMV7T04yJzBt71Ud9R9i
8L9qeYSYxbaaA/aX7u72I71+b9MlmQNQmZohH5gdQC5T2WYy1pkjeZZxAvsjTrW+JI66jtQmBSD5
K9kG86JzeL7cqW0C5YNYB+nHNqwHi5prFm5NIxGrXmBCIMVttPAZXwcamGjR55xoDySDc8GjaaWe
G4xYu6SD3u05gqXnKteaR6ylf+JKfaI9rlCDVodT5lLiWPgermcDeJcfLz/9vA/bPE4tEh44Ve6M
crlqkyc3xlpDHLrW3qpds6Go+NVN2oOG3D1rfmVWSzENdlCZfinCmkbZS0HsHtX7sTi1ePFQVn+z
8vJsY0qGo8Szby/xGj9bCeRb0Nxo2jNANf33Dz/YltM0x46ooGAMQbp2bZwZbfy/b6+3z5YCHRfy
H45ANtfZlyXLjEjrvowfeBV5d3GAeyReF6+DlaSYDDbl2Ry1pTjgk2uCLmJ6nO3c4uZmr0IUg1GN
hp44U3vfQP2q6dWzLiWbQB22YeGuS9jOTfsLuMRjmH9JbOs5a6U1h/dRdMlZU/192i19E9e7M7qE
SW3E0kTIN6/s4oI4NHmkpE6Ydd9qw8yoiMjG3aglUDWKfDEtvn4IKPDYnQmH6MGwsV2+3lyURcA9
N07caum3CPv1XVlY42swCCRXImA2PdYw/owq4d7Vmv2c8kG/pEFBNGTCGSxdNGYr2/DU56ROg7sw
N8efia37X28vkE9SlUlAz8ZLfAQ8yRCXPzTDmsrvyhzEOcHLoTKFe6o71cBOyIi+93Z9xsRtV2aU
+HCdNtKXYsTmLCPfWDgDrl8QiS0nJxEtmjRqkZe/I7QUr4sr1ItyCZ1UlTpp11R2sc9ynW6hki2R
2q7rzVyPoGPaKulRzxtTKA6LEJuNxglaL4LnVeAzhuXzQ1Jqu9rqlVPWwRVogj7cLDzxKZ65TGvR
oNAQRYM3dVC02TcpzFGVrNZsnCiQ9W2QVmLfDrp0dCsmPJK6k558r2dkKK9BpDHS+yPgv6KRCHRn
RBq/6RJ7CZfzyWolP0QIhSiKRfCeN33YjCYXNjmhaeMktTAORLLuUdeLdEOXLsOSuLS3bdz/+B/q
zqM5bixd03+lo/boC29u3OoFkI5Jk6RISZQ2CEqi4L3Hr5/nsGqmmUhF5qhnNYuqCgVLPMDBMZ95
zfl5OD0AuSvAxIjCs4Fk1iKRaadgqIpo7CmEk5LaSmJ5s4Lm2flRTmMYkEpvJBHkTuk/ip+/e7O4
MqS4TuvqgFhGA34wa7a2UsoPc+hEF/qtv3ohwR+CnQtAgG98PFSJ/8Rk2355GCPiBh9MCzWher5w
z761JI6Xj6D+Aq/gcGXelgpW8EFJZ3LZv4sbutDmlOZXBFA3eWaYntpE1bosjG/YFY7XPTpyr04L
pV2zyLDTOsnXHV2EtZRmGJgZ88tIZLQZVD9yodBraAmkqFSXZraepF7//rtfgnVFWgJhGOwnNcPj
6anN1poAUPh3fYjv9pDA2yvMvNkONeXb80P9IukjCBEBpcy358hffIomQ9IXOEx1gOrx0pLlfYjq
HsvbJAg2WYTDbcrJvdNkiea9PQstxra5sPDEEO8/k4ZfJ6GXSdUOVWwsMY9ftx07q86Ntr2j3ilt
BjsK1pEz2Z96O412Q1JEu95omkMfajdFnwaXxMdOeH4aSk7ihEHkmL2lL1FY0YRpaGkP1l2H5vP1
YKvVVVQFmxFLyG0ux+s8ZleHmj6Tmydfos70r6Qe+l9LvvGhlHrVS9Iq3Eyh+jz6+bArIowZz3+m
5amDmCloONpuoprBpSw21Lu96QQBnJFJj+57p/oRDoNBzcWur2QjKQ5aDWBWi/Lu+fyYb2SKo+/C
oBRSiVEJOPnPYtAgR4u9SKP4PtP04HEIHPhFBq42mHa017iDGR5yquFO0tQWyz4pv0FCPfMScy4N
eFDlpYRgee2JOaCSQ81ERCdkW8dz0AElAJJnR/eD5HyL1fY504ytcCp086roL6xJ8W4n7/5usMWa
JGeOKNdb0b3eRfa1jw43SAG0cs9P8ekrQVwUrVyCW2GsKz77u89aK32gTmMf3autkz3ZqU8Owlf2
6nE0dwoZ5YXdvjziKXMoABcJY9hpKPMsjniVek7k57zVEBjfZgMXUyNpSy+cpEvX5C9HEv0bUlRu
ruUJX+gS+Vs3RveYh9iGm6Pd5aZjr824mxuxd34aTw76t/ci6gX6J64UefFeQwKTkyMe9oCCpbQW
bzRbdK8iJASHcZy92e8+lAmoI8rhMHGstRFMOzmbN2WW3E4zTnUKRfGUBIbABr/yaBNowQ1qMvso
SC4E/ctoSjyrIJzrApDHfb54VmT0LD82neg+LCcVAkhuf8BgLl+XPToUhRwNq2Iy/LVejpfyzl99
ExpdBlKOZLP0AY9XW57YdZ0PjBxlBibZXaxdR6nvu4Gs579JOhIvSWdYvCdIFK7446Gk2ZyMOkKG
K4yszBtwbPAkZxgufPfTTSqOBCB5LDOixGVb0w8TqY37IL4v4TXSLEgIw2ASbs6vrl9tUq4G0jOW
FgIm4ufvNqmJyCEUxSG69x3/Lg38/oA/e7+vpGG8i9BRu/pPhhM8XZQuMHZZXMgAdzA9Kdmj0DwQ
IjV/EmJWa0eyv+FDOq7PD3Z6rzCD1Mfpk2E5QCR2/G7IraplPMocc2NvYHYfvlZyhVRXFw/bNLPv
Y7X5fn7E00WIgTF4AeOtwgzq9XjEflbLsNMH2uC6Ca44HesN0p+d22vVcOF0Pal0EKDh5qlT7OCA
FTDr47GS3oBQlasGkA1tozb+ZqQKuhrtBjry0O6loZVWdmh/M4pHNVB3Y3Sb6vfF+DHM7psayKG+
V8Awq3hdBum8iaRR9Wor/4jrgo/dULuxUw0lqeLCY5/kmTw29T1qlUKmD4CPWPbvFtxQRubokF4e
8NCkE5dpwwqdcmLXMLZXSWWUn2MUA12zbc07Re77fa+g8hJbTnth5f/iW5HkQMsl9cBbfcm2NOq2
NuMEcW6M7JVr0ZrfjVIEpxXw9oWXFu90fN9awkEAmAKHE2nIotqHjL9ROZk0HvIwQLEJ1cDNKNf5
5/OL73QrH4+yWHxFUJZm7QcTZUwbbLqmYuBgK9tEo6nlB+X2/GhvHcPlSwkbNqjpFmIJb7H3uw+p
SAjv2HUzHYJc2UiN/1TaKnaGDaTCEE+AfTV8keLgplNu8vjeHPZx9SGKP03xwfBv1PF7YB+M+F7F
cDWbvK7qvdK8ByZ3SMuXJvnW1Pts+BG0gTfLCPBsVPWHPX+bO6Ts8Rhw1pRc3M7/MiAvPjmYfaLn
0iL+/dyW98F4EznfBkfDpKCGcb2LpdhzlEfNeJDmJ1lek9lKw0OLW2sbb43qp9NfDconZPN7ypGY
b7hW+FNyvMLI3D7emUJn6FsefB6kxM3j7/TTkxAKS/NiRa95/jODIW/7OmHGfmr2ivq5dO7sDgSU
ik2yjbps5lrpFb4nF6Kdk9yGYBnUmFAxpi5P+WCx/xFDiMaQXAr0YEeLsnOUT8jwG99bZwyuKzUM
kIfPlCvoEvpNAazPRXfXuuTo8hYmL1YBaYVACxK5o/Atdtm7VZAlow2ZC6v1ti4xH5D3cbmbjPYF
CwkKRWH6ShMwxUna+K7YsScrL/FEpS93O4A4FVZ62r6P5pu0ebbHH7Py6ii71IbPId11+osEsqKY
y9ukuB7bTVxYn/VCfTCyF2uke4wyhkfZ7sKpcBrAABEmN6XZwZV7QvU15DC0BjPVDmoE/1oLnyQq
p14ESWej50Z+jWa/qzmVcWHYk3au9tamAw8qzOEAOSxCcqXKkTgzxunQ6Xyk2Gqq7TgjfpkafrvV
YxB5aA/3ynOk+ds2y9PHpNOM26hIy/sEk87btut8zwQa+9sXNmUZ7ALRGwXTfAKMLJLECNM4kA8N
grQF4tUbvcc6npqZWwkg2vlD5fSgxOSFs4Syn4bPs7W4HGQ7C+QpKhgNydvNVHY5BNjxEhjipDnK
ZHNLc/QLCU0Ejxdbx4KeqyqlCq09k658TuT2Ciizm6aPfZaxBvuQVprhBYoUeHEAOnNWvsV+/t0s
Ss3N6+YRrdFtnaReP8K512arvhC5nB7lglnHrU7dgsRpmQ1GMT9uJ+QNkqJoacPi+3DTOYCmfByN
HumxaD/PT/zpZchvZO7RMgWKDK77eBsjulGZ1MblgypBzW6dsNngKD/i83wpeP7FBoOmz01l0EkU
/JbjkeZMn0MpALdgoXe2CiJwjfB+O9cP55sg3FJV878PRvfx/PudlkH45AQdwIhAW4MAEzP+7pzS
sgJwUZjOhwF6+KcMlOI1va8CxX1lOuRUtA9hXg243pDk65L0vWglxKsiLMRbLQBLQaK37aGkXplQ
4F05rXtMo4bk6/nHPI1YbS5UjgKKIQLYvwgUIuw9Yvy+Ee/Q/AJmV6M85FVj3pX6HHlDZMRrre8u
tT9/8e2pggBBBnhNOrOECuRoudX+oPBFSJnnUbEpd2MIARagv7DKTkCCbDyo5kAg4d6QPy2VHCdp
AqdlO4BW1NhcKb1s3qf1/DEtkxnIpdPqr1ODSJdTpg+0AFwTv8wvpWOMWx1hxS/1mDxpQV9v+lbT
fjtEg5hikszxeJQrlhwyNc3qsBnL+kBvI0AcyZDcciyzC+fbr5ahaPW9XS7iOy+WYVqVIGeMqj5E
zQysKA2naxsFP1eBO3jbapK+icdqLatttCESMVeRNaAFntcHxCK0NaisfFN08hd4Z7OXpliwYGo/
XnpIcdcc3+lIYJG80y5kJijMHe8Vu+0AYZtdcWi75wjFr73q1/VeT43hOc/BzOSBAwvSn4ybGTee
+xb7lbWcleFzJw/7Iftt60lNaOYBbqCsQAuN9P74eaxWRSvcqMtDCC/to24M5d1sx8/ZGDnPEo7U
j/0EcF+K7BupDtODbYbmC4bdwoFw+BxHNU2TSsYU+vxePb2rhKIPmEQaJiToy7uqa3G/6RpaqmkQ
lk9RU4SbPk/m9e+PQvJK4QcuBuRh9fjdO0DcbQXO/mDZWXjTzRGyv+ZkX1j9YtktvzgGsCAFKAGg
HbI4d9IUmINcFRVMfBIi2JTVurKNeWVKISj7Mf7NDon4oIxFMZrIUQPJevxSg2GX81iqxQF7sRbn
cJkIcLAuNBJPjzXOGbq8BC7Ci2W51dRWDki9zRKVjiCAWd48FKOSfneQYDz/iU5043gd6k6ih8Wd
LXTPjl9HVebQSiWnOXCRoeLRKf5OtXB6j5tpWyAK8aOs1V3UttPXfpwiD5xr53WqliAVrT3FVn5J
oOwEMCseSFSnRHyDEpS9iG/KFhBGjLHsoQmHXacbrh2XigNdoPNhM2eJ7BXZoD2GbORV4chruR2c
1Sx33WecFwX1U3cKuvXF4DohwjUO8rs3/F3bTbK2X8cDirjcjUb/1c7izkVbcnrqW0e+aoqo9uS0
rWc31CLwc2mmfTs/2SI8OFqptHMITwSem6YpH/d4rstunJH7nOSD3IBf0cM5yoWV875TEArJMju6
6oFjPhVKGV1FsjR754c//db0R9FLo1OuC+bbsipnp2HtzHGqHNIxS55829mV8Tzu/FTbALUE7t43
/ha9r695GSeeUfTmysLPQZ3xy5vmIb/QBTxZ5DyOoCzRZ8eL4MTGJlDMlu5Sphzo3qf7VA3Cmwn+
30uV+ZcSzpPzTgxFwxHWHesL/Zvjmfe7sJ0Mp1AoLxTzvWRYjTeqNMnPT/BJeMgoNj6tFGWgSkAl
OR4FbkEaom8vHwQ72EvVNttphTIgODaNB7ZW/VgZRr+uUFy/cJ6fkAToBFHVJYWlsAZPYFm7Bi1e
9bbTNgcsnfGVy5LmWcImZDVmg3pdtcq0s0Ljcy6DRIyLAPAkXn+HqQvtx8nCVJZuco93SOA/pqiN
78oev9+irr4CWr8nTZdddCvb/eSM2UEKG+5x6jI/9VQQTlBIVHclulkbbcSXdSilTQlEYpXmhvSF
vom6mTBtvbCUT2JNXpcyLGxV/qFbsgjE0yJyelyvaT1WNbqoFLBW1ozhZzwpOAVoToewlZVcqhqJ
o/14/zKq6NGAJcQW6MRO05rtJOv15oDC3xZYh9V8MigBSmUPRnrdEVtXeuKpxTarnxDGcYdh38LG
kPLnIAYcnj0ETbMSx2yp6xQ7H/wBxQi1FAJoOynGzMp5KQd1k7TxKi3u2lDCAmGDfnPY0f5Qsl3p
a3hZorQTtZ6tJ+tAZfpDhA9vIZ0HieFJbbEK+2ETW/EGKt7OSoc1RNwVcngZ+ISwRvMzD3ejnq+b
OF2JQDFNBi/lr/nGOhl3rR6A+ASvAsDYXmtGvcltDLH5bzDI2EDbGz2NVr50BXx7m1qKlwTfZJ5m
1Ledqm4bf9pmFElQkKr7MOZihBt/fo+d5r9UOGiQWSSWonC87EnnZiPTrKrlg9/NbinNGPDiMoh4
m3MjaVNwmJit7UgstlLNtIb8gr4jtovVfjKtn5JWFVepkVsrnx6Fh2F1sJagHKya2tZuSd8uqQqf
iF4AJ0f3i1oXa4ajf+m04SS2r0ipSo3JaItdXkbVDTKtClXDQbrW50C5C+U0ckMw3cpg62u5bv11
k2rKNd7XX8A4HHKLHrlQk6m8OYmHja85+b2WzZdu3tMzEpABPX7qvLQdaEQen17mrLdaMwGWKikX
rKZsDDaTalUP57/fr0YRrAW6NQSe9K6PR3FK2ehhBnZw/Wy8xIohW5kyEm3nR/nFVUc0A2QNbSRR
E1sGhXWXh76sNd09PkjWnlbYFxUzBLfO1NdRhtCn6RnGj/2WwpyX1A0KNlY8494dJNE186tciFFP
Owckp0AE6CmTPkHOXkQ1RVYbdSAl5X3t5JqnFclwsHNku/MoMDZRFb5gUtyvBxB+Xl4QekloL3tR
0j6en5fT2Rc4DuYDlWv458tpMaJgjDF+ye9nx3pxdByay0AuLlyDJ4PoYOGxv0DHiSbzSZckd5oA
t49YOsyobt5ASKT814zFhdP4JJgSo6BryOKHoUQCcLyQ4ohlqimTdJD0Yl63aV+uO7Pod04JEMK2
w3jTRYN5JU22tQUgKF2I0N/EEI4uA0zLQIYKfXLKMxQ+j8fX1DnXYmMw7owhQo0df1ZXGbGrqYow
WJF56lC0KBS6TkQJ356QT4uyH5PTa26UpHhJolXWqMnkoYjzOe57kESB1OOvWFvq/ejE1s6m73yd
NP3gTli+r88vhJMLlOwPUhfKXpjOCCHg46cvxixr29ZIDklWKSuqTzmEqpiC0dBuayW6MqNOvrQn
T65PFGe4q4WYLJ+ML3c8Zq2PNdNIjyfDRslr8TO5H2K0Q6yx0L9bkRZdjQXFaWWejVsMMTC69M3y
qpkjezuh7+idn4GT6JPiJJuAhyEqpIG8qGY4iOz7ZTSXkC0QA8anSftcoSj8U5ok/cLuP90QdM5U
fHTp1AGWXO66cDR0P5HAK1RSnmysXuCV0FG8MMpJ9MmsAdOFhiK+Kn2V4+ntIDhM1Arig291+SYO
MUJN0C/boHMefKqyIfqcFH64qel7XRj59HRDEQznUGy3IDqKLPJ46GQcfL0z2/LQDa2xGkO5u8WC
IcaAMN4U+phsAoidbp2GxZWFyUGPWqMX53r/7fwnPT0ShLoRFy4IGqrwS7iYbw06zZomOxgGQBE0
Rdpta1ieEk/DQxlPEzrodHgKfUBj2W/UC7NwuqVIqtDIBz35pvKxiEkHFZuIWR6yA9ya0M1hTG31
zuhX7MAPcZ/Y61yJL5mqndbkQD9w/tgyWQ01lmVFGj3UGZUvW73j4tLXBKjlmkivzFZtogdfAknO
dqE8w/Av0Dx1KfuEbjF26LEHZnKbl4nqFe1c0n3U5K9G2bHpkzLRrrVUdn53vwlqNZoY0KvpuIIr
P14j8Zz3djmO8p0uqR9pk/dUnHTEe/z+wvVz8h0AaJAEgW+hTAupW+zGd9VyKQMwURYMNEsHK8u+
WPhO5gXaE3WdfPIz/1IzWfy+o4tAjEfnQRSghPz+YvHPtZ7X9PrlO7inrRtaY+SZQZpeeKuT40qM
gmY0uQ7lZ6qvx2+VJ6mPWtwg30lShhA25nBXKie2S5l9vlDhOg2eGEuHy/JGZuMgWRyN5RgpWTY3
8l1oqo+aQNbi7pJ4OpCoV70b+23fyLd+qT5GZuOqAO0rN6kDZxtktEvz0f5xflu/yVQvZxgLAQGF
pblA6Hj87lpn19HoVPKdHZTTKjdDf40WSLxXCq1zU9l3trEcJrvZl+OfpYk1pgspOfzqqLOGanub
OWsctZptHViti/d4vvFpVWxNO612SE3+GM003IGflLZyYrz6SVKuqlqdOKYk7doYkuwumovwpTL9
6blGvH2XFqpx3UW6eajyVvE4z/Ff1fvqhovMeVLy7qK9jji7j2eALiboHOINKGwYyB/PgGUVcdyp
JfRCpTNX5gB3fOiVhyRWPacYjBVjmqtmqBHu0+zAq2qpuhAwnDbLKStg1kTUBTRIlFuPH8E3rVgN
csggai7tNUO66bSgWVe1NV5niPXtmzB9GeY+vs5lRARxmCwhHsQaZhtJFt2kKROqBbOyxZq2/2m2
qb7ymxqH5hT+fVwGu5ogZxtzZa8rop/1oIzyTWNn5b6KtNaTJWT3vXmCUjlPmnmb+5Hu2kUm3Sia
UmG4mHPWW4g2Rfn9+dX3iyMWZRDq5ELQB9X25XlSjVIZd1UCxWbSpI2OFL1vag1KG5FScVxGbXeT
SU69qpN5lw7zY1ulq1TD+1buG+Mqi2nCEgS2/iP9T2dFUePQ2YN24XQ9PfR4SEggpFXEGFwEx1/H
DgBS1XYjARbXq30zhWgmplCXYhuQSlTHo9v0mnzhxjs9+ajU0nSi5OVw8S2l9+JSGktByDhUQTA/
IhpW38phfKnFJ9b20doX7CMNUKYQBEEBbXGvIuBc8RIoKMisf3XSh3UxDsm6HeIKROlFE4LT04+i
AgpdhFHU98E0iLd+d3/YJietkU7KIU5KBL7pX1MT6cbmuRh0aV35NdYEWnQ3NYp6FWuh4SUFwvGq
NDYrNU7HR3Bvl0K7k68rHgk1L2ILDjYaKsePlDeIgFgTUjrozz3zT+alWZl9zwpwKoEuRx8n/5IS
+8m3fRsSSDvqPeQ5bwK672YBh+jRnApfOUyREXgtuqereCyG3y0BI4NEz1KovNIkoih+/GKyjG51
QkP0oNdKsLHn1H7u0G7fZVKhPZ7fxyfBIZEZw9CJYgKhii12SFwOMbrD6OjJddLdRcl159Q4ATqO
lHqoC2myR4t9rSL3voclfGHwU4gMLl9v6pFUg2i3LEERc4KhWWS22WFA/26L9qK/SwyrpiChKDA3
8beS10MlP8l2WK77JlWwKSj6dUZR3C0Hw/eCwJwuHOmnYbt4KHDHzIvgFC5J63bSS1zsYXaINL25
oqgtr4qicLYJzihuQtPoqpfVD6ExeokcI9sUJTtfTS+VVU/BYDwG1RGhb0MaQSJxvAg0MJU4/Azp
Ia+U20mOglvENrU1UTZIJqUqVimkjpXTyclqzHH3TpP8QnB1ur+IKkgdSB6oJpz4ZGRzkHC19JDE
O/1R16Xgqo2RzZLCsl0h5rVOterSlv7FWwPUAiENSUfGJUcXAd+7DZai19k2WZEepjKv0WEtna91
KGFH1yaULgdbBt5B5SCmYsYibap1MzoUCc5vitNdfvwQi7gio0aU1HWXHqQkkjaVKcXrtIiDj789
Cux+ejw0aGHhL/FhWesoUpLF4UEdQkB2siKthhwW0/lR3uioxxcFZRhahvC2UQGk5no8o9Ek61U7
5eEhcIYVlzk+W59SLVpBVtqMxrOj3sfGvtU+6UPuWbHugqJ1nbRbTRJew92d5U8IMkcYFcpuG72o
c3Kn5XtDf+0CHcf4RzX86I/YSiRgL7vBsxugJlW6IzLf2PnwESbUjR30n8r6a4FJ2rouvyF3/Pvf
CwYgdyDYBi6CJS0Z1k8XdJEaHDBVubYzScUsorkY8YiMZTmRNihCtAQFS2AZbyMyOxKhVOEhQbl+
VxqT5flQ9HaTU2xCyQrWeHTU3mDHjmcBptvlqaq44C6aC1/0F6tT0L4AOAOeJZlb3A4Nqh5Oh8DI
YehjjeYGboOyqJCeXzenmx9yGetGnADo1S5PwbJz+iCy8uCQz/XTIM/OY9VY7ZPEQYUNSmSR4rCA
P/z2oITToFSI6wFvLQP6sAFEFdpoC81yk17NOEVcgyzHgMUfN2ki9Ssi0UtWp6cvSkrMRJKq4qcN
u/14fzT6GNIVbnNkVQAIGmZsfJLtuV3Z+aisWEbBdVRl6fb8i775cBwvJkYFnATQBMQcMhXHozoZ
fbRqqvND6xzmwveUEINDI0VyLHMLKAbzsOkgaedPIyBceXhKJbI5fe0PV6W/K6lVmcld212h3OJa
9kMffdUrxzOnaZdMO0XDngb+F+SsrNhoQ+jG2qOS3WrhneVQBg6M5sGclc0kA1pvUkQeGzfiWnWi
bOO32bZBK7NX2lWLXqbVJC8ZyOf1lAKatWsp8sIWu6ChHnbnp0RkSu9nhJIEFTrsZi2BvAEheTwj
1szelodo+JBzOewqGWO0CjfInVTIGr05RBRaq7fWWadfOiLforajoRG7BYxE0C4MHSglHA9tO1k4
cymlH1DKVN0WBdrHLjXua7UNrjBwoYUWMNe+nflrLWZ7m92g7+IWKHlmTuhl9ZmKLa8Z7QtAA16e
ZM6m4si0cG99nDN8t0b/0/nJOun3oS1B5m8L3UFW0YnX4zgGSajXpvRA6r1DRaXcF8ClDmWYNmup
NOqd1DWr1JDLlTQQwEyjbK99XVLuYztydmOLxXFHSd2cVPzGe0V7nOy+XrVFkNxnaqxeWO4ngZ5A
7MDIx52EE5Tmx2KTFZJTdVZfaw++EpAoqHqzgUlQPAMx/yr5HTJkqBh4suoXt8FsG25lOp2H/LC/
qfCp8rivKEOMo36hXbE8SoHt0dkTaaygcFApPv7wSTFLhVOM6oNfBOE6NqVm1QWhf6Fy9MtR4Mjg
bwYJny7t8ShjmYb5MAsvjSkqN/jvse2qqr06vyTeZFjer2KKbACvwHZrb5nD8l7oMyVV2lQyHmLF
qTZmrU9eidQrhGj5BWmA/ZBoyTqx0ydTiHRMTbfO+7hcTyOqv47d1usiG5OdkzvKHrWVzzU2Pm4X
PoZhFKKVbH+MDXlc9Vpe7Kmzm5wOZEBIq1SeGijhOtet6sbxM2MXhmXuKbOUbCjOGp4uZxbSnS2y
bxhVe3ml6092YqaenljVOpbt9MLNdbKdmQhmgY4Chytx6NtifBdDRuUwOy0+gQ/EOmtjg+C7N3n9
VbSmzH89esVtuILjdyi/tq/Ro3/hChNLZvEVBLwe4I4oR5IlHn9slJZbNaxb9QHA5w4ap15bK1Pf
KqQL57/3CVvs7TVBXaBIBRMdpPfxSNgu2hm7X30ob+ytuU3uxk15pWygWrvBWnHlTeZp2/JTv7Ye
jK21l1f5NliFrrQ5/xzL+3P5GOrxY4xm10W9XKkPyAS7BlpwqfFVK7e1aoIqvbDGlzuJWBlci4i9
iEzQElm8sq6JakqI3Nqo5MatZQefmtxxLmTfvx4E7DRlPS7mpfAtAVVV+2kGeDrCTrGI4mgNijW6
8Crigj9aJwiTAIGg1y+067h+jqfNGEK0XOcyP5hdgH0zZGv0oItAUPP9FWoZX2kNZPcVmDlPSuZL
i+f0HQWW8K9qDmXtJWWP4vAEEZXRKzkxoU9OhciwLjlXLkYB7CVQBhjwivY6JTzt+B2zlMpPhvLE
gQpu1rkzMN9dSkL9cH4FvulivJvLv8ahBo4ICLUw9vzxOFaNNgbYvgx1RvBHaWt326EoH9Tc+CHP
hoIspRlNbjihFgWZzl9Ng9nfGmVUrnFTMneIFTarSgkHV+6ViCOyXaEhCKBz0MKNLqdbkr9NFkcr
GYNlzwmsJ8VKbmM5cVZO1W4mjVJ74UjGhaxmERD99Vb0huhjCXD2UkNhgjrutzlvVTnBw6RT8q35
VgZsUBcpn8jVA4QqS0W2f29Dv42r0yXiFCeqokV7PJuOHYxd5dTZIaCE99Eph3zvd9mrmWa+O0gj
/bKou7AZfrFQQKWAUqaoxusuUQuJzmUyVFF6aC093PnTbHPlw496Wyf/9X387+C1uP9rRTT/+h/+
/L0oJxq4Ybv4478O5Wv+2Navr+3tS/k/4q/+n//1X8d/5G/+/ZtXL+3L0R/WOQTS6aF7racPrw3O
Qm9j8gzi//y//eE/Xt9+y9NUvv75x/eiy1vx2xAdy//4+0dXP/78Q1SP/+v9r//7Z3cvGX9tyyPk
zeu0/BuvL0375x+S+k+F/pAQYBS1ShGA/PGP4fXvHwEyQkUO9xCa76RajJMXdRv++Yfu/JM6L/1a
Ira385aF2RTd3z8SESc6E4LWBnLrj//9aEez/++v8Y+8y+6LKG+bP/9YFtoYgIib/qwqMCMkX4uw
O2ziRG6UcASqhpVo2tjNdZma+Sep6uI7q5DCayhcmgg0yLSDsr115KbZl6ORr95N2t9PdvQkizvs
7UmEVBT0S2aCLOR4ySMDAq9WzUcX16ciWpFO0cyIbjBuVX7i5W7mrq2GX+3JCA96Egat2wFjRit3
CL60jWSkbjC1xoM+N/quJRuIiF+V6INUoph6/kl/8aBCYJBiOdtEsAeOH7Q3G80ftGB0q76LCaEl
bVtXe8sPvCELK0yq/PJC8Lok+Ii5sTFGkpGqx6AD+v3xkFKV2b2v6gM3oddlc7iz5CJ8lBRUgGVq
4RsqsEApfXglCS2BQg00V2tHzW1sDO91e6LhNSTRdkiM+q/P9lv7+Tb6XhdN8bM93rzHh8D/d7ue
/sK7dSFOlaNtj1hc+/rjH9dRHvwosveb/+0v/rX7lX8KzhN9BBzAFaygxIf9e/Pb/yQbg5XEOqJp
SkmQOOrvzW/K/2QrQpWl9M2tDTDv/eYHSsMJLZTvBOXpdzb/W/3o3Z2NiCDxlYCrQuMQlf/FSp4z
v9BtBE+8TfyY3Zbunbe7frhe/XRWu8F9Nzm/2N7iV/17KI4YNrXgT4DDoaZM++p4BWdK0sp6ayrI
ZK0Qxt2ZdbD7D0YArk+hiGScSOR4hKZJqrpLGAEtrnq2dmj1/z+OsAhxnJJgJCsZIau8iHfA2+A/
GUGgx/kkAj++CEiVOWjMWDIoWVqoSVOBiesLIywSM7SLCTWFuhlUC7rl9C2Ppyko5bDSYrxegVbr
4y0u6vLj3GT25yigNHEt11WZ82ZB66mJnd/meuSv1dJKbxUjMKqVrTWxuUHYL/s8VpzmXgO1eH6u
IR1muwqzY2XrG5E8Av2W4wzLwKS8ZJF0nN3xBqweOmXATUTedYJZq4pkrMzKUlxnVm7k9oftJHu9
kNc0QS+kd+KD/nvR/jWSCmcCH07KPCcSQZKuNECgJcVVpxJSSh1f99b8kIfZJU2nXw8ESo0GLDnr
kn4zp7kJPCAEqwFYIoPtow3Fp8gZns9vkdOZs0ADvcGx+PYnmxA0SYG/MwpCspmutF4ucKa3v4y5
UG5ILox1fEuKueMip9Ai/kWcsoRxRlbS0v7NhfjbeJXHG0FtH8sZDb3r0LoQLS+imLfBBKpXg2hC
6ZKi7vGiThC60+0x1N0x07zU/CRrq8C6diTY9PaL1X+og72d3VBIvnCqCWXAkzUC35YyINEAPFGA
QMdDD3pZk8PVmlupRvdkKX1sulPtpJZX2B2VeyxUNK+YUuuHmkrpPkCW/YM29MW6bUZUc/Q6jIpd
qk8R0qnozSGFVuahhzRyGLqm0UnP5UDlG9yYnHmqKuXXsdKVHydHZbUYXdw++VOkfPHnxvnq22aM
65+N2KarGpUfrRQz7SoXndQgX0eaOUwrPShridadrN2gPt1eFTZum4RKQ/8tJcswN1agDh/N0h4t
r64Ucw1q0f5gdDhafghaS8+9oNLncZ/JvqxdB/gbfSO8dG4DNVV0V9L8qvMGU5r3cmk1OhJzTvQB
BbZX7odgckcZ+wGXam5pi3CtnFcCNPJYpdNUucaQ2/a2Iw4194htVI/VPNTF1UglFc0CqfkRTUF7
n8+qxuizcZ1ZQbrW24zcMoynEEOrslfrbd+Z2q2mD03vVZloUYaWXcAu6QvQs0jTWvLGQjntxQhn
KCDQ3sp41U4J2ubljBVW6atVhkzp1OOt2RXXVVBpK8WfpftySot7pVaLVYEk8I09+/RhezPSvQCP
h3gF97c4qBh6ZZu+b+XuMRhTnEriqmpUXBCaYrxtpCYY/hdhZ7IcN5JF2R9qmGEethhiIIMUZ0ra
wCgphdnhcMf89X0ie9EpZZlyUWlWZZVERABwf/7evefeFr6eQSBYuQZxVeuxmY7aLiePqWAQoEWC
ofssRVCUia7C5ku0A+tm1Tt5/ZofypAOLk6f6HkRrORHSOgHQiyDxJyIhKgpHt4M38rx7HIuTvCr
FRem42K54ZbaBz0EK/6efL6hz4EIx1SwUGNX1uJl4d3JjKHx1wP4o8iFjNDMfWzbZeBdRuixxz30
jTf4DrOMo2nS2ezXuOb7jRiRh2Yzg2TQ9RAe/NqXNQfUXt1N47xnmkTiJh4dVaELzMv+aRo3U4JK
3KKJm4hWLSrD4bzkEVuIENuyvTQ8Qc5x4c/5pD5aXTONcTug334Z3arNJruApz8Kn0R4uWwnD3c7
yRqV3YeHYusj2v5ttRz0yDwBYA5+n6M3zEtrxzb5fvahZQ9DWj75Q/1lvir4s3zNR+Ok99Z0nxZ6
Tz817fL+1lnz4NyKXTDfj/qWHiaM4Be/EbgHyInQPfKprfPS2faKH85AWv2QunB18xR5gn10g21Y
k7Emv+eaxBwYZ/SY/oSUwVLvooHbfahsvaRO7owH4W7Rc+l2zcHb3Jn4ZOzqH2Ry0f4wpuVkbIt6
WBnXfSldV/60rev4w+zsQ04v7mysvv0tHMwFSl1F3vu6tiGBvW6L+quqhgmn35TPJ72FxqvOaxDA
YunMABfXVP7oYWA85flcGYmxiP1dOc5Cf0O2+0dU1jYOrxyDfLDM3o22JdjelRX4gCNz/Ow7ZfjB
y2uJOFgn52gAmHrgWMTnMLxqj201dDeVryzjI9Clg8ZOV2R+FkbUpMLN1zaV9loYNPfMcklKFrz5
2Oytvrj79t4LWX50qhMXgr7373Xl5+Fx6TpctBTP14y0rjSX42rYdZkomSM2qhRHn04b6kg+IznF
BEZcU3hbs/u5jAMkLOks0dNMIe4fTXgIHjZpsdqfyqBiVGc5stpSDknjfvHcyrTjwSg2M+k8NJ4n
A9qsGfu5WB9zw12GO2XV7fTWTd6CKwkrvDtUHJSlS4+qUiVjZ9s45HVprkm12usLn1ukZa6CIt7H
2XM+j0EXcZxzWUGEv5T+gWnWZtw6eJfdU2lQmSHCqecj4pPlaMOSwNcX1P0Pv3fbDVeQDc0JPSXZ
KpuxZ0EbITycTW08lSaGyYMZiep1ZxrwKqbVy7ZayJtIWnhAGNUX6RCO21soHX+/WLoy74xtX6eX
QZkor6tKiIfRqMvjxIn02zJZQFKmSJb2wW926WQcP0PntQ3HKhFrIW9bVajg1I/EYJ2H3FpU1vTb
Hvm4mDe5PAtV1/tNS9Zzz+K72+5DMLq6+zxCYxgObmVP1SMiqQ7ewWTeTIxMra/tRKJyGlbe4D4s
FJOXwWrnx6JedvdkDVB1TwTKl2kx28W95Qr/ScjJdpPdB5EI7zifc3LQR4OdbwAlWHz4iht7H7jT
JhjmLk5L9tyet5+i2UeGHgfVKi7KX9bbQM3FqdeEYN5tTOWKZM1ndd5so3+G4RxJXh3gS7eFd5XQ
h2YfPbTFYkfZyqxM3mwr2WMJW+JWx9ZYTF0y5UoPOs7ZrKGP5xEf1fB22tpkPeZPc8Q7ciInC34W
+4I6eavuu3sV9fpYmYX33hVXmFztbysGO2seT4gguvfCWPbPe61UcCjcShy0EW51yko7n4fWt3g3
fE8Tfm6XhHOYanoYd1KtL+AkVitx562wDo1e1RD3W+Q8ueMu+DnX5Sg17xxRQsqM8y2vnp1GmxwK
cigZtZ1n+xRe026oK44BdsoqtmpQL1NMZBHRY6XHuhXsVn8k0bta45ZAgrOioWtdjHYU1kltUtL+
XeX4YPW5eHJ7sExkTc3m82Y0/ZAxy22jWIPEDu49PJNPBgcWcVjk7r4it3himbbqtDTniTikfJ3q
z02Dpua+M9o6CbQY7gdpuCEYTm0CdgRNPd2ORCnmmTRqnotrL3eLd1NtbKk0xOJO1kayoZE/WpoA
wn6nzCK1qu2+Gmvb8trN4ULYnl6aNhNOJVv8xqubOQO9xG+GMVhZt+ymnxaONE+uh2Xq0uVL7Z2q
0DGa1FK1tVCFFmQKkiWL2uChtDy9xHn+IWyKHqqmpX5bRqtCRwaHaz1NMJrGJ7WGkUjgsdkyBhBc
nOvc5E+oefc+713XvW2D2E4zh/qGpVY11qnQovLOxT414kaDf07DgRiczOmIJniigJlmQsz6ZkjC
vVNpZ4jiwER+P3WB3F5Quen5GfN2YlVVfYNtVaVCb0W6FA46AK+8L929OeYLiVUFJO4kv2ZpFrz7
XTxMpsutXtfTioota0NP7Wlf+OGFwFFT/xyMOYjtWQ8p7WXvqFuDFJLNa+qR0G3dzeQELUOT5bPd
RKcJQtM9cRDml25YJbNS4JwZVtrtttNyRVg9RsRCWbtT9CfiVnX9usg6KGOycW0d636zLvao0WsA
Gpsv2qmLEdiK532p2VWpC4yoOIvGv9Kxm8W/XefFf6ih7z+oYIjGj0n2vn6DByNTW+9RzV7mB1/y
IleH0pE7ErRloZYwzC/Gihsgoa+jH1fHFk3cdYCg7c4K6TyEdZ/lYqyDY+3p4dXtNdS7MDcceHbl
vp7lTMl46Hu5iht3N/Jvnc1Y1hqscX2XoDWt1K3kZjy3pUMXDzgC8CB++u1jrPNm+2EHIh++Waq3
qsMUdMaUYtRV3XOPkBUplNWpZFJRSb21dkHaN6HVpV4lo8x2yGmI9byWQAa08zJtjFR4B0woe/B8
z4ZV9XxQNzfCC9vFnLQloXRxALnkp3Cbq0c7bEF+NuetQaaKb0dswnEzEfmlTrddGedmGzCS4TQ8
1VGdA2s32xepDyPlvKZHFGOP5/E3VwfF6e6Ner4a+FHQUEvuRKjtRc7Bo9mDR1xLA7DBXYf34VCL
jPOGdz+ZG6cpt5t+wutvX3nhwmMg0b3pSNoHA5n5Tws8Mg+52W/nxYzy5QZC+GDeQkZxqBw3UXz3
XTkdh32XxuvkwHGEOxAirOlrS1jXOtXE6EdkerpZtYdqjpwzzmMRo5BmHdvsau6vYw5c6Oo9T77g
JpOEv0APs5Jx6O1jrtZ8P1f7vhEJYpSgmVlazGOBzBXu4tCh049VPQD/CFu/d2KPx/VzBSS0TaZ2
lUs27lMvLs20L7d9aTvbmfWwPHOyytuk1Y5ZZVa9bN/ZEGqRNHvnVDHGNvumGK6Hr0p3XFCM5cFv
5+DEC7AkvSl9DVKjKJencHWv6l6f+LmtbodvQ6Dnu6um4ZgHTNPyPprW2B6avL9MRrV8NudxVnHA
eb8KqNnUKhkEjCs+iL2th0tvR2VwM+ay7l7Ist2p/LmVQVaodXsdRR4aMTXI/LTOrfOICEd/DbVl
rlm5+vttUZrj7ey17seKnlglhduZ4m5fFpPMiGpU5ZPjVWGAL7V0ROxMxnZrzMW2ZMy51/smGMUJ
u5ZarkeT5nofFwUHxvGe+2AbHyd754TrTVP4xS0QYMZznuKxieRh36y8ufOGcv+CdgF1gD0qTIEo
XAjJ23T9Xo+WPScOO2+bNHWuvrbNxoMysu+MMQa9KDV8pVK/94d0HuztSdRlW5xJTMXYW0cU8aOG
ENtFU5tubcN/jaL5UDUzo8q1RuRkYe+vc+netbCfPhZhhsdoLouvNV22l8JVrNO2uTTnql1EqixL
fgMo1nzyaEdl7eprM6ZvkH+xlQzo0VnDbWhX6r7cey64yoK4Dbdc5vfIl9XPtsf8EdtrtB4jnJj3
/rxxNCf9EQCYxVaIb6kaP229ax8bBHr6tXe97YZ03ooheGjvB941dCYtGKmkW/zvvraNu2ZmQoQr
3RSPFKL9l2m2XCRsfO0YgxZlj+vk2EsESIEtnkePY6Y0fPt8HR0f/XnVlwa3MYhKh/zl3q0PfPTh
0bF762Vx2+dcUB0QZ1+jm6tw/BUuQbfpag77T1YY66aOlsg95H65nDfKdpCXuxDvWk2yPPLX3Hue
GNxSnUIkyTHW+R6aQZMtCsjCsgfWkgipFyuu8fakOVO4L+HQGad+lbSp8EtMZeJogw2jdfJ9zZiI
Skk51zOjZiF4M4wrPJW8g8+M01ucZZ4/wpKeaqjl6149l9XkvFS2DNMIy0YUz3gaHyFprV8MVXRP
/mAViWcU621rbO1lIY2Ghw9P/H0f+t1p3pzmSeVjkJngohIRtDDDNJIxv4nmKg45w8cabTR8gtFf
vk6Th6kysLV/qlfuXMrj4E2HsjSbIJMmZk+0OpYRwzoPOYoMIn+FShged8smTVrl1k/2FOrvwa5v
SwBqJyx89Vmt0ZTHfeSM6UJK2Qlhsf8WeVv9WKKHgZHurbmfVVUnVdx5xp4CCHKQ7C0+iDu9imT1
Z5hlQ7U1p97OaVz0LmrCfNIQyydrOViLwd5DGA9jdP7nuUm7sp0SV5mIepctqu241zXfV7TW+mgQ
Qcc5eVAXdyLsMpRqg224VUdvYX3zrA2EJPMH/iUdUR21W203x4Z1BECrRzqQI7coXfghwoQx/3wR
VqR0Mo/KI1a56TN2fPF18nQyVmH9lGvLme/kPnnptY5+xSQfPHdTj4DC6oOp+b6j9nvflIFX1NhD
s33g5+BFWiXMNMz2PXb1KWz5504AkrX7PlFr10YhhM81NOHusUCdKg4E20UUlvfRV67FokyTNFUO
B4tDVRmKcZ9q7czcGhOVgzUENZyUvEGON7MjjcP8fc79KYtc/8G16mJItOQkRY7QMl+mmZcoMEw7
mXm7HrTwwr/8jQbVBr3NSdBH7Z8jcqQ/53pbnmqudtNFNSTWkPfMonepoeyS58cZupxsR6UwOPxs
qXi4c0hNB+VUQRZZmN0OklEWpJuWhyBTSNqcOAzKAeRLZQUXj7gvSL6OKh59tbVuLJlvUf7y5JGc
Ha/zc76rWL4ZF68I6u5owvsBeMXo7NDgD5v0xWxllYF5/jFuV86W4kD+Vz75hpUZeWclwiIu1MOB
eruooBfxCHWjPC3gRD8Ct3OPZtC76TD11XbaRotLL9rZeMfNWT3ahrQ+rS03LmrMCSByt6RmVy2U
RNaY37uwfIZ4GFBTJqbQeP9lpV96OX2QsDbf7SHrvjtH1WXf3J311oLiceMdy8eGx++05WM7Jsql
Ij8Gyps+w9QKkICN3cq62w/9HQ36LSOck/PTipvmbDEeFxylBv+NYT3MP8T7md0s63wqEED8kBSX
Y4x0tktnyaMRW4s5oZHeRbrnljvSP2nmt5FK+Fvb+9wH5XOKzHAxlW1ahn1EwW1yPLsTYS+ik1J1
xcmNzIAFbvAQXUooL/VB+iZmRbs02YBGCUt831CgdFZJojPTk09rOUd9rCaHJWRwUasysB/mALl/
2x/CeQRgxbC4GWIhveWbPS1VdY1Qn2Citzo65tT9H81U+8dSzs2HQcyKTIPFtm7yvV7NAweJbTlW
Q/SJF/SxKekhoA2PYrDMHhwwNbneIdIV9jdB0RwdAiqkO9mMNprqXEZpLQv1WVazmyitI2J5oi5/
Vxx/osTG3bjGPTfvzacrGzBAqrXz5PQB0J25ds8+Y/bxYC5Gl6cE61FIObOtt7Qq80XHGEPpETqL
r+5QMIU/6HD+1dtk4ZUN7Cq9hvanzat667CXS95mRYAzwxnd6Vgpu/rpUEFISoecKjQ0OjcWQS/b
Lt62qLtsdcPWkRtlsWOb9gTjC7/fPgoZdiYmvml9c/NADDFJ1PWt5QjE39PUWs7Z3qU5HafdmOYk
XEjozNzOnxoiIqaxydqiU/WhNsqtyRTG6SEZTWPOX9ZWqzENqmKfD6Vn4y5hTpjfhUUUNJhHZaOP
jWidi1GNthNHXbFFJ0KO9/W+pVPLXov+u2DQsFXfLbrlc9IYGGlrV+BFyt1iC07OtmFaZiTu47wt
rIXIU7vkhFu001H2Ym8eC2sIX8hCMmegfc1ymYKJzxEAfWnO0dIYRqI82i1F3JUSHIcdBUaQ0sSf
mAXwk5Gsoofloyv1YieDMwwfMx27/QcZY337MFMJnyEacZwWgY2JRkvbfrSK3m/SvBHWi3Gtf08F
7lp9inonT8ZRiAxCbfdJ5b5+JjXVo5E+mNZfe4UCbRXWaoDigNOZ6NWRU2L6V4oUv/thxRZIS9oy
D9Qr1Z1LPux+bI1CPerCnk5L79WcqRR41jEnNYEqb7kXjoaGHFirpLdgBvy//DX/IbbJVIlRe42T
MMItdKxEDabVhCvo3jqeIJ/b1/mbQEKTdrlQ4SWcOdJxKqYt/zTZvOKUIeH81sE0wIAJE5giwSq6
N/C6zZY1wwSvZZ8N/AhTQSs1noyifqsUrQFWad+A+tciffRdfSnGnCU6aK6hKG3IYKhfP7hYk2em
EQ7Pxm6oV7yeHgM39q6/XOzEDy3psKlgrRiPM3LKrPX9kZNxqMvutqdx+DxuuwvVqye8+1J5U/Sz
HTnGxmY+WTu9Ua3JtjT3DURGULh1XO4ynONijNrTKhrdJP0aAErtGtfgp5l7/IDN8KXzNu8OAbs8
m9G4PJuOWbPPtnMb539FUpKkbmh1qKMfVQDW3lNWyvyTLsJKUdomvjB7g/mMZf6lrSUaknmtwa4I
kZN10pRd+V7npVRZNbUc1kzF88yoOXqlP0i8VPuSWwQqgdIoc1BfhZbcxSv1h4Sqc2fJ+rYrt/Gk
ez+4cwOIzLeboClyMYFBFgc32gZ1I8dllOepFgJPH7f63h0HkEtimuudhmEz27Gyd6O4xbPH4LAT
+3hx85yuH3e80jFD9qb9ZIrQjKVgUoR+vgZE0C8lb+m6McaKy17Jk8ko8Wm4br8FEXwy9iPZqCTk
7f7K/M+qEy1sVcU8qW5WKWul1GTa9qK7WnyaA0FN2NCM5KfiPHdY6ZI2BEi07AtiCDmwLZXaIB9Y
c/DZauzq1lg6YgxUPwId8FZnsBNRWjdFRPBs2i39YONQr4ZvDZD26qDU3i7vUjK+iIdoIThayavx
VYFFzCI1B5zdO7f/GAaOwmVUr82jYF7HNwvHon2wRi98rCosRDdtvfVG2onAeN21hGiJA3yIzY4W
ktcMnZkJczc55tm+TckT+etdJ/fg3TGvTfHCGH07c0TrX3iW8gMVlXmItnESN+toud+oPfmFcDJJ
dWL49drraWe00zpjEOtOB/vR7sKrdrUoavtloCizEriIVo9NbZ+43mSsCTOkwmdg4Idb7IcGy3Xr
z8Zbn6/DqQ7YUmNoFds3bpx1h8mrbr42cpkJUaxs43nRYPSP8JjKnSZe4DwvY2hc+4+5ThtL0yLw
arXU1zHUfAYwUUCfKKRUx0J7+0vtVTMMgGVdX8cNA6LcCuey0bh+ZLhefxXjoE6oIzt1DrpRNqdS
CeebtXp21rQ8q3GXb1DZXQZoz8LahjBeiEjaU1oVzK7q1abM9QsT37C7VvPzSBZtgSCu3Tk0z6FF
Mvnky/bQKh3RWhRFa2a+MNi6Jc3S+jwucmR807FMJg5RB2eAebr/JhnrbK8oAK3ySecd5YofFfTv
t82lx++FCovjTEpVmq+VeNXLik/J1CEddmbvhkGmEy31wz5HRvk45qNkGFY1+otTFN1Zmqjp3LJ3
yJuvWwJEteP+XPXaPFcynAh/X6LuHvkU5I5lssHS10O1qoQ2jTRJ8iys6r7xjNJ8KsuN57zmCQtu
PTbuc9dtFkHtDJ+tm8EZEXYYEvCN1SzDzuEy8h8rm4U4WYaxewiLQD87tAHc2DdmWd3koy8fi8Ja
p8ti2wLnXV988amEdDyvOe3H2qzQ90V6+xiQbgbJVOhqTgrF7pLYbNzrrbEX1ZRYboH9H7JO9QBx
3dlhDOZD/z7spKO2lW9yRC+aFv4myoTYtPT4Mnq+egFJCCDD9aXBCKDqb0KGomW6R9fgjciZGi8m
AgsBSTc0Nv0lOXUgMcz2kc9u0L10rdH93myTup2Fpx4sn8rEdof9TQ5bedfDDUrhj8rU2tv5xqeV
govbY54AhlkZW3HcyA8lQtdpQyXioa2D9amuR6aggansx1pM9g/XlFGZlvBwDw26VYLnKQLphG7o
JWLGkMFJ88KclVdPF+ZvwVdLTuHt1WV971vKHNJIDHlzXJRZdZwJK9J+CIR4nHt7PuI9H1rews19
zXXLEjtPrEjBOEzlCXPSygSz09bJnlzOWwsKTD8rcawndAP2n+xZVgq6CC5B7tXth56UuruC0IkJ
arw6XnJD9CT3DnOfCqMOlpggQzk9DfZgP+hqqg5VN6/3UKTsz5YarQtp6l42SP7UlT+bJ6KinZxV
A+NE8I3yANx94ylxBckqi+nPmTMbdXjDQGi9OojEgdLZ3AmEkeOtcsriLvBk8GZO8K5WZU/3cuF8
T2gZs8+WeTRHF6ugmw8/hQbsFAn3M29Rns1SRw+1mgrmqTA5h4JIywKf9ifS7HE0SjT/acd68j6Z
VPcmj2amci+ka5aXdvczLyj+LtfIj/6mCKHSpXnLgnyiSm+bpFxq80w6ffdcW3r56kAfFLEBToay
voiUQygY4awn9H3iph5d/7RGFLqx165XaqZpdE8bigcmm/VQ/4WHbf9ia2+pYzOCVI4gmAVk2M3R
vCsZBvJbuJ3Mz4szucRWRpXzl8NreMxNN1epM9bYr4XRtE9FEdKAGKW0nhbampRStOJi3dizwG7M
BDQCMGMnBcTI127Pey/z5wlHla5JzUtJvZjSrnZ2cVb7iPGBuEaLxgwVrUpaxoXYk4u9fdmqfY1n
o1suNoVdFG8N69uhZ0+7RQ84Wcd278SDh/T5bssxI8eBsHTB+cbMKVyuN+6Qa6rqT5Wcw+LrvA82
L4ryroMuq7PTopuLu6kibTGdzNV13ux1Ng5RsemVYB7DW890Sl0a0SHdNV5xkml3Y7fSgAXSSLT2
7bhkuru3UKr9TR5ZL5qHQAROzgBqDp7LSTCi51bcEpa5vzJ5L/R9ZVp5TVPRKU6MQosXaVS8Vwuq
8sLy6Vsj4CvQmFCo14dAGJxmOd/zXuz8YLg1KZ/TdTcGnp7WH370BLQ0id+P81cPDxy5FsM1cKsn
lSdtGHa1Cb3wPgM9a4onnDSMNDfR3eYsY/ecYfxP07iqR4vYzjq2sZCcrzjnQ5QbHFjCsZmTfZK4
Ha91IYk42g2y0va60xSyDidhYJpPTNHoBQ/8rR7zrpufN7aZ+Wb0/enTMszoHttBOcRQe2HXxCtN
hg66st/YqDCm/sGpXftuFUbp3KK569ez41d0u0Jl9g/GKJrnAAgZyfGThAggSDIolOvxbiziWFPg
3FoEeXzkqlmeobB6DOMx8lwUHnSdSeDIUQI7YrAPILKJcLJkO59pZttvMGbLd1Aam0FGvWMeO3ew
PiBq7y17R5v3DyvH/8z1mjmkRttcDIqVit7b1VQX4e1rE4OnnpyDcruhS9RoyCEOpppBmNk2n+qZ
H+hAnWCFtJmE9pOeRrx4ZDBRbs+IClr1mbpHaSRoQ3nyVNn81KYZGscucubyQUlh2qewC0H1zngJ
Y+X2YZddh7lX+2m40rI3vfqJBaBBxWT27Byb7I68TfZrYE0rQ8Olz/itzS+I/ciVmD12PnwMbU6t
z3a9cH7dPToRTE5bFuRurnPmRJrJbtRjx3VWYI/JMLLpN3T7LnVluxeQIkOddEjlXh1ZuG/YV4O0
CezyR2jzUU7gIqVmGtGH9TP5J7I5dMFe++ct1Ot7tDeVf6giX5kZa22EKIttsHiPQhX+KLbdJqFp
6ekloVdUIqN2XwGayx6+SKQoZ6xw2T6Pwq2/IUhwPoZw1gbCMBF+LVE5jYkzSMZ7rl+EP0pmGRGL
O8MY+qhLMOBSG00WLUMxMyrr7lNNDHSfWYgzYM4HJN+cmjqMHuljogWxyUUlmUeZ8r7JUUTwAtYe
51EghCRVw4C/Ka15/W6yo/7l9EOJf7OxWXH6yL4+4XW4frbBLTxvg2G1zNqrKj9dSzKswiX9pQNN
bX+LFxu44AVdGjz+vAstM63saPysOEje1mvZqHOv5zxIJ5boLcYQJ1YiuO3rGl3MNA66sYhM6smh
gF/NaKfJ9j2nAd4Uhn5zptX9Vgpq+4TQD1aIkk11vMH/2ftnJujrI4Y6oMv/Z1x3MQk1s3hXjdOn
5C/PP8NJQ2EraUM/NZMIj5Y/1Re4y8uHXY8DjVjT/PJnAe6/db4BlhHEH9DuMXL87p3sF2vW5bQ5
sa2ftsq+63hlo2A///kq/0N6y0wSjxBQPg+i6W8SbxP8rLGNYERauwRP9lRFUET7e2a60n3486V+
lfX/LbyN4AQAF7y6lGAz/6p+RaUlSSSjrbvTLzTN/AWQ5384C//HbxaRaUSDx+H7YNP89RKeA8tr
ariEIx9l8CL2jE7+n7/Fv3XREC9MhH6wB7BW/O2T+IdZuSl7tDHl4DKcXtLBuHJwjybC2b10/kMw
/G+1cGhimWUfj0CiAbz49cuIAVRpXvUoSq6dVTp6S2XGW3jy1+9deFOR4Pbnb/Yby+d6g/jJ7Gsg
V4iunBjkXy/Yy71RKG/dGBxnMtM3NK0bAOlVdFdXd0WRzcx+/f+QY//7jl2F0LijbDLUfbi6v17T
BiK+Rijk4n5+svvpNIvx4PxXuvXfAvJfxfnQiZDocLtw1zGi+/Uqa2D06EmonmW6JDrzj3O6pkZs
xFZcZX1CeZlCieA/TGiTMVsTyDsJP3pMlyQB8xPnWZB66fQfnoF/vxF8rCvLBD14QMzYb19ehu1U
KZ+PZUWf1ultDP/DGf23D+5f35tflrRcTEOYIH793kZb0KAOoyUesuv3nlOILImd0AaK9/j/f28Y
3QkD0wQqVfr/vjWKy6RI84Q2aiL/4w36jYXBc3aV3+PyAbaH8f9vy9I/mVEWY1DYHNYahxsz69gq
oKjEtU78Z32w7vOT0d368cQdeC3j5x//9aPb/3qDf7v89b37xxs8m/Xc5zWXN8o4R77wGAaJOH/9
1CdjXNBMhTR4zg/y9B1JSww5L77f4p9LDMTqP27/b4y+6w8RWixUWFSQtGOQ/+32aDruwap8P3b1
lAyWmcz9e+35idpKYKUuknFpxM78Yes3TSuFbvS5qoO7P7/2/1pmsKvg7WGPwWFOyvHvPqK+wx8Q
7bQ7He9TX0rq/vFpq32dLOBH7KFOGUP9R3zz3yaLXx7M60WvfCu4v/iHfw8889sI4W5pMVapo3s1
vMuF8lG7y6M2+ssm7IwJ8j3DXLrankIk644Pa+gkmsQeMewn0Ox3slif/vxL/K/7wae6+prNa97B
38vIP54MpTcmnvjB4nz81kv31qRo92p3iOf+LvSnpFhJExXTa2SDGvOuUyXnG+FUn//8Mf7nDQEY
BWiAbRmy3a/PZ2Az6S1WBNfQrpPJM9IoauNlKFK6YqeGph0Ksu9/vuS/qoDr7fjHJX97JWy0lsUg
uKTiwfdojoF+XhjUTlCDCNX688X+ter9drHfF2OvQB6/cLEZcRV1HkPwgPPnny/yf0k7rya5jWQL
/yJEwJtXoM30eMeZoV4Q4pCE9x6//n6YjbvqRiMaQe0uRUlBiomqyqrKyjx5ztm9ghF2lqGhiarA
2jA7WgHTDmGTKoYtDtqWMtMekmiSQ2uadednCY2VBr2VnN8w3sx1MTxDqGuhVtA418zHIRV/66ZG
Mi2pvo2jkb396Zgs+vwhXcIQRFRz2oQ8UQqh1gzXhkdzLxFje0r7hhevxGnn/ocZS6F3eKIUQOD6
1P9Qu5RbSMpccFxvNUQK4CxS0CVA25sPI9dWDsFz1yP+lOjGmnq/aAObLVQntH6NIBiZV6zaKlQF
rdsi4pI8Rda4bdM1+aiFFSOmUnEJSeTv890VBCZZYUl2bTX70erSfdzXz+kQ2yrEYZeX68wSBzw+
waAsJhHplNN5RMYFGH2oGzaMSE/8zuzKa5HlKkLF3Pj1GovttGtOTlQueSgDpriUTmB6HU+tiWVf
NgA52cKNU6kvkva7o5UoFakXQ8LVfqRtt708vrMtNlmEKh4qUi5xbb7FmiJJIk/EYgZZrhaU2wba
6SH6041M3zGh9kS8JtPIPL8pyEsOsJnqABT6+z7/rpUuSZyVK3BhpbBhslYIXhHeK6dzR+kzN1XP
IJYXbk2yPmp5bcTvQ/N2ecK+lAJna8RAqCkSgSLVoM0eW22tDKYUyzxPKkG6heiq3hRG0R/iXglv
hkb77SpdDQCc5GTeplDD0bdXUu/byqHbr3jn2b6DuAPSCJXAkGZudB1Px9xVRWz1hoSQlqx2gE5A
aJiJqrwqaguTXy2TuVKbNa009te5m9KmN/UrK1yy1nyqC/B+rVLQ97jZbG42m7vNzR3/tJt+7Hb2
7nCwbf52t9vt+Cf7YO9r+7Df2897fvr//+m0Vfywn+09v3zg78/8Pn7vdvp1fnKmHw7/20w/OY69
cZ6eNlf8uLnC1mb6ib8cfky/Zfqt079sft68Pb3d/LxByYp/u7nhx8+b6T/hO29WYuBzj4M9j9Z8
OBtpP6J5/3T21YY8KEVC8Cq1Bev8pyyOOze6dfXXyy53vsoKqvfsHSC3wHLF2enqDVoxQm4FjA6v
a1H4gpzjBhENxLcgG/t92djSoNikKvzO0LSp8/ApUdoukCySaRGS2HRDH2giBkTb3baycHXZ1Lkb
Kajk6rLIwGAiUaZxH0VqkaeELZKIhp3E0SZz36qi2JDzAotUbdP6k3r6ZXvnZx1ElayWjiYwkMV5
07CP9GuuhL5hj61a3ohuEm8ouGfXvZC0K8fq+UGOKVjCEaElbCEqOx1aAFG3qlUR/XatGR1gLgrs
oB2STT/oGcyQYqBfe8bQ3gAqeTPAlKyct2fRGfEvnjIdhzBZn3lM3w4R+J7G4N1hUV+k7bNYIfE7
zzPMTEx+dLR4uWQ2hkSZnqKZlF5lCGlttCFrDiXISacYgC0oUvoT+tDC6dL4QWnEYiXoWPDUaefx
AoFBlDfP7AuSGN00teULJAossBZLt5meEeYMH7FR/PlWp9lUQ0qaHBvPq9kjD8j9QBKccDeGUk8S
rkXrLkkIN9bka5bGdGxHPp3VUmjp+ZWwQ71400l3LoCQoEInPl65LZc8xJJkaG14MUy5w1NDhRtH
XiMBYigy6anIvc/QEFbmbGG70bLKfQ/zJOKpZ0GhHwEWjXkeliA67UppHU3uK9vX1hSEpWn2T69k
FubI0swT4CbyTT9j1hqVLrbgccTx/F+1oAIFThyhJM/X/I3eIaTSKxttpqlHcIi+kShPtMAkd/mH
2dkcNnS1g0jj4S29Bt4DhXNVvCqqx07ei5Sl1eA2a6/Ffp/T7Fk+++UtOJnG2mmRPWZ/Xz7evnKJ
59Pwz7fMpkEN68ANJufhW4Zs79X3mfiXC/OHot3Syqtr+6B/id0bN2yBF2z1aDcMK8mqBbciNNJl
AJo6zjW/EqVWVzK9ZDryUpSomORcWMCPLg90YZPoKMKgYD05MGDjU99tQFrDMEANhDay33IGY72q
/aL7dFvo/p+bmph3UMsipQpr+Gw/Fl5XUO5RdJvy6nsbDE95pd0Alfx0o3xNGPZ8vxAiw9AzSZKR
up3XCoROLgqYcvBiRdgXhfmpRDJd+9b3P509zPAihHWZcwxE5unsDS0YuwHCR5hy21u/T8BuAOvP
hi3P8JUM0dcNfuqR09ECR48IwMOg9frUlqUKVZG3PgmXsIMxORfi/uDJitC9o+1ahDslpPq4pbpk
vqvwVyEvmozcVkIQdYNDFjs40O2sv8WQHBh3bpl3vyaJnfGWPh7aSwzEqJNNlmhE+/UY9/6OOnT8
e3DpENzoY6BBud6ZTyUSGde4TF8TkHfta+6XtIP1ip6Ss8vTeK8qIQR7kh+U3wx99F6roA5pIMrr
Q5j2zS/EGusDHUB9uHJAnm8WAndkPeBnMegbnAsxyFrZVloYWXaafVfUm1D/F38+D9eJ4W8i/pnr
W+YWvaZeRhvbMGY/anANY2e8/bEzwczzj4nZAsOF1tLfggmRVivq0Tbr7BjNBnWvlZ245EsTBR7h
tqbCWD3ni241PxX7OKFsbWf2X//JfSsPoJrtYUt0tW93MEfAMfur29ENqGzdFxrQ990NWHf7Ld+I
9u+fpuPtjM1wvXbTLSwkNQnSfDDy8gz4Io09ioVGmilCo8pMdm4FjgA2H2Vt+Odn3lT2+MfE7Gyv
x7brEvhSbNMT4k0S9Z4TZmJ3NUIisa0ysX+9vLALlwlVblkiisU5Dapkp1s3S8FsN2aKaCSAfF3J
r/MIXta4gwEFLBPEUSCqXiHceFbD3jF9GpSy9AZC5w2qeo4kh0+Xv+f8DaRTcIRNAMkBUkxz3l2r
RCw8MFDuk1L1WUUaOEWxScyqq3D0P8xRWnkqnD9Nvmp28Jfx6iKAnk23lseDUgTAHZPiR2BRNTB/
FkHljMV9GB4MeSUYOx/clM0yqZzJxiQEOXst8LZUAALWHJPmeKUo7hOAFFtq2juVIFMZ3T8OnKHY
ndaWah15O3O2aeE2B2RWWSY5Lcn2my3C0TtjhJ4mXTE0H9d06EgkSaQpdcbDa2aotWhca3QtdgRt
eMzzhGp9vDMAIVRm5ujGWu1zfoFO5mQJOjgY9rhu5sy3fh3HkEIZMQeQv83K6pMrxdEFcSXGWTTD
y5/XMTOIBN7pzqAwBbFuD4M2RN5k5Oizk8pHy19J7UjzQ+VrNNwMJscr3jGPLI1ATzTVp5fKNVNt
axZR+NzH0Qfdbw3UTgh9ucA4Qv09AyBit6NOj0oCXB0iZfgDCusQVTT3/9km/LpEJkpKJpdUoTbb
FYmWS8EIDstpETvo/JAezHutdqQInPPK+TM/775MoW/Os44JJbA+neQUTV2/isLEAaso3RFmuw79
9Z0jDZHbOW5Fyn7lgpGnwOc4WJlMGmT2eOFRciBjeWrS0PXUD702cYKSUisJEJBPdvv9Aw1127P1
nxlkLDzEHNz5dnSutZ+IPqwcO0trzl2NsiJvdvk8Gxu6GarYfEI5RhOfDM2wTfh+eRGX3PfYxmwR
Qfj1raphwzXHcj9BPA5gM38YSVXtL1s6Gw0v84nolhwp73RrzrYtZXkeJB4KYZ2ovBtD9VSxNy+b
WDphYH9EPgLEA2hK5XTN2lYuqnbySGvC2VrZiKgifI0GtITg3yYRDn1tVIsmCUIggJ/KN1+P0aPL
3u8Nqmz0Vjl9v7Oaa1cr+euvQZOdPFyZwLMky9cZcGRrFqurgQ7BF5eAM0A2m/hXaAeAZ0J55r6G
OkF5GrLILoXt5Tn92lvzjYCO9H9HOJtU3fVARBJqQW8bxS2NbkZ4J0tZxVvSHO5y5ClVx+16M4cZ
pIFiL6aB8EATQPvUIc2zGUd5YmgTevFgSW3ZOlVZmQWI/0ZKnViwpE+/8qbWUk+ZRJ5DC94YWcmv
3CjwvvmwYsVAcmAzCNxW++vy0JY8EslzUh5EUsjdTGt7tHZi3zUoVw1cRHmjg6yTa0eg6eqykTMH
we2BgUzwKBJGPLFOjUwNLDmkjJAyxPBndK9KWjue9iyoijMqKy+ss2MSW2T6/qPmTv5/NqCAxhyL
JluWynzR3d8g8ZPxke7ByyOaqZ5SIppeDyIzJsPpqivz+s0Ib73Gk5v2yJ3A2h+kDYk2u99+ShtU
D3bNk7dVro3BFtC1Me3wOjygBrulsd2OD/3NsE33jd1sX+Tb4iV11kLjeaw2+zhjFj0pUtbBy8PH
jcBkC1rSrQMf6av7DqaEdiVUWzo9j2ZingjsPI4iYZoJ4AeQqnVCKf6SusJ8hjoj/sOX+pTZ1EFX
8Fbnjahbsztw0LquCjIyWKLXP4XKDxVCwTw1SWONKy57Bpr4MjWhxmAoNrhiZlu+UD2dBipMwVy1
6ZvrVmE70ih5Jag3kub041bXARV130MDidUV60tOPCFJADfhXUALTzeM1SDskU/cAWIKnMnYG+aB
fC91vLUy5GJMdbx6s/M0T0ZDTyZX0Z9KfyvdIP8AVqwJ7Gw37NJ7Oh03vy9vnTV/mY1tYBBZAZLc
UbznWj3ksOVGzmUT8uTg8/P6eFSzwEXVMh1uC2wYLx/Bdjy0m+gv2fEfbiXncbx6dOmotdXbYKds
10ScVid05qLaSM92IWO6+W28jh/tw4/elva80a8fkz1ajfmKqyxPJ48K0iWcdvOzVc7J1GkN932s
/e7TR7m5Cda8cdEElMN04004V2l2pDZWFgZdSdwtasNEKGFLNONE+Vr14qyO/HVsAWT8glCZJIJO
vV6GOUxuvjwjyGgKV3946WfSxLdyxVk5xD9LCbl4NXS0hIY+aMjo+ni87Djnu3461o/i+dnqRbFI
M64yOWfdmVsjKt9FS+h2mtVBpRrTz+1q6otYwgAlisFNrwXCdwMum0Rq9K000LF9+XvOzoHpcyDy
5qwjt8sj7nRGRNgPUEsi5g+VX7W0hXLfBiYGZOt/MzM7BKDlKzr6dBP67O/dEP7XuwYOmEFbUQ1Y
XmASJ4ibUbylm+F0OA3ioEFVRInjRUa4g8AB3gSA8cPwajXvfhrflVM/yGB9M+kiTePxoMkfl0d6
Vp348rGjT5glcSQp9L1E5RMMRIhezdwOfZsE6bbYPsiC/d5tvBdpsKsD6qpgI1euyrM4aFrO6faa
UKIkN2YO3npQvakawWut/jTNN5zN7rN9Gfyk7+nyONcszQ5AReaezKcwuaw1mD0+RLZOZWTXQTMp
93UrC3sWRE7j4pLkhQjCCgDE6bpCENqWaIVDeCTLPZ0a/bApaStb8dKlYwg4n4kiMZmvM1CaOARq
LYops1dswujbJBkorrGQL74vKPVTPkWsmzLd7AAoRgieC4HEjIiWBYXw4a0xd+V4a4rQZpDGMzbG
mlTXok8e25xOgaMY3AvomhMsbMo8cTMYEzlmcogG7hV052SoCB7Q1Bg4hYQPOsjjrrEzkXzyQc8O
8Kmu3CeLdyd81Yhsm+Q1yCyefo2VViLgKL6my248SEfUX27/BJsxmcZOJqS2af6HlVQvH7Tohj4S
l6xZcd0027z7HgM7D3eXXXnpDERq0STaY9XNOTwQ6TjSPTFsWpr4a6w+ct1whtx0SOitjPxLYnMe
NVCbpc6EShOCx7PT1rBczy91LFVbmnmu1D2hw07axAA97PZK232AaN8ZD4Ft3Qt2tQejkII2/w7B
pJM4pt3fSFs6m+5NyLzsq/pjIMBo38a9az/B+Hnnb98uT8zSfuBFhcKcShvF2dOtiaqq19SO0I1n
JZ4zBo/oEv8bG8TAEiVMItLZlEC+nTUB7VZOOmhXhlbcGZl0JUjVysFo4VPzmecMmaCLiixymJz6
HMyimRdbNT6HkNpUlaGltk278JqUerJRypqm5EaGPGCoxYmB2k/fL4/zK4Y5+wKqKKRn+Aiyi6df
II6VW2YDXwB5mixet+XWt+5SgebuvRfDIxrvS/Fah+irUj9dc+ur3/3y4DaP9K6sfMniXBx9yewE
ikIv8ELEJZzoDZj4uCl/FJvCGZ1fzR6sr3Dwb7VHf2tumyv9flhJsS7tNXJH1EJpWUHxYbbcoKoU
STOxLYS5I2lXebYJvDdrXEk6LHkuAQ1InCmlR7nsdLKtLi4GKaPnXE+kfdlLO1o0twMEuytTufQM
0BG4pa4rTYCq2VR6mg7RZjkdZYMVo9fe+dpvynOwTQwu2MOdBSP41q2K+hni/wbKtUwIYCWSDGW1
OWTxU6aiJggkkiHz3DVBnFCSLWZmr9y/BNiufqBWDau/sINwZg3qvDS/x3nbWTwnhXVjwJnC+7/b
WcpfNMWL6EBcntylHMOxjdmWhSwsp+Y8HcvehtaCSL6SoXIKs12ROrqykgVeGhDAHOYNbANo4JnD
JNAOj3rD7hSKg9d+F9098Po/H8+xiVlgWOTKQMkBEwVvQ8G9HYEAjFBriw50dXaZrfjm4oiOdvls
pylFpFRmOZlrZUjcrTt/4icPxud/MaojMzNPoLdcL6BswBPCv6tsY5QlXf3vevVqCYfcWBnTYnw/
laL//xCd+YTsBTTRd1gjq13HH6MHSDz5Rnjv5++1uc0mDYpfYnGAzGJl9SYHmB/fxyn8mYO4WWRA
c85dGL9W2b1eP/TjnRg+BC9/Pp3HZmZOkphdAZ8OA3SjF4+KZJwBSodynKLznsB+ZVBLNwHFXYUX
6QSJmMuQq22fyl7bE8R/JBkVZVv+Hl67z4NH397lcS15I2LuHPw0b1Hwmb7kKAIttVqvoZgk6tVu
zHCPZq1eOpdNLF0tRybmFV15UMqiK6YV6t7H7qdcbaTSScr9ZStLL5FjK7NtJQdypDTIeMDylkF2
V9lDu7lsYWmqvqDeUGtPfUwzT9OinAqLJhERKbdan8L0utGVlVEsLfxXkZhnGQ+qeTOu1cuSWsk6
gehAGWU/JjmljsaWc7is8j1UCQiDrnjA4sPn2OYsANLTCDpzDZsCBHxqitxJCdfvjZjsAB5V3j20
wuUabG2aq9muhczjP/JSU5fsbLWE2gtLP6UuIIPLb8UYnr1f4dDbY/kDYo3L67ZUw8EYaQeuENTR
tJmPI6Lr0ZbqUjlyVKd9gdIeKAF8Tt1bcFMflF1yPTrpMz1pfWwXj9bB2jepbcHRGW7VyllLBSzl
CY8/R58ChqMtp2e0PZYCY4cDe6876au3je7cK1u482+U6+BFXLkJVg3OJtvrhiLPQsYPw5B5gNhs
4z3VVwam+jfXiQ/5/uflGV9Kpp0McXb5jF3iKi1MaU4HpSxdyZHTX4e7x5HKSOpAtLyyM5derif2
ZteP33Qdwk/Yqzf1rXI7tg5NCECj0gfVEf/O7j37XS839ywxiHeUIeTdyoCnPXLuz/91sXnzSeqX
UOdnXx9Q3VXyDh/Td5/e9TslIJeePQQ7bWElZF/wa1qNSacZIiKKgPmnA+vIkTQohVKjLdBS13LW
1t3o8AXCdtkaAGy1n2ZIGVj7yMlqWcgpqYheQMsSWb+VcLxLSLQ21ZXa31rGSy0edPPZa9ItVDQb
o9ol1codcL7fp0+l/VPnXJtA46efKgYW/BtIc0Hhvg26Zyn5TpalRaVC739dXoqzlQAThZIcyHSy
1ueJ08oSRr3yUXdvsoyQFOZeujfGfOXQnKb2ZL0nK/QzUAXk5jw7v+hyyPU0APdilMl4XWXVNwhx
xr2Q6t/+fDgoZYP2A4oxJWZOJ65Vape2QR5Mou/9nZB0HuHRv2ziLJ5nLOBSySRQSoCVYbY2aS0o
MalJynj590F5qUc4f6hcQJ+YBm+a/i9mjroEWR0N+nQgXqcDUtJ8iEatpOwclG+a5N2afvlmeflK
GvQs6KAOLE7PTPDDmJoX8RL4uCwOoJp47bcO0XDwqlfXUGFfnrpzZ8MK0ROUD1+tl5ObHO9AozIR
poCYJvZ8Zavm6M8iZrc2ZYtjObIy/fqRlaC3/DaPI9hNB0h8GnMvp2ibCVM1ZGU8564wjYd7Eu4G
Ys+5K2RxEihSiyXSgKR0HaFx3OTvmpq99SDAiH959tasTb9+NK6RpjGanuGJ7sv6RnHbyi7yik6u
Vqp3IE7gh+x02KghiV4Jr5cn9J9hznywiVRaXD2GWQ4v8ErTEQHuGNpaWVnZWmfh3IRGENG5pXeb
Wo4x21qq0TZ1iji1k5qurcNpn2WBjZjSNuJQJvO0SUzLQY3p6s8nltQHoDx68tjas0OjCFQvkkqc
v+7viTP88sWTDl7yw0eNAHTuyiDPA8ivUf5jbtolR+uYpbXcii3mDF/cRto9bKnkqa9c5VHrvgXB
1HBN4Pq/DXG289qcSkEcY9OrM8dQ0ZYjfIPcEH4+48lce1x81VJPz/tpIcH6QfBB5+Ecgtf3tPOa
WlY7VvBNE6kR7ivUXlLov5VbSeboBAFiTpxxK556Ri0Ce8OJ4fne7wpXF3IMt256K5Z/hebfWf6t
ECpHiBGQLNgfinAYIBqGXHQP8dYm05p9myj7ykegz2p2iJOgyabsdIAgl9dgmuNLkzLz7rqovFQR
8O6R94HsPqf6B/jnyzamP+PMBu304MsmFNE8YViWpe6WAzYEvy4hME7Jv6PtYbeIe27hzLvnDbVW
Qjsvy0yTfmR0djC1MJqJCLvVzmBk30KEwQy/2eTpRJ2a7eh7clpKXGHxPacSHGq/lWi8U6VvMYLk
itGih4EKhTLelm66vzwZy2549GGzg0vUvaYnaoIIrScfLbzDsN22+3j4VIH7wJfv5XdGct3+abPo
lxNKKqxG5CM4VGYLDa1y74fSNB99eqUZ9ZVseldVmq8N7yxV+jXvE66dVnHprInYIqlIqZFNDR2a
47YxKKZ2W4M01WgqhnPoFa7aTWtET8Por9heusmnPtj/Nz07w9QOmVtrOsMavb0OiuJAP9eKKy9u
lyMTsyMr7eSoySMWz6p7GKRVjpDIzlXpXx0ZR3ZmR0YHp7ccDgwFLfB6E11Rr/odXFHQuC2v0qvU
dB7lF9OGQ4kY+Wp4vuyia4OcuUqeTmKpoJOdIOo3lRXCgl5tuyFZefssXqxHY5ztUKTTGqOaLlYz
OGjjzsyeLa6e6DZsNqV41URP/9uo5vuuthRqRExpLG2q7k7XoaX9ednEigPOswIhquToUxIMCdlr
rzysBpGLfz5vogmJOfUNzbxPgdazQvyOIaQPdflSWP8m5oA0g6qLpYCJny28nrSZEVecEbUY3XaR
bitS+IJCGJQ4V6Ue3yB69OPyjE1/4tnVcGRx5gNFoouFJWNRHyiIO4PwWAhXWvbTrVecbdGnjwzN
Vr+zRA9BTwz55kNTaY7a2JBqr2zbxdHwaIXklqLuGUIm6kYhVBVUi8lltLAA9AcRyWXbFz9EFN3q
UVxZr6UYGKDVBC+amOTmRArQsrpulpTToJARe4e1WbfQYD1cXqNpDc7WyIT4CYewoMSZTZ1ASsQz
dabOgzmhrAHWxJBPQcUleVckTWwh2102uDiN/xickw34dQbOvsNgke1N+b4st3X2SzRfJX1lZGuG
5kk1ZCC8vphGJhSE9puhtKPohyw5SF1cHtLXW3U+iSQvJ2YINi9PEyb5KL5OjMHzBr8m5EttOC2v
9Wvd6XfQiwZXgd3a0UG763b34fX3x4n1r/l4qW6aTXyj7YtdajPlDknklS1x3iDCVX30TXOazVzs
ylLRK9rAHj6ErXetXNU32VP8jhzNzXgfvgeHcfuEZqL2WNx4GwoX/VoDznlac/qEqfMGSCy8K8ps
BSIIdBU0BSpnILl1rez7jb/paP+B75BunEd4Rvf+ClrhPNE4symfLsUQo4arQ53q/PBoErvt38XH
4VH8KDbfU6gFB0eykYy6Vmm0DK+0FY/74uQ484OjASunxjtLCS0rbRnw9YRRQWVzcKK94HS77lHb
84y9je/NnbkStiw+QY7neRYawYhkuXmEWYpdm2JLy+k17Y+WU33eFq/qA516G/3O2IgbeV+sHFJf
4ItLQ57dWvVQdIheMt/KA9JC9pvx0O9+PEOmuNM30rX4KD5YjrJXN4Mdvb80OyL0VU7DpSPsePiz
cAr+zrLTUW5z5DvU+vxNvX0e7X4nOF9bL90lH/neuFa2a7ysy/MOZQn9GVPf15w/gM6kofJa5t2w
Q1yLblqSyO2HsqPPdwfbzU04AEMKCyfZudRpVu6jpXhBObI+X/UqpmPRxLorq7babmVrjdFuycLE
EwFphGEpRA2n7kwDfIA795UTI18MqtcJV9Py08k4dx8VABMN/hMn5RzTJ6VxFwYiJqrSljbFFYd0
/QPPuflM33L7l3fwXgfbPzRO/GauTeDSBXtse+Y3Kip6o+Ri24JhHV0KD/1zUgfCWilt0U/AvNEN
Dn6KjoHZPOptiWDmiCEarcdPBKQd7SH526Pooj3FtlbChdo62XcSJJ097FdPpaXo6Nj8zFGgoQ0S
vZ/mGCWtz/4jugtLm24mr4Vs1nSiv9HwdZKHn5cvxcWkk6GRGufoB50+b6gLkYtHP11heqU3I7bN
6Jdu3LbRayS/hdrGj65bdWVHLN55xyank+LoHjYCpfPbEJOo4ERP7RW9dQ/pJr3JD9FVp9lQukn3
kJm0DtrrlNbCLSoO/jcKEJeHvuDUUFsr9BOSo+W9Orv3EFRP/L6gMtzr37LMsZKHXN2TUzTBCTTF
g7kWmS4sME2YdBjQaq7BXDGzJ8uDmepSUTog8tp9bwH2QXoGQe0uXkN8LhwJkOjCIEuViHzPHO0T
B5N2nVihY2uJOzMf/h5VcSWaWhzNkYnZIqZBS6iN6jAywYVdI99Tdw/tsL+8RAt7f6Kcpi5EdD01
85x6io6ugxLkGBkR1s28aNswHJjy3e+X7SztAgyRGIPYjnz2/FXnSQnMe01dOp0EdRdVa99u1f1E
3wn/pHQw47vcf7lsc2mNJsZO5OHoCYE97HRsEJXlYdQ2pVOZyS5180NslLvLJpbyXAzrHxuzMGvU
fD2NI2xEiIWgWsXz28nS3K4RY6g344C4G4yTO99bYfJacg6wrgpODgADwoPTseUWsnmWCeBBGe5d
9xcUQVnz+/LYFl1DBWLMmsG9Ns/Ni302pEPblk6dvxaWBEHzpxHD0Ni+XbazPJR/7MyOZT8NqOkh
/YI8kRMp92pzL9XOZRPnqC/WyAS9S1qczhn43U6nSzCCGDmmyfuS7GlE0ZlGueytHNEwAWPqXQ3e
OIKezdPbTPIPpaV8t+iK3aQjMsCXP+ULCz676fkUuA6gqaAfYT6taIcqrhQhTtXG6NrZlWVUbx1C
7I8GquKfg5r2shN2uYGAk65Fm7ZKzXs/8ml8bQTkpjnQ0iv+8GyfRsYEAyEuue3NqoOxy9K9zEbR
/NGz6I8NhLzfB1ld3Oa+V3/TdFFHZ7PLaY4SPS14THtV++mZkfVeD3J9EPvBeINZH7knxNCbp8CN
JBy4RPS0R9G2lsOHrJlSVm4+mLZctMEui4bsd+ejBGWbsL1tPTDrj1Ja8HIupEa+ltH0DlbulC84
92z+aDkEbA/aXoUub7p0ju62TqjHwSyH0kl1wTGzb0zxNuuT3WhBTm1CXzUo18RSPzztt1jUL+aA
LI4cvnNhbBINWAXQybT8K0LNTK060MMowiA0fHmRF1waODoECKSHp06tmbvFoCDEAqlhR66Dmw6I
RZb1173xftnKwvV6YmXawEczEYxm2mgiVqwqR43QV0sfnT1Am7aoB+MBLdzoGU3iPRKnYMb77vGy
+YXzARo62ER5Vk1w9NnRp9KnJKYCx14dinY2tI7avSjmdqhW7CzkL07szI46wTWVoU+41c3S2xrj
LrMiutU3RffSIodzeUwLC8fmhFSXPJB4HqHSyJB5oslZBGLjNpZgWhDSWySx/sXVjvvSZEbbApti
GvLRyiFomeh5OJaO3xgPudhuwH77tLGs0pEs1Cmsr05ktI9QNJlH3GMhda2RTGe4NehbZO6puA06
YH3QOC+lRyA8ehm6BDESLogQpVu5Sb3Xy3O65iez8z0FEdDWUcmcJggiwRvgA65JtkW1kulZtCMB
n4OdlEN7zsTWeFatyBV+osD2iOhaiRC0igqXtPLUX/JHMBSQ1VjEmjxnThfPd/s8DqdtV2akP5WX
MI/oEdy13bfeG3Z/PnfHtuZ7zPV5Ww/YEqxrq9xrfn0nerexIRz+hR3qZTxQSH+eMWXCd6rBoYaf
BL5sPoEyR8BaqKTflt7QtKNr6bfL9hZCM0vizQnVKd0V4rzrIe2jYKQHj6MroYdN6Z6Tbi3xt7CV
T0xM7nK0x9paLazB4p7oiozeVGlnScOmbqt/cdTDlkK7JFEYbbAzb/ACU8qGaSur5Y+SbvjefQmF
X5dn6xylCOHcsZGZGySer1WATkunML7qSMi49tFHKh4k6ZsS7yf1vrx1uvq+sfag5i9bX0grYZw3
nAg50znDIeLEcQowjSeCXtmGetUhuN159xHJXX+DPvLKEbx0q0FyBfaOXAg3/PTrR+uWtNCIDFCq
o8DRHdxQ3Ut9/xcYEWjK2ltVhW9gVA+QX71dHuWSR040VAjV0MPMUXlqNnc9IdIrRhn21R4O7ntF
+xcPuqlJ7b8mZgdhjPipok+uoonBUysmz6E/oU7X+kOXHJ/VghqeZBwsaDOPJBcXjQYqWo4EmfmY
jTs5Hw9WMmwuT5ix5Be86IhuoCwGUDqbscIgwyyrWek0voT6dGyxYKhYaN1GTKJS27W+pqM0X/Qv
ZpO393kMX3QsFzCblgIfaQdiUCMlLvoVBIR9XRg24n/ZRtSQFnVKP4weNSFW7gQSutt4lPP9RJeA
aoUo9rdua4zXKkjh936UUbUsLLd4r10r2Zq+BNUFvQLBLULr45OldvlrFVrjdQv/1aat89G0yQMZ
tLGONf+pkudh6PD8STTbI1nzqWix124zOYNHI5Wsjdf77qMJzyf3pGx0u1jtU0fL1XavFL2FUCFN
MpSI0MlrlWAnSoV7EFL3EGWCfDAEbSvlo7JLc2PYjR3K91D/DQ8Qeox0YwjqrVbwerT9uMkSBI0j
8UnpdQg1kl5VroaxGt+GUpeSSRIkf1RG6v02lJm1ayNwgEK95rfIxPfSHkmA6LvgBZIzNIEOhoqw
yV3ZmUtvePBhBBQcdLS5zh/UsiWgP24Q8cGyb9wGbpHfN11ZH1Sys29A9dDFK9Om3yAFZt5DNR2m
6M8N7UrwtHzPk04iW8EZMe/3LNohLOp8esuRU2qb32jU2aq27d3flx18zc7s0C3RV84VupHgRYx3
ll7cipr7FsbmdWeN/soDdc3WbC95STFUsUEaRrPcH7CQW2h/g5spY6SbM+P58sCWjrrjZZwNDB14
Le80lpGB3PaR8Rylzf6yiaVDfOpAIX2lSDRbTWfU0SHe8WasVNK9wAklRDshnctoDPEhnxLi7EdG
44sbmodcX6sVL8VmkIyQluM9grjCLLC2LERNlCkGTCU4m51M8GyZ3GYYX1EHXNkOS2t2bGuWn0sa
+GeNlmnMDQTOmyZOdoIuvtYIjD4D7lb+R7ef3R4D8moFnaJTKBhtEs8u9Wiby6+uvzaupbWjw/y/
+2u2dpk8RHGjYiiidchAvbM1Slu03kaF0k4QPSYl6pPVGjX93ClJEaMOp0+CdDwpz6r8XpTrgtwA
TCv0wL0NK+N3N9bjCvHW/GqUTIoPwB9FaCAnCayZe1Ahc4kiEPtU27+DTHyKfGMnKNnrZeefO+GX
FRiliG0hBQQEd+r8EdXeoA98z8kr6bPOU5gShtdeMCy7LbuUdK65v2xwaVhwWxioqMC1CyfEqcGx
IU8nSJHnGNlrmtf3fgAJjb7GC3pW1Z2E7Ax4JybuG3DH8xpVLPdlkgmx79x80J0BuyI6IJ/vztZ5
WnnJnRXMsTSxOoK618muYut0QD4lMhfVVJ8OnHKDIsl+f1ttYhuxkMsT9zUzx8mkuaHZpuoUuY+G
wPWdyE6+FApLVApDR98q/JvCIKe/Ev5/8/GxubO2dw87+9BPA98/fqr2rWoXG22bb7Xtp/2o2qgo
2bH9vt++OFdPP3/erFFhzY+c+efOtqZs+pFXesyLYLShEzRpsE+lPNvKXvRsaJ30h28bKPcgO4B2
j+YEOuDnLR19pzZ1qGeBU4ZysdW1LLqCvDfYeh3015dX4gyvMNkiWMUaJEJ0QcyG5oc0fLSVFDiD
txv/j7Tr2pFbV7ZfJIDK0qtCp+nJ0fMi2DO2chaVvv4uzj73WM0Wmph9AG/AxmBPqchisVhhLRl3
RUH8Yn4Jsn7Xpi80G70kPPamdBVlvYd3Vg5C7nFr5MmmSsleojdN8Ns09/qwF3zYmWNiH2ZpmNQx
iI6/c7Y4N9OQ1poRu3OBMRFwjyRA3AUCiQqaHtnIr5EDjQ3XMJoUr2fJoN2uLBXAH2QodJG4ocEu
j60wOjSw+MkBTrDqgU9duR/Ccey9pp8qspGlUbqySFxogGXNOskth2FEVJvX6hs1Y9CMgwoPHYOX
VTtzGxgGsXHQDIStbHe5l5YSRDYojsBrPLRHHU5dmVNXigVHbGX5APsPUAGAVoD4l38f12ldERUQ
Ua5J6U6XJJYpFiRkVvSACoA6ZI7dQMxx6i3oHFI1a6DHHPQvUUQ2rSHfkMwUeCX+Xvzn8KGAC1Yf
xiDBXR5ZIJmdVcNXRIis1eCNzrmfIoU803Gn4kAAMll2jEj//i59sQgBUwhTQphFOtWuHrsCNToT
pMmd7cn0MHfA0LdEr7kzz4KpHcZV9P9SuJhwsmd57hNI6ZHxb8B/SUe3m8DSaorAQ9Z2C2NIIMAC
NQPmnTirq0guT1YVYyDNSPcSiOG1OdkEXSy4E/nXKfwJEoHo2EAOASlWHu9JbZRA67oIQMxaozot
BfW6ohwmGwM06NH2qrrzqKhidn7xs2vrr4VwEeEo64o8gALeTeh4sJpiQ2rzgHn863HsNgCCFxjk
2UoiAYnJ668sGgp0CieuokpRxDSKMTxDD21NCiedhqtKkQQJ+BU5gL0BRp+tm3jY8c8+LdDbWmY2
kVipo6uNR8kxzd4uO6Oz/WIUjgshnAHmFXjFM1CBuGMMZyGH1Z62GUoK6NsDsUYW/InG5vGyyLPi
LawdSXHEmwg1kIzk+5b6uBrSiY4xTCO+jwZlo5kJRrzIhyyH92PK7hnyKssleOFqL9ZEEJBn5oJT
gEcKkmtAxkepiDsJlNpZ1qPW5g6kR4V/MD9soHn+rFUquzJITr2sLqbnyzqfLfPXsUDPAjimYTJ8
8roLmmAKTRwLOwYBQ3/MgbUm3zclPFp+hy7Iy9JWvAqef0B/QuMUWrR45N4sUPpRIg36OsHFdAQ7
yuxVQ1AhhdeTnRyHxu5fyGPoNRhh05WzyyZt5l5ujTpx7Sg7KN0PgH1sQhxDTdBdeXYi4E+wawhU
4FxYFuLUJ2NOvweQSAu9pvoGhvLRBcBgkqyn76uDixMuBUw2GEvmDAQRxRwhqkvcLHmX9c++3xjq
ZxUJTt7aJuGFDsxvHEEV+DWcMjGRIxoriRuSfTd/YrTFCce7uP+8rMzamgEGjIFF4PkFX3IqJsk6
XKCBHbsyKEe3dlXO+7zWYiCVxUkpeOedFYnh/b/oTVDMQy75LJpMQL5XmnGauEo0kBe8020AoWEy
6H6cAFfrTFJdKAAcUsivthjMTdFN9DmLwxnnISHmXTNmgEHqZzzitoBJJMCUJ23wCfyt8WmOwuzD
NFt9V1OFFAB97+VnLSnln99fL1AYATwNQH+gv2OlvUUKpaaI+AYSxC7VJi+IUK4GsK8d2ILwYm33
l2K48KJQghTj3BCTRYDTHXdhR1w9RYU1eLmsz6ogXMVofQC2BYqSp/rYWo08tIb4kubI+TroPtBe
ZSutH0CVoX7MRoQQ+7LEc/+OAJcRmX0NtrLb5VRkowcknYo0dZNmhwqQJ0eoYaAujp3dmErh1bRy
bKCoFYI1XTF1yNWAoQ+3h8IQt6YgWygCCXPQboj7RE11r2wlLzRl/7J+a1aOQomMATTwgqAEzx0p
ox1tPW8KBG2YvwgrYELF97b1rDV+OvsNGvy62K+Dgxpu+/IF2Lij9dgQN+p/VtWVVvqW5o/0FlxS
lz9Lw6qevKmx6jpcsMYejeho5VbdSPtaj4cqBVLrNkAmU8YdflnCWSIax/tEBPuExdmgI/qRlBYi
qg+g2qMmBIyI/jC9Db/GHyLOvZVbGhVKlJWRwFbQRcQFJvZcj3VWQhYw55yJoqpw26HRuGy9VkSG
u2Y3CMABksGSVDLf2hICLiKM7RoPmbDadQGgvVJ9b5XfBUxkq8d4rJntKCrqbKerN4daq1ojxITl
7BqAiNQxBGWJ8pUr64ZTjqcS6NFws/CHDxN1KtwoWodASdT7Bemla7jOX2PRdk6SksIfQNMmSFis
+Jh/WLnAgAQguy+HsLAL1DykGpQ9iZsP6hGAwejIk5zJynfBkAuCYpEoziws9EtiCUEyhD6yCv2s
LTJ7RvkWaYLTtGITJypxpykmpNPVAnJKDOuGbeubXbyj83cnpGETDMAUKTdkBBgPz6lNkJg0WiMH
bOUsj8rNTYBuvCIW9Uuu+AbNBvcUkEsBwwvFTsWofVMmCW1Tt0xeB7Sj6erjZdewslyMvhX0O+gy
R88x5xIrzH9ERklT14iGP3GXb0r0tSbBt7mf2M0Cr8AKHGiP5LMaRG+tSDJCZDWy8gjOOtB9kgMt
PsEei9HrSeDvVo6SgWobolr24gNF4+mqgaVMN0o1zVwAiFwRpLvy3vQMzMp2GFEz+823lxDScG3p
LCWP3q5TaXVgDbmi55kbztYBNS8H88++0gpCtJXzw8ahkNzFKDMelZxOVB9SyZYKALaXxpa9l5O8
coY8ajEd/v1o/UQU+5SFV4g1KYF7hyi1sZ+yplIzp9Jn4D8bUyNADV2xb4iCTqwxFzvGaRX3ZQyl
IUqvpb01mbeTrAreVCIRnDYTSr5hFUBEU432wxw2GCHD2N3DZSNY356/inAHNZoMS55tSLEGyZnh
ujWQjT2oQHO4LGfVtOF1kF5GakvjOUqGxiRzMWGkJq419POBuskOdrMS+fWUXquSJXpzr71/mZf7
jzyedmSy1CgLgxLv36oF+10TlW7ZAwMyVOofIMrZANh2G5XfRauBd0WuC12fSB3iNcyHREMW6m0Y
g4VqLrMDKNyq7Lcio2dHu8tV2QV69+VFXYuPTuQxG1pYvDIUZivVkBcCuXNqQPHS6oAlIG44PQ6Y
uUECUwfUUOIL5LJLjwv9TuRy5g9CkJAQ0MWBlW7eqtFGq+8n9WnQth20Bblt2U7uHBcb2u4NUTS8
akmLNebOhRFIORheIBtVMliOoTtklO6mLLyW9cGZ9VxQj2W6XNKVOyHaaMNblUxX5YjpBqduo40x
JILTvnoOF1oxe17s5FwlIW2Y5Uy27Y969z6AaAIWm4BGXtQ4dF7gY2aKbBiaehFeA5HnVFjWofGl
1ZB263SpAsdg41S1+VGwUkscPCW7kjradCwwVKSSPdG3UfIzMAy3D9/6UuB/VlcXYxWMxxGjKfw9
3itguaZVhzdL3P7OrfiAqCF0MisU3A2r67uQw1mNatWoS9hQWVJkb5gBJNUpiFjf439VCIHpIWWE
TBhY5rlALqwRmVYjhX1Kk+2opV0DMKoUuNO1ZWO5KZCeo5Z+ltFELm7MSTQAL2NEpQVYZXoWHGln
vVw+6GurhvwhWA7QB4snEaeLWfVSBKbLzAWVYfFkYP5/3wQhPUYAZXkB2NfrZXFrD3nDxuNLhimg
OZt/GEV9jPxwPIHFT8JERLdHsqrsfwA6L5gOFPRVtXmdDV4bbC7LPav44DzgOcZiL+yZwkP6lENh
9DQkuJyk+Gh1GF5L2wnTE6Xe3lndIcpeRlo2jiniBOeXF5DjMuM1QMcly8fZnPvuiomWY5dVLhAC
Qa/kmopXdUBtEwE88y6Tl8O56ylpJLWtMJ8XTu2NiTaqutiqaGiRLHR4loLcLL+YTBgoGrGY4ABC
0oITFnVzo2TIq7m0bUFUoyqxg7bC8QWgXHDVWvGJrOq0LZs+eSYNzb8Zbn5JR5qfcaHhePATGahy
xuhMk0oEtVXjJHPT3ekdWLNivUCFYR6pQN7a0sJtYzgC550hMJ660rkL+lBLoW2dT05PX+z2gEqw
HF7Hwtmmsx5/LOxCFB/SzGUOTCUtBQzeyIJ1vXenMnoDXLKrFgDVrCsMMRgfU6XsJyK6ns4iDbau
gOTFtuJ4okDJ6dnUXTnV7K0InKRgD/7dfKPR8M3Mw31SYzyJqEjQzPrwUtr2gdRTJTiifDzH5C+V
5x4rRauHPQmxzkme3PUo1YS6fCuhKTXtEeXPJgJKXVQPWzuesCOoy24ndPic7q2V1BaGqJgl44+B
QengWY5TQEf8uux+VnVbyGHR1uLuD3SwZCYq5FjB4F0XmGkIXbu+k9KNpfj/QpTKursxV4WxQk4l
U6IpVfWiwgwegsY4x8yQgwpp18g7XbuyMkGeZlUzlAJQRcdLCSUBXrMq1+URVkNJGO/q2ZCBmp9k
zpSXE3AAbRCaxMF1lQ2iUXf+fvwyFwCTsG4BMLbySWi1VgLcI0B3rfJbOApHznak3v6LtVzIYMov
ti1JMeBHBsgYE/NX16dXQYyktxU84n2wNwElo0qm932RYD1DoQC4Z2hS4e7jPgeXIbosKwzXPkmS
a4c/zHnfDk/5ADYOVSBszZEvhXG3U0nROGKC6dc1UV+J+k8N6L25HOGo/8ykyAmGq1jEyrW2bWgJ
xHXIUt1nk7xVFPckYSIled6McocmiHhDB0PgTM7HROFN2EAK0pVYSLzUT7dupmjDrQ3wiiggMDLU
xxCABNYmmjaa7inhhwoUtPy3ZHl6LkIPXFtUzGEj08wGz1BnP5WckAQxeYWzTsYR92/s5/EzMV+o
cQjNB/QTgtjp6bLNrHkxtO8jGYdKhQno/lOJBg3DpJWwpnKkPNJSPtBc8SN9dBsgF14WtXpLLGTp
XC3LGjHGVKRYVy39jCaGCYseKuDlPDdh7MdFuVe6sXZIZd9aJHy5LHztJkZtHZQPQHVCyZs7GwWN
+pYSXI+gV4EnfbAReBQMx10K3UIE5isSxp2Nee71MZEhrFc/7HCrdJmXJa917Y9qLVhU9quW70/m
ypZ6cfFUM7dp2phMlPyiZD/DWnAlrP5+tHqiAxNRvsHf7CHpQquy8ftbO3+Uo/6Xkkve5a1ZF4G2
X7DNoMnuCy9k4Skr0qg2XtBwW5gMMQoYgKiv/qyt8GuVkHH5j4ivny9EFGg3IlmKENe8RR9jdRz3
6Xa6q9+0jfFoOD+rP7If+KXf+tYWeCf/ghMGyVGw+igAZEUhn/cnQdcPSYdr1SSdqxdom7a9ot9d
XsW1y3QphAsTmj5TLfQVIwSzn2tzn2eeMlsuDgKGSG7zj8vCVrdsoRF3msoxmGq9gDAFD0wZeTRN
lMdZ9fXoFkErlY5nMp9+ltDTZCpNVaERVDacOkFpOsye5aQV2Pe6HDzr4BRQKuD3Jh9aHFaKGARo
JMOW4B3gpz1KwbKMDMvlRVvdIXRYoiKMBx20OnW1EknSrNXh/mwClDfjkMSe3v3WMTdKiidVxNW3
tkVwdShPqDLSOTYnDcMpkVqYMPlqeu1AQChRQc5kbeX+CrAI582nerbyzIIAY/hpQgk0uUWiK0Mk
gzs5kaGVbYGSgDsZGzu5VwGYLCqDrl2ASzW4cwOOHFLRFiKG/hglrtbuK+pp38akYQ+k/+4GyuKn
e68XeJJSFVIaFWwFdbqZgBCbd43AmtcuHoDVI4QHIjqe2Ww9F37OlBS7G5gTUOpNB7ZD+zkFwlxq
fBT2n8vGvLozC0lsWReSEptOCK0hqQo6x6gDNze2WStIrp5NADC/vdSHi4dqDKFM1YBl6+P5Xrck
B+hN6OAB9qOWPgN23YvsDhs3uXFsoIO0Q3tPGW+Az3XT1KPoY0SLy0X0GcnaQlPZc+Ug3dqP033v
yU6qoTnWsbdkH+wmr/CTZ+tViGi39rZfLgN3lidNbxVM+uEtYdkvQ5PfxnO5QVsgJj2iAzpo0E0d
bedB8aI82V7e5zWntRBtcaccs1oD1RQoHcboX/2FFLQ6+GPkgq1olh+/LQtvFzxecEVitIR/D/ZW
EKll00FWGeFwfAylhc119WGr9YdE5FvWwlGIQ0s/Spwaaxs/NeGsHhLbSPB6RxH3BkULV9M7JGbQ
SAtgorQfPqfI8CcCHI1JBHi/cnpORHOnJ9OaDlN90DSXr5PKz+qXQsQitGKtEGGhXIwkPqbGOe0K
owriUWqREqnvMTMgaT7QCYL+qlO/i0GEjmk0HqGFG/M452AZ/ZTKeowsvdsbO2U6ROVLMjxdNoxV
XRYi2F23cDYZq7EHMUQUsZ/Q61qrHWn053Fni/BfV26DE2W4VQMwvD2mFTamA/pVfJiq9zG875Nf
l/Vh55UL2tEPg3AarxHUO/k8S5ZLfaukM+6czJF7QFMWP1WfHhVHRES89pRlfRxoU2Bj9Ehen65c
GhtGVkbMtq+nQ/gw3cTb6UPah/sc0qigE33NXS+lqZyzMEu7IpFEAOxxjLbJsTpGm/jaOpJNuJ23
+rbZdj8uL+RKkIMcOUhwkaFHpwIf5JggpopmE+rZeuL0aYj26d1lCWsn9a8E9HpwC6jE9ihTSCDS
XT8erXafB95lEeub9F8tgINxKsOSZnMIesiY7mdvuskKx/hs/GkTvEbvYN0UiFtbM5xYzCewUSuU
b06lyYiF+1mtKxc9/AES08mEbp9WxAi4dpAWUvh0tFlRlVQD4neqvXWamytXRfLazd+/nZSlFG7l
tCCnoHmBLontZAXa8cYrYPxJyaut3hTz/eV9WjMFBWOPSDQzDDv+LFkU3Elp3VRuNDUKUl7AwRjm
KgIYkaULngqre4TZVHToITOKac7TPZIoHjxIquPCD1HQmrurCQBOl7VZudjxHAXyCl7FeF7xiR/d
ivpcCfDqjmoVQdzolqjMK8hoJaV9r0W/LDXfX5a45sUxbgtMDx1DJCjjnSrVIQAeQvbUqjFR3GHW
QZEeALKAHgTJiXXB60QkjAvra7XGKLbMIuHCLykFE8ShxYTRJPvU3FzWix0Y3psv9eJi+1KqLCsN
IKofb8hUOS0oAoPEz3OUIgFX3txJCMUvi1wzxaVIZj+LC7EZ0n7qO8TFRQFw48J+6wyg/WqRCIVl
zUhgI0jOM3APID6cyumBv9+EEk7x2MmOkr7U5guYYwZzL8e7IBIE2Ovr+F9hfJKm7PKpNBUIq8Jo
N2TFMZrozu6CfawVjmTOvxVjpI4lfX+EHxHMQkseSiIiyWAkKbxIqVtAJAWAkwKK8usiENUdzola
OEmcVdKgS7KeqTgo1c9I1jBRD3x+AOgdzWr0c6J6CYluR+sHATteaT3jLt0mrQIgk+FWqZ7CUUOp
KXYI7QWXwqpBoayOgixixTPgYdDiZGpl4myORrhrWzjsuPtTzyJeotVTifyrhbZJ9OXyWR25JVGn
SnChQEhog8dOvW2K7fwZTq//4nwAEwTso8htY9bg1G4Hu+6leob/TFF3nPAstNGC306/LktZ1QZB
B8C/AIx0Vo+oMwDb1hqkECO9x7e4aZY8BCNwGbLy0MmiS+Gs/wGvYUzo/JXHWQ9AfGa4MoTBeNwq
TkM+5+gdmIcuodoG1aDrWZ6eAvLMAESMrHYvK7t2oS+Fc14uHaUevKQ9HCrJriz9MSfBYxphggIr
e1nSqi0u1OScW6XKs6yizwLnYpcZ2yl5p6bgKl9VBhwPCI2RH8OE6Kl9AAWx11pA0gHo7LNRPavY
xO0WjE0CN72+Y3/l8FFQiOOuDBl2DGN28ib0WyAtP5M7PfAzXzpWImyG1ZVbiOPMvkrjXG9SqEXQ
gDxXpTui9100KiQSwlmh3dm9goF23D3DYz3ssvYhCff/wgIWenC2JpVZaMUJ9EDPnptjIEmJXMMU
bM6aHmh3x9sfvh+TFpwNhHlKA7WEkLI+5qbf1MdISDO+krjBCw8Ij6xvG31SzA4X93RcoepgjgRB
lvVBp6cQbK6jjnKpdkPhl0agRiWPIIIVaLYWPS6lMr+1kIoH7mSD2g4XaeaWHXENQJ1c3qCV88Ma
0dH0wCiRz9q2a3QPwBfAj2uj8ozJMZi1Gv6io46emk7EfrjiZlWMJQLfGA4dAStn1cNkzEbXwh9I
8ic47zxjwsR4MXmW3jpq8nFZsxWrOBHGWbc5hjKGBSEszw4UpGWD6QwivrbV1VsoxJl3Vs0zWCuR
mpnRiTQrz0r2AAQBJ5I+L+uyElCd6MI50qGVSFvhjxsr4zOt9Y3ZTbvcrr3Gsq8nqj6HQ+Ebicj8
REvIfr4wP2NW7H7I2X6hxmqgnyMvbydRTW3Fxk90406WZdFQrhroFkrlPrdAjt2JmrdEenDHiMZa
OWYh9EhG9arvRmdsbSiSCa67lRj7RBP288VygVUcYe8IMbO5NTo0GIJrTWHnCQgFuVsKbGJ93YBt
CJAHPMP4m6/L5Vy3W3jvaio9tb2qY1HO6auUzr2HoNB/RfCXXlYBH26UIELfqLvBnXzNHZ3iSnq+
IbfDj/CousoT2l+uq23gp2Ah+pX/SUUfsXbznnwE5zQAmG8VwEpBZggkA4Njg/tGB060axZONYJ8
UnZRGTVEYtdd1V/VOe8R2b3UySWkZrXutOp9nv+oxmMfjZilFjRPCTaSHyZQxzht0bWMUNrAxMy0
tSRR9LLuPv4qw75gYZil1JdVazMJeNBagzOG/pBs85QNmXqJvB2K3WV/JVo9znHEqCKOcw6Bc43B
Y6A73zEQCBp7gyoY0Fk/2n9V47zHUNh5kxNIaskWw5xWK4N9QJQNXbn8T0yQ8x+1hhlHGrNobEIL
r2fEr03x3sma05P3Agw5itOP28srKDIKzpdgUE3RiAa9VPmFBu/CVKVo3biYSa57zPSN+P2dHf2U
pmFH8uK1q/TNZTXWSjPLpeOrTp1RRT3QS1kqQHMkcEQluzZ0M5Wg+HdtgMNEOeiFSKhg8fg4I26M
MacGHDEM3drHPqkceVdcxXv4D01x61vpCT6k6LzLyjJbO3OXgInHgIPO5gK4NTVTRD6BArHWEHpx
TvYq8mGmBJYFURvMqoL/lXSWy27kmOSUQtLUpI7RlE7V/ptztZDAed3SxBgFYXdZA4wYs//Qw00o
mhVbvS8XMngfa9Vt0qiwDT37YdiPc3iDzoAxA8mU+ppSweW86pJAaYVIFyOeoJs/9YGyNJi1UQ84
w8q9KqNaY3kgWqDxbSUJju7q0VpI4lwSsRMKnm/mLdoHons6SEQqkUdaN4C/2nAeSQ2VuJwHaDOA
A3DofUnt/ELxwZQLpga3BCtyboHgA92OL2n+owSWNBUcMtEXcA5qqmrE1h20bMtPQ/0oRGBmq3fW
YhW5wzRn9hzkI9OweAmHB1v2W+kuoDi4Xt4mPkp7/5uB8PyN+lwEWgG6ezdMdihpu8EMVOyPEDBJ
vagUJbBFPnlmDI0yU5nZIvKTEtuvt3h669ODLiqriSRxR0xNS8AQtUwSxj5V6SqWIuBVOsb4MYp6
G1a9HwZr0K5soT+O71ip56mrA5YhIdYrhq6c0PjV6XetqBt79XQtxPCnS4mzNmQJwdn8adjYm6MR
CNLXq6a9EMEdrs7qZWqyl+NgPUbdn0nbX74nRCpwR0dPakMNA6yUArp6koYeoSBO+vO/CeHOz6TV
1tCzdVJ6wwNdJYDJt2r49j8J4W/3vGmSDnkCvEtxDyWKP0u6A5ge53+Twt1FgOFOtJZlS2XzOdLe
MdGbjYLWh3OGNcBLoTr8/9bLo4IAi7XOUqaJKTv2bsgd/fZduUturTv5pvaSV7IHYCngQL32+Bx2
TgFGnCtJ4FJXD+viG7hsQm2hAdhiMd8oAd2uf4n7GpwUxzQ+ymDZuLyma6XqE4XZIVi8CaRYiVIT
gDluWP0MFCASdYM3V3+C8SmNmg1JVI8OxO9s26vrfKMb+Y/LHyBcce5CjoKykHFTIgLdyEd5EyDP
uVH84U8OtiTP2M/b8hhcNX7xQjb34a/28HJZ/mrwsVhszo90nWxkM3s+h8O7Vj1L6rwDweomk2WU
NA3LAcyQiOqI/cqz+HAhkvMrZdQHg8Xina5yakxW2IHf47BIveAmE/gXi/MvplE08shUU6a9NXr5
8Cp9F8UEBYwT6+G8S9eAHg/XP0zV3pjjQ5H9Eg4ZfMHWXFgu/kKeVLMq7RlqJMfWLbfyQ+ygYe0O
8WgDJJ1rHVC5bvWqbIKH5NV4Jc6wU26oa3vP6jb3clFCQLCo/J1dFxjzpeHX5j1l9M5uH7RYcO+s
i8DsBius4xnB2UeXqUNN2ImYZupEyS4NnhVRN8e6j/krg7MNaijBCCR/eOxseo7BrBCP2iYdA6eq
yh+FJmpRWT1l6E0BKiLAjpCqOvUydaM3Sq4i/jAxUFQbpWPTTd/EXl0domRPRBWN9WQRWi00NEpj
/Iof+MmNos3HfELS96F9Qa80TCQ+YsROd/I77UZIVbt6ohfiuPCqCebUnkyoF5Mf2nSw6j3wJ3JL
EC+czfF/nbaFGO5iACVnYQ3ggQcPMsh8fHIdH9TSy16rd5DL7pNtcgC3hhv4lz3kqjkupHI3hJ5m
qLkBy8PtgL1U+WR8jURUNMxNnB1xYMRj5pyBafCPsqHJFCMPUd/IME4LBMnUbwHKpYxeC5w+c3Rm
0eT5qk4LgZzXb6gipaoEnTLwyB0NRMduQHWUJsnUC27YlSgSOFkoWwNuD9Vrft5GDnKpUWVw69B+
BCFtYoCGpipbQeAiUojzGbNVpck4owGR2un9XERuHJpX2SiYfl6188WycV5DgYNoQwopRra1QMcH
nBNyo4sGX77w7S6ZA3+rGEGZjjbrppxDD3PcGWkAwHxTV/5YvvQlqJKuMEYXB1d9+zABiU/f2P/q
8W6ymUuggaIyxq3noCWRNhis4oZSmDoe9endEPngVatfyOBWU0ULjqaj6MESBJHq5fkvs/vZzb4c
fNaaX4sG9Vc3byGOW9VWAgRkE0AlTXvTpw9ZeTLsK2Gmb8XcVZQKMM1pAiYO82Wnnt6aMr0s2N61
0+j29a8oENjgqqUvBHCrNoAPMa5MCGi6bZofcvU3iEAue7y1jUE+Cqhb7ILE0T3VAeP/UmSFcOfq
VBYPVdQdbB19ZjNN9INSpdNeyQtzM5b2o6K1+e6y8LVtQgssOCY0BnDKgz8qYzHqICWHazIeTPMe
rY+jcpWK0jZrqwh6YKBRgBgLE5ScMQxKJ1V1pLIjpnhBTPahPntSoW4vK7NiDWiuZCDxgEqwUFc+
XckWLlGKLR1oYJh4d0kUECeralEU+jXevXQY6N9EsgF8lQqAKLBxnNHVNpIOsUpB9NTagP6cO/Mo
ReOb1KqKnwKx38kpkhFJP792QwW2uGTS3DaNH0JVfR/k8AWDdumNZEzzNsVAshOG4CP43kLgC4FW
CgwxjCWgPYHHZsxQuMUoDwGvhPrUVa9D8Xb59zOr51bg5Pdzp6LI20jL0X/mgPc0lV5MBfRR91kO
CjmvCkU5VN54eGU449GSQpsrgAE7QeaRMHIyNdygPUxwpZ09TZkYhIpsEAGVzTNXorRdj3hS0Ryk
Bx3NfNHTd1V9lorRqfVjqjzXw1Xbb0hwraSivpuzxnfIxsMG+wSc2S8w6FPDLcy+zGoVCCaK/EPG
FGsAMJreN7U/pg5yT79pB8w5D749PAdpuwnsayHO5le/Lrel+AQVzDaspRecKaefIBmlYY09jNqc
KmR0vTRAsiE+dJofgQKpkm5pBKr3BD2phjsi21uUmxGpF+qjNIWbWYELjnY1oOSmwEkVMNIl2958
KsbHofFUEqH/PXVrPdoMFjpXggCT6I9as5uK2Bmtxinan1oReql03VXvufa7bR5t61azt8lEtiEo
aQCvnOWP1DwUhQjs8axa9M/q/1Wds+Y4NoO5yKB6HaZeZGTOCCjGcHIi7XakHp7O3pQ86FT0tls5
RCcrztl1Mo6SlA0Q209AIQBiPNbxEVwHMLbwCCqDb14znJb8cAXy9qmFcEoHyS5yDdPkkOyQjiM6
qV0FzyRj+iRW5V32EytHd6kiP6gSI1VvSEWvO/poIOUzo2U7B7W0qC/2LKvzj26MBxtjuAYG2k+N
N5imwEgp5Ezz6GZ2DgLBxyL7besHmd6bpuSk4DBMPYyyDk3qGfJGUT/R2+cMuuEo+eBIABiu1Oth
3LYgxZSkyr+8Dmc9DfwHsptrkfcK8lDTSxmLryN86KwDoIOcQsshDmfeBPnH72ySHTxMfDO8m+P3
srpKi9zpCGqVo+1OMcba7XuqYpisvrV68HaZN0pr/Lz8mWeh8NdnapgaAI+AyQZATz8TKKBkmlqs
Y4h7WjJdO32Oo30NBiUQBSV26GnmgwWoa+CI2/UrrRw6fmqlJVitVatZfAV3HkHuOJppgK8gnelo
CE9ZeZ3mrkBZ9kw+83gLMdz5I1ZJkywYdGcAU/tDMcuEMV/oV6MOcs3KtjuHljPAyQIFAK1FHvmU
BtRJaDL4rRpbgjTM2XP7a+1Zjzy6/TC9yJPO9QRhbCGjBS6r73NlEzV7VQPReJw7pu1R+80sfxDs
PxAn8d9PfSx9Yv8YGnBoPF1emLMUGP8l3PqXQIlV1RZf0vazk9Q72mpITNZXlnKwA2DbNZ6MLiZJ
uWWlRgxnzTfj9KxJgYcaFgUgdJJMjkIPDeuZtvxc79wkVp0RbMB59mai/3wqK0Hkd5aC+eebMRGH
3nMNtX+22YsDJqXZYNrDpDtR+xYoW9P8IamR07TadgQdUtDPbgeaJBONO6I2l1VrxZaZBEyF4Gbh
zkxo9UaJ8WLdodlQOrRrSw/zeZ9aB6j0yxvDx+r/6PhXErcvoRUEmtpAEuDegP+Xu1K06fRxb1BD
cFeIJHFHQ8mxaUEKSaFKvAA3N8qUjprdaaKHwRe7zNkh/Lt6/K2kFbVlThG8YFwHnqU5s4K/ZoeK
zl4e31Mp8RW4yhD0j9KNTLaKegjjK81GVPSS2W9q9WJaM/7xPkzXQAN3GnqL3hzMrIJ59QWR72Tf
X96DdRfJkHkxgwAE6q9jvDA0Q80C0Dbggw0puAGHqmc25n0om4C7HNVNqmibkcyAwjO93Lbf0+Cj
aQARg2Ha7Wz3Xtn1Ame5bvmLD+Lsb440dPNjgtMpDLDaI8kkkw6T+8c2UlyQ6QIp9aold0NnoEb2
/esd6O94OLLrAlMMnJnkwHIZ4hyOougi4MBK10Gf+UAcFLSqrakIOSaYnhCiY8Kbu96lNkWWyMSF
MOpS4kohyCqTKaq8fOrArRe00gb/b7ANAgY33eCGzVMk1oreygQKrwXqSJID4Rzgpqwrm/uSTA2m
JMrhZpKm/TmGqlfa8ovaGZ4ylq5d6o9BOOwtkh5t0ru5Ft0bg3wba9pG71NBZmJtVWCEDPcajwa8
4NkhXlhimQAhuspwSJNUaW+VZEKAXXYfql1RPHsz9NnVefwCfKbiKprm2JUGcmtFNBP4iq/V546w
ibCUfAVfqCFwBmgC9SnQIll3urHK/chCg7CiNuQoBxjD7/WQjVYOg6vZyWOU5TnwPkB8m8a6gq1D
3hXdSw+CM8ry+9wXnewSF23R1M5Q7IBdUgbDqm/7Zk+M63IG0EJ4qw5uQ/KDqR9pLnAOK1fBiVz2
88WOBLXa2gVYY5y4S/YZSJ7jGdODXS6wQvb5Z+opzAzhOEGOwS14Bmx6OWbqpcnBkIHm1wnasNZM
S9cXEribRv4/0r60uW2c6fYXsYo7iK/cJFmWbXmL7S+sLA5XcN9//XvguTUjQbxiJU+SyWQqVdME
0Gg0GqfP6fUplnMMhNG7kHwbtR0KT+nwTRuPrLiBXKGu3g7FyrCW7mFnVoVwAgmZMNItjMsgL8r8
LZCCTSbfSPlDHf/O2o0EWWzIXF33lcUlQ2lKxekNLxbJWY0W5QVzwkh1ExEj0LcMONgipyvVBT5h
F0t2YkaY0Fquo4lwM2PInHLYRKkX5J42PhaaCTmQlfLP0paEXtF/oxJmEtchXnFDaEiLBwWCwskB
MnJx+JlFFCUhj+XIGZwi/4UmA5sNm/9lStF9fL4LsoRlSpvhQNKayFMt6aHM2a7PrL/ZbP+OESyQ
52bmLAXJLw9/pfHYtPeJ+TavBZLFjXZiQkgqi1iO5G7EqqWzZIOM0emllVB13f0gqHY+CAClIFQf
wEIXRRsN7VbjGN7QYo2likcE0f2gIgQGMdBGcKW6czNhNUqMd4uDql7z4iqxA+ugVC2UfvYQm17Z
Ukv3h7ODSQiDoW6VRpNgZSrlpp9+G5G6zdttVYyOCZLHiN7Lc/fVxF0T8EqRjUyajTU+0W7bGb+o
fidrvwryC4yTuvpA29xtisLVh71EvlsmKFmB8rrusAuzc/a9wuyg9IZ7b4HvjSqURlSzlXHr6fpd
yqCKAMmZEjLqSbMS7fgWFJbkzKgQEUKmWnErwSibvRyltSGf7DrOPahmOV2igwfzxUKzwfWRLgV2
RDnOj4Mqn4qWqHNHQEeKlpsjHMEYIAx/Ax16+DR6HFzrLiP3+VT/1k32WJtrT65L1dVTwyJmK+y1
LMMs89vtcze8K+rvkMpuaT0X9a5NoBg7H0uyr7rR7oyV2Luwx87yE2GmI7VrUNiEadNgDuvfBwjU
9vnKRv5q8r5Yz5MsSJxZ06z6AJxWdoKI3qfNJp5ei2lGcHc163tt2UqU26idkgI4LtmZ08idAcQr
pqcyad009ov2TaWooGb2PL/91bJzxQpQ1EEbSoiVDaj2WDkhRSu6l3HaZ9pOy/weGpzjvA2nX02w
Z7qT5rvrZpfKcpj5/8yq596Wok9NojludANFkTH1UiSEcRZ7LQR868a1FMspgu99slHAZ1tkYF8n
YPAFwSGwdtIjU12VOEHmJChPtta+Wfs+vvAXS8Y5D1Xc3fnL6/nnFdDDrSIJs2Lqg5tMsZ3yTu/u
ISC7Jn2f5hUXuejex/2dQIPgX3uCI0pFmBVxg+lI4nGLYooSo2lP8ctyl0k3cfnSW0+GcQAFTTR2
KEkeJgJ4Y/iZjG6sHM1yrc9ueU+efI/gsmiLZEqf8OUx3vJu3tXZ7CsIeV38okpO2r1OOkh+sudq
whd5131jKdk7nQyxywvPhMaogMoW1dYWR/htFpS+GRwCPIgxXJfKXzT6maxRbfx/rFIZRTauSfQV
H08ydAmHUE1azbDn7J1msm3kb2Ga2aR6Ma1dNTYOIU+SLq0MVnQ0PLCaOHchZQdBORzBwinfywPk
eyUL+jDyzgBfzgCtD+MWPTZ1/1gUK+Hu4o7KKe+gNAdKXkiu48osHL9cOrFHZ2jkvPk//N3nw0/v
7il0117lLrz5i7GdnyUQogFiQQRZgdZD66KZxc6rYR9837ZvIWdvO952JZmlYjGKG4IMEq74YPPD
wy7P0k7WTA3UrFDDMnbcg3vw3w7//PD9g3+wYRa/8MP7f//gDxt7Z+OX//XPP3/p2V5u39467vZ4
3P4+bt398fX4+ut1u+LUfMecRhR8KnT3AOHgv6wLBjpWtYYeFB20eJ3G8X0/dr5+bNd4Vb64TC4M
aZCmhRIQBOVF9h15KFjKJky+u3dd3/UxaM9eyeOWVhgqCxD0geA68BXi3Qi0uoxVcRU7qb3fv+7d
w4e/+fZTt795K0t8kZZ8zduJJSEyynmoBDSCpf3hgGVzvLWhLC0MHljBDQhNNx3QgHMfigtaJE2M
Isj+4LpvB//T3sAdnO1KUvfFiieuy6kdYSBKz4ooLWDn8PHx4/n5ObRn+3m0H2cbndr4M/4Lpr1b
z9k+/S6dp99Pg81//p5svDfyf63ckr5YpS6/CCR+1AJtLKLq+chrwEvyqFHgKXy77O53mF7bcTH2
reOsDP/rf3bNmFCSGkguj0bFjbnwftt/3GBnwpK7dVdMfVGwXJjSAZohUI2A0JyQ0shjE4IDteGm
DnwH+Du+7XkgwPAwPpf/ur69l+fyxKaQz4Q0HbumAsOjy2zNxm9gcsfvrxht6sTO5+bb5uH24fbW
W1nEi6Iz3x8ABv07WOEA6apejeQUhhEBC9v3nzfvzt1aUFnc76dW9HNXIaAugD4OH557QKkMEfRh
A099WXOTi8RDHI7gk2ac1Yr8ZejN9Xcb+27Nwlcd9sI7THSq4TUYjeriY5qWFLmUAqXDV2pP7Lfe
7zzX3zz8LL2fX6HS2fI9sHL0Lm//E7PC9k+1gLFZgVnuH6n91jlvr4034DiYnNZtvN51CXaFjZNS
t1v8zPDHbwAcOK2Hh2vbtHP8xPyvHExfqPVr8yGkelYeAXml/7O0/Bh1D1+/YePwzcNPVByjfLPy
3/A7ftzi31+bCdsJP1y+ja/vJ5PvlytfJRL6S1VQdfLZV319m+/+c3rzr+Dfgl84EfiPtS/QuEuL
XwBiS+B+IGKPPEaYl6JApVivAXDhhpFRfP1AiHy0v2H0d84ND5Pu0V9Lai5yGtTmQJ8AvB/kNoCL
E3aAVjeR1luw23dTbXcmHkxpZ9PU8LQsXLl3fCnJnA1SMCZE5TbJpSSyNBx+hX0f2qGNa7DT25/4
02yDWgA/kbl5GK+NYW9uH5zH3eNm53kY/u/fx1+Ylp3PN9Lrcb89usfX1/1x29m/Q3ewf621XYnF
GJ4f80lBImXgHVyUkDXSgeV4akrRpiYHNVgF06LyQOgEYG41Bh3ZzGSOd2GdZytBdmFJTHRiQa8D
YlnkgpPGCqRqmnUQBqBTQbdxi+tcvP8Du2oA6I7eFvu68/NQICwKsIpoC1aBtIACg7AoNNW0tO4x
Tq1F/QVwd30zWA5BiYLUHqErj0UX+Q/q26fWhPynoHlqGLWMwc0PA9rR6Z1p3o75JgbQq73B8+r1
wV1AJLGKZ/aEQFhBODHpJNjLqT2/Bb/BtLOdf2Q/wl2xSx5Lu96kz5M7/DBWQgrfN+KsajLXMYc2
NYU4MP7+5K5galVWBwWFpHd5jIfvYYJnybVy4YqNrzvmiY1OTRU29LBRpQEgKimwDtsBDz3Xp3DJ
HU9GIt5UVTzsD2YFKyzTntUB/L6tK/dDaivaSvZ9EQOBZrUsoEUJkI1c9u98zhAYspJOLOcNQM6U
dHdjqK/srWUT0J4B9BegWRGYqxZ4/9Ah+OBUU7grG+hbgtfi5x9OGIbBm4CJwSmrwf51Poww6iCa
G4ATbTZ+WCOqie81Ct3ysGLmYvW5GZCQQmQWSjs4NAQzXZIO1KwxW/q+qOiB6cQFL+FKdFizIuwf
OvSDpsSwUpcgOIzr28TQf7H8T+XHOW0l113DvPHqrMgd0cZGQoseZkLzLc5/jFkAAVJ3lejw8n53
Zgcn3vmklWZbGMkAO1neuFK1mccPrbiZI9WOzNQ26B30D/PKydbouC+CrGBXcG0V1dSwD7hdvfXA
cOPkPbVR9Pb6ERhf7VHOpZXId7FtLRmqT4oBekoQIeO+eT7SfAzidmyBEAbM1wnHAk/Bgx1or8Ea
f8+aIb7lTqKQiZ56RZtgqNEAjCWxpu6gNlfsp7r8SKEPtjKuhZmkgHwjqhoEiA9Rd7STQHenaAgS
TZm+QoHPbcOus0HfYidyftAYsQNwnPzxjsZOg4AT2hJw5n7lNSdDTIkCCaukyx0N6NGh7+0+cime
SYJqJW9f2G28ZMbFutA6AGWw87mM+6EGDAmhw5DojcVyoGGhNFxoZO2KtbRoeH8DlzpaVnSUBc8N
0UkuEcIxoilFJVx97ulRy7y41lZmbnFAJ3YE54hkCc/ZcY9YGJBNDIiASpibNrN/fYEu3pkRP0AK
/994+HecrNAYAIlgMYwHAGo3TWeIO/gN8czJKc0bJbVHSDFVktsAi9LN+1hbAQYtDhNgP3gIgZ69
+JqVQ/aJM+HlDg55T5FST510T1GLtQQaozhLKvgo/zMjvl0FeqdkUgYzYRQ5evAxaNWTLhduqyrb
olxzxosEmFvjBzFAoArYRYUUJh7xWDtYMwYFt5DLYi/rP+L4E5rKbpStPQwvHMwwBhwTLq2GrosO
qUiNDHlIDE2L8weJabek+n7dRxbX6MSC4IqVPNUho7BAkt7Jw97G/fgRmqYrrrg4EKBHQDaNUskF
HXkb5xNDnR3xyQqPMhmftHglTVp2doo3HBRcVSgvC5sXaABDZYUBZx+Dx6CYoRXzTNjs6qVtPeW5
p/ZHoh/Ip4xsPmft5vo8LoUODRqw+ACkOBBMPt9qud5UgTFB9S6xgHWowZ76M+68AFjD63aWAr3G
AeAYJgTuxdeD2mCDosYK7GjkgEZPdyxMO5hSm9Js01uKDcDfyja+vC3A5VEvB9MyJpZoYtaezUOe
D7qeQ0FF+6aHQLTGrPsgmbYvW+OQd43pzHr0bNbkMR5GgP/oLNudZDbuDJTVLmDVDrd4zS/bigEr
qr1cn5KLyxM+D89kyCvRWGsAXnw+9XVpKEM8BcypBwWgFgfE/WHlQ8MxMIBlps9dtOLMS2uNRgYN
QA0T+gTiHThEL0psAsfo5GpoB90PQvy8nJ04XVnrxYGd2BGyTKiWR5JVAEgc9C/t+NDnO6DmXGZs
S3pQSr8c/uKcRa0WD298CwGCdz6RgPgaUjBEuAZYUMoaAGCGWl5Tr90+l0LOqRk+vSenkt4CraFY
mD6TPgyksFv09Vr0+bpTLO0Tft8wcdlAW5gIwrPihjHaxbmjjHdBdGA1VJTIlsp+m3vR9DcTd2JM
WKhIrouGZQlCjy7bVbVX400D6YXrI1o6eE5HJBw8aRM2jYRACno3XyKdk4OTJCpuW7wG93/j4P+N
RxfuAz14PIYshKlQeS+t7Zgea/W5KnfXB7S4jU6sCCHTpEM6NgasUGtHgQUv73vJ7tfgboubCNdN
+AHyY/AJCN4WZn0SMyTioRa6tPuUUdWDNdKAHw+QRbwWOda0liQsuTinaMZLNloWL3BjcVKoDP0V
uYMMy6NZBTwySAfJ8foELgdmAisa2DRA/SjMYJoVeLiGorNTVY1tRJo9mLpt9jV4jcdkpxaBbwx6
bUtVZxsA8Sj5T2bkB3TT+z2A6H01oHfyt1GtsXEtTTkuM0SlBlIW1RDiCE7/YEgilBPylrigN0DM
/52WzaZQXvLZkYpDuQa5XZpvYmg63vBRVsJJcL7IJZFa6AFk2O0QvNlWcga4jBaNh0LLTPf6pC+a
womDuyOFwo74tKsjsgQ5xeCKej5QdFMOo/xskuHpuplLmABskC88AvIlE9es8yEB9mgymd/JZyCk
SRq99G18aPrPKfilDQCxR21kG53sGPrwpMSjZ0BO05VUGZDubq0Yevk+gY859WchS2wVcO1KFP4s
ocHmpUuNvtwGDWDUaKiOu88RXC+hj3bn3LBRye+YWyq0/w7PHNyJKiGYXqw+A2YlUpTi0VKl9nXs
lDixpaChxK2kGjFtioZiT+uC/GDTTB97s85KVB0U6ykJEnocTTD69ixo3iv8XxI7QSfCW1ZZ46aN
ijD1Q0nvW1uFFGxnK6AbiI45zXjfwxQ0UL1JKqjNqZqc+jpgT6XXWc1c+6TJTKj8zJrb1KR8KINq
RgNkktWZ3ZUtccholH4FnmYWtuBmavQix2tQ1JXUnqqhuqN1q8y8D858HtJSep/4K6Adk0qObXCb
4mo16jPy6qZC27WelKp5k/ZEA3AqlJ+Gqh+TQ6dP5oMSMTp6IE4cQo+ManafqnHnqqUWmmhzBb+G
nimgn6okOXiNSjqSQ8RwZwQplkbulZrVuyisQUKQ9MgOJr1M5I2e09Z06JSQlyGpQnTLdX22Ueq2
8BkQoLmfUPRCOWoM6GYfNuP3QI6SzhlGdFdGhlqu9WYsRftTFxL8uZ6Hue4hmw6tqMJugrsueCQo
MFnpysF/gSHil14wAADNhYopEPiCoSaRebcDNug03ufFFqz/iexP1QtUfOwy2QM9pknb65t1KSac
mhQymtHqG5JLqL7UEeDjaoW+iqg8oqH2/bqdxTmkkEgHOgpCymIiTptq7vMMdtqx3g6Rvimq5AWA
xseyG1bC3PI0/mdLLKOPUz7ECi87z+ZWsX7I07HVY2eyvuulN89ekx6Tek1C96s76/wqjyIWLryg
GebnhiUeaHIX1nED5cuMHsLqoRgO9fgzjL5PhZMY/tT4JH7GPrfBCaSWaARQ3Th9a7Mf16f58vw6
/wr1PPQOSm0FbYSv6FNw9ARP9ZS6QE44QeQO5bcoduJm5fJ66UCwCHoPwq/5KPUL484N8PXEUZs7
eAZyykry9djaDcGamYVCL+zgXAYcn8McRY2zYOhNtCQVSLkG80mn/THuo3rbRvTG1OLCZmo6OJGG
m14b17u4gKQ5YOnWimtdJrIg5QDbCGpsFte84X9/kv/PVkrLmFd946Y5IHOJNgGzOredgDQEdwcq
v4Ckr0SFpQkm4GAGuJYj/b6QASc2y56WNJazApX0MbNrljVOWA2B15XK53XnWdg4fI4B7uOAKfTD
CblIoIwZU1IMj1WvMf1Mo8nWaviM9C6x7/10B4qpaf7TLldURs+M6udzKrMgC2sdLovu6G2imG9t
1PlFra9UOZYHxx9WULkn6GoUBidrlRoU0NZBtzmEH9hdTZ8ZEmh2bzWOXnusObBgDRV/GfUwNmBr
MJ2AM6LSdz42yCl3tKuxORr2WTfoXy7ugmCyc2ll5ZZ85NSOsO0DSospIxhb3dwU2Y+WecpwvO4c
fBku4tvJUITpq6GrbCgMQ2nr4ywX9gg9uesW1iZLcARLbYgR5RhEWqI5QmK7NLaOBJJOarcGBVgM
kyeD4fN5sqdYaSV4OMJgcuteQkNIY9rzCHrzwA6U20EJ7KZde9tdGh12FHYx8Ad4E+WfdGKSauhA
GCwUtNVWhxry/RTf5X3sa2vMr0uucGJHRD8PUaNNcgQ7kZLvTSWHnnuGYlboXl+sNTOiZ49Zr3cy
zHSg+6SD5UWsdku2Rgd3CehCdEAkIqaBd0QQDgl2BjCcx7KFIm8ZDzOehoZA91WIF0z2mLYaO6TQ
bvRLq5LuYjnuPa2e8g9rYP1ebXINBJv1tMY0u+Q7BO1OaHkCEhoV0/OFlHIIrlGJoSk30fo3eZrR
7xIMCgGBRqNb3wtzau6NOBxaR8LLApI4xFvvLyb/ZFKE7U60WsdNBZNiBf1TESi/GqK7pFi5xy0N
9HTqhR2v5M1cTgGWmAzfKChelUJxguo4a3eRPCP7fRvnvxmXhZoXrt48fxMsAomdlpGKUnscW4Gf
VLJxU2h9iqfcbE2ybimcQe5PA5UXznLk2+er2DZZGxbcVNdptwB2PMS56VxfpcUTB49/3IGppWpi
dTcK0qSdZby3VOi6CGuwsG1Vedv2PsjtFfqgmmg+6VbIPpbCDKYPQCMUvpGFClMoSRRCnyOK7MYY
2kRpnWyedkzXPTNvV1brsk4JGlQ8FxhAP8OamAyRlFb1HKs5HlCZPUvu3Ie2Yr7X6iEfbvL65fps
Lg7sxJpQqCRsaGfGYC1C5drKN5oMLoKisYs11trFkIOjGsk8RaJpGkKkluY6a3I+rsmQIeXV+kCr
u3HX2G0jOQlR3GH6RofMmarxEGTED9B38edjxQegkg2QKfeec+dkrCjDccBJGOng5GI/OytymVyB
XzZeWcOlPQ5qEeQneAkHukBwl3g2rZzFEofP3PfW4MuZTdsHw7rVkt0wxjYh9copv+Q1eAMCpa2O
YwpPM+djs8xwVJoshgKg9X0Gm630wBrdbtCIRUY3bNaURRYydkwk7iV8QfGGJ0ylWhUluBwqVAs6
q9pXkw6GJKkGzcOoJ7GnoQqyaVurCVZGuRBeQHmmoZBomLqGbPN8lObYF2PBbyNGYmyk2fLLeA03
sWiCE0Wg9AN6N1OYyN4EFQWZCLbfHO4qFSUivOP+sR8qnH7DBGkbDuCLlLmbwEjYGTh8GduqVQht
+9s6Vm0arXHzLuxudITjBRTKq+DCu5ivIsnATWYi8icDSkMh2C9ujOIYqiv+vniNJGDyQhuTDCYk
MZ8w4h4OmGLWCs47ow3AMDxV1B7zD2O6j9P7Ur83zc1ctf71qeSrIabP6APkHo+gLIurpVik08MB
A2yl75IOzXFUrfJw5S6+UHlF+y0XUMejIrpRRCyNWQdMNRg2F1FBUTRtiuJhTI4m83pjMzR3jblX
VX+OdWdA5qm8M/lPHYanRSbaw7h4pQIYyrnb111B6n4e0QUrfeioJUnUU2kAbZq1ZbzwF24IRzdq
ZABnIIKdGwqHWNYCbkipUbc1nU4dnRjomhn8dpofSW9h8NLk/ph/U8kGGJ8C7eijZ5lrl8qLTSh8
B//Ok6y+xYOE3EFYF/3ngW2pgZ+BPx7U3APe7g+VZQf5LQFmX/GqvLet+JZKK/Dbi3AqfICQxzSz
VGaTig/QlSiEwAe0+WRwmhkoieRy6rEw8GrVWJn+i6AqGBXO4kArO4DuYLQdIy8pb+qR2VnkS/1W
Gt+v75tFU+j05YUPhDrxLaEJaAesHcDMFIqUUrgpVS8D37rau0Hwp0+hfFSA2JmyDvQlYHbna2ml
BdHDGpRsI72f2x3rv81r9CcXUeDLhMZ3CNJCpIbnJlDf7fNKRZd4NFUo8rqT8jtb0zC5zF8EI8Lt
IKqjYK4hRQo6ZiI3oLmTG+gphd0b62nmmVaib8N0lp/yMUv8rCwHyHFMrPAIMo6bNIuNP45KwgcJ
h2EVqXMZ64BsR6pLZFSaQbhquUawJ/1TEB1pvKuoH3fUNckhNpx6Ve+OGzgLvl8f8B8iXph2tU31
mTB8AEkap1UcJnmavjPlgwEhBiAtCsmlNa45oB/9qRu76x58eQ0QrAvrIU36ZEwVXLiQN1F7N5PA
VuMfFkDqwzfZ8rPab+qVKV/2s/8GLMw4nqerPuegfC34yNLHqQSY+Pf1YS1uzJMuAx4ZTyJfUckz
ZE5hApyScv3Tim+Ydd/PoGb9Y8SyMH9CrNdZIVtZwfsZkumu6D5wxfHVKF85upYCKUq7yHR0XD5R
qzsfD9g79ZpGIKQDQWZY+wzkWtNbF3dgjdgPweb65C2tz6kxYfKUzECGCFihMwSDZ4bHRJ/cuv9x
3cjSGXlqRJi3AH6HsxhGCIKN2h8Y1GBAQCwHaw6+OBo89WqGBqTfBVmb1ebhPDUInKVh2sXPsR/s
yWCuoXh1pXpW9AR5RFcp0BOE63btTtp9NH6vu5XPWBzuf1/x1dh84pBgAO5jqcRX5MktG76Pxo2W
PQVrAiBLVtCBjQYiEMPjviS4CaWInGZagJNvvtNTl1p30uhaa0Q3SzOKpIZTR4B08kJ50Sz7qBlY
kzlNONo9fW+kzB6SlVLBZU8tNhanZweFHZeKElvFpkFJZMqtKDLI77qsynRQMRbWNlUrEE5i16V4
qJqz2gtTqztY1gzVjGSYisNokgb1DCuzqs9BQnM0+JuLkKrOnESda4WZ+ik3GRQH6iAElzOgjXLl
NxPYOT3dYm172/faKG8yZow4D2q91F28wId/k45CTETn9PCYSfHpJMtVReriNnMqRXXzwGMKrn2W
3U0rMMOlLBAZNweI8mu02LlRlopWSXiQd6o67PwyIb+z0tD/9ErJV4t3HQBTYWkXOPmg0yNJVyyk
mkWzb/nd3FgDoi45t4XXYFB1AyEIstPzGGj2UVfNc5w5caum7jh+1AoEK0Zjckfg8q9Hp6U5A4IK
d2MKcQpDRLkFIBqopgnRKZ2YbRXHPnv4CwNo0QVmB+h7AF7OB2PR3pCyDIMxOPt5t0van39jgKMN
KV61kTKeG6BhMoZUjzJnHsgvUH44FqjYVhb98r6KVacoVOIn7jp4Wz43UkBuqKqTJHPGJtgosUdV
3COYK5muZryGUBarpNvckm0qrVheXJ8Tw/zvT8JpX4b9VGdp5pAq/973xNFDdWXbLLnb6diEAwpl
IIsBuQFmTfUdpTBXGz3Jwlu5sXLaUnyqmP6Bdh9P1HiJQ3ovLBQoJImVzGDwrIkSOFH1c6xxVRq+
AdTxQMfQdPQ8u5XTtY7BxeGhhqjIiDwcTXc+gwx8I23Qw+zUm1CprDQ3TciPrNBec+nXdVdcPC80
IHo1g8syiAGoinS1mBoEOqmid0OsOsqg3bZh6l03szQi9L3/a0a492WN3hWtiTg3BVpva8PoMIBg
Y1BfJl22/d9s8UU98T89BS+p1MNWn79b2T5PD1l5163JTSwm57xHFk1TKNFf0JaFLJ4aDWeVg7bS
z65JHCiW2RA4Rue0brOofkjzzC2qH7xj7voAl7c2znYg4U2QrYjMITI6+nOzqDDCkgu+35LifjLv
oninap9FtTWMo6Q+kzVRoqW8HVBSZGqAa+i46QrzGhcTEjl4pVlHDypesfJfFcjprXSjD/71ES6G
EBOAHxSXdWCbhA1Q6H1EKhWmqhatyI1Sb4MwWSOJXTOino8nkUkO34cRKLK/DoGMxok1E4tThrNK
VzWeX4oQF2kidJwlnCST1H1WYbwrB+im63RrDR9VvYZgXrqI0BNrwoA0GVerAfVQp1NmJNIyWjFm
tNIP361I+hb09E4xvl1fp8uyIT9kADTGKoE5Cw+L53OINzIJjwAwWQD7NczMUcr4hVjFay5P9gBx
FCNX3DYvS/Qbvml0ctVOdzur9Aikuq9/y/Jc//cpQogJ+mTKsgrHDjUGNHghuNy1ldcZrZetPeQu
TDTqv+i74ETHCn4/H3UD0eKKfRE7jxCXaTYJcSNja6KfLbQ+pGFlu69ZE5Y17qy2n1mOfYfebnN+
qcK3MUQpPcWVCRimfHt9HhdCNcHtAQMDjQ0SByF8NmVtzOrQ4fg2yAbVlk76ZbSP1ly51+0snK0E
WRwuECYuEpr4ZKuPtRTXrIeYAZje6mdz2BrSTa5vlayxaxW353KlSrc0jwoqdCoX0kFHtjAw9ARC
ziBA1Mzmh7Fyonzcq96uS7y+bQ7Xx7bgi4T7h0YA21AxxHMHkSV0ysglTtWms/Yj8gp77CDjYjC0
zqTkwQSo8LrBhWMcBgkalTQTvUriY9UcFmOQSjiMkkHddJJltygkD9hn180s+caJGVGItG7U0mi5
mQDXoqQ5lI0TlCpEd1bi/9IJR6A6BN4NGfx0kFE7n8CKGl1bzngqncsalPGhlKV2m6vVfsr0ozQ2
8dGKJ+1nUJmtP+VF6keJ2UW2Hplo2b4+5qWDHi9ZeIfnfemcSO38WyCEprLWUvAtyW1poecAAI05
4Lk7noF8SUZAQxWbrjUpLrrriVl+fJ2kMSBFZ2MfqcjfR+kIILfbReZrEVkbic4PFUnAzrrGdr20
JU9HKsy6LDGFTANMxuNHLH8Mqp/NXL/gxpCdkDZ2vNYVtTZGIbTNTVDFhQmDxSSB1fFbNb+wILTV
InEG9qFEK6Htsl1SxQ31ZE75NjqZUwNdkhrQPZlTqp8jtBT7jarvQnpL6I7o97R96ZhfGRkaRwBE
XamsLsYEgHzBbQA1L02kf+qAQijCAm7UyngObbYt0fzegixcaOOBbcVnuU8KFxdU0zQ8IRMLoU48
odJwDHoIW2eOZpYyeFxiMD4NE1hOmc7sTgl+6iGETNNoUG9UWXmSAkVzBwLsPMhKKA7xiO2uf9HS
6IFo0TkLIRCpIjCBDmWVGLmOmQ8sjxjlXodYa+NbUrqp2Ly5buyC5BXv9ehn/9eaWNEDi2rYljFE
95T8vkPLmFTVFYj3jwheTlTo7sASNwfcpIr8UnFVh6C787lMbhGkJfYoEzt5GF3JVZKVD1tIOfFd
/PUR5TMLdOjn/idpjYSSGmZhxGtUWpX3OBpWJnopRANejA5q1BfQMCu4OE2DqJZaHq3SmKTu1EPE
3IYy706t5yr245G2T9dne8kiMBJgMYRIG0oyQtToK7xTWDk4ccEJktx3YYM6mTynh6pXYjcI22Yl
0Vuyh4YnCGuhvsHpg88nET3VtBsrHK5lDiYfJZQ+5my+iRX1PovW0BiLwf90OvnHnEQMvWtTFWk1
cmqaOEX1ve9ezNkbFLwUfxvVA4uQz79fn89FJ0F8gCNgr+hUWEEmS2Ga1FjBbKB2wJrbIVijn16a
QnQc4B7HUQUg0jwflRIo6QxCq8wZmls520O3XFI3dA34u7jnsUaceAToDBHvaBVaDaFrvufD/CHV
pJsqqp4mK/ZA03GH3p2VhHJx3tAjAq1rDV1xIj5IBsSzZaDfd7SuavaNWdBbc7Zery8On3wxsGJ3
/WtE8IcyQS0g6mHEQFcyTStbSlK3Ur9ft7LsdsAzcgwgGnrEwwJi0EqepCZu+Do7osUb0PNyFw/R
NjdUt5ZkH91Y+8H4JPSv0h1UPTmBBpxPuwDUgJqTBjFF/t9pbhu/KxLasWrV76PAGTu2YcbHUIwb
sKOuBMelqUUdBRx0wCBCNEsIjiibGBIoiVFsayQ36HYzTqLoc2VieTAS1+/UCHei0/08zo08RDDS
SxTgnTJxxlDyMgNDTQa76MfNjAppznvvCI3tOf71P36AsLsLvLtJGcMHhBLz9XxD5vcwuNOnTduE
XlcfVfnZ0n7jofK63aXNcTpuwW+butUspiFIG0nhS9rGMkf3uoWlXE4DvxBCFrjLccs6n9k6VEKt
aSZsP2BjNcVT+pdE2ujStksTJ4PY2nVz/IPFhUQhCv3GnDQbdaJzc8YcIMBFCGGKAhQCoF8tBG2T
j0JaAzouzdypISFHbUojDwGHyBy9zJ+6OX/W8nllLEuej9dPzneFvACdzedjifUg06we2VrUvll4
b6ge8r8pIpya4KM88XtDbrOKfaX2wwtOLwLxRtxfnS502uqhUlbi1+LinAxIcHKaUrmKAyzOlN4o
de9IpLQHK7HHtYRqzZDg1qOUqF2fYuaS4EaxXvrsUDdosVzJqZbWB88IeCODTgnX2TqfvDGZrdkM
LOzZzCrsXnovy2o7hPnxuksveZoJ8DVgk2DqAknsuZkgko1ZJwgNVproezlQgP1uleTlupWlmh0a
IoBUANZbNQFkPzcjtwnJuwH1pLiTPrpK2/wfaVe2KzeuJL9IgCSKWl6prbazLz72i2Af+2ilNmr/
+gl5gNtVKk0Jfcdo9EOj4SxSyWQyMzJClQhUV2SgliH5MUSnXvwivelUmE+22tANcaTMMrSz1tzw
+9VnvgmBxJlABlwmS+gEKfUe9XWOkD810HOMu4GlA3q/WgERisLuJQv4uwrakjGDeItdTFuigmuQ
JzTkFVw3yCSx6YvNiGb6rcREoYFjpTXEL3rIZ+sVRqEhdJxJe42kKoMe+SGE+EqgKjY1t3DNc2Bc
RrLzTVgcTd2qMm7kc30PqUTeeqlxzDsPQA8WctltiwLvQ/u2D6wdm3OTi1VTUBWEZQgsglUPXtz8
ErFf9MSZml+37axtL3ztnw+8OJ80t8bYgCYcfAt953zIWdkbjm7Uh7AJEwaCd8dofpEp9fs+dxM1
hpL21ijdppctjq+WdqoJNh9U43jAMhXtCs40889EPyv91xjdNUNrp5ov2v+i4GhqeOsDaDoDCRa7
bJIxSgFOQFhXkl1oWMwqgpOavDSmk+i/ks65vdlr6fa5ucVeVwUyNQkNSVCCTd/ysXI7TT/EscwC
y/yhWF+3ra26EAaWZ5C3htx+eWc1cWKZokT5tjWdsXKK8n6SIY29Jde8uiq8Y8k8ZTBTa1xGqyie
ilaLYafiL/OZ6Cp/UMCdU92ZW1WTVVN/mTTQdQVf4iL+ljWP9DqpEI1kxZbDHZEcXnhj8DMmGwiD
tVxp7t6BpgfIbmMJYYhHc2hAsozkpXEbCvHnpy59kPXeNpSTaDYO++xmy/hybmzxXlYwGhVGBozl
ncj9DhwSTDK1Zo/5t2bDBbdMLXJAsO1VGldgivT3xviZSY8oBGzYWHM8ELYiyVQVSBIvS1uKQOu/
SOAQZVuxtC1sdJ1ZqUoYP9mwtLqaM0uLzA+KONZkFbAUNpAlI5CFDO677vvtc7QW/c+Xs/DvpOpA
25fDCNVi6OA9iypmCvUV5ZWPFRPDA+bRb1tc3cCz+skiHOKuCdt8RP1kiO61wivlfZy9qsmG1624
OC5WKKSCmRNVrKWLDyUwOuV8sRral2q4HWY86b4Dp6psfHab4LqVozt3HwH0Rj1IBuXGZZRQxVCI
aU7SOe2gTC55IMp41fRhB/D3kYf6FjmMdn2m5nQBtNxzwxXAz0t7k1IPLSHYQ2D63F43XVStb3+l
FeebEXYo4eINjof44ivlQmRjTdAei6QfZXjPMY2aZBsl6S0bi8igZbFs8Ao25knU3ARHq3RSzMG7
vZIVf7tYyeLb9HFKSVjCE+qkYKCqy6p9TF4U6Kj/f+yA+GrxTcIOZagJqwFWnhXyA/AQbVKCzmvD
s+nax8czHcV1/Mu6GtFS0WSsMC6MbauBhWNtPZaYNMWQkiNJHLyApECVxuVtZYELUdb2EfgB9wNQ
DNCJJvlOA2Ad2DXdQMZnqhF01iThT1GUeLDW/sHwBYh0alBxPJqNFXA3rRPU6OJhCg3GxxS43wan
zti1aGQAOlYI4qZZqTIqTcO3oJ/k70kowpMVl+OPIcyM4CnvQXvDtCSZnnvZCH0TxDq/gzidHo1M
haSZhDFpvyzLvAdmL+wTexrqNvDroDG6k1WnUuURkSqRr4Rh9K2mXf9NqitC7Lwoou/laCoxk8IA
vClmo3Y7tARzr08w+L8RkNdiCoBsAGbinQx03uKCnkrcCFxBQTHIG6ehfo1ErtR2Q3UqNZebz7f9
ae10nFtbhP8wwax4osKaAc6wtsRMEtinTJQabptZOx7nZhahRKQTPGeEGYX8VvhTGjx37We11dpb
S4IhiGygsod0DdSR82rPCgB1QCOLYBzaFtVnCTIm7hPtIY0Sm5RHKfEBIbKqR13feNJump1Xf2a2
b6IwQ2aMehv53UEtu+DPmUjB1+ZSCp4Z7UFILiRApC1M9985rkXWA0pHtEEsRGe4y2K9JqjRJMDo
uN0a8adW/Ji6wQMwKuzA5CUOeji6JgZzw5TuB0xWpPQJb8P9FBWHkRj+7S+8cjld/JTFHjS1maEj
g5+i9YrOSEEdiZaALTeh3RYpKOu2mOFWcgosHJfTDPiVjSUHcaAHeaxxcFlmhf5SZIVrmmVqUw4C
Kqn4QvV9J0bxUmrm79sLvVbrmXHtBLAOTEkCPLLkHTRCaojBaqGnPb7RUvYihb9bfQ6Md/ZiiYiF
wLtnoH1QRA3tyeExRvOzofFLo75obXIXKK+DUdoS2Zqkuf4CSBUx8kcsYK3BF7646CgFKWZvyKBy
U0oftF9gDsfEm+7FEWdSNmyc6FVrKk4bniuzrOkiTKErl0RpjUn6ZiicMTcg3AE40lg4aggA59bJ
XgPjn3/tJRU0BfFOL0Hly+6KaR9gDlsJTW5gXFRr7vLBiAGgw/z5PpmEURzSSAqOspHFkHkpRfQV
jESW7CbVFdT7efcoq2OyS7ipFEyT0kyFVmjQfI9SOrx3IbABLNGi6hD1HT2Mspw9ygkSoDwsNh5I
a3EDWTF6UMDNUQj5LY5vEk6iiboBgDKp6+wAQwSyKShCsfYdynCpW9fpK4pSjzTDyG1KmDK0X7ed
+Souz0p2wLPjDy4cpLKXkSuYwokbkSGxCLXSIPSsHgKYg1Np+9t2rrKJv3Y0BClc78AIzt50FiHR
xhaRGsNOXb5mBIS+5Y/bBuYfehEJFwYWzq+nzTjxYjYwvMAvFOVpUzlzaw2LFK+hI0nSBibMKPRo
GzCQqW5kdxsmltCjQkkQ0OZtEpHOtPBdtja+w/o2AS4Bli6QhWmLKB0Mqt6BDxJrSAQzeq+un1X9
36cUgIMBQDvDBwHTWtz1gJNPEolljqSefyMk8i1hvOvKFuz0ynUhVQSKGdRUUUBDm3wRgKY+GXRa
ISKM/cR0tO4wrdhGPgdC6rZrrQT8uV6NMR1A6kDduZxkEEqPxq85crtSvw8ommgfXeHUisOnQye/
aa0XtCyKdqQaWIaBJJk8ZDFoG3cysVX8t9u/5uoLIvMGJSyAYxTnCJH+8iTJWTJJiElIq6FYVES7
dgSn3lZwXwm3+HJIBoCvgRgwerOXVqTMwlssmrJZvPABcoqvr7OiIGSpXkYGUc3dv5flwtQ/xXgx
poMQEpdxqI06gwwAJdkhsFhAVAz0h6q+D1sDxlfnC1f3uZmF++OlQypRwAwH5Uyv3Y/WFnXWyrUI
C3ii6zPxyxVxDs3GWOEUFgrSuqMMWlwHEHk/m9xgS0V5bTEgpsdzAKIW83G+/Ea6PgVwBeQhqZU0
j00eA0TRcL7hbyuX1Dy5qKPrCWmEmWHm0gxAL0Sr5YrbYW6FKN40qh0b0wP6HCwoIrcEI3wy/ho6
7mUCWEX6ctvfV1ACl/YX3ywJJdrpTc3RwwO7cdWxapRAvKdE91PwVYvYGyUNs5N4eg9b5d+1j4nu
K9JL5Di4nxc7XIA7iky5QKaHnknc3anQ8sBjIhiOU7rVHr0OZ1jmP7aWaK4YfK9aBG5zm0wNsO0Q
6B6OkFIwtx72q2vCJCpafRjqUJcl7TTS0RXRZ+Jb1PsUMNUZmdeO91nzI5f8jU83h+CLSxnHDWfh
P7YWUWToNNGmBmyhzoM37B9ZwRt2pweFrRm/JrRGYs0rABAcXm8bXlkjqhYzqdQ8jYMfcOmyIFCJ
QfkFMsyef4W5xNQcSRVGe5ODYSXuf2ELFTm4B0id8efSltTXPE9aSNhYqkC32VdVXy6pHYmWNf8e
DoARBMCtYQXU94A2Xdoqm7FSwxFckJbwdeVuSi3UThU2tRv7t9I9vTS0OHMlGWs9G2Co5cc0uptK
fyC/VdMdUF83WtblR3TrZPW9KPamcNv06faezudq4Tcg/EYnGreujFnz+fueZYs5hXoUHm9g3ac9
sIogJYihQzR3842XXJRge/6dbk3BrZy/C5uLe5Ugmqp85r+ctMyzEk/hwc4gB9ps9YO3FrcIKmXV
0KQcMC9FSMJMHeA+Y2Rt+qnQwGm0zo5lLza/397Q+cff2NAl7T9yidEEgSQIHQ2Upw8N9Du0H5PQ
UBSzh6Te/3tr5w/RxecbB7nD7CCehmYBDilM16f1SUJRPK0Gr2rBLVVu0QtDV/NqhWiVmBgupgBo
YhZhsatT2kST0iqRLZW50vtdVgYfUyjawdOL2jC9fsxEx/JSsiR/TDPrWEuhKJy0jpR3BWLbAOmW
2j6TAyO+n/rQ/MoLRf3V1lJwkGI93I/ZCBZuDpZiM+wBqhZFVr9M0zT4Rl6Vj7Jk6kd9VLWPvK9q
v7BKDfJqTRkEdkFH+Uc8NPEPXUnAdtOXkv4NVfU8cEwtB617o+ZN63ZlB8h0FZsd8fVe0l76NGmt
h9TKi8RppqTJ2WQMQ+CEBP/r3gq5rng8TcwPUHdJuVOgKFm7bQYtQU8PuPWnLAKMmzQhDQs3CCSN
gDBdVga/TuXEsEeBcja4RAQ60nlXlZUXVnyge8nQOvNZtSIRsyBWhmGvBdww7LgTPD3IAG5g+9qw
ArqYDH4SaVbzEMRZ2Oz1rAp3jaWPMGEN/HuE0fiHfkpLzY4LYVAvN8HNO6nmGDilKaELzssRtAvU
DACEn8IstTOeDYbPiRa4gVpD8ynvQ+OUFJVR2KhBoJYMxDdSfYqLBZQ3mTb+BoMgRb+71DEWW3bg
V3qM+kBp9mMiN2AZyg2rZrE0Zi8FxAMfVLUcYnfALMWdOkrBAGmFbFA8UOhIHdNjLf/eERqDsccq
ewpZxknxgPYiv1DX0s2nzOqBFmkisNbbVIjG1SZAxLwkg/wRa9KofDAmLW9fJ5CbtTa3yrxyLYNb
Yt+UjfxLVtrRl4MojxkdkxCF5Tox+mOd1Ob3SAsN8N8GYe/LkxjRlsUs0Rs6MHFlJ7xonrq+JDV0
UQHhthoDoqiGKuWffUn7312kVx/F2Mt3Gkoeu4qGxrGVUo5hg7AzDKe3OpOzSNanvZWV0mtqCf5s
DV3VgqovNhzCo+qotWESsjgz1Jcy47UXVOo4uc0I+UAm+jB9L5S6eqwLyC6g1d6LnZl0mKsWmLEG
G+3UBT9BrDV8FpUkTMh+iMkHpkMGh5iB8ScnGSwdY2qJUUGWjGPK2JTG/CefknSnJxJ5r5TWok5m
BsUf1HCFZoMkQO9AYMgnECD0xs8QxPUQOVOC4imuaenXJlUrV4kM46GycnVk6CdMCetiCzWdVg6N
0M151qP2SILkpykpauvXLVwT3o2Inupt3ns9jWYcjhLndxlvglkzI+sbNskhung6ngl30pCOspfj
yP7SRyUNWco7ZUv+5So4o3QBLkqCVxZesXjVXd52Qa/2XdsqEtBAtiRsJYL6i67aiXxnJk8oYd4O
zlevhtkahP2AP8X78Sr/i2KaiyyANcn6KTgGvbWNSszfTPXisllYWGR9QaSBUDBBrxpEcZ/xLtt7
0+4P8aVD+R7bvzoGigYmOygcetHGRNoc5JeWz6tZ8yVxljd0CDNxlaF8kiOUom/ZNfeieE/GBICr
gXGxK/utis2WycXHy3iPMqGKgko4/sgAgJFzVuBAZBi5+NmZ1La26GTmHO/WGhe7q7ZT0+XoYbJh
uDdVj0BzQYm3Evf5V18ZgfAjqozgYr5KNHs90iW9gxH9TfU/Oid9z/Z97yt+us99sat2t33yWh1g
rt6d2Vvkm1UOvRMVWi+s85QX5aP7UO3n1A6Eoz6e+pN6MhzZN5wNo1cpw8LoIk3RmimNgFVFLSxM
nbACs1btTNaxa+1EM5huPERSzao2Zqlw5C0lnbVjOHMdAtcLUiBwbV+6qhKmemrUWLER3FUzyfpG
1/sqnf27uH/+/kU6G3Zdl7Qcf780gsCBdO5oMnm6y7ZYHLbWsci7Kp2EdJzdsYCyCld2gbyF7Pk/
nOM/S1lSdtdaK4HyEiZQ9DJC50f8NJ263ScGNKOv/Jgx3eNe+VZtbOCm2cXDLg6seBp6mAVvz/j8
xL9kGykL0vNj//3b6PD9mwXFtq1qy2o8wWGY50JxJSyfk60M8W70wCU2Waw60E/VH33zrvpqnNdH
kAOMDxHOQujULHmTj/rGW/a61jJ7zZn1RQCtLAFsU4AjMVI2RW7x3rCmZkPgSr76LdqKMrOPX0UZ
C2p0M63g3AC5PAMFjxXkiFhrcqq+qnfVRi/vqO8Vf3guPoZDzYCHO6Yy2/LZ1WXOIxjGzCyBU7gw
DLaTYeoHLHOAPqpOMd3OwuQeqp9k3JfUSYL7agu3ca3oha01ALTVgHlGG2RZkxBp0LWlhMVy7rau
7OYtq/z8SJ9BXXUaPdOznvodMmp3C6O0FgnODS9iqy6qpuqQuLMUXAEyG5VXDRDoim7E8LVAcG5m
EdDwLZF8qjAjq98NqKXr3Z/b8Xo1rzi3sAhpkhEEagDoOENZumLqofS0x4ax8CRCR2cmexO73H8i
e/q4dS5WthAjZEC8aGgzAx6/WJsKrTc61ZjercSbgkZz5YzafrDeby9w9rrFcYAVXAYzxAvEZouA
Q5J5rqueEOc0N0cTMqpTwG62GJ9XvhMqSFBowVScAkz4ImDLQW2QNh9w6Kw3y3iSo42pXG3+mRfL
QDmaoi8M9n6w7V6R7HZKRQUS98g+gvnNDnfWA2GmnziBV7HGi4+p2xz5EzS63cHGjPn7Y+/Tex1Z
Yc74o3hArDkGrnZ/P/lgId6rLHTeMvtf7vTiJ857dJYnRmbcSJgNgKawdJ/2x1R3SfBvjwNM4Bui
DQ8xJ9laisl1IYYF6z6P8JLB8OGzRjb+/qvYOf/9KMlD5hlcxoDPXS5BQrEg5n0R2Q35UuqXvjn0
ER4qThRvGLry/YWhxV6FVoBzEUJOWoXwbh8cYuOHlrnyFl3334HWpdv8zYVmWnDgXhdnLJtQIyZF
iwU5+vvADLc8pS65/1E6AITZod+c4kNn833Eknv6lD1be+4gA/Cl18LdQlJcnRFMv0CtCmjsWX7x
irAOausyr/MerFTqVxM7bbeFrFzZ1AsDi1DGGwj5jJh0tKnxMAUeBtFLIMu3QFcrPoIWLHyPokeE
4tjiqKcBXtq0ma1Ud1kgWK5CXaGwzQztNedfn6hzU/oClqgMVkGUAaaG6VEr/FYcOnMjIVtbDV6u
BFXhmUpleWlnRaT1bUPwUbRPDcrP+TEQmEwFzibdcPm1z39uaf56Z+EhV3UUlXRYKihAPTnQIFtk
hdcjI/CwcxMLb7fASScXpYb98gyVxYKpLqpirgj9UWUS4ub0+/YHumaFWFhcuFxoAZuZDbBYS178
LllMsys7P4anCqmW9klNe2uo4bqLsDC58L9GmnBFaDDZHnIJ0qAw+MeyB1v+iLlNR6aAqM8Z/dsL
vbpFNfDtgJYGrSeERXR/Lj9e0/ddqgka2RzVlPRN092k3sDt/O2sLmIVbGCIEZTbM/3owgaRdKj1
DWCt65zqHjoizDwYD/x5YKjuesmX7oSssBuWnvL7L+L27B5wXWbec/azZ+Gv2+v924S89WMW3mrW
XNCmMCJ7tFGWhPiAo42scaaTZke/GjfwcgYioMIJbJXpBQs27vuVUHaxFwtPBrg3MJsAe5GRP6bG
UDpjVfJciC2o+DUk4e+H/WfTFw6cpIVaiQmGRpcwzsR97YHs/LWw+XOzU3aT/9bZmpcx4mpOc2/5
1qHdoVP2b0kZ518BviPIxOLaRUZ/6V6m2VuFUVroM0hOQuwEqaf5MG2xP6xEIEAHwPsAjWGVYNz4
0kobEzXWpza2aQNs2GvM3zacZiWYXhiYf8BZiKtDILJi6ETZzadAkLNYto+PEDLeR7+me/mB+qHN
I9e19lvMHX/hAkt3PV/a1dmJK7XqYFm4Rca6D+2r9acHwSJMHd5JP6qTiHGvb2XwWxu6OCSd2uYR
V2C1TD3BH5vy6/aGXp8CYPiAvYR3APZxle7FUW8RUYdAyydqs7OC5t7UJtT9CwwAVEO0hX2dN+ly
E1ExnoG/cEAQW/zNwc8+X8eT2jIrzNME+eMEhEn11G4VNlfiCmxAigOZPGgz8T6/dBGjqSS0pFBl
0X8MDxhqqPzOQwrf7ULfsGx0EF0XGsAssbmz1c5bt423EBp5Gqbtl48UU68HJTZRwU13ScuGl9wD
S4LduwLD47ZkV471Z9Lt6S70homJY7vxPlhxUqz9H/vLkpOcxCXRBthv7eAJvDk1bkvTwWyu37v7
ye4jR7FfbnvQdYEA9fhzm4vnXzygYAdBI+S0BUv2qDoejA+pYL9SG4ysWLwTuYMbfCvvtgoEK8kI
2gAIaKBs0sB3t6xFlmrRluYYgts9/mYEtgzBgW43hD6FXEYhPXYgDKoalusyKqEbt/X1ox6rxm0N
OWxkPLiwF14mg/w1kSawBCcn4iR77vau5eICQ0GdET/5Cl+NOxBIjcxwhs/WbrfkNVfu8ssfsIgM
saWDMcLAD+AMPGe7CYNpJ/OrOX38Nr3xAM2l43DEcJeLERhohhzTVw3wYFs+3DeTXQUMWJ2NEuBq
KDnbkcWFijffMFkJ6DSr0dWh42zUXoyMPZQ2nPz6CgCMHbQrCFtIptUlJFdkUxu0bZCCB+1BiQRG
Jry+fGxV4ZX9z9u+fVXUxEdGnIIwLV7EBLJyl6EkrSgA1RpMmUVrPaVQ3H3qM3GcxrTeFZ2IbXXs
fxFIex9T9BBv276O/Igh4O8EyyOEmsBke2m7D8kg1Sa2E3TXdmDkrtjigZgTj2UwhlgXjFBMAmI0
4NJCmFR6luszPShtXUNCCmY0x7SMvzXGaHdAcxno+P4Xi0L7DvgtJKBY2qXJhLRxBOZFsBtUj4lZ
smZrmmP1XOKr/cfC4lhk2VSmkBVHNCKIuxgLxe41Tv8TyoYO9FPBtuUl7D19RU06tH/LwHRsLHHN
ZwDiQhI03wBXur6aCWkGjNSgiRcjm53Tae0hfOzZZhV61UHODC1WWmlJlqkxDNGX7ASIwcRAjFAe
4z23v6mfqmeCn2rj6K3eL+eLW5zxlOcTFTpsYrTrVT7Itva9xX7+MR9iu2Y947+26JTXthOlDBBN
Al8LtP/CYzpD5dDmw9w8rSiG5Nw8cgbrEQNCcgLoSI+evnPbRa8fnCbQ3/h6uL1RaKfL6gM6wCB3
5JCWy0dv0B76Oc1EzXvqIL7N5PbOAjGL+WXWNZj6DUeh1YYDzSu6OJazfdQhZ20kcxYjvTwjgZQT
qZ/rHVw99JiOqp6i8PfGGtWbNshyGnM0aED1GjaEpT2p4HPlrWYP8mdC05OVqDsS5z+acPyetAAh
tsq+TLe6Y1fB52KVkJq8XCU6KxCwNfELipnoYoA0r7gvo+aoN4NDAc0Y4y3A4+qHRe6JkWewhap4
n1yarDKStpOiQW+qDCfdl2hff7RTiAKTPPbNc0S78qmSJco9lZYYPwuoEYYnJdTSnVEWHfHaTJMP
IFbot2bZr65ObIaGPUCRHs9zANgvfxn0NjQBiQjICnL5qMifclXtxIBhoYRK7n/x6VFZA+0HeNiA
dlvYAp0MyjdGCvcy74P+DercTI7A65vavHiQije9Pbb0wLu3SN94ca998nPLi4dwl6t1HNVQPJfH
O6O6U/I9dDxsSu6N6E2ZdhvrvCrnY08p1OuhBwiIOV2OWeDiDvkoF4VdWtpJK9TnsXu1utINQ0zV
J+gPkv5OltOTKZkHoQTfb5tfWytF02VmkABT+t/U9eyhE7cNbSvgtaDYZ72PNAJrKgE607SjWv6A
1uKxCbWtwLW6YqgQIlsB+AFd2EsvkoaRREGIFQ8pfR1U+SCNijMoDbQ49PCkK2AdT62DDFZ6Gvzm
KDDdXvJ12Qw7rmOvgR37X4DApX0SRIrRNdBCLMRpvtvF3gTatjLx1up3puWaqG1ASY84HLxu1EuL
rU8+F2uXkXPGIs3NBUIxanL5A2orDkQrQ9eyT/YKB44ZGmCa9BXFKCBJu2wEJPBu2CpWr33pv6yx
Okg250v/0ihoNcMqmgMZWqjJKQXgnw0AUN5Z3HpBJeTeSIKfXWo1G/Q1ayED9XHYw7Qwav6LtSqk
ztG2bIBIrwjT2pwZOoQuh57JSrhROppXsNhW0MwagG//5cpZPqiDEmMURiEXdkc/LdH6SJSdphCg
9Kj320zx101uXHozeBoNKBjFmNTlhrYZsvvUghA3rtiXASVsMDxDYy11FbPye/HYWbLdtYEXKsnG
zbuypxeWF59SKvSk6mcJcBE89sBKNnmN9DH0iLGZZKxcwDAF8BwoKgCaWDYFpHECuIAjPjQTOWgx
yJbK4hRJoUPK2k05NCrKyCvMZ9QNj1Ov+0LeGvhZXSzkbfDEIJhHW9La5RPqWVGOxU7Sj4beCUmw
snkWyVYCt3I+kKQCO6ACv4f5r0UC15o8EDiTSKeU9lCbGC3HNKteKZ9S3uwkPuyzYPA3ItGqx5q4
UAFQQnFriUzUSsPIgS0u7DTe02IX04MS+nW2g2J7bu6iyeHGNwqBHctTkzcpR9kZ/PbGQ7ulKra6
dgw0g1AYHWWM+y1cmVhDBMBoYScQeoYSB3k16J1ZB3YaHa2MereXvfpF/7FGF72sbhirOKkQ//Oi
A4/1t0ogVx40kHptPAPWtlfFkAo2VkMWsWz4BxmevW07QWQEoKlSisF/2j7nSnmMSPo8WPXT7XVd
13kQERB80BMBiwwgZ4tYJ+RBjjF1ASy1NbJQKVkpvBSFQ628y7kNquwgfg7y99iMUQN6vW1cWwl+
57bng3x2kaddr8g1h6CKkocglk9OStRsuOtKwq9CqBvjq1AP1UDHc2miE2UZmYFZYPjedM2ktak8
IguM97dXsnY/g/IH7Nsz48LcCbi0Q1sN+HMgo21RW4Ufh5GGSWAePnEztJyODpkftcUdAMwwTkJH
jFrCohCCozykb+ArbzCCwceNrGXFl/BhMQWIf+HjLo9qVgqNj5h5sotUtLqNZDs4mVE65Y6lApjP
jJqkRyoFyVaXb17t4lYDPylSNEg4YQ5xWSrVY2CpCwWjQnXoqvV9r1eOitqsgTGdzPzJhdN0Wx9g
JehfmFx86LjNrb6bp5MME6Pq5ZtVy7Y8cBez/I8GqVkRzRwmhGIcV4WKnmVBR1Ld6Eb/TQwW68Y5
wj9A6qH2s3xQ8xFJWtLiMNUkZl2msB7w8Ir+7khz1DD8HKS48LSfVqyzkta+1tYYSs93MX+sTX2X
0gbjFSj06vExgO5yBLj0UG6SAq6dOlTcgOOFQjme4otUthNtEo4WTl2OGmqfHNr0A0LMBnECEb4l
WrnX4g9FEKbq/SuUiLwkqVktqxtxbu1g4jiinA8O22ucHw4A6NkmJD4xkRo71pRhV1Pw6KBjsvE0
WreE9hIwfaAsWqInFUNUWTs/TRNN3ZmQVhAdJH2zrerY2g1hQG8OM6EQMMNM+GUEGGQiJbTmpW1G
YGUTuzj9HReFp23O3q54+ozbAEIYlflrcvF8jGnSJFUJUnaA39wIU/UelesGiZvUvXXmaHzD0JOy
45FRnoQhULrWoQ+s5WVnV4oVbtwga2cdhHQoCs7SOVcXSNGUij6lXW7r0Tc9ezSDL3XYQ3Vhyh4j
/rKJ+FvZZtT+/jG3uDOSJlbleDYXBXcmWM4Kd6rftc1i3MpzBznVjFVDlQrZxSKzKqCKSmjQlojn
GCA5BcXvVvpSG9fQPqjqV7mfbQXr6+rqXJA6Mzmv/Ow2jJO26IwUJkdbcepvkMp4/gWadbyiWXuM
WM4eD9Ef6bG1DYdvBK6VTb0wPV8kZ6bHqKyFlXSlneTfKxDVqBmrx4eebDVWVi6kCztzTndmJ+CB
XIgWdiQ186RKwpT6YEPUZt8WJSNStHH/raWI5zu6OJI9ieIh7rGjWfMx1QObypc+fpYlpwhAs2t5
GzkAXTuZeDcSCKFjJB6yZ5fLmxKUU3OCJBFipAaGvephqH1RCYzDIgbph7pRK+KGqMZ6I2/qdxkS
P48StUZyaAyOmnZfKphNTMkM8hyNMfS0aRyf1LGQDYyAE5I9IpxXftnnmrGLg3T4mSpDoQM3ExI3
mkLcKyEGF46isjDohmk5DcMKeoeJ/IFK9SGTC8mN5zhAcjWQbOhCKb+tRhY7VfTp6MjckmKni5Lc
sMUQmPdUgnYJg2Bo+UhCTX6tVCX7oDIHmZGkmEA4WEIOUaiOlQDQ1KJJ9i3vCR5e4FBwFCOq8RvM
9r4zAkJZBnmHnxheAwGUqtcvpCJ96Yxt1WMGrJF/QFMKwVOTY71AMyGMdI9GlXoIQbnPWVP2aLxy
geksX3AJ0DgEsolpSqY5qZjknVWpGONpsladQJo8WCjvDXmFWI9m4qFPI6u1qzAxfxcKiMDG1rC+
0rBU9pxYsY8y1+hYWRDpBzREC/Dyjh32rcAms1BgUsipjLa15bTRA7uVNf6nKsf2TgdFJiaz0iRo
vThoo5bVdUK/OBr9P5W4GU07DUX92QolfyniYgoYrUbT6WrQn7ApxZ30bBRGeF8rg5zY4QiVS9BP
AKLTTGCwrdNkj+sTt3RvmX6XB+pgo72z502bHCZwBu/bsVL3cjOYP6uh7GMMtEcgba0FXEyqB5If
MOBL+F1OC9OFLGSMAYGszY+k6II7DNZI9W7MFcxOpODlv+MtnJeNhVp8qPUYgPcHVJOaXY9ThbFO
g1rFUzkk0VGvRwKQWDlVE0iNqyplBiasqDuk4L9JIuj5SHRSXrR6iNEzqSDfxlRSqMpjSbu8dNte
acM7qanJaehV4ZKWWL86a6x8dApzCj4AVecbmcbqE8dCLXAW9oYX/W2yn0Wdum7gPrxEAiDrdqD6
UXWn9t/T+J6kLE92pPiqJyhsn3Rzi79hzTTe5ahSzoq9wLUtAmvRNVYloKOCYXV6El13T8Pf6f+Q
dmVLkuLI9oswAwQCXoEg9ozcs7JesFpBYt+Xr59DXZsuQskNrHPMxuZhuic9JFwul/vxc9TE1qN8
q8Lc0LVepnbHIgHPd5xBvCxbiUoLMRCQVQXYbjSJUZ4XYmCKyRGQ+4IstpEUW3W2+qnpNBxL2QG7
04qthfCOEVS0Uw1dBWuKWCRVpFivlFpCkbSxKb3LE+qwajf4zz5Zk31bWhbKc0Csq2hUfyAgyYcO
cbMIcsyDaSjIFlp2UOS+iW02FjpIrmXWuGOgRBiQbmjX2bdD/cJ9ifK+MoFQUCX8UJdE/bkt+Yhx
/RiC9yyGxLBUnmtJBvHBGk/7minhygRnnApoIUwVfbEzCzDo4VvWfeQE/5qaGRVWdFbRFIdIFZ5u
QspD+sEqzQESFrxNN34Coj5Vyp6kvttwI9mAyW/T99lKbr7wFrmyOa1+djSNgNOw5bAZgwIgLQme
IU+3P9VC9j/PF0XUkJ9bTPtDG5FjJBwc4Zj6LG3fXJlvXXDHuRXxwZuGvGnHrgFRRGPhApdeGQZr
WEqh/xB7RqBt22CNSGVhYZjYAKcfzrUGNIPwuWoyVAykBLgyde5UcoOkxt/HTPn3qSFGQyBlBFgB
alJiMbVGX8XMwxypIRi7S32H6X5kb8/GWt1r6e0MZMEkaKJNebAYqAba5yQPWO6kOK9fij4CBpoO
I1ha6jaWoKJBA/yKkEcDmL06DKTZAxKer5igagtQbAUA1gaKcQyr1tqFAQ3Bb5AHx5B10gbEqS0q
sBVkRN2o7rL7PqYmpoXKNoxWLptFh549T4QUkOmocZPJEUoD9bSOo8wThWTlmyzE2Stvm37E7NRA
q2dQOgtGNND1qP1OaX6W2oPOflB9c/v0LEYfTByiioOqFrjory01vKkNJcNrq0WpCuwJLmE7UEpb
/uttO4vnZ2ZHWBGvrAYtEqyITOcFxCcmxPs6hXtg5XjXfe2QR9EKYHupFwK/RoUKrDlTwBNsWi1L
dbkpcwc8ETaYQuwwTjfx+DWEDoMSfgWJqBq7iaa4t5e6dG7nZoVzG1VpooLeIXcavdvkyTMZhm3c
rBiZfrtQiILCGbS6AKCDkJb4fK1jAKdaGTWCFu3RgISXKGhW9m/NhBC6laxEGhDARJJAj3fwwwe1
ZivXw8JeIbBN4jPgvJkan9fuVxay0cZVjZqKnD+mlfQt8GMv8fNPlDDmZoSaQsPiktYmzAA8m8eX
DORUITtzAKCtDWnfErq97QJL51fGONwfokIQ0wgukBRoWiU6iqH1ELpZVl/4aGzqXjuote8ayeB9
wpyJv2mgFIu+mGCOj7SgjYJXt48mnzLGG72grpqXaNOH51za37a2dJQBsfnHmuAXRQvVVj7AWild
xg5DLOrPKjrXOoRqgRdduzaWqk9gCYCEDk4wBoAED9Eipo5hN8Ia/aUZYFbZ9t3vmD9bne8Wzc9e
W0MQLX07gOsgzgNsLMqnokHSo10bRIXDWL/RMz/H5KnWg6uJO0MIbF9Dm++3N3TpEABZY01EiNMj
Rvh8Sdhn03gBWv9ZALZXegkCfaviTbuS1C6tDG86EM4h0H9E3ZrDYDCcNfBBVZt2PFZ+aVv9Jizx
olsbdVs29U9/QEzKiI8C+hgjqTXKL5ks2xl7GWho5/5uWGsTTu52FQknOrsZjlnIn/MaIA1GgGNW
jX7fKxsQUUP99nFcgxl9REAJhoSHFuqSip+OMJSfyM/SG78kB21PziXmbzaaB56yZnfbLz4WDK8t
ikknryvAFOGLjjw42tds17v8MpyDx3YH1oVz72B4wkkfwBz2ogAqfci3t+0vgNOvtlZsHaZc8VGt
gf1wL12spwB8IMUrd1GwfB6Czbgz8Lx2imf1DuPLt01/OBLCyoWArcR119cKkrfRBNVD9BamuVev
JdgfQotgRMh9Sp91fGI5ckYFQljArEED/LGyejur5ddAqe2k7Oyqs1YyyI8cE4Ld6eKdZXc91hX5
k8fK2/Yk8x04Hxz2a7BsPJHUS+f2B/UIZgCXPH9iU6fJUMQ1SHuIfaG8q0CXpGFT/RhC1HxbZq/+
vybUm9YGjmGgP/HA/KhWUgSt1E42Cou2u063fkGO9VJLQ74D6nfl3lv0kr/GxPPRWiTCyCaMheSX
Lm9GIK7xEru9aR+zyOsViYfACHXwSRAY0aSTr7ktPXGjBc8U8UoV2LfNmP9QpS+3jS7GtNnCBPcP
+WgNig+bFlNTVPX4WW8HDVwOKO9CZnNNXmttH4WDkMg+yNQzDockD6F/X7Qg719BXK2ZEHw+tHg4
GgHDpzK/m5oNglXbCFbi5fLBAgxABlvzJFUy/YjZwYLEoK51OtahW2dJccbinGl2jVEisvPjvc6e
DSlwAtkmgVfoFy2GVpmt1isp7Z9244cLafYrhPzISkkOUWr8ir7cy+iyhj0eohsj+hb2l6TRMU7v
4vFqtWuzW4tOM7M73cmz1YfoMCt5BbsDf1Kpo0a7MWcuqONu++bigYAZCwSvIMjF+MO1nWpsIHfu
w46kgSZJwzoUWu58HyIAPqR8wokyW1ZcqSKHsFx5k3zIK3AYMW2H9wKavZhcEu5gKG/qg6LCdlSY
B7CCuDFANF1PvtLM2AdrF/Dip/xrDv3+66X2hllkgxqBoxCjMsavvFfcAEWm6jE3QSGXlm6YeUna
7TEadnuTl77l3LCQhFImV4MawHDKK7cgdB+wEjPjEFAJ1rLCjyXsaU+nUufU1kJeKPhN3FR9kzLY
MsEMZ7cEwx4Nav967A60tfW830z/e1mRu0iZUGCKO5orFG7LGz37DUISB37QOo07/AYJiM9nMGR1
x4SmGLYdgcZKZSjZd1IwboPeHA45U8tLgsZbjbncFbTm/7MZUKb6P748MRdXwjgBPwR+iExB+Vy7
bbPjxg+p9iLdCzQ7g7Zwh01C/65fC19TCBTjBqjXDLx0wCSO6vO1sxWEM0rkDCEyGO6IVED6aK3r
vehWALzqGAPWTGAZrk2og2UlwOpgm9lXM9pG5Kc1KUSvJDhLsR7KaBaY0IE600UFMS71RMrycsoz
9ENDs13YQHx0+H77iCzm4wCYIAgZIAtGFeR6MUacM8XkSKPUFiEW3czX1JDQealRWQrrhr4OgHrj
Sdx97/PsS1UZD2C5shwlIS9+ra0V1xfDIl5XKKECeYtnnHCMUMLEpVRCfSWqko1P/Efwpe/Q6XMw
j+JGPnvQmmSjA7AUxCvZwmKeDjQWJl7gthPX/fVOqFHStUTCEEKU35e037JS+x4PkZ3Uj6NSu0oQ
/jLBeQXunxZKH23+XqMqv+lKdV/pEZI01GGt99tfZzqwojPjm5go+FL8xxI+zgBMTgG03DRnyA9R
+5AQFMF0kMf7/V0GDVgfD+zbFpd8e25RyJny1oqHYYTFnI+FTZCqVXL8zjBLr68K0yx5+NyWkDAp
Uj32agdbETJpC61ZI3/Nu5V0ZumumxsRUqZSl8JKsWBkQPjlvLBZsJWsg49ef7u5vXdLL6G5KcGB
srhuwiyEkFIFnv8q3aC7bqDyHgWuijfeEDR23qyE/GWTgKhBZQORSKRu5l0OkA/F6mS/gCXulJG6
HyzZbqh159PK1pNLJI2X2wsl0439wS8x3QHs9pS3i5U5wOMpoCmITdqWvWmYMMYT9pSdCVjnjtJm
cPy9depdDVOPyTl3R9t//lI4oP06sGf/S/FTW/nGSzEf2COkUkCUTL3r65MrJaU+hAoCMgbPbSA8
71iwmq8tOiuafqBFIRgMEDmWsjQZIU0B6mT/QXtUvOwQbFrL7R0wKm8DL3LzznbWuLaWfHf6qBBk
mya8RaBMlk8ojwrDMyk1hvw+GdoOKgqImrrLYkCqeVDrj1UF5mb79gdeWixm/3RYBcQa4LnrDS3z
BKmE3AJ2O1wi4tVpiHz7E5EGswe4Qy0NiGNRggOIjC5FHyhymuabNN4F4QuzXqjpfWIlaLHjkwEM
h/+6Xglov4cYVykOiMmemqZ95SXwrd24cvQXMx6wAgPhYcJD8HK6tgMdRj+Qe3R/YuushxsaHbvU
G8pt2dzL+iZTNgSPJHpS2udPrG9mV4jXYa80YReOUwwF0QPAMKR4zBJpZReX7qH56oQDxgM2BkmH
XQwNDTVkYvyajO7QM04dNU8Nj+WN4hZp+m/7xUiqcZ7xSgKZLO5k4aGid2lBKnDNOiNYj1hiHluD
usMoXTChaqeK5FH6+/Z+LoWSmUWR7d+vE9YSKGxCozNwTH5nNWtCFIspztyE4Cp43WkFDWDCNH1o
FONkbcLgPujecuqAZkxNK6TMKwd66Z74IxA0TYfpH+4JX8/1asRkrRO14GDU3zsMhPRR5xLQPLOy
P9RacpK7YX97M1esipsJhFYfQdMRK+0vY37hzb0avpbSfaXtysIp1tizl6LWbJFizwEzRk0EaUAo
93GIGmISBLwT4SdOwtyGcN6yvsxooMKGFlW2pNm6hrlKzPeXgzvUG3De397BtSUJB29IzGgoZJgz
wm8xhHTSflM2K19p6QlAccQm2kykvyjDXccuEgV1USGRcJohjpmnqG3wDkAR/cGgkuJZGYB5fWZG
d0Zfl6MzlIF0Acsf2KQA2+9OYRHHx1o3u2HlglhYO65zqK2hOwtMhQiTMlMI1NZ4vqMCtfeDQ2X0
ttn6Kwdj6TSCbRNsaxRoLGTYkw/P6j1lPIKYfwI4dF2hnySzUO+DRD9GBZD2kdwchlbtXORwZ3DM
DHbIs/ETy9T/EGNhzhCsWEJ1pDQw7pHEeCv75pOp3WfmTlnr/n1UYQMecG5DCDlQvRhTC/Vy4Ou4
AxH2jVZndhSDKEcbdj40hFRwLYUttZkCxREC9eEE2qupYke8B/wRFCpEtQE+NVAPvO3gFNsrZJJX
v0w4T6YRFX41FU0xAmOR167BGToEa1Q5C1Edzo0+JJ16n3hNX39kiu445lHwqlTL31H5HJYvn1jF
lGNA0XRiXRLypUqXK3+okA8n1qYAVSv4vIfCNdM13pmlI6FjVBIeO42WiwOTncpxTCO8MIh/UKVf
RQul5pUXxZqJaStn50HWh4J3PUw05hOwH2DRdeVhpT60ZmP65zMbWVS2pmbi1WJmv4toE2WXPn/8
zBf5u1OT381MlArEe/MOy8iBIi70NzP76idOV65lyoueNfsiwpdnigoQlQ47aXPQyQtvVzKgpb8P
YCrwkypY3FFhvF4HlDRAo2DAc0ecwAl1iFTy9k4tRkCiWBOv8UQ1Iib7wVj4tR5gCRk9WvWurzbT
HKDxroUyhBIBFECtcAWZ9XEOEAFpbnNKOOefJ8QEbmulcOQnS7GHLdDztvaeba27EaP6r9XJcrWV
jsKS02HEz7AgawbxNhHeEVOSADY8FQKkUwzqDZQDIBJ+ey8XEh6wD/y18cHrZHD419OyClcBsU/g
jsnZZy+yYUeq3aw9bhbjOvqEmKXEmDrmw4Sbm/uhoVQ9Hr4N6DTllx7TdDaaaw70Cjx2Mi8ySOak
Y+3F2zVo7+JuEvD2AVM81R4Ev6+gs0MbDGA4TDlo4SHvv5pspcqwmJdgtvcfG4KTZGkEUoEAT24I
WNhshxnJd//UeNY2tOlj4CorXZHlJUF8daqGGh8mpZNCY2E4YkmmgnzjR5ech3rFBJhU4NjifTdV
aiYUDgoJIhCn5n05REziGLRlxQsGx/Xvuhy1r5qZ5Lsm99WvcZVae59x6c5IeX1ICrCmJ2OX7/xM
DvcBL+t3rfflbwXP/B2YFkaPSwCY2SgVkG3WBr7XB2pzgGRRi+FaIx3fo6HWHBr0uO/bXpNzWyrM
0k0G3pxrFsNHKpoDgd6o52owpEtZ+H1ty+YwbgulCL6pXInPNGnyBz+v+pPGWX0fS2WDemcI2DB0
fazeYw2Y5ANZ/W6OUQOKJK3CqIuKBO65aRhDvtGyO90o9cplOuMjwjKm7ew0NCrTHrOheq1ppG2x
cd0jkpVgD04jZWP5eGXaTWNquzDvp9mnsShPjJDpl/l832KcwFWLJk3tQQu5m1pZ5xVULz0Z4yAJ
/qWk94DVlk9Q9WKBI48heQni0Tx0tAK+We5Twja+Fg+5rSWydlJz2d8FnQVpo7ySq8pusIlel4Aw
RAe7/Huv0ETatU3MnMbQW8vjtGXbZLTol6QOgWSRZemZI3n6Ovqmf8ENpG0kJSQNpC80AtQ9aM00
l8SBBlEROVLeyKiiiBT09BgnjfKtiUv1l5Yx+b4zYr7JoK+EagXE9WIXVALxGyCEXeEEVhb/TH29
P3AiJa9cadt9liqjU3ZDcsb/vTmHJph86tggZx8MLGjrk3Bv9io/q0wv3DIbWW5jLDJ7w0AQfejS
wOK21ZQEc+2aGXeenwRBvG3yUN1nalU/RJwUHuBsVu1wQoYDKOC7r0YbyiBtK9GqNKUs2HZQWwXb
I9Mx3ggRwrvYL3iOAbIpgbb64CkAd9djlo6YXOLASmOarSjeA42Gll3WfvjOs5D2ttJAH+7IlNx6
4RBH8fgY5we/kclz2uTE32tdxHZNpI4PSkdSyLgNuiP5kvGgG4W/rxUkY9tWAzJkUzSFr9g0RdfP
0QCIbrdxVfUPcd4Ord3Hln/qdCmBpqbU7HyWY/DD6IvsOyQpw2eCfUHiEJbSU6DoVeqmgFg+Z1zr
n9SgVr5auYVhpBjsAzbPefqckrb4VhlFWtgghNS2hiQrv8MoLN6yLrYefCvAyEOaE7JtJC05ml0P
6E/T9l6cVZgfLga1tAOpzH73bddvFGBpnlXKIN8Ym4Ar2Jj+7/NNwqzwiURgAEiYHoIPGdWRZ3VQ
JS/zG+Q5cibHEMDy++6VlEG396FGZgFMSOmxy1X/LiA1DnEmY7qbjJBhCJO8PXZdJL8PoCC31ajQ
AJSGqFziDtCDu0tKlFVtEKH3+8JnEsIHLaNhy/KxPGglJsYHPoLZ0YLi+74waeSlOvjtfH0MS9TA
9R7KhTz6CYL17iU3rGafmLEFIkG0oS4pimQp9DhDNy+z8ltg+uEdImLjSmUyfDcStfBGjUgoUKR9
aFdGDhZVDPkFR9Yy1A6sgfpb0M8lT1BaxnHnldraMBTsIR9YeGBtjM5anvFHyR/CHQ2JjiMR5ThM
NKw3AUn7I9T+MFQ00ugdKnOSrQ1hs0kgx7PrgKbtbRrorVuWg4HWk6KC4NFoAHjQBsO8tBqG8RhP
tU3WRnq3zSktLcdMNPBYQQy7suwuY0XtqmEVh6iKlQBG6eADUe1WI+mmMVhNoMZjRBuqRPGzyQkK
9Zout8BWE6i7OWOlAappyVX0O6STcnCfFfVrkVn+ZiBl/m5ofr1rwzjyBi2u3kkg1bsCVFDAkjaY
PjDK3CXTpoepNL75Saz/yDI18AxQbj0ABWicgtqqjoZpjnsFjvjSJBKIU2+nQku36fypIlzeUoEw
6mtIt4pkU4AitNJfFfP1f7MhvN15pBKIVSJzrasDb95K6ynyH26bWMq/Z8v4kzzPElXLT8ErU8IE
5CnDGIe7/PeQHqQc1kREiZIKPtJ1JjzIDWTyEqRwiXIAVFbChJvsr6XbUx4oZh1zI8LHaEncGXIN
I/Qh+Qba9btxJznUbbyutRsn/ybvbu/aYn4/Nyh8mSgG/606rapzFESg+3F33x4BvbonW0g/yae1
dHTapQ8LhOtCcA1kDUDnXu+iDE1MzPIidxswnll296b00OjnAPTidKVgsWZpcpiZQxSIHWEKeRln
kLdauAtK09bowxhBt3TlMbH4MEN7DdwTOPzTxOC1KR4nOm0TmPIf+MVQNjogEweQQKgb8tNfeS8v
Hte/tkQ/V5XcL1IOW63imtrdqHlt95mjBPkcNNBQbcQE3fVyyp6qseKjvw5mMgzK2nWysobFWtJf
AyL5UJzWGTXDqcrTvkCiErRVmb+la+oxizsF0BTU48Fci09zvQxDZmlRNdMbz9h2AcbzI3DLrTiZ
urSU+TNBvTZCtLgvuwjPBMz6noCR/FLvL90mMB265ffUNZwQ0ldf6gO1rW3+O3VwW7xoir3rUMHb
rJzlqcQgnq35bxHOVggJ2IhMQrMteRyZJwPWpBjvqvUmA5qK84Whs2jwtNa7bXcp8oJUG54C5irg
UgSzJVjnMYWOwqxUbQvMtsflmm7O5HAfFjazIBzloMnVwJowqVYzfM2VnzHglBZ0VylBa5X9sGLw
CNT9yr24eKoxrQMJNcBudEUst1S8IpXC/3xa1YkBDUMdYmeCKdAJLuz77T1cNSYE/qIyeNNLMBZN
yjVgImu9BjeMqXss3PXszdd+8uL3itHJOcV9na9QOOhZydFlSmA0ZDbZlT+TA/oXjvZDdvmm36Yv
K+amNXw0h7eHjkkqNJSFG1QDU2ngSxOC6aEEEXq8/86c4FzbRgJNEfXe96o9ul3mXXBZa4suORDw
hf9YFnbXKscwgHwHitfQLN3Hv4OT/KN85VtjpV76cegT5bK5IWFHUytiPjSd0XUCQ/ZT9uqNW+gp
guZds+nP5Kw/QnrCKe+C1KZ35Yu5Eo2WkFF06sSi/ggyaVRk8AVmd16FN56q5fig5+yxvpj3GiSE
tgWK0I7lBA7/mt0Px25Poen49plvO7MsxEHdCjMrnFyp/mLq9kVC6NlSlxh29sMMwaMNgWq3OrLv
HNQPzqrexqIjz6wLIYhJRMJlD+vFa4fn2e6iGHb82rn5Qdoyb005YSmzmMimINAECAGKate7zKow
VukEV8/8OwaSE+rVOcgmz/5aD3PpBpsbEuJeO5SD1U4ocql8bsovJNg38orLLAXvuQnhkuQF3JVN
oXU09n0ChIxCPpE3A8+BxiXo8U0QR1zvVga+W02d8LZWd+wGyGpsLH2lYrx0Cc+6ZuL4lVIllay0
6E1Jo3nqzPhQM9C1ZMwhXHVvO/qSKUqhjzghHawPCKYsH80w6AAfCaFgnQBPhFnbONsoqwTUSy49
NyR8e1nipZbUkyHMsJ1QuosOKUpHG6OuqnuI6vpO2TZQKqFQLpGVyqWj7sWUEafR2NpVuOTwaMhN
wgaYuDT/RL1ZWIlrMmajikeCEXkyeFuU8DGQjzVkPHplpZa85I9zU0IcSXO1QByHqWloh5GHLlyD
My1bAKEZgM0T+a9wC5E4Tgw+FcTraptnd6RdyZ4XPQRN6v/+ffGuSS1TKXv8/SL9yRvuBilqUpax
ISAKuu2LSwNz6Cgg4wJSBEAVUacJjgjYRglTZktdDO4gUZA8PQDfPiqD9WgAzm3YasA2QZSdMJR0
N5jdfqwa1B9bm0PvgIyyzTpr1yh3jQ9t1nRlL5bu3fkPFJwYxPTN2Ex70UhvJr0HIREEl8LMKepD
ke/IGshycetn+yEEM1R2cQ8x9CEiYD4qVts0HyDpuAtQgru99UuReb6w6ZfMTkRqgWw9HrAwjqEI
8lJLd7K8uW1i0U9B4GggU0IjTPTTTkp1dJKAKeTqKYwU9N1XAU7L+/XXhOCqA800lJqxXw0GTJww
cZq71As2xqZw6aXZS276mz03T+ZKuF4sOoAy7J+lCVdCOxqhlE/fCRNs7K6+n3ghD9z+KZ9UiOUp
eCStERgvRrC/Fi0Bu8HS2MqA0ATqj4EOrnquDC+Nv8TVSUrWpssWO0ez1YlIRr/za/BzwTfi/Xgi
R+KiCnpnOfmG7asf8g/VNk7DTkdm9jiudK1WXMYSgicorsquUOEyIct3GWcnqsW721657Pj/fDox
96mIOvTcx0ZatNlmpEN9OLVjI15x/rXvJQSOoo1KTfGxhwNEfGUMz6WtXUSu1j51PHb/tyVNS56d
5SGXVQg0YdfUWnNp9pJQCDubK/v2B2ktPn7mXiFEDEzeapWMqrwTvVon7aF3Lc/HOHX3Xh/Bc39o
Hwd7zR2Wo+/fbyXcdL6sMMOq8K0CvpMxwlNW56E7FxSFN+qmytYi3u2dXDYIZD0SI+guiyFLaSjr
9bhBMvmluwM+6RTdjwfisLfbZpYwvEiNoFQNEh8wIYsooZwPUadpsGOwE0sOfn+JMaCmKm+02zVo
qGu2pjhAy9nAGH0m8E8QfrTICKTwBGdJ+zFCGwmmw+qQQshXRj8u5NuVBS66/8yK4CwtNyIdFEwY
UICM+vgEnXqPHfI3EM4F1CmPw754Ahd5ZwPgvr9tevF8zywLPtNq6SDR6dYBSR83ttDdxMjoZ8LU
zIZw7RQpG/VRh40+CYCYR/D/13QxeIZjIOufryRcMEGX50ySYAGf0fZB4NauDX39mR7/cJ6BDYA4
oYFKtjhZkfiWOqYTbxl4fbbsMXZ1r3DGHX31QHXutGf6hXkhLjXTq04vg13tVh5uS9O/WOPfHyD4
SK8zEwhX/IDePfuu9YMdy/2v6ET3/I5AXZem9iFbicqL53tmUnCODBBwmiWYBEhN/syRA9lJ0lWn
MQRlp0EG4Oni4REN5W+YSFjxy9XlCk4DrdC+pgVs03PYYpjatS7co1v2kL7pZwjDSqC9tJUN84yV
62Ex2hiQ24EO7iTD8GEIN+oqbk5fmukT/znBrP9zVxVoLOantjKctJcfyv77WL9iTBb83PFKyJk+
pOhpBij0MX0MwV/jA5ZQSjq1VLDyhIOc05ONQd5praT/tOIc3BRmprzcjgFLaQRmjsHJjIEWE6++
6wuRWmNKCwsLhiiNLfWnNvt528BSkJnot9BeAMYTD6VrA5GqFb1M8LY1/HE7YfJySfYCFM3/vRnY
oEBcKRSXkmAGVLlKHbZYhxXaSpQDYHAZg2Hl6yyF6rkR4RjCds9yDUZC8oMZQAnsYuR2TflcNa+3
l7PoB7PlCKev74shaBvsWt5DkLEDfgDwHBXIA1K/37a09H3maxLOGtI6GqO7jyey9S0IwHvyZBib
2yaWRqDxzkdZHWOz1jTwc+0DGtr2lTSFr8KYZJw31E1O0i/90D2DHHp729hS3AKeGH1OwH6RhAm2
VLUoKtZhOiX1vxnMiwygqHLgamS7s74RySvW9KqXN/Afg+I8hRk3mMqsYBBKThvaA2BIay8BlOf2
upZD09+FiaDTqAdJz1BMdg5l6zxX3FV/lqbTAkUY1LbC3dK7bXHZB/8uTL3+anmmK6WaTj4YeTTd
aJqbxk9EWwm5SwFo9r3EJrGeqlnSFLBCyi8JKsb5ygN07e9P/3yW8RuQne6DREaRqXd4HYDWcC1N
XPS4KT0F1hNKSGKHs+VVDKZLBQmc8VTWEC3vX0tZAwAH2KE9G9CRW1PLXIxDGNLDIDoEtS2xRhdA
HR0oDli0lBPzwSLAvTTo7K5RUAlZ8YLF/ZvZErxABXeqrpfYvxCMQRKgCuT1tpstVgimkf3/rkYo
safmkIJyGRbA7DbwQ14+ZcFjqTlpsW0AqkI1hEOmx+sABVMwjLWmQ7R8sNCmUk0QlIGNTbg6/C6h
SuPDA6VQgcBgYrTDi8YkgLRKbmYQk/RBIUn64jE2aHIBZxQ08ibs3hk8YOAoB77pMydvfmdOJ3Pm
szKJTYyPYkeg0mQ3KkDKidfwJ+0TVBx/qDH/ezcLt4ySKV3bABvq+PBXhnZuBCCKgqnyNXzG0hGZ
L0i4ZJjp0yaHOq6TqTJm9b+hV6XFT7V2aQw3zdiuMj/RiAB2C1RQE82yLmYdhhp0ReUTfNP2iaub
qjvU1sqtthj3ZyaEj0QSMH+zWMOjgBt3EYTW/JTfpVB5u308lrZuvhLhG+F6bk02wgyUP+qjbnQZ
HjnKgfeMupXOD6YVh9A/DY5aka1VPhcT8blx4bt1Za4MqoFtfIwtW7+oG/+9sut0Jx/JQ+KWG/UR
189urZaxGN5mOytc4V3dMEhuTksmmS2rXhk9ZeE2CzFztpI1Lga3v5b+FN1nB43zqjWDEpbCWrdL
DST86kr4XPESMVQbJDMghQcLsYbXde6pQDhrycp40NoyhBht9UoOvC4+U6u8GiZsPN32wcUPYoLi
loKOBNMoQoRMOU97veB4FaFRI+tOAra++Cz59xhEu21pcbwAD3VUXHAjYMhdWEoUKzwmE3cCBNxt
nxzb9nfs2xm/k0roNWebjuyM5H3wz7l+j7G4FetLC0XLa5o1QCmNisljqkXhyDJ0pLoHy9O22eO4
yyJb29eb0+AagP3Yp9JpKkdawRIs20Uf39RAQQ9WgeuA71Mp5ZKf4wPy6lsZYoS6/woY/6XXn0lU
rQSupYgysdIiEceoP/pJ18ayDJUucxqpAOe+04/HhH/viWnrmROmxzZyq/rX7W1dNKiZIOcBExP+
tmBQypHk5SiUA++SHYfqvYIIqNnfhWYH4bTgeYR2WACWjNtGpz8qvqSRdkFfD8zwFhVb0QYqd0aq
gC0h0jB4E+3V9ji0a6nfohGqT1gojOp+kKOyzL5BexFV11KrvMof90Uob6tgVUF1Ce0FoAcEA0HA
g16mgPUoOzWikTGVBVh8HsrLOKCFU1Z3EHTbYIDKC4vwHlz1jwOvHCv+9omdBEQaQhBQuidixz3v
GksuoZbhBNFhGL/IdKeUKwN1S/sIXmlMaU7C2qoYJSXCUamWUAO1OHeMHhSEiMhrLbClKDk3IoQW
Go3Q/k1hJKHmvUybByt9vL1TaxbI9ckiBLKZQwKfK/QWbLcXPV5JaxZzVYDv9ImeQ4HHCVdjJA8s
6Eq8pCvzTc5AhHAc1CepeeHhgwJZqbN0RhV8XHt7TqmMeJZmVsUXTogMK9anukcXjZiIfq1Lw85N
N11jLZ3SiVt2BDcPSrnrUxl2lIKmW6YOD23/Vo7WPR1/JCArsY3o++0vtuh4f/fzjyrSLAGgaUSy
KENiGumYq6wShzSPUbG5bWRt+wS3SNRKDUofy2qt7Qjq45HahWGTcOWlu2Zm8s7ZWjKj6kDwDDM5
XmpxP9gJ/Q790lxeA65PDdRbn2na1JkhbVBiQwUcAark4Jwcvo0+PtjZzx9LaKcEUe6ouor7+xNg
DrSbiAIuafC8Qhf92qzFAwyUTEEwbuVDnRp3bfN8+0MtHa+powWFYZRDEe7Ee1jPuh7zbTBhFHfF
9JzOR5uFjZ1wgkHfAmWkg0FSt9O/9MEXNV/jyVv4hMCSgBIcw7Dg3xEp+mjbKAlIwfGmQLe8y7Yc
8w3yV51tb69zweuvzEw/Y/YB0eGAnKYBM3WNIau6v9Ra8btOZfe2mYXjfGVG2M26GYuWTUQxccXP
GojyDMwlPvSGdS4zHzoMay/5hTzDmER1wPYD2v0PKAquSHLBIYjscFq8amq2CZvfED7fSt0TXArz
Ot8t1q1s5eIaZzanfz7bSkmTOr2o1SlkueX4VEYPtk1yZvN6BSy1+M2QHSKbodBLtoTNzKsyCdhk
qBuy7X9I+64dyXFl2y8SIEO5V5k0leV91YvQ1YbyoiTKfv1d6nNPdyZTN4npi40BNqYGGWIwGAyG
Watz4g3oqa7qWcbpLRMjrMcYG2oPKsSMfFtb92m7yePdZbNYvlRwH6DpMU1UOXQcZrGTiUc1KzMM
pvn9gCkU8A81yPZgCBZMabLi6upqMKYPoEYkOlAaON0dkFvjSC2ixngIOmtnjJ2fy17J60JMEOca
4JEEQO+pkLYwMIZoOsg1LFxA+ssEUACTSm7+NTvTVDRWokYDtYm4K5SOukI7Bc3GqbaNYlQEUpIF
NQH5W+9iqHREwjGpJDu1tjINU+wO4mf4JDFwTwcLzyFGcwRjYM1zm6IObLcfNokxS5a35viOJQke
aZ5tC0N/WF4M4jbWkeuyd/e0jAPcNPvL5re2KB3tSMDqQD3i7PkDMMsodzMkT9lohYMKrPDUCqfG
ldzGa1auW3h9wNYtxO7CbQXWPTevEjz8XfB4JdOWQIvOwbK9Kd1cXtCa7o4lCfd+rBQz4KuwoFLZ
ALvRs2yw0oW98XRZzPIz4rE9FrPo9cjTaYoOusQlzV2a8509uNuqYv5lEesrsfFYw1Eyz4YG8iK3
URJFHqMof03Av3Lf7C4czH8xAIAB/68UwcUlmWbU8ZIb7Nh91e0ngE7KiObXRoVsgJXiPb/QypqG
oCw29kWmLtBeBUb58h/sOnmcrp4VPz+MO3PTHJK9fYV67h3A+W8xrnR4WEAhZI36a5Z+/BHCoUqK
wu2G5SP4dDuar0oHGvRWsmUyGYLza8ahwY0LGQ7ZEPo+aEDJljX0rfk+FORBg7gwPwMq7dTyxlzP
AFeNOwkYBV+siK97ozhkRrrJ89w3a8cDMXLrXTbFtVhi6WFfcjJAIRIjMRPzMgOnWFfSM6CG3Ka4
Nuqi8tqG+ha4IHUUkiSqXPMYxyKF7eqZnlOmwmPUhX2LjjhfH4rvPdPCwnU2vV1InLtshcLOkQad
0ZEFrU4V6CU5Gb9FTGn3YBt7r3r1Q3VpFUaJe1ugH1mi3PUN/atc4QQqGK8dcwblzrY2blWGpAlQ
L/ugsJVvYxV9qJV2E5uytPKad0G+S186uYBBIaJ80LnQJ6YsHnk44PFijJk3J34T/bpsOWvVbvTx
gkzaWoYt0B53aq4EcAUjIIJw9nXrRs0sf8otkNa721pJD0X2wZ1ibwJpwKTTjprd98viV61o6bNA
9g6ocYZxKt3q+74BNg2eENV3nhUwnGSj0x4X6zeM7Eg2clWlR8KEq8cw1SQC+jRSQ8BvZ9ZrNmd7
t6UbU/mX2B4/92dZglJNzNqnVoNlTeDww7V7sEsb0am968bqDhS8QRNzz5mloxmyFS5/P7r1wLIG
tP4BcuOU7YCu66dmBy5cDGO4+c04TT7ate8p5pz0VN1FHX8qmHVnJwP3FJ5v66zzNLAI/MMWWyrw
WResGkDsnn4TMDPyZuiW44OsaR5vXBpYJABelDd9XZa0elCPJAmrH+wGQIMxVk/GT2J4Rb7LUQFA
r0G0TLX1EtNdvluMMAB49WddgkeqJuAaGcu6EoBEqtN7hMqnRmU2K5MiOJ94yEzFzBdLMjEPERIT
JOm5jORn1bkeLWX5+5HZGNzsYm1atqjj74bLr+POCvroFRNYIbGSMIm/lZgVubxba5V0TFr/UaAl
dL6nYL+u2SIVnbkbI0n2YEXwNTCi9jbfIYZHaj8NgCz22PfGBm35oUO/gdj6Po/3l79EomNLeHfx
WrEiTJgthWU9ILEO/oVkyxQuuTHXQlLDMvA8ATA9WHkEMXbeMtPN8PKitrkZUmsHWJrtv6zkrwj9
dCMxcZOMVIGHa3t6ldox2uzj12ieJWJW3czRSgSvXRm8csC6jYM20X3Tshutf9RKQPyPMk7etQob
2lgJEDwx848uKUFpxOWtYsQuokJgn48gljcfc0CSG682eR/nTRfdmaCzJcCg6MJWNuUolS7oM0a8
3JIGC9WR4arIgxVfxY4/sAN4ZPLuC5grOI+gMux19LwN4eXNXHVnR0sXtNzaQ901y0u9SgACnfqz
taXgWqbFS+l6RIYLuTbnfaJp4XakNGZxgbemH8+3Zh8yNOOb/XZOGsRVj4bymOvBmEpKwauGtDQp
LwcCfHvLyTxyPIqbD6pbQSaL4n3Z9GAYa8PSUbYdlnhZm6uRxoKZDAgfgpypYEj9ZBZTpOPNbsY9
euy0UOnINscLYybvuLYkLmVtYcsQkauCwBAA6IK0qaLEVEiFgN+wW6/J8h+8dntfp1bizbr5cnlt
q5lgEy2EQIABBK0qJqlo5TqtakIcOvnIts3YNW/rKjA5HffAnLW2nWV850ndeqPTVYExOhQUgPNT
YTEZ79iaM4VTR00cvN3nnCN6wY0RUVbup7l7RTpg9tf2TS59Za2YK+pvy6N4qXwDSEO4s3hKe7AL
9EhlJo9O+Y31DxUYYabeR9dVXIatoixli8t6Pt9VyESCDj3XBvi7xT4dxdHjpIogMy18rX1KnAY8
NPtqkCEKy+Qsfz86FrbepRTwc7j0bZ93T1O5see7hrz9/61mOTFHUlg6gLLNwWpMQEjEDoaGtSei
oir7fFnOuUUsWoN5LviSYD0Q/FidxKDx48tq8qehfyjVu1rGDXd+uE9FCL4rNtnsuouI0f6i9l5r
AlqhlP5rltUizu9wzDyqAOfHbM9ChSrojAOSTJmWxu2RPdDGfVSdTpI5X5Xg4D2EbB8OstjUYWhp
HCURygJd4/P0jRj/2eViBciPghUQL0skgE93vYvZ1I6/SwD2S2tsjAgoztFdiZHUy7u+ZsPHcoTA
VR9L9LsNSMBZRUDz3KM2YBNRkiKS9azpCwUwlKCQvQL0rOBpO47AjVnIjzXunV79zAddErb9zn6d
Bvp4yiG5golsAFeg7fJUY5ZiM3XsEYKza8x17D916tlBHUaf7XYKC0/1Xm/0K2Njhpiam723Ap3O
/RUN8MDz8IRFj+a3KKSodoN3Z3tZxyuoGvg0bOLCvLRkiYX7s8GMVzmViFw7k3nt+Kx2kRcDtAQt
7F5T3bjuL2KlD9zoNln6oPbtDhWg5043AlVrAOdZwX3VshfLylkEhzloMgxcR/CVgrqaLo9awFsj
mrbyQzR3hybRtkZtbiYcy2mWlXfXxIFKE6cSSVJYtKCCqgLu+WDDzpp2Zh+THWWOV8yOrftVnre5
l06AsfPTrjZ3pVJg8o6Q3vbm0R6uKDgyQ7ebc8cDWEJVgqHQWSA90759iZDfujernpjB5T1b+14U
kiwL+Vb0jojdadHcR0i0Qz0TnjpelKmBMo9XTlJdjwr/USYySJC1i9JECQZkoASnBBXpU/Od7Nge
qbPEsEoDlsBWDQaju8ZAbmDPU9DULjJMBTCohi1aC2W7c1Z8x0jD70taQ1YS1iDc0okat0oHCjLf
UGCaUabcDcBOdpLkZxajN8iOWQA/VYa47WhQ20Pz67K2z+4eyMcPYDYK4Kg4vaJ1TKPOcg75Wt1T
D/8xsoTT8BUprYy56Sxa/y0JyXMU4xFjiphMSx4tRWG68V0SvZV53/suoEtDjuTAaKIrD01JHnjc
p/9qToJYwc2myIZGhgaxNbpcAAmb2AHJci8uI4/+ZzgtQZawmWXToIVXgTKTFiA25ehhlvtftuuP
EsUOV9Ygp5tCjp84t0DZ9Ibh0MiaaM4uptNViN1bTqe6c8ShMQoMgUZBw4TugWf8jte9pKi26OPk
4lgkoR6JO0PT4aCFME61ktiMSIu9Sa8GgCQz6xptqd6k+eOCcME2MS82lxV45l0Ekcvfj2I6NQZI
I3LiAKvt9YBVGrDcuqesrAPVVNCQKruAVnV5tELB+pIOKPyOC3G5OYHpbW/1D3U7+YasVW1Vjg4l
InTByAMRloUmglKbJkRETp7fuHEcmH0RKgzT8KWsq3ZVg0eihCVhxN7tzZ7DY7QYJv1mjbskG5FR
LP3GkuUX1mXhOYGiKyIM8Q3T6c7AihKmaBqd403VNzvOr2pdjwO843YNkfYrL77+zCKX98v/CPxN
ynZkHqatdGWv4gSjq3ivMnJlJe2hpeq+7N55XN+hedRDBvUafC0+bFtinKvOeEmLA2sJbVGii6zH
vIpy5DQAXM6CtAYH4fwVmZHEI67aypEUYQMr4Bx3PIUUNU4Cpev3apxuOrAu5qaMS/n8bl2Om4Gs
AkJP0z57EDpA525oAVkKD/U+B7EaemnyQKeAJCaeQ4HLbXhENuy8qkcAHqFss9zp4qWqd1Zd5MMA
vzIBqd0amKcZaWApXNLnveq//soRGymnWBmiQukbv8pcPzc+wUc4lKCtxPw9xrjM5rvpkvCy/1o2
58xAj0QKwcro6KWpGBCZY8NcnPPM6wu/rT9TrfRUS9LHIZMmpPdmh2FczYEiCfjeoyeqPFruTUye
kD+gsneKTJlCWDxYpUVKFbKsvg5nJcCjns8IC17LHtPMWpDhoXBZlzKJy8vp6LBnQCNHvwckamji
4ICiTl0aDjOYk7t8j4T3S56Md5h0+nFZ7PKzl7ZQCLm0Ukt6p4JYihmIos6DGIiDl0WcA9ks5w5B
3UKYjLqlWDbUS3Ty2cmEOEG5jvvXpn7n7cEAn4O+A8h3U+4Kspnn3IvSB0cF1QMmB8yD3e0NMM/R
RPJAXD2ORx8j6LkBxHo/5Vhwbz0W3RSy7IBUiETIqlaPhAhazQ20Rgw1VpxlV0YzhvUkIx5Z9ZsY
K1zSo0ClFWfrbWxVzvsZvgwq1PofLYkWfBunluX0V/V1JGj5kGO7JEbE0hqCBsa9qgcGvvGqWRLf
dS4ERAnov8UQB3iAVDHKa3JNz9H9BUeC158ChoWqIxsg/v3nbTkVI3gQxU6okRnYewBl9chcq4BX
T7gMB+h8a06lCL5DwTQo7zkW48x6UKSvDWg46uhrMD8vn6t1OchuYjYEUYLYs+yMzExzC7EP4dYW
XJi7xrXBmDHw7WDpvUR15+4Ji1oml2BsGixbcPW6k81sJCMmlGAG8fRkpL5jB/FCiJeGeAXg1Erc
xvkZOpUobFYRG1ZGcxX3mTXf2m3jcZc+XNbgqtktFb7/yUW4gm339ohR2AmLUoz8qywH8pYRO9pG
GageLks6jx1RNEHXNbprAYeBUZTTU5QzpA20iaDEn1VXerzruXFLWt2rP5CfuizqfLASg17AGV56
izBRczbwAjYNPXMKC2Hj5GvvG/Vp9PSHymcHdIpkXh0M79TvvjTZIMfvXOfpVXIqV9gwrU0yZwIX
i297z85Vfj3ft+F8128eNPDk2l7nldsO/9oG9bP3bIaj37+1WyV0AjNsQr5LXzXf8tTA9avrKuDh
8Gb8uKwZffmCS18onEynqhowiixfeBdv42f2Zoex7wRuiC84sHBAFnC+cjz9EZg38dbwpGg/5yHM
qYqEy2dWASTejfgAkCg1zZtmPWvpnhT3k4GbQmLcK+HuqTDhEkpUnVbKDGF6HmjkxjBDCkYPFf1e
zSZiT00UzkziklbN/Mj0hAM1DX1aJglMbylSGB2qZzaYcSuvj3a27AZc06VhaSBWQlVuobI8PVLo
F436SrFxpCpvVAwPwxXe1AM7ifZB1xxkDY/nrVc4VsfyBPMuEzDhphi49cvshRMvV28L9onXn+9W
N8qEavfG6fxWxgmw5neRlEOTL14OQIoVHMfIRiXO8ggWM96BAElJXC+noQYGnQw9Q+qLI6uFrvlE
stRAkQJE2Uykx3QTwI1MQPP1ebYZmk+7eh0jyTk8L9RDlUcyxMRRbepM542Cm6tpnuZyDsAI3WfJ
JwFFWzNp9xojB2bmgeoMGBSgYTa/oXdX4pLPy7DCVwgGlOZJjM/ASoeB+cz8qqPyoRirjYbhkUR/
nQeKp8y1oiTbpu+Qg84ltaO1w3KsBcGgskozC7eEFiy0VNfAkZnJ26xdm+m9PUqQ0tas6FiU4Piq
sme13WKpKvKODQO0tR0Y3Q+j3SDYztqdLQOvXXU+xxIFT1eZRmq3MyRm03Nab8fCp1XhoTgT8P6l
tWkIrsFG/e85z1PDElzeiPFmMi9SR/ulAo4XkcVcMkUKDs4pNLNtGQS05Rx7FHP3ytB7bZmgb7gK
DSN6LUFUPZfm4+Wra83ZHatTcANKGzEGXnU4OysCUPiBZIC757bP4p9puk/+e1Zm0SNyJDY6PYAB
L9jLzDHrlKswTVr8GniPZIxXAuxdBhC27mv+ihGMRK+jXrOXE8DndBe10w3hJFT1WvK6WAuUj1cj
WIWZcKq2BsSo7WM5LJeSsSmZb6Op6/Iu/T9cyt8FCeZh1NGUUgWSmpj5Y85DM3mz5kC3t2CYALD2
8oQ3/TkODFPWMbN6Py0zXA6gBDVASgruzBlbrZoJbf0hN4efRUbG7TKWvC+ZDbKJroj6R4WR9g0E
d3XQN111RUw2hE0qJY9fdWyajoEiNJCikLQY89GT0citLrGbuPWLngRx+sww2YtXAiGhnUiS9r97
5cWQjhzJWg7skaxoNPska7Fqu+kCYHNBJoTN6UuN5ujG/SiMKcAyD9zMtrVufdigBFPRR9SPw7Xa
/1KcYgPz3+fqd1eLfczGbY1R2aZJ9Fg3KaDJQYzq/ucpIVw8FnYYdrI8CcTGFAihGPnnGKdHPgkd
W4lqeQbtJcYo2wXhDCsxy9C+CM0o6s+x3A/NhimHqlA9VfbikEkSjrELdqY0LiDJcalf2WHJniv1
ndZxWAF24vIRW3XAR/stnGWKNBkBSyGy/fmGNxhP9zGnBvBP5hVm4ivdm5a8Xpa4fpUdiRQONWIk
xZ4tHGrT3qbmXulCDHwqqeVHDYDRH9wJWazOkwhddueSXQsO3wX9Xsdt6NRgD3YHmzUPefuWz1rY
Aq+qbLjXLYnJh8nxGvcKdDwS+auuGWiHJpD1XPUMV6M2pshuedL6pnaNa9UfrM4D+9Wc3sKZsObT
oS3GKh+10beG58G9slTMU8ko5fR1y/r7FYLqSTZ1bNDxFfbdnfWBhvhtE6R7tOipHvE5YkRvCNR9
5X9nXuz9QnlQ3WSBsslDN5g/Lmtk9QY+UoiwIVo99w38WuuPCnCd9eETqRKw3ZRT0Kn13iRtMHam
rIVt9cVKjqQKrjSn1I1bDVJR//fKTRx7Pz/d28SLfsR4rKKNFQoAPL2HySFMRuyV3Sh71ssMQXCw
CUjUqxxg+H7WeJht84c4qJiMGMJYYt1zc/+z0a7QXV4hzZ7mJqQA4qQIu50Ouhtr/wXS2i/TM35M
Pg3ZW6R4TpDsy6s+5N7oDx/G43fNTzbVPveHIAvkh1D2WcKd2rXccPrls+ioAaC5YZa5ibJY8yva
jC9K72iPGuZlB98eYn7VdglmxdIi6X4SLSVgv4sm9wuAA+mhbzX3RuWFwz1aumR6mMeIf1R9Vl8X
jmZ9otTAdrlNTb7Rh8yFigt0xtBancH8FdcRDUGlWV/R1OQ7gMgZhwrcp55aK9rDqHbWExIbCfLA
IDneRTFz3op2iK6yhk7UQ8NjF+AcIZluDPNtabv5tgSJ6m4cZsdvI/QjoXAV3RSYeAmQt0bbT9Hw
l7yahqvIcvG+1aPh10QGduWytryvMN31DXw2zk3RzawDVaejo/M/LlBw4syu31q0Doe11vGdaw0T
kPl51t1XsOIiACksQ2F7LoOZF/GzkvaWl8eFc8/zfgJlNppTkIKZImPLmWNi8IVP1ncVujrENS05
Uo6dSv3BZSqSM5aa305pynrkwEEE0blu8+rM/fQM5J763hnH+I6BwvNAl7k6kHcqN/nQq7+SWkf3
adWoHz3X3X1fxvixyGmKDZvsGlyck8b3DQpbVzQj6oMaDdQIUOlyXnq15zdxPVksqGu1/BHNYKuN
YquLliEBY6eB0hkdZjRvyFWHTibL02PulhukxUjnNVFkFihcZd3oobSkT56T6oDVGVv6QCIdDKoV
y6PbFnTm93j0x4Zn1U7xaTc0agFSRTH439qNgu6n2nZ3KinJvRpl/CouDOXGtXjOfaYCOLixoumX
wYjrK9k0GNvLbvB3Kv7SSV2OzFHARWZkHTMVR0K/SR4RV36mwX12FQXfMYm81e+qfRK8DQd7P21i
D0RxEunnHUp4mPz1h2J3XxG3ldsv/tDZfnWwgV38hMH4+aH09I85dML0AeNS9rV9F4FMG95RNi66
Gn64mL4DhScKumIpa8pxeAnNsHpeEY9P9Y1FZieMuuFbkTrfs6a7tktsmllN+8tLPx/AEaJG4S4c
uZsNVtVj6cp33qFd+jrGC9eJFrpakMoZXmM/oU1MTUM9/qT1CNAtW1KBXUSIe38cuAp34GjEeZ7G
+AS7LgI1NjcZeZzIeN90D5LFrjreBYDUWeBYgEx7amVJbdgFGxc2ZK3dRAZQsGoVJVea2mh5cMCV
2xg9rjxLQcyuIKut5nXiKRrycFVVSvI0a6tG7u3PtwiKt3lTOerCzIyS3m2kjFui7GdwjadDcHnV
q9HOkSBBvT1aJhXUJlu/qztky7us91gaXZuq8tEljtdLsZdWQ1u0pBpLvx1A7sU3o5JnrjkSAHvx
4WDgKp2cAFak2SHnFC/DoB9vUhli89oqMda7YE0gqEaG4XRrCZ/0Ll/AxNTmq7QRwJhvVmN6Tvdm
yhqR1teHRKalg10eLcfCG4jGIMFtG2jUUp/piLHcg4nJSqULHHTd2WST1EGiyfgz1yImIOdqmAc2
0GQi1np6N6Gs52Xr457zzC49xDwJGbIbl61lVQwm1ADmDtyCM3w42k1F3Ud4IVTzrslcz1JudP7r
sozl5SYeePNIhvCyQ+oAtKg6ZFAbJNtaw/t9ndEovCxl7YAdSxEOezRNRldrkNIPmM/Kam/AmMOg
B81IJa/HdYMwkNNCxwEqp2I/b2KVLFUUiDKHJpwHvB9wbTr17NdttQfYDijbkaaMGycgzJDdXms7
hlZr/I/ArxER7C7FaFppLtWfSrkGLX0W3ZRUckusbdiRCFuIo2lX1lXXQURdTugtZ8GALv7Lu7V2
BcJj/FGh4A5nzc26esALPFOucZgD4O+/oyP/JVXyTy2CE8mJx7isgLq+c8Ra6pn6UtpcPuso7jAz
PLMw5db6rNlFhpdp2x4wmro/6741j16tgf5Tho+7tmFobwLzL+ZeUUoVHDLpJgVzEViqazyasMdi
AlWsZMdWZaCfEC3maLlGD8Tpusaint2KYV25RQ+1vtV7tmPs5+U9W00OgnPvjxThIKfcaXI+QEqC
sTNtinFNZo81CG9a4vggSOr9omlAizQEQ2M+u02pBJe/YNXrH33Aooaj7YuYZmlVgcCNZ9O7NSI7
OiffFYPtVJAPNlyWOVh1KUfiBCM1C60f+gjrLeMt71+T8Y0nr30nSbH9Nroz/4jRWgxEuqgO2oJR
RkVcaFWHcHDush+z6vwADERo2plntPS6J9/7GnylwEnxOiO5InrhRZP+PYnK6ybp7lwrTj02/mCO
dpOA/5NwWeSylrNA4+H/fp4jeAMw2fOERlD6MHt1cpidbQdSGbP1UxWQ/jIYhXVLBoovxq1sB3N+
p1usY/g3oosygLrusVILGqXak7KUZPNX/c8CFvx/xQimPBJtAH8MxKT9G2d33ZwGE9k4uQOwEQxp
I60vA7WVLUyw3YlrUR33kKgWs88dmnsOusIrPspcq0yQYLU0thjR2kWD9ktm3o7A3WcAB7x8Elf1
h+7XZfIBzdniLYRhFpYsTKdgxsSLMnsb0ls6pUEbfcP8Ha5Ar8X79rLI1dMIxGVHA8grCgJCyJez
rrMivYL3MTdO7YDjFiQ7N1OnbS7LWdUf2pVNAHCBDUQE88kQWs6A3MTtjrb2mexjpEuBaxZelrLq
yo6kCLtUOAu8zQwF1ia7Ltsp31CufNjcmT1d7x4qCsyvyxLX1nV8qwv6K7RoUPIlcDBTFePJVUCn
Qxz/vCxk9YYF/hvQDRc64rNgWaVanigOpORZ/IH/v9UaZ9fYLEyj+aY0DbSVPZTA8UbGppKUcc7v
J3SW6ZhCIw6mftAkLawQbGiYPJox7z32btAM6k5R3Y2tggzBNDdKZ7zMyYA5cDAi6M89o/eXl764
jBM3vkhHG+XyBeCrEQGZSowxzCDiwmwt/RpiNAC1si7KsxMACWipWDDh8BDBQTj1jXlPx9roI0BZ
RSGJ97V2GMuwK98vr+N8CwUxy7P66JYFl6KCqi3UqL4yPaQvxpf6MQWACiLUm7aXhZ0ZpSBLcPdj
GWvcpJDV23tE6l5S37mOxPDPO0V+C1kIstGih87h5SOOFtQ2czI3LVACEThvMtDheMiIa77NtWmL
hEjmleaQBXmVoXk/5eMtqKgAn4Mb4qotuoeez5Pki84O//JBpo5/yAIZJmIlGkk0EMB/536j/wKi
nFc4t5Gq3HfuAMy6UeI3V48FzgNRF2AJBL6Cjo2+BbzpAirBNMS84Gi6diMDTWt1VX/0iZVuMKt9
x+ls3+qGepM6ih2kcyY5HWu2SzCShzlRCwihItr5gAQtS0a0h+ed6/Vkn7DP1Hm3bInzXtPsMiLh
AFkKZ0XEdRmqxujA1pP7xBlCfcxBL58FcYtOK+ODjsT/79Z7LE04KXOv92naQBpHi32t62Fu39ej
JFT5bZ6iY4Hp4oGuoUUXKOen5huZTjz2UQx+a2YNeGj2haEia1WQZ8UFpTgS4w26IcesjA9AQYdv
SNIM+Ux05c97206b59HIutnjik2+OT3y0JlizMj9kSK7UuupjNEahV/yWm61z5WbaAGLGDLJbcmn
kM5W8aJb3AwJr7RnlRPlV1229dZNFf3VjKJ6l/OpCNKYzNdxQgqg+EURulpQarjvUOD4z+9fnB3E
GwaqiQuErvj41uNspLabQBvF8H0YrfHesfsXDGL+03VCHNdFgR2wkmd5rRTYw82wAHpU0QDima92
AiTwYXY9JIEcEur2VQ9CSiaLP85Cq2WBy+se42FAoBNDK4dwO7LQme9b/GXunkaGgg34sr1MeVGb
nSaDNzhvN4E8dFuqyG/h3gYS6Kl5dVXHCsB/48jwF/APj4avZkGUhDzz7PTdyDHUsdOsW4dtLx+e
tfvyWK5QlUz1uFQGB+t0Wr5N7HE3TDL2gzVvsMAqQJkYGTmDX2r4wPW8xA6Cc5a1+3rYTXWxkAeh
G1wSEK9dZMeiBFeQVRTPGUym+w7l/kCtnWPmnlrk/+DfjsUIvpymIFhrYoiJNCRIxvsxe3eLyo+m
H7G0cH728FsMA5AXiOQAf4FixalhmAAIa8uB46QZO9t9dFPXc82HJnrq0E9vybDB9DV7sDDRj4jb
QGlEHBXUagUPXWO5pQFAzzXPZU/6jJ0LlfqhjV5BAauQm45+myq/cHZG9qtlt0hOAext6/QHlfxo
lNor2FM+70orSMri8bK9rhnT8fcJ9mrVrZGZFG4YbdeIoPtp09gPRvvFE8lV+btzVXT4aPIHoSqy
zahbCHGe0TitFpvQRKPHwJ/e5hMA0Lw6xvRC9lBbUxBrhucWyhWqkQxV3MjP6++mcZWNr6Uzetbo
q9aDPO252NalzxJMvNPR9T4uCqiLw6QWUHyIFCsS/Ib7nBYbC5n+bFcpQU6LoJTRFK0Z4/LcBMIQ
oFgwbHFqjNmIRmO9L3G+dPCe6vZ9aX7nQD7NtMbrHGMzymhBV8MmQjDcj4rJMnIhSERVmQydjaOG
+S7XecCoWdm9lfZz3H/r3IcEsHGIiFtZG9SaH0G/Gwasf/ffidgWQ65Ppp0DXwy9ALtRi4DekN1Z
DZEEFWtiLBfLAmY2sqHiY6WuATkDHKAcbYQq+hDAS0z8QZX4xLWb7FjIEhMexd1Zy9wSZHRYi/bB
uWfyrV1sjPh5MHdFdKfLsrtrIeaxOGHD6noyaTJBnGVirsjyiHE7gp/LlT3D1hwB0ExUE3lkdclg
ny4L+VzwjVe4uIysB7favpkf4zoLifYtl02BrVg9Io/fXBJAOD+rNIBEEY0gBKKS9MmiDaj/0HVd
3VHNywyM6ErC2ZX9OpEm7NeQ6jRXRkjL0v1cV+AjjQGVQDxL9wryaYDhEPSUl53qih2eiBT2LAVp
ZWn2EKk3RqjyLhiqG1VmGCsbdiJE8NzzkKZRs4TpdCi8Or8C3CPU6jnovJN1CeurO4bzhGIFgJbQ
+HxqHEWZkpxMiw7zp2TcD8ktLw10qwQmDUn5nKTEjzFoWf5IrOto3tlGEwwEnZvqMvgBQExON02E
UZsuBKcSun87L+43CM4y4lXx3SCbz19VzdHnCqrBVdOVeoLfb9Dy4KLFRWu2dv01KE5o/7i81ecT
vOA4wGzmH9Us5nfkDhoHPE3zEvBF9VdlBq3ylgCMyuVeFu/VKWySDTOuXS3Uq3tuXRVT6df6o2u+
50W8ZbLbfC0pcPQ1qJmcfk2r5tGgqvgaF2oGrCW9MTHgnqle2++tknrR8N4149Y078siGMZ/wHuD
eBBmYaQfCEZiJUrBM71F2WZRxv3oPoO+HfS8V2MsiSVWz9dfMeKQjDJHitsmEFO270kzBJTtyrr8
l0N8JERwiCZRYkx1LqpUPluXel0SYiLksvWs+aYFFXvh1rHBnCKcK60bB2QUF6hK6yuP9nMeDMAh
tfNgzA5V9Ta+Xha3pjdUB/D8+10WF7dH5So4HuiEczeFirMznadZFtFIRIhbw/QBWHMMIpr6Jqcf
tRUq5eZfVmG5oDVXkWgS80xTZczcUAZcH/NuIm9qet3IuiNWV4GMpLUk5tFwLuxL3OtaM9tYRT8+
gQljyq6BeXl5FWsJSbBz/5UhOKnJ1GraIkUOB/U+fxLAiqEf3fypJ59d/5DjWjS7QiJzfVlLdchd
HuNiyrBmvCMVYKwBebGn9FeC9Ifx7fKy1m4KgP39ESHcthGKDwXQxnJ0T4aDssN7xgzS8nZ2Q72V
ZMZlqxE2yZ1oHpMOolwHqHzabkg+QZFxeTlrN8nxcoRNyrppaDUVMupk8pLcI/br5BSeqx0MGTzf
ohnhIQJ7+Ks54SLR7LqJNAZRQ/VdU67y9hdDIy/dXl7QWmIEob+GIoZNECSL7985HdAP1MHsJkR3
QKzHyI/mRV1/sGu07esNHsXsFlBQ28mMbmKbPsS1ZBJ2zekdf4FgIgwcBOB/xRcYzr6fflr9s24A
IPQKFPGVs0lU2YoXRy0oFuxiqKEAxdFB+sk4vRN7d47/D2fXtRu5ri2/SIAkKlCvCh3sds5+ETzB
yjnr62/JuGePmiZEzABnn5cBXE1qcXFxhapxUHQ8eerIwbxAGj2ZhZf6F6M2YzT2hSB93OIZLrg/
vlfAkZyRIYSJM46+DDRmnOOamTTVfmGAO8RunruPzCM/iBv+KkAXYUfHOrGDX2g2eGmv6OUkwOYc
DUBDtQX9XVBVZUkjkrqtfBP3yOIiKXWzdt+P3rYhcb4ixjsUjMDJJvTQZcZcy8wsxyqS8C6pIlR+
MS25R18uyA1tPXIR5MWizCXnfKwBv/zpKtAy1LxWytGH2WixncaYCY2Oc3eKiYDqj7d3q4V9vaBX
OL0cBFTLLLzJpQBd1Uj/jphi/IcPtAZRGdsoOz3PERI7IcS4LB8cVS9DLWhJ5fguiJYim7wQC8MS
ln9fLSQxpDkjCewPrJOnpugcUmFsa4i8YtEP7GPBvnE8/xkc4yqh3E4CSYbNpeqvBC2nkarYqeRV
9IJiL0WqhCI0xvxqvUOgkwNNNdw6/gAHv63VhzFxdfUu6T63bZ3z/tFQooTXQ1yLQ80WK0w9tSr0
fSbOJahT9/0ufSz200V9bDx6RDP5U+RoN8EJ4mDX0juolL1yH59cOBy78QJB4eu7eZ7/FGabZdk3
8s6UoNfaVEiKXbRaj8a83faCv581gIA4RUYxgjMwqc8ZSs4j1quCeFTr3ArsCJl5b0rHbZzvTgQ4
C+0YeD3Rt8K+K+M5KOQyAo6ifCamh2zUXL2oeYwJhrvMHJxQF7wcvk/TYGRxjchsH3K/seL7QCQ3
75FDXhvvAUPC+857/GnZ82t0/zNrvMhBw2WEVj1bc6NTaacXxUOwmz3iIUO3F1Vyv5/T85/EmHIq
D4UyZctm+x4Yn3rromnfLN3NRbQQnOTfGgmte+ceAUzK5ZAvZqzXrXY0slw+oKwV7czWD65AvRbv
IivT8Syti19aaAT3oULDvdFZyeP2d/9OxHL2GSAjcf5L5EkJhsHALxmcGikZcI1YXvsjle3byS1B
xBLh6FxKB1NweLhbjQ5TNHRjoAoEjOewfm3VJJMjiDBUVw2EQFL1jppvo+5WtcAbci17hbScsJXz
zdCOUucmkJIBzLCI7ME+JUP2odAO4fDSa3daKwiHuWd2hci4e6r5UIglQCTmvhi8WTVBvHHjl/9Q
eYcVIYWMqi1e+QiozpemjWE+TimAZNOJDExBYtwRnLRItNbdp6/dy9HjaF1DrWbbZvjf7j9YjTFe
P5DjwMiX9SkuKPntWro1LC+3PHn46zTy2QLZjhslqCFJXABJ0jw0xQ/zrTK9bi+G8/o7x2ACAEWS
SsyuhhA4WTSrCy9D0bWdG8/yI6hVPPWxLU3HXqQhzL08/nw6tulfjky5nxSsrFdnF6SIsJB3f47+
Org5X5t2biC+lWd6uRhIRC7D+KEDr0AyCZ6yXGvHtWFBdAr5apZItayzwp8tYFTgX5hjm0IIAsLB
IbKg21+Ka3YrIObCSKy89UHRh/YrlK006WdQXVnEm2u7EjF0cFyGgbZDdG+qCkaoWL5xye9SazYD
BO2Dp+c3feS25kNfXKOXBX1tZvb3Vm6Argzk3SjKoSbH+Is4xFw9TSIk0eKTqdym+mv29xEoKp4r
CGbvIjSOx8OE2lqS37bqbd0/VQWGCG/UTnCtc8qs50iMTxorpHHQ5IG002vyoTl1bqd2/4x5yF1w
Itd2NTiaHX5cIAa+aS5IbH9+yu+pwFK+yAnOH5pLgRduEXETGmjY9MoEejM6dmiAUhQwPNnanl7I
H1VqJ8/FPr3MQ2e+GD/HZqcKzhvHRM9wmbum6lBYNXvgUv82lR/iyqHU0UgAyvjD9mHgua0zKMZo
wDhPzdLAPtP0s5Vejd/hgNnMyW66K6V6VuKrwBeNGnNO+hkkY0SppGk5jbE61G0G5XWW97V1ykX9
Kctf2fp2jAH1U9LME8XCLOXX1H8QyfWt+yq8T6ODrwpOHndFFETaSGAuxUomISF3QxMOA0p6GjLy
PYqtaEMP0hMR9eBzvD2kHv7gMH44GXqVJC1wgvlG1V2/fOxFsevyJ9htg8HDg6A6iHY8xh7yloaF
6kMkBz3MIB//JKJ8Mh+AylCulpG1ZtMMhCJbZM4QHA0UAr409WEWkh9zIZBGXrppoGXA6gpgZl0f
sOjFS/0qynsD+lzbp4b3vZc89f8AmLs+bBV1nPMMadfsTsY9pSY3ZnofisJ73udewzBmVcdVj6gF
6wib45w/m5Ud+4Lzz/M0awjGosKgCcIxwUpo8SxFbxAhoBIqXVNipyL6cu5XAXUdpegLRus0sxqa
aIPSyGhU0CPMUpVOk4lGCkQIzGISBK5FsXTCtbgSkBcsdUFEzv0gqyUs/756A9RtiWKZhe4OKXyK
tEcyjU48CL4IFwNNg4usHKprbDo38Oe8SkZ0VhTjjSS5tDiR7HPbfHlxCRoq/oNYzHu1jLQOmkQr
AVFO1y21O8vV0EhcXlXSoSsrF6wJgvPC88UqRas7mgRQLWLv0YXECdULVN7CaVcZjasWeIJPrmSc
4J8rIb0016hXcMz6Wt0KzWGpmdL6NCiHyHw2iTvVB9Afb28k/1v9WRfjLIeeVn00A6gb3414X6Fe
oQlMjrsWdMAs4nBLdxtzjdHKyiBfhco3KR+H8ikKj1qAHvCHOBZEXAIgdpqy6oYuyyo4fnk69Nkj
XjBp6fTorDX+dpYX06DqnxWxM9GBStHRjmZvxwhfpBSc2HXkWaLBH66HtlAUgzo99LBYi5OhkRND
cRomDpZ71Hox5Cp3UA0VRIhcj7OCYSxNaeNYCQPAqPKdJL1WoklCbniGUQB8YooCHwL786NaxEac
+0tzYzVnXiWFlzROXBKpB1CxXMrD9Zjn6H9V8wqcdY2gVMbpPcAkqI4Cn7nEwJCzOwePcxKZtJ3h
iq6Vy2yPEoArSzY6pMAbZoNRNbZHASSnp/AccvEkK9cET9GBjg+Q6j4/RveP+RHcS8qL5VRu+YlM
0j68Vu6Ud+JImLizpV/b55lnNaA9JZZuoJSGZ/U5eksyi8w5DttIbwpMzevxYZDQynfchuG5DfSO
LvEDMvVgfTiHCduezA3FCSiUver/7qebCQQe2xi81CBeY/+B6Ex2BfO7HfTPAdKVDtp+XXDY+Oab
Zu4t3QER75zfx9a+SQWHm3cg1qhMGjCYCLqjFtQmv4ww6VpqL9vr4n4iEwcBZxtTfWyuqlbBDDGX
OBAtuKk6R8ME5B78XWrlVGZitI4OEZ3M3cbkuUY0uS80BzrOIRuytmhyJa0x4imBvhuzva4rp6eP
6HLv/Vrw2Xim8dXjjsKxgla65d9X9m+APici2YCGRwidJqAsrDqEl+rz9oJ4KOTPJrKZN3R+NQld
NrEqPjLzWNG3rtttQ/A91wqDsYQKI8lVOQNDMY6g9bIxa40m3Nu0vZ1Rgmh8t5BAf+lto/IiG4L0
kYLhOszWsDHmSGZwKIMeyPFbDaQAmK6JwVhaSpVjRi3d64MK7aGmjK6k1kdWfsqU/fYP4JoKXDVq
8QZeg2z/b5pKlHQpfoCG2DAlXgUv4lupLaXPai6IFLlHYSmBo4SFMpbM2Iqcka63rA7ppTpy5zj3
yqEA5zlGaktdyM7GNZkV2PJjVoY5F3nqjxWaGeTydtLcdnhKqMBkuHtngY15EXlAbY5xixIYTNI8
he0rVQ7Fd8k26QcyBRiEgBBkqAtOGtdU/qCxLGyVUbXonsWCpgiyKvRtrl8Da75DCeVSzimCH8zb
aaJJD/79tkJlTkWd00pL5+V838ihE9wvEivIJ11b3nwdOdExeLT2IC0HNYEbev51cRQ9XbkOevUD
1PPvmAaVpAYKfkCG+YUlDu9FaX1OmwTu8BUEc4uakpxJY4ydHXfKTn8IH6GK1bvaRbUvL6HpOIeO
eeEEb/JrbWP+9Z+MCFrDmFfEc4NN9WcZhsiNEOBa/ElmyZ4Hm+i2lT/pogkvvrn+QWJ2ErXxMWyW
E9HJGMBsbMNySHTX92ieeNt2KpwWH2jJLJNP/38rMIcvCiF8otb4aNLBvyo+JIgl32u1l5wGVwf5
m52JWpGXP8hmgcDbCuZWJFCWBPa5lRSyDk0gZcJb3fyIyeeIYZbKv2lEKke8LcQkMqbkMF6qfJsU
7ppuCOoQF2sgnbrgKKvX6XCpFnedIehQ4kZDayTmY8loYevCdrnClXI/19Zl3KKjl+TEtdSyc5Ue
o5dFtVcxhjk2za9Sf93+hNwNxQrR34jMFxzL+YZ2NZ3n1lo2tB5sS9LcoPJauLbgcxuH56a1FQ4T
P1NJStFNI2NH6WWsX2rxTmoE0dDXRMk341hhMH46U6YZPXSI0eU74045hj0kN5rfyOa0B+OhNV3p
yQ/s2YHEmSvKTvKc9mp5rEpcMholCSNs49i/TBZKNuMhHic7IJ8Tqt7qdC2Tf7hkMZmH1mcZZISQ
pTr/cCad1EHxsaEZKuhg3zWUz3ByA1Uk1cQ9CijbULTjo7dNZ3CyKerUWIeBJmC4ij/K6FEavKa8
0UV5ca4lLkkYrAchNOsg0y5owNqg4iSk0tGoP6nV/7TSCAxllaBdSYTEnLk69aPJr4E0qHcW3WnZ
C2lMB6M2gqCPe+FoqyUxFw4yPWjm9xUsqaJXc1/YBKocfR4/lY12XyfdKZLBwRM+qiUoqMNbHde6
FM3eQN805B+mEuxYRgSeP8iT9OFx+0CKNmG5j1dxU5fqlaFV+G1K5TaWV2pXcoin6/02ynKsvx1J
6IMsHZEGnimM9QSVNahKj45IOr6n3SckXkGGLlcXU+kMv7ahuEUxlMX+w2I+a5jh2YK3M554Xv6K
Z/oNJj9A1OgGrYvoBZyMjh87xQ+RWjAvcNEwdol0BEGHPVtM1aZYGWiyHJDxplBuIHduby+M+6VW
AMyXSohUTgmUIJ3KSN2YnCBjllZk1/9LVn+9ECZsN9Wiz4wOOHr0HmWzrSOhIVKS5XqT1VqWta6s
DlraGApYMKYus+PkdSwDJwHne9zdU1FjDHffMAWoGWiN1dBjdo41BD3yDBOwahBTA6oB57wzihod
uBa+QmEutrBuBhST4PlDHFkj9lrfRs9vJ99Sf6fRx21T4F4zKzDmhgOr7UCUpaU6kq98jBg1mHLa
WcpjCJWU+lBFb9twgh1kUzU5ImZVn76Cg9eu2I/IcpHHQHa3Ufj3NrIYS4/4os/FrEorJzKHZLm3
s0tz17/KXgBFcdDt2tNtbje3+t546NwPcPU628jcoOQPMJtaVsoi6fICwI1E97OSuJXRXvmtedyG
4XqIFQzjBPUIlUU/BkwImrUoBE3uyzYAN6cBjtb/7aDJuL6KEEhNQJUdRHyfWifbVX0YrGdNu1er
lxDdsZJyQUWSqqLPxjq+MexlQ0sAqpe4zZDpRTTuJlFoI1flEvNXB6KpML/vDCSMrLcxChdlgELO
H3uQWlQQjIq14Wl7I7gGu9oHxlVKIKbWywA/qY8HvNIfyhKzf/e1tN+G4X1QDNmj1xm9uuhOYww2
K9usL1oDuT7VjSbQ9s2zwDK5L6sVxLejp0cBLZB3cILrxBuhTGH7u+hp3ne75BdGDRPRw0oIyBip
UQRyIC9tzvGp+8yP/kV/iWnVsbbnT9mGPp60295D3qdaL5AxWStIjDqLKPawfxlldzTvFPNVH/7h
7lyjMBGYH8McSIVVTenvEZxSQWK343trfW4vhudIUM/Xl/FMMJ6wHswYiiZGZ9Ai3upAFdTWoaX6
95xxcI0rENZbUbWUQ7UGSIXh2yx4sCrXglhrbTfxZVPEbglO6O1l8e62NSJjE9CuszBQD0Sj2mnQ
K1RxxlV7yk/DLwikC8AEe8j6MGp1vToNAJOKx6Rzx/6JCK4zXi/wopqJhlwUYTHiwVhD20paPXVI
gup182iCkeIwTurOrOZXq1ASOxkgdTY29eRGQa9eUCN9HYoKCfzYs6KfYIg66dmwI+PcCsq1vKgI
pUekhQwIEaDofB6pWGqnhfIyykZ7Ccm9COxEPjKzH7FhtyLmZ942r7GYc1ejD16C+i4KkNUArQJw
t9Y/NVFfK+9wr0GYjUZIFNBpGZjLwXI6BIpbpP11JiX2/E9tO1+0sHgKY4aWTTYj7KNhE4y4+hRX
HxM7zD+2DwH34yy8s/8PsKx1FbLKMQ0sMwNAoKB/HANki6Si3z8XmqfkIrJb3s0CmjETWoNgrSZf
b5wVWEe1SY5GbWmyeC+Hn9Ww214M7+uv/z6zmCrsNDPwCV6kyHYGpHFD87GFLtw2Cm/L1ijLv69W
kaNw7GcY5HeK+Njre18GuUPvpBQv3IdtJO56wDGC8UHcxii8nSOlQ1ZQuky+TVoM+ugd6fydagr8
Bvej/AH5ir7Wy9H9Xm1kgPgY/abmPoQA8/YyeOfFxJQAUWHKqGozy8hrTGaMMa4pUh1mMB3ndj7e
x//S4bZC+c5EqyPBrmIdarDLlM8RNGPby/guj4ArygS9n0HxDseMFrOODqTXQTEBwUApLdeOyC0Y
3U007hPZpf6xrF9wQpN2XwYROixdHa/M7V/A38j/foDBFJdBKw6C7yUHsAiJ1dT2jaeieR374zYM
3+z+wDAOO5AjpVAarFNRQpvibkgfLFHowj1EUO1SkVaw0JS4/IaV1fkTaUCPhwRNDp64+kGPjnJ+
LBovFuUuebe8uQJifYJaTEEcIh2GLKI6XA3D0yQdtPa1zg6aqDT4XUtpsZAVGOMatMLqaqsCGNQz
5p35YNmRPcW2Edq3J/vlZXZs7+R5hn0gorII9xSvkJmH+lDEeTqZQI5R9pxB+lVGgmuc2xu+Xhxj
/nE2xFYwAoLcdJnb3EuOdC051T64Mr3KrY6l49mjFzwMbv6knQJX9J7lPslWP4A1/5zWRjhLsBn6
rjwE18UzuAhbO374DWKJW+XuonNru74SMeMKDIgljSzUUWsmClQ1C0FmjBLpiXanqnW15D01BO1g
PDC68OwhqYO5cpaqfQ4sLe0WZzwmxS5SVacz9WM31weIO4FabLTbuhQ0/3DdGiUL5z26qFXUtc+P
Imn9KPJThKZF5PhEhjyCTUgERsgbH6pj1I7834iV7bi6TtSTmbjtuN/2N9wH/voXLMa9cgYSrSG4
0+MXBMW1Orpz4OrDrkyvwuCqhn3F9z4evP+CibzZUgBTQSvHrBrNim0bdRYeNZgWHDQUZm+j8laq
L0MDvNUGqIBQ1QfljQB2+bNsyhhtZbg9MMgOPirGQ6SU5lluANbKifQLspUNSinWcNmNUnbMm2Xm
AG3a+wpT4aAZjwkeJOqARyqdZfwyNFP03fAv/ZRLMVAmKiac0e52vv1dDEbrWg0yqA3eN+QlrQm+
+V/T5S+prxUIE5mr+Ty1mR9mjgY99vDCoDcIl+JBsL88N7hGYb5qOs1mL8lYCt4ZtlkR2xS1bvPu
4DUCY6u+rGRyrgBBT+6GDFlDYEAkKRTV83kXpAVKXqhyLweTDTYSKhdVCeVURwrq59i0bmtFuibG
eAnWiX2jtodtw+Ru3B841rcmWRTrsx9lTq93+1EZ72Y4nm0IXlhhLWxGkHvEiCxLpmAovt4HGSCa
8icBTUQSekPwto3B6/QA/TWmrVE1BOcfywSUGWndyxV4PCGGu7NOmhNcBL/rQ/gS3JU/kPIh97S0
1V+gl1uqpblT5MfkZfs3cNZ59hOYq7gzmkCvpDKDFvDka/bky/ItBu9i04VSQRp5f42G0tNSmkG9
FDP1zK1cIV+eWzP4IySfAOu6op8l2j22QbjW8QeEfSOMqP1qgwWaBdp0Tq3JaPMQHFwO/xf8g0Ih
Cw8iDJg944SKYPCD3Mc6wsiuMjv7lG6iy/Gy3OWXeJVGJ9MbcMfPnnEdXogsk9ungH5y8AWDXRdD
zcwmKshw0arBoS5Cp7dsRBan5KoaHpJj4sZ79AJubyf3bP/xhWyGVU9ASRu0OAkTmDuL4GcHbtLE
+pWXt8L5aY4xnrld5smgaBMdoggrG4PUjeL5FI2hq46DoOjMS7BSBaIYaA4FYyRayc7vEJmkPoHq
M9x7FtuxhMtLP/nodepM9FM65ZxAfSs8KOktqdtd3IrIJDlx0xk8c7vIvRonRlLDt2g7CaUpcDD3
roVhGiLfyJIgEubFK2dozC3TYKo5SSKgEXLfIt0wtx4Y5G0zfO4ILnYk4E5++w9X2xkoc/HoE2QB
WxU7HJY3JWQ7ZuHzkvd8OYNYjGkVhwWEFpmUYl2SdOfru4Z6JAxcTb7S/ddE8qJcsutfBGLeceiF
0UsYd8uoArI6jomu7ehygJJm8DZVj7QXCXjx99zQVRzOxcbYrngM5GcVKOIzNFY/Z6DD6j/0eTeU
dJ/Vj9rswvgwtCOc0eccH8homaiELMV1KEec7wiJdCjTUmz6dCH/1t4qDOwcKld3kkfd6S6VY+UN
Mnryt90D76GDZzwEoUwT7XQqm/ULY6nNJRU3yLibPPXDf1e9GbQaWbELfufXxi67sWDZx/hO5IW5
y120+ogJtiOddcLypPmVgqF9xx/tmDwbxVXc7rYXx/F9X5RZGElCStNkWaRSSSYjMUHJ1qhkb44/
1XQ3QSxtzPdjvN+G4oRqZ1DMialCZPeNAlCh4qYSJlEOVr6fRKICnLvxDIU5NGBvaq2qAQpN9qN6
01DRTAH3o+Ax+L8dYzIY0Mst1DICQAwdsuAp6nehSOOedwGis38pwCwtpN/mT8Owluqox8yjGcke
hnhtqnhZ8iPxIV54IphNTnZppIKbQjQxxDvXZ8hMtCSRFMTRZJm2rO46lMWh+hn/QHJwRp2idKFd
IExvcSHBEIDGTnTtILm6mOjKzUFm2U9Jj0IJsjQpRA3A2dKBQb+F2GoHbeUOlBF4P7jbxsj5ipi+
+gPKrhO6uVOyNP/n821h3MrKpzH+3IbgXIJnEEwUU/vBTKoREAHFOBnEWqFvHZyoDQH3baCvvknm
FbtGYot1Td/qgyIDiZTDo95VF7E/2TEmChvMsCctcVvyWaevhvIgF3ZlnLIx9BSKvhtqywlIJvTw
GPXGDirQbmA8qb7sZBAtA9MKmijtXs9vx0G/iUGWtP27OQ7h7GezQUrUh4re4Gf3yGeoxW5Qni30
S+beNgz3O4DJFj2FFrp52dxmoIU+tDgxjTMZs/YcWVb2HsAMQdCskRDRrA7P3uYGCHtkkJb+fawO
udVFQhdj0lT+xh0LNcYM3EQROrbSh0K+zFPB6r4bMv6+uagV6iD0xDLPT0/Wl1Htx/j7DQq1VgXd
aznZWfLr9h5yugsBg8ZdZEpQpwPWOczS8KEXOobu0+i+hmhCspPJfgxcIwgwxnKjz27V26Z1ap3q
UYdOsuOotl7uZpFr5C0XklUYGcOSQQLH2Ewblko8qVhuVfwuEuPUTtJ+6lRRp/T3a3HRvjEMUF5A
bxUkAOfLbdNcqdK2QhJusvVHed+78nN24Z/MK712Wtu8yn7lTnaZXoionL5YEs7PMpBNKJgYoGWz
UDk+R55luZNKGQ4YhQWwHYdZW99Ohdovisctpq7aau6h6Uiau2JMQbQgTdIo2U0YkKMSRcUttJIR
YwdpE4HBwmoMlwy+6g1N3aND3uiy3JbUNCjstkrCR9/smsdhLvDtiJzQg+rHf38fLz2puCwxnrMc
PtY+/QKM9uHiaE1jZ2k+OKkE03a8b7VGYC7kqUIdv0yAMBZ3PTRfhgc5vrSSxrbIw/Yp+O5JsBZr
UVfE01TB/51/m87va3A1DMjqz9doupargx96+WDr1AmF/bxLLMsawgrs22gO7o86X2ZU6srN1Kth
2meVRxNPCQ6GthuJWzQ3WeQW/oGSvxY9R7iL0iAuZLACItZmjLDqstTQ4hpZDC1AQq00Oy+1Uqhw
SZTalZqdpjrFuyoFEwOCY1EP6nfF+QUej1bomWCA5duooeKnGA6o4bHjo/rufxC7PEkoLFiOdsTE
3GuPusJhGOzcvshutOvw99+3C53hf0Usq4hEUkarli3gF+lnYFz60b73X/Rsv21NXFf2Z5VfQeAK
RU/KPtaXEXDa3CeJq9TgJFSetjG4ZwM0E5icAXM5nk6MxTaYDC1Jvww6lbdqp1+FFtkb/oy4qrCp
5Auiqu/BNw4IJv4oJqUptFCY91lTESlQOiwJI14ggFZtNfzYXhCHs/LsDFqMZ/aljGKtOBbVdXMn
j7b0ZDmTN+x/pVe6e9WGduia+xflYAdHyM1goKV0Jjt3qDN4kHkWHRTeN1wfUjbRoWEotlo8glyd
alQ0rUMQ7rZXvDiVLT/A7GkZWr6vLMNyXep24xF0XbhsIS0WWzuJOk1x2Ibj1J+WDcYdj6wp3Byb
OhrzJNFydJE6Qblr2lt5flXjA21uJkystb8pOabaeykN6MxKnEL+aHRB7opnQzj3CGbQ4Y4HAXNh
+JURxB3BejPwC2KI2u5VwcHjIphLA7AKdk7MmZwfCnkuy0Q1lhZZgrH67EqOhCTJy3dnPxokQHCP
4yRgSIC5KepKkis/wcAMBMd94zKb7hXrICVXQesVhhtYmFCFRH2F/wnKh7wragXM3hqJ2Qdt3wMY
w2qWtFfIj7i9VqanprxQ/r6HHyf9zyLZoxhPuCTLZZFlUOya6aOc1QspjAQ+RbQi9ohVeWpMyzBX
CEZrY75J80u8RHzjh9we0OgsQOMd6PWamNPWoW2vSeRlTei9Mt+b9iIe3rZPGM8nY2ZfXiiATDSh
M7ZRljr0TVpMLFNfQ8tKHf2OelWyhwLSleEYzB54GkV0f7xNXNJ0KLCi652ypN2jFJLIWhrxsuSh
baHJ5UjyU6HYk3UxiFhQOcdLWTTIvlhHFp3s8+MF7nqlkAxgpX5ruXGsQxTLBM/89i4uf4U5YQpo
rVD7w6NuYc45RwlkH49e0Gg5UR7ZyhRdB8UtBpmuJaW8KMl1KJMd1REfb6Ny6iKYgfsDy7ZKK2OH
i0+H74hG64BxcGg5mm4QPZNJPUiScdGUj3UQXvZh4yLYBX+Yhuup0ex4ztFe+aTF4UHrNEdTfm7/
sG9GhVw/ik7/CSEzF31BfBWd7jmcCprSiu6tgqxSI0fHvAsukIw/bqN9MycGbfn3VeiC6z82OihL
On11lJSnuL7Qh/BuhmZJgUEKQkW6h6LVMR87z+Y+jmrgpc24y0xyWxoNeA1SL2rj67FQU8Fn/paZ
OF8f27xGoURomhFkpXulRfL1sW4+K/PXKBpY+576YnCYYKalfhSXOXBaS31vkjhEq3VfXCpJHTvK
OBoeJOIKkA1kmdeq/afUlonA34lWynjXJoKwubKstJZ2KnVL9Oh2mC0aTUsAxP2EFhpaLBP5WZBV
n5uMpRqZak34hGF5lVW7MbnD3WEb9UsoagngGucKafFPK+McJNPK5xFIlvqMypYy7nK0f+WQnkuo
HQwiR8TdQUjdIT8PmVPkR87hNEi2tFG/fMMKSBBkzeB12lm9MjDGvX3sRFDLv69WFtdJKZcEUKWp
PFB1eIt1pEYH41jrIrKyb/fgYpmrVTH+pImlPFdbbKIWWHeaZaAZv/uh0Uawou+ZbgaH8SSxhirz
EJYNJmI9Mrs5tHDVsHRz2EaVPmI4PANVCkbERbGLaCsZj5KY4dgVNbayIshWqVZhp3WHpvzCHXKI
gW5/t+/Tol+rBDs3xMbRPsJmz6qsKGVLAZoej7/TUnHQwXVDx+DYZtGrn2dIfzbdZ6xDKs7KTyGV
0cDSuHHlu+igeNEwyLv9g5bVnV2e57+HbS/pJTMvh+5r13NbgUIoBd1+GhqeXuwkw00xotsMAgfA
23GodqCYgZwC4hDGoqQi1cmY1/jScjHYmP7xINrjzmXt4joRpIS4jnUNxphV2ksF7UfE2Fl1SSA4
ajhadBoytzCfIsjZWy8hqhnbe/o9RYpNXWMyJpVVc4sZRmBqykUe3WQtNrJ02/ghQdzauVpxFciH
JPaa2vbbq4kelOEibO/NCAHfZRSIWlB5J3j1c1h6I0maSEhS/JxGD94Lv/7pF8MRSiN/+1z7WjVa
I9FLvtCZMu5PQexPogIwsYlOJSN/QwLybntneVcHUof/QTBuzwqI4WMcCBsbN3ajXTa4+GfpVkme
fVmQXhBBMUZqWO3Cy4eDUYOsKczuGqnaleblnETOJJpb4X+gP8tibLRtQj9L0efiwBE58ugGEroL
/1o79OvzLMrUSKWhBsEsKBktGjUSTl2CIBQBhpMF/mVJcsEn4t25oCz/D4ZZSx2lhV/NTePM+dVY
PxpS89rk10XaQkBntEPNEr6wl9CIdWFrROa0zUTL5bgFYpePTlgcrN9YHLmeSvsiksDG7XS9SKGN
axwqKPEskMHgFcCEMC1i0LYbsZdy0J5itCFJ5uCl7TVmolsiYLz8Pj62fLgVGBPFjGVCMjPA+kI6
2bJ6GEE3H2Zo8C5rxy93faDYSo9Rl+fCusMELngdwROfKjvSinwpd6dXv4Q54UE+p8iHYtlQ1bL8
91G7B79/1nqahHus9Pyhtql205hv26eeGxqsd4A59qVpgsC0AW6NdiUUROT+rgDZiborqwQDa5ld
GiBu0lwF8cE2NPdkrlbMHJo866U4n4BcIu8t9xezMe570Ztm+YDfDFhdhi0QPqGosGz7KpiThlku
pKBrHHWWXRA54N3Udq/bC/mKqrdAmPB+sOrWtMa2cRQLmhkIdF4sa19Lp0y77iNodr5Y6r5pr2nx
s7UEm8h1Cav1MadFqhJN6i1Ak7R1Ol2GsNUj0hClXcuOYR1KyRTVDXhRjUFUqBqgRQi9OoxL0Ms8
loMZiFL5OPVXrWWb0c4vBzslld21B/FU+tKu9217/yCyd2xP1bSZciD25r5VPaO4nZIZ83qFm4cL
sRLGZUvU7f56iGbxDZoKFSO0h0DyjvENc51lMwr2tZMqz+UY2lba20PUHTv/jQzvTTUfts2Iu7Er
PMYDVCjTx0OPyqduzXsyj3t1kL2ygNKw1d8ElbGXF66BVBFEVFwLWsEyDiAb+5HIC6xqSc+S/6NP
q9BuybQryLvSZ96glqLnCDdIRWEZlyV0xBW2HaoLIZHWztjZSJ12qjo+KXN5FYEti9L5OlaeImU6
lNR0lMGg6KwYjj70s0Bl9SInlk0bf18YoilKrp/QllQymoEszLud+wkN3b5drNPamatxn6rd/RiS
4/b35V5s/0EYrIBSX+LJM4eAgLzDoF8jPI6TPdUwfSwIFvnb+7+1IDo9X4vU6WaGhBluMMN3InS1
dSjYYOrikAvrp1wfvloT4/kwSF5E8vIl+/bQG3d0eGkVkcPhPzNWIIyPy412lqcW6zGhPdcrxB7Q
d5qkF5GP+kzuYZ5aDfDAakTTG0JgxgOgM7srQwXAvdx6EP7CrDNYlQ49Blbq0Z6MA6muK/Nu20xE
W8q4AdoXCY0lgOaqa2JiwA/2ZtML3spcEAwjQygG/6Er8dxESJ5mI12+W45+hPH/SLuu3biVLftF
BIrF/MrU3Wq1smTZL4TlwJxZTF8/i5q5x+xqTheO74MhAwK0WGnXrh3WiqudOukeWGoEt9Pmll/B
cLalpvpkJjpgEF22WfXRoL0oLFGolfhBMArANrf9CozzJ2SrM8pmAlg9FfaU3VW96kzh97YUZS9E
QItFXfkUeig38MIBFBcPybCTMSjDBLenIMkkWiPOJGkV7oA0wUYgBl7YYf4ckckHbfrzX+w3NCoj
ZgIyLVABn4+mrsoob2eYJeh/2YMyIUr6PIJg5r9D4QxFkVZNiMB644ydtpet6GWq411SWAJ1lM3L
bDUYzlSw2MhCZlqwsXhZztFODQpPi/cdHiw19AFF76PtJfozd5yBMJtgUFkJOPTwQTyqor2dxKLs
96ZfsBoTd1YRDogsfcTU5SjUchvZMEII35eFnVa1H2fm7HWoL2zRQDIonpLN7OX60m0/EXBfEYSP
4fTxqTSVSVE3DCC0bzpPa44z80BTbSvlXVXeWJ2bGDarGztEH/h14M07+Q/uZ9vT6pwV4VxPfYqB
zzK1MxRaBqPIE9l0LVcQ3OafeqnLMhkQZoGaSIyiMvY6rC1apdIxBaWZr09+Fv7rcsXFtVzBcqfB
KAoUn/XYN5pkHMaKvc1Ntrs+eZtbcwXBnQRNj1lLWiyaVZ6avEAx24sh1Dfb3JorEG7/g/jRlCaQ
YzqIdELf7NAu7aNUsVssmD4+denNLAm8ZNGm4E5DNpC8YBSQRYAqJSO7CcpCUJe4ad9Xo+JuLV0J
kJYyYXhrFAsVzakIyh3TTzFIQq6v0TYQdBAR6VjIKLg1SvRoCFRFakAtjz6vPAkdCjrofizs0hSR
2W9exaDu/g8Wt1QN5DY63cJ+yLUjHlGj3LhK5yqRQ+S/iXuDu+MfKG6J2gwtU0UFKFlht0o4OYn6
NOZIIBMWfvRNdlCQfh+qQCRltr3l/+By66aSdOyTFNNJYegZOLbQOBCOgyBSs3nFrEbHuRlKag2B
sozOBDV59lSB20dGGUin+VVjecLCJNEe4ZyNmfXMknMMKgu9HlmDvtop7TdVZ//lXuS8DTlbFGYI
hkXrzh6XN2AdI1ORPrNSJPb8/1wo/1komX8JFaaUB7EJLAvaRsMhAotqWoBKz5mhKpmlz7P1eyQv
pSrq973sMfq0u3+AOXMPGYdMn3MAxy1EWpLfbWCFvjkSu4NXAhr4XV499/1kW73pDnFlVz24ZyDm
SxUQmPfG06jWD1NORGnA61sKZR3nLljRGSqqRrDGXfLa9UfNfOzK6CbJ3nT9W9rogpXeNtpgW5Ap
0mHQYD1HU+SpqpoMd14DydwYwjvlaMdKaxfyYSy+Q5zVtiLnLwzdZ0MZJOXQB81ZhDENKI2hn+sg
joOOQQ8axa3yqxZxfG8H4lY4nAWQ2JQkbYChGWDmKA45tJilH1mzz/vHSd7JFHftz4a91tkjmr7c
62PcXMQVNmcXVLOmnb7c6SD8yXTUTqVvLRKdzPRZiDYsUWfkpl1YwXF2Qa9aOZE7wIX5rzq+Uyun
Nu8LTTCozdt2hcJZhdZKdLQqAaVP54OmsZ8y+9eChsuZ/AcC2a3z7ZiRxKqKGBBx3bgR7JqkLPK8
We1fX5/N28Fcov0yUVWLcnsQ3NO0S3J03dGxPEmqctJz8qY3xtN1mG3jtsLh9iB6J1IWKLAxyvAF
GRMoDyaxr8h2p4UeaVyJ7cEEF4HRU4C7HNuLKOkKl9t/dJLals3ARWGb3fT1TTArNl6QblCMdpE2
XmR9b4voR5V0dlUbdsHaW8MAmdv179jcl6vP4PalAk05ZegWW5axm0qtji3qhnKIV1NJxAy16dKs
oLjNmVtaNeAJ1jgs/6lh4zQJXngopx2+gK50/18N64INvk2DAgWoOG6NH0Yx5GVca3KIKnA9N43I
ciDAtQVyGF5XV1VHPTEGbNJ62qntLxSEVGgOjImrda8NaQWne/MmWKFxa2UxI+2MEWtFhm+0edX7
I7XehiBCF8mxqPypEyn1iAC5FUvbQFLLchlekdih7hTSSUb9elPe5Yqn6Z4iiglt2q8/I+QLdbUo
gtYSjXDoTZBSINwwJ93L9Z2xXZGwwuCciqBFVUkxYlAkI49WPFh2m5U9mjpp78rZeAfRwXvStT8a
ZZgdQ51f22A+SGaAIGJ8HzcLq1mTJV6ZKYFT9KBVGaYSTNpWIAlu4Uu+Anwleq0g8Ld01lzUp2aB
1JHcgGBspiB73IY7NDuhv6Ss9jRBN2Kd3kR9t1OrFEySsFTJcBg7628iQeuP4OyjiqAg0qr4CLl8
HKCWpCOzmReiGN2mGV7DcOZQ7XIJDMpYeVxcjem37e08vOmS7sTZe5u8knKv1Yd6Flj/7Uvmn/Nr
0fPLLEA/nRbV2AsJmW8kJIyySr0L61QkPyrC4Xw4wyRJlRg4uYjd7pWg9GoDRfaqKPS+bY5A5WMQ
5Pt0nmcF7UklyqUwHEN/7fXZbnOXdehAnDyQ5RBd1PS9uWhLdzKkYED8ifLt8+kLB2MMUhWLlqVO
Zkx2yW5zZBWhpzBGp6HYW6h7lSD1VmiCo7FpJ1bAy+9XoaYwtiAPqWFTTka9k8ZhN4jkFTfvxRUC
535kUa7Bd8JUjiaCCrNf6YGbGvtSNQQX8OatCFI8tJVYFqqkuTkEf5Y1lgO2RhE9abUXI4VP4Iaq
HhqBBVCbu3AFxc1aMNKeFMUCVT+q8mDrLUFpbeJfN7AiFG7m8jCCTMvyrJfiWwup5hhVhEKW1s2b
CUWzIOs1FFS6cyDRgBokpcXyyGANDuPbCboSBMxJ7b2VeQmU1WpFcNVv1p58tq4QVIBqkCY633NV
1qd5iuITtEXb6Ul7mh70l/aOPgQ+cRfBKjSz94fwN7y46/O5dahXuLwrQ5u0SOTPqNN8MA1PQ0Fm
8kDDI5PdKXm8jnXZZPh55aA/538HyWcX4kJPe3i+uBx3lh16CF2HturMtv6Q3+QQ6bJm+wuxs9fa
D12QEaCYXxKkBLbOw3q4vEnuOiXWVWyfefRZcpxQ58NezMbV5e/Xx7qZLlwjcSdPy62CDiGQaHKE
SWYTcxVy1DTUKij7RvfrXHdqUePaZa8EN8PcITTNPqS9hBlu7fI0w69HY649htCasaMv3WvwdOwU
G50U7vfAQ/vy9TEros3EnRuKmj3SJ7DYYIPzgxf9IfnSuoYXe8i97UIs6GPimq7qNAftqXalbx3o
GXbte4XdDVnuPfwkC5yZyWGvfG18CNseY9HDaMu0L537hm5RKIfwzZloa5rTJE9wh413QTyCn0B0
bW0ZqLWrwa17U+RdRiZcHkVga6ARkfJdICyA34xtrFG4dW4yLVbn5YrKYdAhxGZkJ1AqqNFPhaGI
IpMgGuLV5HUmu8HytYl411d66/5aw3NvBakaUWqbA16tpZt0No5D9hu0pF/aSaSMK5pOzi42PSmL
AgzgjjE9aPLr1D93we/rgxFA8M+ChGWsMEIMhqazQ2MKCtDZn7PCvQ6z6c+sJo3v3ZtNK9LYsEwa
GLrwIsddzMxDQ+97zRvkn4l8LGWX6LngVIqGx5m8MBp7mUSADbX3BnmzXn7U6JfrY9s++P+8JXhX
TTPR8pxXWKV4QAVfD2qmQXo3zeHYaPQjMZ9bM95fR9w+yH8QuQMwWWmTqQEQm/oUEHiBOeQmBHfj
Joa88JQuLDkXlUkFpJLlYTlklEV3pTUgPGKpJftxfSSbcyerlglBZmpq/NwRlAFBhGFBqXV3kuwJ
0j/QqKeSArma+xDZuv8Oj5u5PJynFEQ1eAvVT416H6R+Ot0m5tc8eBzB0HIdbHPzrQa3/H7lShsk
TlKiA2zqZ9QkH5q0RUe4oHB30xqtQJbfr0DSsB+Q8gZIMNQeyI4cElt4f5v3qPYQbDvRYnEPST0s
EpoSQIEmUbFQt+J188c0Piv0KImqgDfnDsp/Ggi10f/Ih+aNrp2qLMBdboANeBpuZNONa1Hv+bZP
tkLhtkOh0krKlqexeYrum/28R/bqkJ8qqBglNhK3pR27yqFwpFPuk9zOTqZHBet3ScCyeC2rb+B2
ScdUcE+kOAL9j3so4YRvKOz7+f5CNai71W7vaDvDmZ3pi+kxR7mZNafzVcE3bPYLrb+B20SIjY55
G2IeGLgL3HxwtKfx2O76ffJR/4geFZA4ekiDyd71A7Ltsa3Gzu2orKCT3tbAhWCSKdnoAzx2e/oz
+MkUG7kl4lO7/kCW9L5CtbLh5aKih83Ds8Jfdvzq8ASqmqZWDHzt+WSBruFLcDskHtae+BDkemLH
4Inegb0i/Lg+cBEud7EneltpeoE1B7F1jBCCepolTyj0KkD59NJXozNSFIGPCkYXNx9JcIRwQAph
7rkWPN+Wj+XD7avN83n1r2Co1gZKYi2TCJ7RLDJ+KXCzIVFgE+X3HBF4/gRxW1Hp7KYx+rN0nxG+
FapazE3UT0Bl1U8pUN0sBTlOBrKzFx1xw7j1r6/YJTnm+TH9dEpXeGGVWxJb4qeTAxkkUJU5xjt+
oHfQuNNau/O+ko/OIU/SbbHr0HftZI/S7bS7/hUCq/jJpbH6iE4B53ElYd/UkGsZB9kvVUdXRHET
EQpnkUqQxPfRsm/qpgDxQe0Q9ouhifz6WEQLuOze1ViypljKFIBCkh+t7LXMraMfWupBDtJORHTa
l68zECiiYR3EluDWBwk1N6YmTPrSKMCzYJbQ5pVYiAivVhLqZFacvIGCbv5qWpl1iBU27BN1St2G
odTLrmiXOmE3B3Y9p9GXoqnIQxHQJHDJ0GnZPmhTptrlMHY3xaiMsQ2FEMU10FP6U8n0sXADPW7A
g1sV4a8oaGK/VcdpxAbV6YfRN9qhGKb0OIUmG0FJ3cxPzGrklwp1bF+DtoY0eRMtwi9kqG+nSklP
KenLh3+5EJga+HkaVD5VA4Vz3NSEjKh9vuh9GJMU7yR9RmNBbR2QGm8OioKky2SagT2Van9zHfjy
IQdkFPssfODo0bxoSYnzCgQSBtjw6SPDtZd7CgWdDjnMN6WP9zB5affXES+cWg6Qew6AUQ7cxZ/0
++2jAppsQ6QWcWFyOQDuAdypYWdK2Ego+PHAZVhKlR3EBGU/7vWBXBzRBQctA2gA1/EfvhBRqvua
xQsNvanXHmPpXYFSetY3gsLbS8cAOMi/QSAZBD2g++MyOpUaJPD6cXOA63fwwMa9L2+VxKmOwT6k
trXTKrvYQY1D8KTamsY1LLdOWdLJalQBVm5vQD8nKT+n8pShoej6LF5WwWB4MgVrurwMzuQJb9HV
03d1pEKOoW8K4kRR1J9wzoffMZPaPVGZGdp6Wo0fZqGyu2IcKvglPZyhgAXSTYleq4csLVGD30lz
/trEavpQZxL7qCxpFpzSja0LFmLwjyxUxHiPca4SesTqZEgHECCbgxtLsE+iDOHyF87ucZDzQ9oI
BIQQm1Isg7MDQySrQ99gT9HJaWSPFl7PqN0Wvd0Iy+E3FhjsIZoOonfLArktd056oiLo+0n3Xtp9
8a0Z77sSwWXBnG2t7xkM59/3w1CPyQTi+mlnPYeZTZ3yyThm98FD7HS/wZuQoqLJRybFrQWu5aW/
sMwm3i5QGIG4msmraqhK2gVpCkJ7+Vl7Vm9UT/KSD/XxQ7vrQ7t30gOIgtl+ym0nPijOtE92g4g8
ZmPLnH0Cd4pSzYqpOS2c+sVX3TwloqqDy6AON0ZuFRMS99qSL3K0H4tiTAC5o95W3ZjaJPLYhy56
ply4DBwet5xRnEGdLMIOjQ7sVOp4qgS3804F28YNul4ewcz5BQy+zpvy0n0VWArRXHKHQ5IyJVMp
htq8J4fiEJtu/0WFSIwtLxvJ6Z5S/9/fVWerx/lHEYIGfbZQ95uogiWSF46iYIhoTJxJSUiid/ky
poKmB71P9kh/X5+27WP+5xAsC7ry8eoqyup5whjqIvQtBXHu8YsOomXZ/wschI9AFgvdD7h55zha
L1dRj8YQJ4dGhDbaofkdHdIWOrSv42xcuxqKBf7B4TagDpbPCS+b3AmlB3R8or5GYqKdtlypF2Z4
hcHttFQPaDv2wJjDpySApGvuFQZqRIZ9N59o8xgXB2J9R5PS9aFtLtUKlttuOqoVpdhcjIWK7lk8
q2riVOVRES2VaAr5TReVU2cxDC8wn7Xqvgmh/ysiGRJhcNtuKucgpx0wmvBpNvfl4ECDVOQ7bJ4e
8OWacF2huMpTnDGTxqHaYsJqC+qxmmvFe7BgLzylBnlFbk2N35rsuQ3whMJjjWUvksgJvEyzLfZw
oVlDgBZNFJ+hpdXxKtsaYqcltj2rfcV47HMf0kT+WDtBjuAJRPvIeJuVgrO25RNqFl0Y17BdUETI
rWCnRXozxfBxG3d0oXv4Mec23myWk9nhveZUJ/IEhmAh3clyhvlzsYblFjWRlASzAJUwfQcd9f3o
h7bdHEeHvdfP9dEQ5Eq3jsMajYvQGHo6T2gwQrYw31fqCaV1Zus2veDQLd98ZUw8L05j5WbULSha
815UrjqfzL6yU2QwRz/I36+f8E2XZDUmnmRalupxrinQWjvcgf8DS5bcG3dwgRIbiToII72HbuVG
T8/KDarsE3dAtauo4ecy5odNu/4KzispR1Z1QYTtM99/i5Hun/fgnHi2vF/00PqB3ewqNM8fj6PA
rm7ZhEUXWQVtjIHKa27XzpWcliaBK5g1btM0IMcDu/DT9RneetBibH9AuD06zLKZNhPG1vm9q+3Z
HbRUvue3gxvY/W7Yg8JDALh1WawBuW3KGtmirQxAupMzP9iNL+Fj+T7OjqzbUCb5i+vPgkCTDNf9
swv5/JpFNZ5q1Yu/Fxdwnm+7ZD+IXpyby6TgRQCCM0RqeLHYcmiSIR5h0hYhoWgRQgTfey8Yx5bp
tv6A8HR7oxkZyTwDpKteAqjaxEJCa8EweLKNAW+4KclxA0l1ZUNDQ2c3gWg1lh17YTxUaKiCNv6T
6/98NfLJwL00QCKuk29B58P6r73hK+lhGt4Eu2xzNCrIQ8FTAJXAz2fW6p5hSmKEU4Czw5zxRwcT
kduGD5Nv0+f4MDvV4+gIido212iFyR0lE2xwvR5ir42++js9Dp7pzrvyNrurD50T+tpB1GO5HJXL
6fwzSO4oZVrX6FAPBO/LLnzKX+Pb9DB6FSK61ydz0+T/GRffyqlVcYQ6T8D0voEqHLv1NQynF1g7
EQoXt0mKaJKVepm9H7MbPga3tMQjV1TzIpiyzwtntS/MkAZdNgAluQUThROh4KX3Yl90F2/6OagM
+8/+4/0cJqtdmIzAUR9lXP3dsfEQkHzPdsPj9cURbPRPDdzVgGZq5CoKwuBjkP0cuGFzCOjrdYit
RzOcJhA1Q/p44Rvg9hkrO3AozFB/k7OvlXSDoK9b9t6kPwWGb1q7lP42iF8agl69DX8GqArIpJbz
e9HzoUUs0CGzA7fb6lHn0UHic18j+lwK4h7/z/AM9EhTCzokPOWGnLGspXkKgSedeSVKVgPzS0ne
IQEOMU7ZgzQYZHQlaFiCHS+c04/rs7thNRaP9B90em4T+zQlkgmtMIjZotXDvJNFcZ3NedQR1YEt
RKiYN+yZ0bcd9B8wPLjXqfR7HJ+k6BSJXPuNjQiAPzDcOLpI6dAlBhglvA2T2z7aa4H/F1O1glj8
7bO9Lpl1mOZQGaPgd0e9ahW+XEcQDWJZrBWC1IQNgv4YBBIvdmn9Rkk9NFoE2cctn0uH0KcOsksF
PO6fz5UVytyaqVRRoCShaldoVVzSgIViF8UdQrrAGzV3bkEf9Dqy10BUU7dhAs/Ql/2yQk8lpU8k
gg2X98mutYxn0tfHyShskAh6kJRwkzHHRmx316d24+4/g+W82ThLQsRVMehZeWqD20w7jfJXpfmm
zAJX6XINERI2VEKXRjHIOnDWKm+HGrXMRoKueRLZKavvcl2yMxIJ7NPlPC7s/2DSQr07wsEXEZyO
1V0x6SB6K8C0zE7V+DzUkzMoB9LteuOhEElWbg0MKrRQ/sAxJtD+PF+4sQLTaVUZqK6H6oj8mkZP
Uvv1+iIJIPjaOo3phRWUgKggqtuo7wrT3XZyr4Ns6Cd8ypgpIOaCTwvZvvOBBGB7QfDLTMENAdlU
s3Ly35aNZjPF7hrb+Cad9OfUFVXOXNrZc1Bu209SZQzDCNAalIQocXIHkY++8VoFhKkiKanIUPbg
U081iK6iGKIGTu0VL70PKnk/2RUH6zY7tLpdOsVeKd6MXeU8DrZ1m+ysW5Eu7KWtP/8CzgjnqqQX
JMYXGL1dSQeNer3S4zXydn0FN2DAPbRk8dDntpzq8wXE8cp7i8UYIHvVrKMy+gZ5YbLgIF82Z6km
KOoWiiNKQF3y+S5fWSrSUqvOsxyxBjt/St/kHkXoiewgYG/HN/EucDNbgZrXqfdCP38W6pJ92uFz
//ocnztwdTbT1lqU/tjN7EOR0Ve/yneo10XJu3n6aey+/7w+rRsXwxkg72kzAt66xARg8A1ExwNx
0rf+KNuWp53Y6Mu/E3uwBZCXZhmJUoho4YkMo6nxeqEJmaRGQ+MOQmPSc/JQ3/XP0H3WbxfiSHve
Wd9kJ3XrwFE04btiaxdBBNqEehi0cKDOdr6LNGnS5TQIsYuyIEORT/CUEXY3zFJ7kEkg4h7ZGuga
bfma1WZKDS2ZJUVKnSIGOaZafR+L7IWGX82Z7qfu9/Vp3bCjJip9UCAKv3XRqDwHS5IqCuoaC2mV
oTOS7yN0GvXq+TrIhkWDvissjY7GaFnjs5+jPHalYUElY4ROtWbDRzce4QKagl25BYOKHNypBvL3
ysUyxWaObrUBwVOkcKEDU5misMDGTQpeXIorFM3kl++LKbJyuV7kLY3AT+f3qBnAxHQA7XUp+9Bu
RrpVVCoMgRmsAHe2YamRN4aIHIWd4Z6b0SzlVhQWiyCk2c42UYPJyQMSPEDrFfvDiJBbsCOtQtGU
2TPXGiKQZNJED50OPTgV+gSohNLwQUIONJ7b4TAMkvqWBy28eHRVVPsEtS+z2ytwREiud9GODZki
uz2cktu2Gdgt0vvNXS1PITtWRqw+6LMOiz1Ps0+7KTrqNCff6FSaxzE22wPDBgZZiZzDp1FnVUbv
JXK1IHsNLf13TsrRn1Vz+oilSXss2wCEY1Bp+VKlJjuqVjr6GjAeKxNaXRVo6yM3H63+Rs10/b2v
o3pH0ynCZazFaOZs+1o6lTH0qGeStaEzNaT/Dn81aX0ayuWB6TM8nmYw8oehaLr5CAWhIXiwIJR7
n4BNuXcGsHKCiKSIyoOhRdNbxZrIN+LeAvmV3FEXZQH6LoqVGUwLZllNbgjyBwhE00i6z2hB3tN6
Dh7Lro2hD2Kg13Ohm3XVvJEhH5JAqwAJuqhAm3Na3mAZFRDjW+n0i9YUzbfzkOYvMaMVEgoaIX7R
tvHvFkqF1AczX4GwuGGwFAmIkL1Tdei+lnOI7ro+MpMPOWwUrwmZOtpQLlFu0c6IPGOnB5LA7m4Z
CAPvTTyqFTBp8vGp2IqxgRZhIEylS403K0ehtYgAYhME1TDwFYEFsZlzK6QaWYwme9SkSOZj3/oZ
czXFvW6DNmw4Iqt/IDiHw4Jypx6AZwLh/2+pprsJgwRuMaD+5V+3HqOsf43EmVRSsrIaJAymnfZy
c9PC2xZJAG1cEWDRU3ElQXQI8lrcfMX9RHs434sEUOHnIPrPd/pzNOeeGsi76/N2Ge1CUpYQGbk4
aCWCuv18aWLARFJdIgqez446IpEhdbs5Ibu4q5ygz38lkijy/hkK4k2eBm8KukOQTMYIzzH7vK6j
cFFVkp6Rsilu30vHmO38pL68hHf9MXb0Z+0u9WqXPeQfkQdhCZx3W9TBuHWdIAWogbwGPa4olz//
Ci0IDXVpunKU1NchnchGYb5ma1OuIbirHnKeY2l2gLACHx2S9DQ5H8isGjZ9sApXeawP8W1jWwdR
oFQ0tGV/rVyMqsiMshuAGyqIXWaTPRSH69tGhMCFmLtJZur0eVPCvrbx3UgF4cQtFxSuGPwx2YAO
Bch0z8fQoQu6LLoJPndJpW9GbxhfiyhEWq02weVqW3Ob+TmYl3AL5TqaRLooiKnbpTT/2YRKgv0b
t8cqHvpaYGm2hr52Q7jzn4XBOISLquHAXiU8BfRIUDm4tWvWAMsHrFbPbLq0pDXksuqBvqW02NUW
CsSn6qagAiSRneGM5liSPJ0kZDWDKt4P4aHIkB3o3I6comh/fcOIoLhZG2Uj7NMAKehyDNxOj90J
deflm0pqtwCfwnWwLaO26Gsh6AJRYJkvkavDsmetBfs5VCDpiu0KTTfq3moUWxsPQyK6EbYWbA3H
LVgrp+pUSICbctRx9e5Efge93Wdv10e1kf41TRN5JFQOIPCC9p7zjdFbWhMNFdTamMc8Y289/0J1
0A+YTnSwoRpP2ZH9cARd+/tguaIUz9YVDicfYVuq0suqWZ2NTMs0YEdSZ6O420QFoDyX3vUhClD4
d+dUhEQHhzayIlFhm9GDrj7pIvqYrdVajYQPjuRzM9fphJFoaCTZDUraoPRDPs3yQq+UB8nz9SGJ
4LgzFk9qnbUZ4BTlR2b8KODpV2DTjpIv13G2ggSQKfxnhfhMT1Lnpiwtr7D4u/VCEGu051sEzXAJ
3BoeShV627wz/fhDALswa/GXuYnrE9c56l4h3X6+KRuYkCZgMpJyuAlyzbG0J0afZVC0hbEblX43
iWvWts73UlgNfXMwUYJa/xzTiuRoCEsVc1oWlVPNyrFk7JkNVe7JzV2P8iHJEtTDbtkvi6IJUINH
ZKD49hwSHv2gGAOFzwKyXk9SHjQQdNlmXJBDZdbvUGgWVUltIiKPvxRJoctT5waps05t6xR+phab
iJ1BXJwd0iGWv9E0kCKnVusg2+UjywVZgY37DUTaoK9AYymeR/zFiyUuUn1AxrqItEPJTkZQ767v
mY1TbskEOTwQAaMCQ+VGJiHvaaoMaTySprmnzSSCtGY7otzf+HUdaSP9ubRHWKi4QHuCrPIR3jjv
J+hbTqgy7XaDBxmY71bvFnYCmWHRI2fjAJ5jLZZgdW9LYAigUQMskJTmd/nJ/Bn5ust86tN7B2LH
J/JBBGu1EcE+x+S2pVzWEx1w2JzSi17IrrTxenNTJ3aUU3TX2TcowhfM6OXinSNynp9EZPCjshml
eqgd/kHeUgQi7Okw2VDR9IJn2clu2MFwr6NenoVzUM4ZHFpaQoFsGab1PEtH8BQOuqN0SA+BYuU6
1IbjeYbFM5uUea/p3QgsqbBbj2BgjuGoz8UxcR+Mx/Y5FIxtc0INHDik6ZEU5UWcIedWIL9DCqdh
kzPDwiTqSz2K1u3CZOIvg5xdXsTioeuoL1+x2pxGMSDsOLMCakCZ3QRuFD21E4QQSifVfkS9SPXg
4tb7hFuaInSdmuiDOYebQgh/UQMKgUmIlFd/Vy0EAvGjlv7rp/ICpFFDX4IXyNtxT+U5wFuZ5ABq
M8i+n6TMbxDoKiyvhgjT9Z2xOYUrKO4mL6rRMkYFUJN0S1Jq0xySQ9lNSDGH6a32r0vMuZFxVlKJ
lYhYzTKFpPbTKDiGw7C/PqJLj5LD4DzXPLbyWGXL7E3fCv1pktGfPtrmdNMlN83sp4MDmsms2qNc
TYJ+pR6/DtaT3j0g24hKhBfB1ywTeOZKcF/D7dGEsrIkKr6m6R3WHFUNJGEWs3s0CVX6EbTTNiV+
3R6jwmNCBpxlo1yAI7BsQk0dJSZ8haek12loglkWxdX0awpfkNbDncQi25TT3QTRSciSumPzrbDA
bVsFuWgpNvFNMJahyoQin8stN+I90xBLsKtM1tE7iM4hCbl49kp0pJlyZS+hDLvPg+9QmHxXicC7
ubxHMPUgxUAYCP4GpZ+lKSvzUCqs1zMTo++HL0OhuwFt0LuYoy+5fgssejBKw6vAzW9Ooxdq6fsw
FF6gd7dNDgmB69tgy3SsP4U7ZloA7cmsw0QUyMWGkUesXwruzjr8mxlfA3Ez3pk5QXwAQLVRgSvu
TTF3lFR2W77oCLRLeHf3rZ1UDwr0oa4P8dIt+Zzuxf9ZSDoR3zg3jxbp0r6GxO5ngEapwFr5UyGP
uewlo+alyX003eXUuw66Pa9/MBfztlriWcXJYlA1ceq4nGuPxpOSuXqSD7smi8evvVUNT9cRl7/I
HykM9J9Rcrd2NMdV3i/Oiab+TKRjimRFUNrR6CjklGSilqqLe/RsTsG8fz6+QK6nhFaLY1KUN5BJ
3ldtAPvx6/qYLjwRDoW7b/q5YZm6jGkamQMhxb3MjFMRP4O2y0HOROAbbJBtLucSbdeEKHDHVW4K
M/AplozAOdAi045mh5BHTc0gMPFi6h/J4GTlZMfqexncs0JwPrb3yz/QvHx6O0paak6A7iCWPFA/
Z8zNwbIRi0Tot08D6ldMLBryznwOwmhGaW4okPLyLQr8ZnJoeEIqx5aVG5TSG7Mz94LBXdbaLeu4
wuROgzGDqEkugamnqM0x/IyojhTcmokvaUe93s2Bp0tuLKR3W4zKxZlY4XILGvemxDIZuOhKdRrr
0HR3mg7j7nTDbc7QrNa5Qebj3Yz+0QBkmdd37+aaIkiA5KmCbDufQpXbZEqtXC2wb5pXNiSP8TA4
Q/SWSaL7dPM0rpCWL1lZm27sMzIOQCqDzK2iyFX62K+k4i+M2vKWBCkbyHcRhDiHKeV+lGIqL26t
9t6Gk2qbIcxooarfUpkJmii3Zg+xNwUUpvin8vvUrJtcloiElwEtnDEAU0cHkVapfgxU5lxfqK3p
W0Nx21NBljNUQkBFUt64qdJpdgYRLLfStd11pMtnK07CGoqbQkMror7PAVUWoNn+Rq0Hvbpj9W1U
/UDeWJm/EflNDva0/1KmT/KI1kDBF2yZ1NUH8EG/YkSZHFr/4fmUP/P8hpi3MjhATPqQx6Iqk2Xa
+NO3huKtdx2orRWGpdPOxu80ekvxVC/13q2Q5DKryO/Vf6+gg9m1ls2JylpIznOIUqJLadsHWMhC
O1gte4UYnFv3wd+cgxUM5zQpZpTFMnSqIH0cH7tS9WdAxKO2b3IqKDfcmEN0MqD7HwWoEF7k46dS
nP3fchnW0HpZoFou5HTAGB8aD0kngWW8gc4lin0bgTuxPEa4xdPAQ6IhBA18ndd/KP6HtOtYkhxX
kl9EMxIkCPJKkaqydJe80FpSa82vX0fZ7ptMJDdhPW/mMIcxq0iAgUAgwsO96s0oz6MSHaFYedL7
nLk5MBESb+TuLloxUOgDAomhBCYqky41iJBzHe/ivH6FFLgKFldQFgeflj1D2TZ3NNnYzmU7FLwh
6FVgAI9iHAVVzfMYVpdQZGlqtXRjq3J0jLhn/eD0C4NwFMqpI93ZZPFjAk1oqux1SAdDu8unXbzt
lsRpwvEuLjAlZY7+YrJvaqk5lpVtMzvdJHbqVYXtpkQ2JboSCfGTbQRB8ItxzM/5T56nMaunSgOS
sG29KkAykjhZ8ivvHq8HpzVfAxIevQ6QTADyz0PHyS3ChkKJ08EoIfi2pQQVwmgfjt9IiidRt2M4
x/+dOSHqllqzqGzh5sKX0o4czb5LhvsoeClGXoCVXMZreQ9FFweKaGio6JpYk8mrOp5a1SzdcPQy
y2lQQE9SzWvJa2w5Ld0v5W0ZSIyufTkQmaJYwkMS5FvOdzQkPZ2ibCzdofE6HUXe7HcxfxtVmXzT
SlDHLME/doSAFOb2aNYajhG1doN9gB41hQyltrhZJcVQreRUPLKC6Q4cTnhuiN4YTk1jxLDFtIfJ
eFAml+D9TGKX04xTe8M0r6w2DeBiib61ht/XnWb1MzI0xQBpgzo02hLnW5qbLDHzefpy0k79mdaf
jELwZ1eBTJACBtRvs0lyLtZC4alJwVGjLpiK1sRXNFtQEi/2c67LBjJXP+DJqoS0IDL1eaQDTCh1
dKxps1HCejM08S1Ns7chmmWERtzxxLh7siQR8U3MrK2sDrvI6vFXE90z6AplUXiPEtih0vtnJbQ2
NuqUnfHeWrK8eO2dhQDzn28ocqzapQ11Rxurjdp9Wvt1Ap6p6knpfwXhqxUdy+pZs/xG/wYifon3
rDrviWXhoMQKIcVswXJTJ54Cnaali47UTO4bs3xpq2wzj0+zHm2VcPDS5HnWX7Uhkz0zZZvPf+RJ
nE11cy7HCpuf1r+y4LGvRw8i43lyD0rWbNgXC55ib60Mbrkai3gvG6EIECTxqp3nUJ0KA1YjzSu6
Z9Y+BOMmKZ6u7/DaHYLxt/+zYgh1gTQJ+lKhsEIN3Ok9btfNou0I/SQcO/jturGV7AFSyaqu8wku
DH0IpyZmc2Fo4BlzbetFKdKtWb3OtvLcqIWjlOYxocBs00gyOCYxKr7UDWpqytjBKMTMy+GFBjcJ
3pNQ1yTqEQTFjimjJOYBVTiroEzgdPMW6pXggTp3F3Qx7JA0yFjAGVJ1xCHNfpbqAqx4x5kR4WDQ
3MyDToeRZXro8EjPbOjZIAeTqTbIFiP4fqxYWskqbsf6AcQvSuHo67bOdb9YiaamCr42/kQF4YXo
6kWNyfaUIWFCP9fIXu3Sh+LqTBPUF2UfZ3XfdEPH9Y5aCh7G5x/HJhi7KFWYqoL7Zfhdj88sfKYy
ktmVU4UF/WOF31AnEWNJ0VDKFFhRGOqkUDawfDPw6/4j1Gt3lMmird2xwCZqmME0ESuhr3BurrHQ
USLcHMvBe/JjxHAkwFEmfWTLThv9sd8qMr9Y+2ToLTHQbKHjfyGBQUvLMjKeDGK82YvBQm8zvwzv
GutYG7EkAK+dYAzt4ygBXMqnEM6XZ7VRSQILtso8csp0b2svUfluQfCKdj+hF94gAl93yDUvgXsA
yoqECfBHYUPn2oQg7QiLQH9DDQWKCUZ41DC4S7K/hkdhMODElPi+R8shpXXKTSkjF8TdKeRNh57B
UlqyNsb6qvCEsgHqREtQSMVaTFVXU0hLd+6a7FcRhOUPq9KU95G01XPLSED9uczCm5FG2TFbFnY0
Z5J3Ww1i0vtaqfC+I8ZSag9A+mu9Hy9RPXiqDuW/67u/dnqQbmg2H9dDt0nY/YpOU9vPrESGmsGR
N2b7QMHamIGxQS8jZ2w+rttb82UgVwDnIMj5Abo496/Q7KuhamEv6monLYFS/5iQjpvqgxVHEl9e
XRu6vmChQNH6orcBRuay1/nalrrR3iYSzT5h1W0TVpiVXSoAkVoQepjhn+tLXAsRkArGEJ+NAS0b
xZbzNQYVKMHGFKjlqvwgxi2xM4+ajxV5JGTyounQGj7ad9eNrqz1zCb3x5MoaLClGQyrrVwI/zhL
tnj5/J0X7GiWOR1wtx1a39ctrnXqzkwKLj7NYzgxg5tsfBVcn8Y2X7a8X6mxXaVhOL3a2+EtijJd
vSmqx8p+vf4D1pcM1kcN4tPImQXXxT0P+sGsB7uDeluVXts9WWDR16HFi5p2OEvC1FpxhGk6+rJo
ywLAIEI5o0yv4yQJK9D8mMGrVajzEwsN7XmJJ6K5+pB1H6Oppzti5PRPTXv7uz1Fg98OYN5wJjTy
9soUszfMdkTQi+ly68lKUppuldIYR8+shyjym8FM32ikTF5u6q2XKI32J1x0VLE0LdT+zXMVX/A/
OyimaynGvqpAg6MmKnCpZFfad/Ow72tXwYRhj5nnwHytQKKAorb5a2pkcvP/z0H5x75w2YB6E9xJ
Ib5guOyT1DXitypxQ9Wd45dI3030vZJKla/kWGdLFuLPGCP7J9xpCHmMht/qcmf0kvPP/U7ISc9M
CGlPNQzZMqnY1SgCqTDgGaq2oYC/2/kuX7yGO6t//SSsBFVwU4LISweVLKhQhX1URs0eF32p3MU+
zFACHizHbn7EwZZJv9maKVRTNCCawVqDivJ5nLGbHGNhIdDMk/JZFh5dANJIfZ3kzrTIEDU8Zgkb
iSk0TNIgS9XsiwqR0YHGDzR6ldvlaPgVR2T6fpL8HOrd9e1b80NMOOFlhnDNZ2qESKYNqhkMmVa5
Rk+BQS+Y0WeOkRmRN7ZduThzq5LImWy1OA5FsMQea1rAEupwyv8WB48W6+kv4THvJIxD1NxQB10F
WDyaHtvlZxm/d2g5zim6LouMjW11f0EFxb7YaC94gQFbD5ukx7KzpS2dgIHbztSK99Jm70oGJML1
XV47eRoojgggLdS4mJAewiiwAJLDsaiLuzIECxD4HQKLScysOCjWo3F1JH4ziI8O1VCtTlvSCu1U
bFngqOQZ7VM7/aHLeGbWzjmYuXTwW+FdS0SY81BgmM8A/bVrgR+leK1mKA60BzD65sq0zctoj+h/
fQvXesWcaxfcL7aKsSWRyMFSmqYCazzuIPWPmm6RrTtaHzugkBgmqKDYH2X5GuqvSSEh0vtqKApH
8dQwE0oXU9WnaqfDsKEMbt2Di0PxEvuBBt8JVCHrcRMHB7ve0mUH4ZLWeGjYexx+LOVdK3Pa1bTj
ZA/EYDd1cz70Jn6KAmkyinM5aoBI5R5VvyesdfVmR/JjuHjF7IQKoPUuFwy+/h3WXBklFQNTQUg9
LqbimB7ooaHX+NOW7Sf0PopA1FZ+XDeyFpXwEsOR0VHgwFCcEGoJ60gO4n4omqPRMm4y8j3ItxZ3
5GaTzIcmGVwT0NfrVi+WBmwH11PlTzHg2cX4vlS2CfYdTJAkJfggQOkOcgZSS/z4C+x85k6wAgYD
E9RCeB3hDJ2HOcxwhFGuLyDyx4yKb9xGHtnrXnEzbzLIqy0QTYm8ycXAqQvJ8WLrfT+4li+r816c
X+FHCIWDmFW0MVTMdc1bEKODTOCHfRN47W28L/f2reXUv9LfR+Kk95VnPV3fZf6nr62ff4WTMK8t
VtSkDdZPzdmZVN3RZYDKry28ZoIH/xMTet1Yg6VhdRi+g96j8fmZbMyPn/Rg3YOs0TEfu2P8mT+W
37q75Qf03UPD1fzg+/V1XgRjYYuFi5Ut0O5SdfyIBvNByUOibjR9l+fHErHyuqXLsCCYEm7OMFML
0D3BFHOyD4yrm5NT/chfjsOr8sfaGU9d6jPJI3/1KxrItzC4iqRL7PakxYR6+YyJ5UgLHdbbbhX9
vL4qsrqBJybErxjHaqFg5twtM0+7r50433ae4rD7bwlzfqpO9Mf89tY4iu02fr6tvbHCsJLTY7jG
vOtvEtmM9kXGgE0G7AQFA8I1HcTqUDomrNIrNOsM7UDGQ2H4s/WnRGvpr5fNyXABo+YUHPhXCH00
y/s55mPH7VyWm7pPl10x2M3isIKaocfsyLqN1Ty6C+2oL72mzOu7ccyy53jR40OWk7zcBo2mJE5d
QyqWmEH2TECVdSTJNM2orEz1zgTFafzZjiPAeUmZKLFvxvFMwH4Q0+fMVhKwp7bE3CdtW2OHM02R
1UcvAxDWx3SM1KgAMADue35EgzkNgwYEYZj7pao/j0XgGm2r7MeOG6w7lCvIaGzp3AMZOdSWJFO6
DPUwD4wt5GZxj4FN9dx8DvKfOK1AoBkTUm86lobv1qxXkH1sis31D7pqCrM8QHpBEQJh/9zUZCda
UiRg0gSgYHaYVsT7qDLRaB4mGbBmzRS+HNwTyGWCeepzU0mlK+WYtaCXn6v2prTM6pEknYXqmw4e
iuvLWqE34rU9lNOxjUDPfh3fkyA7xV0/tlWNa8otvtn35W7yqObh8RA7beKkx84Hfccx3Foe9TMf
geit2Mqmx1cWfPYbhMCnpZC4CUf8hiE5UvoasQ9UxCULldkQNnVO1bAvLdhYivugvwd1RRI/X9/L
y2B6tpXisEszLS30N2DCWOaNpmU7yEJ5f28CSEPDBlbEpqoIb2EAAdZGABNKwjaxycDVkUpWsTaz
Y57aEAL2gGpv0SmwUftZ5CcP+Yt1VPck9LWDvUW2XjmL7OOs7dypSeEctzGLwNwAk9mCEf4c8g2S
2uJl9g9Y3qkFwcVCyNGicQkLzZE9Ry5pIJxFn/BadPLN6IEv1LXu2aFwVVmJkf/h8yTm3LDgd3iF
xiiiNYVrPWYPg4fZTuuD3hAIf1h75mcwb79qr8NtIJ2hW7WMBo+JziluIJGTwaRD18WQznLNMnaM
4lvyDg44DG17Jphxph/XHXPlIjBxr9q4AkA6ZYt4MoQXO+ubDsBH7X4eBkebQk8FS5LpWcF2Dsyt
FBSzdqCxtRYe4nhZoKh5HiX7JCrtqhxQKEXqp06HPPnet+71VV0mC7BwYoP77UlwbPRGQRMANjC+
Fv8Z2jc19JJIduD4y1NwEdSjMI4O1BrHAAoraWnHO8OQ1Qhe1EP1bHK3IJvagkb0/LfdbU6XfWJK
WFA0kmBqFFSXc3qjAGeWR88mIOKR7WgmdGLdepE8u1d2EEcLc670C+sv0rBiyt02UT/O3aq6r3VQ
lRqYXZu3RqX8/acCnRxm5FDfNnWiCucsJGbNinQAYTcI5OcY/GpLfBeBFbA16qfrXrESrU5Nfb16
T7wiqIxSXTqYms3amdrifu6rj+smVpwbn4mgRg8mK/viDVsbOXK6CibGIfTyQH9IMSwQpTIdv7VY
j/4v11lCR5hiVecO3kM1ZwyzGfyd46ZfnuLsRkleQ7KnhmfF0COqb5bJHZO7BVjB+df1NX6BWwW/
R10U3wpNO8pJiM+Nmx1lGMUzIPT0CHFuCAkerb2fbtMt5m5nZ97YjwresWCQ6p0XZSsDzKx9RQ6V
gQo53vAXsEtVUdgQpxT8x3kIykMcifhfpIwAvQLZAYi7BbDt+fpoT8vAxNPCjatXWh4W8ihNFVfe
jLYKmjXUfIHcv6zjAKk3m7lm4m1Kb9LRs51iMzjTY3y7PKIbWiub72QnKzaTtUMNoiOgItD/BLZX
KNYvFS07WmNhOUak+8N763eArMYOhph7J3fuB49s7btqp98Fu2b2rX3ugrySOiEYxmU/5nLs0sAO
nPwYcr7L6ZI3Vdbix4AUSLOdZIDcQAjKju4h2eA5qb6zp9gN8UCK3TuZB/O/feHBJ7aFyN1bRayl
BWwP7+mf+eBpoV87xkP/8dP6tWwnKEp0u/FoMid5ZNuSizRJa4lrkeJ0+dzNT4JRXxtJ1fBvUfr2
s/6OSibG1ekWTudOvnL7SB4rCWb9sqoHMlSEJLyj4dq8diyYxGU/hg1orrRuO0fu7Le3qHvdt62f
PkwSYyvL4690dEk4BSsT+XjnMC2bpakQCNOdmivOgvIsxrqvR6KVUADmCwCK+CQKSgLCZ7RoWceV
pcGFMLTboxdkyPAvX4UUwVMAE4bsJw4quhIiTVcQFFFblAx83XftNnozRgdc+BhRen5I3yM/THYo
SMhwUmtH48woP8cnvkGUKC+sHEYBxNqGO4DZkf/u2o/qjd2SHbkHZKrZRLf5jYboJ8k0vgocFytG
bEdZADSQyP/OjTN7mTDZi7FXDGFt69tkbx1AjD39IA9ICx+L19ij+/gjfYufk20nuT5XApRJCYbf
uPQETAu1/rzWGj0KIuSGxW0Q3cX1LbP/jGT3124DtSPAqBB5UeQRhzesNC66tEjxdK5fNePdzP7e
91Fn4OBy3hq9KDkUbd/NqVEUbtUDoZV6pLjXe0l+xr+C8JXwPgD2DIUNDGmI7RiCkRMTtF547Glb
Lf82WtuSvRnmXqVPAc0cDFM41zft4kBj7ARmANXhyD18oXO3UFVI3CI1A7NOlzra7FVa4bB4+98Z
EV57dQUy6mCCERpA5Q1zsnqxbWWf5yJq8AEaA5kLHh8g3xNTW1UbJ3OaUvQZAH6NdG8EsOL6Mi7c
+MsCbIBnAsOpYq2y66sqHggIZ6fa9oras+wnDchN9cd1MyufBHEPc3+UaJxSkv//kzARlE2F7LlC
qbLuHMyiOOP8Fv51MgSyDAPQL+B5wR0DhPK5EaUtI9owUDcVkf6ICXmPFtqWhJJ3/tpSTq0IycCc
jUGfoBHuFhCgwYTsVov7e53JaO9XzejYL1SSDRQfhdg2TChFmgtY5YaMHrtJv2Wg5gaFxd+7MaZ1
EMk4Ib2Kis/5ns2LQsyGAuXagm0NYZzVugO63utf/6JMgA8DWhGcfZAHAe0lXhJlXaCOaUJrhNLN
aMd+uczQAOVsVwkE1Eawm8jqfRdBRzApxIDEqmo2dYApgDDDLVU/rr6HQeelkK02wMfdbGksuY34
XzwLc6iVoWyLyxe81AwYk/OdZEtpVpSTR1pWi1QCCdkIooC02pqL9TT8CwIKbo+T5mmE8y6KV0MU
6H3Q55zXEIRPfeZXJihtt2XiluwlBem59hhF73Yo6QeurRIoVMPAQw5Xhki7gbtkjEGni2p8cwgj
sANyOsmbdrKdUgadWwlN6GnwySeDQKvXFr2mSLOlLmEKV/8+14Njn6U93ot/els2t7Zmig91qWDf
x5UhvlGNomwxPANvoeagOq1W9bdWNHfHqq0VpwvnfxGpIDKN2SOgdkDCLd5QI7FaLcAIjdsQ0wfV
r2NB9hJk6deP3dq3gvwOFxdDGfcisbVBbQzvQeek1FLmpSxkwDwWj7GWAXFVlJu5KN7/jUVIM+gQ
VzfQmzo/AzVrhqypwRppDfR3Nk/bCBMAVaYlDmnbbWvKuEfWV/iPPeFl0k4AHrEI9qo8/qNGndsW
02ECF1qLKW+zkXFNrcRkBmWh/yxPOOIzsus6S7GhVjFiOP4bIDybMvav7+GqEeR8YHIDzfMFsUxR
zrYF0k3cyCnZ1/pjN1AffPcS31j1+BMrws6Fed+kCUcwTBHZqE3w3nf1rb78DONG0v9dWw9aTJys
H8kMOk7nPqEvc5IsyYxIPDxlow09WcWJZMF35YZBTQ7dZfyDPqF49RuJMTeBwsm4VM2L1Dc1fgvQ
WyqC9rGOv+fs8fo3WjXH4OSggcfYpC6saZ4icGdz0fZ2qQ4sPWb6r2asffN3BVbWQX++bm0lC2QY
bkYSgMQGuyjkNY069moLvKSb2vZPJbN8vYgl74A1d0B6pqPQjTSNiU16HCLVIC1iLR6ve7UvvH6c
P1HJhbQqldyTa/6A/AnD2pjVwKgG//8nqWCsgbq+YGjWJ6BE1XUI7OxakkmeAJdFK9yOp1aEy8ME
5Kywayyoy4z8l7JQ8xBMevNQkmF+0ZSFQfLerLbo1WcoSbL2JqnQIXSKJrHviT0Oz2buk3HY//2X
xBbbeLGCXwASD+dr7zPw3WQRiDA1O3jQ4+phql+uW1j9kBBh1xFAwE8n4q9JSAt7brgFwJbjw6Dm
WrKddK2OMLoEIFoXDbL60JpJlBuA9rZQ3IALnS8KQ1960FIE4TjL30f1bUn1x4pTiaC4vLm+ujXf
QTMGxRHcZiCKFO4XVgNYGkLoBHOPNHUqavyxu/yAInctCY9rRw7tcewfQ8Ma8zDna4o7vSgXLsMH
iMVHWWO2HCMSksVcFrkEHxWM2PFMg8jESVDqXZCNW6jImYsb0sgxE6+sddeIttIhzrXQBWAK8g7M
PmOkRQgmmhI2bKEAp1RNt49Nfb/E/THIpt2MuBw0/SE1Gu/6V5OZFBxkKM05KEKYbJoa88CmM1k/
O4jwhIEP4FwR/4vgjMcyZh34ixmV8fNvN8zzYISc8L8r4m3P1PdCrQ5lhbYaI7fdHHtKzvzrK1w7
AsA5clkjNAsxUXpuMqqXiSYQKXMZeijGom7mvLgxSpTKLSqpplyiW7nXMDRAMbWKcp/YlCQM8xBl
jzMAQUroiY+OgVyBhZsk/TkxR9Hv6uCZkY3BJCF17eyhcolknDOkXEygRUA8LqnBUU0tc7QifwDv
+SYArvb6VnKnF59RJ2bE6bMWk4PgPIAZtQn9sHtVUHeuy00EVo8hkVxFa5+NEmTgeNFgrkt8Y4dU
0RKS8QR5AgF4G1i/7HpkrtJNkTPb6fb6ylbP+2mgFLwktAcLmBt8LbPX7+LmqbRYiemucZvRcEOW
7GNa6HuT3yemTHJudaEU5OogRLZV/IZz/0wwpTICcMFB+xAXyIhTJlCXMYiTm5L34eoi8dZHiQcn
DyPVgimrVOZlXABiMrvO0g6zmY397RJoU48JfVCA7KIhaS3HHEl6h9mF6IlEpL+xIPQiqdNcrhnP
ORxG/BIuESSmNFQf6VghC3BRv/VH05mD0gvBy1TIBtYvPRaGQNKKPhx/Z4mG9GGkvW6jvhm0x8L8
nHIwwhQ7PFWBo5EcjsszeG6Kr/kkd6KaXemTAVPa3Dit7dsl0ihZCiEzIlxLA6VtrXEAUB74YfvD
VgYw2UgSoTUbQHAgkKBeYiKUnS8EGkGNOoUACaRQazKzYZezbKMrMpbOFTMAnOISgFYYsgax9Dxr
uGGrL/a2ln23VWPLAhy5sAolgURiRwT+6wpC3KhjAgzEIk5UKZtWmfyAysRfVs1gEIzHX9w0IhmM
YoMdu61N7NocDK5qlZhgMkHo2fXB3x9jDVARjGyguILJUPGFE9YNznAGksQYgm655WMCJU1urTL2
rObTBPWWBSWpRYacvcwUeJMDLzkUcQF4F6lZzLiNkiCGVWjZfaua5pVUuNhUdOZVKEdRiLDloe1f
D8srcYJLoZk2VmmiCimmC3qYZP0SlxCMUjeD/iObx+2C9GSm4+a6Jf6Xzq82OOI/lkQvCeIybKcJ
ljrrBTI0uHV8BRPOy/RJCW5zv5a1D2QGhQsn68oA2FkYjNqaD0cY7C4ZNyZ5i5nlt8o7kwl5rO4l
AaIEM2JAJYgXao+RMDq1aelqJtAV0eNEZk8NnEEmk73mJ4CB/a+dC+7QpqzUKjCxsETTUdN9M+zF
DRJXoe+5/WYpMnbsy3MHCAdAFmhdMHaJlqVx1Vs2Op1u2nQvKM1AeJckXqFXoyRTXr09oZHAmzEc
NyKCLxOqRZlVI5FEReWgW0nopGHtB230GQzjr8Umr5gIcUlZPGhGLblcLt884GtA1QkHn99lIuSC
LdEYhWA+cWvzhsygNgtDiYXLfdT4iA7SLXQB+AvuPOpPdYZCQ4/4VWH+zZnVMfHTLrcdEPrKiCbX
FoPaMagfv6KJ+NJGRy1TwGgOuGdYOZQ+SF9vX4mocJqh7AIIFeIkZ9bjiz25i/sGaghNgFg10bYA
wzS9YTntNsoMOmBVuc9bgx4CMh41RTlYVrNXSPlS18ttRcIQbMWINW30gB6SgfRvOJSk2wUKMrJQ
1QdJ3LlkS0JSAp4rXLTQKEMaKIS4sRkAHUojcBYp5qbS8p0aAfdnql412G48QZwiCVx1+hku1Eu0
0LUHGb3YypeHZjVBdQls3Xi4C5GorQJ0IGdOWqkdwoE5YfNENCJJsNeNQLISvFBoNIvRB4qvdV7N
IcIdDk/QqlsTMmSGjGf3C2MtfHhQJBM+Vos746I20GbGkhAbwQfiiBvl7gfG0L+Dmsiz3Lp1tvPP
5u2JQ32Lm2N63zjZ67PyLTpUn8yTQusuUJ28AYPnJt5kDMB6Ma3vk7rQ9BQLLqfUB/c4m/nwRzft
QOXgNU3vzUHzpFWN5dBWFqpWNxsPNW4dOZxI34C0u9ZjCttGYn+fp84Fv+BNFsnAnSvnGEv8xwy/
cU5OGS0akLj1MBOX6DRl5l0XxR9/fS3z5iTe7xjXoUQkIbHqaklzBd/TbJ6M4G4o3nVAu6Ynq303
jF0fSHLFlQe8dmaPX24nS+rmzgrmOOGEG17Z3KVghEYZXgPZxsFQPm2IWY8vipRAeW0j0U8AkzCH
kUB54dxqOlR2XTUZmK52UAy0HlW/dMkH3kOmZ3j5ftimP39d39c1Dzm1KKwTIp1lXgFcheaMej/r
5QFML/ex8v73VtC4w3gpEJ6oawmRxaxtAEyznDM1zX7Tzfu6aT2MzsjKLgT7I5566HHg2ANpCeYC
vtrTr2aP6WRNJb7afXScNsO+BeBQ+yyPxk9MNMsg/TJrgtuDsixAlRzWug0m2XbmNt5qN83Ncgcu
8QkgyOt7uOYbYAflGD+gjC4aDGNiRTXyeRwyyEDp7W+8Xa8buMSmcfrZEwt8vSe7xzBF2qs5LID4
JNt378TFgABaq46peelxOCzud9SP/75fB0QLbhxMneOFjlrZuVWSYIR0MFvEKPWbRg868cdM5hcr
qSjATWi/Y0aXj8sI5yqgDQmaaQS16j65t26/mb/I3r5bDiqk6F3QgnqYBnIVGQHV2tkCpIoL5gFT
hdB1vrIAqrslAACIWWCvKRrTCXVUOKQV6pV8niO3/mOGO87JZ4O+G4uaitPj3YO4fvCQEZau9Q2o
wnTLbstj82ru6ht7v0hCx1eNVjxtp4aF00YrDBBUOdZHtp8TDC/3xXFE1NrozyiZ/a6ONXSTQL3b
AWKIzvmbcvD73s2+z97s0L0UALzykDrbB+E4mqCFDlUTP6drfbpjz6073IDc2yfPnFJnM/m2Z+zq
Y3yfvrmpjHd21ThAYGhswsvwgjz/CKFplTaqhDid5k0PCbEWQ67jYxp5RfC7Gb28lLz9VzwaaDOu
wwhuCHTghL3PBrCz2pyYSY9VqEZNDhkfu/IhtkChkMQAfEsuxBVfhnIuh3iApx3DCEJ2qswDrVEN
ApllMUAX1PoJEgwECvLXE2C4+dA3AgaNPwtQwT7fx0LXqiCKQRzYWY1yWEbSoSVNJ0nn6BKUCjPA
dHCGYAQ9AH7PzSQRC818nHE0X6xPduw8BkUqqFzHDtTFJhesEAeiOcqttQllcIi1MHtmWzivddLM
NTRDcGzc9k/+2hyzB/0mrx0LTmqD+MYFD1/1or5dj+4r18eZVcFhrLSGw2Sw2uY30/BayhhuVg4A
VORRiYIuFUY5RIwi6VlaAo4D7sLGr1T0VFInsb5p7TFKfRJuZ9lI1krzGJ/wxKBwW1VpandVxQ3e
mNvuqB3ZzXJj+8rv1puhMeGoN+3u+hauLpEDS1A5gTK9CJIAppCOnQrfZOV06O1pi4aZY9p/dPYD
70wn0NhWZTI52dXvBm4O8GeAf+2Ch3kcinpM8SxFCs/Zuce7HNw219e16pFYFpiQAGTk2jLnp8Ho
9aik+NcNURaH0H0W72P1tkOtpneb4YXMjrU8EDwI4+9Zvx2QXMky37VVnv4C4WOmdBqmugCdIQkW
5aCzntwbNf15fZ2XMZMA+4cADa4+NKd1/iNOLspcgTz11ILlrU+fwR1rJoduuumMe0U9GMbv67Z4
RnF+N57bEo4bIAtKmfP4PPffmbEtMHcyHbX41k4kH0+2KOHW4xXg3ihhqMOAmHWXBC92gEmtp7I4
TkRy6axUvtCTRq8d1WYbNQKD/5iTHbRVTGmlwIm6UWzty+gNVIVukkPDjIH2pKDbefqphtlzYMtc
dO36OfUPIV43eqrhDMBDk1T1Ffy3Hbo9i2W3+Eoq9YV4wQgcMKJIFs/XN9vqHE82v33wVu4qy9Wm
1NPi+xrUDdf9Y21BHFvzv5a+dvpkJ2mzxHGUg3s105cdiMjAeJT4y2g+XTeztiCQ3wBLgEY72orC
vmWpVic9mmpuiJYls8MfE8jGVRSYMM4lyRC0FVvAJdnQMMC4BVJ6YfNAYJxneghbJKlu+j58WGYT
tG25gyLNJk27nao/aJg8zmri2NMd0Z5NszmGLXVq/UeTppKlrz3hT3+PuMVdjVp+2+P3LDR4KwfN
NxrtQKvikKTRQ4t2SYaxA4aiDEAKoEQr/jraIFfCUAhqFYTTywlvjnEgczp2mAUoWtvJtf2kueDm
ycCgnysoXXxc/9Ar/mQhn+F4c+BxMQR47rmLGTZzXsWwBhq7Dicx+74MEkY3mQ0hSNOgTDM7iCq3
iQtnCbbFHHrQB3Our2TVjU5WIrhsWFeTqrVYiQFWsO5DwfRu5kWJ/99ZEe6CqLIhBdxjLeYMhk1g
A/eoshLr23Ur6zuGSgQ4BjmsUjgSlrYkDG4IWjoNhAlQS8dw5GxLQsn6hv3HiEh9GU39qC4N//TK
bWHc52yXzO7US8CHl/cM3BlleowHg2MFyOFzB6sLFiQTw4YprY68vNtXen3sjSqDJjtxRy3YklHW
QVrbPt7nwOQTHgPgNDy3mSUsbewc141lJWin2kc1L7Z2p71c/0r8W5/f1XivIWTxkA9DIki/TutE
myuwkyG7vZ0XTGgGP65buMwGeDEPeSMIycDnIrZMo7HtSaPj9cSsOPfGAULsaTRCWLstPsc56REX
w1wS/y7dgt/VwDCiLQbuZpHQhZot7Rc80F0QL+0nxb6pbf0xacxbsLPKulKX6yMQ2URdD+AKoAtF
pMCC1KqzDeTiXewN9oeh+0F/GI3PXnX/diNhCCV9PqaG4CreMXGg6X1bIhuu+vfJ/Aiafdi/NuSw
yGh+Ln3izJB4ebRlymg24n7WmndMpzvTtL2+En70z50OgkuQDebFPE4lyX3/JAFojWEpu85ERjPd
LN2DWWyV6K0Jd/V4U5GbsJUUK9e+0Kk57i0n5sqwSPoGXIOQipndWd0vc7MN4k9lggytDNe7agvD
9BgwAEoZYJtzW8PCNZmAj3cX9bWzkp1Bl8dSb3yl6R1AYyR5x2WQ4Ox7HINv2QT/5b/mZGVU6ZKw
5LfSOOZQcdqM1ktQ+dc/1tpZ4uOR4DXBfwxRvr1MBgtaHmDi7MvfdH6qk2M0A6koKVOu+RyGr8Bc
gSSUE3Ger0TT6rzQGbeiPZpBjBbD4/VlXMZwPEoQwPGK/IpCwlb1al0VVQ3eUtDdmtULCX6Gxr2e
7PM5dVJZXXfNC06NCW8F1JGjvs9wLVmLAX3LPWWPlFYOU/etrBaw5gIMtSmMriL9vBhE70ZrLGiE
jatr8A80/0PadzTHzUPL/iJWMYctmCZoNEqWLG9YtmQz58xf/xq+933mYFiDsu/GXqhqmgc4SCd0
+1aKOpSIdzHZRFGoTgLaZOmJcTk9UVNqyAhnlW0Jj7NVEdl6Egzxr28/mKIVCDNqZj0K2GkBsmBx
lvs2/likgyilHJjNyUH5AO6miBtfsVYWFYjr0xgwZqodc3Bg7BDBaIkaTt+MXj/JYZBzltAmIiid
UeeFUhC0VTGjp0GrTwxwHAX5Jz3OW8Ouhb0wVk5X+rfdfGu1Ioj4v1Ao0biEGtSia5MStKr1vGvT
fQ0mQUvDFZIDs+kPKxhmueqBVvf9CJggc/XhvY+eqvj1tiWbg4acDJQekLS4qpK2kkhtULD/m+J7
SLxOO4hWgLpQiIZztoZNY7D5iOhmwu7A9v5GYMsZlRzGjC0kRWfFTtAnMKkz5/zenJoVDP37arPO
8hGqdhQm7XMEqu0pdmdJJ135D1sprj3/mUMHdoUDRjSo/KbAabQI8n7ma7GE/zL9KwhmpSJQHRZI
7oDTNnzS4nNsnZeJE2/Znv4/VjBrplWtvtaoI7dS6kXhsU/9OgQdoFqSgft8p+7KXkhWQ8Y+I0De
OLa1CrC+iEAPNkKm21ygAPNN702nM3J3WFSn1vsEfLrDLl2s/9t4srcGCL4FQx0CH9trL78Mqh+0
vOwCx8s1+dItQPAcp2YFjKyxHCM6i51FDF79L8fH2e6eWi9HSZQBIoWO1bmD6WnyweAFkDZ9A73F
qENDxMVkm18UcY4iaQLKWH0EBalnd8gesyC0DVDk3t6FNuLDOJRWWIyrR9IYT8YALNmXvP4Q35f3
kFHzpp2xEFB54PLw0O+Mv347U1A0YmGwcECxlKKRarSIQVbYXsUXBRSE+U+Dt4PT775y+RUEvZCt
dokkzDrFDGCXXkAF48ckfU8tezCfzRFKByrHvzfiUZcGUedcoQVRl0lZDYMqEADFRH4vjg0xToIf
O5avfN6es233+DN6zEZrDBBPGVW8aRsBlMxxD7GWycb9e9R+lNrrbaxrAi88/dZTRT9mZVnaTa3W
RgAT513uinb8qtqha9wPh2YH3aUvArHcwe0Ogq/4zVPsVLyrGW8iGQdtw3AQ6xJDGzXaDgUMw/Sm
oUJYUt7l6jTI//DiWJvLbMsoNUybUAWaXKg/MmOGGJysenMj7W+PK89jfhe5rcYVfUoVihcxrl3o
NsGLVjgGqp6WZDf1TqnvyhhnaLQLRF4XETXgxrpgi0wXaYq0itK1B036OljJ3ppetIBiorXfSsD3
lNh1w7mBcOZQYfbmMljaKEwB2oMUPgddVT3a4EqQ2/cxL0k+csKzm0fBn7XPlp2gTapORbq9FD36
iECq0XTVUyYYHKt4Q8lsMbLQacuQA0YsP7TErrqD0QeIAe6i0Z4t0vLeDzyzmE0mzCpI7ijAC+aT
0d2X5YtcP992S/rJt7yD2VqGOqsQSgLEMj5P8w+Fq1p6XTF5sZ1cVSCbQagnAwDMqXtdZuFJshJS
SdEjGArdWdeOcXGuMrQK5jpvxfGgmY2kMeVaTGJA62r5quT9XQJhM8OYD5kaHxpLtJeqIKWku9ok
cs6Hbf/HLR+a5uhY/70ZrBZ7AZ6QXulwGCWCamfih5hEfpQvHtWPy5vkBOoSTkxo01dwgUBbFB7N
oCe53LYVdApOWUJXnDa6ej26haSCX+pfgoOgXPkPhlnYam82VjJjTLt48HLTtJsxPg+x7OTKz8ji
UfJspKHgPassL2OVjpdfrOZIiAbfhIhQYQB9X5+aXQhmnj1OoANkaKX3ZM+rDticvxUuY6bedMoA
dgtc+zqJdHlqW73fgdBdXIhcvkFd+/Yq3DzgV3DK5eSpWrJAvBHJ7KB8FVA7bL61JbRMPCh03Qba
2sHWcWRmSYArvijFAn45yakfhc5YPvbLDpEW1xJICF2oCZ2CtyG3bFtD0k9aLQU1D6s6ixEraLNf
uXkU+l9T9wUUoXYkKM5tqK1Zow9eKjWFVnJWgqXph26ChhY2s9QzAnBefJPNu2AuPVl2zFDjoG0n
0FdwjJPkpaFUfQu4GrcUQ91nEYQizUcTVUaLdWeWbpX/7HWdA7v1IlkbyfpKlHVGRSVvJlQ0Tf5Q
4saOghWdR4S3taGscejJsZo3pUTbc4fYkl2O31LRFqOHlEdcTH+CPXxozFw2wSRMCfEuIZA+6UO9
xp5VmuX9UAVPOMM5hwAPgjnfilKozLJrcGRXwR2KIdy65T3eNgeKdqKC8pZyyDAOjkBPHRdU4lAB
Q4IUvbfiRBIe1+Tmwv0P5Kr/CsGp2GwnbEjGPH9bupcYcpwxgrDTj1Z4TmLp0QRl4e3VtDl0qERF
utOw0MrCzE6BYgMzaDE76fytsR7Uv2exQE5r9fvM1ExiMQ8CvbTFur4zrfgcpcilh6XgBvO/xCPA
NWoie49aRIVVF9ajIR7Bg4I5AvsDCQ0hJ3HfHeqIl9Padob/gFgt7d6YMhlirtTfcM2v3v6nX5iz
pW5uAX+sYc96yK32RozXJyrw0USfERO8O/2XmKeavVFYiRkCFTCmCSUnYEC4XJ/IBcvmgHJke34E
RUbw6Ewf5QEE44GX74u30J8OhT876T4g2YFXAby5l6+wmc21ENpuNhXYONNumjCL7CiP0Vg2xVAT
hIZOmu1GvGBuu/zGWQU2Q3RHg9gcZflXFTaFlkTob0PFdebGg6MOoO4iTekIPI3QrdcgKthBAITy
W0orwSyuFExgeq5bqATUeledc1/IFi+Aum3WLLtO/Yl0+b2GoFYyU010Xv5/y04UEqHWmDIx4P/L
idUXcSzGBNU0ag/RNCWTC1caU4v0adnZWESFI0agjLw9uBtLA7J0mFIZaQps+Iw3FdDZ61BnDK81
on0RggOlQCSj//vWUfkChnEcKAXOS2ngvoESy0bOidqHZOR1111LT4CjZm0McwovqbWEIT2FtXN+
n507zyKx+1B4YOdbILpEo2jtj+EE+hWNR7S4sS+jsQ9dFqhxQFfn7wDf6mCWi76YAwmJvyyAoou1
/BhnsOXcnquNglxIFkCDFSlYKo3DphCGRWv1vEcWTp/Vh3xA4RfQuiNkIouDMM8IHUzCA2JuxlHC
Pc6Wl+Q7iD1QIqYPKYlDSC8lf0+ESD8JPQpgWQLJBJtkr2ZZzCcFdg/ah1Y/p2HqQCYI3jtDD9bi
HH5bzroGYw6nHilusdIBNoUTiqMEbbZlvdGIEM0/bg/1xskOs5AlxqsN48zuOUWNQIzVwl+beUjt
LMLTJotjwZFmYV/PseY1mSUREO/97Kby5Tb2xiZ74cXU1VauVAx6rcc0TaDND5Jsy8Nj1z7J6V2O
0J/k/t+wmB0vG2ppmVpghdN4V/Q6aZLWVofWHZLoIRks6PkNnEm8OidNWEdJ6sBGQjWlmEUqxmA+
MMukticzfzOrbtjJsdm4xqhrj00U8B79Vz5D4XBMohaEii6xxQuYudisrbS2xWQxiRgEgjObZUam
To3+wTJ0CYE+Gq8dlBfQDX41cXEWDlYkNrUtKZUPIRq3GIY9ZJx3Xd/+bfYNVtG+f7Cc01w2ew3s
x9EY2hZQJjbU3ADDpMETQNoaODCTIPEBdk609zInQxAJYq0rRY0tO5PIELafRiT0jrwYP2/74PWT
DcboIGlDXAZNd6jCvxy3Gg04VQXiQHuB/osq9schE11rCPaViHr/Dr2hcn2Q0sqTQE3EwaZWXLx2
gA06AxC5opKVcoxfYktDCXkbY6lRFj+7XbC4ZZftpXzw9Lo5jXoEVfKW5HgU57mGcsyIV1x+dehT
fAlHBmQ70a3N1i82fdEptSLWKJFcEnCm4IBXxuE+nJrIVRPciEWj5y36rZldYbJ5yF4Y4JQDiEui
yLF645sI9dsiQ5P47bHdWuiIeYG/BA8wEOMxYY0cFNSCEcg1yuMsXxynj1rSdtrS7NA05N2Gur65
YRhxZUOZF/o/IFLOLj3kVlXQudV4F8ugoreIOqhOWOgoLQfbsRgRs6+dfHhNIRg+DLxE9dVpwaAz
lppTDpKIGuhtPxlunpcBUePRGyu1votiYbYh03yeoWZjL50kOhzbryKqFB0taigb/X11ZBZqjMup
YY0aXChKHnQtGUmn9PvaKF+kWT4kgeL3aXrXRxauXKPx7Tb61iTT6CYYFVC9igbky/VTmM2M4COI
B1Ecfxrb6akKlychFL/Wi/V+G2rLbVdQbMHgPFd4TmMzt9WuQqZkLkARNugR+tXVgDOm9IhldwUT
5ELI+2JcEe28tEpGb7oStoDCu8PFe+d9VHmtMr+zqywGbQVG0x96nVDlcomRd1q8zKmMbLy5r1VH
hADQ/NmnuyxTSNF+jTr9qIdf5mofTM+19JlYCGllJ6Hy8mVnFD4KR7TFrUJfq7xR2d8e6utZBT89
OEqgpgm1UlC9XH5bO2mhWg6oLJNqR5YW0kO4Z5Y/EuvpH3DAdo5qelT+4YS+xJmsQRma3+VyWUC0
GS08Y08y5aAWf03JA1p/9IKY2Ow18MizT7tIQJ5vpOVY8wKiqOXJUL/OwXnKv9826NpxZIwYpEdM
8IJTap5Lg6xJU0czwA29GzMd5VedbgdB8NesxTAGKwFCLZTl/0odve0FrW1oIHyopuwIpXnhVIJC
25HH6DWcx5ZTmH698PCsQsESzmhLQZkzM0tSIHbTEuDV3yB+O3W9r/UGpO4M/+/HzkItKygIUcet
soHHqOqUNCsQspuMXR58ytnX279/da/GqFkQFIUtqPVCCOVyblBjTBWchgqKbI4C7qIcz9DoiHJy
kqh7tf95G23LE9Zo9O+ry6AkBbGSgW7CjkdwW4nhnZ4Zzm0IugovdxAYBG4/qDxAHuMqxokU4Rwu
5YSwFogUKSGyVL5b05Mhv8oLir+0/kcM/jrOqX4b9CrmqYCXSde6EVUxwq7tvQiNMKItTLkf67GN
gCipeCHPDfejdc442yDqI1+1jJlTlFgDMq42aOjxsvYgceyALuj2WF5X4GC1QsgcXQoq7c9kOyEC
cBfMYY/rbqbljl5OaCQQbNzJbHlO3uZEfxnKV03InDR4RPnoxyxWR5TlNJbi1HzaZvl6Zi8+hv59
5TztiLBMQO/eFpTZFmzznRuGsZPiCERn+FvRl8chrV1rEdxsPEGlmLONbQw5mhpAHYTDDyxc7PNX
nhI1SsqpBs+c+YL3WmjL/QCmjzbj3dzoScr4MALoKuqKDShaXjW9lJWEZ7UaNnY5q7E9CB0caBEf
aiP80PT+jBICg1Nbcq3DS9nXUWKOAAoYdRDsuxxcyWoKczS6xi7u5G8LmsJj9+M9cTrEilI78hpX
JoXb776MRCOP3BjOxi6EBStD+wpvKvzDXC1UU4g0eewbqFWTtiHhffGwABaav+FpsJVXBU9TP7rP
X3YpEXjX5A2/ghACOtgQOsZOyJ634ahPglK2jS2fqjuFmAdzn9pv5ddyDw5bl7OiNsEQWBSxHqja
DbPfTkrQq3GHcRZAFLHsLDv3JzvfLy7or3YJ54y6JvdCgwditv+hMfttlBnholswDfzzh/AAcv1z
5sQoHDq/q8eC92zbeLNewjFOZFhZLUkQ8EUUvgF/GIE8JTEyx/ARiOeEFa6lIxnT6G1ttRvoUoKl
2gNrPPTuj+mY+v3X+qtORDjIdObd/bZ2wouRZDxUUnuQ/VPTuq+9O383jgMBMRte5qQi4XPnN18e
eRJm1yxyjInMC6pQFROtQMA0H/Nd5FAeMWil3lnEU3JSO52repP/HrmiV/ivHD+lfshsQdDjBM0g
TlPUO7JMFSPk29u5Abb0YX2m373gJNsd6T0crMuh3HOnc2PLu8BjPFWLezGt6HSqJ7zvz6MN8lqM
dW2HPqLU8nl0Ojs7mXbh3zZ04+S+wGVctkNEOodQfGP3duUhO/XjSfNFke+u2/YpaPCGXj2Y1Rn/
ySS5iiTKndceZL//mZ8UJ3IEktuW3bjD93j/PTr0xzknt827jo5THwLd5v/HZXzIKhQlURNkFZqv
6XeENEII/zU/GleCPGORkS+PPWdh0om6chxUBqPdAoyCV2rCWqdohUwdZxQWSE+Kx66oOZvo75q8
WxiMs6DTS9aLGMfFbKu2dde6Z2k/2+enr4ETeJODrMa9vD/FX36C9+gdClIk9PzoGDvqvfXyxeQY
TD3k6mNAignKSjwH0AN9uRGNsRabiSxjpZQv1fyUIdHIWx0bL0+E+3DbQ84e5CPsy3MBQWMdpFpj
Z+rkTAWRZKozfAq5ZJCbQMhXIFaLWJjGRlCFMpHKtFAbO4eu5iHeoYboXSXaox6RcgRfVX0nEsNZ
HrgNlptHB66YeF6Duxht68w6jFRw07QzVLpBn2buqocQ1w5XP6NKWfRuL4lNG1dI9O+rgyMW81jK
JyDV7gD5L/BwFbyUzCYEGlIRwETRCMgtGYg+G8Ixw3zVw5cIWfxA2dXx3uTdXDZhQJiJ56eIywR7
l2gKBKqHGZ4XCnd68STXuyW2Zx6n5eYxhDAWVjPUxEA+ywxYauZqGxg6jr6PyRltg/J7uWCg2Zt3
UUYWFFhH5H4k5S44GXuZc4XZWl14d8jor0NICM3Yl0NpzVE11QY80jD7h1k3d31nefGochbxtpF/
cNia53yR8rqfgDMf5NwZFLtChZQt+dgjn0bfcheNRIILK12UTiW2NbuyM/Bq3q4r2rFbQ9sWRD8i
6ArRb3xpbV/EEdqH4Dj6qf1uPoV4dN3FrunMH4bX7KLvykKUb40bvog7iHR8xJ7194ko+gVofUfT
OJRoDOYL0lDN5WjGF+TLfpwejaAmuuaayE7/wypc4TBb+JzXaG2NgBPkihf1LYGHfemTHGWuMyct
tHXEr01ithaIbCuJ2QNqFpqTLgXeqFmQUAFhiDS8NvpH1lQe+Elv27d5P12jMqtG6AplGRqgLgOq
MVNiyT9nidQ13oslmn9AY+Mih9F1sm3Ke7l1b8NvnMLo6IWyOgh1cV6wVb0N7vxFUgRwJCMBVz/o
UYO/n0AD5bvodkRoAKkqxlFypJ3wbhLwYATHxKyTxXhPsud4cW4bsjWOCH+BwJYeDFAQYmYPjMiS
IvVxa+cZkbzqrO4DTzuJn+hwctF4cZItHuJ16gBppxUiM3OGPNMsNxBbN3PgJQ/jgwWdcYzhrvnr
CgnoD62xmGvhIKd9VVKsuO5Iatgjgom3B3BjA71AYC6A8tAuXR4CobL2GiqwhNYpOt6Q0WAncwe6
AGF26bya9L6xotYGr/Jj5PRu4giZOzrPs2983rZn66ZgQPgRwregDoNfMI63gONQbEpk5KUPzAok
uXOCg2gija+flncOmLxlGK52OMrxYodI3eWGPMVoRwm1rEULmnUW3eUYeBbUkQhqSEji4xJxG0/l
wDGuVyuVMmp50drZoDhtMtiSyZuqjVALZdD6zyLG49JALRZFzluouTrjo+pHJUm8Bqo9vun0Fulc
5ZE+SSpS3sW/tJfb9m09Ry7QGW+ErEetLwXQe7ukoaX7H4MnggHRdMTn8rOxo5+3ATeeXRd4jGMK
Uy9OYB+A6Kr1EGeuUBBZIUkakELhdDVsIUFLhlK8ySgVtejUrq6VyjRhtxfL1p7zY9Mha44Q6Cck
Mbpgd9uk61pH7BlrJMYnZUGuocwLJP2UCGQ86L7mnh/OYkWq3URCPyMH9BH2BApavOz1Rkr5Eptx
0KVpDLmzgF0+DkQilh2cU39wf/UG+euySsZMxlHrNJSzMapQefOtuIvO3U44CY+87gnerDH+2PV5
FDcl7LFwio0SyXNkNp22A+E2r6hw63KHeaNcRiiIRSaHMagzOjmW0poatHgtmusQq1JJ6k77Zvce
eeVX6yS/RE/zESwFh/RHymuC34phXXwAY2xUF21jjfgAMxjBsv+1Lu91gczoEJudIkd27kNVP5b2
HpljRYOGkPzam5zTSKYY7EmxHgRmQTb50oPpjg7CKdnPjzqoq01/OkLx/RNE46RxI28g0MfxpEND
Yg8ScHbkT2eLvBp73b29krZ229W36PQisFqydd704jzjWxarI4P+qJYc5rLfUZ0raxUwg6AwHb3E
bLd02sT1EosNKIERlsAVxs9Jfx/hDhNGiIqqu9jpd8uD6PPWzlbgF6okf4CZqS4EyFC3E4CXzF72
It666CHDcq3pHo/i5Mi/PZR03d8ylJlWQSyLtMmB10kyGZG5aAIiSw2e1pw5oz90A4jVyTGFue1T
E3MmzrYh2W1wRIccTZAjOa6pnhJ93DZs88RajSSb50WJV5IMJSz7Fh6QavuJEwSrdrFx6XVEsK2b
vH2CZyG9kqy8siwFaUCvCY7IZFdUTqMi7+Plmi0JpMp/GTw4elrcGlDmOgXe91TTOuopPelEZ2p+
hN0DZwy3btTrMWTORm2q816TgJHciXb/M3jJjsK3hOj3yj+kRdd+z2rktJ3Sqp2Ewet6W5tec+k+
GzgeeN3pRw+mP2vLYM7ATFe78H9GzIv2kS0fCif3UUfUwSPSfes1ZNzJb+rT7UH8Hc25nigInEJT
A0xKbImoBnXpTjdgmvWsH4yj8gZ6R7slDwNiMSoRvcp+w85pZwjtijvRkd7/IdwEu/98ADOLY52k
cRFjFiWJyCDhC91I8SceQ+LmpowUIILWKLNUfo/+yv2paLewIBZoT4lI8HQhFo8oY/NJ+btTCNZA
AY6teYisKRPRHYoLlI+8mJ18RmBJvI8fBCdzM3/ch87tqdu+NdHWpP8FZEauT8wkiCwAarhgkHkk
b+8yaZ/nXbnjUY1su8kKi6739fjVCOU1AbBKVwxc3e3dlIj2RNR9h4w90UkekYfg4aN6Ct0Oyav0
TrFF3j1xYxJNA8yrIvIA0Ff4HW1bfQQVPwLd6lzbOpLXBGlXB2TqPPqtjauESRWjUOtBIxFssEw1
0qVLLBUpIijaCLrfpF9Riou2d1L156jgTOKWSajIQkLeREXuVXlRnan60kSoftMzcXnWu/rLjCn9
+2gnSpj+gDDHdt8N0PXIUDg4xg2IO+VDp6t4rui72w65MXIg9UZRESpVaHkxc1pD0UlKCrRL2Q2C
fV49GINdp6AWQ8vtuW4s8ylQ6/oFfVsaB3jjbENBG+5BKGxAdYPGOGc3REFvCnljgxsyNN3eemhw
A0xOdfqt7ew0fbxt58bt/gKO2anVkMqoqYBrZiwE0U2Fyk3qBiE4R8JM3gbbcBDws+uoBwO/Mopy
GNtC1ar6nGb4lno/oA87y3iEOBuXrAsExhwjy7Qq6iaYU0lQ2U3tNnlS81PZThxf3xq3tSnMSyUa
sW2mCYB08bEdS1KElbvUR6nMSZf9QyT4wirG5yu9madSRIayX4T6nEfp5PZCHT5Wi/UoFp3MsY1O
A3OMYoHRymvjd2aU8f0ZtOUV5Bsbe7Aei3zfxJ/cGPrW8CH4il1CxcaEatjLLXio0ymf5QW5Xihj
aGTsd2Pq5PPzwFOX3bqK0GzBf0jM2E1BJGVLBaTZD/z81+J1xx8L8haGqz2pz+FD5ashAmO3HX1r
91iDMiMYyAE6MFOAgmMzx/YkPhhoQISgWPQU8biftxbVHyzE4C6H0uyHpIhKYHXTczweTF4qeetN
jBpxegtAcSrIfpkyzrAwoD+cKli159K0RTc/jf6Euxy0gHWcjSPu+JaDO37NyQ9sueEal7nlzyGI
kSD1jJ0wbNDO8JYEmSPy1FO2Lh6wDplp1MKgF43VLx07qI8jPoYdI3SCycna3Al1sL+8yt3XLnPN
6a6oHhfr120H2bbtP1T2jZYv6SC31Daz/Kwy7U1uZNdsi6//NxRm5sYys6p8hG14bvpphUt4VkIW
U+DsF1vejs5XWpOOinQ05Fx6IEQchzZUYYwh/irRyZs/LeAxGBqyICEu/rht0+aCXqMxW7wcqVKX
xkBDB4n+be5Bk5kamQA1Gi1Y0I6qKO6EpffQSaFma0Vb3hkTdM3QI9S6opDF9pQN7T4CRY0zNp3p
dmn1efsTtzKlqNA3LSj74Q6B7PblgMSlUsy5PmPFpLI7dG89Ht99JDtJYnlj/SEb0Owcekj+oeVL
HE6dMoPdpUbEq39fzIcsgtqlpB6QNTqDmNOprIbc/sDNMVx/ILO0pqYEVb2FD9RPk5c8jH64y/BC
Uzs72KnP6Ac/gD0k8VEMfBt4a69a4zIv6TEy5DpIkBMo07dOPeW8oM6WJ65/n+KvLtWlmqipqmIv
lLFlKKgZ7AaQCR6S5AEC9VbOyZpuLeI1GuP3RTUIiYzGJLCZfpsbGjd/1Xi95VsXmjUG4+16by5j
XWHEhMxL0hcF8ZvUkeen2/OylTFChwPIO9DLZqGzhJmYsBrzKc9gyiK/jqFhN/W+kTpSIqKo+Xp7
UFFOUPOCHlu2rUGZ2QKJYG0GGrxwHL5k6YuW4bV80nmvks3zC+cWOMlBf0EL3i+dQkUtSzwvEnZ4
Bwtvcc6tHxsuZsutToFrIuY3EvWJl7bccg5Q+IIilDLYoMrrEjU2+iGXTYzoWKVuXCMD1w6vS8Fj
itry+DUMs5LN3AzEtIZ/RJ2/lA7WNBmWxa6NmYhiSlSFF6/dCFRBtvWPXYynCI3ejuJvh5whWgqa
AfAd3eGldJcrCRiIRAO6KdG5zEpi1QPnWsUbU8Zh5ChQQgWKCiCefIz797T3m78mdkUx+do8xlkE
2SgXMYWzxFP2NJgymc3Cb43mpYkGF5VEnJTYVuz0Ao9Z3ygQgJxpBjzl2VEPmWd8VSwneG69xZ73
yC967ezcXut0kNjbPQQ4acMCKNOvWoCRGNPiNgCingk/52T8UWQqB2IrqA9m5D8YjFXlIompJcAr
Rb99Mu3RHY4SEhgFUXfB3QARN9ERj6iE4mxjm/6h4LkOLgUQbLJl6mMYDPmo4L4T1+ZbHOQ7qdRP
ZsTliqI+fj2Ef3CYRSdppVk3GXDAYvKlrb/EvbXX58xp5dlW5rdpEXx56J/beHRDsPVWXWybc/bl
9jxuGYteBNq7SQkH2MSJEmdqN1qoOVPzhzG9z4wXUeSM5+Y8rjHo7rM6TxU809qhAIYh29MRzdRP
gh27+n5MyPLY74dD7mX+9C59Bpx1sWkchAMgSguBDHR5XwIPZhaaaY5LngbitGBIY1K2FcmDgBNN
+s0zcTmVqPuFRDJwsPLRcnwJNGtGN+vT2NnGs+6XrvQhnANsm3Z4H0EQZnQkB90Avrg3e7LMRP2K
WuuD+SF+RK+mF3OWzUaHCf0YkGehegPsU2y4rouhfbhEYG0Rfc0r8V7d57YuEcOT7tEjnJDQVZ32
Tvkp7cOMFH7i619458n1wF9+At09VjOOfr25ibWiQ2rlYMmujBJG3uP4+tgHBFpE0eUoqiCkYuYW
yu5SLZbUyuqzb35Z6kBihAuHX7fXB/2Zq5ldwTC+m6KoIQL1LGriQeY5/BDHfVCeSnkis8gTJ9tY
J9QkKhOP9k3krxkvSpd0WqIAWOGU+Fn/uaj6sZO/Iwli6+C4l/TRRgcByIXTn50eO8Y8nCytdZYG
pfyJ6QnZwxSmL7ft37jTXX4UswmrLZYLyHfBAaQYbp+2roBS+nk/x46if13qnSneKz0HlLrH1aCb
lDNDlTEY7HISG2suFRmBytwUH9Ncfwb1Eblt1/WNB2atIBizFBCLTXPddOD4VdwmgcCRL6aOUIX7
WThEBY9FanNBrOAYb217qxOiFnCQcyUj+jKjrCWL+tdUnMgirq1ivHXUK2nqAwycnkq7sPXKBPkp
hXZIoktof3sEN00CzQh2GShyQ6L2co2HUDkCiSscQ0K2Vqt1onYu+Adug2y6nwXNIRPZOBlliczA
6UWTdVMOixrpV4RSLcR68XqJA1vQBpIndqQTmUdzuOV+FkpK0WuMtIrGcqkZy6TXpobJqqDM0DXK
fTY2nJNpa/daQzBnv1CDhaaOYZYAvW0BzWKga0PASKm+3B6/re1rjcNMUlynGNUKOAX4p8z2jOjF
gr6GqHQ7geMPPCg6qqs9v5ZLKW1VQKXgCotMUjUy6uVBu3yXxR+3rZJ5M0R9c4XVFKk+52KH4dv1
M+lkYp66vepC4e2Mxlg7dzICXXh38Q/mOXr6kthfQod3f9vaQdZDy+wgqGkZe7GjntkXbl6441J6
I4o+NOkohI4gfN62mTe8zEKowZoylybg0En2IsgLgsJoWTUT3PETKnEY+7fxNj2UltJQPjGai7sc
YgmRJEXo+85Wa29R7ir1ZIbfF57TbA7iCoXZsCwL6ido7u3sOPdHc9gJgkbi4Di1uVuZD2Hv3TZq
o6RPQ+z5j1VMSL2o68oIBlgFJXXzlxGS/KviiI/KG9jJwoFUoS28otxkJ9/XXodevPD59gdsbZpU
zRvl3JRuhz3ZBkUTpmiGvUIykDSM7Vi19ZYT8t5cHSsQxjPDWY+E34MaoCxSlN/innfOSHR/Yk9o
NBXgAY88nCyxRelLCtqXCexv0CSEeOpDEb43oW9MH7H62QxnKO/q1SkU/FR8+YfxW+FS01cLPwAd
SBrRhd8uoSO1EdEMXIx40nrUC25Zx2wvQjPkwxIApS7u1fKnOt/JCGIiQxyCHRxt6G6p/zWRDfxy
ZRczZdD5qC1EAuEX7cFK3uPhFLbvGu/I3ljTtLoaXCcohcfFmTkNBkRclk4GShUIdmIoXoacY2qe
BynmHAYb4TJArKCYiQrTTB6NAi+iCcWrz9JAll18gtzMSX1oGpLvwehytN4lTgHUxnaCdCqCzgg+
Ilv3uyBl5R5VK/RKOCZU2/dkBhPRG2cB/b8Knb8xdPuSo9+zsZov4BgjO2XMjDEFXCXf5aCxT3aS
wHs880xifHHSq9EEZz2OGe1pbKG+DiKpU585Q1HYQexKw69O9RrzKJqPzXDUioc2Preh02Njizij
u/WyhL0mhhaREc1gqwqkVtSEZUxhrxPeK+ceM1t+V+2n+G6463bRU+/lAgl26V1xr5ND9KX9a805
sNusP4BZJkUgIM0FqWF7Crxg8qrIiaz3wbqvIsO+vdFwbWXOv6YW4yzWAKVABDfZiRo6etXPyPuZ
3n0kXvJWSk68Dx9GUtz1JH6p/O+8CiOKwOxCF8YyZ6NplpNRW5j5HpKiqqOCCq7J3Tj8piSvt43l
ITGnYmaUc1fosBW0TkNwrLPDnD2183MQ8w4OuiJu2MRWAoMDVlGTBkiNfNeo37qUc6/eSMSiQVNF
4R6YNUzK6XF5QLRqJQeqmnX2PJ214Ix+oinzasVbiuM8OTBOCSN7UTXOc/I3nRxjGBr4f6vOo5RO
ZN8MUQjd+WxC6svqFKfB/gY5HjHxEwhQyaObmSCXSu3Q0nd5dQyHkxAdwbU3a0dduR+1r/r4iIo/
Is8h9ik/DRxIcP0/0q6rOW4e2f4iVoEESZCvTBM0M8rBemFJss0M5vjr76H33vUMxDusb1ePdtU0
G2g0Gh3Ocafa6slNMnl97rAJDyBqjeouNvyb1h+tyBjcrtbshkt2Pbx0YYEZtw+l3aSZbrNsBBzy
zVjdsoZ4Q2ibeDcFihWtecAFy1EUGQ1OAGYCAKt4oyAvgzbaSUMcAA+IbuTcPCZgRiBuqVXOdSNd
cIQXogRnC7ajqUmVWVR0iHSnDm2KBCJQUY0AZJcrnn1RGCZDUcvCHyY0L80omPo2zSiEpZ1pDWDp
AKe61chvUn/I21NcNN515RZu5lnQv+UJjq2tR2DLyZCXSC8EA0NUeQpq3Zta97qcNb0EryYD16eo
9VkvzbeyOvMM5SvXNnQKNwUzdsa01kq1IJDOuFdzYwTOh5iMlJTQ8BXdaMGz65Kg2EXT+9gcJV7e
RrL7z8f3kYsAacCc70VdQrz+M86A+xeYra1oPkDCn0eU8kPd6/mKdSzc+xdyBFMsZBqqNaAxbW7e
DskxlZ+ibsUlLzjKCxGCAdKJmhEKm63d+Kqt0N7W1ZUQbVEJoLgizwh3hY6LSxNXJqoHPMRiqWH7
2vDJ6YrwgccrMcOiHmdSZvs4i8g62ZD0iEAKwBMtii7jPN9eN+k1PQSPH0uhqaCFrbU7BeAJgC4f
kfNCuvS/kiKOrataDrIujMbbAxgdGm3XGypc70orwMpiiZUnI0OHqJpDFdJqt2GnOBiWdK7rsZRk
xjznv7ddpOGqqqRsNAD6AL9gOkb6QRsTu8+BSjhSp4j4IWtQFAh7vMYJkAqZW8rcHkLZCTtuaT3Z
+P1jk6zVC+Y9Em7Pi48SHiYczWeNKWF1s/bZyB/L8RQEN2l90wVHOXG79v76Iix42wtx8z6cGWXs
k47HymyUUb/pItOSotdU2fjJSpl7bT+FQ9x2JjhAzPkQJ/FdW5U3GX+6rsmaBOHeyMvANAYCCb36
5vONAmqi6wKWErAXayW4CT1KJ0wcYa1SjTwZcRxb6CUxrNYc74ZOcs3E8IYotwASbgZrLMarwgXv
EQYT5jN6HweCPGV+ZYWtXba32XRX6/shNgF9c8MlZUXlRWNE2gt3P2oP36oPdWXogSqFnZ3BZfnc
jdQYfVU2GwAO+qE/kObX9SVeskZKUfhBvhnNZqqwwsag1sVgQl5rdr+zKn8akAxrZRAugAzwuqil
vA0Gkv/KEha0bwAwUSYR5p0PaFGsAnReFh/s6D8+Kw/VV76SiFroEMPY+Jk4wTcbvprGMoe47ouc
ohf2mJzGX6VpFTcMNW7X0XYv2v3qFMj35pILqSLCdMGUNKhTSMXz1O1/Y05BO6o7QKiEVrEGxbay
eSKrrSEXIM8aIAsFT4cDV37idhI/GGsIkUu33NlKisy2oRZjKimGnIyiSyBVb8I+svtxLUO0JkZw
xK0cVjRrZjEasY1+HyO9tpa9XxgLutwfwf2OxsjGdhYiAWXQ2FRv8RM/yA6/yd/Ux1i3ohU3vHjn
nS+e4IcBHUS6ZN6kmr8EH8zS3xuAvElutOlsNCBLv4ob5QmdpuZ9+nL9wK2tp+Cf4TfTKqogmdKv
3nhRaG2V5Pm6jFX1BAfSjYksgdWwQx8mRe/lO+jpbqI92ETbHirlb9N+uEscDYz2G2Ptva0s3Nzn
Sys4FNzaejiUkI36ONrT5FsVBXlLB6pB4P4gaC9gKzHSQq+TDrx8BXSDIB9AT7Wwmf6YRWbRyBhs
LiI87m+zdJ/EbkodYC04Ufw4lkfub9t2U46OVJ7iZLOy3HPP3WWwMn8AxgEwDYACtfikmYYpMFOu
Yj6wr6ykQ8trodkjsbC3ACSLMW0d6u7ku1nhrkhm82peEy2cnNwIjAiNA8BC1W/QX9lUGeCatkm/
i5KjZN5m+aEq33KQ8LIXU7M6JbKk3KXklyx/6HikaBYZkntzBskJiEsbN+qPRulvJ7CMsOIJaRJF
esvyyjHB4FsDV7Kp3gfwYTXNbQDgarXYUsTYPNh1KqYvkb+oD/WUoFLzbgALVmpUexg9WdnGwIzN
dlq5zyXulv2OSxs/3ul8Am/ibjI2+ripusdkOPr0VgM1XhAHTsZ/BtFNkAEzE1FFhibE6S6Nb7ni
6Aq4d+0CmAv8Ns528eiRBvEqf8kwR+BvY7Y1zJe8uKcNUgL8Jh3vQf/C5MQxqi0rH43GyxJqFd1B
0/dxcK/nBwloYezVROF/OiTVTU5TjGXtWP6QJRtef/j9Ewon3Hxk3TbXLTZuEnrLcX5IBzSu6KtW
0Sd5209exxQ3Atp+9kbqHzkDDdXgWwiKEv0YGrYqP/P4Uco/6Fg7JpAAELA0eoDlAppeqe5ryTGj
LyXXbDX4QcZTFt9KBVCMUUlROkx8GB7MD2Tsz34JRGpvan43oMMwD8S/RR6rq5+N5LOveissDx2A
lht+A0h2bg520nmB6tak3klteWiCcaMptyntLZIbGyN5Q9eQl0VuZq4VnhbKawCWQ4ssRgUJ6kIi
ikumBX6lhe3clGPLO7arvAYYNZGVHmrMPFvkjh7Zc+XCwh4xCjmuRTffIzck/4F/Dhwm9Muj8esy
ri9TLW8rBeLjQ+oodm8nNr+tADJpvT7qh8Dh+y9Ujl5rd23IZGEY9FKycDD1fNRZhUvtT5uQ7yr7
0ppeg9LKELraD8xlx8KtD+M23DGncOKNNFjECZy1m2DBP1wsgOAbw67Om6DHZygz7gtE+46+gTPu
AXrxzC3ccA47JNab+fO6Z/oeBV2qL1xzXZEYI2EomA2BE2bvheKCA9Nq6Zp+8/cL/u9CP+GmI0nW
l0xDASuzspNq05vQS6Bn6XSbxvVv6m1rr+WUFipZl7oJN1wWgjugMbCm2UtpgaXMK1WgZyAB6Xw0
x1O60ex+JWxe01KImlNaAYh+NmNm7qm28YcTlbbXN2zpFj1bSQypXh6VEFjeelJBRqwHn0TbToTv
iri26v4DJSfHTIePplfAWhYmlm9g7k3urT7q7pNk7YX5B9bw/99UVO0uP8U0U6Uw55o8gsF70JZR
j+9iJzn5zmeyGZzpAbeahTqLVXuG1dm919i9s9di6/H6mnwzYpOqKtgNwQUJHGfw0V1+Rw8er5Qo
PsKosfIUjK2WcK41O67OSXzbXwj6g3GMKQm4cDG5bKZTWuigaEHmDdiHOrcKyaWKd12b7zssSBHO
pNLRKR3QPGxXkWVgigrxmZXHG771H/Mdtflg5aherWEpr+kmnFCOERAWlHFvS/l9Ez8VmtfL9nXN
vjk5QTHhQCJlKdWkhWJSTMguTcrs1dRi41bOikS3hnzMj6yN099SGw8r2cwlEwEiPcB9dB0ItOJr
L4nRLNNNaY+i4IYAXpBgzqW6UejbdQ2/v5v/qPhXzhx1nyWoJlUB/Qm66m0TwZ0jD56+CfbKD8m0
g4PxyB+KG+2Y7DS7XmuL/P42myUDXQuNl3TGTRf2L2CT2ZtRAljoHY7ejhHrFbMgLt3Uu9hFqLaG
YrwqUNjNNijbqGohUD82hwj54Y1pa/fsvQfkdrg3Tqs5iW/ZAUFDwbuCto/3LITAUgNWUG6DNhyE
ngjXPG7Xa/gM8qKx/l3PPxmus51seZp3I4G0wZFvjU33BfK3Gpim9vxImzb6bY3oKLSbD1jTuF27
vBZPIx4E4BsBbyMRC/ajnOdcmbIe7VXob+22/ZzK0vS1uGvxWIASVsaoImhhxFKC3hisMLGsiLja
3+2G2LorHcp98enfMRc0cdMpuwu8pl9xBMu2gxkNFDDmeE+8OTDVBrJoA3JRXvpS79Fl7/lO+qk8
YYLTLm/bz5VjOR+7i5tqNp0zecKx1CQlbcIwBzSvgn6WprHQjGpHmxqDKD0givAEXFnZ710IgkQh
omWtn+qZBA2N92C0SiSrPe5JHZAEQS4GCofbEfBW0i4GsNVvkIa8F3vpsEZuMMeu37TGYC4QSE2s
tNgJWKVFbeR0dkbpQZV/G2tcNctKngkQXAD6y/osaODQm0FHy3dulWpsx8R44C16VdvCRNcLCvpV
asWjijw0eIcHlLr7cBsUMegONUvRfXCzlLd90e8Sg1pyXz0aWod8nxStvTK+x/rznpx9ruBAugQg
4USZrzh9p7/3H5OV6174WGwfCiCXGl+ZN/VOvKf7wZZ1Z7BH5/Ef98FcfoIpRG9UUocq1bBiAA8u
ybvU3hsRmLxewaO3YoGLmz8jO86pDrzohPsg7rQyimv4rwkFLz4Vp2FY48hcvu0wgySDYXmm4xKM
fOAMb9TZIwMZSwM04Kk9edoNBYDPj8YKnrQ9WB/QKelVKyHSots6kys82mK/SmjUQK4ZKTu1mA6o
VdtBPrrhGrjZ8ir+1VAILbt41KYmgCTDfI2iFzVyr3umpVtmHjmc41cdkasQQrO6CIM+KGGSgbap
kfnw70DF1PONzNNTttb0saTNuTTBDWZ6MYV1Cmmj+doGXt6sdT6tCRAMQmeRNsizAN14VOWfIGm9
vlyz0Yoe7Q9ePJ5AKgUK0GV4JSsjpXpX9XbHPuFRaefUkYfRFjNYu6EWNZmR6f8lyRAOaj4AbZkl
kBRR0oEiMUTaOYmPWfAz8BMvUChaTNPG4Z352kccAFG8eSEdRhs0Iz/5ab1i8d/rP3AcAAQCB9DM
qorm7kvNx0AtacfxPclvINuYToPWohoItCe0KiEr0pCVp+zSEQMGJ4YLAbKOPhrBfagRVY2wrHs7
8IFbwg4FzTBq4+a1c31H5x272NHZHs9mNgW9VJbJUU/mSb8RfYl+iL7q2o1T9SDpwR74666GDroc
U5TXxX6LrwSx8/afRXddomgDVhRARxW1gIlnFTIYOPXddSlrygneg0ZI6nQmpFSpbUCN4ZnCaCko
BD/S5MYHEdh1ed82TdBq/v8zrUiuJ2XIZnmqGyKDFKLP5ZWsoQUsStFU9OtQoI3j0X0phachycYZ
ZInTAxk2WuD07ZHKb9d1WUjfwDLOxAhbNE4YIsxmMepxemOtRT8Bdyedon3zqu+a++JBDyz51xqY
yUIfIsSC2mOmg5lruoLhRwGrwVyGNYzyl0pF592++s10hym3HVDpU2foPsa1Tphvbm3etzOZQhwV
NDVlYwGZeDAm8e9Ba61+fDXjUxOuzSp+u3AgCkwVGNFDGQYkgIJ6edgwgJBidlkzjhU/tuGxUm+b
4oVO96C+vb6FS4ZyLktQq1WkaWxzyFLT0EJppfAd8JNbUr9yzNZ0mo/hmdlHshrlejjPY7fo8B8M
q8x/Rig+oDfF0uGbgaKxcm2vaCYWqqc+aMsqmFexuM2DX6x7jkDDbK71/CzZBbw9AQEpVbRv4LgV
T0kvMTAkaPMQWHrS+/2EK8ZvbpRic32vlhziuShhrwY1HXIQeMEhxhiU/SBspwW//jsRwjbxHLzG
wGICJIY82ArAJIuvEkBS14Us7szfJRORlcxaTTJfnm0ualU3JrzCtAli0whkDLey6ZOVQGHR9hAn
AKANbfUA4rq0Pb0pDFCozmP4g/IyxXFgT/rgVP14Q1KOOht9RSpxReaijjPlOTAc/iCAXso01VAO
qh7UFXPFL5kvEjyyQidVH/+DtQRmik4Bpo4maUG3IJcrBAissk3eI11nx2Num1JgF+OK8c0/JAYB
8OYYbgHF7kxLeqkQyGriup6wiGX3URdgpqUWzTcDGsgqh3JXHlbkLZ6rM3nzAp85jKzgQa8MkKdM
W7A2UcUJmh9MPvJiZTpooa4GdzuD9wFKD2QjIqJ5pUQ9PDuWsD+ap57b8muyLTBQU+3TZ2AzS1aA
UQTf9X+Z7Tb5XMOjXbzMzsULp5rWYU3MWXzn5ac2tUpMq34CWngTOfU2zP+xXSJYlGUMFYMUlWHM
5HJZlUyS0waPTjuXgZni9s3Rn5xR2f1Tq4QUKiNfNUNJMkN4MmVqoinjBMIJDHcM2gFk19XgSGvA
S9+TBYhuVGDsAoaB6ApaoC+VGXt5GrIOFfsRpJARCoOSVQOKnZ6UvekBmT7f1BSYwjFKS3u2A3Na
bYM/ba0++d1S8RUAITUJ8FRAhikuqWrGmdzit9PKCSdHwiO78ML8rqhWLHX+ocsjeClIOBK9EYRg
mIK6A/0KwLoH4Kz68/rGLYBtXMqYlT07dnpHjEZKoAy5bw6Aid0ZHt10WNbIbratF2xCu3BRyAfm
ruTErrYjG8NVj8rD9e9YiCxRKFeQeiQzcCKgGC+/Qx0nvyeDUdvBS/WluzKwPW6Rp0c7EXP5Nn7V
jvJ+jWLpe8oT9nQuVDiKkWYOkTILbb5GjGEx5CGrQwTQ4dqT3qvTuL2u5NJ+nosTzFc2EhJKHcTF
46GWf+tz/nolvFtbRzEKagtFKesJMl6KnXFkVnYvWTKK9odXcx89Nkf5eP9fKSVmSwazTRplFqiM
u1jbUbKR1iK771fRxTaJ7XpjljPfTyGCPdJXhI8O2uie1puhlG/FjEtzEOdvBsxzxu0478+uAjDI
AY08spd66hPOgpvvRg9MwoaLDhuQlfiRt0bJuMAycamn8LoK9MBX69kcewxzhAf11HjxDwyp7Zub
4aHbzrjXDGeR7KLd6fdwp9wqzuRGnz4Mda2StLoWgpNDH2ZM/QbfEry0Llg/D7GHBl7umW5yiD/r
t+JF2sSnx/DY2/Fm7e210IR3uRKC5zO1UdOSeSfGve76GyO1zJvRlbey9esAfIKv5Id0b2zNlcMz
r6/ob9kfkB8gRCoA47j0QYVUAodGRn2eRWSTNmDECfIVcKMlF3AuQvA4AY3JMI0Q0UvdtvA1RKQ+
urDXZmqWrihcTsDyATPlTDp1qQmjadPkDaLRvNc+kjBDPiVjwxHUdQ892pY9rikrF8nSGWUqamMz
gjqG1wTfpo6+ARzJ+b0HSpo0OE2mvuk6N5x2YUjR+mZlazDZ3yNu3L5/JYpDJH6pkbHt5tdR/hLk
pYvGyfeO+4dJ78KVIGrelW+GgS4sc+6DQmJYMAylNZLInx8U6JS6SYLmQc8AfyWV+tPQ+w8t6Zxc
H5+v+9XFM4Bcy7+FCqZSk7KsMoI4EWzYd13RO3pmfBnxZJvsfWTMBuABWvlwNPJRQh9efWIm2RD2
DItyAOC05xrziiRYuagXDfjsq4R9LsH65vsZvkpuJs9vq9PQF3YelivaL644QixUhiheVGKMrhpR
2xoDzkk2vOuNaqkY5iQxkL3vpmFbM8m6vtiL5wVEoQDK1fAyEGufDakmEhvQKs1+NJR7hlzeZ9Nv
3tGbQlvz84u6nQlTLg9naeoBw2wSIBMBzGHwZJvUO2LaenhTNzvZCFe82uKOnYkTfEEVADysqrCU
k+8DLal3Y3SjD9EaavOaVsLl1Uo6kTofZ2TAlK5EP8LIkciHHL92xg1bw29ZPPtnOs06n0Wt3WBW
ZgQISDtHjQ4xnFM2P4OB71J0TV+3jDVJwk1US7yKyPwM1vnvPAHGuwLMiie+yp+zvEszWS2mLk1A
AlxqpAC5mMWyiec2VS3gwp6aASMWdbK9rs7iFQcH9n9ihF0qcdoA8oGLoWgS4gDSRN6OfUDd61KW
beGvFGF7eKSS2mihjF4fDMI8yt66flc0G12yS+PHdWHLO4R2CbRl6IjghLenNvDJ9CXYd2NIttTi
kaTXFi2ZFfI1Wt9FvTA5bMwo0vNL93KTSn2Qqa9j9ZQotir9gZavbACXY/6QcNmW18Ykl7wScrXA
IJrBs3SxARhUrMD3DvF255VmJdWpAvoGWrPH7q1SV0YPlhYRRMUUbR9AXAQ076VmXEXcG3M84PNA
1rZdFSC4VOJowwvtLg3i5un6ni2Z4QxNzjSgpxCQg1+Km/lC1KwJaptWsZspwWkMBu+6iIXFAywQ
lAEzMLpoxL3KtaAyphgMoqZ0DwSYGH0MrHB0ZJ6NtYLxQkoHs6PAh0RtQgbwp5grq3LcZDkaPu0w
xszC9GUWkiN3YDaMRi9CBprRXLZIP6J+MT1wbY18CNw0WC8hQJHB2AAoEeQkdE1ENo5zIxsB5QGO
PCS30M0Zhz9YMCau3PRkslIlSZ4A99G7hAb5Topo9tXkhm531M8fC20gT1GRTadgBKJZwqXGM+JI
QyLHkA49rbpT28g9+Nu1HBZR0KT8GoysfkvSgdpaLRdv6F03QoDTFJLtA2jjkwB56qEuDXaqUtO3
szILt6AHG35FrZ7R0+Cr4S5gc5yWTkT/DcBd1DBpGiq7YhrAVx1M6W4iIcucxkw0kKUlYXzQCtQT
LGBia8RC17IyOuOARnHwD6i8txI9N8F2qitqYflTpoZuLBcUba6E1ThAPU29hvDCw0uy+92Bza+2
QhaHaPSIW5Pafj/x3SjT4SaWpexQp1n/ZCRT8VJL5bNC6R1Eddsh5wwMamSaMM3BzByE8woIfitf
oV7U9el7yxrDnuQifWhRHwVooCmD21xB7wwfAHwLaoGoKlxVT3rMuGVE36haSl09JvFOTrnipjJy
dDod2B6HRnJ5V2HsoOrKvdZ1xm40FaVDzWEI3aaT2uYr8Vs52KtogQXPWlYY+wpQlrlbqhWj+z4c
FMzK5hlQ1OYuRVsfEmTGgGxfPKpVFD8ovOM2neruKSsqAL9JpukNnQ+egJLpoIjDVP77MMYo87Up
WvId1QwG0GjFfuwxAI8Udll0wWM71Y3xmKZDC7gTjSuvwCnKtoU6FLKtT1mCllV5/ElYADKRSi4K
N5OS7nk0sV2OzH0930ylCpkKZh1eVSkpjb0alOYTgu5sOzZtrfhWoOnRczFoRW8BFhJ06lxum8Og
FIzvgZusqs6If3d5ScALm5tAMLcob8bOyrnJJquNCiR3aJ93Xsu5+hJlQeLbdcr5XsoI2ZZYKa9B
mP0T7Vkq3kqJwgBNFfhPWkdlpxtIc2xpM3jAylf2dcjLrS815gGIRZECqUESO4w0wbZJ+/ihMvxp
B0Jc1CmnAbgMud9EGxVzTlaFzuwRymh94BQp63ZdlUgYCI8G2QFAnPybRl2AWaEuQvjUKRh/0YPB
P1BJSh8Jy/tf5tRG7mhOyf3Y5802CKrhSU7TGGcvNqabhMe+kwUavS9rGajAGZLfFoW2nlZ2CXjJ
pKB6DzI06FgsK4IfShyjgFVEhdHf+Zxne/BfSShqkSa9V/vafGyUMrjLKB9/9GM9Mo8k1NxMveLz
7cSk+gAeF4YLXosCN8Mc+31XgKLM6Q0plQ8NSYsHDYTiN4qkx79pHDPdQnRbU1tV6941Ag58Pz0x
OszA9zzFrFfZ7PWJjY6WZbGboKF2XIlLvjdHAYAaf3g1msgyEiJEWb3JMs2oQeQ7tpw40pTbw4Cp
rzy0kc/1cKs/a+UvNQVxQAiX2VrJ/nMMcofnR40Mn9cvqO/tI8LHCLFYTUhRA9oLd24KNCScQp45
MXsfBgqcreB3Xn6VgXYIfYSb6I6MgNGy8gHzLSveGuerIYRpqSylBh/mrH0f72PeOm3JHQxLgGBL
tSRf3qpAIdXT0MlQwzWo+fofyZ9TFOiQNqgmBB2SVMbg3cCtpVefSag6YR16lNfvbfqak6G3qg7I
mnoeOGkRWmYxrAQhCzEPWuTmKr82v/vEPD6YZ+gA1jKIb0rAG7WfOCr7ju85ytQrmi7dz+ei5k85
e6/kUjuxpgW9nVSUTmS6JC5dJDWtithj96JHmyHct2vIqwvRqoweQ7yeFapjtFJY3oSkqo8aHm6/
sHe1qX/BzPx2mohhmZyBDjx5kMaP64ouBV2gkv4z0YmX+3fgJkma0hYioxoD1UDkDZTQlqSdn9pN
vLkuayGGlNHwhIQ6EBMZ5uIv17TjYa0WmAa0Q/qFOS2LNc51AUv2cS5gXt+zTYMbVMrcgIC2KSOg
r6rZiff+WxqD41jnabkibj5t4mnElABIMRBDolAnbBc4G3BvA1vd5t1j1b+E8Wugr0DtLC7ZXxEi
YFg4SmMh9RAx0MHRh9qp14DEV5QQA3vuT2qvK5DQVp9AIG3Z839QmKboQtYQ2s++S/6TNzvbFgqy
hBGDU3g7RCEoPFrc8iUaAWX5jSvFoQub+wnMmEXZr7UxLJ0nkJWgyAk4NEU1hA1KaDoC81EBLXIt
W372STJANO+lcHLr9GlYa/ZbvB5wTwGOfX7E6OLxlbJhlJQGlTn9nTuNYqW31at8Qvy0y3+WYG39
p82FuI0wZ2qigxMAZDhRl9bO27Kt6Xw1JvJTmbvp9CmxG8RF//xMYVoLUNAm/ANyGpdS2hAPWoKY
0475bY1BOMBKlhQhxD/vuqNgR/srRzi7WmE2fZQQaAPiUJKzbT2lABsb7ZSTlSrt0qHSZ6RwDV39
SFYKZjFIVa/FIcwC4cYhNabDmKx58qVTpc/g4OAN/fNgvly1sSMqQgWYgtQCZbfTOXPKAbDdXEG9
/foG/Xkqim5onqTD21xlKsCKBVmmUkoappnBxDq84bWjZ+5NA8ZZ1Z5uCi+y9UffwwjuM4ruIGG3
qj3/5yUS+fwDhPXsMVGfpmz+AKC6R8Oe81/JtOJrl5LrZ0IwoXipJfjkKRjJIETaYjq/dI+Z23zW
tr9JPX2Xf/lP9V3/Wr2vjRosVZwhV4P7wiMdxXvB/jWmthWXUNiqK+t92rLMit5D2Q52jyWxlC0I
OFf7Teaf/L6hf0UKG0qDCSijPlQldrcDkH3r6HddY5lgXJZ+6Fv1Id4rJ+mObNfKtovRto5WG+Qu
MetiilUoRSvGkDY+wCU2w0F5RoosBnGHv0UzwUax8BaNHqtNf/Ny3YIXz+OZ1Pn/z+6HUU5bAH1K
2FoAdQBp1FdWEFBmA/y+oH/VEsLmyejwKg4goDrw0Opu4t/8JfJARCv/vK7J4hVwvoBC2Mi5XieR
igXMgI1xat74IXIldFN62sbEHEfyel3eops5WznBOIMwiLpmhLgAHXrowbfUsrfS/um6lO+ztLhp
zrUSDBLv44LJHcQ0TnYCioZdum+AFSI7/5F4H/U2WlFrAfjqUqDgUVQdaDUdg0D6hS7e7DgRW+mt
9q1+CiaHrqm3FOsjgYp3BYAAdbRFXdofwO3kmJUwD7APNW/1BpOmv9jRuNX22pp9LEWo4HfEas4B
Ph4xl6LquC7NCdNeNtJpD/Sxc9De2BziN2MXPqiq294YXvMRb8yVO2LxYJ/LFewy4jpNAtRBMSiY
uOELd6LBQlJheEBTtmYrJ/U9liyyCY9rA9GLtgO6SMxdIOkG0BjBRPUoKsM80RFfxqTc1jxBMl5r
RoDThLG0wzQh1J9KFLoKqmXwq4YaP04lqZ/znsmOn8nDNqcTPxZVQXL3umGrC37h/NsEu24mo+IY
KoJf4B3YDoddLvXedRGLpowML0ZQ8bKb2xgvdxzY1RHtDYa4ZlKR+KOPcvmjV8JtknV2wdFSkP0q
CnLfaeFKtmJZuX8LFofkYO5GHY1YeD+WPYz8elxONyvKLZrzX+VMoSoQ6sj5jSmU6/fFQf5ZI/2C
a5I8G6EV/DpIx+kj/Y2x0LXi75I/P1tTU6jHNlMeyoWu1UAbIy9NoWwDv95MDI1vDDzESRnYRqnf
1YX647q+S+72XK7gKIBMgXYfgiXNpLsy/SylPVtjLFlcUeA7IZzDOCD9FtSX42AwHysKNnGG/KV2
q6OJnLxdV2TRNs6kCIbfRpKa5OO8b9FPo9i1a33wi1ETipYEj5MZkFYMsYEE15MoQNREb6GEXZYW
O5G70tG/Ss/ctdthrfK2qBGemIjrkT/B0l0es0nnCMNz3Bid8gKU4oSsnOPFrQeqNoasFPCcidXe
CgMEbFCgUFvl6DgG+FN5301kpXa9LIUxYph40yGVdqlF34fwhD20GOuHvHfL8a5KVl6NiyJQ8MK7
ZJ5nFg0skI2ma3pcduX45y1+ApWsFff183ULW7TjMzGChRlTht+db/Ay3mlqAta5raq/kGzl6bEm
RlgwMyVIzc/36TgCWvyQsF0rOcnaI2D+WDF+nIuE/7tmqvD2ACIEn9IAUhRmT/GBVO8pc0x5Bwxy
TKFfX7jlCxPPRnlGcAK23LyBZ9GwlGqd2pchcO8/jNYtO3fYG9yim3QfOYbbAYC0A/uBTVd82/KR
PZM7L/WZXJlXsaxXs9x9v2G30gPec8cc4K3HxgWjxI92e13Rxa3D9BT+0CGOiYVLeSpp9YHWESB4
5EM0gWU6TnZx9TORipVK+WJQzv5KErdPQ3nnXxwSYJZsC8/Qb7TiVR5fQ75LOFBM8l0T32eYXg/W
OnmW464z0YJbopXcM4C1ABf/C/TU5mv4KD9kxySw+HYAY6+dSHZ4JDe5Q9iKHS3a7Jlk4Y7sUJsI
Gg6qgSRET+FD1hxo+zK0gFk7DOXaiNVSEzPmiEGHStBPiB4HwWhJHNZ9VULPmjn1kex9FMn2kzve
sU2xRbHxSEE8eas8XDehxTI+M5EfnbFikDQXbIjmvEy0CTbbON0rfL/lPwa7H+HR3E53K6IW1/Ov
KNGI4t4wA3+ChsVb6+qb8qR9Jr/y43g7VNboqZ52l3jkPfgRWqv5gDms+OZ+zkSLRjT2NG9nLTsH
bDJWtklv2Ilvfzz7dn6zajjLNnsmTrAcIPw0oDeaF9UzLXl719nRsbOYTR9AomCzQ3rMPte6l+dX
wDUVxciK4FbnGKucIeUr6SYhd1UPbCj0O7nX93E2xO+CkMnE9KmOApZgqHgfx1nsYxsjE1Szqmz1
5mcX7q4LWQxG5nTp/woRXGmiV01rxqAukUAzIA8PqFJeF7C0XHNXk6ygxwjzcoJFJEWXZUaAwz2h
WtOMoPQI0mM+AB+pqDecVStViCVXfS5OsIigoZjPKyCujX0rVQOvrY5S4WVrM9GLSb5zQYIZKNUQ
B9H/kHZlu3XryvKLBEiUKImvlLQGz44dO86LkDiJ5nnW199ScO7OWjTPInbOgxEgBtwi2Ww22dVV
BBM378xjCiaUA+WzP19PoCi6BniQfh2utQPI0B5V1FZK09uanhx/oKDO8aIO09aevgMjUEHkPAtY
YN23tcceLWj0Rsc1CINSdZtRLabgkrrb9uZQYHaZ+62Ir6BBvOSAPRyGdHfZa2S+fzq7gluyYaJT
38MQBfwSlJlVvCfQELlsRHoUgMtkY/sAsuNj63dXDG6/5bBNGURaBfTLdZS/ttYxD/mQXuvxJ83i
cw2KgpuUPGeQcYoVz32yCT39gi2UnyylHk6xM22vmH1xny9PQBBwoFhQdOUsTRTDlc0pQDzY6Vvh
xxVfTB1wMq7ujNQwWe6J9qMpdqaqbKoyIXim1nYj0TYTS2U8likewOxw10NEVbFwW9AQQ+PpUAQ/
zMayqIcSdnq2Z/m3QQtaEkTVL5PeAmHtx4tXQO9DRUYiOVfhJqAcBL0OUgixG2mdpxx5N6wabcMN
4/s4dLwooFn2NIeA36kkECWh7MycEMrGKgH6xsD1x4xa4CQbH52BhxEdsrjcKSZUcgqcmRKC2Yrb
ojvZ201rLIK2z64gaRNcXjPVaATXaEfNMZceJsbifjVeF+PJXZ/Kv7gyYiC2bUL5DG3MYqdIM1nM
rraEYJ6eAMKhybFUCQDJnslObYi9IYbWh2Vf41xe3NxHe7TPooKjofSth+IziZqgT1Z/TeZDkyyP
lydRduM6sy2cpgshM6MTbOvWl7QOpuwqrw9V8rI2QRd/juihN0GrfZxq39IfTRV9nCRanVkXPDKD
mI7VzJjdIgKxsv6jBQdoFkc8rHTQOo8Kj1FZE52S5XGebbeugT0Y5k9rTD23HLleXAPGqZjX7cuF
gII3T6RuUMkEX7jYnWWmNRndECOjC9LlRrvRUdqd+uihAf4NBANvVQmUaW98QrXr3rXA05l9ufwJ
W8i69AXCSVAVrsaMDKNNZyCTXHcyAHBrDc8xGpUernRiTwYrXEXAAFQMeonBDgm9jrVoV1v0ymSQ
OSW5Fxc//mZgAJ/ghDXRDywsox6tcV4aGBhtjhaYKiuAFveXTcgH9MeEEFsgINGE2gwTBhChswNB
tRXvrTfZuE+zl8um5DsQSkz/P5xtHU9ObIPEYBIwkHwtVyichbfGrrt1f6AS81DmnF5Zh/xRdapK
RJRx6GwAbNBTgTVGVBtixpwZYwKb/fMQpD40XA4AwGoRB4/5wQHlZ+HPQbGreXxl3+EXN/Dda/NB
zZG5ecZHJ/3zIUIAaDK45ZTjQ+h97r1k16B5gYYd6X33BoB0bzl8y/y64dpz+dk8xorUXnr8nsyC
6EjA+iYtxSov+QG8WLp53YeeBV53sKzaKvlDWW54NueCT1Vzm7Gp2uZ8V/tgNdh/6WZvPKQ++2R8
6oN4I5tXkYDKnQva6egrYIDci0UKzG4zER2aiLNt8w7tVJW9IaFX0CmOtzntOEUrHgEzvZ1EXm4Q
XpHMH+g7uhQU90Lpljr5EmGl49iYO4gNIEagR266tVgJQiu0R7f+FO8UW0rqVSe2hIVN3DqrjQWj
tq7Km1tUZcaH9KE/2M+4SGUcWutgFBx+aP4jxIoVgV81TGGVdTKx3o5hWnOAWrDRZ9NnftsOPB1/
xpPFFSOVlG9BW/1nfYXgUafQDqQ1zC3a6xxTPjTH1oFkAIitrGdmP4BLgyeNYozSzMs1XQN8/yg3
iA0k2krsoWphNBwyvuC53rXrR1BKGNASuzy+7fM/hIcTS9uXnMRGShsQTW2SnhEKTwl4K0ZUah1F
GJAbAb0KCF5dtKMIp1fidn1G9QLU4j1SYbfepZ27i3UVT5181v4xI2Z5WTdra+bADFRJU80vw4es
8yemKHGorAj5nAtSunjOS8xYdqDLr549pKUfsVWxMCozwm520cuwGOBqgfzx2B/1LnnXxrJ5LbP0
pzGascLhJG+daBUim7+hLZhaIooSyult4WQJUDIjlFYcFNEfdMdPRoDAOz+uELHQK9O/JJFKd+Wj
b5wbFpIoMjQ68GUxrtPDnqTXc/5zRoP4ZSf/eAyd2xD8Dy0ulVE0sMEIn9YvU3Es1r0L9bHWIbvV
VojofIyNZ9Z+UymcbimIVQ3jDGuFG2gQ6Bh8vfyhQaNlJejyYUiFFbmUBKN3blFwydoFEy+EkMBA
cwSAklyhB6m+6a9ZkPPkttuhhcT0Pi27z/l+vJo45Y5/eX63kHseRM7tC75K2RrGdYYRa1kfROhF
78vdZQsfg/5mAZEDqBbwWYnUmuOgbdTRKRraqpcBOh/sum9e4jxwTMVQVIaE04XOWlOhuNiBQGsX
zz+s+a6cvXzyB3RAXR7Sxw1+PqRtY5y4iT1ORTyDVMvTq3cQXNmOlzcOFDwVsVe+Nq6DLk7kKLp4
TVpSdMjmNpoqUqCUCzdDTnC8PBD57vpjQdjBix6D78WG961GyheoWk9J5YWOdTNWGqgfqN9NztfL
Jn+/23z0uD82hR0N1HDMICKOIwsxEe1ZFS/ysgl0lhcHEPZaJkSYCkJ5AnD+G1jmCi/riubazh0N
77uJZn4vlrL6jndntNFa7nzjrLR7pbrmfhm11LpNEqC5uMvG5ABIl7WfSkaDZujdX3jJWT5V4WT9
rC0t9+pmtvzIjJPQb+eGHGNS5+9uzbJbZ4QUtbMs0THR7fkl7fvbrk/wTLhUuFM1zEzeR3cBK0/G
oBDidNbPWG9SINGyArxLGg1Sc37Sa6fYZw19MmeNHayK0KDVkoeKJZpiFaWOb4K2bRNfcEBcce6O
WkmcdiAlwH7GGxo1Fi3hjsmt7GZ2VGfNx5QKnn9iavuUU89vJ+ZqWoFwnJKjraU8dg81e9NATG44
11kMLSgryG3vss/IwrJLAUwCqNbS9d9sOydWm2FKtdLCRljmgrddvlvKTZx1OLa03MdRelggcdb1
+utls7J5dSEAvOHoUSYWW8xKIA3RS42mqrDDDncAxUrRUld339OQ3eqGCuguO05PzQnxK4wdqulb
D1emP055F3Tu5xR3rstjku34UyNC6HJal63VCCNR9ROljCTzx/yxaQ2eV9cktBUhWVJhB9Mr4r6z
tcIgRRHMQSR1QgGlRudDBi6Z8BsUUuuW+WbIs+l50DZyYLQwLZwtPQ+N75fHKp1QF+BCWEefhyh7
lWtWnbpVD7Ip8oO6jpesr32jCGfS+TyxISxaU1CzzeYWiwbNmmTdTxHxnRRpwxsZflgqITH5iADd
M3Fm2riynm8/18yqiE7Y6aUJdrzYCazvM60USZDs2EGt/v+NiNzc2WTpaN6t8DxddS9xSXdly4K/
WZk/JoSsB0TpWjloGEdXJ0HsarxZes8ef1y2It2/DJyJgDOhACM6HzN7liQp1mY0XvrMI3YKF0h9
t0YaBXnCy8akjnBiTAjCZm+upMpgjI1Pof1guLU/0e9uXvnUOUIW77I1mSMg4KO5B2HJBQr73BHC
oayd0BhQrQBVbeS0PJ1pUGaKDfRfrhb/nNWiK0An3mntDmd1GQVavbU+8yIdPGp+aXTOtJu1+ozO
XjaqopRseFva85/MRyShLJfYIEOFBAtdaKiTaxxyH16mQsKorAi5r+bk5VptVAvNElAKibRxF4c/
Ly+UfApB8qqjmR1BRkRtof/dysoFRob0KVr3+vR5pfsMzFphtC+SndZ9b+PPyaTIUGXeiGfTf6wK
3mhppOraGVbD7lvSvCRG6lvjtTYezewpoypmHelEnlgTsoIcugR4jIY1TXtLzHcrYxwK6f/jRG5D
PkkClrlKo3BrMU7rx3C4J+xu1is+VFfg5u2inpeVh2b8DMQVlw3LoshpyrMN/sRuHbM8X3ukPE4b
7td59ookvhum6K51lm9OV+wum9tWRkyPT3e24JTgj6AV7XBoVewuzPAG6Owz8pDmiq0tS6lOzQiv
gMME7jprhRkImB7y3tp348Bb0wXPGOEDOBPK+V43VH24Mkc5tSqcliwLIwYZRlglb2z4Rforwp7/
t/kTlitxmNkRAyaGjXZpYQsaSF3yNpfWdWd8umxLOhyUpjcZGBC/iy0MpZMX/WiNQEsj+uqGezVZ
9K1NVFACqUsAyfb7yN/EfQUP7Kt0MQaYobivebPLHoba+gX+l30x/3vuZmAu0aOKcwVbFqwS57ba
NLEa6NoDUeMe7gkQLtN4Zya5Ijxt6yw4+ZkVITyViwWgPkXXaN4e6rXnrSotk7g3DAB0qOvQGYCQ
wvkwFntJliyEAYp3xCIFHaxh7arheQX9kh5q73FX8M4NFaBjSdQFdw9h6LUEdTj08M6tsjC2gR7o
wfzlIGvSQz7b1qMDxoO0vOlvapo+XvY/iWOc2RNDYoRKBOhLWrz87Uy8onfVIYeQcJcpxiWplMAr
TgYm5J1lbNt5F8OQ0Rxr60jBRmPvIQyTsRdn2hFAhvLsMKd7ug68H1xcAlVvqpKtdvoFjoC0xsWI
TjXBFyzLbb4snEDeuTxcnk4J1uBsmI6QVRXRgNvRtn6ZtgQh6ESslKFvFWrODK8QThoMiCaxMT1V
uPIotsR/Mc5cAJ7RTorWiHPnyVZnXSYytJ6JnIeCRkdzd3nyWlpPHcBSoXOEogZHM9blMUs3Cvtj
VXBZrc7JpDsjekqGnQElYOLhcrjTm31U8RqUP0rIvHwh/xgUfHYKzbLQVgyz7W4b9x6yzM2suMBI
pxKEEgaQnGhWtcTW9MVywjqqJ7irnvR3M4tnX28W8MAbJmq3rKw5KPkHzmKSglBptfloVaYibZCE
uO3iAbgbJPioIbYHdw6iqMEstJDpGlppGj/qoC1xefFkcwneBFBtQ3TThrVzlynsftGyaW3R5bkg
nyQg3L+Lq2+XjUjyn42c4R8jgl9qOaRc1hFK42BH8ubsS072OmhJHW9SMU5IoJYggTgxJThjr7MW
vEUYjz0Hke3N9WNCX+P6ae73DGo+Ux3k2W2cfwcz9TocptxbTZ4kPnHeLg9ZFldPv0Pw0T4BbQSQ
zoirBeQYzJdSX3yknxAqn/9mBSlIMNBEDsUJ8YkiQ48UjRuCEZsUML7dQjSvrnaXhyMBbmNeT6wI
aVfM6ji3clhJaeEbnT8v3139atSv42YP4uJ2bHfLdJ1kt4bjzcMbzX6F63cw+Fz+jG3WxEP/9CsE
b11qXZ/6wUCASwJnwXJW3tBQ3scOCt14G+0VO1C6O9BRa4M1DLwyYoOljXa5XHNgb11Z7ecdReHI
Id9oT1UXSVOy2cE/hDcGtOVsnW3C+ZinTZzVMSaYAhwM/mKfcpTiINyc3WUc1SPQEkwg/x5Snv9q
D2ASvElff4L/457cJb6xx4H5CizQjX6o/ctzLp+Dfz5MrKva7dQM84QPa9ynLISG9HrMTMVbhCxA
kI2yEB122yuLsK6rOS15XkJeqWhfGh0xIj30yxVdA4OocCKyeT41JcSiZAE4ZzUxnL4LdBREMqKq
N6osCCGoaED8lq2wUBWQETUanqnKVNLT6XQQQnRJwVOWWCNMJOiAa69jK5iKb7F+SNHmrV2F3Y0x
KwpJMi8gYMZAm/FGwyyeh+CpKJbU2LzA2ulu0CQ3TGVCwjJvGYA746UNlLbohRS8ADyQuJ2k8AKA
86+6XbdnzO/ek/3r4g/AShV+6IXQJ+WFAzHQCjq4lx1dFrJPzQueoVUFzZdtiEndejriNLJvx7pK
1r+xg/vE1vGHnk8R1u3ak552CYa5zPcJiBTT73Z1T8nT5dFIF+zEyualJ28OOtEmhq4mBGz0YNra
wY5qr1Mhno3tEiQGZBNcHgC7oUkKfKfnViaSD84Iahb0FxR3mr5v55m7LyFkAlZu0uo6Yw8F7Fvu
juUBU+00mXnopOGZGa0AKOqIb5j5YkexUS2Qm5jvO2vyZ+fRiV/p/E7KZw26L6vf2VcuNoV5TyrF
uSvZ5oRYaJEBzeNGXiRk+kM2dv3CgJsB8SXYPha6gwaY4nYmOe/A9ounehzrqD6IGo/6ZNhZCxIr
j8YuX5NgXS3eur/A+9ihNSxxFcerZAecmRPCih2DhTTZwNjalO7Aonxrohm5HZHT0/lw2T1/HxuC
54CIbpPKBFuujaePc8+JXWtsQwaEy3RV8Xg3eSFgktAfBjzuqtoDOgzt3+C76zecfho9oPe8lEf+
e+FnN6anc+dNJVkrm+uTDxLPOY3l1rRuWKh1AKPzz8WJfYTTGNLIYwSGiOUvLsS/mfgoZBohKyvm
bWNEK8uBQqlnbI13mldYPkb93n2JDyzjbxP02h0OcjnFvEt27JlZIS6QdkRJoIPZFxCW6Txq+LCH
aBgPj9ZDcrMe2G68zvkMRiD2FS/MBf/GjqBhAeLN5NGu+35XrX6/W7wwuPxhsgwTHwa9CGAp4fHi
gz1UqnXUKvFh4WdtV99Efv8+NNz1w5soMFqonSwc+cFR1VMk28anZsm5H4ZRrhkrFDK8qAMptAlG
3dfLA5PoVFlnAxNipKlPdGwcWJjfR988WEFyV92lX7rPiRc+UdRdePRkfamR6tVfLf8qDjL+63/8
BGHRizqjUR4BG7d4HR9AbmXcQOz080Nx+/5W39L99ApeZv5N811O/eVa1a0igyidTYFwsjMSRait
Ygq0w+18X/xyvepA7YN7fP9S7fWUhyXXvlpP7hPbO48L/3F5+LJL4Zl54WSfoRKaWgmGT+/vXQ9S
JN8Nf+YVjx7fDa+GnI/ptTNXIAUlgGSsuwO1NfyDe7wY4VgGLt1i3RC5YdDVO0oSvI7nQAr7KIyC
RFiLrlD5go6Fi+6Qr0kczMrim3Szg1wAKBUdP+LtHrp2te1MmPe1x8XX7HmmWxxB2bOavWkeK3bv
djwaAA0q71b3rlbdTWUHCnCsFsZPNwlh4YzUZrJW1gD7E712Uz9KjyWEoKfx5fICq8wIe3hCgwTp
NoRpqCGENdUNMex3rY0/GX2oyIOJ5KpCTPS+22iQ3QRZhCHFaMMw6OZL7D5Ea3i8Dx/dID/Oz+6z
sTcPI8SZtNvy1xP9gfeaHY6SXecvfPa6V9WukkfMk08Rht2mnTNFGmY3W7BtwffU4dqY7grwYsDg
DGECPu713Qr1u8vzLbt/bDmPAfQYxCDxsHAeNOfF0GPDAtae9Yu3OvNeI8zrWyztXKw8Rr8iHli/
9b0ZEAhUXzYuC9h4GrfgV7glfyhl5FprNs2CbUWi21D/OYafLv99SeJMbLSiGSi3SnpM9YWyKdoO
SBIvy8yjunKi3WxEeep1BZrFLluTudOpNSHlSqOmW5oZ1qDRdCxbewel4WBxwd6QWHyJFa9S0rnD
0AAFBN0M8IDn69Y5RjQNIAtHyEl8VJRvZj1X3G5kD/0EyhsOQ6H69wvquY0orRZwX9a9V1ULTyDJ
vIbA47VukIXV9QiW9RBcrJqVHJzW4ms3QIsyx0Og6YEgUbVZZYFhIwNG3WvrlxdrOGQsInMcWrT+
Q4auntGwwMLrYsn3czgfjJzsyjLfOdPTxsZf6OBBGZZjSQzeuDVvKVQGTNeLteo4DBOi+Ne0/Jah
qEWH2iuz/HZJXBAJ9DkKrI7CyaU7DFryyI9NcMNb4l04swj6vHR8udF8caYbg3HSv9XufogfaM3n
8trWVcLTMqQVObW5zebJldEOaavrHWxGXcYTIEJKU/OiKShMbadX9zO7Bb08ZwNQbLvhL572zowL
rhnnIZnTBcaHSfvcd+gccZ87o4fSfMHnsIHm0/fLO0+aFZwOV9x6pUu7ud+GWwOTh3eauHzL8Kho
W74d2XxqfLM96KDgNy1cnXue6/tE88r8J6SDHfZT8TWyo/r0a4T7EOoneaTP+Bon7Xw23/RAtmXU
J3OwhlnghA9N+UXXCl5mr03+U3OfFPYlsEz0mSMUIaBDs1h8laAZeqRjMmD+yXOLbMiKX3CDJuRI
bd46O5YBk6aq4cquXKc2hbTUSgyjnq0RzC75Uzzu3ORq0WzOzN0417yKFJFJEmqZ6+AqjSog2GTE
thrq6HGJnnog87ucQ9/iqWldL6E5dyEVV6sKntt6CffbM2vCZmpDo7WjZIO5lhGc5haca2HoQBru
UzaBy667tUzFqSy3iPdnR8cy6qJAEOCRVpl1yC2dJA+6Fs9l1muKdvehMJ+m4VceRt6YqfALsnDP
cGXDNR5YMkBrN78+CRqplY69TYHDM7CM9I6gh5GQklttoE9HkgeggPcsDfCab3QAQXB2bMzDZdeV
HGpnXyB4UQwKGy1imGnTqb6UXV0fWU9UNCVS5zkZppDxWMmkRdUGm4QoxzGKwHxMH1s78VDl2fXW
X2CvMCSU5BjIq7aweD6pTto7xbxiKVmiBw5ZPTd5NZLkGTo9uyWF1xq1wnkkWc+pRVEpFmmbkY7D
htgEnrcm+SHsIi/L/+L1HWaA37GwOcDYLkR5Df1u6NEEmFfDlYzX2vpV179ddgdJUDkzIYR1qO/U
E9mwp3paHvBoye15t8EOysifofBDtC+X7Uk9g5GNkBDCTgid52tlQnCuykA672klHzVz14X3bQKR
Ug9KKf5lU/LNdmJLcPWxZEvbTbDlrJX+sPT1LUvsx2Fl+3oEOtok2hOxko4beO3lc5cvDyHee4KG
QlAiL9L73i2Kz4pvkhxcYB79M35hZzCIUY4swTeFRfpiVt3XQq/v8jx7D6eXAsW5LAz9SQv3NEv5
apW47Efv6IhVnSWSVO/sM4R4W1V0SN0NJt6VdyOjV0ZnoVbw4vx7ajm4LkO3L2h2LQc8TOfLvXZl
hRoS7KCh19X3UDI6Vmi2UoL4ZOnJmSFhrS06zok5YF5H912Ph7299HgSDZ3PUVwezPwNpMoHA8qD
IOnwi+61I+PDQNlrjRk2yuwuXXRoixSKMCHdXCejFxa7QnF91mN8lE45cW5Avph07r5wAA9Fp8qs
IiyURqUTc8Kiapo2aC3BZA8L3r57f4a2KvA0lz1Y7jlYTcDv0NcglrYmfS7BDQW4X1N7sVPvQrTZ
UoCvMkNxHZFP3h9DQmSqUjscF2iweFn5w6Lrg5M8Du6Olv6wvJvhpFgq1bCEM6Sd4i4BvBsbwjRx
c+U66/aa0d5Bge7y/G1/6EOmw/4Zlnh0VAUkjmkB2HqcvHV4Nc91v+gLr6evTew7bnY9T/vLFmVP
azgaka+C4JGAokw4RrIQyMXf4P+1mA9zM3MDUIMyqUEgVt1l5uxpNrgY6Y9h+EXLnyRrOG6CXC+Z
bw+F4mNkPnr6LcKqrpQ0WVngvOmmtOQtavv+1JixbyWxSq9TtqSnpoQlrWmVu6kFU9kUHfPR4FEy
HNO18NaZeJenWDEqsY11GeqZzECAe9TQbqsGL/4mOdiOor4lPdBORvT74fgke4TX5FA+gplQy/dD
Yr1qFbosaB9okcnznkB/BEi2yd7PYGhbxjRwQNXTWRZPJpVAgWx3IqqTTToUOlC/mw5PPsXVp0Fr
KNy4iyYvr1pu947XMXoz9d8TY36awNOqiDyy1AG0EZteCF7STLF8OSFLaWMX0dRczM+sHRLeVWkO
o2XjNyY0DaPIUGxW+br+MUnOj6+wDgGBz2HScRsHMkarG7TJNPN4pKoC1/YSKsYFyCejvuVgo4KH
69xUYUxa4piY0KK3b5PoB8uHK6IPez3OgjT75dAUWSDjDhmOlT4qot92On4wvmlwQpcV4i8i4Nk1
UtOcGhivl3SXpPRTNq6KB37pVJ6YEDY+SedUr1YE2MHOoCRpHPQ896tY1SIvewpCdP0zFGHXmyVW
6beMVprfmPHnCXpGs/3YET9rruw49XL9i4bmhcv7XxpqQBG+qZhCbUh85i4bBtWXDoeiPeCuU4S7
Mh32TkUAKVVR6qlMCS45UBttshZMxa4dzMgh0mVTe2P30Gp7uDwq6R5HTQY8FKD1IGInDTRKGequ
WDL07iJbRaN6CcID5FRt8Z260V/N4R9r28BPIkobZZ0F7h0EN+PWdlHCTI8sTvCqo8grpGHkZFTC
aQjePd3JF4xqiQpox008qX8xvbua49dRMxQHg3y1/gxK8PoqrhqSbx2RWh8kObvNnO99ON13KreX
ZRXsZFCC15My6TOSoD1tXBLmN1GYoRjdP/bO9CUi092wTFBhQ//JdW6nIOa/7CdS48B2oHS2cTiJ
6msjYEK6UcA4BX+DVvvz/K51R1YkvOqe8vpXpKLPlM7qH4OiFlsdmWhyheYWHsP3U/Nt6H2WvRZK
ISxDMTCR3BVV2CbUu2lTW8EWiILkEPoDYLLc4nT/Tbtd/O5+DQo/etJuVNQ90nh5MkZhn49sTBfo
lsI2yfY0h24sYcfCVB2q8uTwxI5w7qzUAEH1ADvZNyuwr0hguQH9VAfLrvzUgHILh91ev1ZxtMmq
cVBq/8dnbOG+FoHEmbr1ZvYFgmmxrx3CwLqdXqyfxb48LDlURr32F/iCqCKoSecVUXrTmzYA6RIq
kmjwTCow+29yz7fMQBN04y9Oq8gbZMUBIP/+WBFWD+JziWlsnpO2e9rd0wiUnQBwr52vt34dVUG0
7BvczXAgsfH58naU7o4T28KKloUzJpAqRM9Xb10vOYzozQ1YT/ZtYh8um5LG0hNTwiqCR0JP6wim
Sm3aayCKIQsUwQoAFuycI1x8vmxOtXbb70+OiLkO6yEvYc5gb7XxWG2YZlUwU83e9vsTGzTHoxEe
STF7bYKj4bGAVrBz5f5Few0Aaij86SbwXB8YGbve7GM303EKlde55rf1e6zSpZenQpvcItnYpCyx
I6IBM23hEmR1tH81XIgJTDX4zda3VQMxfF7vQUsAYTEQ/1ZPl9dJmjicGBZOvQTaQiV6KvHqgwc+
1njVikDSh3wCLsoGr2dq07+oVrATi8L5B2ViCOy4W6qio9l8Js4udd/mcHw0mg0rpiuEDDa//pAv
/zEnHkBxqcfxuOUqaY/2gSH6Ni5oxLo8iSobQqAqW+i/F9v7h4VVw80g5Pqiq56MpN5+MhAhToGV
jlrDpnM7DDUYrHTqhcQNVsdA+lWpkiEZABWdTxvTAVB8AKIK+7fpGmMhC6YN0ovVuk+qhzR8A/7a
ip57Ew+QyyuhxyF9qONjpyrmy/rCz4wLG3ua+qpMtlZYK4dA9rVFbiP7lYLKZOY5CmrNjUEh6KE4
baQZxKYIaYFWGZmlMOK1qZ2uSmC01ApQ4qHzIE38iZCgphbvOpvXTurphVKoQHqbPLErDHbuYne2
t7xzBcRnSVCmtcFj6y7BXL2ghdozlpcyBpjAfaGZ6oVLPtMnxoUMe+hy01m321CfjcAu3FblnUPf
lxQKhs7V4Oyb0I/aQ6h6HpH68olZIepo0RqxeIRZjQRd6j42g81p2OwM5+XyzpQeQyeGhGCjU31q
+xiGYic+LrhMulq523rwL5tRjOd3eD85idKepnNNNzMzC3kzza+xuUJbHOTcg0r14eOQqA6AkOmY
BKSDaD07P/U0UILrk2VC3Xi5syHhXiy7aP55eTwqv/j9+5MBxZkF7ECDAaXkl1EHs+mF0TEEZKDR
mLdMO33YzR0fsQ8VhuUziUYZ9CZDpkEE1lUFBFicCPeFHloWEcgzsjlCJ4G2d82Cm211IPmC/2+P
lp4GFhZTW52nHA1wOXtZzJ91MRwVXyTfn3++SIi7dYuWzKVFh/kIrkonmMb7MUe/X3xFlxpcUnsN
9Ri7D1ikSNhkQHLGNhHV/0yFkBx2OciQSxdTsTZvbWTuexvag7N9by8WOnCcoAbtrpE+9sVyNboz
qoL6kcbF0dSfzDy+YjR8buzvk/u2Sd3rA4Erxlejg2IVlPT2fWX87PI2iKKMN5Wh87FDfWVjApoa
59PlKZSmnicDEVJPiD5ndKEYSD4+gPQxSt8bQJEs3Y/mRbFa8iD+Z86EzdGG9cjC7X7bkOuePHXh
vNfrR6O/t3Bv0RyUdp4vj+3jbrTOFmnz55ONErV6blsTvKO2QtCKsUOnG2jRnIPLZv7LhvwzMDFQ
l+jCHUHzv8kzuE7QuCCpKnikA2B2zDKvGAZ/XDk4kfcKw5uXnedPVAfkAvwsaGPD+7EwozUDYhAB
BwNMbroQurbWlQ2PxxVpSL9neDqbU28sb+bCb6FRjtKowv7HCYb9TfzTBiQTrOjCwDV7NDsUvpHk
N6DD6vCGtsv0ayshfti4fkEXz6keWt1r89JbOzCVm34e3+vLv6dqPP8O4cgioBIY4gbfEfdrvcMD
zgReoVj3rbK9DytIZIBpbtldHrx07BQEK2gCokhMhAgwrQT6oxShfmB3uXWImuesUkSZ7bM/LO+m
eEUhXozWXWF6x7VDqXVBs08IfudljPYQBAwG10LjT0x8Ft506J1RBPmP6fL5CSbsmdlmEXDzFi5U
sedqWFIl/ko2cadnpDCqZGnycN4mroi9EW/0y12Tf7m8NttHihN3akLwhwEvA0zTYMIp7zVnAIFb
YEc3fadoIFWZERKYCae9sW0Bb25uzflHhYaG4tE1FSUN+YoA64BXFlADiMqTxWJP0ZJjRQYy8T7a
Zf3Pv5mtfwyIFBVhsriLnsFAvTy17VZXj8MnMoYKz/oY/uFZxAb8BkKgLoQahWjsJABYb7MVjpFZ
ccDdERTXOqQ/7HQoXyOqZT9Wq+6f1zAF6XWXZ6HiFiFhyMcnAGoIkLULcj0RibymNpg0V0iztLvq
Di3kx+grjXhH0eET5C/UKz377nr9YT45/vTFRe9PCoFtsHhdnm9J/XH7DMvdeC8Ru8WmI7MxV0Bl
QFFv5T65mv3kq/2GXtNDyIubrOJlwJ61fy8nem6TnM++q41W3DB02eGosMdn8u9Lt+d/X1jdttdS
I92kMWLzpq0PNvvMUv/yvEkDx8m0bRvl5DgvEjZplgsTtnun0WPkZlxJVCjd0gxCpeg02B58hC09
usmq2ylsFM3GTvEN18uNQAHc4ZfHIrMD4gToogLuv22K87Ho2TDDy7c2ndHO9+6ajU956MaTF9e4
Z/IwXuCYl01ucVUMinirBWJSN/BDhenDe0Jm9q0GeF9eId/8FdmQSa3g9s4IMpH59bI1WdQCgFxH
HU+n4BERJhK1xWYyBwQVawbdk2vjSqLikZcOCG2MKKlBqgoAv/M5dFY9NQsbx6NBZr+0g4VmvEVX
EYjc+qfLo/m97uLkoYUBLw8mugQ/rldXp3ne9ZvMOTv0X8itCWINPn+Z7jLIfXHy7h6n3Xpn88/l
rX2/PCz3b4AOHP6PsytbbhzHsr/SUe/sIbiBnJieB5KSLe/pNZ0vCKft4gqA4AKA/Po5rK6ZspUK
a7ojnzIk65JY73bOSU4pEIxAJWy+fp5Do/vxcfZ2szKLu5QdHmedRMsg+Tk/fm3hAHouRPX8rzfe
29CV5L7HRpjwt+EVuwRi7mbM6Sm94mfTs5Prs+4ySsHujbfkF2IzsiPOz6Ed8tH+3nIdvUGhHgb7
ASiF2vYirq6YdHKJKOjrNz1QZFjfNAZPNbJp6/x+Xkd1i0r0YNAQjl3z3YGr2swijyxA+BE7aXl0
GkxjnXpoikUPPFLauSunf73yjePTj7BjsDcBCN5by6IOjCsDbBevKMEusuNuOkDVgh8jzj54hoYw
ECSraME+U5Slis8DmJ+B7f4Ra+BOGbjmom9fj+ihjYnuh/8zsrc6o5I6alyNBDjaqpvF3LX6EbFK
Ok3DkUPt0Eb4aGpvlcqCkXYJYCpmFxHQ/mLiR5bHOvL7O/+jhb11CIBI1DkaFkzwnVentrqGx0q6
hwHrov4uzZH+jkM+P66FVd0Xzt4vxDqjHXpZhwnicXkvfJBpeX7al29l9xrQH5XYfT1TB4fvg7X9
lwMW3iBrhIaL+RT67053pJ5wcPAANF/5UGFmv3TS+E1hCo07J9RPY3Hhu1dNh4xM8kwhTDZnyrx+
/T4Hl/cHB29vKwvtzjxeHbxaBxuF9DvObSCJjsWbx8ysZ9cHT6SnPOGmg5k23AUJQOo+/NV/JxL7
6CLs7aJF+YVTcMAdhXnS3ZmbPHw9VocO2I+/v7d1loZ0XK/SpGQ47fTvxq/AZn2i+bECzKHTAKqu
uEmQKQCEdc8OFEVqYB6xBlybE1OmoXeq3V0MPEp77M44NC8fTe0tZ6cUbcAU5qXzkQBdmtwvn1Rc
5V8P3DEr6+cfZt/R0VjUI6yAi4oTnaFpIgLT3b9jBKxE0UqyhW62z0aWyUuiMVlfxXtjKqMBqAvL
YzQEB5cAgLT/a2QvTu4LtMoVJYxUwBMufpVHgIs3DUnL6f7r1zloiQIMCRQmlBf3OUW8Djn3msDf
pZCHCth1bU+Zu4Hq+9dmDtRqEVgiulyp7yNgPfYWm23myqtQNck0DTIV0sc6oGngLz1km4Z0weU+
czAPsGIbDccwGevq2r8pPtreW33xPPrSoNEl88SSTWF/syTkSC7g0HkKXhZI0YI6D5fE+vmHpVeU
SymwXtamqwJHziR0Hgxgbq+hzpw5EozdY8+a3It78C+a6Ui59tDCR8yKBQO6pAAR0mfrmnqMLhVu
C1rDcyjAW9zFFywej4Tph9aKvyq4AYQEhpJ9svipdZIAty4uJbbxgP0stMxH8Nklavv1ajn4Pn8Z
2mcJV7M0ZbcGEL47EJOSno13kIw1LlItHDvia2uH1+YHc3sxH5L4cuYSnkRU2bSp3LSt3dPY4pJv
qUrrSkCnFr3r9nrqlmN+0iG3AqlKgLuQqoQcxd7U+YIwYiGKlTFkaoPktutKMK+qi7Lx8oC8jSC4
+vptD536H6PNPYM0mWwwivXUD02fumNZZEVYiVNPgRRao4arvn9t8ODwUnTlgzYXtHmohnxenS0j
iwpWIdC6mc4YNF15FKd1P20nD1QIbZHq+aYuwSNYvn1t+dAy+mh47xRFNV4hxwPDthDpVJ0KQFhH
e8RTO7QpKOaPRKguIue/d+m4XdI3UYTb2qEnCwN9yUkc/QyXY4O4Tsv+GYa2AlDzkxgCp/vcHc1k
gmACJU5GipsI+piA1WdV055qMuyg83dahfNd1D0DtwuFdgGcODnzRHmktfTgu0JGD1wBMQi29jOe
juN5DrqPV+22NkN7bi2LlPeb7tj1d2hT0L/s7Cc+rXCHGC02WDGivvWreqNI92Nhbq69Iu3U21wd
69c7dH5D2M91A+BI0OG8d34HCweAwoKmgFU+mO39hZ/2EiFYbdmN78tLa3SZedJhmUe8Y7JMh7Yk
OuJXJRoXEc3+GQANmqHuZ/Aw+OHP2txo/r6YzA5ba47s/UPjCmkRCGfRVX57P5gFbsEpGg+hexQ/
dcOurp8hJdd0z5P7eow340DtDTiGAGQ3IbqD4QXtnTO1EdOMEwYjipzypLczCk5mS8prEm5jso29
Eh7Uk3csKjyYw/1od++yt03jOy7I2CCxvH2z2TfndOi38Y9b5zHuN9Ww6R+PnDIHZy8EwcUK+MS/
veMtWlqUY1aofNwCmRteBG7qkxe3fiiPUSIe2n7xB0t751kbGhlXqyW4WCnk6zr3xTRZcIx0/EAb
E6bug529zVBY6tt4tSNGtMpCtDxtU3HmfxuRks/VjWJZeP/1SX3kzf64Qj64T8zUf45htYLxAZmV
T7KBIAi//drOARglXg3RDglDkMx5+xn+ZaAS1MwWyauTKCOn5H4rMwiExdfkR3G3ZPWJugGbh0mX
568NH7qKPtr1Pt+BYwtWdRkbrMrhZ6F34JArku3XJrz1N/aviI829nacdltfNg5s6G3rpd6jOmO5
3cW7IWd38p6YXGQ+uPLCvHhps3MAELJ/J6L8+AR7e6+tqeM7LUZ38bybZnG3YLzKInRbLPGNVv3u
jxf+j1f7n8W7vPnnqw3//V/4/6vsoJRYoOfo83//+7p7F3+7aV9e34f/Wv/w/764972Td3n1wn/9
0qe/wY//aTx/GV8+/Wcjxmqcv03v/Xz7PoCj6o/fx2Ou3/z/fvi39z9+5X7u3v/x26ucxLj+WlFJ
8dufH+3e/vFbgm39Hx9//s/P1uf/x28n/fv76/v+999fhvEfv3nJ38FjQdCBiE68FbmG8Tfv6yck
+TuulQCwIbBCU3wF61NINHH947eA/J0iRx8nyXohgPYCy2ZAnhQf+cHfY1xI+AheG5g1cVD873N9
mp2/ZutvSOPdyEqMA2y6n9bnKigKQmPcBijhAEoB7o3Pe8C0uhJOFEJ7R87yjNlouU5cVZ46Nhk3
3tJPVwE1+hvQD87JOMFfA11QePphsP58qI8P8Xkf/vMZKLjNAejDIRD8wbv84aCxUWV83oN3fJ4C
gh5NV11R4vTn3RzE+dem1sX+13b8p6k4XiFTiAlBwrEOx0dT3AE/u5s44EvpaD56ikJtUA1oJTpi
55dxBVAZbBuotCCRAy90z1AzstjELt5JWhZupkXaUyQxVXXSjjq6MpTXgHMwVfupgn4xjqCZR85O
QYruNQzn+rKfTXjPCqHm3I/6TmXxEiX3zUwsOTVahATpQIhRpYUk5YDTWaOtM6K6aTauo5IoBeNG
VaWqgfsJ9oNwIyFXW21sS/xhg/4T80ZFRDeDNfDCdQ1OEkC7KKIsb7YhgNzxxHRKiqg778UYLNve
4TUD7w+aDze9u3TBGa2cocyOjNr+7OCqJmhQRyoCVQR4Xnuz43stow7IpcvCvkbKFlumneaIv7wH
PgEVrOeu/cAxKggotqG2/tmKgtCgVzlNkdFiIKdOEZjzmdkgm7FZHlBz7zfECaFUFzuyPk0KQq5N
DIb4qude2pBxyrlPSDbGHUmNxmI6snQ+X7vr4620Zp6LSh0lIARcP/+wRHuvGdu2w+Mtgxfn3RDh
zu3gPW2V6t1N2dbO/dejvndH/WERJxToYUDYtiL595wly21Y+Wx2Uk/q6oHwJq6z0oW3XchWvRZN
0C2pCDR/ol7ZybR2y+XVK7StN1aF030QYyw2hMz6WbTz4qd+6bIq1Q2PQki/BE6d1W03v8RsQbte
560ETu4wlEnqdp2K//XhC1ZZFgpFQGi07Lu40yLqsVlA6FO6/GGBRPdJFRRVPo3BZeclb18P3f7J
hblKAvAqrxE0fOr9CMWpetEuPnXQL+ezSxYswQnHGFwLh/lHigN/9It+PLpWW5gi5OlQffO9ffan
UrDGiSaHpUJXrtzwtkuqrcZe34AYykFFIo7YlLKEDBB5DYPifQn75MYWM2qAXHRocHVBX6W2FoKe
8Y6UZfMwJJbeRDUtQyjoAM2MzIMGoZUbtADHu8ncXo2ipCaTunTgnVFe2cxUWt/IsAMznPYtFH6B
xAMeYWaDO2eGa+WAFkp4N2MQseQaH0bfzDKHUDCESl4ajE53JkWPoJ8Xayv6GMmlztBrIbtN1YDX
L9WlKo/1/u3VZ/9Y4tjzYO33gwCn8j5yvIkT5S1Rj4kqJRLExOt4n8aeBVA3tjp8ELLtvxccCSHw
3UH1ZtGkA8ur18Qv5Twt3yDYGYq0mvz+Zy8T9n3gIrqJVB3d0EgHIKOoTeNtW23mN7sUFt3FKm5e
vl5se37yP18CpyOo+2jkUyCZPp8MY9s3ug1b3ClC1nwbzkKf+w6TEDcfQHOEqWpT9D3GJ2OoRkDw
CUAGoQPRhQjRwaIFmtNUoaMzSK9OD37U+Svpi6pBBbEq1X39sPsX7bpaPz7r3inG4p4E0XrI1o1v
cjS7tFk4QFvnayu/uC/rYU5AiAZeK3dlpd/LEg79rHXZdgWaScv5pwLOLg/Lbr4KwrJ4kAWAWxm4
tQiuw9aqDI6whZCIG043Xz/HGnx93pt4jDXAXVOwK/v+55npKhsVTMkiIx2DiOwozG2/9MWus4Ze
8JCbzOuFm3d+4dNMxFF/xP6vdwY8QYBbcKWBHw59Y5/tU8VCZwrg1jjlMm3LoVYXoQSQMoCErgCp
Bjmm1XvIIHIj6AsDGTTaaffG3S6QzUUeuMi8uRxzMcvodIxUn0oLEWsLaqwjd9SvywnsuGvvCjLq
GOJ9tO+IpVNOM/LaplU67whqIUMUH7t6D1pB1hAlHlA+gPf/8zACep70rcFblX0SnA4GsEnA7ukR
d/eglSgM1soA+LX2XUMTCxrPCd4lSdScoZFP5Y4LU18vyUNWkNyFR4/YGoIle4EnZzindQAGpEY5
Sx6ohW3CsWiPbMCDVpCWwDFOAHHYH7GwAMwtNjiSKECS6Iwa/fYU8i/29uuXWffP5/2FNizMClia
wVsK6o/PE+N6tgojjokxjTFb6Vt/2+GrJ03dRDtsp/kxqYMpI43wj7zgXr/LeugixMK2RksxSnHQ
vfhsGjvYV6gSIThR+HF3XOT9qJxp25az2MglmTPZjAvYmyexnYLXoU3u6yqEDAaDyPrXo7Auv71R
QFUCGlBrGAkK9r1NF1pvqMoAZA8Y7O6lUCCfn/2gO02C2R5prPijGf6zLZQFKLY4uE1RpttfpFFV
9NYNOEtltSSP2O1oWAe/hKYZIokgyCJRGbqtjOuehX1T0TRua3bBfQkmWVJM5WPNvIrshoqDzdEG
E4dWBzrfnC2fyqaFaO6CDGRdxokE5IQXWKF61n3qEOj5pcNkwVFIehdtRlCRD4uTINZHQbe/Diea
SkP09UDIZNU48D7PrO270szMS1Ayg3ctCp9kIOmYThc/4kc246/HJTwH+G7gOnFRJtin6kDQ0NoA
TNepwzv33ch5vHDGokEAmvwulRhP/tWFAk4ESDtCrhJCmKDx+/xmSci5vxiYm+cFVR2nsyIdx5qk
zkBceuSm30sqrzsELwUZWiSZkLtDQuGzNa4pg2p7zVJoTy3If1JxNsZDd7Z0LduyRbhbA2zeI29j
73Yakn7n+oD/NSRs/pl7+pR6+phH+PWUQKuhBypG5BAAKUv2JtRHP6oOFNYs1XP35AEiflLZPoZU
Ta/8KZ0gubdrWzfckIofwwL/upjW49xbmWwA7oAU1edBaOaAcD5hyMeuCbJ6QXg/VL0CNbE9NuD7
Z+66HwMXTiyKygjX9u/CifGyGRwINEOk+ZUIMHcy6hX/4hJCORlcBSHmFSzbHq74z++DzvqOqEmr
rKZLc1UsNYoFtnQuNCRjjpjaU1+gHmZr7bEFCHBNQ/1C+VI3ofS4dLusW7guU4cm7GRmPpJSerao
t0Q+oCOnC8Qhlx1tSuASJ184EGvTliBxCk7BKmu5Ap8jqGMTyAX0Ql2osUkAADdW029TP4UTFFLa
0M1QZq2edAvK13TpFyNvqrih7Qma3Z2nr3fhr/OE1wJPAQhKCDgn9oHHdRB0BV+cLnMG4Pmt4yS5
1ORYofyX0Aaj9wfVegSVHYj87Bch5xKZnKlFTScUWj3btqzB3xgbp94mLgR4O71UCsxyerobUVPH
Ka7RfJ5iNsh3CmbzKgf8o7rzospDjb0pCxzXdQK+77ED0iZ3BBcmR5kPkqqxRJkqpaIY0XW51OyY
U/mLN49XWRs1kJfBgYxbZN1kH1IfianGRdU1hL/a+p4kvH8ZDPC0wQwIbzAEuG9t6N3ajlf3rNTq
IvI6/whK5ddJw/bCtoJ9dFVgM39+hIm3EI1nPhRxmW63FWPIbFRLceQ+OGAFvt/qyKDqD1TU3klV
6LGujUQtlajSTztQKew00+7m6wX4y8mMVCqaIqGBADJXQtFa/vllmkXDTydQGYDnYJ4UGvGgS0Tb
00qx+H6q/CbvvUHaTVIl5U/GEfQLVGIV+MOX6RikYq+Ate7y9e7DHQF+ZzeAG/P5YUrCk6WGShHE
7G8blmagytRFBtfxGL3AgWWEYwt3Eaq2YH9P/L0LqZspqASdVmc0AeXoxQIiR55GIkRiEWRutMlM
qVGO72kg5k3nTVG9cg5S78adCu/+6zn4ZabhV0QIWrCyE9wOwfr5hyXt+j3vahTQsnFkwJLgrs+R
q9Xbr638egjAAO4EEEsjqb2KFH42M8NvlRQ1jSxuwOzcocy2Rcqtfws5sCtIuyWXwgqaLX3Zp6yT
0aWyxlQp9zj4QZEocLaRhYhUY4k8md2RxtnCnOW8FEl51rZ0OBlsHN4F0Ww2hd9G+dePv395IhTy
A2i4QmAGCPdfFJUr6aG1wFUiC4M5QKq6RLWWyRJk1cOx9OCvyxA5NKRXEUvAZUFT2N7iAEkBYzP1
ROYZJiBpFaIAAjZ9kyQpyMCn3wcaDvYEt08Lbgq38s5RDSHImsG5izPru9UjqpioTo6dMx1J8cGT
xzR99LoD9G/h1l1b/uAkYst+nsaJT2QsCg7JU68eUH9hS4h8X9IuZGtbE1Yb+PvxN1+wukdfYGye
61GM0J9sqPPMq9l9GCfpPQUiqu94M/cbqOC2D+3kLW3O3aB66eYunlPkQ2Oy8fuZXHptCT8cTnBU
pTbwnfuADU5xI4dmblPDnUhmKvDr+CyE+PklGi/9H01FnN+537cq0144QTMuZuxxnCWg614n6G4g
Y/IKhxcCDVwH1t+U8RLEacElWE7jpKRBWsLFQb0CVCM/4Z/HZ2i3InM6e5LAeUPO6r3ylLlb6jEA
QZNbLB6o/kMJQd/Kjt8NxD+WraCl+KFCQBGQRiZgVJvALrOkXtRTvSVqDl8VhXZZPscxCMJqJP+i
rQhnFzl8CR2xHJVf62KF8dFcWJRpq13M5/BHWBqzZtFK8Rig9lCmPUAj+iwp2pWh1Fs3zaz0oECJ
YCcnrRYfZOO1SlyRWt30ScY9xPc5Q7L4YRBidk6quu5uJ1/2D2wqVJMuqK/1KcJHuAKSTdAOtdX4
6OP873IdD81755nxR1zO9YVkA0BOhTvFZR7xRby6NhIbj8983gWgCipwUstoyPta9eeJL1aZZSmd
dzU6ymZ9JZZHp3ZQd8ZDOt5uCD1ULxrRAq3oDW1cbUctFydVgaE/ZbjYb7NhybeQTsZsYugsAq7C
pulF+O6Mka0Hv8gAimpfeCg6wP3qZbkUDR+WEz254xUSQOI7Olf9H5GQPjbV3KPxqZtQc9sGyJ0h
PkfnL6S1xyoosaFmRHRgUDcBIj24ICey54kFj5sXTUg+A/eYzhPnVwlXA9hhhI/7323l1F9Nk8/n
vG3aAtq9M6tFHtLRoikwVgpoRTbgjd0I/aQbTyoAm6WfNAIEzBN9l0voaIBkPMORRW0gosCiKYoy
FiBxfg2apxoytWIgwamORRSlFtLLVRqqHs24MzL7uWpqggDVzA5qZTGLEnhCAE7nHl75itukX8dQ
LBs5ktHN69BdKOBGlWkArx6Gc0cmgdo6vKF2azkb77vK0Si88Lr8LvsOdKZmWfQPzloIH0TUqnI7
RZRdQlDb9y7YUpcP2hvL/nFC876ThcCT15ukAZ1OpnhToLm+jMW0aWlXo7AZ1kmUlQ1BkkIDq9yf
I03dPVQVakAZ0Z6PDbp43beWlgi64WXN71bH9LzpBq89ocLo+4YLUDk5HfxnPA4Xz6MmZYGGPTpc
FHHcNfgd7uxIFdLntiin77aLfch/wotyUYWoR+xyMoY8pUvS3E/uHAXnzRyN6JMZY3GhTZeUJ20D
bxI6qYGd0jkIQMI2Dq435MRO9lmG0PhJaYd+xMoGbpe6tJ+Csw6S5u4ZSK5MfaYaht3belqcSBv7
ddroRtxWmB65M50DNS9s58Q/T0RCJfrQYw0PuQ88kqthTE5GB8SjKbdtZ7ZDZNspK5Wv+xwVAHk5
o3PCyaypkxnR88RJXtXMPUlIQei2rDszZ3E8l2+2UEuxETEbtk6k6FkkEufC85Hny2aHdT8RsFBY
RUb1pi10l+So1sDRbWLuvRYlxM0zv3OcOC8F6us4R9fTthb91inC0od4uq5jMFwQO6NgKWq2nWJa
djsXBFckHWPNu1PX5dXDOHrghwgFR3mGMr8B28ngmCb1k1FBJTGxkEGfeQXBlrlERJYHYyPUNkj6
aL0FFDSbbTcNbxVCB5l5nvF7QDWi0QWDc+OqjfJDcUsXNb+3AhIWWzqO/vdgnEuVTQVa8lIzVOit
HqyX8E0TNUMOlt5F55zPEtA7TcWUjkuloSA5NMFyI+K+/DnRNjYXYYLb73SM3UFn4WhQnqkSxINp
jSiXoWXblXnj6nhEt321/L7IyNxZz0F06BVhkaQ2WnGa85IXTgxpykndAfAYbktFLmWFEZ2ZPqf9
gFwAd7FPq41DCyB46E8eOieiQLGnZjbn2O6pA13yLnBS3kz3oqI3dhT3QH/VKWqL6SKuK9U9t0Gz
Q9i3MU3z7lb1Fh7vLtRuhvzItQyjKxa5KDkmbR4TnnOs5TiUE2QOIJ5XRne14k8DbvmgG85nwuo7
sC5cmVmfh1H7swYQJ+zl5UKe5XTfFHwT+68EgRcndBfgFxCzbdux3FTc3+KapVuKEDavgp5gVCO0
mvqI1coRr5EWgvk/ihLXmOjWpnDmXk+QeudpScrplgkalSm8MnuKEsE5EqD4rq/SlcKhSNvB5TcF
ozZ3lTqp6HA/ab51C2yMictLZlocuyVmidJvgW13oxMseEN+N/b9ExyP+8FpkBYcS/PDFRQyPTM9
kfPyIyrDjRqSy8ILzzH/t77HH0IHYoOVntNm9G7jrvhWR3QXNg9xcemDtzyfELKhqbUqzrHKxk1n
fm8UpPkQxTCeaJQSxwfSFZdB6XXoDjXLib+AzctCGqqozB0fwNgJmtW0C+iud/0HNtQvpBeZGr0w
b3V3IowHMVUL7tBWbFFl+W4d74ZA0LUuUVRxpXvnVeD7TJjIEBUj7ezkFK8Zpc7igYCmvPPLCbSK
sZ87GtRCvFw2ymkLPMZNxMPvmpgnR333DQGdc/1aj+3bwKAeCpQvdrm9KOpmkxhQSCT8mrV2yiB4
uasL4v+IK0y8ndEk5hh7RkqRF2w+N4vNyqUGp5f7JrGAALVc3ir/x0qHY8L52hThU4v9lE5RlS+R
e1pMobo1JIZoWQmfDqxcntm4sXwLSAMuMn2FoP4kVCpM/aI2eTf2z54zyFxWzU1b9acyxKqowdHi
LtNPbPxrGc/tTs4CDBsUR5yS9nbqjUqZP7420N2d0sqpmzElvIfHZMEMrqW4NGPnXvQuo1tczPFT
iaUT7FwTXqJX9TSeh1OXWf807vqLRqNATOMLFQYyHeVYpa3vXEV1s+DChhsiK0Bi4M6clEPzJuqm
zBbev9cevzcxeaZ9CTW/4UXrCNQAkJuh7s4UFlFnOAYuy4SU7KLhoX2MoJ/1w0OTxxv3WvBleoTO
U+rCB0ET9YDWubQlRfItiTtooYQImeFQws9K8hGacLc2AUvAbhhLT2auO880KwePALLQy6FKy6Gt
fIiXj8t3EMATBpKQuRK5ZmCiyfpSN1cg+I7IZlbISLX+ercMXiEZKI4kWIWUZ6mT+bU0AE310j0Z
6yJAoaFzSB4MpLpmSVgFGce2KFFG950I0xDhng7nRFyHdV3irnSlCtLRH5ZgE3M9gzE9DsGTRGQF
18eFEEuBReQr9PrERO4UQ3i80XYEMFwpOVcbisIbfmCMpxcEEOKb8kp7G0RG19umKJGwH0XdG8Rt
TQef0ukkeID7OH4rp7r8MQaaYfX6Un2jGtsrV20TV1kfNwYH2OiEgMT4c5xq5HbORmEVeJ79RbQ5
CMGbKWvKsa8hcrYAsS0Z9FugQdUyBD69UjyzuF5u4xradbgJy8wFLnOzNJUhkN/ywQc8qUijh8dM
YZWRwMIRCS3pX7shsPgKMPa3SagET9GnEI1pjwvFpt0sG1CI6o7M29J08EyBiiC/zyzwOcap1yHE
eFsdoB8noVPuGz+scZEYuLnQs4GUfInElT5XdEFf10y0f+u36NW4UjhiG/Q+TwPdoJ5UnCd1X5Ec
srPAQWpnCn+vhXJQWlFT8RRoJDbSkLblT5I4oCyLmrF/dEaiL+Q8gPgNDUwz6oZsUnjtZXDHdPCG
+pLGHJc7QA9OnzYFXcpM1sUC2FFoCpV1wDJj8UAV5WZB9VFtKkuWh7ZGZ1OO8Jw9IhcofoZO5YE/
PBTkxWMlupmdye2uAyS2L5vZJ3zH9cLhmCEFEGaVWitypQCaagt3UxdnUvFkzuOpSCYsUYWmAhes
6Rdo0x7jUyR/GrBEREkFeS3Czx3VyifadPoKCQG8/OyMGGUUEJ01SWtMDKZ9SDehS8NZu90W1JRC
KSg8jYZ5P3B8Q88SKBbc7fGk4cAVS7xywDYutEEU6xCVcV19L6zwde7UFdVZzCP0xFnPn366QSFv
3L72sbWDtksjr+aPpmnBXgGEO8qy6JQJ0T7BsB/TthDx9zpBm026zDEXWSs6sxt80q4+ksvPqzGq
3AwEDhHJw5pV35ximJLcsBkF1yqa6msWmQT8LfUc+afh0uur3ucgMze9MD8RaVRoRvGXcdxCI0he
EqpKlfrcKX92+IPvoKKgHLdw7EFzAHSTU9ZxGcOLGACkpBjt8YawVrwsSYsqnZ4c70VGTF6iU2Ei
oPp1qEwduN6vDlznb5CBWRAbUE6gCjMEEDPoWYwcIbQNuilntQc6GShA9Xw7LhOhaR+gh3nrSHSu
pgn6YoZNt+gwPC069CHeoP7Ydzk1y/SKtIg75jH3k7uoMOIGP6ufWyIR2TdoJrorEzi6+YiIElp+
gxp/J0qwWyXr4XnsI1JsZiAugO5ADgFhUBeUUYocTaIvazOWp30vynZbuHPRbXoZwKeNWINqQZKA
hRyFrmHuclMFUEOvvWWsN0AFQpCrKNsnlnhANAbU4rO5a3pUoiJ+3TttC4agoIVL6XRFp1KBzAFN
0R3dz6k/cnNR9Q50EPSMUmymR8TumV9Y7BcNR2AXFwhrEEx0Al1NanHfDHUrmuvQ7Z9kFwA4gvQD
dbMoAlnd0jARZBZ94DE0+rAA0sKxluSNxyNQCIXn9cCRTul1XaLBSjjnLuJUlF7C+LJ1p2rCxiXT
a2WhzZkKFMrbFEtwOB9cJ6zTdnKmIlU4STuQMoDPC99u+lthBIKAWBgG37ax0yN8WmfYkAAKN9gs
ocW1UoblzTyL4r5wo+FBDl2JK6zgJtggdYE1oaBy1meJRfojH52ZjtsyigI/M8QmO6y5xqYRB19k
2ptmHlIZhmAbDSWgvmREf1BuB0pMVkdlPIADOCluSjpDScSrZwfFnbGZk3TQIaKRIZE6hvaUM56j
X8EPNi1HOJJ3paaXLkgToS9OFH1WIhIsRW+n+zLjPPO2uuvd5ynql3dv1t1PVrBg2C1W0cvRgFkh
9U3Bvs1llXgnLZQr79DwP6qsHSosMdZHXQsBeVqoE4TRa8LLd+t30k4QmhSlqubcDEhGpaCHmX62
OLjQ1tXiVswDq5IKennT8D+cnceO3EizhZ+IAJOeW5oy7Y2kVmtDSCOJ3ns+/f3YdzPFKnRhfgwg
zEZikUxmRpw4BuZ+13d7NRswbhvbpW99y+iX2Tf6vAJqlQz8TsqgSJ4BBDT5prNbfL87oiiafW2m
i5e2WvjYCcAx35IDypsoHFTJh6ee6awrzi+v7MPwSW8qFoPRgkY6qR2rsZvg/qs4vbQspRM1Ivue
d73+W8gcMpxPvULVrFb0ORKAPiHP8bLXFqP8kaR2rvrmNOTunElLfejzOcUuwTZw5Uq7h7I1WFMp
VTEuNFkz/rTGtL4fQhu0KZetjzm+JuWHzxHgCzA5wS76Cs1qIPdbuyslWUQZJHHq2pg33k75ON3T
Hl8hNVy6CFQObHHX6QBjnlN0VQw2c+CC/pTmM/YHC2gmzkrpyq1gYLpFcQ2oyxC/ibFEWMl45/Q6
Gjt+B2uCGsWe9ILPuBdfKjOcVTdPcUxxIoWum28LLI0otFT+bQYteEogZGl0VBCQyNVDHCX9XKqs
N0MkxUQz3yCfqglyqlkoZSCxUc2CRi7R6EqDJov+MeMoR+YcF1rll5bWGkd1ghzk6HOdvqtRhmmk
FqfzdJ/GAZ0RRaZGVR9XzeSaQUdMmWknsun1KbbtsIam7j7qzFrzh3Q0X0W/MPVjImxgXjoXinxL
+PS6I5Lsojv4KlKVosUKv/W9rfxd0Iw/U4Fqb21cx5gp9kn7ty2W9lfORfoDE5kJF6IURrybN7nx
B86/SIgVtaba09h17beh6UoG6Uqnm64tl7riTUWPDa1ujPF7pxT1O8dt95RyHM4eKeDZW9R39AEz
2YW5a1NjKruyZaJ4t6gzdaQSatBcBYrCyAsKvbPdLNOy702cwlwoG321RF7Y4w8jDY0E0TvqJTde
cPlsK8v+rZlN+RLOTE39ShTLOzNSGT5FtxRiJxN0gauR2dakyE8DE9WA7cuZLUBXZ4a8/yYLbfyq
aOUggT0mwFz1YIjaM4HSB2dkSBU6zSRZhZNJbcbrKGLxoGVFHPhzsWAbC7mIbOuhj4rXlAKMQpOq
+I67S/7G1UDh2c35IPltr8V/0yzvX2e0/fddOEVfklBdhJOOVngbDxmxplUDgNcEGi1+Z9da4/SF
mf0SrblgbKBfywXYxFkw9oO2B1eBPZLvYY0/OP0YyhQZWaLGTMGnLsA0DjfXNwvGCGr1oViQRqSq
IIJdM6b2SSw9Ym+hM+V1slqCJ2Smk8RhUA31g7IAm5FOmhuPymwZX4Y2aSWKgHzpHYDI8NsyyMbV
JPOzbxnm3ErHJ3QOIYdlbgZrUVfGMQ8fizNzovcIceLgaZtp86ox23g3x3Z4bKypfanMeHqgE52+
VpOhjvumssksVuCpxCgJIJABF8vjoR2sqtoPWSX/rYeluQ+WIDN2abbI4a5JhvwHaZAj3X2mxLNj
S7qeuoaSBt+1JB4SL4zoAJy+AVNz40h0b+AVYYzF/ZxhK9pO0/2SNhrhoxhhMuwch+w9aZmZHPVJ
nnI3KOrhV16pyz9ZOcWrr5kGAESOT/E1C4HIOYYoFf/zzs5EHy4w/ARo+Vs5A81LIYmZsDlNsus/
bZHZv6KKINrPr3I+6qbsgBePXoocK0KRNhP1XNQjrvtp6YYTMPJOzHw7U2IRLlelZXaMa5uhwNoc
2LtlntknLbDE3tdEIN1W4zr+uvKDzmeaTN8RAUFHglHAuz1d94qkRg2Qf+U2SVjdz5Dt6Ada7a1Y
rVaVKBO3VWKrj2rBWJHZc+FLWf5F6dHpkRkq39T4EngEBgH5acE1c8nLv42fhdwG54jtmHEqSqvI
gUXcWY+FoxRNtNPL4KWwkqtuv+v3cTLR5L2so0you2tkx4f25F/zb5huidIEYUURiT7dmdvG/GuX
Gv1rXhJDouJWoa9tPsmL3c5gIbldn4bvi7BkJ2yZ8TuD2cl3bajOfj+lxY3Vycw9EsDnslGCr1fe
2no0b38uajuoEsjpOa/WJ/evnztBNMo4I0piz6L8ECf4PyDbRvXdtMqxj6Nmxzkaewll543Bj/dp
KfubWA7e7Dy0vZQm9oVRRQjApcr3Fm4jqrPkWsRQ27KcbBL1lYV/NjHm+aIEgKIqQ2MkF+/0B1dj
JsZuRL5VLaW5K+MQ5wi75M0qBmJHOfavPKB1u948IJj2ECtW2rfKiOD0er0sAe+JqSRcORgeEop1
Hye22h9zvTlCttN3db/IL6OpINmNzdJTzaHZs2nm/5HyzrnCpJxNGV8XuBXbNSyLOZ9MplekH/bd
HylpA1RrY7HDByg75lNhXGGprQ9yc+OQwlfjZp71OuE/vfEpkPWomcFT7L4pHg2tLb7nxmDejVqa
XKlTL10KSjX7hoZLtLw1irakCKRxZFQlh2FJjqIid24aUBc6RWxfUyifF8UAXDoPEpNXMjK2RD9N
7ydVZYtC34YK0mpyzYtyNoTP182FW2IvxNWK1Yrc9KNk/td3JVVxDBoYVa4wF91Tpkl6iAtRUPP2
xrfPL3X+RWD9C6QElQSVLGqZ0xdVD0EjZovEzWpMh0PUpMtREnl1rFXm/alaXTNavXS9dWdDU4pW
9+x6SVASEASo4vbBjFlSH/ZMtQ2y1e3ceowX5HRXjpbzPUqH1EVFwrECaWbL7B86MZqi5UTNUCnQ
VivBa6JY9b3ZCHOftilIdR92r7OwFkYRRZpdoalcuGFYJrjgswVYAnrZ6QOugqLSaAdyN48L/UEd
k9ArlLq5CVWZ8YRKjfv5Cz2j4GsGMk1GAYT/wu+Fk3p6wTEs5cjS2NSEJ70sB/17tsv3wWH5m92M
HePMK8/3QsnK9bg3ZIQWDpNbgm2ZFEOv9EXlej+OL39ejse947uH0fGeR+fKp/7Rc55uKyfX2gqS
55BmTF6vdbv7suNC+/3+7+vt85XLnH/kp1fZFOEMsHK5GbjK1L5NJaMJ+5pf7sdBfn4jqNmhcUG9
3hbK5SiHLW1K5dZ++3W6q935aTjot9lucqFauK1HfoFXHhmCh97yJO3s989XyfkOs7JGVdYj7nn4
pm0KdUCLBv1yFWOhS44wKUzW0Vbiatfgc/CfnyaXshGdsUBgrm0dd6qgV6Wm7mIkIUr41nJKcvzZ
/5XEz7aMH7CG57WBoAx1/OmqV+qc+SUGDDROcfalDgv9ZdYSZn1pdI1DfM6YXJUtqzHwmhIPBXdd
P//anhdjhI6j1zFJLEZ/M8EkcZsBoL+GnpExlJHDH1kujV6CymGXFErUe7FSGVf82i69QqyOsVol
EZaiZvsrKoldlhcJFC06n0HceNSS4pvdRPKVw/z8e+AsR7WGcBeZC4fS6f2ig0pKI6blT6R4PELC
XZDqLeq1jeu8+DUEaxKbAcSn0MA3l4EEYymD2aZuKiHscdtBKZ/HOMRlZ6kA5Bx1UnJf6efmW9ml
oYC8mcvvcSVbr3leRa9RqCl3jEMW2KO62ULlyVbmhs7YqXOqYLR3IbHP11qpC88GJJKuAGU8qsbt
s2kTpksQdVaUrAV2XXWTZlnVV97Aumefbhc4MPB0mCuuvM/tu+5luxUzUxfm2EN+FxiF+RypQ+vT
hCdfG0U1VLgAU3tlhV26N0jXNIooY1a5yul7F4tmJ7DBErdEw3G0a7NCk1ldixu/9DkpSBlQULBJ
cJJsFnIsIJIx5kuxytIShZY0TSY31OoEpCI3WnKHsHhUfCLSc9RS5eoNZiXZcGtXs3zNy+7CR6Wo
NoJGhU8Ls7fNLUtx2ooP0jO1Y+JZChgrhM55T0Zf5H2+BV94ugriG94oezD/bZZ7PSmxnccRSl99
an34g4pvjKjKP7/KhZOGV7hqKhSIKGz2mwIvtAcMZVHYuKB+gI7ZHP2agcIaB897+QjUH/vdkhH1
BEWTeKO48QZkQQgwqtJlBGneJlY73Xew1N0KmlZMMn0o3yGOh3/Z2JXX5U13o4aBRP89tV4+MIr5
/BYuvBPaS04P4EKqjK2cUYW7OolIxK7SmuauaOAuwrG6ZWr437nwUM/J1YC7Y9Ir8aGdrng0uoMO
jMvOri4U+csAxQuNcvUo0Ss+J4MWHpUlap7TZjGOMPeZV0qFfcUKcxMlsYKAnJO6aRC7Awfe/PAH
+9f5UhkT3B0LWHnqUpxFZ5i693o5a2BUQVt5BFb/baZIXTOc5L2kjPEze5D2e7KmdOWvCP6oba8t
c7S/ZaYdmwXxp4DEQizFoHLewy6ZiH0zGVFjPQ+4L69MwbxOvk2z+G9W+v9/N6usAG3tRyDBBtoJ
RE1XKmY+pFKdvzEvsV5pGAdHBUDxhTzaX7FBiK48wwtrBgGsjIrQWssBY7PqyXOGyTxyROPEAQGk
F8ld29dQ8qxIvlLgKx9qtc3ubAAoAHd+0PG3aBoj7DTKo0RyphqmjqOLgclEFAFTD0kGcU0eSibz
LRJEHBXyNP0Sp4vty6FaPxdRa0M0UL3Z7qW7pi/ihEYhlwOvEEvyZSGs3GRolsEPtZe6GXy1NZV6
j+5XaK4clKp+E+IR81NJS/GzMhb1VwmQlftSNysPA8R5iUGAbqA1DphcovVqc9w9RCkzLlPG8Gcd
L0WMTJwAB4fgOempi8SYuKK3swcErcZ3KS3M2zKtyD9A1jQ9pPUCbDhYtXiAdR52njYoUuSaXV39
6Y2+JLggV0oY27PZNhCFpSpzqj4xvvSdLt6GcKq+qyCtBI5WZjW/SKZVBDuFfb/3zLyWbrqxYrTJ
Tpbc2HY0M4RhcPySyaGh4S0qqQFcoLEZHHATSX8sU6xEfHlczD+xIWfNoQ7n+j6if649aDxV4M0z
kaPObI2jjdxf5qeuTaYFmKtK5i4ngTvy7RzilYt6H+afYRcgfboSJjKqr3wOcAMx40cr1AnNaOdW
ygmjGueH3phTddeJWH7PK/51x87C5FsT5OHsMdBufhpljl1Gw7mW+GYmEZNuZAX/qF1Mi+JR1TV3
0K0sycuWRo6cPCg63MykTol3UqYxpGBFVXCntWqYXGvqlm6PRwK0RBjyS+kJlDI3o50Hs1dV1vAV
5xWoWrjbqrU3Tkl1zPTAzO/yacCnKmem7KSgML8Z9yyLW7dynHlpZ0T3Qx8bpY8woL/PantW9i3E
Lgh0kwylGkKr9SdiaMb75NbuzEpWKl/Lepv1OaWtDu1xGKBcTrWcOdMoldAgtGrSfEJ/rN9AQ1N6
0yhzo7h6BoVH76tZ8mCiT7pvScTcVlPYT24nD2PsxYCJEA8KimonKmIIuMoE2xOCggXiOep2+Ch3
M27okRaojAXHZoaoozAB9UvZyP5hFwFMqMu0kJxlXB91aYih20tx2OW+SJWp2i0oHGu/r9q6PgRI
yix43G2bELJk18suN0atYsBTDsZhYaTA5K0Vlcpqj+B/sfhyINmoVG+XQdI6r5bT+UfTiGC40ZWq
610pNTLT7z8Ae1i0xDrDApoyR6oLjXkhYbG6W0dhuuznYWqMwwDdo3qwehj0ewbrRnqvtLP5FWqz
qXhpE5vFcakGuMEhX+zsJ401voZmGWoHDia8p+MmHu9KCPlvA2fUzwhAv/FTzkU4XDlKcA82aSV8
KTR69dHuU/y04kkJD0kdh7/jTi6+jKvbnme2Qi/vtHZkb2zknrWSGAzsfGvQehjgTRD80ua5+0Zq
hGLBdhnNPzU1GZOaoU1Hv4DYejeKuJTfBwu83mEyq0XIEQL7HRZkABloSJ50uDlfJWr4lygfgSTk
MdVXKmpRuBK2k3A09E7cJH3eqH4qG+HvGQH9VygV5bfPy4kLAAlhHBgwIPam80X2fXrIQ4sCxmvH
zB2GJpFfkC3lldv2QpTQY/RAc3iE0dPIXPxdilTjBlN2Vd/bWlj7FRoTSv1wia+cVxvPz/WUBLFB
5YipHIA6qN/pjyojq28mrKygf7Ta15lhCKwQXdZvjbKo2XlyTftn7LNKhcCCjRbqK8H6UuIR3kkv
q/lPPZLn75oRq7M7z1Hx8/OHdqFYRRjPhJ5ZPZ3gFq/QtS7S8wW8AF2E5WbU4w+5JKe/P7/K+amN
Hm99OSonNkZ/66/4V+ETzyGswYmrSGbnKPVdiDFVnew+v8iF4dfpVbaPmonpGAuukju/Xpzju+s/
P1+5xLUb2ZQfTWX2TbheglPVybw/8O38P4NTOK/pjnBh55pr5Yfp32kJcnpPG9DPsELMCzouiKuU
v3idV7nZvXrEbMZTvWJX39sPYi+9pIfpEO3wn9rZ+3KX+cIvd7qPJMop7ueD5Tfef4vh/ljXq4cu
pn44JvLVbao/0akdWDxVTYVk0TfrgU1Yta9pAS88bwhSCOpYojaQzOaVJi20xAgDJaCDrDnqnS7v
jGTKn9qqLL3P3+05nowvIjRHemrwLCzBT9doqhc0WxjfQFUuoXKFDbSOajDKX2OwGDf5MCHfwU6i
/VJLTTge9CS8lvF2oT8wGbDbGkNNGcLIViXLbH02xQAjX6R6UtzBXoHW2barAq2YIVlDvo11qN9W
YDZOPbfdb30KLAJsKklnNgIDEgoiDjROUizmcRjaZaWPKyQTTRQhiMXFsuwzJVVz1Mc68jezrqV6
L9lRejSswKqdqKpRpdR9XbVXHu+ZbRcbIbMqMl2wuNTZFDdAXrEsYS+3E4rTNEXPmnapel8E7fC7
mZvxiXq6CtwhV+yexnyu/ilaVj0eg5X2KkWT0UERUydfHW1LOuoi7V8iA+DdsWqcAUn4Tk3N/3w9
XIAvsLQDRwVuZ25t2ZtNC4Cx7iebiQZpxMWN0tnLK5nFvVubRfraDv0MJ1cW/yzpEv+IABN2czoo
+f+wqdG1MstR6HnwhNx8AX2F8U6IcQwgymhLt2YP1kXubk9pmalUYG4EfwK5x1zbz9acd9izVcs0
+jlg1c92KdJfVx7LOZpHO4RjjEYXxmR/a5M4ZLj6pQkaa73pMOisutJRMEy9DRVtuknUyjwKq5b9
tIjnpy6Jpq+sCzQ+IpUezSIIvBHDAZ+p1Xygk0p3tgiMPZwY7b5jwndl0a3b8Wb3BAtnl0JCASKz
dVIQEiy7ER8yd0hVbfW86I7QWJBvzkv2RVOya4jGuiQ211udtlf8Hb4X39DpHjL0CCfzYMpIa7Dz
B4i/1aHu5ulw5RWse+vZZfDxA0rFBZHwgtPLLHWY20kYZ24cE4vqBlMLx0YQhgn/dZKWEMZkaxSO
aXQo0jJ5KGZHZ/L4HpJTeKW+OX/CuMPTleLvykRYbEl+i5lNM9PABL6C3X+PRWn55AvP3/RFV28g
e8Zfr9z7+ghP750OGNjhg5YAoWKzTaPNKNWmAEw2B1v6k7U4OrBti+c6obeuo0y71w21RmWgDV6X
6MkxsMzRUzMUpo40S/nTIrL5gM0RkMoSmFeQVeX81eChRMO/DhAYTG6H1nZfQGAjtsYtGqsNdnTe
qywlleS/iTUukZ83tvGPoVaF4gwwPp50lBl/jTRvkK4ZPdxEUy21e3WUu+awQIVl/yehJXIYkNQ/
w6wJn7VlNn81oyFPfo+e+X8YgkDkZuPihYK0sFGfLq45aWzy5IAv27SE4KoGkTTcz2U4dRw8pvo3
nqX2pe3H8FsDYguFvpGUe3tuymtpIBfeNM5NiHAp5RnJbwHOVpHbZJoVUP/J1g8dii2EXJ12y4Ti
GhPowuFE9sDKa4NvsJ68my9KUeMZ+QrujC15rzt5srqbYjEy8saLQLj4JxbQOkW45zjondQS7WOm
6uFtK4zqYBbNQHq9UTykdmcT0lKXR0lKloOg/UqvYKbnu6+1soPxWeVQYGvblF1dBN20w/3SnVkj
7+rUdmgR5e62TDDTMlspQpg7VEcbX5lrhsEXPnUqI4ogi4wddrjNwujlQG2wK4NRYDbDzBYexd0u
hSsUwgcszccIdQN08mTpIFOatf1rSIbxq03gAaFNULEtxHBFeye1Vk9ijW1ikZoNM0RaI2yEemXn
P9+J8YGk8yIFazUd2u7EZjssS8T26Kqpld0BY4SeIZr5f3gbYJ9sfLpOAN/2LLRrmvR+QNREsNHw
muYm0l2Gbb8nKpanrq0n2uGg7ZyC2vKKQ88FBw/OMwajGJ1g5c2xc/qdGrDlM2m0iBK1cWvTcQK6
bY1kcDtEXH/hIWFLbJfBtEPNPD9mNswZJwnU+iv6B2Mf523wXKdLcw0UvvSzdOzLqe/I8YDqsvmS
QsVuGGCWmVtXFkrDUR4tDDiLADQitVUof0ryS2t0JEO5whbcFOJLn8rp5Ou5ZR6DOq8Q84XtNWb9
hc2EGBzcC5lzwr+V18X9rw5UmmBipREqnyXpl9ccCMYHKNSPqaVdI05cuBQtEZaWK++R6KTNCWXM
QsVSJWiZruFl0eD84ClxnN6Xo3Gt3vgwGD09DdELWP8f0rRO/DdPOwr6NqgjjRihKtPmR0SGuW8z
bk2OkQirB9TkPdaXUYXsSyo7pjqNESBAbW31LU0aIJoyX6IvNaxj4cRyHz2pVhlaTt0oYvYw/h5y
x0qW+sY0k/ltwSoBKIUKR0fVk8vmgzV0qrHrWsn4AftNvGGO0b5lyDu/CUn8o9iV/K0Tg/yjMdob
BqDZbhnqdPAXe4hxQikW2V26WuNg6bI63JeJ2cq7IO7U59ZuZR1uvgwxvKv5AMBRE3vxEpHj0SCR
9oWNbTUwuBykPBqcqbKDP2JEXrlPM3sSu4gpXO+sE1fVKYvcxmRExqsbDL8goWjIlA68F7bctzho
lBpZVDj9CgJo1Q4V4zxBMRuWN32esFEQOQov/noscRh3Rg2xaVSnv5nChrLX4P3MCFON7IsaGsa1
pnRdK5v3C7lTIReBUS3Do82ei1wedZcGHsrzDI5gWZqnNfa4q1ISEfE/CVFETu2VXe0CG8eGZMRY
EatPTcYE7PRjScepX9qGKsqeEePpkPnvdGT2TwuhjECzk2l4LTpQJBXScGCSb3nMevt9pubKcyPb
yw4JgHYMkXjRzMm1fVeA2l0pPC+gfR88ehMjazKuxNa3UtWDXOpB0l3FBp0Oxlk4wJGJX2AO/CMO
zeEB/ryFeIRZg0o1+lhS/t1lgzHtRRSgHvy8MFUvvCrcbEmPwDYNSsXZq8JdGAcRlBx2mCRP8DIX
smlQbhWexQf4px8rlFB1remdH02y+kK00vhltspY8S1RiNC1+nSyHQyGpshB7h8bmInG2K7YVZl8
ieIA85meBAVq20G096oYEhMTq0aSPKHjz4GAmgaUAac66p5W97F9QOxvGu6HvZ1rxbb6O15GJKJL
miaPzWwE/7Rd0fe70DbmR01T6hsmkNV7oEdAA3artcqVxuXSIyLRFV4iDl0rynG6rlCmhHjF1GT8
LlLv1aXa/QaRFV6Th4GTMF5jjhVdIyaebccmiDCsk3VOyf9uOZdBG8NfxsPEbTIpPwZm0t6g8KOK
qcxrFet5GckFmBWuA0p6QDb/0xvkeGWowhbjEhGWmn4wSfVvxhbiSxxEyQ9J63v2pBBDeAzbxtd0
lIiaAHjV7yNlEb/ZdP8aTS87+awuX/TanP9ERts9Mx9Y3j5freewNFgv5RHoxlrkw2E8/aUU/53Z
VnXlqhKEqD3xt/VIsAVxGztN1HN8LxKs1LxKVAVuCM0SjJglTCODTao3QD98HAl6A+CfnT6J+/Ix
Hyr1WjN1VnGa9Hc0uDKW/3iiyZsfWXRdxdtTkUvPWvpzAqf6O+s5Qis7V4I3U1/w4TUnY/4nrJLk
27DImCUhAqfSwcHI0txQIPhzMzOr0TaJMQ+P8lDBlR57bBOPmFBSwdsfXVkHb3zP/eF7EmoV8i/c
adLBw0OJTAdFyxgfWRLszr2tlot2pVY9B65NgEe4erx13gRUmdOXoZldYY4pDKN2ILx7SARjF7XW
dlZkDiAsmeWhZxn8XuAcFvWMEWwEuH5D5sL/9EvggvFtrrjzlvPZcYCqWcF5E/X5u8Uk1FH0dh8p
0k0Yh2KvDNMOGs/RnHHDrJecoVpmX+kzPjbukzNvfRrUtQTyQChm/H76NAJ2qrI119+gtOPDGMKo
xApZMd6NULMCpw1z4UIYoYAwZeZNIfYyoywISYHn8LQSSrw2KpbjWATmoQ0j+d7WmEIGIGZ3zaj3
u7gIagx5pmmf1aBCcwCmxzxNxgAgzXyj1Jod5J7Qz+sGOX7b1TurwEmhlDscyktLubWapvv2+fd4
vklxo2C+iApW0tm2jksStFWtrVPUtHbwBY/Xwe/K3txls1y//PdL0eCy0BQVt6xtvDYuOGnTxSgw
em1k3JwZ067qUJCjRSwPn1/qwx779FXSfYG3rOAld7a1oOxMaQ7rOqlJa9MDL+1BouWsLfdxlysE
3jWjR+FWa47a15aL6nsimgeQZFxDf2dpmh3ZrOUEebnxQ8ml8GaiAnKHsazfFBW9Jr4BGh92lL1i
czs9YVCuP7VpFWLRqiW3INzlbkpz8HCpL+Sjasz1sSBA5I4Q12uh5efAD9OD9VBbayb44NvGXMz4
bQIM5m5qzsYfmVTpwouDYbov6l4PdhAwB2mfcQPIlEHM4gONMa6fY1YxCKOTQFfM0V9rLj2fOExd
H0aOKHS98qZRkw+VsJCK1qMZ5U5ZZfo3pavUfz5/XWfHM7egC1IeKTmpi7eMdtVmn4+WD03uED+I
Ppgeq94cj/aipPBQbYCRJb625Vy+KJ4IKIUhR21rAqI38MEjVwnO7dg9yWqg3WAB+6ODmfhzSafl
i9ZZ1RXm8nntyJ2a2jorpsZFCL1pm+IS70SwswIiRFoeCDsQh6qhkkdWm9g3QaqV7sIf9BUSLobz
aoMzyhGuGL1oEKAm0jWY/wyu+Jg9cRyzhkDetu2pSuxtN2bYceox16oZ8u/hDchXvsdL982HT4Yo
Duw4f27VQqRYpCmTLJjoc2Pd4Uoffp2VOnMRT0VHRPm6F6S59lBibfY0a7Ay8XGZ7oxmaHeYPc3/
lau+ckMR3lEugfefhYP1SzyOWKnlroj75N1IcvyuQyP4IYc2hcnna/t8mrO52KY0m5Hys8r4PkM7
mPwoNm6Q4uwAU0dsUtoCbDh+5w1jrmTh4JBn+yvXX5fUZiuk2FoDqpmeEOK6ASDUjPhbzKoQvM9J
/prodeRruMBAMOdsqZZkfJsZdj4S3dL7oq20/RIXDHekXPnSjvp8pbS6sN7YrGC4066sK24DHknN
UItCjQo3FTBbQkPSDzp29NfW24VjjUYSirlGC7saAZwe5aa2REo02JAf6BlJC7LaF2VWmu8Y/KCC
1Lu6e1Iqpcv8Ms+LPRJKNXZUi581jXIbOa2aZvwFDX+itJDDBGA2z2r/8zdz4VF8nIOQ/teRypab
EPXsS4XJiwl1kLoOV9RbI6314+dXufAkgLGxYsZRXOF/1m3wX/gTeqDZ1OI1St7Cg2kZYtLlsgTe
t2GLK0XcpRuikqTb0VYP/rNGtLQZtdrsJWQO2Lca/nUciLgOvH5+RxeanZV/zqxcw1+SE2r9Hf+6
JT2Mq8LW8AGayAR5xU44T/DSSiwDlIaqcI5GPTnkUzsPu6hcIuTYQzTC++vr6SulcFv4OG71kS/1
VR07S2jNdJ0YkqdwqTR4WVFUgdp+/qMvPRv4ftB94B2rZ8JWAiiwfesQbZUL9Fir1exbjG2u5Wxd
eNnAn2DCaAdQiG3J5mVUKlYXg3EmIiywkJNbX5W0HLdccxFXvuSzHD+8zXFxBgXh6wAG3k6cGh2/
oIjpOeSdkR5Bwq41b0TxWOT4oGalwFpwURfPKkrzXlHJVEzLQnKDULMfGSRKXi8P1MSN3T1PkL+u
FPOXfh0SRLZ33ANUwNDNSSsqeAuI2QrMRJugdxi5yX+UJTR+UcAL634OZNM4JhgePFSJqpV+lxXD
i6FajDVNvpIA/yc5bx3LnCiQVIXl5jTwjq9RLy6sC0uBnbUGd5AesO05yjAGNIR56AJcNMdeQbq7
qNcO+XNsnOkSuT0W+yHW20RUnX4xWolutZj6xi3kBnf/YcJZt1p6TyEeEDJtHHsmTmAPSdlGDyVm
u9hV20v0jtfu2yIk1YNiVV3botcteHMuETKpCCSvrB267dPfhM9qA6FVw3apNMfnSuuQ2ct1+hdH
6GWnjXN/gBPjS0n+p6O/9rXJrvajAGb+/MO8UD8z0dKoTEzgbH7M5qjAWbSoMcCtXcOqNEBmSd+r
MXNdXIwK36hFetfhq/9LqzLZGawk+pYM8wwXfvydWsqzMuLxg1J7jaYkFbDsDOUQdcPgTfRqfqdN
CuGj6bXd5Lx2ZQyN8Q1KXshtmr5Z3Djm2npV8ColCT5s15bWPbas9m2mTqQgIcPbS9loXRn8nC9V
eCB8HR8PCoxpU0iMY7j6KPc1oIjcMZjVtQcISZrz+fu4sLuztSuIlFedgkJxfrouujAerHRo4Q8E
dvar6lTlpYTq9d2qRu0Bl0gcMvCNs38aRoQxLUiLItxCxy4Li5kg+2ZEXfSrxRHgQaDiBVWfqS4W
G99yApHMt89/7DlOBB0FfZkBw5BR3/Y9lFnfSp1c1VQzIjhkqMZ2UpSrX8eiVX9AXb+WsHPp4cBF
w2aDQCwm1GLz0dQwLepE54LaANWaQ4X4wExoy3fkRGHOoa7kvyotmZ+EFE5vM555nRv3hsh8LCNV
H+Ra1Q8lRU/iNxxzN02QpH+yNMhNB40UE47Pn8/5ebQedfDK6ExlioIN9SpDVAdpBeheSPJIzRtG
D2EHuNGv0SafX+rC6jRIpgPcRfoE42bzZKQR2QyB2YA35mDANs9+4kZ8rcK58N2xf6IZYvbJ8zfW
H/GvyiNKgfIkmfmEWeIlCle9tH4tqhLeSLbMGEDHNhvqt9rI11xcLjxI+GsUcGtlZXDx0wvj/pXh
jSjj6SCa2g/bwfYKrUgdW8P+/vMHeW6fZeJowYXWqhf3A2NTMVpFAolHW68VpIXlVjCw/xQNcsI1
3LTrnHRS6ZqxyF7s3WQG+uib7EDLocoMXPglCc9Mh5KTfFmjtiXMcJmcuUZuRaGLgV6jHEPiC/Hm
Dvva/z/Kzqs5UiVNw39l4twzizcbO3MBZeRaatk2N4Ta4W0CCfz6fdDM7nZRiqrtiZiLE2opgXSf
eY0X6U24UTwZfq1t9Lb9ASS9h7cCicKZROyduaMxTLcc2DGc4bd74Le5qxsPuEQR1kE2WvELVpL9
tcG9cGNhOPgAjETdFHOa3p/+mO+sShyBAKkSsNJHW+uquRGlPLSFUHdoqnBbU370jVSqfx6KvSku
LOg4eGbYkBwuj1HrZSY0D355MukwFib73h5Z/QrUlNlP6MheosNpXXpm3VzVqkXDxUuTLdrxJjAl
1ERqwqgF0qjsZqFX546Bd4IxbAhpgWssLWot632jYKMxYVTQBnrsqhQ35jEHJBBqFaoXqQZPM5bg
+2NMXVXcMQxn12t9M6OC1+S5b+uhE/mlyJ2vsVpkd0koeqQm+/xMKfT4MDcBtdGYojOBL926+ejm
Jl2rWoVjhHPDVzuPoUmgrbKZbIRq/S634/3pxfFOWMYy446j+AX4x3FWNyrHLk5ECralRdUYW6SI
bITMQVJ4Zee8CGWxv6jD1t1qqdlcWfkod63AZnEYjegBSKt9TR/6LM5tOSgP4zL4XGwUqjQ2zav1
9i+UUkOqWEfaCzGqGoqk63zP6jj9ErLhf3qymPKdRy4VbrMazsl2qPr+kXJVUe26tpL3YdYgKoSl
oPVJaTvjB2BtYW5cMWtqMM5AhzUaDmcKiO80MuivcTISSlPZYR4PN4BsgOOpraqgdDdgUzKInKbS
ZI2XOr3JrWlMJsTFeNxprS1vG8/prM2g1sYPxJPt3elZPT6qLcMG8kHpGRQeFc3DR6kR7yXcRrZS
RPWro3jatdcb32EJdWeKicdnCwOBLuVaBTgGePVwICV2koLVxUCtDANNy1IaqvQpTr/Oe6Ms6YkJ
8or26ZqOruVZN2UJo6SjzSlSIRIdxYl35nA+/mickSw5mIXL0bxmV+pDhQqHzUmQxBWijCAPd2hm
RldCt3786ftQOrBpWPFplk7E6qs1pMiLTD3ur1lZXlMjbDZoyp3VaXrnhQhGaMcTKRCou8tn/e22
6bDwMrQmhHErM+9DUo/yZ0QNetMK9GgkS/NTlHepD+sWQ+IeOblc64cNOq2E12VLhxNZxOs8StCQ
z3rnzBV//HDkDBqhKzkESeHaCoxTWgvDPIdeajY/wizXEUkTxkPqZt3X01/7nY25VD24cWnsWezQ
1cY0kG3kBMlYPgmIQa2dtcxPNV1c9dbcbruU3iMtGcsIgJXqm9COxVMv2uiFyFX/Y9UJJBUWgpYL
YHiBza3mJC2pFEgaQ9x2YBxMdR4vbT3KLs688pKgHB6gFIt426XmakFuWr1ypPQTZyCWY6XeZs8e
MYCfuDRlEGkGr2KqKcUI5PWzbuh/GOSRG2Rwhm+nH+J4hsE+k0LxP3jniOAdLj+IyrAbuSIhNtjJ
Lp7ICKlj9Oj5N+e+6ju32CLTgwkxQTcWsmv+Cn59nLlFlwduXGEdZFX5UlVL8k67xkulRNY3tqxf
eTU7iU/tyvwwTYQDQYghVu+bAjkTME4DPZBZuKlz5mB57+nwIyXiQ2mPDH/N9Z9ziQyakRdAr1xk
JAe02vZ6p2dPHWz7JwTg26tUHdQkgDwNnDJPoj2K3g9u6cIVmdx0wORlxlf09Pws33+1Rmh0U5hd
0NpoA63mB5OKPFa6rAjE2Ofg2Mzi0ka4+0+vogV1CPOFmiM5I9Cqw1WgjWmnkqOWAc0o5VudJ9U1
rfOZ9r6lnqm3Hb0QQ9ENdVXIQ4y3XgQol5p1CZwo8CQ2huSa0Z5M/Vz+9c4oBCaUB4BeLSoiqzi3
DBWUNSWy73AQ6gtwTKh8t66zOT05y2c5mBwK79SlqE6xg0GUrjZwkjvzGKKPGORuOT43WWI8G4jJ
vjiGUC/BO9t+ZKvtxYiQO+p3c/Xns0aFeHHBZA+rPMThrNG79arSJsUCnLLUVb1yX7s9ZjIVIsWn
3/QoJ2K+3AVEvLT+ly18OBSgsiJWBJIkul4h5FX4pa5hZ3UVWx4S7Ge9/96ZPhcvTVToOJoQFVut
R4HUjFcPpMgFpHFYIl65sbGevWxs6dLxnO2NnqXDHu09IzBcbH3gupEwueAfNHrBPpdnskXZe3g4
/Rm0t/hiNeU8Gd0EUAM0pdbXlCu5fdwGYxMMdLC+kD0yzoHatCpYmFKXXmBlIzYYY2FEdzwAtnwT
GPPXvKU+R9PfMH8kEcDEfWxF8nXujOmahna/bxBS0YNCs3XA+0XJ3RfV1oTuAN34GayQN3fcEnkB
HjnS+gcwGHYHeaVRrUdcMXowBsgbFAG1WSzEYm1qn+IQRebAjCR6F2En0U52WjkVV0SiYEVLTuIA
UjjlSDVScIPuJN4327Izs2QT861vheKFKTIkg7juEbZCxb+M3Z9FPA0Xdj3mCo5N6YyeP+BWSNuD
3d7Sw3JTXyBnL4Gb9kYchI2uvKZOIq+9GKQffPzEYKFGEb7dvXSUr5XdlZ8iJ9Rx+Wunz70jjB9R
WilfazWxSjjsVlz5vZ45HhdCr9zi06sgumDKGg1qQqXmZlgUiTb10KFNTAfHKbaOUQp4iPHYmJez
Gif70UQkaV9Edjzj1VKjuudWNZoD+OGpG0Xo3tcCywReELba5xrrXdNXexVHLmWCQHbXxSanlYby
NqjAYsTbqc8n2972VoNhVp7OiJAitsk0jRT+0h0N6frLUFSFjm67mNFTI3h5Aj6smxtnVNvntpRF
uem9Ds8VIMCt41cg4psNvCHaHpY2ITAlPAddFDnV/cuMYeMTgu60p9K66cpdziqJQCTWY7X1cIWs
ruZ6odzVc1nQk+i54bBZYF9tBmRjB59VZlsbrE1p62GFhFXXWNYoAJJF6+PGXphym8yZ8x/pLEZ2
N9L8uh+N2PMYWuWVfuRZWCWB5epfeq+YVb+LBsJNCs8ZoOdRVj+od/bjo6f2zUuGWhjgQvBYrBCy
0RuaBKoWdJoA2p0QScVAs4zhY5m3uLxmxYhYAprokQOkMMaaBsc9tCzYT7EfhdJ5RlwkrQIj9tzb
em6HG4OvCd3FcWbkmmxTjtsZliXWvM0swbPni88CC9FZQH+Zu52qyhr9XjScxaePguMjihuTmInT
f4HTrIO3cB7TNs0osHoR0v+q2nHXeBhXnB7lGOi8kLXAXLB30JEkETk8ePXacRK9isA0ywSd2zHO
HnOp21gYgE8NYzO/oDjg3WujgUx0acF90ZUuRhCptj46Wp4+j32DtRL1Oe/JyD3bp7Amzzzk8TUI
b4HwlUzJsyh36ofPaNJQnfuchERrICcFoALinQd086ZJEpP2iDU9AyJCLsaBFlVQhr88/ZGOpwIk
Hqk8pA6YmtRlDscHwzUDrTBRKVZr964q8/FRCNU785bHASIUW5cLlyzFXmKL1W1PsUcv1DgtAkXm
21TOu9D0cINWn6zI2jml9VKkyk3qzkEx4VE74dXpN5F61xbDmSreUcyOcBcmxfDOaNyS1K9uR02v
3U7qELdCYwq/eThpbMpqFteNHU7bP/206OJRkHPRvuL+91Y9Fmk2MicUX+weamdfG3n4qxbOH/s9
0NRcskzSEKiw4A8OJ9D0JssRuMbgO9plO2lG5lOSiOhMGeSdz0Y4SA2EvhSAvzUaAOF6/JNqKlVt
OGQYnLTzDle4RbnfOZPMHi9IwP6LlARgSQRn14qQrQGYwcGRPLBcQpUscaZdWINGPj03x1gpZoS+
NfCVJVaiMnj42XpLxCJN8K33UF/BYqqkhBXMajbDKTAymvtVOcTPC5mw9ZV0kp8aw5ZVMFoyXcyl
m/6yN/p8OLNP3nl5UhX6tcRtVLfeEv3fChoibnITaXy0VdrS3kLDdLeZhuDR6Zd/ZxSKju4i2UFQ
CnDn8N0zvRH4eFIodnIN9zmvl7dqnmtnPvE7S4amO+V4qmfkR2uwsdVn9iBTbZFjC4u9TEW9o8gM
Y611ziV6x/CvhYtPlZe+w4I3W8MzsbvNcVduSSbSSVzGWMy8pLM3PfeJFV/ouA987Hstu4/CKEHl
XLc/9cJI0zOT94agPIxveQqD8xQohAerdXWWxzVKxmECZMZGOCy5msJZ/RxnffcNrGICNA1CvPBl
I0v3Gskv40WTTRpfDXYy5UHhduZjSI/mWcsqfALLDKZArlf95dQ5Y7zNES79DlEbCKlOffc696Za
7OZZqj+yTo4G6jYRBXxsQYpfbihbfVNFVYx3sznbz6eXz/HEopdGK4QYHq1rjvPD5dOl9lhr4IEC
dH3TDQmGiQBhqn+GQumeGer4dlzquyb9SwgqwCdXsAGL6jHkHlSgJ8NIdAqVvb0tuI4zv04r87Yp
MLbeVpi3fqYqUQMIl1ZzTnz+OH3Tlxo9xBZKh3SDV89gt82ESAteRCOW1S9linUJXvJiZziN8VWP
s3Fnhk32cvobL9fu4VLiFIC6wYxS5D5C8BmzJlhLqMS6swAyGkrL+qTqtfVBhMnMJZqdYx6/lZgP
RlwoNBw5TChNEm/d2s3IL9TchD6RZVrzWLgzrsraXOCK1kRub1xOkRG12LoZykOse3AE3azOHx2v
7HEw6/L4YyJDMouqVhDyytG4e3I6ZNbhU+hNMLbI617Sbmq+V6JsH+JZVrQCrTj5gsGThwwqniIf
BVxnfCtLule4Zyk9wHElzbd1VGXZzRhmtuLjH9nAi+rrFraVq+AmaZuAZzakPOYvxZlEeZFiII3b
diMQ1m1anE2TOZs+t0rrxAsSM+wvxogL0i85s87RxI62BorsbHyakKBtSDOWn/92frcWLqaqFKRT
sxA3FMx6OAo4LpvQEzanV8hRB4m6xVtUAdWHfbjutEbwq1w1GXoK207+IdMhyy26XC1Op1F3saCr
4E04+m1YZYgAnh776AJh7MVRgwOAsin/P3xNSF4KAJIZsRQ6JlfgD5qAXzAu30b5j+/jf0Y/q4//
Wnzin//Ff38HNIA4Ztyt/vOfd/XP8rFrf/7sPrzW/7X86v/+08Nf/OeH5DuGo9Wvbv2vDn6Jv//v
8Tev3evBf5CgJ9103/9sp4efos+7twF40uVf/n9/+Lefb3/laap//uMvvCfKbvlrUVKVf/37R5c/
/vEXceFvH3z5+//+4e1rwe8FbfXaJa9Hv/HzVXT8svd3cifQxoACqbay1P76m/z59hPj76RUS1IF
qIBZWRQvS9Lv+B9/mfbfodvwUwJOoGno9v71N1H1bz/S/06oxc2JgCorafnR/7z5wRz935z9reyL
j1VSdoI/fHhwqej1LxVKx0bhmgbnWsCjqBsKGWMSB3lFIG+LKd0UECv/tTQOVsbvo7w1kH47rd6G
AYFCCMcZSUi62mikcfiShEir4i7VP9i6UF8aW8WuPmHPP4Rj1T/r1I6ue6uqVb/sSsjBg+rhGpq6
2N2jJumon2LBDeZP5YANC2Uf3MFtRGOurdIunuJsyovrzII77SNXYt16cohxxy1xRvGrfkyrraEP
rvTp8ypfilDTHmWeQFPLcCHcT9IBMxQXnfeYVIiQ0m+31A32lel1k6GVE5gic+84VtFD+m2l/Hs+
fv8yq4tj+TBEdkCXTPYmTKNlfn47gWiKlBawUKpP4Ry0iNw6s/tols+RxXr7j9XE/z7Q6mo+Gmg1
A3PMPSEFAyHf+Gmq8X/NXd824F1LYwsqzIfRctUhuHV62PVtzLImMGaRU1Kl9+Kugo8Io6rBKFWI
YhOB1gDVY0uZH4fm0Al3JhbxUNo658x5d9RgW0aliUCVn14ml+PqwGuAG4eeHEN/NnpvYf4n2yx3
IJhMhf6xAXRR+gIhyJ3M9HkTN121Hyez3uRsljOJ2Fso+9vKh8MD34qtv9TOnUWC4HCCRVFidVuM
Cm7IFfQhINbWB0qR+ugnxtgYPnqO1CgnsM+3bhTJEY/avPjQJKmVXERD7uFu3vXqDWgJ+i1G2E6f
kkqGDybwzHulr7zpqm41/CyHbHGFNWFVT3sz7aeawN3GVrJzF3e/Xua4bLeV9ZLPpvgmjF7cFAb2
Rly8jvVtOW3UnVpoGoLBrWlPuJmm00MdDZQDAV4VAl3radxRYRKUJ4ccuRvPEulXsjC1OXNTri/l
5YuRT9EfpsVOeL4K4CzbwSF46vG6p8IP09NuXqZQmb7Vo35OMeQIOriMhbAOURvJMkHjaqwCSqsd
kVeiZaPlQe11rh24ou9uDNxhPtIpQsvBQSgCOWD1VsmUegvlob23UqBdLfrOObGd0t9YRlxdTVj3
bivylM2YmbSxT2+k1UHxto7chRQBkokceF34cTGdy6YKb+OpVOS+SD3Y5WLG9okDs36AEiur7ekR
3/s4cCNgQJKtEcuvPV36uKUGOw2IQ7LHHqzccX+GelEOX6e6jUqfEhAa4Y0a5xdQpD3Vl3YWutvE
Ev2r0RrZc7eo8gSDEk6XzZwg5iDhYVtozBbDs0BTQrs//cCru2z5RIs5CuIrlDw4dVYFHBUp+2k2
mUxK5o81fFlO/mEZ9/QwR0cazckFIkC7nNQVit7hjp6GCgHaGUzJbCLy0eGOtkXR97EDkHsPkUsG
rpOegxkfZcy8G1uCZjJoE8QnrGV5/HZPWNQTFb0vFF8FUwllBf2BdG95zUJrqPr6i1lP8+xL4UQG
OMMxH/YCQDJXim2kT6ff/53PDB3ZfKsTUAJdt+LMaViM0CosaJHZCUY8ZXdxMie706McceKXN16E
LSGHQEZjhR2+cWHlqGxZNa6X86Be5nZWbbMMrngQG6GT+Ulkml8HOeaXoQ64FxkoiHRDVsTfKXsl
t1Xu4hzVw1yAmIyM6umHe/cTELiBndBI9tZwpqnCIDI2cORs8rhDb1lVLolwoj8fhfwORU/4utpy
lx1+gTpqlarxWsWPUq376FSy8GnpGJ9Ov8s6MeE7L2gcdo3KnjHXu9yBAaXNI99ZM+Jip9gi2zed
VlyEjTHfjnYWXRhmrwdz4YSXp0d+ZyMRdpLAQjAAgPLGV/5tTetYR1sIDyv+lAHUv65ygBIIqFQf
gEIpn51JSlwk6+gc/PQIeLm8MYRa2KaINYGlX60sETVqb7rLBSMTI0AGK9+0KVDL2W2tOzAb9mXd
dtFe9MZwGRJlXIVtWF9mmj1u5tzprrRcTh+sCNHyDgTfuZriOwc9KT3PaIBTAO2/CtTQoEYUMXEj
1Hlb7S6z7f4+Avu1tDDn4cbNtbo9s9XeWwFLgZ3TjMDp6GoZyzExSgPNEw7XArqrmK9NRMa/lZD5
gdAZYpOAYP0AI3L6/OcrgHIJF9pbbWpdB/TQIC2sig4zlHPCr9ZgFdZy2HiR2SZ+JmzgwajXnDnA
3ll3rDoKNSAyFkDQqpaMNnc75CNSTI1aJL4qm+iLHIpG27aGBFJgQYClejTM5yxY3hRjV7GgC6QA
hUZC0yXrO9zQ7dgWsrcbxOW5p1wWXSUuhNLo2t62y+YqKqvQgv6p1sqWvqN2haK/MVwZRa/8mrrF
nVwW0AUuGowkfiV6mEYXmCK5WhBlhY7VG61L+o7eNH9DHmjWL7y+ESEKJwCRKB2bTQ4sNZzlTstd
98mNzGLwxUi0c6GZvTVdCr2gCz8WsygDYdhtdS3wT7d2U0U3jrPemzYNdOZn3R0NzHEV3blNZW9O
e70VOa3rMrV7HyGTofNzFN1RvBwzr/WnsbcQRyzkOd+co34he4QMGAYXm5ky8pp7Y3hK3lvqzD72
9O46jKTcwnUcDELYKgawVPZBWmTqBotheaNYZnXtTaN663mpeTFl6AK6U19fprHh3Tadqt8NhiSz
PL3C37kpOLhhckEFgLmzPsMn3YoEnYko0NXS/kFjQiKl0AxnmjDLibVeWFTTOcv4HPDGVyGJ6bXj
xOwTbMU1OQa0AlTOpA3IDmfSZOOG1XSDG6phb1w8tYMkc9Qzed677wk2B9QtUFV6aIdLu4MDlUwT
FT87VbTPmj6JIEW58gw0572QlBxqgVLBYV56LofDkLkVKgkzdYTasndmLvELVnskaEKz2E1Wj3LG
VNTeZUXnbW/pbbJzmzH5qIvZu6yTTM9ovbflCwzYwU9VFM88LTYjf0rPtlOOD1V2OoLcS+2GM2bd
gZs8NUs6XMsxO3S4KKB3Iwytpp/qSka38+RpVGjTT2On2mdu1aPe7YJ7ptbPpc7IS83x8BtJ2FCF
Ar2eAoqd+xBXrItcj3DxsKXcu7USXVQz4gntNOYAQRrxCjVVXHWg4m5sSRFoVOT44093AY8EC4nr
bAnO17xTlKCmJCmRmGwUd9gUFfCFuOzOAgiOt8HSsgZSi2soePd1Qycb2pYIUSo+xfFk17caZnG8
JiQKoZZ7RWjapTLJB0nG/wXkPU3LNpV4/+Fav4EdV5m7HPb5dulvFEgBNLEaJFV+rzuzs8ezyfSH
pi2+nP40x9kuz/yWe0JUQdl6lbTILCmqrqM+IGX1LXUGi6M+tLHpGLPuzFl0fO9R3sUSlKWhL7ag
q3gyKsxK0SY+zwwv/K6f2zwJ0tx4bibVfk6qhbSMfcS30+931LldliMOftBJoRDjjrVM2m9Rnigo
u7UjLITSi58dei87GiUc0nqmlkE+ZSjMgKvSAoWcCmX52Sx9Q7hDDCUp8fzEsuszqMz3vjgZNMVO
ygtsktUtXBrVCCCLUGOsEDiMmpEilFLLtvJlMoZnYqs38uHh0UwrjDATRQ0D4Vx7tRuN2KYu4PHR
9VIxHno5QpEzQHgTeXhq7GUXFa7c2aZ2SbYxKyrzaRuqsZ7gq+d2bUDXacxxSDOTvWPP8fgZAxxU
9uDddOmd1+AUtoNAX+BIYNmxdnF67t45w+iOUIKhOEIDQV+dtmj8wP9f9pMzaPIeOb/0onInz69Q
79hXrZl/0MM+RapBN8+xo97ZyoSiOhR6SuZ8uNXQqTa3Cw6UwowLwDTQCcdeurToUvBnQ6LcY6gs
bnAxt6yfqiHnp3HQ0nZz+vXfSUE5s5BsQHGeBIkr53DpTlYWjvUAvb03y+SJ7q9FtQX4Vjtaz65o
xcUwuzFKnUYHn1kZPteAvAWc5yl9bqQYg9RCGPwirFG9Ov1k70wM7Cj0dF3I4oAaVosqmWo1tyNs
tUWkzV96SY93Jypd+5AMisBUoAOvtgu9yUgua3KM+vn08MeXPexqpoeKNao9ZA6r76KEVG+cJKJo
bTY+awNLgyk6l5a8s09tncyUNicmMqzAw1FKFzMcF81RXzpeVPsWzfeg0pF095XKHv84fkEEgAoS
1QY65cDQDgdLqyFTYQ5zdRh2R1UWrXTfRErv3Bn8zqejssk3g3PBHb3GsWROllhatGwpdM8uY7Cp
2PDkyZmq85FbMIcunNyFlYsrCBSl1QJx8mSYTCR1/dGzE7+tZ/kS94MwLpOkEl/tAuHfS2yGvM2E
s/yCs01rP1KiH7rse/imXf7q9hqVNNDRv4okwiVKxVM+4I8Zi68dx1M1off2+MfriuCA+5CyAMSq
NdCFcqLlTng140nvatuk8yYfkoZ55lQ7TrDBPi2VQubbpgywTNFvF1JeNBQ8IkZR6IUHYqEwJrrQ
no0qxjk968WZK+BITGGZDMplTAO9L8gnqyu+iTNFEAwTkMWUTeuxUT7pOv4hxiz6fdSOkZ9gU3AD
hTsLohyhQ+TTcMlOsKnc1FkyX/YSgLCVucWFLdxo17itjodSZF5WinFjeh063mkn2jPB9ntLFZMX
mJisVZrjqzWkz9Wo1U6o+BXJEmlpm1wok/qnqLu3j0Odj53OUY/ax+FsxF2r9FZObguqz7pqZysG
/oxKxOmV9d5ZArmLUppL1fboJptxtDYlAqDo94feph1tHJ5qz1h0AgosL/98MFDzi8gCrT3UYA5f
aZwttWjzSfFr/ApvElxALytBQcmsIu/y9FDvzRFbHKEQDhRuhNUcIckEPAnkuT9bLsLmWisuc2Ac
96dHeSdwBNgCCxhbqreuzOELZRgEYhjFaTIkThcQ5re7au7ioBQPoyg36ZD8qQwUXW+LpjSZLFXv
RTP+cERLJG0NXi8ChFWD6DXH+s7qlPHMCj9eFQCEUPl8gxWStK5CUw2hXyoc3GNDj3alqjghDoGz
5mw1J472p7/h8UwxFsVCTn3OAdKgwzfqUwTHFDAVAeGyugEL0/gREOIzZ9s74SZlPDiWcGVY7IDw
D4fJJiQYqhBTlXAQyvcWPUkfSk50hVepvOhTM/FFmrcPahalt7KIm2srRVQmdRTMA1IbSknbf89k
6T2OYCQ+OOTS9zUOOz4JVHgOZfzO54ebTDce8unS2ljFePlQGUnhsawEdhKkhhU9FaeTHn3YUP9y
+vMfL2GqBUDSUN0gFHfXZ7BphdRENCokQnXgQpe0+CbFLoLSaMfl6mujx8SVneWfHvadEPJw3NU7
Qnzox6piIWMPGG6t1nhN6xqdVC3FPqxI3X0p1edBjJbmO1Nn33lD9lpk3gw3AZ7Fbuhgxk6ZrF5P
PxdfmIVwmJfwYP+i2dGepmFzuFAKe6KX7CHIa6txU9+LaVaUZ7We8/wK0RQrfZzLAbcPPYq0X3h7
Jm3QJqENfhCfofreqocStbxWUW9Lu86tXRr3SFRQynUfEzAw5gUTn5M1S1N9WY5bkqvQEANmgMjb
ERJ71tYDEzgFlTpruk9YEhu+W4epErgodBM7C6/NrgbU06wNjSxU4YEMQtmw5llLN92YGWQF0lZ/
5iDuHqiNk8zOUvb3FKlS3S+jtvw+VFoirrveWkwUrdrM/HA0RivgKSc8IiVr/CZ3qHhy1y4d267S
sVABCjJ9MmzIiFuv1XApjsIZ/jVOevU1tcNmCsCPK/BI5kx+H3U8uyDZ9GPLL3rWjRNmkbUpUspO
CIx58YuDHAG7DukG6duIhbw07YIotWTt4UeNCDVeqeqImJME2A5Qste0b52ild88qpMlAVoM3yrj
m8wbdYwVkAyKYj7R/o0IXoYWN3RXOlZQeCN8KkGkHG+rUje+ONhh/hCizvXNaA3mVRQOFRJk1jDs
y7rEsFZTa8enPNgSdeA5CUxPdPP3xujrTzb0GXPmC8uwtAw/RqjjftAJVv1WGliFa4XhFDurTNE/
1dO2M/0C2IDnI/jjUl6h4UOOFNdyn7ixidlBEsfGPm6T/KGQ6fhZAM74PE7FvdH06WWb2K22dcOi
/dkIXfueDU31KfSU+SOafFUGqayzfrhyBDSrUL2qPppqWQOGNo063RhQshb3tdLRQLdN07gRqPnQ
Go+i7kkbeoditCO0F0oexnyVWrFrbHMnxa24iGGQbayyWGzH7VzuZDzJeKMPHe5t6GfrHx327r3a
2hP5gOYqn7pkcr+ndWvCUnOj+NHgd7VgGgXUdDWUpg0tqZZfhUZVHG6Yoj7nTVp8sDpkM4JCH5G9
ylrNKK560+lZZ27UacxYG8FUsezwERKnruPCEmk3EvMCjONGtbsdpiT/lqWFvM1Np/uWtVOVXjpS
Sy8bmHb+XI42i1PTxGOVprHmN22SWD7F2CnyM2PUruEFtc7Wsnsdj2CjquOdrY2qvVUx3063HrCz
RdUmhM+DO3JcYgWcgH6UTR2+muOscCUWJgCTeYKIHqgYpaJJUsf7EZUtG2mw2Xq0BiXqqPfadUS+
3otoY45um+9HNxp/lIYCTqQRGny+WkVurdJKih+Ut+qXvEjLapM3Auq3Qn/yW+/gCoqJYdL2QY3A
9ByIAuWCPS64WNPUErma7QgAu7hO1IZDpfHAvF4og5Utm3DCR6MVVeIX2mRc87z4qAIRG35lmlM+
aT2pJgw7S/YB4jzyCgKF42xmPZaw+mSR/Kw8Tea+oyrhZ7uMqpsSqjOWwzL0vqrwCz6b4MSZt5lq
t09NC9ILFTUI0gm5nhWoXl/cKXlRmYES692TChb6c78UJ/rW1gSGumXlBVOn5/Emxmj4RW0kDrtD
bIm7WbMmuIuzpX9xhjj8mHBko4Mtkv6BMsB8700RKJ4ScMjkJ81sTHuQCRiWwooxh6vGNZOaKW81
PAO10rsrRZV/74QWDxuZznJr1SkUuShR5P3cJta3ZsjFnSphUvi1OajfZNPnzqI4lKmUxReRZ8E1
hSdtkv3qW0v9NKWqjrexKaJ7MFz4TCrAPGzMbqTFJ65ddfararbNjU5T5kGivFwH2jiMaYDEgXOF
rl7XbszGhIrYL+VNyxwaeR0qfTFu1DTJnyJDNu6e2pb5pOldF1GYztIH1W3ib+RrVNDD0HRfccPN
PiVT3z2aiJ/PFypm2lAHHXb3QpfvPqH0HL4dQAVHetrctg7W3mhzqHgvuoYS/qpgaH3qQElkj7Yx
5585uT33RkVIz8Yfoq6+d3aYxRdOrzQgEOWEoj7b99nN0VffNSqXFXa8yfDYqrTltmSr9FSaqY+U
a6WZQmyJ51iDdCmNHPH7AbNZtmY1TX6dY9uRQE69wakz/qA0ofoqNIjufiTz6ceUjVEJ55FS86Vn
pfBsDbO0Z9/0Yu8rhjyoVaKL3F7HXNr5lUW3Msi8VIMbXBr6bZfDs/Q7yxDahY6TBCeHEWZ3NLDD
dgOcCGAY5kg4u8QUKFMQRJylm1SfUBwH7008lCkTXGd0/JF5nRLHe2WA0ODNMxHvYrfTqq3TGvGz
dOdW34dC37cpumi5EcVXkWTDTUpLWzMLU9QhezepMbju0bzaIAc+TBeROyu3wvbiOBCWGX2fzakQ
m9mU+q0Wtpq2pYFVXYjQArGjxKX8bs6mISmkGfDN49Jb2ppqO7rbMFJMGSRua9NdrM1wQBSrd79h
3lu85HbttTdeVM3brEhyGrtNEX9GVcLE8Ns20etuC1O913ECMdA3hZG/7zqDBiWHQ2Rfws7WvyYG
Co++gqF170/a5HwcNY1m7KiG/D2lbGJUGUIH+2b4qMqmVpXqLppMLwmS0erUPQaQMrrotcH7DAg/
AjSRCEQ9YNBywDTt+IGjWYWOZCZzeJuXWrEpcL7xNkWuA3AXVmneQTGdMGyGES79CBAczky1Ott+
ls29uwk1yy0gqXZNuGtMJUl9J6byifaZm/c3ITP3w2od+YVSpomJdho6j547p1iftGkOabxpcDA2
rFwH+uAJFvhgojylWdJ4pRtUABEk5lMC8IoqRurOEpWmisvJG/aeXm9sL9VvbdF7d0radQ91GMe3
NrKld3GsOdNViVDykz4ZqFsUhjY+tGXrRf44pCYaEgNgxgC2z/SV4A8TKqzu9XQTqrKNfFVLsgFa
6zihhmQN4j6acv1LhvP3f7N3XsuRKl2bvqHhC7w5xZRVyasl9QnRbuNNAgkJVz9P7T9mZreJrfjO
57TVEgWVZK71rtewaW1rZWNW73q3NUkCUWDLhcl2rscY1QZ/laOrfZEm8019W3MHAiQJW5HBGYpx
Zpu1O7NY9HlnWatBSOywEPdialBcmBCZO08FtXh0R12VsTOZc/bI+5FjGDZlKYoy3sM6rDLNf19g
qNQnYi3a+lyTZTiHfiHX8oxTwKA9lLVeD8Qc1GV1rBzdvkh8n4yo94R0Is0APgtN6AbDxcEgirAD
0VRNIggut2KyXdtpb2qr9Pee2Rb9SfllRZ2gl0O201LdKffBPNhQn+Q6EY4u1Us9aOUTQTWBSgaG
CkR6j5rthB4WOS96h280gS7OTIKUUeEBLKYgqxLllNUayzmoXuFFoXlOg07/5DRe9ux0qjFPJqKl
U6c8Y4udqidfvgqggk8slfvBqyixrNQvD4FhLeXJn+VyaYHMeoA6aAUhFA7ZxgsahimclVfLZHRH
70pEEwFhfMWmDm2FXj22AsW6Xh3Nu6mUbiBgr8fGu6k7TEhD6ipJ+ZJrAUb8yxg8Go23+LtundPv
8zxl3g6HtKwmOcYx24MpHcjMbefnf81emfLZKFYupGXot05qbteLQ2qI88U3v3F6qk+8TI4igG6t
HzprccBJ+ua+N/I8PfZmOrzrfdDeQdCu0qTRF7HvlrnCs49gNMrq3phVlGmTmwwyY6LOUGC8sW05
zZHT62tzM2xSy5JNT40h6SdFDqHblWNsLxQFob465rarSZ0fd4PbVIi9YKY5vGGyKiMbQYaMy2Yt
ZdKnrYoGEDnXCSuCDsnCWvLtE4R5cetAX7cO+baiccYdvmoeqiWv+sTX63TG83MWIkwNNFYhlAZ7
PTjWyu//r2wbKmwFofd0DsVVSJGIndI0ayJi7DKaH6Cdf5j3AW8Q3XiVFcBz+dX0pKqRus3mwmmw
Oj1U5Om7zG36vDWHOeUbKc/BdwCfF/3rOMjhlOvzeKp7lf5wXZX/9wgP5jvY/zF5vBJDr4OUf2C9
5F3o7dAMGZNNM9/3WjX+8Ko2Rbdtk+jwQU/9p476KldmJIJG+1eqh2OlVNfWRPmaMXJujIwieivF
X61mOqGpN+YHPfwfeGwozq4kMVP/m6f7C0iGNY9Z9TaQku0yK9anuZ3CTduCiagq9T3NSbRynZYt
0GjES6X5/Z1YAzuRjkkfp7HRhBiwaTKqNdJXKpyIPrKt/RPo4kJmB9qFmoIzy89PH6Km3rkjtmIr
eTUwqvJ6CwNVXiWmvnZPyo8eybZbP1iBvw/HOKqvzrNXD2UA2F9QPS/jdOSN4qpWJ8+aMvBRqaYy
iEu82Hejhz6v8C25RaJTH/lc/X5tFv+VrYqWDFXpr3isSZxB5bdce9jK9dRVi38gRWh8H832C1Vx
eq8agAJcDP9rnQUWU6ClFrMyJtsMB39+1KrQyEJaHHQW2iJPtD/NydJTkWwAoHnYrvUbE/Hygyd9
/f5+xpAgwMLGYT4LPZVc358vqg1GUG/b30zg0jqhZKFR2KiDOqfIb/jBh7ENvyOGbCz4UTOThi0B
4vLLBfVCKtHDjRy1rtt1E2rDzCYndlNUm5xpbmrgO2JzUiJ5BK+sNHTEIdzO/DHQRbvboOqeDCWZ
89lFkEcLYtaPJnx/eCgcg+yAkFCYAPxK8lvK2e9zU2UUIb0bLhVgOcyavLR2ujC+//uWc/1Wf/kC
WGTXhQ7lBarwFeT75/ZGqalhVsCW0zjzmYiwQTuUthYQ6Z3j5BVNgZ29yk1p2d7KmQlDEG8dLfn3
D/G72gY8BxEIw0wD9j1ym58/BTw7x82uvBKf7907aKXMX1qNOERKtM28RU+u2lCl81bHLecO5qGW
SWWFwsL/rml68JEv8B9AVx+pJHMDUmfhNJvXr+gfj6WwfK3/W7gwl4OZCCQvCIGoMPqt8h+avAPm
bvJ+n3XCpy7f1riWltgJmc6HoSzn9xkwMJH9mMb//qR+XxrXz8X8CTYUupZfqdaDqQJrnVgaZd3U
sdogNnhEHSdZ5muHehMfkQ9/340guTJ0QDcC4ZXJ6s/PYdJmXbASGZu3i/+6MqtisD2NFeXDtSfI
VsrrspIQbnBZ/sgp5frHf16b3CE7EWMP9kSmbj9f3JVlafXpCtl1WYf9IPoFj33iTf7rR8rSQ56E
NIbki99odq5bbsaVd5jTMz5XkKrvB9L7diRsjEe/dtePdDi/b0EcKUzDsAqBs8w85+fbqsApNM3h
TJNiyO4czIritmy9yJ6W8YPl8odLeQzc0HlelWz6r2nuc2MOxoSXNVQgucXbNF5DhEEIN5GqD6ZT
fyAMcAUWCwUuA2pu7OfbyjwUZ3OOTZFSeXN2Zdu/5nZT9wwWW3z050wtYaotqMYCTT8sm/mXORdd
DMNSj/oJCFl6mDPZAwxLIbUtAbIhZkvaSMzJXlxOBEl85BT8x8dDeiX0X1inzFp//shzoCCCZrxN
gFflD8ZH89noFmOH89J2/PdV9vuOwmSa75pMCvY677ckvhmVXIXxHTJZNqzmbsAZwsfHS6jvZT60
JGK4c/1OrmqJcaKy8SfD7Sqfvwj8BqZk2AbRRH4DFyy2mF+YD30eZMHh3z/j3+yIn144OBN4TWJk
RgWKaOuXEsCa9DGt9S2PNmaD62tWKMy1FlQcQVQDXas40+a13rtGmy/7SZn4bUAjGuELV14aK8/R
FeJ0d4DrwR6/E73o0PphnbJQT3YwyRkDabc4tJrDbq7ERFSTnRZmaKJL6kMliVk+NY41XGRTjBXZ
IZlKxkzP1VGTqc4UQqvUejsypjA/eFH+Pud+uXU0QtcBOE8Aq8Vf9po0behXu5Syi7puv2hCU3Gt
+9VnwAerizdf4u0PgOhVcbXadb/jUL3G7SFqvKDvUSv2TR3hxoRCe0+j9Errc83E4ckqyvUbacug
h2Vgb13kTnz1IeWX/Fw2nQnGQB4wDkkoqEdGi0X+3zJiADBRzmKngeAKz6Bf5vuC8IaKgjOPNJ1O
j2xSL+qHdfmAEfl7JwGBgAbJcqibKSN/9SDkSfmFQfRbVMq0vykbGaj92K5jHteNPeyLzde2l3VI
W7Duom0Og19imlDIvovnnvEmIJ0TaHGmJvTYQB2pmcy+KrcPaE2/HSkQEEjk5ATFngCGwPXn/zjX
ly6g7oOXhBip1xn3VPOhaQs3+fcX6U9XCdgGiZ+iqIGk9fNVAEWckpcVFCn3MkBx2APRvJVF/8Gq
/a14g7FvXm3E2MGI4HV/2b80/t3ECqWIlr7PY6LmjBCzEJKDm6nt9mWmsDK/jouwQ7XH0+AUlbP7
9zv9rT7gE/A8EWbDhCJn55fVtejtbImNT2CbnbYbbRIaPARnN5OnshkMb1IJ9u/B3mRSeP/vl74+
xJ/fWBsS3DX2ljHIdSD/80PGeH+QZHgzXF3EFi3IUC7XNIBHNh3jAe+QJvr36/3hS722od5VUIXR
wa/ecilvOVYwoC1TX+lHVdvfV5T2H3yj3u9XuUq3aYWuEs1rSf7zXaW0wlO9zvjCuY3zWoFTV7s8
sIHzB6qGPCnHKquYUOZIbwpdtoSvoyBde2hhC+ASbIzOmu+6YpTfNNuop9BeGRV70u7kYW7b+tXy
XJLRtVyyD3QjAPtoLtsjZDbztva8yduZS+ERib511hjOfNLPeP8EWiKrarbjjXeKBGpDwxpd6GND
b+R4nbzr1h6nBSwydQb+raY9kS5bpj/82hLzAQmNm+0aPIuChMls2oQLXOE6rjQYAvFkk0yUgDzj
HRNUWWbvOOgV/Rcn1auZoq6Oh743H2hKlu65A/9Zz8qsNrjmap5EAvla0aeMqjbCtp8IlGKwPb5t
cLOMOMcYVMVlnqMzLVzZmfup2gIqis3q7jQt9SZsH4lAiEdelocM1pWFSWOdPpckZXwZe7eHO6CX
y/jeM4E+Ol4/werMc0y2/15d/9/6BOsTtq3/6zPxm/XJQbbZl2H92fqE3/gf6xPT/A+dBzZS8P99
+rF/WJ+4/0E4yL/TntAj4232/6xP/P+AKXDqIUX1+cG1VP0/1ifOfzwQDgAOpDWIamAM/eKA8T9+
NH+2PgF/um5w/9iFrsJi3JOu9hTXK/m/up90QLSyDQKinn3tM0W1IeqnPN2mA/NT52CZ14TAqdF3
/siY0kxvZyfXD16DgWnp5dYOL2cnqsCg47JqXlJGbzv8zEHYvBKS8rLoYdp21o6DcEkAYK1Lb5nT
AeXSl6uR771Xev3J3XACnbrOD53afSfx+/vs7RuZfhlGkyTG3pdnjB22e/AQAfKeWpE5tPnZLDQt
6YsRmnLmq+BEnZzdq6wD4Z4cc49v0nHqgSGhPN87WvC5XFtmvf0GHVHdaIaqQs2ctH3uYmmQSkPb
zZpmXZR7tZzVxMAcud26OPVTUo9r/OByfawelZtRI8qg9J8zuuhEp5dMBC3QJzX76cFyStuIrbEA
4x9gCpsxnGH9udfMRnKL2nPvQ/jCXEq0nDjZ/FqNFMr1dSoaFpS1B18O5Ej7XlaHSkh9O/ZeoD1L
/sf1cfZ4h5FSYyVSnxw9adWWYkIArfNcaMRM4whp5JGh84ozz8vilWCuJs4YOKrrULF7w5d333qd
luTsd59Js2XAggHtGBZAJmPozl71ZGezjTFrt8kxkT5zkVUvsyDRuFEc6tNCu4FYPIbpXDcrkXhF
kaQTX51duEzOvYFyLZIGVKSw9w1c0KRnvs4IIBEZrs2xHYr1oKftN2u1fnT1dpmKzU3qzl7/AjQH
8M81gsRgcYjLsm1no38wsgPS7wZDCazFOnH18KimlmmcxBney+X6thr5eFZUtl80qZ9x6gi3Xk1Y
gY/WfhPwcvzVflqzrj2Os/NNCELQNO1dMWY2vfRrV2V31bDtW6UfGqN5HAKPG6gnvlXAgXtJhuiP
MXftcOi24VqCNJGb5TY2v7qiKTBikgL6xBXz2Sz9ei+NJrjnQIh9qAnKGZI1PQScRzdZbzV739BE
3DrDVzRch6219C8q0GxqznzIwIVNpCzFrLdHqqaAsSJD6rCW5vppNSV/ztIrbUeOZn0Dp3FI9Eo8
jKKGo7D0/vMqxuZBrdC52xlCgjEv2gF75/k2GJALUBFY4IQehFU3X89VC9dJZXtorOaReWuWlGah
JzVOcS9MsYlicKbiRvZgFYPQ06M71tnRTGv/bdY667LMHZyYUvZzpE/9C/lM7x4Gx2QHcthFU5ml
oZxdLyZYQYsEUWOlXb71S9MhSxXGPigtP25saGUon19mWsNb5pQZKYeMBqvrfKujwQqV5RQ3npi/
rTUGE+E68LnScs0juepsFaM++1Fnw1elmwungsTCoNZhknWGToBh515SPNMeG0dbbpyRjh2lbHtT
5YH7jpboCX6KR6BI+VTk7UnrLT3MAFgiKyDayprm/HGp8T9CONIeqRiwmQ32mBNCAJnWMK1MOv7L
ZuVFbCnPPftyEZfmymIPnrqhCRK4JiPGo3A4bJILt5IWUUMiUs2mvnP8rLtLhX4j9cXdg2iqo7V5
3mOBUiu8btOnnr2fNWhniVM13kVMYx0WLvtspsFcqJJl6SMw1gPG3ZfAKPbCb/eY+LNDuPPRb61L
OvG+jcs3FCwWZGUEzDBBwkZmW4pgZY5bL79x+odcs2UYjEOyyaBKCBXxIuVX7k06ODHT4h/CB9Hk
dk7zOjSkDy1ZzACjx9Kaea4O57Dpm+IhaDcHl+qK6XDqbzvlWlhEq8yDTFIt905TlAf8ffpnRx+S
olVxUVFu5wNUNtl8Ikt3CwdGtZXjnNq5TrbWeF8NHfN33zvTS9mR3hVDiLwqODKM1wHq3OI5v9Y4
Ydvq01E4DRNjxAFt6SfmQqaWzniLAADfXqGyeS+qbfnzfqEljEr4Dgi0izo55jz/9mKOS4F/YJ0e
bGcjH279jkHUstdl3+x56dShsLbXeZYmp4OTxcsq5KsTNPFsdbMDO2ZcWMTBfF8O0AoymSEVn/qk
nKcimTYHBeWiTnnKENKrG8hlfRNC5LxdGcVPVqbdG7AB7lOB035PQmqD8ZWf5ufK6PhgehV7Y3Gv
pf37YqmCmWq+Jq4pijcngxlnFw03ye4TQVGOTI9QXVOyeKxxmu9cbYTqsoqYjj1hdm3dAhFbmHxZ
2wXSjPo0Z2I61PV29Jey2jt5CWFB6jLOzV6eAMoTg1jLSt6s/uiGJWaZQ5j7vbFP18AMczF2Yc8R
jHn74Yqyh2XTv83jaoba1D8R6OWfWpoLmFicm8g70uMyFOO+k03KHj4s+Ki3Dy2Bu6Ba0ymz2n3T
jfWBkDf9NGEM8DwZt+QBLLHcZphS9QZnwS71pEN1fTOW75sPe3PVU88Ly256xIbEOaRweuJh0vBI
q/KYRWgcPKEH97JCboiPHiFFtm8faraQqMvMYAeFEtM3bsHdIwtOBQ62MFMcLSv5begNlt/QLsgL
nlDtHb7tL1ZZ7JFGJcImAgRXR4Lv87sga74PphcT7MK5kaffap4FBKDpHSYX/7dUCwpGnL7crUjf
hDYvj5nPwZeWukP63WrstyBXZIn2zC9nV3wm6GjGN3sb0sSjECuSku0G/KY4NFtmRfnSw8frWE0q
kzu29ddFTLt1MvZroZ23vrxR1VvWcGCWb8FU37pOzcxzTGzV7Z2y5GXLrUcAMPwNXlW3PrWl85BV
X4MGbkxQkxSFP/6gxUZ1CVLiX61j1ck3U3K4zmM8T90dmqqDaGZkOVjJ5QJKEn777IvW9Ii8RD+J
FkgdZ9uwILjWLbNXG7ki5CX3Ucz5dMgXhh3+YN13wJaEvSbabOnJRPBAUvR7awl2nVuf7OJtFc5O
6sGwxz7/S6XqO30047o3n2ij3no9Pzm2vB0n+27oxP3EgtmWAgbYEHTxiKwoQZ03JOnSLcjjnaNG
2UpI4lrE6cxUDPeR7BYf+sPWQ+phYBjp/jUioWk/+xUk6bzwP2vVYibjyHLxJ46HufP9UPCuqbDS
of5yknXhXI1pklqZcywFCa9L1e4JBn/fRA9NhwyQKFXpvfC04mC7rRFLLSWUQNlP6DqsqNJXmXhW
IR77gb/lij77VmjD5zyfy8Q0a07soXLOjuzafSCJ3fDaNXLzISUdOb80q/YjD7zL4CwsLsjYlhi+
r3lwWSGKByqPgynfVVcjWmHZiVUMY2RdP5YnhjcKNv6GHmW9iIur44mm8vWtNia+x3Ju3lhoTVhr
/WtdLbfSd7+1Un9qaGNuNb3+QXXWnzpkU294XD00+sSngk+15Hnoak92Yzz4BK3tMnNO74xxeRS5
8Qg0uh/YDMZuvT5Eaycd1e5XLnTQ9az7gsdW+YSwVx2L8oeEP2o2/i5dp/ay1VQ9qDgiacOc0u28
ufhzRehH3wd3TV3hZ7A14pF36t5v6u+wgpPORrDaaY1+nGEVJtAjoAjNpmXHAyPVGysdF/SstpMI
PTt341ht2HV4T5Pm5zois3V9gb/nfUXR7Ud5t1Q3KcLL+Aq0Q7PGeMkV/hTnMynw4N8yNgAGQBGs
Girw0IZBVaANdN07fd1QMlfIKvIsPyIZ7G+IfjVv6ZRkMnXVu0zTR6DI4j0d8huPk37q5yDJe6pw
N6/FuTFwoOZEHiDI8BmNDhS0g1n9BQqzeWgWZj6EaWjHzoe8GOKgxHZ4VfV55SLOxBM8a9jkixBf
juZsBvV8LogPQ9lzjQ0YHHnqln54Uvk23s1p4Yagr82ztsJSdj3RTGHW8DhaD8UWp6U4o+HOdgXw
Es6TWpBA7ywkoTDBZ78vst2UmV00sqfvt8Xuorkpyc8Y/RlyZ9fFQNPyRNBQDWBufsHgJvi+8n7M
cMvKx7YWelIKwueVN+GhpufvuV9ZGDFlxpHpe3tqOgnrNPPkcKS2Nl7sPIP8BpmYRRoM38x0Frtq
XM8thlH4PVRG8DJIzuE50NzI1ifvhBlMHnd+sya+v62h18xrJPlUn+CNYSC2CMe7UzlbkrkY3qHy
RvsgXdymZnyjtYNvGmm0TOvrsiojzuBdEj9p1PKuDHq4nZV6z/EdbmOB8AINmljFBRuB9G6oILIN
tbfuV3bKZOq17YK6MoiNrRf7ddysz2BC5k6603IyrtTAyLfZiUkPwZdjyGBcVtAfZ3eJJ6CmnSTr
5DQGgXYKZrpiPD1ePKPSX5fZNCIH8/VPG+X2J5TIjD02ZKzs7s3e8MGr4cbJqMvRH+jwCzdyP4R+
ToUcY6NtodF56Xip8eKMFTqtOxGYiPe8cvhrtqYlEkFlXgZr2hdG+6iC17rNNTOcGpQdXffFyBtC
Hz2hcZKn5sG8ui1urfgWtKO9X9Ys6MN0TZewR8m293Rl3ZQkfUXuaNj3EPXfSYN1XrrZGMiBhDg5
8Z69ruaVfO247U0KFXOf5v1AupLmXKpcPJeDc5Vh2M6RwWvDam3ep4b1lQ4qXomsO7m1rENzpJQn
v9U/m9c3EieeT5XRVw/S0hVEhMqIYQ7dW9n4VwvbMV6spr3pPEdd6M7VvZiNIJlk+zY7Y7qf4Urd
9HM1xaT+bGxH2XL2mOvclEtazklTOSlOe1sJ+3Ddbmu44pyz1Pojrgp7TpAtDxQEUNO+XYwhffNl
Jw4zqoikmFNnF3QcOfrieQePxjDyvNzASRAvWhSNJ83gXtKZAKCZmfqRMAP3wcqC9SC8udl3K9Vu
3IrNeTNFsD7go2o+Uqg5Xy1/mG6VLgtJEWgtd4I9nZ0ot79rLWoJq5mPmYXhgmB09NC433JxyIr+
HuOzbxkCtEaQkfmYd1Pkuwdrar+unOlwJH0rNpRhJYE3il0AVk7ZuZCEEQhHe8D93QkzgNZPsO+K
WBNZ+40VifeRDy2jgQF7o8kitrVyeyzJTHrjwZdnZXnVDzu1Fb5Ag7P3q6B+xoaDjbWEki307dnE
PAZ3jFR9yhsjeGuXib5lMcW7mov2uKZW+Xmw4Y9uZMey7czYTOEd1nSHVRpx1eEyP0tRf+8Ity2i
iSknYZWLsVXRIFepJ1oObSRMfYts+6slaGi72XSeciszE9fXdGM/EbBaRbaytUdFUUtfh+zozbYz
raL+r+V7hp1FG+a66h5bt+3uK+5xX3eUjRE2adXNatkLCpRWGHcovPRjYTWwRldfNDnNeW5cTNVb
r25RNreqNhXVgwFeHNa1nQ9Ru6TLk1TtssUWl0TdJNxbvTDqT1pv2MfG0LbHZhzpTA2v7o+D5XdB
rHJcw/IFOkC4iM67t7fK+ZHKnLEgJTGHmN+V0TJWLii5U3pnz3aKfWdimxoJkfsxjaj5FcdLIqNU
qu0qwk0O7Et94gjNildj82gWOlqmEgL54nXTKc80ovx0LM2rs4tgT4to4YOvWbDdN2RDvXQVvUXT
ivFsDimQDa1VyDEXeIBkjsC73fNhuYuVrtpA0rY3U/8LiVDHWQZkLsmOdAHiZCMbIOCUSxzXrbrr
L1lfqiO2RydV0jCV2rnNredhMCJbmGuI091uoh2R2Zg+4LjbH+yrpla03RgRKEnnviEPDYYhXv1t
P9iXvkGCXpALaKbmA3dxNJ3pzXY9tCV2Uko/j7EvO/oDUgW0ZO78JpY5Kj1j3wREy6Z4pxZ+OC23
GaXr4+p7Y+w4WuiQ7YCRC+YuHOuE+paRU9QcMUvRmjGKjSYZGJno6lNVuw/4WMZms+zQWj3bepMU
Ip2ZDx2W+kc1cqDN9hK6hfvobGP3TGc4X+PFQCPajrPOxQfXd5CjSasAGpnFdnZz1z0FhFtERVnu
fD37tmT5D8tY1xu7qA7O6iwRFAyyy0wUOIVdfwK9QIYHsBiWKa6Agb/uHVW0e8cPzq3u0yvmztm3
nG/+eK3p5iIndtwPqOB16AG0njZnwgN6PSsiXfPHalJ8e3ioPXICJ16/qshARHjwoCVCJAHvMEEs
cxs6ulXfNdcNz4FJjramXGO/NezQdanzdMf/YvVVXJTmDnQvaQLEOz6CQTUQB91dTfv7NJYVjXbm
PDqMZkoglGYhmawYv5vKu9t840K8FaSs4KXFdD/SIMY9YkLn7ligX/BzscLreuzQknG59bbLVnoT
PyMVdGVVtIy1rB8jtsPmuiOWDHkZ031eJZXUFvFcrv5kO13iY7ttjs5ZBdlnzz8IbCM2AdvIC543
7YqN+WdjQZACCwDbunDw+vPmzxDwc/8l7Z1HoRkZ2V2MRSftzjKtvezUFz2vLlnJHU+mohVwE3tV
nwnpCKkbdqr2ONyb2zK9GfJchWORnpZ6eKRSva1sQGKcJcukTf13UThLvK3XPT17nFuJKKggzaBP
zeO6dnmIAjkuFvR/pr3B09f2bckcrYLnGAa0MGE3ELTGqf+pxDsqBXmMZ4X3Aga8aouz2jwa9P30
iHGnO0RUIZVibkXN6CjEn2i6WI3kZ8/eCaiGwLvBY/sZsN7X2uowZdPJJeQQ4BAXwKknCUxjXImW
cfW7w+K1N67eHFbrHuSRsn9Ru77jNEkRr61LiziMRwMGNp3qiv4W2m04wXWNiPpUh2HtQzxjQLCg
eUSAf/eLX+/GauJdg1IwzQHcB3A2gLLjnGGIpi2PyD/3BAfEmftlWXwavSHlMA++e9A6rRLCcV39
6IcUwN7epovemvrDMK5z7OU9W6uYq0iV5EMiKiJVwjaLQ5/CNMO3qw/pg77UpuS1yVndnXZxGza8
WiGcmucYSWsK4YLx6CkXIoay/D4MnwwfmX4Q3GFrFYki2HkCXc8sqx2swqvuzSKOpbgJCj/uZrwj
FzuNcY4KFgMl42tv/IDg8IXifAlHQwyJNvr3VWulx8xRGI8KXnght7NiSOql+n0ziUvpALmyyX9t
dXVHB3JsluV1VMONvr4G5vjYCuh0IExesox9c8CK4bUsyn1Om+L2fCk9jJA6HU6FnDhwlfaimRcC
jJhpwPDX5Rnny9Bv4HWVDF11XGSbm7Vqj1rhH8g6zs4D/2+RR4Q0mGLdN9m66+a9NtzY4FQUQfbJ
JwMzrV/AHcIqfRHL7eyyo3jbk2FKkP5pVwT7GVy0n5D2ruThAbIo3YvSxr8wUglzeS7FK1tRSM2B
FIixBjoPb3gsqEiVvcSri9R5s+5d5wVRZ2SY7876tRpfGLfQ7NEOch6MKBi7TZ0HMhu9fjf6b6Ou
MWQ3YE9MDDs4Jab2dtLA3CDOVC17Gv3kq8KMLfK7+rzp0gv7IlDPo71asSQ7JDGZ1kS16T/PzM53
rTIfbU+uFzEO9CEmypxt+mEr79RgCWyb8q6mxdsF6JhPds+sgfol1nLfOPdp/WzPxq0oteMgiuuq
bvnK8qChaSThMPe67cZGIrdZGXo46R1ynTaUqTWKDf+h3Gw3cTGM67kH+rvVzc6mIT+jiIbNrg3S
u1gNMk8yvA7+5Kw3wFl2/WDV0w+OINAPj0rGzuUNfEJkldV1J59W/y4tJ7VH3wINvgL4YPtlovGW
ZtlMIsg2PmAI4GntLbkDYY1ANGq3Sk9Mff4h5bQffepuwjmAcuWTXYESu7Q3QnCEqM2ItzR7myZ7
vfEWZ0eNzdwOW6p+DQPH9bCI6m5M834bOHHNfVVUKwk8KthBEVkSQ3nPiEti4v/Oeqnf9f2nZZhB
upvnSvMQM04xuTF+2OrGaSnt3dIwaWu3v8FTc81OxZItB6f20x2QeHlot4yAhnx0b21duUfUvpdC
dwB1+zjX88ceQBe4BZpJ0AYPDUpvehpH8buUZBrIu26hoUkbsKUALUl31TTrFfMOjMPxFA3K+pKl
59J05KGe14x+JBXIwrrhwQi8t7LIiuM4kulgDAVyWMiIp8KropynEEED8C6BaI5N0aFc2wmLKEmo
dV87fi10zFrf61stYsdcHtvBa5MBuv6jSnN933v52fYr2NW+HmfOmMxZS3/Xt2XcdfZxtuvjLFDx
2Hn6v6k7r2W5kTNbv4oeYNCBhMdtebNre0PyBrE3DZDwiUzYp5+vuhWaJkejPjpxLs5cSUGRKoMC
MnP9a31r3Xr6FU372Rg8qM01xXPtu1kxWijXUzxQrBWxbyKQZrPniHpzm7Kffp4DKj5JBbFFDavH
KY/fq9HbC2cgEh7JPXS8t7m0blEZXuiJORBpOog2eljohN0Yu0fMigeEf/9EQeiDy46v14xx8Tev
MuPKbaXMS6VoC8EasnYX46ELS+LuYGQuQhtn63vjsCVb+yNjd71a8qg7LE3xkc0Jm0efpWwo2HJh
3XnPo/dwUQ8hviTUiPGZGNQFKPdLxCHSQpnfS5cNVQqeascxn7C68o8VrkNSrl627lr1lAAZlowq
lvKkqX3exzr7WkZM+bIryoZFMrWfAKwd64UJfUOp6dqe+QHS4UlZBT/4pNnYaXFjhZiqOSYwXqis
OjsFQ35CfUt2YzPM+0ERNwYWV65Tz903y7LOgo6/M2PmC/rxKBtlrZdysV/SKhKraQxuweuy8SFO
ur4eXohjk9KvQU8MjGEJn16nceqBRViuqBCTazC7wV7V4/e2R73oAzo8k8IVu0Wn+bqjnWmbzn53
W5TuncxHQ40iP+PORNXRdG11SpXLo6idqLjsOzqUtBseAmG+JNnS7tAynM3YJdnG0tVussQT9+N9
J1FxkLioGcNxtFWLYey7IJIldjF9gmVAmG6cRw5xnTqPpZ1/CzoP3K3KutNCey6ZzN5D3JudnYTy
ReLP9rdy6SXptGw8qsnXRysgHxTXVbFuiu6688sFqIe8X18DRht3mjThO4wQtkSX7YF7bruUbrNJ
vlkV2z189HsxYEdw3LFcBx1FBSZqP6VMk+4dTiKbCJ3qMZq8eouilK8dVVqbESj3xV08RhnNQN9U
fgU2xfnT3HfPc5h8Lnvb2nndEt+wa4TiYpiKS5J361hfnYl2cGk4GxMP7s4WSJcjMbr8BdRrdKP7
1j92PVI3HjHE59m+d65j5qUt4aI69V7GpvlmyAweJqezbxyVxh/zqK23pqinT9KuF/BN/YwkmjIY
qNQXYdUBp6Dltg2yuzlzHi0AGei1vIEIvurTpNwRXZRhBg7UVT0pktgi/la07iaLh3obOh0ZblOx
L5JFjHuB3UTFNp0gfc5jxCthaITOGDym0nM2Vdi+BDBOSG1HGA9IPm/1FC2HtI7nZzOB5opg474Q
bb1UwpZfmK/QxU0idCWIHVcB3yHNFPtByvYYStrAKHQlporJJQklnR8kPtGnQLJU7hb7YXXMzCw2
nTvKY5PlO1xfxVUQuzRJ2d1BWXlPfF1ucUXwRNOLo9djxo6CyITexG13iu2bObXfDcJCZomdhZHU
uPVVtuLuwak/Oau+d13i7f6TtqGgNWXZHEj3u384Rv/fGbP+P2ybupYj/c+Oq01TyVp+fa//9sgD
5aOUX/9svrr+2z+8V9yfv+GUhTpNWfrV3otZ6u+9U1bo/AbtimQGpixcv/yFf7ivaKsCyESWCCwW
mjkTgX+4r0T4G6FGpuYkLa7WVXJA/4b7yvmdQfhf5it8A6AdIYv+Xo0DGPtXxGdrlU4+uyV0CgML
7Jz3nc0e1wTTsmMmnT87BVL+NvL0mO6XROcD2T2DM4mG4/Kshd04G9ei9eak/ZIQDahMFiYxUU4s
+0y+L73Drm4hW/ytrZK22hRev7Abbr3+BVR54KxD5Eseaia1WKCV7LCeTHMTbMqwi15kLfA123Pd
zevBuMhLEvwGIKwwx8xfhzOWIeSjqLjUtGtzYh2I+nKqDWkSx1A00x/Q5KFFQW7h3haO8V9FkBuo
GNiK5ErQCMQiuOgQ+1UTDt/j3mcf7Fv19NzZuCkPBcbdCZE28IZbleFeYHanW+a0cWZ/ZHGcfMtp
ke3ZzhoOWARuzZNOyzK41MxNYsZrTX8Z4yHuTzlDd0CKrebeq7qpqlDSF4fd4DgyuqxSmpnWIr26
+o2IZHVLO5oZN3U1uEAQ6LnuGJpMQ3yFZnX3gw86YTOaJX8XU12AYWBvDBvKqye9JQZE7t0NEstZ
jywM46aZTJ99yUxt31kJYHvK/SLEp8qLquF2nNk37LUcuzdNfg0eQVwbMWw5Aqn4oNq2eHZiunTW
g4yrGxQdSsESOVWXJBzs9zGM8ruw8MOPok7hzyY+XURrmsTGaSVSnGirmYj+XQkf8bVFw8fZAqeE
LetEnHGTJZb7sYRTikqGP++F4u9xRMljiLsSQcdSiA7YXPEHdOys50Y7A3sWp112qcu45CGHqsHi
NCyDv1+o6XBPHsZS1upiRK+iQwxogvKFfqQRMUQrdvzk0vqDcTZe24VYayFt3V6ZE4+GEXB0k3uD
Exza3nXA5HhLRNf21QW9ifB6pLuSYX91buAUjcfa6lg5Bmd2xo3FfWE2mrw5CWeTMuvPhcLGj/LF
yclGTbQ2PRItfOGCPuO9BSnm4gVVjkPM6IXrZtGOugcF5VS7Qs4Nu6NG948a6zup9yQcvwqUhoHR
ZhB5K+SebLipTaw+547BYJH1UzKtmbWyGrOgReAOigFepae1s2aEZIebDjuB2BhRJ3KNiqviTdQV
DXu/hV2Qqq00XldpA0pgRm2NPve+RYeQILeFqWUqgC7pLithY0zWa4excNxg1PFfI8yVb/EwVsmK
oWIdcsUrnxbJKuHXyphu5UYTM5hG1ahXuW33DIPkjAuoGz7A2Q33RJ7ZQs7DTDpWaEpYu6oZoPMA
pcBRSU7qaTTVdxhpXb+fggXRjgYjNoIDQ669kMLb8ADFF1SW01XYzFL91Qx2ZNYjGOublhEFNLRc
cduEmZyeqZL1bz03maEf1LESG0Is1S6sENzXSzqHaqshCx+rkk+7EcZAtenN1Ffwhgtcc1QtEbVw
/C5mMChM0a4rHtIcaL0uxvnllUA04n7R87ZBDLt09iBaZgA+iJ4Yss2A10Bip6M+fnTPsOABEFa2
/bUC3/xed16wbP0xQwSIPOgWq5mKc7GfZJi/eCAvNJ5wXzz5/Ajb24CFvoZT7fdvdrAgjqUG5966
c2hWWJekYRGxSWYlCDAZxq/IG1PMEFwCsfEBFn+k9LhfbFP4IwKPA/uvGwpg6/i3bcS4xmpSWuFi
p9lRtlfkf5Fy+9mef11xoMrCLfaIi0XX4q+f7fmBmxpwcthIk6UV28TBCyE6JJg/rcf3f6xgf27a
+6Wr6Y+XYXBKDIl8g/Pf+J/sH7MeoQi3Kl0GZsVvCN3aNtwMfb/klyy3GUE5efJlLFCSxVJHTKkM
u/1//T6un+bn9dUHOg71kHC2Q0X3L0nFTLtqVIGrtkFTiVPUE2yFA6VfFPADNhX/2IL8k4+MJfuX
l/qd9gCOmjR47Pu/vFQNG1LoUraYWXs8ooPHCYIm7JGrHBussDedKuOYgkVHZSucVnYPYKrBdPn7
2/i3dnv/Y6/oT12kd8P3zvTd979RU6r/xoL3jQbPpv7f0EV6/bn949r8N0P+8ev38r3+9uc9obj+
i79vCgWVo57vQtqFGcHA4pq7+aOMFDcEvnuSMVj1uTdsOyQt9Pc20iD47ZrvJtQifNI6RFL/sSkM
3N8ccu4hGVUoxxG31L+xJ/yFXkpDBKEAQpYR9wyzXvErDHgmjTW72su2fdZ3ML5S+8QqjxvDKebu
HACg2yPad+OVeocZK3MnDr7lUJ2zJhp3dIuOt7Nj4KO0o5zvp1lUN0J3YFxSdiPnWmZO8he5Iuca
6fnTXcZbDj3PAaVJRo946K8hXT+Y9BTWOPLA7ahbCWOshwSXl0fm4MnL2IfjSxF56ogdOb0dmH1/
s6RnfaQGw8M67XPalyPkkruK7Su+jTImwD/YT6ZrnHMuQuu90UP1xdKd/z4V9V/Rl8XPiI7rN87u
3xYeAGaqkKGt//xIFEszSjCk1kbPbnTGvsny55i8OUci95/j3l0e56XO3+BAAv4CAn43LpPfU5VQ
dK9B2V1lHuVfFhH0h2Jqu32aTdadnVbpX+XJSY3/+lWTUiMaQpUob9bh6PDzew1yetplPwabwEtr
wItGuNYXAfCy+hYGVHTdQylu1MXpoW3cOlq0zs4Z8Gwdy3bssNlJIKXbiRh5fG+S8loUZNHBifzb
a5l9qYg5iNsstJwCekGssbn6qX9DO0MfrRVoPnnE7tw0h3wYPfU8JYmD4V4MSLHVLINIryaGLtZG
pZijTkCUlug45ymkyrkd+mTT1lHu37haMDnN5Fz7byyo7HndHtp1Hk6GhGVPq8DKnbLmycka+7Gq
bQzmY2Yn28Yal+O4WMJ7IgcbiYPwsmjekjXOlwM9nc2Lt+Txk7fMLvJO3i2fZW0131PdDk84sA1C
QGTmG9o2+l1aqgNKXLLhUJX0qyVTsb3B75c9ZPhdPhqhemc1qy5+Y1tvH2M3YA2HEeaBbGHDwLCd
Pr4ksr83WdGQuMrSiplsoDp97nXZXbyhVp/k0o6HzvhLsh3GLHgpTJTeyGD0nIPByvdQ2jJ6nExo
PfqmwXTH4eJToHxzZjQRHNikZ18HXFXjOnSL5dPCPPaWOgMSMYRlv9jxhIEO8md6siZ4bKNNAUKZ
ldkTG9T2YVkCf0FZL5wDowRz15o8OREgX86y7bI7f9SOjdMGZynR3rJZU90+35aWKHf9LPJL6Orq
YuNIv63QW6/70BJrUB9W3QtjT/8cps7EsDHoNnbY9yt/COozLLj4Jk+k529wB+nrY2v53NSt8xjA
ce039K77Z9mHEzN2HlH4umO1x34scQTOVU8swHj7YBiCU5tlPSEZq25fE3bK8L+SSlGDaqt22uIp
sDrogU0TPEg/C95Qb9xDi7/+3LMdwYFsR+9UmYx3QyOi+xAkod4Bk5+zc2IY4z6WnZZPmRijbYsE
eck5tD6NobY/mXxYrA27vQxLRT1gWLRS5zCFHYIRLL9+lXAufF14GLw2gew4rE6R830Z8uu6Lpt+
b3N34SguwBSsGBja9OpUkrKXLErep0Y5pya3MCk0WpTnAa78vjFC7drZHc1N5yXmsfaSyVsZEHq7
WM/FQQY1kYWY/rd1O4bVuI0HHcUHTWmId6xbC3zeVEfljQr97o1H27wxXdccwW8Djkxsce6GxYEr
WyyUzEsosmuDqznYJC5SOmbIKsyYtBP/elRtnP3AN9a7+Mx1grtu8TvrjgINbL+GhOqlmdz0semB
rMyIV+RelindWonIf/jYdOFwNml1oVzY3xiOPg9DF85fMvLRHw3XYZ/rrPqqLO1s67AWb/UyQYR0
iwJrVTu56GbW1H01cVh8KHdKHwTjMG838xWeAPG5t6RvqWJI7LI9MHNJ7kweNRet2vmunYOIg6pX
36RZl3/BTy7V1WjPAHSCg3TCX4kmEoj2A4MCt4SfjXO+88dp+ZSgzByAt5XP7lTbDGbLEg9nB2No
ZupZlA+R8t1nNrnmZZEk5pFdS7kd6nQ4d2PeEo4bk+dG0YWItSuxTnUWmDsH3uGDaZLoFo+beadT
Kbop8ZB9w5rUHnjmJdislvKLDAMLdXogdcrDpfqihpZZfI9pNtyPeR0PB44SOFY9TLnqgD7cbq1I
g/cjrtdss6AF64thSd4HOkvAG4DTPSYSdMMhd/3xRcaitteFwCJGPH0esdg0CQ5M4b8HQtkv42iQ
aR1l+zdqkMneGF+dvMKX5xFw62pITDuvFX4lB3pn5/Y42Vzsmh7U1KMdTOqJKxThUJPkwFYOYI5y
N0O5eSw5jp9JVVcbVdYArvqsecaeNN0MTmo91Mw2Rrp/qgjwaYJloRn6D1nXcbuZAOec0H7DFRBC
AjRjJq4n9LQ/pmlp3fEU0ua84LKkWxif5ue0c7ydzq1wXBeN9E7WmLa72unccNX4SXBEDoT3ION0
PNnwTd96ZnOvsSET5gArxluYjOnF7lIVbCDDDHe5V5AD6mTe7Z2JrNFGe3XxNPkVp8GFFO2+d9Mq
JpkUOMfKLlM+uxIt9tHGvY6RPHe6EyyfTxWfmJCN72n8TrJ6UG5rmEQNTvgMtjhkWWzAgAgXSF/j
VAm5LcVy1HaYy2fbL5Dps+J2UU375mcp0UZWvfpFpgluEF80wyE0o/WArVkfe66xdb+ERr8FHjn1
LBDpETAhs5eSMY4juvRBzkEVMUyzosMkq3qrEGSOU+3Uj2Z26Ny2+/LWuKN+KofY/Y5U2m8jtBJO
zrY1f4+tpM5BMA9S89X70a7zLBD6SZ3dZ0spdiCg4xPKGIkyO3Mtf2V4+G7KJUwvqWitm8Vy9dnE
iX7EFMQugxR+Nm50QK7ECFBD60QrUW91Zue7JIzxTmfTZAXbovXlbe6acl8Wqr8Ae/S2lt/JW9U1
9ZnBnXvjFlT9+K5ykNmsyTy7mQiWM63EyWVRpTgVdE4903+Y4LyQXfocuss44x/D9KJDsgajO8wr
IkLjN7TPpblp/TGQG5XQ0IXjsPZ3Vbl09+1IX1rds2vaqCJxt5rcQHVsc9frtsEI7+Okpwq8HEhH
fbAqC7yUSdrGXnP/8xha6rj4XcvchYH0znM0Oa9dg+PRxSh5SDzTvVkhhKIjnUWSiEdFVC7k2V6u
pSqqZ9vT1nHK7SHdDWLJX/mv/aVlQdxFJhX2uqry/s2NFnzdRMqOoge9CPa2Z0GeqLlktbCa8jI1
offkVL48YZNsz8VSMRKZGZPhgmH2cg7I7WxDdknHGf2IOOzV5xHXpBIFVtevI5uC56K12y+JnZI6
xi0UHS3YhduMLTXkm8hrTqwY06EtY2skL5gtp8zhAbyt7Ml9pGY0OVuq9bejEv5Otn7K6HVxD3yt
4EZobhFvqgu8+5Z3tzWJQ3iHFGOQ0H2ahjeS1fUekpG1t6Swjkgb8d7F7rZjCDjc8tbLp7b3pmlX
wef4EcPm3MWuUE+RbzU7yuE9zt2FvBRD0n8pUu3eGHzadx4r9G0zsD8GwaUHXoCO+r0zOsM32Yn2
3MREQxoXykjpK1Nh4k+IcQg7PqsknzBaCF9shrqQuAwl87tk6Ze72sj0Q9SGEnVRNzsP2eoiiprN
BDZP0M8C2RfDUSh9KCGR/BRGVnPvSNINCZ115IUTSR40EU6+8hPA6zANeRTQzxEe2kKr8+Ka4oKR
0jvUXtMecW1153l2iq9WMIdbYi3NyQo8XKgWtQXPGlk0AkBdVvYT7Kj61m5YMk23BF/8alw+Mywe
gnPuuVF7cBqSZZM1pD86ZJs7J0MQknlfXq4D89cgn9IbN8raF28y9snT9kzrV8Cs3+YZvA/TsDuG
JtVnz1TLERHbhrc4YCouZBMpbndruKjGSrbdRL3QGbOP7LiJp3nft/b0GEV1+JHrPMx3uT2WH34m
27t+tsS2YWsASj6cvk7dFO5dv2nPZWOB6FiaJtmaYiAYaDqZvadM6bx1RHfg58LKu5u+UO5uiMN4
XqdRrz7bCZZU27abcK2quDhOjeedbYtBO+XV3l3ZVbis8J73AObLYh34V/htMXpVdru4ZXxvZwOd
RHOVuTl76pR71wnNpU8jiohnN1av2RxhpFxIJEUQ6+2tru3cvemRR48K4utTkEf5m+MT9bqaouwP
C9v+0c/U98rl05slsR9l2se3Y6Fz6gxCR56k9swJQLJ+SFolN4yXl6dyaa0PreA3b+OkTaNN0JeT
e4JBbn9WmH7rQ9NghHmifg1RHyPtl4DpxY3Tw8+GYzJVD3B9xPgctb195w0JPoyuqjrYOjrKv1pk
iNvL0lTx12a08PwQwgjPXhm6zS3JO3VDRVjDTLrxo7M9SvplvQyfZD2K7p3505Rsqagdjr2tzI9E
h/17Xo76rOU0fK65eQVRrzCwD9mM88MwDzlyBJ2empCfLq69qPrINHec06TdvchE9UyMp/4RMJY+
V2NXPRLFqMhDW0o8ZDirztHIpdhanhXRpGhF5jjOc+Xt2953eRo4wdMUznBqUe2nL8pulj2AeWb5
YZCkx5GjaXObO2xQNyk4awj8XZXVUL845K505AzeeqpjDvSaCQIiRdKexgaXPWZFp7yZu66aDrlj
DV/qgDR7xZlBXBMh0Zcimtq9aOPme9gu9Sdpzc0tKu8wEq1zmjsJZW4X869fk4CFZ2W3gXbXlbHL
k4H6CKdyxAwsikg9OAwpwj2WhOTQg/jw17MO6w83wy3pdWQ7XAL1DxRrTN8wyLXP+aSdF1NMi1on
qT0QbgbKrvdRHosfMnWz+5rDIKEexKKvVh16Zk8/k/vuhKnHr8bD/hASy6MZQjuPUM2bZm8n+AjW
JGT9XdpV1/RQb90uQXIlm/vtoXCUaba2XqL3Xnm0VPiLoiugHTT5fEoNNDHk3HvE9SLJp3ntvZVp
2Ojs4YDBWobN88rxPBJp6VzNwOobf9lxrLfuPNV10bqA0/gU1bE7bFQWkGuvUqimDBPLiDP24CDK
uB7pyDoo2yfarKFLBkrlrLrhlJS7BiGJdj7+A/XXuFa5c7MpuzQFq+rKRRKi52LsZmJdwBpPLFr6
laU8vnjUdVCA4HrWjiC8OveOEu/KU9b75LjzK/748DmQbXobL606DTTB3I04/E9WMjNNoZyBTIgu
q33V1jGHuJhxh7zKNNh5Ru8Rq2p5boLBuhDymu4Ftma5VWNPSpEss6/XoM+Dsz0P0SdY2hzvHMuJ
L9RpLa+Kw/2Byubuvu9k+HXI5u6FHC5JLHrQFnjKjhhhBERpchji/C3q/OKN5s3lPKZAorTR4qRd
GXzqnNZJmUokyZPrNMWnyKj20JqaJJDNBOiBDgrr2MJ/PPpVGXnbSmmUozobeETmoU5ugY4rfOoe
nGymvFc+s+OFuwbFTz5MMKXkZvRjVAqjqk8BCBByEy746yjxlgdwz92FbeHwASfBwBmAtvaQsnqy
1Ez10Z1D7lUOAJ/8eqneSgjdRFtjaxemstvVxVQ/9WPTh5syWziuZGmndhlCgL+hKmg64zdrzKqd
R/ZhOO5cquPdlOIY2d6MGFvklt5p2yW1i5BzSnL2FxjX5jBidBabatekwOu2hadGCyOZMh+hgfIt
ofzdCUtzcMM/ZxUr4avK3UjLKOs263FtbRjeFWShhwbyX1gW94wBp2M/jmysxFA67p3l1PxeIz3G
54yE9Aw3vrRy4qD8fL6nig4iZqABRlwAGIS7t2WAUHF0GMw458pv4+K+Hwt3vptzpnvVeqT4NzmQ
hkob4sYp1idQrsC00xwvXCgX60KiRHyCLM7JZfUfBA8bpEav3S6K9NE+ntr2TSWeX2/+gw5Ncky9
02/nLphou1Lh/bVdJ1yP0vcf/6MiJ5hUeOu2WoBNHco4ve90zprJmeUp8Hr9pF3h0J5i/d8Qhf4P
Rxnt9xo5+Pt3wyzjf8UAg8HCvxhgmPdy/nl8wd//Y3whot/Q2GP4lAGA3cC/8nz+mF78MaAI6Wi1
Y9sPg6vO/ffhhRf+xkjKsUPqSt3rkOK/eEKu/xuQoRh87rWJkziO9+9ML36W0kNbBNAXgPF6vD8f
sNsv8K/GrzDixRGEAGnGcx7a7wH2c+byjntYHBKhmS+yvyiC/XnwxkeKA74PIdDEGZc4v8LW06Ty
eAo33cpzrfA1i0X1PbfdTh2yPCbZzGTckivMjeQAk0U0n0wdJz/+dHn+yezvl4/NW4i94DoBAsPJ
pxNckz9D+ZZ4dggm0VVij9F038w5ryib8AEDEfem68/f8K4zp//Xr/rzLOD6wX2uGqIVBxrITb9+
8AgnbgxYAKOoF3GkFEuwbIhe5i+ccLrPQyoxHfzrV/x5nHp9RX54gRfbmNLgOl/tVH/+nBy086kq
ogW9HEvxRKaz5Sjjfo95drh/DDIZQf5zNBVTuD8NlTBZQQ8XyPg2vyKqm37lWdbQcmMzsZyncSHo
Wwo4Tj0wnFnqj3/9of7ZxWN0xfROYOoSv/bEZogEXudhOoQYV3z4BDlZ0bKSP4iHBk8Hz/JvQAnD
v/qADJZ+eWkbPSX0PeH5Dsg8wYD65+/T8aqiQ9+zSd9gRXlpxyivjxWU+nATJ3ncb0gk5MFNk8xt
e5sjeZJgGilAoYWIdffM4MzvTkRuy27nDh21Xuy6yUoM9kJjKrEYehh4JnwTKfFl+Fxko9f0HcXN
DkPObH8GaWqjnMd81SdbU8K+8TmD48tUwwQmBcHj3GKpxFGD6+ctTfv5mwVMVK2hNstNWtgxbQuh
Hj4NRZ4Nu5GWC2ftxNnY3eez3XLoyYtkM7DXDk7cxdwKOCYT91gusffJt/ol3dOsks28tWnssdpy
fdBY+LlDYc0lnXiqwMm8dn1h4VGJKQEkIg7OYyY/zR7onDEs6MqNCRnCrZyu80aOFNVUPepYJuyI
0iHekybrH3KWwzt6/CLau1haP1cVZiw1ZRr7UDpegIjVu6wLhmAVuGP4qaor7VHpob3mPiHaWAEA
ayaLlQ5s1daMbl/StQLQFehtPmGGyUTxeRR18EbJe7JFhQw8SjGq9nNEqfmdXUfjR689irF9KmwZ
Ov3+c2LsSACC1hin+rAbjbrvoc7RfuZm5MciixtwbazKEQe7sPhz2oditgxVS7UZvTDhaplTcgGJ
4z4NSRH6O1pnXDJZZFe3aesZqD4j+EIi5LHq72lDG4YnXUW8ZhJUnIn9hpiOmmeKlrSLrS9FfT3l
0jS3haZO5RRhw3wOPQoEd3mqx3o76yT/ahMMilaTVP61hq90KCZzDRM+tSwe5ra5qguQHaB97Hil
UqdNHroc6Mm3yO2IDZ8gzeUQf7x0sVvIYn3V7Iynmfb00Jf1fWU37WebmnXNLsTj2g+e8vTOyNIh
mDCEsuEIpfxZ5bsugcW6pV8w6e4LLdziXrnsxiDUVBOHCjK0WY6szSlpI/zK1g/4j620XTVzU/f4
9zCOjPe26q8PzNbJyhufnz2/wqC4/m26tDRB8dXf/zBahBwOU+wwvoEiz/9zskwhLN2uiK4HuJLD
+AKhYUzI1qM61+jWVKeHwRfyuum8mdMq0LuWah3rDYWMbw1JmF+zy4zwM2VaPD4tNVYIc2PPp65d
zf+YtsQaKCokx9kPWunPs49ZfJMg5WOechsft3iI8NsTsScjM3j8e4tRKu0D4SSKl6GEtrax22mm
YaVvyvw1xA5f3I9sBatnzCCV3nYVRRC4mCPuPOZYUm7yINfPkgOPPKo5J6ykGIuHXx2ajwjqTr22
Qcip+rvRlvxRdiJ+JBnU+p+zmoUh7xthdqikp6IQ3c5Kl+jVRVqPd6OvvedUyfAWfK19UXN5YGiK
1sqchgflOlNdTmpj9vDvhXupwyPxOI8SyyRvsSP2uyX1X9yZo4yfcq0MVmpXccIzQx/eU3lV3iuf
2FVfRdJewdqZzm4hklfq6Xv29I4lwwdM7s+1W/2A4DmaVUNh1d4ujTgCGarjVS05U8/Svc14Gpdr
3IPjU03nzaaUTvMNqR6I1GQHD2WDM3XiOBKm/hvqJHbKGh4cgIrXNmq+V1zoS6gMzkBPHKxp1PuZ
HsFjWPcftanuwDGCqTLULNqJ9WTlsDxHHc6b+Hpl4lmhoUfq1M344a3pZZRm3xo72+kMVlEkx/Ay
aJb8ngrLvkM2maXYxpo5QdA3t5gweLLCeIRR06fyNs6z1wg7u/TIfJSpY7bhtWC2AOT7SaSCEEDx
WnvzOcJDtbZFeuqXaH8tQz0ZJrtdUHjHOVa7sktuFiwzK89jMQAvDY7xynehd3BP9QS/ENecUet5
gPU58IFwJLzA7Zp61Ymjx32SL7BcHNd/W8L52S3J6PV2qn4wVD344UxcgRBakgxfWmyk6672ydUp
SikcGiBXohijdUxAe8Vsct+DKVniaOM26DaO+w2LxJGh9aGWDhlWXc2fk6KjljnJuCzZaIPtQY1s
hXXj5OmzS/0He1QYSDQ7rZapw9KcRJWijgGJvwCZgTXAHtzoQdkwKUhXqIuXBqe0qOPbPvEf7HYY
1xmJJYo2+rdhCB8Y+VrYseWNif3DEMFBBwF760gqtvvp6urz8n3azvmWgcV8RIH6xKMT2pBf7DpT
q+nBJ86GZbSWR6uNP3IswOOK+smc3NwQ0Clo8yxccR+ND3E0gV7hOYNTsXwQ3cIJMuWcSpBGU8I0
RTMFK7j7FjTtsKKbbQKnJhf/2oWnBrVtScXsB1H7BzKA+X+ydybLcStZtv2VZzkuyNC5AxjkJBAd
I9hKFClqAqMaom/d0X59LYRuZl4prZR2Z6/MaqKBJDIaAO7Hz9l77Y/gs4BD9lPs8yV3IwGtuAY/
BSB5eAoW1W8ATwB8TmgenrqIBlOlPesV01j8OTCaRobS66DGWTO07Gye7zpFVCvMUJ/GdmWdwA1U
r0mkOmtfJhjawY/DgYeyuyEnNoahgnUrljlYy46QBLImWtyOqukRoicM/7CULa6x48RcA+ds05sk
zgvWwXiJt+Y0qJcp0dYRmaH3uZF2u4PAnT7knHDYEvJh2Mtplne9Fbyaoi12fmyszu60LvID5Kda
fhF5oK1rHC+AKv0+js1NSWGA38QfmkMjCb+DMSHDmPDPu9aKp7egTe1tAL8HH9ZspM/Cb5Ywt6NM
hkylcjzlllAg0/CRpzs3cuRA55t0uI1tIs0PuYz+s5kV+rZMY9I3Kyzx/r4yc/MhLvWEjtms+NA0
xbAbZ0DmyyWRlFdN5x36oXLQWSPbKA1LHSJ7hE1kDvlxMUfz5BMuEOJFdXad0npbxNgRQzkB57Qp
11e4aNGyzMqWaiIQD14jFIO/fnG2Uhl5e4MHKA2LZPBadMTwhkSXtx/adl6OpHQS+eVHtXVlppO9
bSyFjmzGpfkVBv18cFRmfWobyylY/WDJhZULdGJDGz05xlh4PqleDjtgRxq//oCeaFO2qfnkjcGh
JeFxk2LFYwpGj9xkVIT70WB5gbIvQGaM7o2Vtd4ptsv6gz95z2nRmVulBgs2/6COOcHAtymRS6Gu
5EGxBB5EbCNn6RzmVZ0Cv852WqFaqjCZttN4CBDePQBdWFFcfX3UrZ1B4agLJo+eYOXDXdmw9Z3h
2HRI7JyAwqYYMKit4SAwCx8G6uoH/Gm06pgan7UQb5M5FVdQMllvWyQAPbTOrt5lpUdsQEA76YZo
EfMkVb/cJuS9lKDUMySfnFkRQ/hKleCwh+rKxw11u+BCxbwZHby8w8qVIMni0Wbm473XRkemQSyz
6MAsHbYoOpIvM1mAn8xOdRyqg6a48iwniI4e2Jrt1OARDIySVKBO1mfllbgCMGR/Z/tUMCa1Hg/e
CM6FuMDu5EsJ93IcIaVCgnhg6SEvlP1G4Jxt4Er5SdcfFxpZh8EggTFsVNrhZfKAUNPbP4HnN/YZ
EoCP2nGMIcwzYz5myszOsF30vrRH5yXgUFN/d2v8D6GtZdCfB7nou1wF41ODNM/dN6WU8Lddoxk2
+Nz0B39o/Run85iw9cXwnq4HzfGFcT9t6YFGgj/F9UYVPcv0jAW92hSmmh5H01qTCcF0vMnS5JYm
U87+HHtAilUnYSWaM0TM1u2acd8bBRz9YTSDQ1MxJtrIyYdm0DIjaJkOf2lGu2GamCcDNhVpT3dy
ZNRwymM/7Y6SXMARlVlce2e1iIdCL2gzYAzVBL2gfTklllM+Mq7EZIg55tSTQ3yqUC/g/PczuuzZ
16bVFlMn7B7Xog4MI+Sl2gdjYgaSiQo8ROcUOzulmc70JjYIqyHZY3FVlIfOwKJO7i7UOBtZD+7D
CGbBbmWTk0TJ5Y83YyOhH+HR4CBDBMfGcdsyPdi9Z29R6lhHpOGvaqjn96nURb7HCKPElrJLE+PS
FDekXhtXuOria3SoIFeHlIFFkp5Z1a0znn1xy/DN2nSsmofAb8Fj9tg7XFZxtGWVt7P9lLmmHacf
xQjr2GsXqDVwQG7AOqqtYoL+FfQKIgdpqmv4HcMDSY/5AZD0x8wp2itEsPm1EGX1sZtatYfoC1DT
jNXBgPrF+M0mG5I1qNnmqGHhkZg0OhtmKzc5g4UwmQOz3uGYpqhngLJBgsri1E7vl2GSB1GZlBhp
jRd0mxSR6s+Cw+MOXOawXQWiWHTY7A+T3Q5Xaz6AvjbxyuzXjtzJr6QmylOS4N6WY713ugoMMHFo
DS+aUgw2AUyK0Olr8SSV74ZRxRk7i3lqe6FtNnHQhJwgcbaTVJIfcm3F99Ek5R68nn1TtJX3FEfz
8pYFBtZBTdzuXWl2dxwWCR1vebc7QG5AUYdipae18IcmbfTBOcooC2Ff1OaZiSosmcx3uVpNSmh9
t7zXXYYwq6KKPxSjkd9LD68H5omYPAAYvixgsQhiIiMdKzn1xYhtFfrCsrNbRGMj2a/f2hqaXUmc
zZ65otthfjcSva9azC1hLYADc2QS9Xn0Rs8AZ6Dra0NX3tWsaHy1Em5zU/PIIxlwv8i5F0R9z8up
UKhBsEEQrTKkvTuvLEnifWIOE1iLO4BRu6wGhMrsJX52mMe8iCKm49W5znvLYbQj5ji6wsmdnqoG
0famY/by2I/KCkJZTYQuAhgI3gRL0SN67+8lk3fw/DH1bmKrwQm58mCnwaXYz3NM2DMG38b52pna
2zqaDY4yoOCsieSIsyiuk3Oy2PmVwoezN7oEBCiZODGyGmKDyKIFQBkrXQNswN+NOoD5jYb/wLjO
2RqiV89sbuWVGuGxwh3Sxw4Z48wMMGjscBqr4kOQxfkNKrT0sZRzfgvipd0MjV749glB4LIwtuhy
/Ppw6HYRQhqg3azxbBRmnn3D4q32Q9GnztcZ78hrURpMTPHWfEn1PJ0a0TSHrKoQCHZByrwv6DD/
KUZQOPtQKz/oLvLgPiZeyfhisMSHxUMSgbZSV8964KKHNevYNRHZNDg5Oacc+CimzvncmgUUEo2I
toepcMDj0GIZ03n6kNkcfxBQ2PJzYcVFH9KfKZm9LQ3ecPJ5dXH0CEOw9gWsli/wZMb2Ohfj4oU+
OkPnKiHx9pVM0/bVNMrlI0CzFfjD2KvjMaIu5dtL0IOObkXO1pDnpXvO83nco+hOmH81FD/soeZy
7Kg43yjOYLzUHlATlM9GumJ2437rCB6xySmtFzpRZrzRYoSnkDrRc1sy7lM9TChzVPU3xOwgphnt
tYI7a1avOV6b0wjAaeWHrb0sgRa/Yz1qqq/sC0NyNRqG9wBeYmhIX5bdxzTvQRvYSAmSsKW9ckR8
jA1Np81wMvylRVdjjo+pNrxdWgrIx2ZgJc994xenrLBKC6y0iF+B49BEwCkGtwk6nEFfYRobp7jq
Hb96HiSCn32yWHTSDE3AGpk/iOYQFkAJQ3PjkL8+pT5/tizqtCQSTJahLq308+Si9IWLVtN1SIKK
vpNfkuUXAoy0Gpa/PG6hZwnjCz9N0S8GSg3Yz82LTozoTP5xNHJ0yPImZy6JNgNHJ1vU1ohbMoiL
xoN9EzHN3rmqBJRgqSVkZ+K/8Uw63LzBACYIUh3pAT/+Prv0mMTaJ7HT0rny/fgUxxWmxSAj2P4K
J7dZklE8MtekeROVvYk1jB7DciyUPeWgOGMUkHdlnPFl2Fa2mKg76ZWX5wL3HHgz5oW0mBwPOCN2
tDoHHTphCb2XS0ArZmZa9lK5gu+qIYQLII0f8aeVlXZ5Zq5i1h8du1L2CgFyio+dNXP5Oxw/+qiB
lMG3zYqZNziNrZPfKBHY7Zey8mi3lBHd1D/aNvSq+JJwHdD26csuLUhLJF8esB+Ih11Qoms6mqNB
9IAUfTY9TFHbvBjC4RfYZDQDU7j0cZyGevlMzIpQ+1GZXAPZYAzdSyhhNFDrsc3RsMWWPMwM62lv
jV3AF9WDd5pCtJH8fs11osvaNBX5IjTosalrGvBnAhFK9VJ4tLk3cRMt9UfTRnzywHIZZwdlBm5+
gxePmzLhoI5QaZ7cDM2Cn/X5rcXSU16DKuqfKfyVfqrkFHUfLWVi+RprD94rKrdIQ9VwvTbs/Ibf
ViosFYdurEVxSzQC7wovdS8RnwUE91Yl2Fm2dFXdZp1iRUF3FExnH+cAMafSoUXnSydyw9Foqn6X
ypqPSOgNb9+2V4Ps2HTxIe2BVMH2K68RUelN103uU4qqm1MqWc+lsPZ55S3lI7SBUW7+y4TLQ2uN
qOlaR7iVK3MG6NvQuWzu3BG79BUaL/Hy+wHFr3MeRjw2ZGqfB92WPIfrpOTr6/u0itXf/2b9VzYC
q0aKv2qSnfYOW0Bqgd4cJF5h0+vSvWP1kMB//5qXfMh/eXqwRvGzBOlJHPDwu8kx/vlFKabrHkkw
FgLPaF7o1A1miKDc/t5xvNvayGRO7qxaDIuDgcG06MnM2c80WTZ6JJegGMusCYMBVUlmV1hPJ7NE
KdWKzy38gxHS2UoLbpeGzX6Gi1BxcNH+Rxet2AevtZJ9YLXWicAMC2aEBK7+H2Zn69v/5eMFGPsJ
uPJNG7P/L9/pYtiNxfYxbzgDp9zbdXcVJzliNUdM993ojjeON14Qf+3j77/Zf7uageU4BD75tBOc
dVz68xfb8qjBrJyXzZDZFJbw/q7oECffE9FwgAiYkmb/4Vpexo8/f1iKVlJoxDo0tjC9/fySXZWq
foDHyyJRRLfL6k0Bcx4ATFxEs2mjwL+GfuPdGWJoTpXf4XPvJhWDXPSVsTc0iYKbJHHs/j+8sV/H
iQT0WbSOmUsz0fYZn/78vqqWqMSWDX1TRPYEvLmc7gnCoFzsSBz5T6GVv84T1xdzcfTZzuoE5Xn6
+cWCOZI1xot+MwQlhytiDBygKVPsXv3++v76oZjyMVPzVrCDSTbIrxGEMzFpGc9UzcOp6Kyb9IqK
XVcnQx/SymBv+P3L/Xoj83I295HtMMWn5x+sI8Y/LQ7VbKXwEVnEmsvGk04pc4Z5pgl0wPbBok/k
+tqEYmOgiYxO39v+/g1Y7r+9Be4pjDW2i5WOENzLv//pLaSjnU7Q35msLLrtwe8Xi0EAhqsl00Yj
vqPmcCEaKHD4ewGc/yXCcGTQ42l7GnpeZ9IcBAEebDQDxFtFrE5EaBAs0J22yd1C0gRULoy0A1ba
JUOXJptm/QjbeEw5Yyz2cpycbET3byQgjSKWaMiqsDFMXGGNQa5cr1n7f4xg4A+w0TIzWGtQ12Gc
ZOtVEF1R3WZhaUzqsx/PbnquKGQJ7o2FbJiqy3k+doU29X0xTlzEQE1W/ZGzBRsqUxomgYD+2XT1
YPKL/YoYRIwaUQWwyEzXrXeM+LMmPSXf5XUkzq3neA9Y5PlbWApCwIVxPFAWrHjWYTTFuhNnCdWA
PZS8+brT6QEEB5eSdS1+jRtQl/s0s/xT2Skawa4mYyYDnftmOuDjQ77jlBoA/0576rWMomdkDwWV
SZIkT0unlwfPmDWbqe3yFjC2M4Gy6bwX12nXsKEX3kARon1jWo6JmOf+uyhcqmiU0b3xYcqcSF/N
NcCGVQsY0JxAvm1t6wV6xr5GhFYAq6CTtLOXtpqB3FBSwWLGnrbNoQaoPX2a9ICegO8yYnCzHCMV
G/pKlxMbdDnjwzj8qEdEmwfpCcGuMe1TGCQjkPFpMo/aGs3yPHljKTdYfmhf98EMzni4/IYeF5ra
98xiwJKpsV3TbtI0ODLHu3wJHh/aY+TdcdPUvNmFGh9kYzkk6l5PQfOilkwzp2mmiE4zoQQppOln
2wFNYGcmc43ZGNvbCBUr4vAmj5jgG/5rlE83KquYKkgof7eWdDlAFiQIGKcfVdo0IhLjwg7uxmiH
cuvS2Xyz0GU+zPEKxyP4CfdcVFbwwDg2AZj//cP6i+AA8yhLBSVUwLIrpPzV6hogN2wcq7I3qUqp
6WPmhw98RtYp9ICGGVptcpv5PZfg96/76+KLPsVlm/V4fWg79q/VhD1yPoz8kdl2EbC+xwatZYiY
83T/+9fhG2S9+/NeZ5t4sS0Pf6xDCeM6v6yHLB6VVJGFmt7UREaYSp1m1+zqTT4XVbOz3Vp+Q8Y3
vYm0tr4JgzzmkOAm9aoSJ9VYrOb2m11nZGYz3xfnnEnMvG2ioHjwoMF8bCqvvA4mukQQHYbsKWB+
91qmNvBKLB8+oUh0SViyhpmGEKSpcUvI1/BapP4qc8DUdsKRLuBYjMH86qCVh2aTGW12zV1Oq76V
9ZdRR0Z7WCx7umKeXfn3k+Xx2M+4WNJPdeCXWoeJ28IoBElCksLBu5xTehZYI2wYSJQ0yEuP8DN6
C/33wNZcTkUyz6pgXlySAmU1GEdECtz9pKpgA+t6I62Z7q3nsKBr+Pvqckg3HOqzm5Izk3/vDjO/
IS6aFCsB/rb3uRdbDMKWUZvlqZcR6TvgdRoUF31ZcnawFXlPbpXUNgsQCGjMF6AV0eAw4F9IXgGe
Ogw37dAR9JAuLjdEMPTzPSVwRSbBeqBG3kkwA7Ovb5mu1k5FGph3SpSaD4K0gd4divwtUWzTQaBH
bUOnQguBc5MsMUfg5yNHkQUUFyHBtB5aqmslQJqS8ODqbdPhGznWTTXTKTJE9EwOVOXtMaIGx4lY
ik+qSccn4bNCb31DQikm+Uqcqw42bDgnmZ/uqsBXByhvNEM0yrsjAz8fxnIdsZTMmatxJEzj0J3J
l0DQ04zi/OPZwt3BpzMZ9eTXPw7XGfmY6qVJxvVSBT5raxOn7Gs//j8ddT8+m6nw/OsUmLV77dH6
+TSRlLkFJDA1RzJzAkl0ljJesMnLR8JWc07hrhktn5ES5OfKMsCgDo3R0n2kXDgI4hf24xyMel/A
KilDc+n76CaraOTtu1KrdsfgvCxv0hGiLUmVklw7gSjCQM0ruJl/SAaWbuYtV5WOm4MsfTp/xcwS
RBuxITui4xkpmWSsFzfrwH2Hjezq4FzP0x/p3X+Je/FY4wkof9V//gS9+B/1pP8fQtBww/1p9fs3
zMUJ/tnN6/y9+kkpuv7MH6AL7x0cC2EHVIUO9TX4s39IRY3gnUlOB8GT0M2YQcg14fIPrahnvbOk
yQ8G6ExNomn/BbrwzHdrle6ApWD7+Es60VUR+a9lWjCscUBlWBYrtQlo7VfKRerGjSIOdtmimgQi
CA05vsoGC0en9PIjTXlE2THp6sOuM7r+to1Fn57NBfMJjaIsLo6GkdK1jHFOcRjGpgtQQI9M9g14
+dHG84L0eRCGRPCWeiOdxyT19omOJmR+mUkMyWTh4dxkdtyviWIDiop6QYdnN869ZNj5Zp05+9Jk
LTALNBTzPXFCh4UNlvkmnoXXbNG0KM0o6z9owdMADI0csVThrHVFjOkWXteZhs3SbZ3EmCm9W2J5
gFyPNH46lZxGKbKvGOwIOJGqDDN7ik/N5E6wrmXTP7HH0T1O4rZd6WDTnjO6VRyqQD8GVVoW+8KL
4DD6yw12DQKhWrTC5A2Oi4mwyLBebXQ5M4lefg7FQNmvU5PpzxWz7WMNuWEjdFkeLzffX3oA/8en
66dn8O5/m1rb/S1u5vqV1vfrTw/h+gM/HkLbf2c7AQNUD2GwyS3/z2fQNt9BoOHBxH+EKQL4yD8f
QeG/M31Er7R7mMcgg+XpWdstyd//JsQ7SqmVZuS7AfJhHty/AJtxzV/KJRofDqc2hJUEAUJusX5R
9OZYpDhpIexCNl69YckIXqqSYxjayf5QOEb8Pa+GtkJ3MfnruS3HHzz3043ZqtbdW0HhPsmOKRNi
EQMgAmqIONvNTrMcsqXBONVR0E5kHeQeiXI4VNDVuQVBOVHQ1i/0rkW/y3gAiCeYeka9XT+g5Sg9
TJIhkSpIg8h6rPcWEFEbhVFOuEE+Jvkj3xrmka5YsAa6HDIPOFc1tUjjI8GICYAcQ4wncxECEExx
FYu0JRWqTWnnJa4JlHSKzBQKeJF9cvC4MKGRK/9dQfxodo6TOGh/BsxRRTq1E8WQdFfPoduZR3vM
jVNk0Y0TalzuhyCq3hSP3AmzYwmfkBmjh3P4IRLUR1sTLijWVFJ0XyF1+/3zbPUVs1iACUC2y/lW
2DNRHLCkyficSXbdTX2TXAVESJX7tPOJQqzEACqrgQi2b4ks+NSRCM0hKqgaYDjs9Rudw84hfg3O
Frl1GKA3K1TA2vmZ9r51owGoe9GJS03XpOLG6yUCn7YlXBJLYde/4TdJn2KXl4Gk68s8rJRneCFd
R5hzBT3nG4uUMYSheOI/zo1LvnSAf/SZ4yHq6KpPMK3QJ1rKbRpbvUbrr+InbeIZxVq4Ej66wUej
5GUSCVcj61HjbOT0GLp45PEVFcma15BbdO2jhXnhOFe6D+Mhs771feCcnMYo/Q0WQ4b3w5AT+VY0
iX1obT4OlxdT6Ib820nsm2XoT/An+oYJSc/ULY/S0Q0tuxwiqhWP2IeKvnx3HBgOEI0HYBFCROeQ
sWQP2742MNFa8ItN9AQtPWTTVv11PzjE64DN4j2gkAHv3Utv/oLXvfpEw6DmnvHr6YvbmMWwsVyE
GrseCiKkX0zJUaj7iFupQ09FZnEPy6NDH5wAC1Htg4uJ+jmzFrMKUU3l39aJO5U9XIiPGLtlssv9
DEFt28ZZDj+m0psRdtUnDXQ5Rz9bgLSbIfXETCsKEgedoO/IEsei9+zO6KaPzAHjN9PPx/lQjZyE
tyOxxPndhOQIlU1gVyTRTs18SNCdBqGFPg/ZkN0lT9ESByoksjUCZdQ1Abhp7SxPDZUutgbS5YjQ
mbFOw3/vyNZISttL9gZo0SIsXcthKwXxTEpjQfcij8fOgJQQ6M9T3zrPEWDiaItXgfloQ3SCunH8
fICTQrOMhOXMTMpTXXqVC/WhJu2LZl6Z7VWRuX4IGlhgWsw4kt3NKIxNEiGsxQqVWrjmFoGuRP90
ETqnrgjI3pxTD05n15L6ic6ckiJsggAefUts1nSarCR69EACM3+FAJVs0yYdHvzOr61TarhggTEd
IwGdGjO3PivfzqwdrhYXLk2B3XLbQi79hNhIuJukHsFylp1DsWvPGWjKFSGSoZSRGeBodIlcoLsU
a1f0EI82GTnICRSMcsIKx+sezSkU9IEkiNvcCdI3Ladk2CQ55FKWHnxWq/zIUQckM+aTQy3nY9ef
gu92vKTVfpTSJxcR7El/GLoCG/KUGW6/ydLKO+Hlz+wro6MA3/uzacYfFrueI0hHKjfRQTGbQd2Z
i7fa8AbmlflQn1Hnpt6uaoR+rsoIdWePPWLeoLNdit2kAPqgYqfTFLq1TUoy9gMZP9hzuWPcgnmg
VO3yRaDCnzfDyAYSTnIE/tP4YrHhp6bOI9bxmPAd0+px3Zqe0UKJHKBo2YUZ0fK3ELvxsuq5dQv1
xRlzjXO8bpUHWqGGaxZZbk26hzaYnGNOQ7JDxmJvEZYp63TfLxg7sX5a2ZVhGt4bZea05t5EaAMo
MJ35ChlL4CChtFih0ijBEq5UTlPRd1sPgu7gsKw0DTgnMF7oOSAMjQzq8dh8SlnyrYMBb/xLZxI2
xnKRSXPbYQNWp2SJNK0ymGABUX+N/qq6tgemrtvl0bCi6FF5vq+Ope+/GB4dTmLesuVABKU8LVE3
fiHlMT73MkDHSiJ7NKDaGcK+nurHzvX1zYhY7K1v58A/EBc0HzXiC1ZMXuJrk4nmbTImROsFPDm2
j7EYbCjfyN42I3GkiNMIVvzMgu3JjcdN+UloFxe4Qfvw/eJL/ey3liKzL536e891wTbmSzQ+56lB
RFTkrtNvLpA4eCXXZSV3FVfLHAGNn006rvuulXifKi+bQCTls21vOWHIamPp4eB2hfhQMyiMt+VA
53OXiAIDP9RTCTfGNIOXoSkTb+cGUfKaI5TzN3WTmcVmQUql9n5EVz+EA+C4Gxag5Y3Pw4maZhsc
iDkbOAsjsMmISEHtizAO++1d0iVzvJNlNQXhsHj2Z+YCQwVStsZnjtMjJyrPSBIyiEcyQX7MNP6v
DP4bGO3fHUfpPCSQUn+thPmZPyph+c6n1mTUw9QLEvd6UP1hXFwrYcGwMcDmxaTRFPzLH4dRIWE1
ckplquySwsO46F+VsPPOx/lHt0ww1Vl/3V8ohH9BGGJcDCiDaUxYUjIkw3b28xjFjUTBQgu51fOi
JgBUxyKzMSuyKmm9aJBd5EU+U3gMj900fWY6GtEwoY+4x2lVWDsi6An6yjlWnXFslRhtFbj6jVOD
mNhhZ9bVrk8h4d5XMczD8zRZxrztlJye/vSV3/84QP+Zu+p4/17Q8xE490vHk7ZgCPXzB/GZOXmL
0Q1biZg9OC5xm/QHfwE4f2qRHcUbLy/SbymqpzOq0PZ7yv6OzLkdmfexA8bwr9C98LChD2Cmztzo
o0aPcC8jt3Sw0/fFecIAmW31FOv3ZqyRzVp0GFLCuWFgoEwqbfTsvl/ER8MDFHVUNpjkDVJ8g/P2
GMe0Mtu6+BT1aJdpuCO5whcNhdvpstHGyTGWT2QHTh4zFrNA3LqgPKCm18XXxk/KYTfG3nTp/UVE
4Zi1RPuQ6gGl52QDgiByJRM7iE5ILtJ5yBNmOvBgNgOTUS90c4NmFp3U5j6B81eEQZMz/IEI5BPc
E0dju8m5yNeTp/0H6ReYGCpVmv0uV/YarEZWLPmUpbTUUQaxgYbUH7trFIizf+IAFUF+UDb7nCSG
75ufeu2pXQLafpDW0MVmVXdVUM6/wDrp3E2axQ5fktG2HRpbq0LF7QTLse36+EXQVr0nLhnwVjHZ
6bBl3xhu/cVjSyEVinLFNhZISVbhIVcC7k5jw4DeRtYQRLa7MsXEwKSzWr5FEOGAnmN5f2P2TGE3
1MX4SHbpYIQ4zezvMRI/qri8Q2A5G9ktaI3MvquBRF23o1xVwUXNEzDyjkls7CD+eJmJlc8cl8ec
1KDxPa0HvbCylrOzn1qh7swSaAdmqAW8XO0MtrN1iB279hXGoDCJANFsfbrE8d7qXPFUAXT6ml7W
YnlZl7PLGs0YpV8JEevazW+yP3uXFZ3oY1b3lbNwt1zWfOOy/i+XvcC47AvTZY/AT8R2cdk5gssu
Yl52FG5EdpfistO4YBlfx8v+Aw02eJmlZlcqcMusyWXrbgXGitD7MRMglNjN7Mu+Zlz2OG8iBGLj
RAV7H0UH+yBiEPZE+lLFFbcfO+W4bpoUY+yfxWUvhY42PnMYZ4el7d3fB5d91xi0fobD7yNpnJbx
0bFV9im77NYpHeTPbgtEiRQJA5Vmw5nNDkVVyeRqvuz5Qd00b8ZaCPSXmmBZy4OyIa36gPuqeKvE
rG84UtePkoqCLZbaYrjUGQXP8Nlciw/4lfIkLhUJdpBoU1Gl6Eu9shB78zivRUyeGNx841raFA2S
xasAKsnC471WP2ivqIRQHFEVeQD+vsw91dbBUK3/Kej7gdzvSzUVXCqr4FJlKQyHO/IzqL2ySx1m
CZhsYQ8Yztnll1pt7hrqNnoN1HCxRTmnLpXdsBZ5/o96z/C0haZprQNN2IcznYi1PkxMO1pT1ta6
cQkIf9xRBKsvtsjVs6hiakxnLTdjtBD5AaU4VWjvuLreDkVMdbrKnB61kfMsz5f61bNRaYS0+aCI
4b8gBCyya8BPU4Ftznbjh9rBHbGzeD18RJcqmQp6LnbDpXrODG4aCF+dfs5ZWQknsFMcTkkEDz4k
m5w4P51SL59NgOg7ZPXBCf82hJRERvlzynFnxtKy8lqnqS1xKgA3eZ8ETBJDXDpUspbyqwo9GiNQ
2h06yjZuS4A7Rs0IP0XtOPBMATwowgol7Pb7mDI63ifgKauNaVnYMGXeZMu26gdgHqviK93TZIlv
EQ/j0uAIEfENoe1FK0J3gqjrrhhfkWEnjz64YuIgilx+s/vAnXZok4fhWrKel99kmgDU5xGXJDVG
mjBRiwjTTdHZwXKiiYunB4tz6W4bu5rPnI78ElejOb3mfm7dpJNuaAZEo/tVII/m3Oqv2UPkQhKE
jdLBZOir7Q8BGvbz2Bbzx4Q0jYKbXFUPNUL7Oy9htmpHk3rjYGd/GYdq6ojWcISz4ekFtxYphVpA
Bbkd8ITRPuGUgflth0dZcIgak/gOOwc7RT2KivQy7i5U11FsXftwMl852ecclvpAEWrvcJIjIaFB
mJZqT39MXS+jx4AMNA3V4In5GNHyBg43pn3LeWzQn1vQd0RM0EkgMTLJ04nEepF/TYQQ07aClZxt
Whwx2danY/OYRjP/uyj14J90Pztx6PJ83EsHRuZGxAZS6nacSccxbE3cFQXNkGCbm6qtB4yE3kyf
KoRHwoUzaDOIuR87rR+n0kzINdZjdE+qk4Wtw0kKzg9t1fm7/2sS6/nq29//hhn7T6Xavw1rPrym
lf5/1/3Xn+vjy0/9Ma6RTFcQekDNND33Mnn5R4FsSIt5DdFIrMogSRl6U1X/USFb7jvg5uxOq2/d
J5SBgvCPXjGgcw/t4DrYBE7hM+v5KyXyheL9p5ENwlSH37G2qpGzgBehX/1npVE3s6o0kSq2Kds8
4RRpQP6S0ezNOjkF7SS+llK0H8hQ0NcFfkJsOY4qDvlcnxlcVt+LVFBSe6ygD9XSkqTBdrO8QkRO
rvU4VigwcMdtF/BlGD+jpL+zyZl0ysDFCG4Hr2RnpPcxasv3DH4sqG7A026QNuEg9rVE/JEr4yFq
VfLZKmdzXxrDXO0QMA5Pi189pLnZo+CGz3mciPr+6zf1b2caP08//vdi911OX/8zteZDUQ+v+c/3
N7iZf57/7HdCko7Hjep5IERs/uXH+c9aT4YOZ30EZOyrl1v4H+CaAOq+Q1sTOIbDvSf+df6DaYMX
hUhoqvr1tifA6S8cAPlBftWfRpIeb0gyB2HtWyeTgvf48/2t4C0TI9wAJe04wrysFQk9c3yW5IOD
38zRVnTML2LOOnhqHFF88zO6zOSEbL0BQyE4+BnQ+SWBHM06YeTwNj/Pa0B5NNrtC51vnM5rfHlM
uf6EHpPNgmxz0dDCLgVx52rCls/hTRzGgbj4eY1FL8DRnwc3Tz6N3rC8J7Nsyxgvvi79xTgSYj/t
vG6ovtocmbbE3A5PzaAIVW0FT0OjjesGBxi0L4+wdoFW6mibTGXmVnYnl0z3znwa1k55/BnTB3Iy
9yvo4XtwU4n71Ky58CTH4bFZs+IXqiLZj+63BnX+B4zg0914CZeH0q9vvcYSX+J5sN/3JIo+eFki
P1WXaHpPN7iOO1UfymyUD1kRy6tgIKM3MztinoWvT43jh54I8FVOTB7MPvOPUQ2Qom0Kue9iU+5I
tWyP4yiiT8Fgu7eR21o0hbaqnPjdmED35ZyZG6bay221ZB97tPy09du4GHbY2adrp23Gc8m0lQDZ
HCeWy6rTCxUdIibEUomvVi76raYneF95hDcOTlld41mx6H4Z+EXc9N53GjJ8UMjvKXKzhzEPnnB5
J+HUARbqS8VHKMitljGKozrqyK2y1EmWZUNZ6n6jiyCv0k7gTZTVoyEMcRP8N3Nnshs302bpKwqA
DDI4bJNkjkqNlmRpQ0i2xXkeg1dfT1Z1N1CLbqB2vfvw+5edykxGvMM5z0nbnq0zQahIteq7VbZt
AH8leV8AUe5YD8PUcAbnNc/UB/Yi9ShGOl6BcPCuSdL2wIHIeM8Ddb3Ddm4fdN39gZVQ7xZdWUeq
TERnaRVHVm81X1OFG63FIaPy/skRk7wu9L/B7I8/rS/1Tb83mQ+VBvJeO80INBauBE3FEDr1ZlzI
O5hJ5bPH8tlL6ilY55nI1SKpD/N2oyaQ0Yg7ah3fTOxfb+vMGzcTMPhuQbVRrEZuZW1ymeuhOyPG
n/dSiYWw6IYdADuFqpNGgO/nNnXAko9vWS7neGnkHhm//dlaC0twLH1h2rfGFbvMGlljtpHs28nI
1k78kAMavTLJyEfEAHlVhyJfP2q56qOi031owB0S78s6P5xH/W7wI8G2ZglpQxZUGnwP9jHWo3ss
MxMTEYLMh95fCUQfaRkhJGw6KHoK/9qrNIpGCTRwle558gm1Ee3WRn2WxVBEAOwwvNUXyRZzX2BR
+jPiVmR5BZmJnFzz1U6s/hTDeTV3SNjqc1+25sk0emvPkudjcUEB1UidgqrsjKhM8ufVV9j8jHbx
AdOqLz+HP8f2YjqnS9OE1uDNu1wTT2QsiGMH4EiH1F75L4MQoRXU6+al+XQTIfsRPQSzA5mn+wqU
36VyE/9ErUnh6HbEixAYcIvdcjmBCjy1hLUODzBi+5cqy+azAQSHXKwix5A6zxdl2tUlljZ4psX0
fzn50l2YDdwia01cEZ7ANgwnUpymBSsFeBB5ZAdlf6WE5dKMAIBBed0TlnTzm6dlB4GilS8ikzJK
SvtObs1VeU72gZLweWiKD4GCPWrRSd67OITv0jRJT+TevcDi13ANnAf0YoztXQjSKFkZLC8rndIy
T2E5sF5U1Ahhr91iJ8CE83oaPsFmKe7Ir/ACI7Hdb7vQ+pUcE+Ahle2+1OwEwEQYySWmf4ryiWS0
jovorqci4ZkYQZcsmtO3acE3a8d4hB34ncmjbYsh0q6EPWx/JuLoOEjUnFv7YxXufm27b6JU7AYm
wnKnicQ64iEs8l2NGe2Zdcr2YHkElePkOhXAlBmbkkg599POIBs9JHe2jdLejPdzu/SnvpTgJobl
XRQqjwyjCjLSQG/Z6QrgGWuwJKc3oNIyXRGSqjZfElPWp8lR6K7xgh79bXiB1/igTQeblJplRIR3
dQ8ufH5cpix5N8DAR5MUnyx1SM5OlPcIx8Ha904dZXP8u1buqZO3/YiW/nmx/SPShbOh5Pjibvne
TIvpIBYXPHC3HxNhXFyf/4p1olsCtABuJ8wC98kizqvl/1h5/qhkUUR9J2LEN8kXuQJg783FvM8z
IFW2k3WhW9GY9b23/WHqR2M08JzmTkvVCHsgcWhtRGGQrCxjRzGxgrnU6fYHq8FH2mIntSEq/RLI
+PZGCQAF9MI/1Eh4aVwzPc7gTADVCfWRORmRqS2bCcHCl2bavswwfqKGFX+5g3dKZ03EcMNVfso9
4u2SrejoCacr8Hh9dlmp9pb5xEO2NwmULQJAz0iOt3vTK/KHqSx2voP/O2rkbJ30tqAKoKlk4TF7
5WGdmRntnTZFZVo26Y8/x/MrTp32WNoL1v3NAh6/lJ9E8lmHxEjckzMs1slJ+585Lcu9l6Li3K1+
470ULRaomsgqcLBZciFCQByG0R3sneEmRQiFXz2DtbXvE39qHz2bAA2m1fqgmbU+I7IwDmyHHfAI
Y3xlBunsu25q2f6UzSU1Y30SGSMbIDeMGOE8vRpzynSqWRY8CDm33bhl07gzANC8+kmW0yR77fDP
xtoJK1V34BpoWMk3GTYGKhiqXDHaZ79uCDRgG/6WI0p8zIls3WFgXf7WrQVic8O1fGFFlFxBiniR
w9Y8WeY7V5bW3q6cI3EUBsAuAxP5qNu9K4kWy9MX1Tb232KxeWO5sk+lYeFIs8Y5gsxF223UmId5
8100yo4TGaQYPay5VseOIitMhfTYqHvJ5yA2Sj0Pz7HPJFxfHBdoJ7BYpzP2xi0KoFWE2jJaKrLp
BOvq2Pv5ZcKTAiGLw3uBZLaH0HFV7RJkibbOUK5RgzOaCa0SrGgBW6zxKnvfDfWhmNbzBun5Sc+O
+zTB7dqvN9e5k+g/rDdPMRPBDZyHsepHPV6yMdmZTXaAp0KsS/KBQIRN59qQ5FLfe8m6BYPQgCtE
TvJCDEFI9e9msV1nt8Z5wFjJgScBgqqHG8FopBq/fEadAUAVQWpCxd/dBa5RHithk+201aHnEqPn
+39SEsfDNOdLzDOyzyo0E8j2/EOKN3oqlu9OfI5tDZNHpuZ6hZ+gQmvD1AWH51lr9ezFPeMt3skV
kNeebf8dm+nXwieOJvVnVssuFVdCIpMu20NWP/g6xYu8qcOQAPLR2GqCfCCLfdRGFZLP8bc35RIS
q9IGBikyzPrIBLE8qDPU38RkFicv8f7ggH9TzlnL6VpRdu9qy8wjYVTPPXnZ7FAuVpfv5pH3OC5H
iweGQyZ1uRsxMu9aZue71o+3ALfIwU6A5Av3SGJUG270Eg9xOv5Nl/UCp2bGfVs50eKmb6PNaNOY
Pq26eWGl8Xfuk5+46CLSe8jpKTroyfAjMqoVXWjG5ip7ijHUBoT/YFGEMgDoj8J3mqc7DRg3NNFe
24ncp5Nj71j1ZNGwUFuXfPDIn5X34vNZ0w3gvnesAgrLe4qgBrOQ2RFkQ65Amt0nCt8/S4YAOBSW
HUysdYOxnUniW+LKc76G88p5qhFeP61JHsbETCBvac4mnpeHG0DvHdHwcYP94bffYrR+zVstQDaa
2HN4ksERnFuMEHqdjn3f/SLcQUbm6NW7KlPBmpf5fa3q/ixM0EQ6hZhEOLX0f7cMoHZDJeRPueXq
kxyBm+8bzALui5syxmrGqEsYvLHXQ6Dc3hd8DektVhw/YF7gPyUsh1Tn9v9mFiv7BFBE0HR8yyXA
Eatzt0gbOQrTrCZNvod1NDrmN7/duRTiWs2jE7rOMD9A2vFeR89B68Oc7d7tVUxRtHlRJ5wehcvU
hT205R2gm+HdzAfymvz5oTInEwd22RzmsRMXodicoNSvrp2fOK9ewQqFwqU9SNyv0dg+E1rFy/Y5
6LxQmX0wEB2ZMQhBfPM1j2wloF4tfISb4eg7b2G2TeK7Y8v7Js7ObQYfYJfU2XnwsoOe8w/dj81D
PioJ1Gc+F/XtZGIdti+WBN+8d59BwL7gy4KfzMzvSk3i7NSC0a+21r1TNlftEphgzM7eXrfr4Mdc
eNgtTjMIo+OwLflp6rxHrgC5I4H1Mi6gwMumW99tzBeU0Mu/Gp8y3Q5kJXuMzwiYKPR70l8WDBGU
/P16aFLrihTqeexALNBF4iVKWpvnJPtdzsg9topQYSzz8cNsjM7vQbOjjDlOQ1fYQwRI+bvMMgcR
WMLvVVru3neS/YBiwi6rN9BKHOW+8zOb/otsimduw7DOMsa3wj15DisezMrGa3mbmE/MogJdah3A
xLpZO/wYYwOvEzgmk2LcUhUc651bl18yQe0oUy3CApdxUHhjFhmAL/+wjD3UdPHIk8pgIU7CqONz
XTRlKEjhicgKSKIEG/Q7uuzIxUFyHpQKFSAjbmHCbt3cfZNmAovJV2fEgsA+/LtULtRqvrWeWhMZ
srtxqKI2fMZfkkabUtfScyMOsDgcROrsdAmVcYxdpJW3XQ0ai2vfODqaM/lnlNMbhdEDCrf40d22
J0nYDzPtD5kDQCtrqp9KydDzYqLWUDsdUtN4twuE2KVdU5d7Mo66HlNs0Tdvjb8RMpKmxtVyWJJS
8JLVsnntP/xf+jxYHdRze9I0dGVFb6+mvxP7Lb7Fa7smjNtL76Rrkf++zfOvChDcwUWjAuFxYxOc
w+T+qmFfH3oHsyrdUFGeJejr32KbrfdND6gvnUxcsjxfgiRVS5gnU8OqMdkOjAT9U99v7auceMbi
aiDDGZNEkXCAU2Dq2USAl+ssAM+m3itRLvZ+8rPfaT4yFNg4pXcMi8gudg2t753O0lTbdf3qdPbn
tA7VKcmb6tw1UgUFxJkQXwxAEoFK00tkEsjUhXyS2eRzTUBE3BEOsDRi1ARFQ+KBV2e/auXkezo8
AUNec+syFEWSHdsDUTySwB3PEF9LXIxP+GbqYLRH9QPHYzoXmzavOI7WX92Q1EcjKdVOKrXVyL/Z
/84q796z+eaNM7bixMM4P/BASbz1TkxZxyB02bGqiV9YtAlweWxIIqetu2fS0vLPacAgI7deHVUq
c75lg3hGv7mRszBlpADQ0/dtrSKrslfultjbJ0SMkS8wQEtvsnLvmm6OEa7d0icfLddh6VGT+vgk
L7f0n2CwBuebfZ57MaeB9Rbhp3mQsiwM7GHmH90GHsTZgnk0dRvX+FrbVRa1no4JKfTalc9YrvvF
t/p9Ny0elI8V+lc1L5h7BNBzsoPcKRhVYT6QVYIRkHwVsavjYSZPTzkfjq6Ma5/gntKzKkO3KzpY
Tr6AymEOJ1mjOKjIN96TvJi/IlH76pjdPSGQ/lKC6V9juwJsWdqfVEyoeumzfVlSjquiYy/ER2hH
yidxiygJB6IIOohrRYUSZgYjung7NSwl53HDBEx775DvXs282PQXqWQEeRF6064ThrTJ9c4U+X4o
XLUdM9F5R9WCbUnriRhCxOIfdTcFeR0TzA6lFjKgRVXJLE08kkEx+jhkq/QsjCE79sImyAOg6hFp
qPhuERrux0ZOB6dP2zQafVu+FnnlvJgDupBc+BxXLkLGuk6s5w2ACX6hFlMkEKhHETNf4LoXoVl5
/bEjDR1f2oKKVbYuWmBZEkWtsl9JGrv3hrGmh0YO1nM8JRwCJdCy51wSWbdlZvkGMuiejangJaz1
ggVkiZcX/FuUdIi9hE99BbwV0Xhe3aO0tN7xG5nX1euqdJclNu1XE+fGCQKyCbPFXhCPJbq4K9CL
olu2RX5w0XU+JsbaPNuMbJgJqHL6WLCQFmznVfKbbLEblYcz4SVFLkJyhScMkxmTlciINDYSGK3c
+S8P5P9IGfb/XBP8/2hBUmx5/u8j/2tT/mXo/9+8D7ef+K+NlmXgJLJc0PI2fmXp/5+Bv7yh6vkf
fcvA/4N4iz/53wN/D7z9LYGXmGwso+ZNv/S/1lk2pHpc5gZN5o3YcLNS/E8G/uoWAfzfBv4K24CF
TMoGW+G6fP3++8C/czt7ylIb4q3f3wnwfTNQGj0+5VC15t0ym52gk+K7D50DDKdrRjRnc+BSYD8U
tlHlR1bQxrDvp8wjLchLR8m4x7XeR8zsOEnnvxb61N045kRADiDYgDTSggyrejPMlf6lby89TLzf
4OoRM0L8Bk9W2yHq56tyBKAuAqsAc0Om6yvxg81nvZqOfmGQ+5fZ22ztOVvw/mAKYjplwngw8VJ3
m31OM/AJqS2n162pkntbxUMIIHIxHnG90puZyZwVYW7E0tt73SJGWqHMSH/d7pt0vxiWOmad5szr
gWmR3vgJU8Vbd8LKqbbTZLGq0O9i7e7N2TeO6HjBTNZaQDhIFC1ituGpBDyogb11b6OuBJl6UsfP
3DjJFs2rItwqFS50X3gFJ5NRWbwj2naIVNGxbx/GVwlz6N1LJvtudQameotv8ocJ1trEqklpNweg
cpMFQADcNJAuLLaFJrmnbwwa+q52H8Aw4fQmCoY4uWKNH4a0ar89xrjM9yq5W1vHPtIJxw9oQdL5
3Ce+elUVWmpka10lotSN11++MNXTYJfU36NS5h9D1XnoaD6cnY2V8kygqBXUfSEh+hk+Nes0LdOX
qlz4PYNQ59lObEELAsap9O086rx2ZrnfFydAydT6fV9/Mvfwdx7272anepeYG9yoF1Bj6pLmJHDC
HHOm0+LH84X9jepDSsfX+PbiJ8cJxmRgOMjqqot6aC7P2n8kniqh8KpnP4STkH9K3GbBTYvPKFQS
hLZqKg4SpVDo+9lxRdgb5AXiNr3ZHIRizUKbLAOs6AkeAvgpqHSpM7oBQ2mMA3c/9uuwAyeNp62a
LmvjvSdQ58IS9dmNujDuVL3sBRKHvertMOn01aGV3WVEKESNm4dLu6gDyYKo0KE87EbPDW7Ahp6a
yNYsp7wBgB+tFY2vfHJWMuD4eoVWjzC6LNwcaTL8m8aD/4y7Lg4JivlgsiExafBtSDetD61tqbCz
5/1G+kSgTOns5xiDysacCzamkeGuzUmEic9+8bSUtToh3MI1PVLTWreivMbYf/Y6GxWxNYkzRMFi
lxX+C77X/sC6CUjzVCK690G4kYz7htAZaqLcdhLy7osFJDuwBJipOuEHq9UqfEJhgcsmgymolY1T
b3lXc3LO+YiXN0nflbtO+3iQAYVYILEmecp8RUHa/eoy391DgSZB0fuxm8S+LAuiDm3nf/RWwQ8H
3moQEbpj5vDe+tZDUXK0gCn/Ry7fhy7xdTddyx9XABRZqAZll3znlZ8GWyqNHcMbdTGJ4TpVk/NP
Y+qYUz6QwUvmMF3E9tCvrX1StNQZClheomn8U0xT9mu/OD+dmj4rX96vi7m9JQktpIEp+QXfUjWj
PnF5HZhFAMxht0emfWvmTAaF07zKY5UYzRI6BaDjBWbavh3wT0HJuCcfihkiT3NcQAIGpIfjbC5f
cZ9LsGnT0LLeZIn3UHtWOJrFHWvp+M7RC7K2oVJRYjM/tWB4onh62iCWPiGU9ALGlP+mpW3OJe3C
UZiZcygNR2D2kQ7xR4kLriFD0WRhSrt0bBvLtkwD6bYe8+9mavBBM3VFDZoxM2qdrQwBkxUvsNUg
9AlsGgQ8oYbcIxbqdlZnmxFSs/yJb45sd9soPwj08U4N3/YIEpj9RII05W81tih5yr59a0UZc3Km
nL17Vj54PCosmztPMrki3CwlWttF3R8tIKoOC7TdXcvDsmeTYZ4YdlD4bitaqlRjgmnKhpXyODhf
qG3j/daWdgS4Sh3B0qZg6hC1bVgQmPkxC08Rz5EcGZQVDNUx9quDMZPdWM5rzE2IoHQuXHnfdn57
RxMCeJUlxXMyC/uOtjSO2I+TgzwvyR3bmT5MehsvDpWW9ZwhiW5YwkDiCEfI/Z9kUbkP3Tr5e0NV
xTWBj8/OtN1NPJfXoeh/L/o0l7xy5fRHKBVRSsrylSHJYzN1TdQT/ssgbiblE3zEg7dQdos+7vvA
atYiLLEssDC1q9CbHAl2IXegU2KxGG0MYd0o3us4EefUGJrHMiGJ0sx1/LgNHHCZVUcO3yY5jTbD
pOYu66AEVFX9UM3o+3ob987UstGbWaPMS2iUJfefEKFSMol0OlsRjquVbRKxBPWE0s7Ib2AHk/Th
AZ1eDNkWxvALOr3vzNNWwApNHCES9Ae1ok804QQyC9U5qVl42x598HwgBtp7x3MfwVy0Z6skjmta
hf2Sl93PUJhMNUxCS8XccAxM6LvMjgiF/N6Ff3boGuxfim/ecyf4pWE9bS9gTIk5Z453l9Q1eVqD
ZP3j5NUdOQLGY+1U+dlT63QqS954WSXdQ15XRLaVBq99qMxv0+ucXVPHM4If/Bt+bl8z18eNrJsP
CTfk6Aw238dJvvUCBDkJlVxowDMAGtiKRyIlxa5AfTaxA3vqpj4hzDBP3jTSPGAt7EeWZQzWZonv
s7ZgKkULuesqYMuj4zzPa3v7K+FKQ1/KDkSJWJFvgdKUkHLDJs1z2ifRn7txMYLOHoZrrVLUQ6Dj
bwzjgESNrw7j4C8XSM9TUSztxTEbi4e/3k5sVymizBzml5qYNTfdeO7duj/yKcUBrC7ioDmxvLvY
boHMGuu5YZJwh55FcKs5/smhlzs1eiv/DIu0GbhpA5fS8to27lue1DisrOU8m3gywf/Vj+4crxEC
QcZ+oIpel8VfHlikeQ9pWb+aHtpK12Kabm90d1z0z0LHjJjItz+SsdZces6VFyiI62Vr8yHKmoSF
r2TGi954c7OPjug6lAo8HuqQ6ay90NjVL+MoRKR0oRinMC+9tOYt72Xsi4X+vi7bENZ++VUoA+9i
0/tfW+83v83FyK6e3DxyVWCBR8Iqt68FSySWQD1w9g+JenbWjadvXJu3qlL2oyZseeekakAQ777q
UagjEZflBaQAlNI1NZ4QPYPaa4eUgpNx78fipPPPbDlVNBEbE1b048zBfUEM8lR1xw0J9A+JqvMz
7Hr3UnR5doiFryMI2dXfyp26M1vn9Afl/7+8muKgXhwGzTge97SFINaSxXkeLUX4AUc/IYr4t0Lc
yhgEOytOAlhU8qjtGcFkOTbi2vMwiNAplfsrL28feL5wChpW2XDr1grOoO/vAT5aCn0ZWR67WOT5
KVYes/5RWWd3SO/XbOqPNo403icGQ0yqt307F9b91nfyT+G0ilcEzaIet+GHhwRzp42meZ91KGco
NX377PTr+4o5DcVP8W9UHM5NaTlvI8CUC9+/9hGO3nfuzslpTdb4LnebAdmn04SdaCSmYDW9tj50
c/a7H67jrRHpThPrxTlMUu814TIn8/EEVuCsnNkLPGI4D6kcgN8vU1hvxV01IWJItDH8qqfkhajH
wGnSKxce3Yi02WxmcHHKu9mdnxJ27Iv6u25DgLyF3bMTxWb8Z4tT0mHq4bH2jImZwfbVeOI+KwfQ
LrUkDiUXxt6m0MTHQc3TSRJC7YGiW7rRAKIFBswhbbfsVA/z9ZYScPDcKYk8LhOkSPXfdhiwb3fE
novmlXaEMFBmu2+CLdDOJSc0NLQ8C23WYbls5gOI7Bh/tYF5xNX5e4M4BqqODy6NnOZjRtJQiLmA
JZK1flsuOQSArOudR2G7G1TJS9nMP6sv0HiBWGe7yQp8csaDZzNaX5eoM5TeGxQdTJ6RXKA8PhdD
/GPm7blL0VrENBeB0IinsLTEJ72YxOj4SR9WxUz4ZzGQHQ2v6zzhONgT0SE415jybBsA+1UylC3d
JTsqU5wFwdOBVcTtcWb4d5c0OGtsxY6nMPpvMyVCxWT0rvCMRr2q8ZluSB26CU5z59LJrJWXDJQP
LHv0uHyh/s6vlRDWAwfyez12/Uudq/ggR0nBpRm9uto+YolYQ/5P3Osl2SYzZfNdy3vOCm+sALLi
4rkBNWBGP06D598wE7/KVJp8r31WoG7YgNuzWSAQYJyGcU+KMsijt5FTxbeEc2dikqYzI4EJ2Bh/
D2lTUatSi1J5hWO2CY7RZsoBR7J/bf36W3TOyLtMbra71t6dKe34wfP0BxDe6sgE6uzGC4IhK+Lm
x1VyVbofjjjPxz1dFOmGq9UcYtsJNjRGkRLmtu9tozuutAI4Ov3+yGLg1bY2gMWdWI7+MO49P01f
S1GUn35yzbzRvBnaF49/CUlMDXSYBRI1fJynSK39+Jmrft5jJr9jUHZchxayvYyPfsJHYs4NfnIR
dQgHlVm/qi7npktu+vGuOzYuFZuxTFTZBOdA4OThrcAxFHrfF9ZbCWFwByq2OOHbmi5iGpFLjf8J
PJLcjRQaYEGDAv3ZSqiyLNw0Qo1R75OUSXXll7/qRLDnbHtIY/GxJ1BmZxPVGg5wfCIzac8ZMPhQ
LF6JCb4vCACS5V6IKT1s+QRAxebFc/KfJE4vC70SbACkFjOAouOGxAvCyo2jbdaPbGv7Y7FN7jGt
xuao8yGm1Ha2E0L0p2ojL6R0qZi3iHG2PuVrcXPqZmOQifzvmlqPTAbBunSRVYdTOpuUjKxJF+aA
xPKOv/vWFIFVWZ8dv2JYmgUWdw6Ju8K7d7M/C60sEwu18KabJz9nUY1uhlL7d+GQauFUn0XeAl8m
iH0pF4Y8M7vi2vnbjNWncOXMj9Aoy2p6BfJHyHxc3qfr0SQtLPOcd2v1vtHe96Fjemk0jz5TSx0D
B+5vaS5UJTejznayWh7GxcrmQAori6pqG88Np9lhLjtrN9X9b4Rx8AXZ6d6srk1oTCqhHTZB6Vmb
OgOMdsLabfQJydiwczVtqt8tL06ZwqkAKJOwgXSmAQlCMr0YPUww05sqpI8Yipf8qmbvCb0c+Oe6
zrgYUwmOuD5Ao442R0XAq+2ja47j0ckTOygczQSJik1iRzuSq8rA1dVYuwxn/p04BNH5fWCARqPK
Bh2Mg4OKsrVYLXsu8xs+qHiu5yCvhks5vnl+UYTzPCyPkkEWRx0oHPu2DIgVkSkpazyDkJETy3ux
60BjXkh3ZuydEgEkh55GpSW4DBGsUE8zKI2sWVk4d16k8dSHq+iwxw0PVbs8ABWn6+Pa9LqbQaRa
gjh2l3MWdwm+h/U/Z3cX8oH56k9OBKWC+sS3fmWWvKYMcHaOSic+gkXsNt3pYExNL0pxd6L8yHxk
Y6t+ZmFCSDh3sPaP6eC1363M+53sdH2dGP4chch/iJIZg7wzcjx/jPN9tTGmEPw2LQ0W4h7/py42
hkFlTXbvQm+R814BFBBnk8X+GaUSG/xB/DENk1PJbradCzV0V7eIAbJGVofGRIuRqc3CFGQOUW6B
DZqycX2IN8MPfTTGty6juFK331pQ64V/88nzpr0u4vHKxk8w/EjmCLwc78UKn5fg1l9uG1+Xkgu7
UX/Qzx9ULp4rWvBjN2bPaiEHiMbruceKeJGlPukqefKa2tiZFWv4sd+jHnhjj/qXXLhib5Ygyfqt
Qdo3z8vObvs6Atu50Lc5t+2uDpvh3cm0vWfF9LI67RBuTvXYefq7ZHmooPcB+nSMIE0lGdItLAfT
5A5VA8APC17Fdt9U611iusfBqM+dvXx5FVfAppf5oJN1juD0G8wwpios7K3eVzWngKTbhaxrflim
qA+2FI9D6n2WWgrq5jwJ1wV86k38BMokV/4YbHXHYGnSP3NnEU9tJ0RwVMuXLuOb3AeMASyznYe9
Kpw66iG5xtuhajQUHc/SRwLVSHKZky84/vslXZGi2SR69dahzSVOehuV9EpSYzDdVneVkTzB5eA6
9MQH+qNP7L2PDKDtsHfLLJyTaV+ZItTYkFk7V+ACxyeohW9MG+DYwNDYrQChANhgrCXa3N5BlOH6
2YoY70X9MM5ILNx33TQ/oDGQebpWuYvT6tF3OBES6ZaPGLMFEOmyQzvKEGWTScg0GMmhHg5NC4jG
GVCxcTbQOdBMplCTE9HDoxuvU4l81yy6f6sc35J+2K+5/CJkfUB959EE2QSOq8w9smlnhEcGTMDt
DGW5rLZg1t4DfJ1PS/nfUH74PSb3ufBxL81uyy5u3doQrQChFj4FY+kyp4xZyZGcNO41nqidl6sT
osI12Mz+GfAPWA2jS6LmptqBEvICdCMP/Fo2kdYONDzMcswy2Z6tJgNgxPk3lL5odk7ZvYrF+Cxs
0InxCqGCGMU3mjF84NBeEG7m910jXoAnfgL8/OPWa5iYPpQPi22ZqTNyOJiz4IuVPQtM9y/mnoWQ
nRbBVEp2xFI9wBYvw/UmeGQ0nQWZWT8JfpDxrYxDMjYPyM/OIHgYhTqaGRz/XFCDEN0tNtR+9tAm
Mu5CUYEXRmBtIuEbT0DGIGK+N534a8eNSxKMwobnMXx0kRftnIa83blmSpJKXIfS5mq36LdpeWTb
/dgCOM54Y+0OFbqYKqZwTwxxnBiZ0iVy3PkytJPR3G0erl3QKRa6Nbg94EzR8pALxyRX/Lj5fBId
00ZUUoZjEmVSnHp3+ko8SK1ys94yV4LttdIHnde7XqRQElmvDTxym9mtZI8sBGpxsT8USNKOCusf
13COon/mGYbSq/cEZfmRz2QK8XpDNpSuUdisxTOzCGSsnDd2e4JO5LylU3+ht/qmaV4OmXE3r/MB
JeQjS8NXYkNRcM7JbU4cn1cq5qFk3pn9geFxTtX8e0LRa3ZfmfTf8SZ/ogR13qqxbyACbO7ZxAOe
NPYNqpkSpsjhgw5pIr4FwyUAX9sKB7c+mt52WEfnTUn7exzNtyIf0iOLpJB3y0MgxaSw+edROLWw
lRKrLELZ688REMCuyuVvOkRUB6tUoejgYDC8KsIxqfuA7364ONZ5cNo/pIouoS+L9eyxvjoUkBFO
dgdald5BHR1zwZYxt/DpKO+6qn/Sk2AQX/7yFuvJa8VvZaHoaAvRRNIY2Ui0jErREPxNDcLu4lnw
OUyfXtPMgTdPeCqI/wrcNC6A3yAb7oV2EJZ7cN+B/V+Yo1/W0r/Yln8HIcUMMnf7aDZUPrJJfXI2
uAMrFzngrhLdP3dboMLEfYp+WD3YriQMKS6e1mn8D/LOY0luJMuivzIfMCiDwyG3EQiZGSK12MBS
EVprfP0csKu7mclu0mpWYz1mtaiiFSMQgMP9vfuuYAijk23X+re5p58JmTkPkX+mpBtW2Poznu2n
bZYap4aqaJHh5rVAaqxzyJjjIuybdGtTSpA6QX6YEwp6n15cdS2cgBQ2h+wDotbD2iXaF6Z8hjFe
VDjkeNYWvDcTbadq1851AAyxRFqfn3K1ZObJWPQvzX7/Q83xTIa3v5gQvyTN5/nw/P//bT6MdNEA
eZCOrkOowTecAeyfijBEjbbUkRzamOAhAMPF988BsTTxxmP+i3ceqQcMRpFC/jkgJsrcVk3NcAS4
K1Mw+ZcGxHzV5/mwRgYCujRTt+jgDRV/58/zYbX3U8WPFU4wPMJCgHut1wlxAmAyW2JZKd7GFyLP
ziJ5mYKz3d61+aZhTZtjcIWIaUOWMuzGS+qiVV3fQOgh226L4krq2laiu0ALtvJLAi/RPXrT1hZX
kwalz3icioPJcGD+6r641YYNY45ld6EUb+gWHIXIxa1/Zw5XarKxKhxRcdaxlsGQcRpS+OHDrjGq
yz03p70pkw0kQ3PGuYJqn/NHVqK62HVgt0+fC7DFaRlWH0kauSCLC7U+Fz5IhP5B9jHaBaKGq5uO
qWdcfJsQdXrO4zgfbGn5Cv371KhQwKko9BianL+tDHmA2bgOYdMO6aMdv1oGNWvuLy2CO5EdLczQ
dIWHBNpZVSDhavymFcVlbtwwjN4E3QttOaa7/mrw+rUxAoHKPt+m3j0JeWtR+Os0Dy7wNGGUhXvE
IHYKFqF+SVMvunVOBmJDNRhbxbbP8Roevg09Vpy0EtbVGOKjsOuCARz5qfUvCChC+YJiJQbQqUhl
xD7Y8VceJ1zvvVEgEGCyMLRton6I6c3GxMl5ESZzFiAFkTK/Hl9nRyt69jPWRbckzq1ia2tU/qqK
441aj5RdjxADcWkol2A6QFuEihgNe2yN8GXj5cGKowQfedfJEoIm4w213onUYphzJS3QsI4Z17WB
hM9Z0mO1q6roVhY8V6lmixqTJSobldDVgOFQryDYtskOKl8yQnEpEhcMXpbqBcPCfRjU2DFCkwI/
6cbwolA1nFxu5Nypv7NtQ+yZm84eE/ndYOuIK55VxsBaniwxj6CWqpZKZvJ85WaAx2saySqzfMof
pu98lPRr9AcbJVfdwaG+7q1LM2VaDas4Q3xAfvFmsk9FYyyltfKJyMq0ZO+b9133hHYKe5FDgp1O
G3ANvAnzN/rGs2jbZT4robKnmMqzhjWoyl0UvmG7sSoqLPzhy5a8bTYNqF9ObkcFOUGyGD0ECPDx
6xI1QMixEcyYx0w7xQdRDC4Nk5vJtzQOOVEQAw3ZCPkRawcqjZKAVbMfXI6mZWKdTWZLCmWEuCni
4ZR6f9MNo/b91wn31qyY/qeimg1s3mBgxqBttVSyKfA9+lFRzUGsOUETtgst+Rb2LmOWO4zZOMgp
uXt30s6+xGwRMH+q7Eu9jHajla5EF6yKaVgrXr/JE29NE7XupFh3PjN7zk4vWCOX5a9hdydeMyLv
8NKy3eaDjospKF1kuRQOs78RdCdf9xGj99hZaN1FHlxP5Tq3lCVTQYJ7wO5mzqt8BpnTJFxe9d6Z
ywbeZpNIxM7mHacOmC5N/Z34ogVx9BdmfVEyV0jqXRS8SAdmAslOMRqgW9ihKFcBiA1C1k3oGNdz
gI/xpw/0v72pM3folzf1S6hIa9F+oNdk2JXcqU181vPIDQpUIwOj+Ox5LAQKqUfK+sneiLFicpf+
5rnODsk/XYIu0abNFCakzjPx6IdADNzVFRuDvXYRCws6GdUyYXD0DPV59sE2X+ng05r5u7UyqhUC
NEO71s1dpjyW1m7wyIc4sVWo2r0aXvLWKyPWShe+vUkgdKB0V81tQXemtKcfDubzz95R8435shpR
ZSODtuYrR1b9+aoFKwZSeEK/Tz9Gu9KqwBDW5RhPv7k/8wf9/EUSJhSmtzquBp+/CEpg0qp92i54
y7TEhRWc+jilb0J765e/+y7rp5+FO4JD5+FoOCTA9dA/f9vsJaLMfgKLUrkkvPHa8sQurPutn+bb
jpBe1J1uBtokIvnYF6iBDbkRxi7OVwYgV9wfEguSSkanHo/RHW3mnHaGXBMsKEkfVH+O6yX7cfbe
UNNtgq4j8iEyyPuAlxfixrsCBsL+v3SYVISdStAVu3nLXMk/9vWbQDzSGON5Em5t94cBYfZw0tWr
0m4B+Ai9Hq8qZGAEmLpw2UcDgFjCJuHFxD6UFpiOkw5EnZwlMqHnjoC0XB0uh4SBEoBh30M+rZKt
5t+Tus0eW+5IvZpBtq2Pcc30LVXOflzvq2BjA0iwKrDiGRjXH1Gdajlq95SGScCI50C0S1LqvFuV
zDUbD8hma2GyIhmuWmR4hfWCcDlYPOwYT51PPGTxoBj38zFM94Ld/EMAPUSCr3nptIVGCw5yU1g4
paBiHtVDP8AnH9+FCnxbuubU48Zyi8kELPj30U73arqCqbkfW5pt55st3i1ugUSaD8Gkz14Ia4FL
fLLEdZSecBuCLBs3sOQFW9XEo3/w4w688fsJkOYPTeu4pW3AnAHCUYplrV32wpVRzICGlOIcPbRN
AnQwbiY5umZQgFtAM6Voa2xIw4NbMw1RZ7MhiFN6fVnqmN2bDpIFvBYnuUO6cGsnDVFoNucnOW46
tIHE0rcDdMO6iZYRaDg/XqIlcDjakLmxpN60kvc+ERcTukDS2aFnBViw4sUSeWJjjW9RULp4zq4k
78ksKfU5+9qKJJ3LxHfI0whWOrXZHBsXoJmvdCzV5xjZ+xj/3t7ca/Umk7BcjUWGjI7+FhbsqmvL
rWWeEfSwlVvb+UiV/Xd8EGCCnZs5OBKqJaK4pWMejfAdb92rIV55kMJE1GxYems1Jub30RYQoAwm
8a2/lYO+QS267KCy2RSPY7A3ImcHMw7JurlArwpVi0kiJJSsvp404yaRd53RHSTWpbpl7gUCd//O
DuC24+pW+3JZB6uIiQTGSYuU9Al+ia2cA09ggASf4I2BDtUX0hMV6yN1Dyvf7fA/6mFP2fUeAQs1
TORqmGj2JvWIyZxfu850mC5FvxOpByjyLVe3ZnNdVIiqJbMEomlwn+rpTGMm3o7/GIJpIhmC+EVG
YK7tAudM+dfbH4CYSzg6TH3Q+HBEivvSPrUGiQnTFlegi1RyiKcOB7Vya4QP7XCrSnWn2DydPoD7
DCGnw8Mpa5aVdvJUZWUxOGnrNyInNrX+iHR6GTiBO/b9PvD8m7mkZESzap3Zb7Vb6EG3Doq3rH4o
4gKLas6M+KSb6rppn0giuoPp7E700SbwGPWdrLeKh6YHTcd9R+jQVAVIESGYUmoa4xL7V7gryLYY
UWVrjDVJaFMX+UziSE0GZxZL9ZzEvC9kdssRqjhT0vbB0g4+22zdPUChWugh6xLrzkafVjr6LHAp
d9Qec3VfKwz2eOcRZwf5LoPH5ynNWmpnsY0B4vWZq3RfKsHen3PK8/je6TH9YxJqE1k6txKtSE4W
w16zHNdIyTdlisKbyZUcYay3upsGSG6IdR8SrH29mvh2m+zsYRs56YK0NYkP9WCmFCG8xtWzX41r
Jy13PC3ISvdtdCeybxm1kkKWnWHC9FH1Hb5LTKbua1zMp1y40U0yvEODw5up3Q7YPXIXFMXcEMOx
D+BOGh6zpKC6UurrMp52BLbjjorzVqUvzXAbTj0GqaQooozVCEea5LCysxuOhlqQitIkt2p/EVSs
0mTX2Rel8iL67PulNHkDc+Eck31i0a/4/rjCZWupgLfb0D904w2PDEj0vLYquQOs1kZdjgOxN3wd
liBrFhJ6rwovNdiznEMxna1dJeiSGHVZD8Z4k+qoOmvGznG+j+x3wfSHLa/1xAX17MYPoZgZeO4s
rVd72nfOtteRwRjox7QLr7nDVJhglgUaxrjbdupTT3Y6FIwyZFJqZTtDJ2NuM8Du668qxQ27ra9u
Cg8rkks53GCEXnrbhKrAFpdWVeCPnC5J2NzWJdZyykc9PHr0XtQ+DvoNyKzsBRdFbCwic9OXz1N2
X8zfkyZHpMjPCn5lnVE+m7az9Fqi/O4x0nJtVP1U9+t6uK0s/zIcaSRYtI4KeongLvPVZTucYhId
sAdbWgVRL4V1VOi/wSnXU4AnQJc/2+E27jRXGUqEb1B/p7VODxuvkBzckgGZm8cufuqsZ6Eld6Iy
l7r4lkrKQEggUe6OAUyTgXU6rYMAnRnRwXAx3ekZLu4yntYeMxAaoiAk/wdQy1vhG7xoGdbCbRtV
fJWQoJIjgUAzWzhXEw8smiBECMtlMgv8T3pnWwPjQ2GEf9K5g+CQYZyC+dy6nNG8zncDsa/YTI1i
kzZy24m7ydGvtNxYDcwvfRNgs+rWg+3MPJyHkq2+zxll014Fxc1QX7YtsyYM8xOvuBTJDdTzRQPo
Z/fByrEeae6P0gYnKe+84UNRxmMt052iAwhDjxrr+Buj4kXZQIwMdpmzApXgwTwpMNQYpK4yBGVG
Qv6Zmh3mtChvYCOOW+A72vlbfEuWEI2AF1rcCuhXWNaF2UEtYtDB77dH+qMAHbROAJDaIPj0N20W
3YY5EuB8PuTi/VTxWjcwwTtvhaYFjxgonEjfHFKY4Udxf2AWowtFipayj3B3Jb/QAG8up+ygacXK
DIIVCmg36YzFnOIaFahSHLTHKqPuaN+oyAwLxq5BuBoZT8oc8xMO33yZxOQEqdCQkL6m6nBU5hwj
cJXG+1YOqVtrCTpghk/WGQtA0nJwlZu5x/wWuUSkuIFP7lpAPrFmbNJKLOzcWEzpdCnp+BUv+uhU
A5t8m3lVsakwDNDrZJ2q9jGYqxRZn6JwuJOF6ob6lsDA9YgNeZGwetTioPs5IVaQ8r3cjdv7ORSo
raOV6bFS0UEr0jWj4ZjElJ1xeiiaUxpTfqTVapi71iF7ge17hNi3gzPgLVI85WZn97R9r9kyOzPZ
I1DY+Ug0bb2nXa2WQ3meRhTLOLxHkAIcClFAYxudpGWm7xJXeWLuCRsWgC7P9TCstaFeMI2HCUVI
Gpr1MRVL+LVrdLELm+FHp6zZjBv1QpIpiCM2c6pwrZtPqX0DtXPZ+Rx/2SOrWfeWYlQ3OgIqVH9u
rBCe5Adu4j3XgspESbf6SKucT26f31fatEYjgLz1bsruaAq0gvy6yVjrycQetq6KFz+xNlk3q8gf
/SretzrxMdGjbz+mMSUls8l+PMghB52uk5PSV8de1rupKTeh1m8A4Qw92SPfc9MsvP7ryDMQIP/8
73KRPnmXbT7y40v6UX/9qP+LyqW5Efz3uPTxowk+quQle68/qZfmv/U3dNr6Q9PIycM8z7AI86SF
/Ds6Lf+AIInr9Nws4z+GAfU/0GlD/oEzo4pZH+j1nJ0EOvEnOm2ofxCw4hAJKm3AbSh8f0W+pH3B
jlTylJFAzbGppsrHzQFOP2IMTJrqAcMyEJaipFGqDTDfBjQWhwmm+K4VN8zzYr1uVjXpcZtIV6N0
pVjVPBtBSaGpQwv82Gt72/ScpykasodyGBLkEg1ZCWusdeO5v3C8W12Sw+AUKpNXWpb1D3f9X4AO
82X+gAXMP8PgZgCu41gtQcQ+/wxVH+1S2pVNJzvJdSG7hrmzrwP7+g2a5iQtr3MkANteceId+U/q
8tffL7+KwL5fAIaGJjOD7x50ny8AdhbmEXhmMolKossqUuND04d0sU3ZRAvPmyVGtd95+yK2la3V
4uIa+MpNgs/XLivGVTchOpxtm7nK+jR1cXnSnKHe9FXpbAq7JsJCx1VxldcIe4OsUO4crEWWoW46
T1FbT/pBr0QEE8/i5De+a1K+3+p06n7zU8WX8Mf5Xs/O4AA8zCNBXr7AjZlvwdXHu3TRhnFxHSP/
OdaDSkzmNBWOuQ7yaTj2toPwEWWtzSysGCjAYt2TywTqGwLPPnmx8MYgu26QDn4gpHvQuvhGayi0
SxEr7tdPR6jzNX1eH+Zsakmej43/uzB4CX9c5r3Uu0Q0uPU2mDcchRg+0ENNYOlSXzEE7S5SGOP7
xhlutEGftlba06L7jfE6ph1AgByyxM0zzksxBOXGg1JRHFHytBd6LPq7KQjtNx9ftGaVT1U4MghI
yzt4I/T/kdPv8XNt19LM1LONvXPkZfqGx1iulRRviKyowcPDuHyNh6Y6CITJTNnl+C2XjnJdihTi
ZAjl1vMK9BPKHJyHLmKFwjZeiiquLwq4/yd7zDAVavvsxjI65z33prsqtqd7JA8ZFNUsu1esxHRb
wRFn+jhlhT6Nm4fjOCSWLJnxEwhlHPfDnlPaPBZjUR/yKctOlVaSv+QhmEc75V0aYhqWBAtdYyNY
k1wa9rjaQz5bxxj53kipRExEFW+HkyeKWUqKaGF1Y3+wLHAzjcmAX0/hcYjqU5c4EBONaelg5Ou0
6hN0ggDgCCm/SzUFnJHhP7vSE0e9ElgXZ9QGHUTggQSedLAj2kQfvjkck6Xn5LzbZl6MCzK458Ki
eLAxK1uDzDXn0sJRGbeUPVJtsa6GNF/9Zn193X7EDHeaktEjw2lejy/bT2H64ZAb2OJhpNZXC3Mo
HNyL6q7cMJWqvrWDpm7HBvqNEoUjg/W4Ooym9dAomsL0LO6gwgxI1eCTEwbqmtLHuc/Jw203v/2a
ldZM/i1x+Zur/oIvE5inmcwlDYGaFPWq/DKYxP9RWlYOBJ8WiupG2CcCI4A8aSr0NLhIdxb+7x/C
6/oNSheJdmCsXScJvadfX8jXDWW+Dt2QaNEcB0Hv93CxH3DuQSp5gDE7o4ChK28dlNVuZJWhG7Sj
WGtVad7qhWh+98x+/lYOC+w5ke0SDKFp89354VtVYfqa0sLWS0cN9nDQ9eWjblX+WxtLOggz9bMe
FhulWhznDswaxEaYYZFu+dSV0DGbwNGfyrauLxUHKKqQwr4wy8Flbkl79+s7hHf2lw1MIGSejzcT
Jr2Ds++XDazqLRwflMpEKYKTBfL+Exf/GowF6HCswbl3AtsVVYlCknguBsideYGHlp8TM0QrhkpM
AFxpL4XOPNYIk+oYawRVmZVGfLKRCLfXveo1k8oWEny477oG7p2RPcixVOk78ckMs9q7wSA43Zll
qm6gFt+Ryg3cOdneuOmqVrp49jo3lReAIfY+OavgDfBbGqs92ir/sYQhpiG5VfSNQ1byAJ+InEWg
vAGv6cVUdu0DcgiIhTqAGDps6NutpxLz65k2fjVT8IyIcdznSLo3GF1Xq9rxvXXsx9WEkW9uoBYt
zZt6BH5TygDeGroSaGO4cDtqxslcBvoTgd8GmsWED58iYT7iBMRgq8wj0L4x7i8zhfnqEr+efdVr
1dkwyvqqUbLuXfdJfWM7i49qofkeXXQ37dOgxTAjKjQLH0BlcK2hlIfA0DANj/pNocni0fQYzfue
bxyNug3PSiS1ve9lNIwUfztci9AS5B1s+nyWJcaYLtQk4eHoaHablEky1NQOSr+p+kCymFkSOlBY
Rr5lLKK/1qUpVg1MaJs5DlNrI5Jdvm5lEW7wOOsXFcQEfKWUGtq4Pa7sMA49N8voNISf41NED2yr
U7RL/bA9jmFvunboDZdEVu+wTWzWqWc8YjoicbAK7k0/woMROhfYHHIe3GIQViFWVfusPiaKkV8i
NWo2OIY6rymnzSYzyxn7I/ZhJq0V+Ex2uDhMRm4fGru6w/wN9BAp48numDt0cZYcrC6DnicKYwNG
dlZr5Tmow+F6hAs603K8flF0ICZBCdMUO/OKJa9tCD/DwzXyHv1Y5ld9b0IINOesEGqhO7h+4p4y
WtvlfoQvvh/vpPw+s4NdH9jxeAttTVn6SHSum3GIL1ABjEtiCB4yemoiffX+XJnFeO4cJdwrmY2G
IaWcTXJ7g4qwZwaDGNPFYh0vL7hmYhF0dsYKc2qCmjPsSeuheeYZ9jeEaz17dMl7pxm0c9cRZWGk
db7nmLMey5gEsAjhzRqrR1plnzB22cItU0ZiCfN2INZjkIgkoyzR9lOJ3iQNiIYzI9Bp5EMfOcph
uK6pFa6HGGC06MStl0EODP2pPLQq1em60nLlquGFuUJpG79muX8QNq51lV7lb9RiqGfIL2QF2aa9
l+jbr3VU5svJrlrsNrSbqPD1farVarlIJE2zRlbJagrzCNivoFFPW8zpEx7AMVMC/UWw6T8oqOy2
OXvPnZ1MxamotfyRUhXbIRmNl1iG4GdYo7eJNsAC6ONh0Wcr9LEBxA1kTD4KBcEAK3YCfHsQ8aFp
icKPisS91G2CNDuEWBbBbNb7XeKDLbLGylcgtTerzNAjVRpqGQtHpiRwzI1A+w+jAGeOMAmnU61V
xoVl4HpvW9ODDM1vOW88KEK94Wh0cKbR0qXA7UdL2nSZOhDLvUSYm9ax9JcuNLe5w1RFLQZEfokT
W/eWM/NBCEzBmqmbwv4e18BSwmcAaaQ5FyWUFjTHfZn7byMMOVjNzAyLuo/hMWbdtGn9EgwKS+GV
UzSIPKIRJRGlwDEITJU3L+7xGCu77AaXPAxbYD6Hm4Tagfpa9bceUjaUp/BPO9EQWGmPAwkaPuBv
kWcHJTTiYmkndrRqEKS+h2YRL+tqSh/sDOdKfHb015awzJuA8D85jvrKq0mjdzq9P0RmWW15ocWR
gHEHby2HJ9NBfDGZNxaZue/w2UGdbpFZ7WNMBC1JHypvQ+QBpH3Of0Tk5cgZQQxGtRfsY9FShULN
GzC/+0VRwPWFxrvFCyg9hclshVAYwnNWnSe1cRWSIzPchUxV1wWGNY07GC0UT4yUxXvfAqafOlh7
OGrN3xT1kXmA9ODrC29+DUZkjvu0nEHPthUBMCb5G9pVFSJWfG8dwKGcKz52uSdTRMeSDEbfVCci
wXRi63jXVnWNnRpYDQdwhI/kBvfh4dxnI3bNZK2Hm2iYBKLZwoZjMfNLDDZflINpypzjuxl0rrER
Q1k0VgX2voQEVYMu130XlrMOmBrlIg/bhPXapNxdNQ43fQjhBY2Vfck57tzz5Ul5rcZoVF+9AWud
s26WGlooipGYKlgUCUmfHhHlCBOKdoEsrXnvCkJKzbQWR/yRsduZLzV2fJ3pbYO/m9aL20JNq62R
JeKYtixj8jEFxjv8NUdwGNO8VbY7NhxVHqfMpUgzSKb5/OvDAe5Vit/tNe6LuGzb2OHe5agDYHn4
IyWQzLvh3BjcLaWxzO56UFJxDKYcI2zKSf0lQl8MvjoguENBbnhiHdFQMmyO+3BTe/MHqVlSbWvU
S5eGUUNWxtXpqfAcroP0SoQNalU8OW3VlBge2MW1VjgWrJTEb+yl00Us2DzQd23Y8kPqbOJp1PiY
N65GolTPvxegwlEERxpS33BOKjqiNsHZFy12X22rWjPgcAqTqaVwsN/NMmSzyaCOOLUbinPv+Dm3
boijiUw5rX7Xc8u5H6cxKAn1IpiXimIwXhIP/zPhdJiN5WIYijX+od0Z5qj3bbKV6KBjKLdGAG4R
WOewQIPBtbV0X0Czr5i0G4R9OZOyQtlruL2l9/kqNptk7YQYH9XdOPOasyu1mvSXBNrCrE/b9UqG
RhhDTzSyAwMwZeqPwax8cutuwrphsLxbWMPVsNIjAzJgI6AY0E2hD0/GLYks8cmCdXiFOYV+mBy1
cfME9BTzymqPaWW46h1n7tRQsCLF8fO1bXnWq6jLhN2ngGg3a6QvRDNqruWFyXttUXWU2iYOVCe6
lKNNpVK06VYIixnZmA+H1GvU2yLAyJigLhNyrtlUIlxnZdE+TQ2y4kYWDLX6XHCCeDGwf5iWJMZP
Eo/ZqsSnHB4xC88q6mqZ5VPCADbwRk5QGV5oJcc0BmpiFyU6lCWzEBV3WxAdhvBOeFt1mAXBtTJ8
6NiQuXqC0qvCon0vog4mgF5pRIvT+W9zffIPesybDWd4vMc954Ea88YKfNgVOF8qZVFd1CMeUEnb
XOvSAu3H9w3wp3r1c2B71NoG5gqWfyoGCqnRSJUrpR+p0jEz3YyTchX0KhyMgF5SMY2R0QQeNwkm
CstGM4aT33TtRZ5H+alOp2ELimA/S0Sw57Rxcty7Y3mKfDtb6YifV8IIITWQt3uok9g7YidSX2VB
Gd2BwT8UOWblktTZo8zaF6XzAKiNAhtEJShwlInCECuWJtw6Xn3v56X5hG2As6x1v3qvQtgH02TX
rIOGULXJ7HF3qWx9g2/JerIhDDLRb66QpatQOcgrXgVCWhtE/TpPX76HmXGHW/xhQjcACF+t/pt5
bN5HKGcWRm0faV7QX/Q61JLGvssoO8NRPal4ziyygY5Niuq1ZsJut8abFouHrGNPL9UCw9X2Jlai
2yCA/EfGhBaod987sb/EwP7/iIMbAMe/gMHzasbBs/86vFThS/byX7v6J0x8/oS/E7YhX5v4c+HB
ZZuW+GeYudD1P/gjU4BywZY2Z5zuT8I26Y4GmgKpAlvQT8uZV/YnJA4BXAjIj7AgwTHMmQD+Fxy9
PuMCNp8/99js+EKaAFL6V0RcibN88IyBvJhKuqoingE7dazyVIu40YwUqgrB3A9361/A1zN57J/w
5PydkOXAJwEnwSbFfKt+xCKK2rYymYn+PHWkGoRqNtHipOnu19/yxans+9eAUUEVRZhJULv4wmFD
opL0qSa6cyWC7DKI0u2EM46bTLqGDc1AWHCt+YcYQTBNEOLQwt/85gp+urmaAUA2j0KYaRjmdxj9
B9AlRwsyTtNYne286bZ6EaNLLgxjjelVvzRrI96nqaq5XoB/aVp2ZA4DvlBJOMk2FhW7g1mNF3CZ
44NohH/h46X+KmGR/uZOfScpfnogzGx0kHzwIR6IrX4Fhwi6jExGv+dI4mRmZsADpL0pmx71CFrf
qcMwf6p1khbLY6hga6ROxZMIIGIzXH1vQj94Q18mjxgqlnvSjwckopGzTTSrXTe9RMLn29Hath0m
q2p77vEdehTsxowfkZUEtUCEz9z6mZbo5jeP4POkgkXA0ub2Yzan8e/MpT6vtSylo+yknpwNJ9b3
TEUHuEZGeIlOoV5y9sNcIFfwqHsplHCyV9b4pA2/o1N+Xe8aaDx4KfQU5BdMxT5fQ16bvWEbUUwJ
3WgXSWI8YMqJxLM3UZlaJ2ciB0RiL/m75ffTbzcYwM3JWJKHp1lfMb9GderOzFL/3FtwaanRHhIQ
nGUQMXjwKGe2hNPeWB6sshQ64+zdrfwGyfsycOP2G4wA+eEGwRMmQUFf3sFMONDRzcw5WVFebyxf
0V289qxrTJf7le0Bm4jxRvcjetMRbgYRFzVl/Vq02uTm2DNfxGAx+G8k41Vc2dsgTDdapqCAb8Rj
QzOKELnCH/r461Xz0wZlOCYbsqrpALSaoc7v9Q/vbdzoRQ//1TlVQHA3owGVijRW73eY7GeUk5vD
pzOEnLdw8D3mS5+/Rhty6gDLnk54duJH0iqbQbBIbebrLVy/tcA07kUW+mvYotSfUG2lLTZjv/6t
31fBp5cfjouh29b8fCSvyxcGsxJXQdblk3bKpKcejaK7VDHFekKdb5/JLtOrRSljcYkDK1TUSO1e
wQzMwG0Ly2bhlHH+hKFyUDv9HPyiOu3KNiptlxl44ntWpHfboCnns0Svnqe2kh+/vvwv87nvN9Em
+Q3Bk81B9hNUjLzQxBnQUU9BalxWSug/1ZK1FQGFj8tKjB2Ne+tEh6is84NFuCB+6EPn7azOUNE6
BLFG4xKIZ6M364OtWl6DGnX0D5mnTr97IWfY+vOtxt9GWKpBUqKFS8CXg48RJyBt1jUnGTGiZVre
QMHyLJrYWKwVBX0w3EHrIhuL4S7NaQ69VECXDTvyaJCbIIGJ9ayIYGtFzUmx4PEw6oJQ9P2W/qWi
7z9UdmfxJv+yrkOO/pnZwF/405dV/MHAht2Uycbfi7W/6e4Q5KGrsyhrOOtZhT8wGywBH4LiTdgm
FnScrfIfZZxh/UE2IBHeVF1Im2E9/JUy7nuO4D+XlsmoRMffynAcDRcGqjnj817StWRhcAzSRFLZ
7GryXXx6vonxnKfH5TffiJLnzkdeDfggPXthpeMI7WuoaOSVzvwG3A2O+8Pd+xd13k8X5UhQOnTG
vEnSpszl13/aR/VaqxPk1uRm5NNDWWog2oOfe29NYjKZHbHzQ1GioUBetIoNiBSVbEXIB4LhJu5U
OMlY5Vbvv7mq+Vb8eKvmq3Iot3mKVGW8kZ+vyhkVH390GwcDRh2Tq+H9yqyBXldALs3lnVZk8pUQ
0qp1q7xK3/TOD7iNo4+ToTlWOSq2pMZeKGUDR3Y/NS3swsiGHvabC/18PpiYSIr5sbKpwfk1WUWf
L9QWeSUqm2CUYJqmbi2yvLtvmw6XIr8cw9c2ZVrvphKzdihnjKQYC4X6ixk6GGk0nva7G6fRkXy9
dZbFcQXnhFPLsKltP1+RJqBeRBKvB4u842iFTwSsNz3uo3sbq3VrSdylrDaeoTaGS14s8ht81+mK
yXwDL4BgMZlrW07ZN6MK23BhkXtJMkbLz1zEQW10e79QJlChqECyYegTY1hbx1CrnmR5HfZFeVFW
cXKEqtBbC6Um+3LZaoT3bG0v8tEUtHVtwtnOjMeudrriEDaNRSBcQcY434bCPXic03NvTH3gmaMv
F+q6i6EEHSv4pcOOcb8p1xi2+C+DN9eKDk64AWrGjpioeEwmHIl8A1VHgnlstdANUOsbowFK2Dok
yX44A74NWDYQurAvVD2946isHNcunOHKshLg9dgIJRZXZdyi79et7t2uU+0txQFXw9ooHrCEUUzv
zgsLsW0rC04FAvWU+Stuv2gzvRICnxNXELedOsuVvRm3/Vad8Jgg1YSsdJdmssdRtDIhzxddCEKu
4wiSbqx5XSwlEkt5KJXagcMXNO2tRUAIHkdIzPeaXQVY7JW986FKjbOo73Tbh6zhqICpQgNnd4j0
npaFRgoVOhIzi9dDXpYFZr6lfzlpTnuFI8z/cHReS7LaUBT9IqrI4bXj5J6cXqgJd0CAQIAkwtd7
tf1wq2xX2TPdIJ2w99r2Hnyi4k5zvkYtIabb9GftgKrlgXuh+uC6J2C9s6xvTG2wMA3jrjxb49hM
1AQgDUenxCnhTFgs/IEBCipTUsIrZmk9EKDLBIlnEv9kJjilITJ7L8/5UYzL+JPtEurbYtudtURD
lgLTy85KyM8hZeDP6X7wcQMzX695VimFl33VYoghwVFcuQgOr5faVAcdNTj1WWQxdysaBI6YR+bH
mr+OmP9xBseL/WYGTAh634JByT4TSDyfMs0jLL1zy5fgu4Fkx1mn3yKPkG1WcviIxvEkQuUQtKWa
16Xr3RN2mQxELRrHDQym6Nsvyrq4TLWf3yboKX61dDzmt63CgRBaYPUT9c19YJfkMmAhQLZgjMzI
5DgK2JQSVCNJ2PKsIlXRzDAqU/+ZPk7svUp+tCr+CqbgqmE+fN+Y8a1tvZt8RXRuukYcusGeAwrm
LLgeLJvDGiDGjH/g22YFJA6Tufs6HaZX7TXevq+YoXEP0Vm3RCKkzMGIZ0HdU+Z0ejsZNt2nEGV3
NbQlwh/rwiBjpWPYEg/8ov+aypOfoXHwNcXjAmZG5NWcX4dACXpM0pFFaev64NbKpGcMV+jZgopM
nSY7jnqsR9T5BaINB5E+blwX6/UhrjoTXQBJBrrSzbHB+LWk4a+HuJqADFUO3W1PnVfshkFX7YPu
3eSvmIk+v1Tn9EJMJDieeEz69zRYhvAI13GWN14fJBjJV8lSyZSNB6p8IXze2WaEr+jTks4MXJnd
o4juSVvqfsGOOvLdh5tL9daVCpmbQ3iV3Dmy6msEOmmd6CMVa5Z8EwEypt8FWEfMOTpHFpPu88JP
krdCs42/8O2gopspWo3zlIskjS7SRZylNZ5H6g6jVXRX8GqzYIHPUOYzlORoyVFTQrwhV/2eyI4M
W8ksx+rdUYiEGMkrMNwvIGVC89q5NYr1NYG8+FWgImAZyaZ4/SV3xfYoxU2sYKotdeHFB5A7Kda+
lr3EZZ5m3Vm7vXJeH/ses9xOz8abXz3uBOxOXudNJBUkw3CRsyEGZWZ8sOROWI0NVM01wb9ekqW9
7RIm1Y9D0E2lOShOcBhbrGaX6iGea3+65SvyNG8LKOhvMn50is1r5s57ZLadJneQXiDQgrKFDiKy
1Yc6GJLwMF9owUOybWspuuux9YAUnCGoWXusdK/l5Zh55Xvf8tPc5KpNCZQZXFPcVVOvGBE3BvNX
MvSd+5JWDkpRWtahvbPTKgjAmzLk/0sxASnnyIrCN6y9SXkVp3bpNtU8F5h6WMQ67Sf6hqAKNr1a
gvS7jRBqnthhSsIwQr/k+5wxYO4Y//njKV0lQJ6NMnTGx3gxRESDPmxJ/FsBoZ+tf5Y4+x1bqj7r
drboovW8kGZuv69QekC+mc8oJLFZinTKL3Rc6/KOxZpV/8IAMs6tmUBBX2EBkM4d0JMFii8HD1vt
MZ4H39/z/gbVH1XhCFeR5kdoPFopQCM/j+Wd9WdQZ8NMJsYmqUOrrlPQiejVsnxO5Itj1eC/x6xc
89Pid9Bbt16yLsD/WzUx9O+qEuLKRoWAvohhgVF2W3OLFVR/ZswzFPpcw+hviYiMn/NYSJBjPKYp
lxLLKWTzeiZj7zjXWTVfEBYFBqLDthPiNZ2j5SZ2u6zCyuCBcQ6blFehg6zQblub1+2WFLrIeU5X
G+Qnp8yK8pfNty3uFBot+j720k+Jib3XJHVv3eB6TYi06yRjKXbsMgeJNecfQzf9SonlJwwqNqF2
vyYK8HPp0KvhwIUuYLMa51Z9qWJFrpOLfC0a9wX3rNvnD3Hx7YUptIUBTwCiB9nfWT5VETL3D7xj
b+o7BlL+I16sYosoaOvm1SXYmo03rebIemPXT+WRvfU+X9z7TIZ/8Kz2TZinp8wHL7qyqFkt62mh
5xBriD11Zf8858lFJsd3nG3v6DzXh1z7j+uUOJe8UziRchVcLbJZjy5n4BWUpCuXcJBpzd9JeMEW
Mb4tmLlS3WxBk0NQorPYNNCa5nW9jEMQ/uX0bqFAlVoX99G4ABiCrORndXdZ195DotfseiIc9hCO
obr2p+wo8AIP6WM1ydfFRvLC0g38MeXEbNjXCSh/cTZdYtVAft3cmgGvDGv6KoPDpp1dFhqMcAov
I9mYBWABSo7CeY2Qe7ODU81X6Etmd17+wZJlwccfkt1m0NxOa30/13V2pOTKDkLlANFk4hmuSWc/
KcUP+EsMjtyGAm6zlx0qN/pIFPHUepbZa5zbFOeYQnVyHuQf+sGImyZprwOh3V3ZuPqolfhcDKmI
8mUo/CMZUstBRWZ+9JvrOUSEm8a1c4SHhMciwDbfLYyeR9irRChh7F/1vYcv75K9FBvgyKYXapXt
gWRa8F1pdEVI0HIpU/+gFuh8QLMjf/CuFwOdvsp8DtRpy4U9bIn8afbas95+li60kHKpLoLe4JtB
i7ydRfyBTLP8K1c/2XDq2AsZO3uzOmgLwrC5JPEFpvPczdtadndAM4dt2BoIaEH8xLngAJXPr7EU
20PGxpoqOGyeJHhYQd5qbn4iRQ2ywjehpo/fswHpcAAhaeqaDevAg7C9Ps/4f9wer0/gzxtZUzby
aHWHvgqc28xhcRhV7vQzWeSiIgPAFbQ1+UosidG3v0/w345ex7xP1HFwsgoqm2aJcMOGjNXdvEcI
JW/zKbvRvE54nGP3ltQkCAZ1P12xHNC3U+GCBnPaEXjMmjjg2sAMtkkYPfb/vzrg/qzHUdQq8eyh
N3n3y8LbNZn3XcWJOoU+O/u2zQ3a3+mKjqwFd+zND2DS+nuVYMCLdd6yX4a7FVag7PU8/FJBgXoj
kyuq7OOKYW2b1j28TlDOTNXe2rF9HCva0E0OCXVTNzzqQZ+217JXX2XY/FasX8FSjGXxu/QVbzoj
BoBumfvmYphWZf2+dB6uMJHaiy6Yg3tXipZEt+mZVro8oJw/td7w6ydgNd2Jxz6hc7vMylaChKQi
vmZwgc1yDQaS00t9R4wgke2i/BevAwfbDLN3kvrbUufZLbUPfXAWjBu9tAMc4/iQW798qwy51nE2
6R8G3fOVqCsIF60bQVLjKiTQwV/uTDo4HwXuz8s+d/EjVn7LgCLLuntKvPOgEZ1MksqzuW7ClE7Y
NhpmYmmRsIzeR6jJsUYRMpxqFOLv5EaWO8DA+rQWXfZgtLg1nRPtQ9qMQ4Ax+AXqf3ojm6AnTFQB
Agj9+hiUY+Xs1oLMY3xUOL6UBq+6VrRLRXS+Dmo0REDy/UvVVA/UONWlItX4NpD6clXEa+Sexfla
j2cXdE2WJzfKzozutMv9ZX4Zs+WcA+miriUZjIRRpusnD34COt9ThabieopG8TTN+jx4cSUh3HUY
bsw5MCx2Y3iLeC5TjBGnpfQjghA8Yq+QCW5WPf5KFE0wYoT/5PdTeBJCnJUVYIzXjs60BAf6Rhb2
66AK8Ee9t355fe48dE2JzFiPiDNUkxDs0i9nckmD7Ek/Lm2LsQ/VUFP9K52pgikTUs4dUUFZM98V
E3unw1qsUITpnVr0wmnbaDfB+ICEDwBNDoejZ7fRUBjKNT3TDMh54zNyP5I56i+IVyTVQPUj4qs+
6liA4WsfSFfFf0yiyVD34/s6n5++pNmLKSHtbbQ8zN55K5jP5m2KYLCSFFFvw8yQgEMGQkrthcsg
lg8y79btNE7NQzd3lCpZcl0tHnNd4K4obIgFRQLbzXessFaxDznygLhGe9k16WYgd8LYkblEosOD
HS3ogjRLUcu7jM1KXVTw8hiSGSXeAwctjHQHB5EU8ICJwTK8frhAup+G78yR3c1MkMXW6wgf9BYm
Opsia83tMjZ3oy9uSnsGufXhYNnAdMhkEwhJWRnXBwcxCQ05DVR+toCXMQ4CPSYrPsoQhiXztAhe
wLzeE1B7My8rQ7IgXG7LWd/4bUl5qhBitahVCJfgX1m9dTg2E3zEwaQ3pCZh2SNjPDkujU9c2aoK
AghgH6AYCg4w/IdbgtwAiqxtFV5xI1Sog9zqo4r8r5CA4ys3TvpvQOSYMsfx1yPKjOIcJGCRq03s
ISDfyChdL5WrsmeQsNTfLHsimIuU3OYZU1dkdini3eGaQzPZk8HQY8z1Sh4V6hVDKkdMYz8O8nmU
POuyB62NPMgeW4SX+wBsAyeR98YnAo8CFOAmy746zi2nXpxzUcx3Uxe3axGx020ZKVXEpwxZYXjG
hnIz4+O2IEq2qhawseJvr3OWY7qmpHxTzexb6nD+i+ASJYr5jXDG3ZBkV2DF/wJjbqMgFDdzmN0j
nnsPOn5yavsnVTKJKcx92U8XjMG4sD1OF+5vHKewEhAQ3xBedC1U9jGE9RMi8p/CKZ6jedLHdcX3
MIzFhaRxD9OZ9zSNqcG7jt68Mocw0hSsLclIDZqxjNC4TmLvnYIdRnvELu4pMVxgUGm7TeMXGMUz
yiZCIxDj3q/Et9eF/JuwYy1LfUgUqeS+s7cc1u4SP3ue/FcU2VHrAZAlTds29Usgf2cEeeA3pJxO
l2VBEPsMRCLwwLWcZaw5SHc/u8preR8xGDlDWRNT/BHaxBdSPOjYufMhbs0CtFqEPcuzDyQ5kdPd
/YgiQULVhZfs/0gZ+dc45pn88q/IPBmbPQ59eosGDi2sLgErpvXVbObbeuifhgWmchqqcDdGld7C
Am36bZX2kjySs3B7E2jj/FnsU+u+1LZvH8qKfIAj2oacfxmrZN76qbDjMe/7GH9u1bbXDCvcf6y5
Grw0nGtvC7LQZdth4j9nH/aOu/W9CB85CT7ZP1bdBMjiDyI61IZNfiJwijoG6rezspJ3FBal0a+u
0UyOw5tr0/4VhnJPTTONw4O79st8iLKoi8le9Zk7RmsXkHvKLcXXQznCo8mQ6Bi4PW6EIJTxsyvd
gNUPPsMFW7f1iA9Unu/uUAQzPFc5odWwaXMxURFSaH06CB3ZvbVp/KEzXZN/nS8tQ0lb1t/0T+O5
70RCvW8wzL/Eczk/cx1w5s3OiJV8VXUBkq6ro/dUoJc92D6sGSgEtBKn2LrTFZNnrsJcyIH0+MS6
gBsMO/ooseNtU2r5MK5Y/A60CjMSuGUCgjaJOb2bA5458q4jt7+Jdd9gl2tViVyz9f27dMTmcpV2
wxBdnn1en1m3VIw7iRE4t5QWum5dEHh7MRUiwW8/yPGixOr/lM2Kg1YUtT2qlbipQyCwC9yApNR3
TMXad1VgT9jPBCt/ELJBAsyYe3V9WxVCyBf2jtWbXSJH3YKtjv4KGknsnbpgri6aMGl3IiNmZbe0
fIVbotacHFpBLR402Tjr9RrhoaD14Yw/TLNcH9I5ZLg0jo5or6B3ex+MCXP5l4oS2aaEuwfXZYJE
RYfd1jyb7bgc2pJAm4s+pUSFXSGckFIiyWkFyOL6Cvhi4QcjaAf8PRcr4OOJWp43aqr/WUBZy7Yw
NLhkDLvxiwtpDLmr40M49vKhONHgF79esMiXMO6c/iKaXNwDhOspaBq51+tr0umAXK91bUMS0WpQ
fxzCgso4Yv9MOlkwgaNuZLv14M+Mm2jOGpgsTpK8ZCELVQzbA7abdZgcXCXEpty1dUjGudGueyR0
3KPAK5EuUsn0gnMzbQiY6RAg7pLUlHLTIZMnDqAuUzDMAtSe7ofknO4U5D+Mxx2g724x87zUybvf
2vCRKQsBMiwIFsKv25n+UjtE3SxO7mcM/QcLlE11D2nVri8F8wIizUh3B6q/OEgZxDjL716vkD7a
CQEvApSJgPeIqe6LSGaOUutrEgzckaH5jNygKMMO6bghFa2oEsisq+necmJIxmMKZPK7d+c02WQQ
hqdtRWzuJ567tYLpFJzz6TrU6g/sHRTeLRwPw1Vjc9hyHuNk7FNZbz+mlt9xjy9/+pyjMPkJ9bTA
cw3OLC9jQw5oOlOM92u1PreMRoDhWLdgyJWnalcHkkFiiGrot+ZwgiCyBNPzBF/JuyZzXdHlBkQl
cjn1Sf7PFCC9GZoO4brJliACkGi64UrrMtFbtMsIVssGlSDc3DnizuMfq/+tNCNwpKSCOSlG88Y5
VwBZwvJxz/R9IEKlgBwhCCc/A2ER+EL6DglzaROo+yqW+tF0nvfQuzo7rWmikr8VlWN8DFZTfmuR
FwSXyMB998QZ7jWMNTy+yiPveTepdf0VM9nQ5y4jQqOdIoO6iaqYkxbDUJXvHdWJbi+doCAdbvRW
yeyqpBRiOiI1hRwPf0u6yJd0Q3LokIsTqkhFOzKunnx5X5xD1raI5Xni3HQiDIFm9qGM+h67ANQC
Z1f5U3MbgO1/k8INBKcBPJqtXAhovwXOSHRFWrePmWxpP9sxuqfnrD4KEqq/E9AE0HaBqB8WZZt8
I+aApobkL4LFLHsBBTqjmN9icP58fiRCiu1QBCPfRM+flcjLCtu2GCAllWy1YtFxQ3Rz85AG2oHP
6AY9pHgYiHhr2tK+NU0d5+fQAe+zXqf+WeUB+1NBYpDeYb5nfu+HSNs3hN80r7Yx/nAz6iV8cfEH
vSOZP/8Umd/9wyXt/ip/lZTIq69eRqfNPjq+h9u6jgeoHg569K3nZAWBQ2lJcIARHV/dWAvxjl4R
ikrUp8WTVY76B/Wd7WgiU6yUTR0k9yOU2YdytmG4bQuP0VhcVSt0kSml9FKF37xxPGOkijyFbwJB
mv/ttT3j5yi1Fne0b1gIeLC4qNHJLHuaJEp733Pj30wnC6iOriMmm6YZ/2mfkh6h0Ru2RxHT1uyk
TMeZcJnSHdjj5GvC2qEIVhBSfk+mk6J3sik5QwTttmCgcK/zP2vmDlmRSQISq/IygNKmVP6ABGjc
TSOBQ3uUmPpfVK/xSoNX9kDb6gU+VxX2xBu5BuTuBkXz+M6Fk0ZH+o/61OS6/ltBJbZboWZIVClW
asCYgcjZDNm2YRCXsTjGk+0aIPyYkDmdzrQV2UlGKcKtaQvLpd0ukY0eHOHzXxryrnkn4jp6qbja
22uRCto9X5bM423i2y/heHxPFeqmB4e12z9bIRDB6zrodceCh4DOxpuo+zKT2Mc4cjRhL3MYPc8j
JPcg6wIy5pcpZe9u5zQ+dEJzjHopTLJdZaf8Za2aAr5czXCuNiZEu6fN2B780Y3hUjFn5nfz1oXT
BJfM3ob+JEHFTki4kqT02I61GoHQGMXRh0oVXP4cewkO4iCunyQ7RwgtRS/Y7aXQdpdpfZcl8/UN
wImWOqqOm/sp77CedU1TpJtpjmx865BdnnBf0LVucxZ4EOtmdg2PKJ5K72Yc/Gncp/Hoas76qbtT
eEribRpgvD8yN+pOQ0+y2X4uRf+TEykHQjQY1/hS+w6TaDKArMWtLCBQKSKyztkIsrl3lmL46N2w
42UJgvxRGDe4k/45TXFOmNpvAnZn/a7PQfYdCSejMp1S1ZM/M6BE34+gNj8cZUS7ddy6hZwPyPx1
ipPxL2NJ9aS9sHhqycoDcz8V6V9WyfqE9Mle2zFJxZ6hn6tobxHGB4NNPhYGwI+EqklAYKAG7quQ
/sAfK1MTi7usD4liYQZGt2q/mbYnj6y9kxrhfwjba2lS/4dI+HF4JBMvBaPvQHzYLD3l6E0Y1E50
34/r0h5qtwmyy2pptCYaIBD/1sX4v9PS63EjTMb8Ha9U+MlzQ6lUQZjy9i4eIbMLZFR9h1Z2QJVy
6FQb6dO4gUtIxHNlGPpsDAkM42aZBq4mJ0yju6oMLLGFUwUEaagpvpOYhUwgz9tabynPgJ/QdT9Y
CmATIWe8RhMVLUCBVDOpyyCv1o9URYILwi24pbNl6vlOXD2q7aRXPe9lOczsTfCGcBkGJkbHoaz8
muDRCwYNpg12RiY+S/ImMstRziGp7CLOqwkYYh484p10uV0rE7wTY2dWVjCdJatYZaCPUNMW7KTh
7rT37D+nc9Mxyr9CBzCZTFfEV5TC0QNbpwUCBnApAh8h8fM5+KSigQpTC0Quk/WXSA89MjGbLlZ7
bBvyVhOl8CQ1+XibTCp++YxRNRPtydp/kNgryvg+XZ8cbyQRrQlx52y6sB4/moTIST6BQnyRJic+
8f2mxbVrz4bqKYraGw1MMbkeMxe1xsjcD5NYz2uNdq53nlyxqPRg6Ov9PdOkHhuDnxe/2ToX/X71
DHkAThk8DpDKAFpxX8QM+dTeC2cVbFggp5eOW6bmguXNQMptsxDPSXQ5ZVmS9iWZdC7N/gafItBp
9q52ZQ42Ty9ecz4cgihPfZIMSEXZBkmXPmmXJS9XK5uvDee/d0HR3WlQxJV6jWNgYo7NFH8/Cenu
MmhiT1HKmgyJj40IDxMAKonhWVreycVjoFyFATGXrgddNCcm4DCk+fmGSwMGBC3vrsdERUjYwTry
Xoasja47LJAuWM48+jQhRd0RC2V/MsA1n8UAwmkTunNGiGJpWAvGwrUvletY0u2ridiiDtzjRqxZ
cMtqAw5AMjkOtVBb+YgSOCWuUsUcikj6WSfbcV3739mf55uykAZYWjCb13BGNLWbiUP5xY0c3WOI
XQVYtEmcOEOyOwjNHZVDJpuvMV1z5yroA8sUjcrrwRZy/DYeapDNmPr5h9OM1O5JHTGSjsN2uctt
lAGLdEm08Rlhk5fJtJVLBQDLFbAbxkQ26MmDQjR+G7dJe+9jlQ+3hFOe34V4uldMa0/cqei7k1XI
p+i87oOkwOabbqNXUKTx5x+MI+pTLNrM3Zl6YAahAd61hxmGA69g0wvvtp4zgmKKatTRhdvkxHPH
Q7985kwun8MuqvJLJlDn1OLMci/qtgE9ixMKRQd9yTFbWnq+LjTzNZCD83lSxoYZY+V3X0tie/Tf
bV/lO1El9kmzWSq4P1AKXNaecps9mWa1OazQsjyYHf4vrVTlbAcbxfchjS8xJEHM14tsaI3YdhBc
dI5KaCZ80GULADNT82+oywFYsdJVdZBOs74j6Je3UxwHAt9onSS8ZeM0b6sENPipkAGMnKb03lJw
GgF0N7y46JCRBqWTTwZhb8ryw/eXGE9nI8iEHHNFTl4kudIbzwIxEEWzvgkJu/cockgaW9+0K/lB
RCQV+yKzK1UcffOLcTnXXUaT/Xno16QXPGewBbmfx9+yRowH6Jm8O15hqoO21uqZXS22o0mCZdyx
xW8Xckp0i+3c8yb4cFihh+PAAfnkYON/F6XP3jVdigbQG2fnpk551oGRO80rByb7Ox/d1p9mYXuz
UATYDR0j5Li8OFelWM6Vc/7B5juvKxjG+KRlsl4ES0wdo3Lt3AJdDhhyTkmQHziFAe6i61KQ/pb6
LSLMZt5xVqirpZ5JARmbLBq3An9OcOjxKEwbtxzjlkA9Uda3JvOdP+o5zip/wrW7GRxWSYKMnHzH
oKKK7twgn90Ld0hZOmHHcF5cx+duIFxpCi7KOpPX3PnDl1oKUkbGSZ/7O7dS8X7Am0JKrgmpWYRL
IhAI6xaEcoLEbrlHLeZU227tkPQmEa02zWuZ/LYy53ON2T79OG6cHytbpn+FiqbXCRUpcOM2BVUu
R676/ZqjOLsc9MxnJ4j9fi6BM36iVQjeRaSKt2JiVLBJZc5sOUC5copZOL5VfVQjcw6bCMdenKNn
k1GJeGnJO3aTNBT6qx0mOqlexxNXpmqZHTekObKn75TJ94SstJTJS6ITTDVEzIPS8TUYTCZYR1iu
hTz4VahbCoVmZTBFivs7CAVtNxN9WkVMW4cLUHh6LGgF1/VEXnY6QAGdna95COZbVUIeP+p89X6G
Ic1+8bS3NwHHPB2nrbTaY11EDMHlKZ4bMeKwySzpNEBP5WHN1/yfl4j6bWxrQjoZHNXuLek2U3fJ
LIC8RZ/ZEThNMtEvULWZHiFG3r5DrUj/6ga906bwVtzVNlf6w6lLy8uaJMA/05Wa+RiRyEsMatnZ
8z1SV2wMqzY8oRqkNc4j3zKt962QiCRF9TsYJ7gd0Jb8ijUN31uimtk7dHOQbDiE0g9ryom1XJXT
feWueHHGyTqsNjWjySoIw4+uggikIk1OcE26Et8SbeYTNlvyq2qPqfFmLlvMQkif+te2zMt75m/t
B3JkR25Geqz4AGRl+svzEmaphOcKBXvqwUWCFK9CClYLJZQd8h12GMm8XDLdDQ1JEuvCWGE3NB41
9RJ43s9UOOBzENY8L/GSlaghgJXscqvLbwpMlvtOyqcUw8X6AlDdfzTZwoAhGsrh3YwNP2NVQ0JJ
27Ob3o20apFqSeqwmm0CIHCMMuOOUMP0zkAWIBGVpDR+O2cGXFKWGv91llAntEFl26vaXekMerZN
V2KBIwGCAxJjSjoz5H4fIhl/GrKvpyDJA06X5FzYmKh8swEXVTG7mTgowOPE/qWSx7XO6t+26PuM
efmUPxCqxseXddL7XvMkfit1QD9PfhSD9hEK74OWwfIZZ+OMGzuM4u+B1YW8FBPXg8yZ+ezqZYST
itK/+K1cf/1uAg04HTJJ9oOK4+yl5hrVd5lTNK9qMvWJxbZD4W19xh699sjqcqqGSShpxItmDzYL
Qn8Q3PI6s72eKGOg+LJO/nQbBIabcggTvZ9VGkOyrnJKiqVaZ7szcz6/FNh0xDar/u/SaUGDLdUR
W5K+nUIBAaLpXteoLQPEA2fTOegpwlAIPADAISNtthiLix/r+N6pXOO42JZsJ4nbqJf11VYxVVoT
r8EZLhQxRXLygYgIsowq8KN9VZ1qLCHJAU4x7WxHGCzcAErvB8cz51bJUZy8OPgiIgw11eyeeOl4
4BuR071muSQOccN87wLoQHM7Iljrtr2ss/FaLAN7xHle3JupngNAKaZMHrNkHPS2pZKuL0xho58K
Z/9bkOqZc6chu4Nmp33RuUPrPIdLZndgPCFZq9ZHdDCtGS5d5mDNU9NDSuJamQtu10jVgNFGtNeG
DLJk68ZTVm1aVk12OwwmY0Dqi8ogqk0kj3zArbeJOpbwiIl6JHluZACNoxqBkcNGg11bNsz4qsU0
P9PHMv4X2VzeqEbOnCTI/UDse4IAG1dQnsEsGpjOlZTLm9JJ0k+7zlC7C12wL11N5H54EWJ0oNBL
mKy3PT4GDoQaQdrWGuVmYFXz+GaYzj8hWrTs1Ks1ZIstyHJKx7oFYiaW6h85pfq7RXJgd+Qql2de
hynHg89Fcdd6zfIrY1sdSz3XsDuH4jU2ZZtxd0ArYKSw9u0BSzUizbybvB9UL/z82lkds+1F3Xzr
aIH3OiAxeHBI+0UZ7ArWVF0qEsYewJuYnKfrdGmSvgcpHpXVezCBCNqxVECBphK/J+GYDEmgT6uK
OvJ4lpFCveGdTRlskTCMm3tTrBx6u3yUhbpzEebdFtiz+XrWMLJ7tJt1uae+C/odQmzgRwxP5nd+
Gw04WM5+d7U2UN12JZLikq4uMtkmp4VbtlO38lmYyrJyi5wpIf3Nsc0nLnYSvsYKtdO2ynTJflXV
4cl1GrDmKKdNdmGSaH1H4e+6m5J+4bFQhFNXa9i/D6tFjaLDelVnwQQKpaGrONZCgpqf8NOHPKLE
z7PHnax3xyikbnY9SrzXKsKUsE0JUnzzBtZxTV7TvbHCgcpcpC4P7BI27X6tQinOqFix4h9i5Hrt
8m1TZpF2HoM3TpaPCinfr2RM+gUUG3x+4CSTd5mWHFvJQiO40QBkpl3rG7IsG2nImnQHXkXadekB
L2YVihi0xufeZMIrj0h+eMuHyuHXiJqVWwxNZ5QxAibTAkK875+GMobTaJdZflA7q0+eQrwniai8
6UHzYWOvT9c22uIOEOcYtRZOQj2q8J+aUfvdSM8pflJnyf4QI7r3vlKJJDZI92/EP3v61QkXpiN1
Nlcva6jMA6nd7ILpAWv4T5An/pAe+Xg9ojb4CsHAldtmREyL6rCNAdlhh0Hr6/Rvda+b7ypnqL8z
8C7DrbCwOtAFMg/DpKs83rMUfGJbG5T1VZYniDitE8fELkadt03czv/2TXeWlsQc8zBGq8zs6iw8
xzZo0zIsLjX22g1Nd/I6aOP+U3FoCeRlsHDCdTg9O9wy9qZkOkCC2yDJeI5lZSQ3b2pnUvNoPtHP
zcD+UTRGNUJd0rB3cyBX8k7ikfnUNIyA6nsjMxwV7kIb5DYj2RseuUbn+gCI0K6IWZAfDBHiRCR5
c+fciGo1t27jqvgGxbfi9yWEdiDz11bdfj6vOJEPLUyFjOez6C1zhK4blacNczonnWtCbXHamZ0Z
bAxZm+Vgs0/KVQIqGNTyWE9F8EJMIPJ8idiWeW7ZNcUBIQioeCTrl/UMHoPtumDxwxEifvzQSSlZ
1w7ub9l0FTzhdeACCyYjy72wbAT3/bkbZOkfwCDjMaef71znP+7OZEduJN3Sr9LotZgwGo00ctEb
n8JjniOk2BARUojzaJyfvj9mFvqmItUScnkvCgUUMivT5XTSaPafc77TztslIl0MVrlugK/3wn+m
nVcqIPoF6iqpKueuYbGqtrarFr3rBRjFbVs2DW0Ts8bmIJJ2fERWa77C7ORdl9bd6kttgtTaALG0
n9aBxisSZtIfmsqNa1xBYU5AQi5Sblvene7JEqaKNjFcGXq3DG2BWt7m04xVe7Bea+nxzKBds9Sn
kafPUqfK5FUjLF0eTSz6l3KcmVq0ZAzGDeoTtRwWfOobr5KWeGW46T7DjsHoPshhRnxwNDxSIkng
diabGskLF/thhMVCYtMLJOn+TUPyI16JIkQjHMxB8Q3IUp+Cx076BkGw1W8MfYSiVcQb2BEmfdXx
LoskZYuZnIpj4thetSXH4bwx4eDgU9ltwXmYfc/XSvT4YHhwS7ZkHFojbBEQWXZ+JYaEpl+BQ3dY
VZkdLw/KCYymHnM7RQNkHSKlCwbJeWG8nKUcsXeJAc6/daTb4H1FPLxss7YODqwza+2I7ETB9C9J
mr1mSS92ogPb5RgXXGZVuFCRBhia6rZwSvM6q54boho0VylS9RJsGFENz7Dg7HU06FgN7MmCFE7W
pW68L5uphLjtNBHuJbuV8bmk8Tjghu4Ba4fGDa/S1m5vNEgraGSJCOJDjmTGOa9aMLTWXlOQqlh0
xAKRZg7/rtl24p07zNH3GZ9njZTg0owiGvJueO7dGbOVnffedennRP45PXC+INoQFaezmq2v89RR
LGPZOMMYpvDG23kAlLnXilDzLg2WNf6CFs22lvMWB4vJC/F9sYhn903emPsOR2Wy501nf9Eisr/X
hRu+2hI4xLG0MLFsaOSlTQNa0BO3D1NdqqEW2uKqQD+QPOld7IeVjx0G/BCWh4Dx+daaMOlQAWCp
d5tT8nxgF8Oz0XdxxPsqZJO6DfnrxZ4BYMJDNCaMpFCLoRDS0UKxZEl4/W4uWtfZt5j7gGrVQhMh
igIa/TBMEQvxk0hCIMAmSSUeXnJvfaOPT8xqmOn4TtjItwwFyT0Pk0AVG37LwH5OF2rBjpEdIv8Z
CVNxG1GRl951TRMW7wVOJhqGih4wWM2DMN7amKvEfkLJpWlnyjgJjXmuHmzjs84aFG+M3jjQ6DdI
XBHt+2oIw50P7dPCEEM2Z/tpSCblx22Ku9CFawUgGZ1nW+LpjfefyCWg304LXcl1gsoi8ehT9+bX
cJw+xZyJvbyrKVDQlfXst55PWQWApcuqKZp7P47Xf3+3wJ9hbNBvR7+c3iL2tW/Gad1ni2fz/BOz
e3A+9fp6zdvSwGaXyDMRIzTCgXN280mnPuboPIFODD6n3AcW3AuQcSmO/KTus89xG2TyAP/RTbef
8tGIAb87r0WwgXx50YBlY5V1XiKuPicPt6PRthkosfHdwaZJ15awzMrWq6+6vLHRwPN4GSE7tQy0
PpmeCJ3FAsTIrkNOFllOu4dsfKRub4mC2wI1nl7HTLXLzop6eJuhi9iyq9y6QKstFOVsKHfmMHtE
HUMafH2q0Q20/U9zrofWzgHTA8CWydEqOUhvi7HF2Zi7s+EfN4V7/ikOTZdhb5p3suBR2FRUkJNG
wJrDvhIA2eMnACU41vNO78ApthfBWopg58xtQVYjEh8+DSOLedgP2b5kptiRcUDpZMs50+eGf6c4
jGObL9tPlaCdioNcuCOAELwYP9Ws7UKlbz0oode4VLig4H4M20/MbhKOTSrbJxonJy6McmSpt3Im
dFYOtYHT7MK5OAv29gy0UgRN9OoPTe/tZNubl9x4+rOHrkMXH1xTG/e0Q7tUCceA0xqM8oPdTZxV
TYxdcusTLh/2hjsKwpUTvFkBA8/arorr1kkrXPOlLF6FzDm+dHnMWQJ4YXke88F0i2R1bI4ec+O1
i4HuEfrp4u9g8fIvhYSDeJC4S0+HYKJx61Ne23btE1XEq2XNbLoaq6GyIg/OROZyNGt8tz8kfYJe
YmEAKYA/Nc7DJwymxnIRmOiAoPF3Q/tXfrOYpP9Mx3h8jxoX4PATrNxdvKjPuWrzG6Tm7NFv1PD9
k82cgK2WmWnFqDL8CoOkimhJWw57nyIcFRnkWFh7cp4u5zAh2yDCEGIrKh7EZguvOs4EhULm20Lw
J+3MuWsxiNxmvtYPrVvQ1hJ5FbeF4GSSbj41WBt636njgylHbIEapZlWEqev3j85TiUWG/8SA/lm
QYXEM73FI9LxlWdNoRiZr4RpPjfnfc/skOSJpeoH/OxIt79OFMsfiSAkirFzE1NAFfOUBPjzIZAt
InI9uRpmIHyB+eaZNH8vXLuBXe5jl2C0xs50mywZfUDEofLzAWfHXSSJi266kaKp/WS5YoFC0JtH
0ebOBVkoblMvlc3D4qyFlEQyTQkG0HW/2To10+8i5f/8BoTlSZSzmyXOji37xwRyXXWdLEZm0HSe
gLLFlCcph1PGf090ENWEQUw2k0CiSWXDbKa9AVZOxdgQquA3zX/2P+LZvoYlTdcB2XYCQh/D0BxN
+5qli4YmD9vgrm0gibPQYUdBaVZg3enuhugYQ8YcCIelU3CwPIPbHA8y7TWQWXh1/voH/mfinj8T
wHdXOIrXvut8CGgPsgr8ceS8xrhHesihBe/eutDjLeuwfO+1Ku4Hf3YZTbdjHR+Hfo1fsilTl8zS
mW3lnI38/a//VHL91B8S976WAQgY1ENHqD+Lif/OAYibkOHQYEGHjYjSfgMSL++tPne+cXv17yOb
k5UE2Iz9rjMdmaMI/0u+bceW8MesZ0jN9UyBS+yPVzpSqNP5YrCutZWQ9Tah2phqSOUynA/gHXOk
6JL8ZmbuSm0a2BSsNmz0k9sGwfxuDoucQfIEZJj7vL0IpR2iX/t2+/TrL/0n3ODDl/YFdyn0Kelq
7yNUSY4dOyS2otSOp1VzEQzZwiyvmIZqW7RFsYYZs6bYepwYkOY4ub/gzi+SnRJleO+Xy3AFq9jD
zjW03e1v/mzrU/Lxz+atiG0FfgLwyweyANqZq+l3p3+9tuziZKqxjOy8WlS3cSY04uqcpeFG6Dwd
sYerUR4454h559pV+t2qLf2QRow7/wKPUIby82rXnzxRgW17TJK5cW2wQR/uXofhYeE3S7/LJyoW
IKTGNqyDGKLFNrbthZmi4yIQhM5Kck1xiLINwGOGfc6wjUpDIjR/Xqh/hUK5rt/L+659f+8uX+v/
Dh0u66/5/4ecwO2gv+UHyMn6D/wFOZGw5RSLB68JcCKk+oAB/QU5WalzUgmqMOx1uYOB8v9YdS4U
u5VxwsKMbsXf42f7D6tOBX8QYXV8MD1C+f6KsPgXrDr7x8Vf4+NypQ+XmVeXlvof+AlBEgBDB5Vv
1oJzcO8sqegOqR2VWHatNTqC0orjKENMugnDhUUuke6EtUuCdf3bReMazVFV/q+yL25wOnfm//zv
H0kYf/5RHMGVcpVw2d+v6L6/L2mDasbGkN/d9nk772kyCvd9i4XGj+RvnorffdIHGJXGh0Haj7dc
MRXuvuVIhHLVpkjnUvxmof7ZBWa1WgEyVDsEvGN//FayqsG1lLbYlks3nGRVNmzDoal2QULKBwsi
IUzFMuvJGQP5Mk6Hxsnl67+/sn//M3y4sgt7i5TVVGxjHSfXjtNAocYzfTdB8fvNpf2Rx/TXj8jc
1fWINPj2P/g07jwUI8hkgbA39xd2GxhnO4U5FYcYXInTR8xFzW8gUOvP9V9L71+fuZJ6eBxsX0CG
+/ESu7iVlBvz9VJ+xXhjNQQopYWuZipjXVkZ56swpoH71xf1w87vr4/1SYRAmSbrYOsPS+scNTNz
SmoRCjlUz77d9xeEjpZ0b4bRCw9kByFJwBuRuBh8kCUKTrQ4befWHxhxi8I7MkPB0kW2tKVGFTLk
GiRIrXvTLdZNuQL7r+s248SLH68abnSa179Dlf3sScCvo/21egTY0oe3Vg6qckDCZ7KqMsk0LIqH
kyDnRLahwqL68usrBkTsn7+UUthZqengikFY+vGXYgAVTCXQQvA7HWYhPJMTOIAwLm+VrbReg601
JztFXGc7RlJfaLeRVPrVCO9sLkLasiOrCmHmTwZPih131P5ZytOAjTskj54BdHdkVueUu6ZF34Wp
0E0Pc9wy4eG6V4/DhGH9cQFAG28JNhFcTAkJYauJ1DAcqchhIMbQGmuk7Zc3ZVzQl+3a5VC6NF2m
M6It0f6NrqkJOsKoaBnGpc1Q7wTOw+SmreArH2tiCfEKcMHyZZXZ8gIPFLg2tDfpXrZ+z/BYgye4
b91BgRxiugnHpcTyYrIQfq5DlmgnwOswV1ws/6tNTAoQQ2MTmDN+49/Zkz+ctLp3mw2aJvIt/+36
nWdhHd1LOVrZjnBJ9rkTTXCDkQP+WtCq+tGFuKUv8bVVt26GxeVkrvpKEztcyCV0dTRt6fWQ17o1
zRcukxutHpn+m2871G2hKyYtBXwhrmzD7vJ9pGQjZ7IGFYDJSG6+emrWGGV67zNjTFQOPBjeWe12
y1eiPQv1w3blfHazcrlq0zF6t6GH3w5Vq4EwN2H2kjl+5e/aEi4wmYi5u+2yCUsW0Db3aaY2l+RQ
5c33aVuCi6oJad4v8N0o0gur4R4Uh3+3UP6AxM0ZFCZW6uNDo8VwOaJr5SU7H4hAeCV8BpSzbzpg
Cq1G5rICHcGKGQb9FZdlmJ4siGzfO0IYCW5kK7tQYYMtHgo9J91lFnq4diMjz9B+iCMQIs3veGcS
t/RkIjU5ErigC52FkRhOPAuT41lMKFSdESeWbIsXfIUUFTh++liGLfY0P1KmZ6eFK5ZBh24fjfSQ
EJlKKNCeEO/cU9UXqPEkhTxkLCZheL6S1O3Zn1VNzKk9VSaRV5BF2c4p23DwRx7ymPsVzXQbCVFK
4OXx0GxqFjPEtNBhOS6mKv/qxFky7ZeWMpQNTtGUR3Ieuhfywj3lUpa1iG03aCoZZgPhc5uC8Aoo
KtTdo4PMNkMvpZlqy4uNAN3C5l9jC9bmNW/CyL5o1Kqk1BkS8EAkOKcZQlpXURGH7pGhM3VMrRd5
4yVKXUuLlSQPfKIwfk4Hv6gh3zROyK2AnwlMHNquDspzF2Nl+lg1mnBvhztZ7UpvoeEIT5I/X4ZA
+a1LZjfz/Ix+Ewx7MD+0MdQlc5r30ICqPY3GmP+Q2R69fjtLPeVvkoeMMeiYmyvmD0X/xOwL5oPs
ZBZfi5b8NYnCvjpXQOkNubCoxzzSWM4zTC4SrQvzdABdIx0gouPujLeirwsaOLGS2fhigra74hYI
ngWVWN4p5lVOA7p0s5SEXBgsp9OEUrrOC7mDvXDKsVnF6p6pH8lIOSZOvLXqQFwOzG8QajLy/psO
mRamRxNY/ZEyLjDfgw3zF30PlIn97FpOfENn7Phmk+kbPuPBTHAKZmUYNi+VRz0MdaT4I0pxGUuo
EbhnbEYw5yEzX32svMQbNGICzX0VYPpGEsgUpa0VRZtWP+OQFYSvcjZOiQPoPEQ3GXZJlHgPObmk
gaDlonkLlq5ieBB7cGdknxXFyahqbsJeMvgBlhr1/na0p+6hoV8wPhapjTsqR17utgyvEmej9JQ9
zwxHQgzKtV9tra6nvWNw+uiEHCXVn8rUmTyauTPVPXN+pBJsQ95T1nvDAwm54MKy2/iS1xAa7pQx
siagRZa0avvpQK0gMboIpAI0Na7rMtSPpnLCexVznmSqNkDLX2yvJ8tQlK9hnIeHacRvTo/YfGfi
2jyuXtSLAUPOzhv94Sm0UED8aK320eyTJZWHozWR7mumqzTNXysV5jQFUVu3LxmG7UzX0mlsctRk
qEIHnP0A2Jhc7Zjr6RFVr8gfTDIgYri9Lc5nvIMNQyW8j0TPRhIzqRft6JrwBSf9zj2SCksO8HWC
z6in1gaF5HaoUQeOheNfZEEQXoq20/sqpvA4iItNiyX7DLLFC4gHD0f02D767PY3WKXHI8UCw6s7
pDjoVDvwxsXpy13g4z6k5NsccB/EB6wkx1A3z80SVyw69eS/msL4B13lxbEvu/40a8P8S4DZ9jhW
ij6ijiWK/jV/7W9i/dBrsqFW01eKEZ6zLMyPbRXvZ9RGZDdOpJkfDvVBuxOw0QllB1nbwNmvHdrG
7PBFjcqm2masgg0U1/DNDsZTJrXhMSvlV5+EFzpKYb+gflnbDs/PRps0OwGghJpfpTT01SG5tGn0
nkOz1A8O69uW3SRJj3lx9sWArczR/fc0xndoBfG5Mc3XSYcQfRoy8qV7SoFDemLJ9JkR0g3ulekE
uxdG7PVaZXne7UGvUKjczj3dz6IlY5WXwymuMXFI3PgMz+6DBDtE4QBaGdbZ5jCi4B1TRVZ8zlaz
dNI428SCuNqzCyD5oZT4HCYOAjpJxZn8lHSuwEySt2tmXICtHDPcloOk+xobkyJJdF/KAQ6KL7rG
3bXhhPNbR/UNASbv0DVgW9mzPjiutq/GxOXdIpvyGvLkWZsEx6JmGuSb6i0e5RVy/JlsF5x0qW1A
qlXLWRVpAGwVik9vLogQYvfVgbV1y3UBARM2p7heiot6KOPv7An9N029x64IFlqlvWDaCkst5ynz
JCBXvaTxfUDCYSMYQUrBKzZXI29eXpzI9TCkZhA9e1UAF7fZCLijc92n+l30/DNdOcuja8jsVOI7
VrED27HuurboXYZLeYKiarZgxL6GPpVPasHz0zrqOh6j4fPkGutULfFttjTsKQGxMRSRibUTtVXd
LoJRtt1OkEmW/OAY3RJXQdFmKMvd1Ox7b6IEe00rjEYSee8QaprwNHFHiTXKH/ZJOd9Wqo0OuJhe
IjP498TdzjIfmcwiplTEAFWC0L9cSXedrl9VMHBcscw9bc6nXTBvTRR/Jtj5MPcVkYqmPSfuInc0
S78WKW8yJg8YSprwqsjpj07qhuqjJj5fyy5oHufB6OyvpkH+bUZoCpqcykmcsTF2wtznXDKl23zG
0BIYyf95iFR4EqUpqL25SrzPCJfdTszzd5FT5wDMe2f6YkFnf6sLh2kSUtjO4IKr4AXxcM4vSmBx
whO+X6ygu3BwK28gaZAYZ3UjQUvCKCcF+EheLPEAQFvtSdk6A2KtR35+pCViYGPSAm/po6BjP0oU
e9l17BI/R27k8C9T8YwBpMHcA/SD0owmTOm8yVpWud5absmTRPczXT/P8ehJsGNuAhFvKKIChJtD
W9dmGKV4112MvJZ6/ZrF4p5rcI15iHEhCUiEKZL5p1jfR3fHTsQrT+3YSB+HEty4z0GDA/+E3vAm
OK0X3V2lwxwqgsPU4mUCJ/WWiJIDkcDEZ5J3LWe60INY07ZyOkWcg7E3YTraLkufcufgp9UbKpwc
qHVenuMnyU2yTx2n/c5lzDUvg5LS+XgOvgGzs8ExhL0aNxn+/2SzRGpEH2Ha+xL0k6LdqZzd4bSm
+/fKMNXhMloifEjF2iSex1regbvLKwxJdnolOgrQATQ4/is1e/ZyHzJ1ktzUIFW28Mdp1eJbYpwE
Rtb4O2ZIRNuo6mOPK8nfL4Q/pG12BEPEE4fc+7oAVLgFEcgfTIwNZg2QGulAHLPmfw9qwGGNlyf+
XpNVhK5BE8i0q41VdycR5Ebs2cQXTm2HWvsIK/d+dEP51AVuJ3GjW+Z5DHTb7qa55CpponsheYAM
jbz2I+8iwQoqdoscWv4y3l3u9EEbzSmuL548PSdPSVRwo9qy1A+2P/Ea87sMvlbsRUO+W8KwfTG1
SblWaPPAE60eVMZMFCOem0Dtoz6MeTdEGVgSrbv8RaOzeRhj7PpIHGbuCbep5j2UOnkpxnK4DTwx
vviVak7zHmAd93bZOHuNa/65ayk93eYlaLrMwF9iWw0lbVuPDMc2krFxh17U229DnATPKgxYj3J3
rc7rMitadrAUvUeGzB5bdm7MYZM7+XindFN9y4YCU7qOIBNgHWjmC5JRzNPU0uI9rXrm+fsgMKo8
sSq7esdVoF4EgI0Hx0PAI4BEtSOOLLcOEa8CWL26p8sIRsWcA5aCV/MNDx2Gi6U0McAib7DvVK67
2yh0i+QMv3N/l49sDjaMgKzhBB91xuty9MihxKbHkeT4y1tYuNUtvOC62DYuPt2wks3XIRfLdbYa
otanDG+UR43ZAwk+XAqdF7vjrkGcSneYBHO8Vb2hFHaqvAlkzLJE4DzAwL14ZQiBop/wQ1iGaB9v
3BDMK1/IrEEVWBElceLb3qk57ahOG7KoNTZCfyHLwWtGExEw3TCXJ0bW+ePE9l2Tmi3Kb1bfq5SF
uG3uBuCuqDtLWZGUYqWNIEKU4hv0Nyiu4ORG8kUy8tR+TAA0k3ghAYitYpwxKLjzfJE4q2hTu5P1
JR98csr2Qh572+YMV8GOIKJQvmdBLy2y3Ocig4XC9QqRMdtjap/abZeTuOCMy+siHtOIzmesFXe4
01IqHNnLP+azBr6CvwITx9LVMawr0KndMfZE2ewt2danQ49Z5jBjdYUP3Xk2mZ85snETp910WLwu
pYRxkMF86dJCRFbUk+mTVQWFxlSv4lvNBhXDjAuTae8uo6l3TeMTZKhIE+JabdczkNVmy7vvmD4+
CaoQZBvjFevOj0n+b7DmYYKRlCDjrqsxgnn0kuJKDPiabKXL5pasQISaNM6ZOfoMLYoTgWZ9Sygj
UOD5jAj37Z8hgi6WzIqHbJWM9WhYzkNe4RzMBqo2A7y6Y+35z2HiVsNW482dQSCGsj8YO8x+M2T9
IBQyDwwc4QecQ2ko+XPa++NwC/HaIz6OuTYvJ3GHC5NaTMY/BY9ONe6R8dJjx8gw3XNEJjSLi+DQ
D2R6VkPWpYFSYR9+PW/7xyyWPxBQSYlaF6D/eB8GlAkJHQi70HalM38ZMCqzMa+wU/Twa9mIiZt/
/XHKRcvAjsK0DsXpx+9PzLj1+slLdtCVM0CXtJxBT0mOaObffTdw/u3UN3CYM4MlDaTSNsUSP36c
gnYmE+Emu27Bf/JqvLqZn8aCuP2rxLCIZOPlBdbHzvvNGPMnM1PGLuyImaEordwPl7UURcUMEfVg
Zt0mLokZbO48cWKVlHX+y0uq0Z2l9Lg5oAL57gehAqNnRiEjHzW183JoCicj/UAHok2I6NiUebT/
9ef95KutX0oKz0F4wub24zXVREoEdRWwezQUSRHG0znPOquvZU2/+fn+8VE0YzA5pMUnoEeFRp8f
P8pxRt3G0B63MgJSpQUbmdLlSOAstnv+57f6V5Lj/9D2BZ874hfC5Hvb/yBLrv/3v2RJy/P/4Onh
nqIwRbnM/Rj9/6VLkij6A/HR4UDGFJu/Iflt/lOiZYk/OGKiR7LOQQtRcP/5m/+RJi3b/8NxUSdZ
BW2cMRLZ8l9okz+KBdyGLi9p5AIfb40Q/kdfSuyGgL7aNNo3uAw3NYzeE8/Owsu/XZGfqI5rF8t/
iUf/+ZRAotBRGObwlX68D9t6lFWTMUee2/rOSv0T0jGv8aQvVQWLMMmGG8upvv/6M9fH9uNnatYP
ChNW4fdPc8ffynBwJ1KhHGOfI+Hg7oUVWneR34cXrlle4XI7l3SVyt/4WNbn6eNnYiLk18YMgC73
YdUaO4prAaBbu9pKnu0g7s5y3jmbAH7kb147P7uivkMsXElfcROtr6W/fTtYVfjtfLCbMwyMp6oU
ADgjkV9x2GZ6Voaky8XYHeYCYsevr+s/viOfJ3kHaUkxGM6YD79lsKSOy8Cl2Q+pD/C8Up19X2DM
wKkeUonxmyv6j/uTZwfHlFhfrfAbxIfv6ZqmjYyt2r3WGm9qYoZDYev4NzLjTz+FT9LraonnZRXw
/3Y1u1nPOXTGlmLRKbyEFxnvLCYt+19fuY+fgjlFrpU/vG+kcnid/vgpDmXfRuGW3OdMUm4YQVgH
ufaW/vpTPv4+66eggaPQonSx8Hz4FGYSyvDSMvu+wxlKEHC8Z+KKSNTY4W9eLz/5QpqPsfESIJfQ
w/TjF8oct3OtojTEZQOGS5GDxlNQfv3rL/STT6FxjxcY140tjPvhC7XzlPd+Upt9Pdp6xzyHcRWY
o3//4/i8IaWwHbmSHtfL+rdbgFpZogt1Q1umxZmT6BHerB54/L/7LiwMrPUsgexgHWp3PiwQxAxV
U7TptCewmR7TsJ7sE2LhjfrN8rA+Fn9fiDwfdYuUg+TdsnZkfZCc+RE4KAaN2BMfhRoiJnMkcZF9
iZS/IqGpY7r59Rf76IHi1+cu0ArHDPfsuiP+8frFBXXDw+CLfWJS0EQN0+Petig4kCI9Y9P+Gqki
OKFL1Ka31zXnhPOSC01A7Tff3Kaj58OXp3aG+4W3IxYXga7x4SIbooSDHgp4tljvQRWAOGk5ti26
PK3Toq4zYL2cM3aKAg15gPsRFE80vkc+KS7YJidWjnI6Y87Mz7AST+aymUaYPq5krbupeJcWZwFt
5mAWnaJlee/HUaPbjbK9s+gZTnA2eyOpFXpo2yNWtPrG2Bm0LQSJ9kLgszabyYk5owWM3x84kKuC
g6PR8iSJuj4ha5H48W4oPNlRrdojvAtSRQgTQxJQDjyO8zcTtilkWYLm6nNkg6qtVw5rci4imIh3
GO3NfG6yCIJE6o6kOHVXDJAbKEzexXO9zFc2rr7MOodo0/kXWs2Zi8nR6i+gljF8zoMSE79xRfWI
kSCBQSBMvQchEvb7VKXJeVrObQr0KMseQMcwCC97YS5L9NL6dgHUqEgHFBxl/X59cL0s0YxAUfLF
lqFLZQ5uHuNkJA5Bhr+bPEvuCURpmKlI6DspuxZcqjcJtalgeDAVVNBCMpWvB9jWUueK952/wXuY
4cUnYn6oLFDTcLtgnzD5bsDMOFio+o1RVkWsGG7XtJdm0nei0CVeZsaf6lwgaLZ7i2//3VragHpI
lZAcHkxovtK5MDKDLeI+2rtiil5i2wR3WKWdFyseKbOx03klLKksJzyrRjGeiIwEA4Qve5xuTV2P
X0xUT98XVfJ+Rtj/3DeqfU2EqMB9JSO2lbBiyLI14eR9VikjPWSrgKFxrYy+8JCYGO5ZvnWNO6b+
SgrMiY9o4GI5dNA44NzUnm72EgLSWdTGETMc7XFLhkQOAEdTS3RwGC+7W6YY1caKtLhqG699QjF0
3BNnYCSHOJ/UHHvSMDgZ6hVchi8V/FPI+wLk2TQkkB27uDixslS/dFFSf7aK2XsenXrKixufk5Nf
3QYCXQcYhV31/b7TEqQZxE+b1K8MGF3Bd9s5LgUwe07JeAbKYAqeaP+pR+h4FF0zgJiAkvpWN+Qn
LSoixKYWcZFeAL8piWq7DRGF3pQImZGrr1UWKmdD/CKxKMCb5YIfKErtSzIUWRd+IYnbXkfg8xAj
VeR9W2ReP9TkDcm64lIRGz8gWrApVTO8WGPvUtld2/p2rlKmXQxLEsroh7G8j5mTM/zBq3JdVZL5
TN3ZAs2Cgot0a9vx8KB7AuT4XdLgIYvH3D2dHDoR4rYA4c9IjJI7hlZNdumMvvpiLUODwtpNaIwB
PUEpsxtPOvvQ6lbz9SJYjuIydi9lUdjvOqkXf9eTRDxjwA5iJog1FeKu3XbWdgyqnP7nrAXLcdmk
tm1tfUaZy8ZmlDYeZOWHhL8lnByM+AN6R2zFFK0krnOuM1atPTW2ATPK2CJQC/kAS1whyrnZ9qXV
fR8VRLgtFK0k3QvOisNZDD71YhgA2JxJuOfclKPVTgwyW9jugd+M7R53o7p06zp+gzC0cjU7P56o
zZ7c9x6A1pPTKhOdtL1UXyi3iV8yVyRPi905X/JlavQJtUuuvZ0ZHqer5jLd58HA1KxJrfxUYJm2
T/yZkS1fApPJnjEa8M2ZUtgv+ejMb6C8KoZeQGdWHgbDzGqEDYH/dnVTNGbIFWkMGT4IJ0jkRWXh
vthCoCcyxhUWXytlGiQm4hW8tngqRmAurlvAPzLed45puYvLCC3yGII4gzPnRro5dYfeOQ4kd1gu
ECOfc5KARM70WMCjpzPkvU1663xhvEiiZQ7sL+6iocK1kIEw0BH93YAIzLMtU6KRBhY18zRqct3x
KcUc6oR7WSusHM30uojRQCSWXQnidIb+fd47Yr4jFQxfDXypYkFmL0CxR4Lqx5y9fnNZA76Rv7NQ
VslL38qmg3hJRseJYXwHoLoG3kR76UjT7xMItje41+Bl0osCobLKIHfg1XHit74DF7tVhNQTno2+
H0GRB3a7r+DU3mPGwLwUppIpNJlQMgy9U/UFopjKrplsEh7tHA85bI7znrRI3Dbf4bc6ww57AE6b
ThM0hEfUyBtBSdCt49bjFWPe4iu1SfUNJTYISRDg/Bl8Rdu+jqVYSzf61HoYp2UGrdF3HToQ+SLC
lLXzLRoZPZ7mYqbMJsWNMSCyA3Y4zKq2qZt3BGY4u+9YLzNCYLAfIW/dDHmZYVFNexsCck0M3yMQ
1xwQabpxy5Wo7yoAiHg3ROyCv4WY/p00DO2/ZK9VCffKmi9M7wyatNpc3YKKyXKmrnT1MDn2ZvdI
d1v97CcT8MeptUlVNlaXPOVVKbNtoOF7QMF35u/KtACh+hLu6QX+mBDjG0QCGqAWPOc7rxVkMbyK
jmvS8p648/OYRxuRQp/ZkwVXSYNcvLa7DGWtoCDlNnB619sWXe54l03uEPEOF5FSqNHZw3mBdaHj
d4nD24lXXMda24vLVmtbAXUNzSNrTuYA5s4C+oWYm21xZHnvZOjGk7xuzbvnLAHsjDlPZ3Ql6twH
AnKagDMQq0sYKBNCB9BHTGBmtF5aVSyfe1zQNdO83tyFTqKuVTNl7h4cBG8WP85PYQHynio9GxIz
2Z72BVSLwG83KQJHEgTysycr+XURYXXsc9WXANKlfKpmfITbpU2s65ocotlovDzvio38NdsA8QYJ
EIhwwb+bzLXkdqD+QYk32yj7pk665p0dHrSCKHK7R6RcPGx9yE5G0oPV7jvfD5ddM1CktWkW5dza
4DfIttuFfRrIsb7oKfFFBUKPeVsKf2x2vRx5yIwzZ6dh08HaJN/P9i/zFfL5yrxmZ2z3p2WET423
bZjdccwEzOCltbq38slrt2gUaBpjK9AsfQ+TBAU+0i13dT0U8NUd2RBcwgZx+n+pO5PlyI00W79K
We+RBjgGBxZdi5gjOI9JcgPjlBgdg2PG0/cHSVXKzHslXS1uW7dMJlkakwwwAoP7f875Dvl4PFtJ
w5SDQsyU81WGvn+dS+5wa1ZZsPewgmb3qeVykCB38jclLGx28Nes63ioMWxk81KqGesBW6yfQlpA
wJ3QQhEcmoe2Vv6FdvKp3hN/C3NsAUD07iEOiyWbYoYd7swqTrZ8VM20clQIAyDMwJbwDDXymOVs
VYxbREnggvDSY3MVgVBTG1BCwbx1HKPDGN55VMK4RRmjarTawUA3Eplfj3EzPka2rFpaVzzsgfE6
A62Cfy8YKDsgAO4+t35rXrVzGTSYKFMWYlOnuQB49403EwePszLGQT10dDTd0LxsQfmsgeEihAuc
vop87dZl+NQjMWblDgPJrCnmAsIG+XqMF67HHMFmr7PKYN+ZgZcfgr688B1vFBssAfq91jHcVU/U
CumKEDRP1EHOoGR0kLDPYm38UcuFs4hJyPkok2j21nVtwfMrfZZR28YbcOR60sAN5YyCOl2ntTtz
M80Nbj87Sqtpl9W1vGU915lEmIvkoWePUIMfaeyjU6pwXIkIwZY6iqx4102vz8m6wZhKXamB03ol
pSjDWFyh7zdPJoUpD7xr6rPGxSAgQYao/ECjq7e5ifVtFIR0oYVxzDo4gdr0ArRWwJ6bNBDegvAh
7r0Wv0fglUUMPD0lA+pPowQI4FDYtglRiK1NajbFQ99P6t6UTN/Qxmr5GCo//wCkqbyFJVkf4bxy
E85sANfHyCVCjHt04PdIuDfhZdMEaWg5lndVHSOvVQYoQHTLhHwqLNrixdLOMG9ImNLHszgx8bNa
efCWE+Xq1gHaHXuHtBsfuL5IP6dGMX6L856l75K6efWQc/21zR6OW2zWUyRIhUh6bmtJwCmkWTNe
TUY6vVYdzhjgOmn3PCO/PckYrzhSo5g+QDFV7Tqmie2isDLzjAjzdO+moHpXEFFEeda2Riq3Be21
H9CO1Ml25pkAsCO6F3x0xeLsiMJzo8nyq2hy7XsnqIar2PM6jxxgWl/HUcsDDrqszbqa3eghdlz1
LYhIra8N+CvhytXl+DUGu2ODuSbXjN+moJGj6hv7veNMYDeSCN9cSUoJXxH7jCsS6P2HjlkELCAP
FrS9SvnAmmipGGkTOBfFoId7IJPyHkASV6ZKcRPAiFB3o9Xl2KmmCMAMUT1KoJrAb5PN1JZg7CaY
5XpVGFNxkzoI3lsKe5AGx2iAswLnPDgSgS3eMn9Befieh8kvdanpW2XmRMGEVZX4LjBPAuiDFFS8
u1lHAlZ4GiN76rXmuFbYVbCMN3p6DWWZpgA7ooCek4QizoUW6GyxV0qYChnQDdy7VXAC8c8iIk2S
+Yxmtp7OiDD034ccm9iqzi3Nrt3KzRP6KMYGGU7lk4u4Pp2lFZzWFU/JTmyzPsDjoXuLE4H0awGy
lYjEQzXn3g2W3inn9wD2uim1bTxX6KOfQY3FfiXLrLviiTJWO27U6iqu9fQ8N4F6kCTmAeqrMfkW
6lpXW3oV2nd46NFnR3q/4W2Y6UfxI0BE6MJD/W3iLY1Xfe/Jcqkv4pGphXOHsdONIX6UQHOVbcHV
gXzzIr0g/tpRxQJdXdOOvAecGFtr0289Wu0gJcCl6jCX4w4N7POW5pVkjcuAHZsx1TjIG9sOhlNb
WdW49uNI8njARoe7vfAYXOi2dKqtx8OdNlJPAdjMy9JiU5B3Um9EU4xyo6emx4BFOciqtgwez8No
sYmz66rBcgh9gguZkyE7gFaIhp0cm3x+xHYRNZvZUwufdliYm6Xw5adkh3NjymT8NIwKGkBOJwmV
bpk1k34sIoA5IgcruoJbV+f00Hl4CFw9py9hbcpXJ21qVHGvAz+Iuyj1NiYLfxDllerz7cLEjtcd
OxgOC7+JQverKfs4TwjUXGDXCB/gPAyFfd/SQ+GJBxm1gByHrse3kay60Y/9+xn+u75hBhHjkEiL
Nt1KvvpV1rN5jDNKPHly6PqN9MxoEanEBnveJw0PREqjapcqh6Q9mOVQjZuR1CC1R5PPgLPSpTOe
aMD1kq3ntSC/iijGqqjkmL7jFMCek1IkNWFiSUFZQe7kv0EvR/i6yWhCgJ/qR8OsqaIW1VQ+muPs
3MER8N11S1+PJsQZJl/HDGoC08FyOqeKbfwmIOl8UDPKg05MOXsg6l4akL4NW/2FUZ+TeZBuh/3f
GtJ+LdIay6XysuG6xQuNX8FhzQ2i+DqfIGPD6euA7Slk/CcAcC6m2hHYHScMM+N1xOOGShv6i50t
t4GA52zS5cUxkrlXP1lp55vn4DphfpSOIlAPv5eCsklafFIrofNigSlXwVJO4wgTugFTk4FbS+4Z
qc2eEBPiuSLI3Gv8VKr3jz0NV3rBiKnQ2QN3gb/GIxury1KR7X8rcp56FH7b4GJoLPNPQzUE+h5A
ZVdepoVNbMLNx5zZpmlETXvCNu929zoGN1kwzhtTtZkz5oD4/1unuylG/JdnFS609hx2KiTejeFB
HLhibNSYPZxq/NR0iU6OnV5rut+aGxuwIHamxvNoiq6Gtg93gwhtuXewcZobq+Pt28I3pOBs4KJt
Wc0UWeQbXAdxMEEjz4s5ualIXZh7eBIy2HXStthetlMAZZJq7XjkMUlI36ypiK3A+WAG9ajD7De9
V0s2NW2hoQGtozgZ+UUpJUpBylAzktgfY8cfzR2yk+YtM2MI8zsoUhVJlc6Gdwvm3NDxrp6XLYiZ
5x5tF6a+sHv4jp9dTfBqa3WD4b7HAivWHqMlC8expM6Fp4PNdNJNHMnmm9+iYFiT1HTNUWRZskt4
4HaYYlc1QOu00DUzkDyEvirupRZvfeaqD3/oE8n0cyJlhChRqk/Rh76tN+moPHlmFTKAISbqlHet
iQCSHdKGN+I9kQ3ssIIguSU4t4E/no/UVQz3bl+62NJp1Uzt665wTMnMDBMQnfCWFdnWyi9To4Mr
ajhFcsdzq8ke24Rb7DqDEhZDpIUg+DDBDCn3IdV49VmmXTe5JU4PToLoDmw9KHWhfwb/bh7ZT1IY
p2gLCREDNkUBg4ukmHBKD6I3yzmceHXdWvJgl55hHzO0FrF2FbPXJxXq8BbNp7TFdmxsCLt7MEhp
Nh4nqwFrv217KB3+Puks4hyQkpLIZngM1acLGSqzYYIJZ5sNSSZ89x43W+BCVa7PMQ/YPJR7w4Uz
tY24EpoZX41Clv5Vs/r/YR7oPwGK6c9/EGpu/rHrio/XNimL/xX5ZnSKP7ERlPxe0Wv+g5Ug4Fv+
ZSX4YhF5hwOKYwSVBfLav60EtvUFWBnhwsC1ETRMlPDfnASOWHLRHrFN/ELMhhf/wW8+AhuTAfot
fAPPdQS2cP/v2AgWSeV3vYlXsDg6ExtUEACWgC7yo/qD8TKfHTOV3NYzuitSbkSM0eud30fJSUEz
yVdsgDiHiyy5MDsvvvvuvbr+9ZW+jzX/lBPlAJBd0J5wUzAsEhikfjqAKuIuiDC/5kgNYLTtssBl
D1A5xXiEW8a2spw4mZ22SS5dZUi8zWzStrPfY1AtSWGdja5XPTLffmbp2MAQHu3hXkRwE/dUZ7n9
Thes5kfvr4K1P4WXl0PnCWjz9PLIiTuABH489BpnmkRbmtaeB1rwMJkJzdVNUrGeZ74tn6YaIOyO
YjWSvQg+IjmSerWys2kUgEv+/H20fnRN/HIwqKABsPJAuGAJlq9/J4PW0wSAMraHdZmNw7wN+g6D
pDN1mbkjyJy+kfhzd8yJUp+dvprLHdX2fXhAQmtNeAwqiU+Uo/bTThhuOFHHZKb5Fj2N/JiTNAm6
nzkwJ/nzo/7RDMFBe0LaApjJovstnqofD9oAqpqDiBvX4FtINERFZ3kHmtA9f13ReFmyoI6oBbai
JBg2WWziBf3zA7B+1KiXI8A6xmUJ2BgpHBPBj0dA9C7zrJaWhdqNQ5i2/UzHshohjWV2vhCea+qe
45MZOr1xrZwpcMiOdGyQAHOXXnibsfdtti2ZXG9rW1T3wNCtk/bx7x8mp5sneJ9+MTosv8Z3ny5S
HlT/cKasmTacEWO8392Zusx2VWeCduEB2VprDftRHNLZEPFlRbdauh8jimUYgc71uG1mTXGDV9Q+
Y8PGHsSvPrI/hGnYy63ih1sJjAQP3w47rMW4swAbvj9GTnMx6VKU66B0I32FklzpdRq3S/6Ix9OM
eDuVO9UH4PZhvKFTen5OssvwhTwAT8SFHQ2pf5qZS741jLl2ZKay4ax2oWIiKdBsMGb6tnTb2l8D
G2FltFSWOBttDKGJQymIHBInqeqviCWG7l7jHQwfxq4ZHiQBEmgN3WJr9jrlR39xIv9kb+U8khaW
L07iJQYgxc/mGqaJopg6nsc9o5+U0Tt9acgzJobbwVQUCZTsKMV6GJx0O0zC/Br7vX2uaUck0V1i
zl7XIhXyLw5L2j/fFiR3VtvGsejgXcG/9dOHAvVsII3Dbt2hUlAerXKojzCfQBMHCGXFGwAUQgEy
TIoO2Gp7LMAuptt0sAkUtf51UJjYDqx+HI6yysc1NuVdk2r92Jkd0wY7eEJbto85wiE7fNWxl22p
Cdk2Wo/nQVtgay/GFbSe4iqxGCGvEvSQE9vHljpCnUIE9s37si8+6Dle2jbyh5xJ2yWyQULAYprS
LfzpJfcxUN1TD1sSxqzjnPaukrTI6Xz61tceqcmqeBlNPWGsJRF9hs7VhFtVOeZB6Djf4NdUZ9pH
/PINk9Zu2tqyNadL/JFpYym0rDleTlXpbxsT8vfKSGr3Iphypj4wyfF7dt1pGsdb5D53H9mmc5ir
sbqzvOiOaByUMc6IA6jn+cIZaR3F9lpkOxXV1b5i5f5qMLKgys2OL0KVWLgMQu+Fe/mpQV/bSGgA
h6k0o4MLae401uTq+kiCuGfkL1GQ3KhXmzwS7tfaI4WeSeNuTokj0eNcHKkDi/YWc8GdYoG/qSf4
t7IdhtuqFA9BWGdXAtjfykow008GaR+t9J4qQUBahnzS8O9fdO8AnKZ/g+ismbYzY5UB5N8pQOz9
HLu6/lAtNu2RViO7yfYNm6lrBr1YYfxQ0VDaviQiGHdmV3zao8CIg/pFizzzEEJQk+nNcLd1+mZq
di5rWIQ9djDItN8WOOFHjZX4OnA676seQ/+z0gxQFtY1Ixv0z0sHqXZfNResO4SjuqMn5+JAdxp4
XbM4M92GmBGpFezrfA4Mpilbn02J8JKOMdl9L0puhrYdjtGsw6NdKlXuB3hzl7BA/ZUlPU0AKSCK
3oPqtxvf2xhTVexF78WP9kTYi6LqM7p1BpIhg3OKshj3wqByZ9/1cXFs+yg/zFMFGtNg3/FQ1f17
n0W640Mr9KtvufpNDAz+cZo4885PRHHntiQ1WjYkVPuysiHqVJbxa1BgXwECzP6pZZbvN1X7lUJE
dgrGgpvA/MRzx8cJVK4R74drP+gY5mJk9Fc10HlEz8zpUq6krGh22ehJfWQMn+y7dGl8VskTyqt9
5xOu2Rr9VL9xY80OA2bAF/Ty/Lrul4JWE6+2NaX9hje9hjsMbSHjBntfpzBmxkmyl4hRgTcmuHt8
OSITD27Czi/W9AR63lIJEZAjPqq6y86nrJ4vIjI4YCfMbC3i5CJ3aZIMYic4FK5nnqG90VWGV2QP
iOutMufuwRKcsauoEeNpSECy93R4rpVy8lMeDtfAAZ7bzul3o+nrI1mq2F1jQ0eMEtbwXNLYcRPA
xySsnlk3PgSG2whL51FgCwCZRnJFKxkcmiFmOlC7lNwpmTkHVlXX/Cl5TM0iPWQS6tyq6A15jBI7
us+lHN9gLKdP7UQ2Yl1gMGOYU5WXEwzKA9YF/jNSdED0bNIfVolOQg4kLZ7bbOoPE2LxijdpOoR6
JATS5iGZN7vQ+UM2jzd2nqorZMDpLZgjNNGpfYMrxhyypp6gso34zNYmvfcwTy87kfbfUF1N1r4w
E88Nh3rdkCHvofGBLwsEIbqLssGnHnwcCoh/nXpQzfyhk6R7coy2vEX/GlZObvunBCcAmJHlTRh5
H99VOsxHqRatBltasJGFpbZjSi4nctkh8/RwEAytOKKghfweWl8yruY+GeptU7fFI7hD+ypzY0jl
Uo3wzhrvYDGyO4mwekV862+gDKQnt6nGPbF0uaPXIrsESG9uAReiehW6eQyLKjwnaC2OlKNMUCL6
9rrOm+yqaXm1gb8dbXs7WSEmxcx16a6VZMb32EzJUDn58DXJivYy04iGe49CIncXQqmcd1OW1Fc+
RIdVoodWL06A6BMUfMvQy+S+T7/EpdewkRg8Oh/Abh74f7Ab5/wTZFF/ofyi2CbK09fA2Ck/hwmz
bigZJAY/PYJPKNDF0DrLZvED4SDcEUsj6pPVEC26MByAQ5spZQXZ5FpsrPqbSIvswu3j+NbCe3ZM
yzCjgVAtLikCrskRuoj5WLMxOw9Lwzsn/4fYHMZkbXlpsc/BiDAyT+TBKkfjXcv+MwlKcQQs6Z9Y
O0/obsDOeapzR6NVAe8YdXYpKABW1Lquym3WtHo3al/cY/ug+rLonA+DCcS5Hysm4E7b9VdJJ3ZL
KjylN+6hUYW1d3vTu8dpLnbtWHXHOSvFiwzUDl8KeTXI4taniz98Jen6vg4pqNmzCB2fx66aL4k1
dpeJGzEviZLm6FVk/Fd1hYRf5NV4ZifzdNXqqT707TJGQU1ecQewzxLCmQ/9WH3t5yA40coJX2aQ
kAUWNZj+TUqeIPVmZzTrQo7jPNmDTylOTmH3B9B3BiDgvKTrQIgFdT6QGx7ynbPcW3wUlLUPyvwe
GzMNExqk9x5Lk7VTvlPecWXnZ3Ot22atNU1NPivwFcTqCR8AVQZT6RqPrTuZlwA/5fNoK3kgWWgl
W5SKgGnQSMwMfPu8rYnQ3iN+60dkbfvJwMWExmCnw6fFxvTaK2YS2g0aydYZ2wVN7c9EdJw7RcEj
IctwjxId3CFt6ZeOPum7Xgjn24AJ8DMKqvgmSUK8mq3hHXwY4D6MZtox4b3A/CQnNh4ZQqMmVfFH
y3TrmGWu5giZLidJAK5aI/u3y2cmnMiYkFN5VmVJlRxSD3kzS7lE7Mms73AXNuwsHFYX4IbtfQqQ
f000Gd+c3SfRjRCa8atys+QDwJE4EwgK7NwLxoaVmZCetfvW2YKKJ4TUV8YNgIiYWid4LyiEweQ+
gWyA7jqp7A6pD2ZCmWBvYuz9EQvX9DcQmrgDOGipzE7N6dqFJ8tWW1X2aYLxcIXgwu/eov5Gay6s
fBMEXPW7Dj3wnPan8rYDdMUY35xAQLow40c1acFQtJbPYvGfrEwqqOWK5Z//4MDCMMljBnR1cbIy
4GYq1+4CQ43jiVhh6j+6AKl2YLMxUzAbACDPwQVo9sz/lUPjHEAJwnbk2YBGUrIZ3PR0qkyUQrRI
cwfo3jzOIUhX3oH483TN2ZFF50EC3XSX1jhZNgPkfHcnYI2odSR8rBNNGzxYcac+BPPmQ89m71tU
eyxWO6psL8Zujq7VjKDj911HgB+mUMd9J+iACUiPTCf4/4tYLnUKsRV8FGaLLJZiJwR7LOtnnryU
gUiL1qkkBemdjglECtSoEHZr0/LcIP/q7UMjqXiK2VV8jqGopp4spWo0a1nfbHjylM+qjuS4pR81
fEABbLodSCHsIwWVgsOmn0kAwKr1agGbts8/2sH2H4CEG5fjoPnBXVkvKPy0NF6pykrQheAXoQP6
MrrPRid8NWdfYlCzDbWHnQFYOAf59DAk2VDsiWfJ5wIPYrMeDUS5vRVMgd4wEZ81DrRYvgYpZAi4
IawIvRcPcASIItmaMGnKJrs0aNqCy2y4KLwFcCV/5yEw3dKTvKxJyHQAmDBis9gMNanLVZWI+Dwv
e+OSiXOcr5fHdb6ehmQYTllY+A9WbY9w+LPApTq56ypMGx1d4C8FIuM5l3JhnEzT6No9y4Nu3qeT
W4otAwtFRTwtbvnZAAcsXdfDQGNEp0Pz0cePYiFfYR7nNmpwvooCeBlr95ouG8t0DU3jaQUICcC+
TM5sTLOPsCvadGMwv062tGO66Ha1z+K4GBB8sLK2AatyM5c3uK2Sy2kAvOcFKZ9Wnpv4yejVnFYu
2IsLA93smRpLY8TW6dvbwiu823IeT5EXe9e1GYoTXSnGq4gt9MbWQRKkzZJx/ZqYqbEqQQvtezLi
9PNpHg3KsyLYEU7wtVqy/n4Jun5bjpM+67rIfh25eV+WedV/C5hFOlxGRgkYiYK7m4TmIYoylWLP
2WnsPHtK+LrFFzWTA599IDw7Dt32diOFHVSeghgk2RO7qvmLVMAyhv1h5gHzVrKpIOHgu8wunZ8c
6zUx26YPLdxLdQXag8KWLeBlOCFZGlT7gNrrhelg0NZT4Dp97dMZT1Y7oJ7xiBZBu5Z5G7VXZTgb
ztbyoe6vbGt2YeO4AnzFnLTdcyfGX3yjgzozpwjIXRv3Az4tTn9nhQO7FeverHPA2rlj7Lm1BBM7
tQ7BzoznAFGsBYCxrBcyVEtFF8dfxDyWgMX3cx9QxAw9XKZTS0SCxM+Pcx8HlNOQJHQi0AX02hpj
9dh6DcXFrRe8/vkY7P/6SiTnTIjSPqCTn6IKKiqNtIyQ4A0QPetkCswT9qJh3Qa9c/zzl/o/BoOk
z5jXM5PkYnI94f30W+HXkXRHYCCcyzR6d0wKuddI4OUn1oSIwuxuWJt2Zd0ANWQXwyoFQ4SHNXbd
upl1AT8mvbLyxOFSTJzx8i8O7udR2xKNCwBIOkwDA975nw7OBKHXVjVL2UYhVkWhxW5Wm3MAn03V
qj+nwzfdI6+bybadcWvsZV73mE+cmg3nnx/LMqL9+dOHkBgQeyTW7C/Cx/dTv6gSAo5Fr9g5TkTd
e32moG1sI89ud3OGO+WXl/tbgtN9qfj3Z+WIQeV7CX0pieL2n38YaF1e6N9/rfnnLz8EWPDmtX39
4Q/bAtFvuuk+9XT72XR5+6+o5vI3/1+/+I/PX37K/VR9/ud/vJddwQr29jNC9vpeLCIc991bvvz8
377v8lXxfbelei0SrpRff9jx4z//45fv+A2gG3whH0wcFQGJB4m1XBO/BlWF+UUwMOZM8R0hJQPu
39Ulny9x1kii7+RQ/SXJ/Ju65NhfPIszP0CoIiZIbOvvqEuu+HH+KAX0zyVwyBUkpOlYP4fa8tyn
1To26RID1Vk9i54hIx50sio5tRp1nYdXGJ0sdaPmBO7ySjKuosLZGHl23fsF9MpLDaVZvkEeaWnG
8pyQ3pQojcNNrk1umtjp3OAVCEeCDpMTqbmSsx1b5xPOCePQpgrpH14O7M77LA874wIQmIM/11b4
X84JREZYjBNpHegyjrCh9rhi5LEeRHvnd4M8y8gpXdtd0szHpMucr6iBRrUZVeXCiIgGdcUuCwBM
x7KnZm9Q0GnwBtXRwmzR2sUQnocy04O5QeMazQeT1Wp4WfvmVO2dIPeLnR0FU0OdzMTDgDfKWvhx
cfHsxCqkRzHv+5G+Az57uFJBHuLYbDGvzZ3dZhss+DDSUpBc3aqwCgqjfWIn0Y5O3MjYRRF9pJui
aYboImc/e6HskXFdlswoYnUznJuU3AlW+z3OM36F5KVt5/Z28hZnxZQgQGNWK+wdeSHP3ypmqs7O
STOaA1hwkxUw7WghZ3mm1ecXjiiHpyr1Ko/7HWGMbR7pxALNZtjNYidxPnEFTI9Z7G+iMJjURieN
w8tG3k0+UvnLWkHyjG89Og8o4o0+CuVkwMPI/ipC99Mmd5rmFbomkQrKPtcBJ/15zBrj67TY5Oqa
QRDcrpPAgM2iBtXhLDWwEG0geuQPsZ3B/an8/GLExM3C3BL2yYLARp0JZbUYb5jb00P4broFi5Ka
ynXmrDzCr6gphggeTkPWbiyrc89MuPoveaM5a2RK0eG6UnPFrzOMVKayZTZZI0ZjjdFl8dG6huya
jT2L5g5eWmxuKYSo9i6FXCl+bfqBVhHn6cUMcJwh8hzj65NB2gUrN3VNGouRhBgfCVrA0GejaTvX
VYyHwyF4SPFJ1h40wS2mjUK1t2weGa9ZiV9+1Z2uWzaSHP1Sm6Ou7AYNlxlJn+G7kF5xWSbGcqij
3zGWxF5zX9RJ8uHj/W9pkUj7r0OcxPWmrezpvms8SaKGoTUlw3gZjMOUtHiMiLJRyR3E8YO2ZglH
I6TNbh9i78c9PUzVt7qJoGjhckhvCpZAmLWrxripCxd3Zcpqnp1741GhHE59/jz0PQY6Fp58AAIC
zxml4w2IN5a5H1Bw2ukci/ogcEnZ3o1Fr+cDD0iH1hwvDfcx+A7W6G1oP4kpmXBo48HryY7X6VWO
NEe9SavcbyomMr8yOr62YrMwojLjXDmPpGPfYx4ub3Un8XA5shHHrAjg+rm903zFHmW157LupkMP
rNQAexMGFyylWHRTZp0C6FLYXre0NC+l18ozr8DghsEupbarx5E1VN1J1M5ILAJW00c1GMNnaes5
PxZtFkTXbkW/5Gq2zCncQvC36jd7appmrRoZPpeymnmP+jkquM0ZmvIzW2XvfqScccdMvSKGlBjy
oR17JdeCHQG5NjzDitihlT1YONHDTas69XUM7B6VEBbOuy6m4tofcitd5W5Nvt90HRtxrouRYQw2
di/M/VhkTwEpLElNOmrM4Jv5ziAq/g0wKLCcjODNk0eJenNiL4lEwH4nPC+icvR3xIJm4FMe04ht
M4WmT/YNJ/SqaWzEOz/F5kVgg702LtkAyDGUNbKFVq8ul2s12MVuLw7hmGIEiKwxva4ryeTFTvLw
JswNpdeOXdTXdVtHT4QtS3ZwThBEB160J8fDrjU8NrENM8/lA2s3vR1MybYWdonBB0P8qzIHW671
wF1tU3MJOwSL/DTfyWEImWWblTsSy6+bG5Z0dMf2YelpfH4gI9YOfTqQj6rcOJEXwmvJZTy/yzDy
H0rRtZ/kCeaLXAoUqyaIspcm7R0ktNIrQ8qdLI7dG4w52mgVZXdNYPndBrtQhdstwCLHBLea7qCP
uul+YEaKSRXOFnYoE54d7vQ+wX4cFKHaYWyj0CiLg+KRT63X8LfK8MPvU4isuTv3TLRsbqVryVEC
hS3YVyW0X68UGRy1agc/jVFWMvM2mqlk2/rKpu++Sp3uyApXUHYppv52Zm2vyR2kzUxopY++5mYX
XdGQAbB2UsscVjEZ8tfmWM5XTjNgd/PtiCqawhrmjzyKhhMJUmZ23dRY49oaJ7pd6SFrbwzDg57I
E1U+1cVoP1teG1EY2AYEEuLB18EKFrHztcsn69Ywi5G7AkBIOEZ9JQ+DVTCmrFKXVk1TlJG3i0nd
1ETsDCdZm0SGXk3pIHk1zkB4yC+Ud10swTO6S2unQfzKK5sxvDNdG1TKqrXGJdNtykg0j9Smihu0
ct/YLU62hGlDYj3wYCqzE+kxwVNN9/M2wVtnbAOdhTRpKjz+cJ/LqtqVEc7IDcihjr8oAvmEUaVT
W4aPxmUA25GmMOVz1qi6GqaNxAv6DRUJQSuulwCvPXeMkokBd+/8DKIbeIEE6e84uUbqT2wsGZXg
+opn66SwgdZrv4olUFXfTe4CUtohp3xDCtdhiYCvFxrZWRhORESjJmDvGE8511tnmdnbDDj0sh4F
BYdOSZaG5wOf4qbCC3tjwcycToqe5H2ag9VeT6NHKqP0J4/HbUjBCKkTsWgIUZg9WdSVY5O03Po8
76B5rkLJKJYQk8ENe0I0pyG9m3GJ4zt4KLPAmve2FDNjFqoWwU0N46KfTA2OUmeGa4WNjVfCkJcy
VOycqZgPZVFR1uRx0ZBVoHTl3kvm0l7BpGQ9OKZxcM2GP+m3LB4ThzpslNIthBHRbV1NVHI10E2J
K3DuxVtnjIXFCiKExwra5KUdO6s+Za5sJE9zks3w3RrjFiA35vDYh4EHBmyiatHKUoeq0LrvbuLY
0NFprvEjHRXqZX+uZ3+5lCar2lQ8DNJza3KYWXZJ75rr0tcTeHIko1tKLO1bL7Czl0EyfKK1uEn3
btepdEcZWE5iuyo5W+mzw1Afda6d0BVtuaO5M8tsANiPq7M+q9WUgG6mJi4mitkZeGqJInrBDVZ/
jAaQ2sDanHGVdsVj35MM2GICNjHPu54S86O5CL9vo4kOflESpKrvRzNk6dlybhUfYw/9d+vaqrSf
u1K14vm7/cv1r5vD7z1fi1nl9y0jewIHGwvvvcuexbJcb/n6d2aWJXnoVamONrSrWReOzoBilVK9
//mr/GTP+uVl/IUM4rJdcni5n6wPga6KhtVetqmcJWYTJPl4Z8mW2yNrRigRuSWqc5LXabqebNZ6
psbfFMpE3//9Lesf7ke/347+839b84tYpiZ/7Iy8ey1we+qkKH/YvC7f9Ovm1RJfXAscHLwwRkie
vzjofmt/EV8cE8QR//DJYU1kh/ova6T9JWCUjmuQnKvD7pXP9ffNKwMIc5nYLNSRZcv7r237b6cl
O/4/NDT94o35/jy1UDpxWVqe41JOA/7lx/OUQs5CeIPjrqQkzFcgcO+DRVxzsV9tSqj7e0GBOcOX
/spAcrTq5OikbbUzRXafp2LbFcOdmxSEJkiinuvSfbQVj297ccUbfpNvY5KOG93b+uihb68A+Oab
pu5L8NtwW6URfuZiAHPe2ylrKbSW0ZTfZJVAbQzUwQ+Kr9S5VZt+9FH8Ouuu98yDwTZoVbPtISHE
33Gb5yoit1i/kN0aVqDR1MZwwnvVi1/ryf7bJjM/XAn7z3KZfjQ/D3n+J45vFkvrn1wE/Wv+9qo/
frgElm/59RKwbS4ByxHUiFDe86sB8bdLwPwCPc8k4mUSglvGnf++BHzzC9tZes08F1vxYhD69yUg
nS+guoTFsD/4hVtm/51LYBlf/34F0L3Eqc+ZD4OLCehyhD9eAXDtujlrTMgvshmuLB7KM/INg/DV
f3F2ZktyIlsW/SLMAGd8DYaYcs7U+IJJJYkZZ3bg63uhfqlMlSmt+9Z9KKspCALcj5+z99pyqX3v
xui61IunYZ8dylyvxhtthvL06V837D/2izfa1v+9DM8Hoe9ZTNFQi72+jMaxYXisNZeBLIyJ7rJY
/hlHFOx7JAjJ1xxfX3coUKjB6nCwnU64ONeocJhdnKa2S+4t7r11TlKyTwIrS4eLg/KLZGp4CQX/
otWkD+9cM4vaq1vH2mQjWTZMcqr4HX8L8/61yRUF5XzjSBFxvCZwWzQreA2AyJLDxXVGzRWNZZI9
DbA5I43ZwJl4ZSZdnWVc05k+VF+QNoA7PPH6d/r1b4k/e6vQ5tqoHFlgWeT2S//XpU06t87QDBHZ
yqiv7uosB39Ni2jJxBwTr/OIClycm8HE1qUZxinf7D6sjIm64u83ad+B//14/b4QBx/87wEClcDr
CynpJqxG97vq8/ew1zppfq40Th5sQorihJ4UU9INgR4qvPcE068bkxRY+01AHUSXAGwYQL/Xn41b
eDPANfP74InXD8u8pNBwp0KPS0CzSLDg41eESExT+Pcv/V+334HvZZPZs8v330ruh32Up7yWAVqa
wtHXFp/EVc/00PEULm5zVfdnnXDgQ68m60lN2E7Waakf3TLx39U/72/w658A6hitWeY3Fu5p580e
52xeb2+mbkZmq41w910NBHxhEEBNlrl0wQmPjSwufWEyTt6cpfrWGhvOG6clDvadG/PnTwL5DAoV
3Te2fBrHr38SRYTlhgvdjwhVxcdrzUMXu+RC3aZTyWAMVHLyhZxLH5thW93ljKY/zCg1X6iw48pp
cMEQRt5+6a1Fu1mK3A5XiC0nIlCTdxakP5/b3+viHmuq/+Znvb5QFHp2musKrdCaETTDrmwHnbO0
N8h5b02alHfWZFnPDETS0zv3aJ/svPq9KG8IgQO+ZVoA3Jw3j63sNo763ZDH3oaSlQp2xfuG37XA
0NTqX/J6MD9xBth+lcAcTov0sutiLXlMkOz4Th6puX/Wq2vhCjxBxbWL0vn/mynUVKSFvqzpEtM7
rDjddYvDqypZ1m5GUW1PTe03sGdYoe8x+XomzvEONQUiHRRmo2dsj6j/RX5FxW3Mn4yE1OUmtREY
06Jq0UVO/RyDTDHwxQuan9KslxFTrKQbablV5QfluqBZfecO//FGQK1lj+Ht5Gwi0IC+/nELwBt2
bpQI0+1xPM2Tmk5G05C4lak8JJtOxKIE0HRozOKfBT30yTMWMGV/v4rXUzVWJy4C7w+icoOdiT95
fREsyQTGyGWKTafFJDuMHeq1WS+MW390PzS7AvXvH/gfPyabK4NsDBlMfrydhfrvTUFM/dIaqz/F
i7WqL7qQMkYBZb2YetV4YQeoKMBcs9x0m2xv/NbWL6u9ZRfbHN3HRtY/0GxWH+cNMTbel+JjKxHr
oaW8ZsaKgDurh/pk6xW0HMbw0iK1gzaHIzT3vVPf25IFiTtCFCqjneOJd+rN5iY0Ya1emczxOHDC
CHtLHyNHTgMKyLS74lW3T0Dj0dkCWT+1W0poA8TiZzjdj6vVt7GfIdxH6ek8WWx7YCZseEakb90n
JQSclhX0nf3gzYhs/62Zt7Hm7Wuf4yAjeH3nJ+Ai2jr2Kva6Pv8FsBwgEflD9/ZarY+77O9k8sKc
J9usn1xN/eMTl3Sztw1w/3fYjLdi1W7gnTA09Zzx3pSCWFtNwENYkm39tEn63NbWLPfFMuKE1kps
VcmtJoqCuFqXLVbX5vkOv2H5Tg3050O8v0bk0TJg5LT/dn0wR7Q5eJLnOJl0YDulNiHfnOU9ldx6
ToRVvPMM//l5UE2p4xjGCwdn1pv9g1EIga6JvcQ4iprPRPr+oD+QD2HXq+96mo//t9H3/sNRjO5H
RPYBDqPWm8/r4bow7J9UnA+29QE1cvlT2xb3atuopz3V2e8suPtB+c2Cy3FU2Lbj6B6evbdKC7cs
Gi/FKxvjMreDSbipjj+pfkb/1AHcnt074tCt525i9mEpl8nVNBGldfClbjxM7pi+iNFCfwK47519
6c+3brcjMjk2fLQgvFivn2HUCL425MkS+5UojwngrI97cOHBr5zpbhkxgNfEhP8cR4QCwgQ8+vfV
678+noYWlRxvP+/+m8VLdjVN20Gu8QYa8IOutcZXsO9Hzaq9EQP6KMJFG38wKW4vWaG573z53+z2
1xshzwDdBtj2jM2pXl5/e88bG4FASMUAKwfcH5Nvv8BDJDeF2KEpLLbhBRSF+zCm7jnPfOvcg2W6
F6tNVnbhEWOOgSXRYAlViMGmJv3wf7w7NidINKxYLSl0+d/ry3OqKVdIxETsUAqceqsw72UqEa+Z
XfdZ2YIwqLp7ynir4qYa9Oe/f/qf9S7OTv5gT91tnryirz8+H2hsC8AMcZH3pvakkRb3ATaVr+6K
gbeKOb50jCBdnHaMBuKriiBHvH2C1Ue451IM4/+59OeCXJ8zDjsdTtq3p9oUH51eE7zHOoEd6zCP
WA8TXSKi1Er1BbnczaQ17wmK/nhE+VDeEQp+mlM8DDS0/r2/MmJKmL8ZVlymg+Cg58/Gr9GG2r3i
cyfZT9X/kOFnnGBP8dekZrbvlBRvLGosV9CD9t4AQweL0vUt9HfJlGNmMxlxjElJHsK5sBVBiXGr
OWNI6y6kmxf1mUZ3l0GEFutNBtxIPQjAY0PY4A7aH96kfo+s+8YB/L/XhdSKvPbdQue9xQTnzmqO
hjm5cYJintgepEo2hDW6Z8Goz1sWeZ4tmepxY5qwkU4tUEwOA4BMbPtn5MAMNcfZ9NYTKMvNj5ty
5fQgZk13w3bL7Oc8VwUxsTn8q+OgTEatDVIT9d793X/BV6vADoyn94FmxvCYl755zXpZV0ZrjPRD
yqFI0OZ7IGZIT6LlkM2w4g5Jk1oO09sBVWfie0soZePqASYUEBsr+ojxqPJ0uDca/s2gxcfUkmez
du8J9v58FGncCqyKrFr0X9+e/13pjLuFwI01mj9hWa32eZz0T51Z+bdmvlYnrzPW73Yrj6tj5vHf
l4M/NmkKHAo0ZCG41zlb7xf3r+aDRaxBUua5G/tKaE/4e+cHJ/P1m9Lg8KD3SfeOVu53+fT6Z2E8
4ulsDTbKeDI8X38gDYbBgUXrEjHWYDPSBDF0nHlDDTTPTSI0S0aJZZNL24M8BEykR+VSyjP40YIW
7Fjfyc0FPJxmw1XUdnvcJy/ARyu6IXW6eZ8zBqwHtQ7UV+gigr/frd/+4zdXz1Zv0SGhzsAV9WZj
zYgdBZwNJaXhCb8TwGVfjIaYP5ka6cd64cxb4SfAHMms8gYhfYJZmshF3Ino93EZzDEIiLR5p2Y1
9mf59WUJqp/fOQfsd2jJXt/UnpaJbDexxWhAKpKC2PcQP2H2+ZCj0JKfFivT5VkxDcsCCzudjFBI
ODeAzd3LiDd3PpCfmuaHYSp6jJZmCjKl1lZ1VZ1PpKPoGZvdtKbK/j8XDhSThdah7fGH45wnwSR+
T1tjYq7Qonc+eVRROTn+Q+M6yZdm7MYVfVDV0D4Uk2dEcFrVVyi2OZp4OqRwaLQZlyv0Pqh0NNvd
05Qsklpb3yvuAY3QY+Zamv7ehe81xJs7ziU78MdZXLAYv9k/VDtCijSMLcYBZjWHVBjjN7v0EJmK
9LEhKRS/qad9tXokNqmZDS+erIpA6UtzV4y82O88l/9xOfvRFBWqsITgVr5+AEYxc+qg5o8dVxEb
hL/jgE45v0jHHm6TwUETNWTuxZPKv0htXO4qY6tv+ZOza67pO9bzPwswW7DiOkRng70BpvH2Ha8k
PuZhocLJ5bESCSpXvW7Vk2Zlyd6GMK8iLfsYIbR+kzr99GEhqiycrGGONpQJAZbmDUC4QF0Gdvad
sv0/ViBOQJ7BzbLZ5TiTvr5XZtOkbq93W9xDV7RuJe1r6GDAKh60pc/QEAnMCZ+0VRuPtqkpPYZN
KpavOeoRiFl1rTEQWlxp3NKup5ecgLtwQsbX+gpNeMvqy2aCOQpbtxtR4NoJAMRqyykzc04t793q
//jhGSzs1STNERaAN1/GaxX6sHI2YsBVuIgys+cY6njxUqRacugJ6bgVJnWEmtMXjXvyINAPnoSf
DMeyYmP/+3O4h628fS1Y0vdwKZT4fJ03z6HDr5dNnAxiKOrbGQtncwfE2PVCg2hcjGzCiMaVeMuG
aIwoQX5CR2nQH7x6aeKsm/UTXpAO8TJrBSeTlDA7meG5PAD9qYItrxXYKzFpL649EyBYZ8XXzuwQ
eRTj91wuxZeqdp2Pf/9O/7Hmc4RFU82+xetFrMHr5wUC0LpTov2Y8CrjPjNKmGYIDmO/qcpvBPdh
PCy7NgKetTLYSPyfeaq+80O04Tas2dMIz/zw/7gkDlg2K9zeGXvboyjkRN4z85Y4pVF00zsDrDWe
1wNt5S00Z2M9Es9I/CO70h3rwhouFHEHxGpOtPFV7jedoLa/X9P+y75eEGnTeQyNOd3QIXu7As0o
yRbdcJNYrrbzaS3qHNugLW+p6eco06T2AbBY/c5R7z+eN1q+PGvMxXZ9of3mt0GWhZqHRFkenhTj
MpjGE1mY7rEY6uVoZHV9hXQjP+d9UVzbQXd+KVF+Q80GpNxpEOKXeLBvtcovyVwXRHabg4OkA7dv
uRmYBRoSCI+yng2AzTC0NxyxmLrN4oWN5gaLav9eRofxu2nw7/to8bP+TiyimcGc/W3XvazAZLAl
6hH5cL0fiGUD1TEi4HgpfHNdQlxSexIzE4k0ZBEmhEFMpn9e6nGA0Ldy5ITqN3bbYauFaj82yLHS
0GyKlXy/YdbNu1UXGkms+oyDcTGqJZoZRxw3ggiGYEbhl4Zl47zYZbZ+TgABMXppyo9y0YmZnrI5
6Fq7aUKtM8Y2mvyK6r0QHWnHCa8JVjTq44nazVIP5UQ2wmHNXNSyTmYtX22wbe0BW7hBV5P45IsY
hlRFs5wNNH412XOeg5kztCAx+2HT76jhzrGq6pxYurpzzUrrg9UWySO3jiT3ouhLMqVyUWDwW4hX
r+Y0na8zVU5yMmeUcmFtjsPAF4QwdqZCKB9p5PS/cJ+S5bDy5cKaBJQqZDwAxbQzKnRkcujurGwu
9EPVErEdYOkdFtDEPuDozrU7yBGLVnFWEKt2ncCkf04SC9EnNkscqZum8PbJRPebYMLcd1dgbESA
1ThTfxrsbj7DaMTsK7wChWmC1DXS517cI7PT9IshmbFF5VZlTpilXodMvQMPfISZ0BpHUQ7VEzeP
5bAHBLABDkohStvuLoaWjvuj7poaG/Tf3+s3uh3iSPZxqb6rgxjRAdR40w9tO4eIRJb0qDZy41Lo
ZRNrLpRzE4HFrdjQ7R9Ilmljg038YklRnjk/Gud3rmIvrF+9Fiwpe7NtH3xzbLbe1Fu61W9AdjYU
90U7nqsySS8Nouyo8vK7dFLNWaTOMzqxnG5qiull6e3T6voYsAoc+um4OnuGxvDz75f19vTE1+aq
qHEArTKbeBtD03as/t2WYudaa/WzKhfEb5PbP8xTWn0mMFTGf/+8P2oXVjhOamywJrYrPnW/Tf86
roHYzQA2zm7kEf9wU6ikvPR6Vn3Bxo6nw+54N1KruSOHLz0PW52DEMnm/ZhlYNl3SoMgzrnIto/O
2tdPqHaKZ5s0VRW0rnOLapo1gvxxUIWzYqijD4b+3tOEVuePX5LDJk4Yqma2CvbM11/Btxa7BcRF
VK8xbQ5USrf3zl3VkbzqgXbDQwdQ/ZJgTBmOeiW2547nDyH+Hu4QK9tQt+BMBnUsodfLEDe3w/iz
yuUXAnMUSmC3Po9ZU4oAQrX+jWQV6u65yUtkOB6M1zDX2/Fj31hXLcHfd0xcRbh5NwzIbfNSZstj
Vnt78KQ5OWSStm7zGRChYuEbB1gkNO/wfKa4qDHwq3QcIonvoIrmaZbbOfWqZnyA/bzCMQASetnP
135o6r1hk7WdyvlcbnP9vW2LvI2Lyiy3KOEk8d2F7FidlqEgNNHxewrHyurh8zi5sVmXAlI4zmZU
izdbSWuMwBh+L5p2/Q8WiGp8oQnTf8/6xuGXnNKM41QGXOIC77FBvTkz1iMcWth3xLFiCfH0HFEG
QDb1zcLHY8bWUoDdlPT91HECHOmFKF2a9MxYDMINIH80ARUGrQEAiQ8evEXiR4TAQmzoAeazp05G
C+X6QmKwtd4WfU3qY6O29qh0ldya4MYRgbfbfq/NJ3D2FEQrsB2ClpPK+ocFyHuwbX9qg7GAai4W
7AnMGwszrvVanOiLdc+WGBvtlMiNs4QobJwUZMEN90qrd8m3XeJNmDBRFWFW6uYXL9f8h4HA2QJ3
tSz1iK0Ib3iCNPyl0Xb95VbZYHPkiFBbg1xOiJ0a+4Cs+iGQymmGHR9kk2QiXa2P8Ck5ELvQPZsx
fxfFrp3RGD6Ac9mqZ7cHWEGd72YXmJfz0TX6tHnG0YGBdltwJLxAHZyGB9eVzXxE70zSxyoz7UdZ
cHbdmd1rF63bYDmRkzTdBy3FQBn7oD61ACJ0P8R0y6vlkM0WXbIxz/sryuZVRtVqOS7n+ZIcFHAX
PmSa3PFV9wADAMKRyNfmg1/QXYLFyU0AzFzC17D1giR3Dvpwx3rLG49tUag9maQk3cEuy6mnq4d2
PS603CtiCZr0qWGbnUPR5Gto499vHgaUa7sRfNIqxOYgf3DI8+iaanLT2wbwTxEl25I/NcBurAMQ
2mS5MQextc/a1jpo63g31RlrkjAO5qZW7bg0Ng54y5tQhWPNqIubbXWTMeIFx+2OxX2pjptZ4uIx
nHkOFQ39+mdpt6SV60rPrAtBFQ7DFP757oSZnXROI9cmEZh5Z5ACTqfTQubXllOgaMhu9zx6LewY
Za2AJLKqj1N4TJBQvB4hFZDc9lQTZMCizqmFQ57yvyrTGsiCMJIlzKA73fBDDszZy2k5T6VGlkpC
wsczFAnDfWBBmdewGY0lxWe/j2IUU9CXageMVAiaB2KiJrcMZoN987Y17BJKcEopG+OiISxhW3Fe
BCuZ6QTpdENb4SqqDBzD1uo/o2+3jEtDCsMzGEb1w+4nEp474OJ+4AuwULGpqjo7QehlyoZfRgwH
vGn9F4usaHBPmN2JHRxaozloRiVRWJNe2VNU+oY662ZBAJFSff6xBFb2U7m6+GiVfdNBP8K3c8CV
ldpXIh7qnWWkPDsCF9tQMk/z0AQWoAYQDW5dfE8k0YnQceTwEbk9/BHEGxA4ygXIVzinmuUdK4TG
WWRU6Vg+ZDwxYzDhmB8f3YwvGiN2oWIE558PUeEuy7Xzy+qfAi9AHY2+tAukDvZmPeqY8C7KAunL
srkZimlbPzi3mVVkX7W6RMVjkp+1BDsYQKJmN/ox6mynOvVD6mL6qiZedTrZyif4ZYTkZFfe+Kh3
0/hhGwhADwZCm4tbvytI7xrpF8DywsP1i7trN9eaA5YZDRRJH7XVwgqG1mm7USQ//BSiH2g3b7NX
RcIdR/0MILOiCMYz7zyltq8loW3byjwuC6/+caEinqOiWtIPU9/W2PCZ2okzboflrCEZn87l1Els
Kr5uHIQz1uvtkmNO4KG0nTKuNEMR2IOroQw7d6RI8/QB4hE24y2C0wcGv5+zXZwuxAiPq/cW7IM2
yV5lqXXpKR912NhJCjMa8K7HA5wNqXURvVk3F43qlHToGifT2GzteFxN2Bqg3HXzpXTlkD9Do2Ar
nyp4zxeZTdt4aqhNqdjG6aXFuXRl/Jw+riXvKMbJwngos9r5PI+uXI6lrq/T7SqH5dkVQ4ZNqTbF
dj+WmwLjv7lmcSgH8hUuGSADLeC7kP1Udblyw7HsM2o/OGJIojodZUYB4uiSQdhV7NG5+Smbph3G
tGFWu/IcAKOTdjU+qdlNtgCyivIOqPAqQuaWxXAjYxGt98jsYJHAOlv/Z1Z43BfP7GhRYo9th4MG
QAzofWbwX7FH2Z6X2V6uG9r+KfT21evQE3khwpGKAIfg2pNmouqc5ps/0fteFZK6sFQdyeZFCVQj
HvlL4lTNhHwQSl4Yl95sOhk1Kqs+ri1gqqui772ee8+tsGKYtapDRWl6yUciZgKvApR8TpwN9Yc2
VX3gw1oeiS/T9bsScSHy5VrgIsopsa6ru+cFzIU7ZeFWbRgieugPV4DIwOCndFiWG9yZzGa3qp/i
FpsSDbKFBvMF7A0bYcMkhKogp+Elhs15QnY0zoFjV7r/UleZ0u9qxmbZdUon5zvaNb9l5L1nf4HR
aDAjdmlfgyDpxm9YRktCSybBp3HK3764GjCvaAYMTx6G3AY7tIhQGQMhtgoeDp7ep2J1tjGC4rD8
mBZX/+Ya1WPK28J1dZOxBqwuNJgmcKFH3ATldNClLh6TdTOnYO9yI+ljAmXcaoVu45clzeHWbDT6
5a4P44LP8PX6hHOwBmxmSa075F7lhnU345FLVs+7jLgGtVPRVNwb3ajTD2QxsZHQiZtOyiI/j3x0
/Js8KfVSBwQywPOBly3dMz2Z5SyxNY1P29K02sHdOuunCybHiKn5NP1x03pXBrzvThLXIhsfoUeM
e2b8wJNKSUF11GwZ5fAwEDvASX1LZZB1IyymrcVZh0y1bsIFJex8avTGnWNWDWeI+mp21sD1Se4K
3JmW3ClRJOUFCZ7Wx64TuMq4fgzatuqmoGMhPyyOUrTXq5YkwcRuPesMRcZIuYpeYyDoYTydem8b
v9H41G8lxC4NT5rUK+AsZI09pLUzJUcd/AljTUOUOLJsg9wZ0eYNx+pM8+Ncast29ED304AYhsw+
Jq3l1DDxHKc48wUhusqpMM8I0JLttlOryu4tb7Z7ZH2Gph/L1TR+0XQS6rK0la4Flt5qEUlltRm5
48KAsh4w5Fm5PsI0hQdc847m4lvJqQMcj4aGIByXauvvlLZSWcrWSruTNZQ9WN7OICWCl126kQTB
U6dTINYa4FnmZNW31KjdD5XvEaNuOhM2LII4ieDyMbkk/C74g4GBLO4XTEqp99C2TdHHbVKyDnlt
kc2nvJuc9LPOqAzSpGqy+5Hs9O7KCk4fxs3M5U55tV9ehLIIVGsYEW4BnnZVxITpGPbBT7dJ3RQW
L+qN2Ghz3KvWyqtzXqd5EplMGh6yrqPCyNoePs2ErZu5NoGY6ibzMdVduxx2EnJo9E1HORCWUuHo
08JO4jcMcyHqJx55FC05klg0V1blcgjLO0vGhlyrq2Fy0Axne3XcyHJbdWMaCYcI9mBMRKnSZ9IZ
0aZ8G8FD2lGy6vJHkVQpIW1e3Z6TxsBrgSvDsU66XtpPnehMSTILgrGIAwu5y8T41aTYdDrJoMBV
RBpYo+JKFsCHCrdjsX3X81LjHJJn6QW9KY79pS24hWQsjYEidRZ0JQqnbg850rQoZwQcKWPNqXfG
tPuZWjtbcKk0Je4KzRGnxNzq7wJcsxMtCmRXnIwSl2ej1d3Ppad+O8u8muTRJtWHg363zHCmpMzb
SNOStIZINRMFiItxkrHnuuTuDN1A/BxJYPjmm3GbLuW262Lt2upf9rcBznFtg8opVNp+ZF7ZPRs8
0Xlob20B6btYFHz+2lv0oEo5iuGjzgtiTQyLPMpiEONxlEsOVCRDGajg6f8ihBX6Wjd1mLddIcRl
rNzaiXSrbfMLoXNKxZ1b2VZoEXvEeEbMZli5HK1ueJ+nh1Q1Ht5gcgy/GcVQwvrMoZFfWXvHR6Ky
HCeC4GD/6BplaCngSaE/w3qpr/mYNif63A1Mpc6QDCAFqSG+vcFjW6i8D3XVL3EqC+W9+CNav9Db
WuYVg85RIaKjP8hfzrIOTTQMRtIfc61Nq2giF+FlTkERn5koJTd16/ROUJgGmNYMGewQG0bHebZP
88qLnGJyZ1KPNreI85TnARNmk32b3JZ4EM/oez/EXEmaZ2nypWvXy5CZgHL4QcJgjs20JpujTtvl
mb5d9tR3Uv+Hp6IEskmF1BxAGLfbmVJ+zEiVgEcT9jbIrMHIhpO1upU4rI6247TWTK6h5apheSRh
xtWJYQXqFKQ10b6BbXSGecTyMAHTpoBzb7KtMUmObTouBxPT7Ae56dMz6AE3NoFjKkg2EMDc4V7U
jk/y2wgSlMpjxR+40Lbbo0GnJdzmzWOdyLuk0w7+YCb1A1VQedNYHmm0GZCvk08dZ96KFVM91XPt
5w/4QUczhJk1E36Vm+qp03MaBsJKh/Uo2VrcD0x5mj7CIlpizEg1f4wEPAVx35arfVyKCd8ukfB+
fuKN8b8IdKBRgpycTYCiZSPdrbTpoOMqJ6+L6ML0AwmrlAMmOYeUmLV72SM3YJp1MrUCPKd6ElFe
G/JiZX1OBA4KEpYnBnknSGOEeTY9XSBR6bN1N0hYrUGRo0wKZCE2FVuDnwFlyvRvanQ9LZiodC4o
j3QFLlhWVkDTIb/Z21LpwVC5scLMNSvniSRLI6oMR6FWaU1Wfdtth/Fq68ksQfj0CROpLbVkaGWG
uiaEq/aRJSejirOm2tu+yCgdEiyhr7oB/yAMDPR+ec9+WHpTgGW3MXB6F2tXntu1JELDbn2dPrnf
7MGReZI8QkjWvHi30p575fZjWCTJ/DXbaDDEHRP/NZwYBXT3pFRV8sXvJs2/gyrm54hZCpdmOwJs
tklPfen9ht2KIouyoWHoGxJllXKwSasZ927rJpAGSBhxzj2pLubZXS1crsRNsad0xpB1p2Xb10yt
6mRD+cGB+eyVk91nB3KL9I8LZ9k1GhWlTzSDO9jitigJGQUjmnyDxcc6uNScp5g5oLwPNS8pntlk
HOfE7NmcTjxWxBHi5i2Wq2bnQr/nLrvfSVF1ksBJkgImctcu4JoWHB9hvW3GPzVRx6j3dLINH5M2
ybOosZulORUV4ZhuKUVx3ogz4pA4jNWlsBq4GgaDE1iRm7F8zpWPBX6Ry8A+CO8yJQeWpzUg4t0P
VEP3IJyIsxVh7lr9p83JcrCY5D7itB861gZptxxeJ5S1WdwjkmNvspdpvBunDdU7wpoxJNxNy2+J
S1UkCRJn1J3dnuPwfVPp5cdFlsU3MZOvglu5yEiZAuEyB5WrO915HnIc39mgss/MpnB9C2ChBwqL
9WUjfp7BAqfu5cJJZ2KCJ6ckahYpREinKrsAjQS7nkPKM4Km64DLu1BhSSfVi+IWq05yLdzebW/0
uufgnnRza11sNo4vIxNTInYyZX336filUV2Ae721BF2R2GzzlPQwIGa0j7dyo1tHe3K5+v5ibY8t
MMUpdht8KsFAR/6zqt2iv/JgKhZkzZndL2Lo68/Gmu1xS7yj1n2uFZsdJOM6qbORSnkLubn2Pvaj
WaD0cLL+Qnxoa1AVdoAr/HmgF+iQIQteEpFodRygDJArM8jq5+w6Lt4oyyt+cbCXzZEc8i25s5eV
GWwjlfg+N4veo2s3vDtoDPR9uTTTO8Lc5nrAVZUg+GEfPyIBtPojrSNAfK6XULUtldJvjU331pAf
hUJcuJp4bGj2gMVUqf8TMRxJZmCGCv0EV57h4Dy71UPW2pAcFjrGFSdDolXJg5x8zk/NfO3rzaTf
5WYZG9rqJ4ArjZXoSY1vBGhXQvDhh0EedmD0Ta5XlbuE7sAaPHvVZHynOYiOpUo8PGj6ZoQaB671
UMih+bxuZWlybFrz5GHLWvNLAZI3Cx0EjRCRpgHY6pSAd+KEj7mDYksbhkumD1Yets7wi163csk3
zZc+tj2l9U+C3cmJevQhTdxvLi5Wg3htPLADg/iLPpEBvde63hL4mldnt6KBFBBCz0uJdcz3SCB+
a3W2Ezaw0JVei8B83CjfFk7rz8NKQ+Pijd1SX9qs029HIfNnJVpOZAO5xJx3JIGbI3kJx94ktDZ0
c48Sc7UrjeZhOy9JaKUlx0iONdlDCoDAPGC53/oDfQz3Fvdw3l2YTztDnBFSq+5av3f7O91dbQKy
ppX0ucXoyvEb8FHIyKun+qPMkIpXra59rR2rhLeOwuBIiUhsXFm27S3i1NU/J+hSC0oGDZKhPxeV
DIeq6jte/XG29qaF6wV09zb72KG3du918qSWmEBN0BMkjRH1TROzhQAjZE2vJa+77sQ3LlqALp45
RAlGq/nSVZqtPReJ0LfLaBpTfsqr0vHPbjEDAU/hgdODyAdPu8nJJCxjWynYDAkr2nadG2pU0doz
pTZW1Y5Sop7Mo7YS2Ey3wq8r854ASP1MYTnSTt3M/l5RNhknVZsuCnbDpwj36X0OX7sB6cydqoSq
Lgtk18+gn9zvyIHNjJjGMdOPsD2Ml0T06eOcYMgI9F4fODP0ZUHkn0Nw1XFIhQ2ol0390Okt6i2y
pTM9INtwWm9syr1Pm+6wNykilMxwsKXHeNnZ+IYsa1YZWjTOvvhERX5ym2XXyCe0oMKaE+FKy3Ig
M49y+Lss6+y7Lqf0azIXw3rySJ5AhOPU+Q96fNPZUpPhxr2eQFiRxA2Xhwyc0zN+oRRuJ2QgIvX4
Zej5ZqaHeCKtYfUmqT4EVmf3Z7Mw3E9dqW8/ypxoiPPQ2oBB0hI2f8z73DrHNKdFHhrzKJZTV5bw
yaS/tz/pDKvs1ljMWUYZ38o7NnOv/6TLaiWfieKTzleGt2tyw/HRqsEsGZMRl03ZeE8toiTBSc9d
5p8wX/w5NPOUVHODrDJm3jyJ4mHrKEqCEsDGHFLNDVYMH7i6HUrC0R+ZD5ffpJ/9D3Vn0hs3lmbR
/1J7Fjg+kovecIpQaJatwd4Qtmw/zvPwyF/fJxKN7pRcsJDLXhTQqOrMCDHIx2+491z0Rs6WNVGl
bBdG9epBmt2twQrO3pADF4OP6Y2UHt+Ep0vB2fk4FIp0G4mf5MepbjJXrG2ys5T+uiisFXdYhXKo
N+5SupfUkqQK886JB5K7tKRn0Lbipu8JPj062VL/6MzRyXC3g+T+sbXEZCbZWm9FsA9yIYLV02ns
N1gtZcAcoPSvMyZX9yQ1iI4lGYKP0GcP8mz3JJhdQe2e/SMckTziFcUbAT4V766aG/ZphGXdxbpV
VEe/II7nlM8T+30rlyaYFSKOzags4Lb/Ug7xMuGKPrNLgASL/bIAXJntIQNyO0WtNKzHvGVbFq3o
3n/QThdbtBmmBvN0o6HqNJi2UY5cUf/UAEzNb3ZcfgUPsd8d8xzoxVUzWGiWVM/EHpZo2cInqkgo
J5N+6x/GpuGBPac49WGekX4Zt1NhEo6QQ3AJSdLrCJmAYIPi0bPq+aDlXADi6JcVWyxyaTfW6946
abWEZpzrogF9xXY+crbCggFd6whPdWSTblS07L/DFENr8bIOO5Ayp5ZW+sgCrr1FLjI5QTYPU3k5
Lx0E1BpBd36ogF/d4hsTabBLYcKJneQwx/wX0F2xDb96eJn8INuVfSxhUj2vBJHuBBWS1xdxRqcp
fZfJocZwmfDJFUnHg8xYOgcMA6wLrVoBdOEctSBkjZa8IXlvKJJlG6f1wFXidbOlBvGLo4fZjgcM
hA4zbiBlF+miFrBq5KZY4ShKhC7rnM9of+1NiIjhoVawJ0ITH7UsgudoFwPDucVQPSghJ89pNYa6
vcfuaABq0vbF/aYMMX7uOfpeyIifwYRvLTG+Rj5Z15kJsgeSsdqftqz3jBOC4KxkpwD3ASmspWux
1bnZeOHNXVZHUwcF+OjAv3llzsC1IoLj/DhN5TknxMy79VDXFfGhGau5UK+Gyj8QRMmIuCDH2AUE
lKqnsXbb15QYRRaqbC3d0Erd9LgiMIbdRJcHBc9zhyKyVs++XPpuZxWrMTCDea+B3e3cMRMHnvbZ
vqRaxWg3Lo74SSvUq3Dyttah4yCp94QDCw1JSuYeHPOFvE5KGYkWRhlzEbNWIoRXo8G+rTpu+RD5
JgdlLggOGJgyD9c64u1zRIAhM0pUMpWzKgU6pfh/ua9ryIOh21ZldkGIRXZFAN6SXTm5P/xUpU1y
2LJUWnWicquYW+DHT0pO4jlpalhfx3phgMNojT1qlO3r2txmro5QqeXvFAeojsJOPLJODiwR8uGK
/SGDwmZLzV+FLC2+j1sp51M1WOSypmJCv2ARl340cqDgU6BZDLDDAfaaHgmaVoJ+oc4QxCIqi54K
bEHcz4orXisnPY2q02U89kL/Ci+kc9CTr2r5SLv23jtMwhXqiLP9w0PtCD7irRBClqQ7+sbsxwQs
tYeRoUo0Lc580rV8wUDYyh9SJzoi3g13TJh8GIlqAUdRh0FZF14Kl2s3T/O+i2PZDlXYLFP22PHM
UsBL+cXQKye2x9avg5rghcc/K1HeK8552eCy44s7poUmRbxTcVT1VomFdUnS4v8MKpM0tcx1CRYV
C/lDY8UWpYE83vps7z7QkLjWewWJa5+llmS8sR7m/3732Wypds8u2z1ZHHO8nR00auTaG2bQVD5M
PMEbC+58wfq7OIypt6bRIMQmDrW7WlaCuwGGQ27WYjzCJNIdpO4es326bDRy61iCh7MosvNLXnTy
flzr9XPhmut+Y+QF2QDUq2tJEd+hYFZGOqcsNEQNPYlMVkahVbcMSUZoJmgqtj9sWNjSEM+eqrq7
AayXPeeOfTZp93t+obQFfTgZputjjjubBM19+mGhZwqZ6DbPqGDnOzYdQ6x7hZLoWhYH8ck4uaIJ
0JZOHV0al5ofSeT3lCh7/y0rUuFF+sQajrxws/i2q51QvIBiW2temDpjDR9tSJhh5rTlj3pvEKgb
m6XfzWD1WIWjp1seMglU7WDY6K44odP2q6M8LMdju2pfka4gL9dlBjHUI12vZcpaaUy0rTIlrWHp
+y+FAGrxkeT+N+HQ+WcX4EbOhIizr/Ht82Iz7GX87uLvrLQp4Yz1ghI/0oXJ5Y+tqTIiIuOX74Nf
fiGGNf9pp7WbNHK/FrbLvrm2l9s15zv/+UH4TR6MNdwESAQFwIYtggj/7dfKmJmYzA5Vggqlu+Fl
pj/5WTEdbOgsn4gZGw89d0PAhGGAXDin1pMj1jS0UO2Ch8wWMp/X2vpAL/dejcuX4tHgGpkuWhzY
Im+/1GR2/QwRdku0qpOnwW/nc6fQFxcZh2Kw0nReOEhuPrIhnJ+8Nyo9CAy4OJCnYYf1wIW9/Vjh
ThROBDQnY8dUOx9GKs/SHm4Q06MnwfDMCo3u+RMJXPmpt5dn/jXNLdzd/SiFqyeDZvh3TqmP8T6U
1Ep//qn+07eD73FORsBZr7+/gQzU0CVrUCPhhL1diWYi/6ys++uO0O3lAyX8bzZLqj2QzsCyIHVy
e7xHBmRsmTNrlhza2mR/n8felthvN8IJFz3/YW7Uan1OwkBud9t1Q95Y5FWdy3o63eN/+meDj+Yl
w7yfeF04FW9/lAkG1mrrmUpIhZseSlp3xk2575O2shc//vxZv78WCFdlu6ij08R9/P5oZjg5I6/I
9sQCkzqwggCw2CwWS0FyajwOnjJ7mT06/pli4IPP/k2MiUTfP19xlJFY991358OovJS1E/c8yMHs
Ya3ZAHjmUlsBbK8xNhyXoJc//7Wm+f5+x0zPSNvEc4XtQX//mHU0LhoxYmmMQw/tigfhKONQ0tt4
smpqeqK4l4tZCn1B/Vf2bTgBpD4wwKLFpyXSLxrPpiJZ98aYv+taSVYG+T8MKEsKAe4XlgAQzagS
I5KVaPZyexrGEzTRHorC3rJY+fMfZLy/hrCODZYSpCcg+uameWcHnErFXdRnNPBonb/T7+xN0GBb
/Mzx31z20lm/kMGMzLImGDyo3axBMuYzzRjODllev04wWwvTYMJ1rudZs74qVxZXf/6W/+lLngsP
DIv8B7H3uxsagXhds+c+zG3rGgms8Xl71FvNhTU6KWM84X6bp29//tDfHmguDbcogDuE3KaHsf3t
p6Jf0geSpNpD1879BZOfjsrMdh6o0dJ4Z2N+bYl0OQ4b25Ngbc4N4+pa8sg2+iO/31/u5L+fs4Jk
B76DoDHFOYzf4u13kZqZtzr7p0Nq6OjrWuSBl+04mtdOKXf3qhNmnV/u9HzlDU9Eahyw4BXuxUDv
hJnYZYsR+NjiicTOdX+5QvHKEgMR2WBcLp3B6GYjqQth3TByjGvl6NywYKn2RFjeSGClyXEWtDLT
s6M5EhLm5yg4ArHDxA47ZebDdY3KwT2VNufcqTBKM71ydgZs0bgy3wl2ewWQkDOZM9kzWMS60oDu
LQUtPdYV6vvxxYEls32Re6EXt+3QMNBV47Zfdkvui0vLHmzrxpxQMuVOoYsrya1WhfacYcgDu01j
jB5XPLqYvNNo9WtnvUPblqmQ8SXWiAEn7OGD2+P9USB43epnxwaefkri96fsVk0N80alH3Ae6CmQ
AR8wIHNPfGZSd0FaWT3mP3JtdW/B+ZRZGorAyltDP81nMtWVtyL66fVh+aAUeP/W4xw2SUURhAvw
vSAVvb1X8Hnq0NfIM9yrKYumSXY4U0ueVnm2qn7gR+NFyr/u77fmOXPVYbktaG2oP9zz//43hXq7
FVo9Ag8+IF1z+7MCzGhv07Yvf9WW1m2xhSsCLVeBPOx+Bmf85M9e7p1mBoTydltwpBzKWTr6V+nN
9NvKQW10z/wtA9eLri6UvlzsyxJRkvGl1ZpKfe6zvK/injJZxV03Qv52PHYckbPqlPvjBgzpmuC2
Dr5589cFb6GA3ex6Kpdw5uoXsatWWR1SeK6m5B8jMeRpzqXajuNoV/uja6D/DtYebGZgQzQxjn7p
Nwdbw9MWnfejL6CBvZ9TmzJFkYYLyU4ylaOwa6ZNiwG11V/NWhoH3RCpOJERigwXl1aqhyTW9BKn
PUgTan9rvEXDPTjsz6mtDmzE6iwas20W7KPkPMazpS3p48jW/iCYu5PEutXtq7L0heSCpRg8hMld
/9kfiLIK+16bf0GvdYNu99fqlXcHE5/at+b6hTWN2ZNckxufN5UXoLDLxhqeSReSF5L2qb6wZ2d5
sNpOUJikaUtcp5uqHxYnK0c8YdBOaJXz/NmzGn+9WNkeWhFr6vHl/Mrygx6JaRY6xWoMQWtnXhUI
r7J+GZVJME2bT9vPBhnlJ6sqB/dHWXro0bWsJw35nNBXFli7VynJRTYKlhDcLFcbA8mSuMdVicD1
MJfG6G0qmLt6Oie2W8PurwfFXJHlD10M2p9ZC00v18GnlXVJBLjV9kQWwzuweJlyxTGweIU8CBrW
PdQJiPjiKebAgQuLk3mW6NKvvCD39ly2ZVpxaJXrxGaB9uYoiWI0n3DPYjk2SVA92caQX7gL0Q8x
wj6C0FHlsuEHvd95xwrcUR05mTf+VMXC3rE2JH1kD85BC1DAsXdAuTaRrMwLKEuUBLsVaPS/7ZG5
hNtcZnMnL1fgif2JGbuLIyt3M1I7rCz/PhVN0eE1XoHAGUZe12E5GC3bi2V395Azm58haxwbLfGy
NWbE+lLemTnqd+Y6TlVGmrUWY6zVztaFlhjrTzpaZwemvsovvaW08Q/0wvm5FyaDfqwpHnkfbbrd
EkfKkrflWPVumZGjhJG7dqdad/hG9y+AyPcavPeiHr/b5U5IIWUUvQ5pIGCdQTEDLLeJJmZBnC0w
jxZQ7mZTUz6tWWrKuBis/CSM0ijjZlrQ22l189kXxXbRoCP4gaikvxCll7MWNsvSTjoLYMpFY/EL
QjCpEF1ilPG6CEQ75PsCfLYXsCm0rnLT8XlLLw1K4MkZO6Q6GGQpvoErnBatz54Yx87DtZw69aAb
lQvUsu6MKzSdwOm3ye2bKwaXACPd3XXTh9XcM/+yWMaCqJCJjQ0ult380hg6E7Uxx0EYMFDjcjfo
FjGVGVJX0UAZq2JRKsXyClTdwM47Le+0qsq246YYbaFkK8wJlReTDjw8GBWgyKcTV8PZc5RGvuQU
IgWX+LAUgnrT5RupuJabW0yiteYe2X7/YjMkc4N2d5yHfFFiCC1Ptpf72T4f6JQIVuSWiEeCXpXr
84ocoD153kLeI16Al3pu9ybcNq3Zo6YrpLogpLd6Yaalk8bR7rYMd5YydYhDqgDq5GcxTwUjAYjo
wGWMJv9SlThejn7d519wMeKhSX259gez2rsnWSAMhNrmKk4+tonA7pGYFQH/eu+RAKtcshBKCwJe
4AwBPHNUFe9If5K9UHUfu3XZY7EjLTZNmqzId+SWZrHdT3Y9+HFaCfuu6SQrjsbO2ocxFY4ZDXpz
1ofsiKXD8y6HhESoNBDlGc+9dmRD6PFS7253YdjT/rKKjDLEGrlTc3Be4rlCkY/eBM1SETHCx5Zo
TqSgk/7FAr/duk2GbWmR0pkyCoWt7zuEl5ZWG7qdiyI3053+VWRkbiJFyCF9oJp379dScfw02ZR+
rWt29eEMo4jjx/NROk6rg8lkK/bHHbRXHSh7MInB8ZsiFAuTiAtQYWdBu49hKdydoSUTgS0i4ytT
IyJYt7UmyEzdrS7ZNamnQrEt5RxXKntw5Fj+GNbduK/0ts+OogHByYGlzXUgVWo4zwZ7lS7wBjBB
JwAMGsZKIXkdsV17NsoGm/6CoI/wUlBBkb6x6pGVobrnocvMJRq8Blk6xxTbZlDoCsDH5tv7Xd/o
MtF8lEvhvut5ftwmSqUAJbehJ1pn1TSnbAFIVV3w+a2W8ggTIGVOJESRAL7PRrP9ieVtRBBD0DLp
Gz2aCOQ2BK2iSXRjPEynbQDAgL1yxhq2m7k6z7Db/tVjCasz8jWtNRSbctzjIqzU/tyNnqUQXM+L
cafM3ROPqeDWCzH/8lKD5cRsiyTjPnAdBBhRUaTywSxw82ABX0g4pXoYOcjxagU+qjauyMToE/Q9
GZAVe78bf0QAFHFp56/WVmppFZRknrhJzinBP7MaPhA8qVXx4CrMoboyCQIu/J6Q7CXXqvwyA83+
aKybX18wtscAxrh+ei0RajWYL/pUv/f02o7d2YeHhxgpG9CAGUVDLkb/PBE1Z8dZg5otMdwMu8fm
QcJC4FqeLR5+zfKMaIiHklP5FfF3kXMRLdIlV8KVv6PfbXKSZ9X85GZ6+kqSiK+OKT9pnBE58q2k
UdyTPq/bn670UPkNPJl12EkEWHgWiHeKeszFDYdTySxsJdxTR+3BuwsjBslM4YKzcw7WtVeXLi0P
22BjX9ajpg1weSZaYHpiiF43ZgWv5xFeb8ruVlO9m0xzKz5NZVHLRNgF51glrJF/XverR3ff1pHX
j79fLecQ6AQaUHNRmbQEPHgzv9rUAODuW0eQXQtMMtQ9HA9JutuYJlXu4fXzlIn2WSumAjZvN237
PW6+DurgONhVtOTKJmmorDf27EQ0Fmy3W/uHGmTvEdjUmTaxrKU7cJ+PDPV33UXcOXncB77sPhl1
YRIui/Lxcem2aqdidOywNs8TIiIOMhKGto51eF1MSottRmdNsJPk3ifcKTxB0qLlq8t9W65Y5/Tf
IFxhPSDTanFuNZbK5Ifnm3Gzo6jj6NmNTkVNY+TZFfnI8xCIak+/Oot0fvYcJ06wkPfaXjbbYt7h
hmPBg/t5KsWl1liNioquJy3agyzvRmXNYX0FGKMj+ZftZxfzPsjt2FwNO73hod89hHOLIjmHQ+ta
Ywd/rSziZiEY5474ZLdSw/GTQfM8eQ0/UnRupZGRZB7ZqpaOsiwhz9whsEHfCYMqdRsdTtF6LwQ5
ZTqHExKIoIEM4x0zEuCxAG/5rlFuQAOKNw15bxO4rGv8myylj4gM09i9UK0EoBOJLRRRGRaBmTFV
NWHhFOjpOEdZO2P8h/1gRAUBDEaMYLLTokVVFIpSx63y0iEhcZJqaXuD15amWdFo2tM1TGmtPtUM
NL/t+mwyBp77/DUV/NYh9pp5umoNdLJERFiVuIV5JJZfo5MuS1yi418ummK377Uit50DFdXIqY/C
Tc3Bhvajjilt/C9GZjdHleU66fI1vW9UjVBv7vIx81hBLGajxy5DizouNA17m+0Uk7zKySMvHiqx
ZnoiOL2Wi9WrSF1zcWOe/ZCdJeO8LPT6Nt/Rk1zXvRJVgj1Eri/GIjva8ZEo8gYRNOwftyLT5sAS
r5UPFXxs/AH9YhkzSx8xbokQdVogMVSk/q504fgu0WIaVP09KhWU/Np6B6B1YLBFrtO9nEZ07C7A
uzW0VnZXV3JlXvpsZ3Z7j/oRs/ueIQ2gvMzrF32TuT9+MOn6fYZEpY+OhbQ9QVrfe1BJIwm/Nump
DkjV2hsoEF87HHwQ+RWu+y5XH9F5z4Ozt22xx54AkIgHsQPk1rvJuE/zXZE1MpMrWy5Po5XnIW+C
4mHNpjlhW5HOod+sL4Bm5mvq3Y+M4//p4xkAQBdjdMSk8l1XPnuCCfPAVkLPV+RLc6vBuBhte3hc
SXF+8o1R/qqmFuVUm49XmqX9+vN45P3nnzc2zEdQc8NQYT57np78bSrA+HQbBtxSB8Y1rRdg4WIK
Qz12gfxpisF49PHutctZjYeontqyj/78Bd6PJc5TEPYzFDsGU2nTfncBOqoJHcr7Bi8MOTmaa3ki
O1l/9vnTrzwxL18c3sUfTN5/YyecP5VRELwwwbqSMv/tny3x5plDmsGa18onNjb5aVmbKTTRquaR
XuBykIXnXRYGdI0K3fcDbIn6g/nPb5ceDJ7zF6cAhrFJ3v3b7+ARA92hCLAPGWVoe3IEVLdLfZ2X
NYSA2O+XPeio5iHr7eFH7Uv9FqbKNCZ/vvzvwjvgLJpnPBHsAvawgiHZuysBmKVpDQOd+LaCPWZy
ugzf9aEjlWpw+nV5QLVikgDGNMU5e+SmXyaFeJ5UwJqma6LnjOqaSHlTuyMIrh1/rVNXYQLOhSsv
pe2W+5EKYFsCHMLlkRJ40pKpSbtfjp0JTlptIOOjJFjNCrXJqPTLnag9lOZ91q5JZ+siPRJepdeP
GC/s9gWFuGfeeMWM5cLJ0lkeGf52IC8EYKpj5c4rIduC8Ucyt75NjGGD1zBQmt3oK1Zhp31m474Z
8Tyb9Q9Mo/oUrAO6wbADGfaZuTvBWTa8lOqyrFXqfDAe/20j6RpslEHHOBZUHMe13l1rHfXs5pYr
njKAzpFCEpOkrbdHTm/mTwUKkCunatWJLKE2aCmrb+HIO4eyOy/N5y0PW71rj3/+/Y2/Ngd/PwDZ
gLF582BekpbLVODdCTDtHdmBEOgSf/QgPK14zLTT1BSG9jSRM29idV3wRCKg7ENp+XsTzy4l0c3A
oIyHo4ES+qTIphgu0LNt+gHZjtEH9sK04weu6vHJwzAvjxvhWlm8Nlr/xSXgAZmnUs5LNzse2e6b
2z9r41AVJ1Ug/a1A5PaJrPU9PdompoJg7k0YsMpsUGVAyEDqUqcbRaFk3hdXedohGJzLxb3EqLE2
J8Yejn2/WoXqksqGK/vJIzKzv6DenHS2N21mJ1jcVy2YtMK7KiEf2hErVOfZ7PehQuHbq4Ep+Zw2
XzrDJRhjm+yZFhd0x5C0BXOTwMcER2+8MHMKjWlyEFsY5lTcbVSo7om+h003yOm9iDdVDPOtMIeG
0WHTDw92gUgf/4KxbBcCBJB4mg2IWVIrLFRTCDPEo+SHelqX1vo2as7cXY6KuUtMnJadoX0lhD5p
dvYqSKNHBLmZ2e57UqEry2/WaSB0jhxW77O92JsTlp3cH0YerCZswYeIqKAoyJI61RinuQ7p4DRy
s497uMCggIqBLRgLQn+5cZbCb8nbGxiVQ4YcYn6FPY1wF25lMjre/K2rpE1CB7CVkzIkatg5K8Zk
VlshQso3/oRszgTSpRVSJ8oAohL9tDa0eAQon98uBXCbU6sTEXlwUBItIak87foK6RTZPnntO1Rm
OKsTUB42YJp1JQf/3Lgao8ZnSVEdEK56211XjnoXEO84vtCLUQGjeUECN5Zmpm5JdOvFgzG31QkV
k4Fk3BNVhmEnnw+onVojSY1SZodGU4ZziQeQPzoHD5ffgDJIXzC5Qz/3S88egDHAoaoHI/1pZxNO
qGpbUYqt8BpPY6Xc8UTwJBomTTTrU12OMzmF+qLPH7y+3tdIoA0peJ1z7M05NsV6JyKAdd7pWb5L
uFpg8aTyh/t9IN+FOma/aLjR/uEC9/x5FAhnnBe/B3HIb99UVKHzvJh8nlVr1ifIxa8QfBCcIjX5
njnD+v3PZ9Jv21s+D0i258M4QrAAffXt57ma31XgYfDBuQ6OGXdQt5n0kwEH5JeihikDzmqpLmd/
aYkrW20jmHxTHViye19MIb+Vrt7QGQubBa4LXBZqNDlRTbrmaeQjkQsphNqrslsasnHRCU/0Sc9/
/hve79vPfwJ/gWl67FwMT393qtKYpdlMKG4iFcAXbAZG4uKIioS7M2yVJig0nfnf1Ywf4fDnjzbP
C883JzrRIKjpAa/xRofC9m4N27YzgsiZWOQmx2uDbrEEjTuuDd6xVHdm/6YxF4xE6IzRuI5CIvLQ
1mJ/UVPvzJE5wf8OqRZhOo0011j0rNk80l1iagC8tb+KSnCviZ2JBB5PupcQY4+fJZ4zo2KWvaFd
d7nrA8xh8LQEf/7rfrv3mf5zbZGLcAQZ1vt6RWuWVDYt6cAw/IpIMOj5JQtIroaBxRQJulZ8UKBa
5z3c28sJYxB8PfIzSkWK5bd3o4QyCHhI9od10xl3p5KgGW+u4dPhueRFYA9rfukyh6gPphyEGRRU
VNY5yNqaY33Kyy20Wx1nCVwOn4UO4YxPzVjZE9KDHLcAjRgOZDcjuBXD8wasop7VozT7XF6gIWJK
nxPcWtEO60d8fDXNKvFpFyXijdeOtjBez2tjTt/x6a9L/Y+Syv7fRe2dyVx/SBlbf/74+TZV/vwP
/E9GvP1vA5EUohzaA06fc628/hyn//qXof+bqARKdI5clCXkUPxvxpjw/607vOsBt9OHsMalqBvB
PGb/9S/H+TcYeRetF+IrC0WE+U8yxt71LPSGpsVh7zq+BfQdFc/5yfhbq9bX7NVUxdC/8J2eGK/W
wv6ozI4VRpc7mMsEWPZXs83yKhSdXxKxTBL7E44B50Oc6Nsj5vxdBGcvpwx8YNbUxrsTeujzqk9l
l8ULE7pbZlYE9TJuybLQ0ItM3DTkO3ghPtDVDFFbYgjQZkiynZ92t4oHnCjJbXTPi9jcy8Mqa7uR
pMAVKbDRWb52waCRiYWH7XAPifV2ZdIQnsaZtbQV6zD837c59RRevcIYrA8kYucv/38PPH8cIhuy
tvjdvPOlfi8eGlS9NHDdWSZku37QqoJNdNab/o91KDQ7oubkr7IEntwQA9qg0a5100d1+Xnu8OZL
CBRh6KW45TxBG/7+Cpd1rcaJhaFR+ZV+0SOqYH3SkUuKoXDwnBsmqqadEDm8fN3BItVnZoX1ee3N
zrqwhnacPjh4vd+/EZMSemFP/0tX9df//rf7D/1126bAECLCcYT+iSV2WxApOzt1AuZnwSHpaINA
5WumJj18sT02IyOP05Q7E6nEq58OvBd22UNsaDMy0yQP1HXTeIITb9t8SGYeIF8XtsH3ZgChRGTt
MkRpCtmGXWdGSbl26zSjW7M9NvmzM9lBlnnGI2x+fTnaXu2Qys4ycf686hibGbJnTXOFMY/0hKHS
lXPS8ObjXN/lt2peWxrVEghEPOAMVXA5W6S5m3DzNbJwUYtE37RWAG4So2Tj0VbwCl0FbcLhBeTe
9hDN+8RZBu0TXYvUYgORU03lKNb50qmZmgZ7xgD6E6+M0krIS5qMaPJUVb1SDZf1s8n6Pz9KOijo
IdBQXYZcwwTdfR/rDiOK1nwRi93gGejGeol8n0F7BD5KknVvr9tzTcAH6h6UNwVbw8GE4+vuJRgp
4CdrlDZYzQKBK3wO3FnK7bi48IISlAm7f1m1MK3Ctc9hflkjtvwP3pogeM9V6N/vYIMkRAc5uMlK
wtKN95MdDS+5qlcMsOkyltMz5SV0DWAimQiFr5QE0ON024Uy4DTdlulsTlcdsnu4qVa/egkEG615
6giZm4+TbP0d4AVAtuNKqLUTmsXiFkewEmxhRQ/c4+Qg6VsjJgo4UgogcFOIq0lzQSrNq5aIhd/m
ZbAZNYU1waNmXM/uqgEOKQZsp2xGEP2OzmBwXNn2HLvS3vt4aiVAsHrWpvJg1HldHvLB67+wv6rI
2RLb2D9s0Jq9SJLuaod737XyuHZ5xuiM8mS4KdNVDo8abvGEe8y1WZNV+xrMhCBkBKLbOFAtE7c5
BmTTHJ4bJDy4Mm2HWT3cuYFJkCE21Mkj6NVIstdgdTniYz3RYe3lcdJUMcX52u1X5xDfKsEd4jak
IyC4DE3NOT8mXuU4V4Sin8Hz0258L6wNTYspmHfdG91O7BOnPewyDd58hxyUOwIFKvhO1vAEw82h
R2gkZnITK2TcyBJcjZQCdCXOp+kb/BA24MPsVsUDSxi4EhWS89NqreMal35N+lJVYN8NzKxW3bVC
E/gtw+3hRGO61GXMxjHdLqpc8BEsu4mvs03a/mCBMTcHQGsgH8nZ7V2EAKC80Y+s/OJt2o71Z6Vo
kuPB7mztGS5NW8Kdku3OY2+wZpEDToAAO3lPWFWpLXhei7q96jI1YPviRcIGd56AEQHHwt1Ta2Q9
Rspupu+ajlSW9PVqrh5oTwqe3XWpXqDQTmcuXY1bFvvR2gZ9X/GIMSie2yPSbXZS9oiaPNpq1jq4
apbsQRnYvx+MZmB/mi8GOLO9cPNX1hp1GU75giJu4y2N0b2jqQ83DwRX22PkRiwBSC307KmHMLkz
mTrAzptwCYK94wW/G5BhynlH8Dcw8AKTZkjkKUaxNXpiw1Ls45K0iipkNlNqV5rmtr/8Yu3AkLkZ
G3AsPFl1rCY/581NTPZOtrQv7ljHM24BXdvpoQ8KSY/11M6ROaWV9l36mplGhlv2X4mSpgyeczeH
hXWG+WKB5+OCqbEdhlfVvr+w+GwVPqaMLthou6r75LlYyNgu2sZPoM6sVUdvgS04K9mZMdTIjjeZ
ksUnDcoUSefwC3UaJEsbj1M7AKBMBxeXMck3kESYUGldZHgOFGUmpxVmxdHYvtY5g9qQrG7vxWVB
moWTWeXfS3g29/7m52686kjh+RHQMUU48ulSKj9Xz/iPvB2qfU96eo2JJwvH0mXx0S3iSgGb0ZNM
x/EWC3Llm5hT3JjCylmJIk3tRjQhdvjJDR1rMu9MATmZUVnuP1jTYDJczBSmPZubAl7QVqV21GEF
xxgINKg70RHCwD0fPQxScO+Zd2CGCf1OlRw8suFNcj07NaCjQnNp3GTAt1hjljhuw0FfYaiCowKR
Og+MH5DMMNZKirrrWTku/Yvvb4rgYwIqcWcDA1zCxUJmdnLGSRNBmiJ1w4xiOHs4k3Q+3coqBYVj
zlPgoAJlMub08m7KkNUcVD32RAlOwGOiQfIiPoLVzZvn1Vx645I+mPx3oNJn19my7fTY57CDO71d
vOxq85m1Bmo+c6oLPHrEuYMmAJGRle2h3wTGwYV54hFVqrZGo+ZuFpCdEnLjoMrpu96tg4oWh38U
zbijcSxqy3qdp2WVJ4j/MJAvpNOxADbK0Q0KPKQqUFtHYPq0imICG+KxK2+Hvn4olnR8hWAgfs5Z
ankHlr79lciYkV9CQhvEBXzUqQnr1lNnDgOXEsMqc5HAKlBIoC302XVCiNnRyTYVxsGWCd7Xyttc
Vp0wFfjgBYT+DsHODOt6hspa2/l/M3dmO3ZjZ5Z+FaOucyc4bW6yUOULnnmOE7PihohJnOeZT9/f
ke1ypdFttIFGowAjYaWkSCkOh3+vf61vzT+RJYWFh03nZS0gud6PsG/1TdHf7q4sTfPHiShAjpNL
981FF3cWRMOgHL9GdkIWYMLJ7ja2CHIN8vWMV7ckCWXC+xbRz2xuR4BJnZyI/KSFE7deKfn+LRQg
PbY2fWf65F2bftoQ8Mh/RFRpE4ClKegIx3t6pnyLWm3paxZ/tSjGeXPbOZq7qZ6xBoui1J7ZMmbB
PadtwgNREWNGlGPgPjFtTgilfVh8ygwO9C4kdw7ripx+ckfgMYkWzKasIBO2vIFnsbMs1gZIlXfy
ing+IqerLnOmlV86h+l602OsJCYatNyAY5+UxgJ3nSsXs0vaaicSh4IiOD7anVEyYPG0cbsfiSjM
N1aJ7hcOQ6UW4MFF4tV1NdP6hnUEG3bTJSP8l5xWlQwdlU1zEMYsGDpyj1hQYvzKqR4r1h/8jU80
INl7t789ig3wmxY0XLvIFmPa9rS0TJ0/4b6BKItJIWX1a7HofTUJzYLlHSHYaqyJH3u9v+EcWx0a
DLKkzo3c2NCI/doM1mM89vdp1Gs5d7kRPiGZ2F9B3fruorHc5sPRcrg39B/NvZf7mBeXVj2NHyGY
+NaDCmS+j4Q36WFQk0OsNeMI6jWONppY1HD4LWFXaBWGglq266k3J3vlFICdF5rZRa+Yxge5bpUb
f0aFbyaHSM2OsbJ4sz5qWJWL1Wh3Nco4HrKUuRsa1kIEbl169EUVsILLuO43AZF/mADhiNUyU5H2
KYh2tVt7rtKHstChz+edyd6n4FB4IPRsl+t+tMrPpsWGsutASgBDMWzrg+2G/DLKpv+sJ439QxTJ
mfmDxCtYUJzhr6bZgwNonRS6JPbh+Dmr4nrwVAXvZMn4Yln7dggAXo5dYDw1zPXCc1pBy4Oa+eD5
eyCAw5zWivccltxmokagRE7RVHSSsTHBM4Q+9YJTm6xqVt7W9fxdbIZUDDXBImU6BU/Agwk9Ou95
3WouKs0W+pV/tfAFvdr8kmk9TWxQV1pYF5hrdLiO6LDRO9sIP6MUzCarylRCaANj36ityDhm81FQ
nHjJo64pwRgmJXFfPx6QcpyU6HDLDSsWyqgkdMeAOcMJJgdsoZiw7qZdySxScxx8nIBE8XQK0uSn
wTug9GDFM9tUcNysBScE8xXwst97cCHHN95PrgAlGapxUdptGy2VQWfqwse9qjayRyP0DGL0x2Lq
gd1apDefWJ+CAa5gZTkrDJ+UsmUwmENyzmY6oZ2ivXL2tMvWg/GKfsh/DcCu1ow/m57ChEWhtLIh
UwXDbZog4sFzdHhdz9MsnnKT8CVP0YiKhDmq30snxJfZEKeduIP9cK9THgkmXJfTowzFrdIVPqHX
9KqB0YIjl9tPdfFPYFxtSJuFnsJ2wtMFuiF0oe6YfFc1b6AL+DrMbANg9I3dEZuyvoLWaBxjjKWM
KzI0t+DdCozgTQsW2MDOIhVaeuKWx97VgHLKAccRlpzLfGMttgKi7q9wr9aivBgxBVJj75SXgm/4
IurjJ7PDoFKnZvM4wJVgT6QlF2gi2zCewnWSwg9dWsLRP3H1hpwZo2oXZOTteUBCLjbTaEeWg8an
/JH8jlpoc/6cMYwvB58KdAf0xi7vwi3hhOIsaSjd5iF+6MAKygV3t9gY+VTe9mLBcrBwuBVZrE5c
pWI5d0nhle7UkOwv63OZJ9W1hyqEU5wUe10Zr2GEs7y5DSDRMK5gpySUaHETw2olfFSP2zbBgoXp
mvi8QYFm0xOQ50C3CHS2QJNuBg+gD0+wW08hLOGN44TNez86lPnkSTouIUMgpwTuzURYTheoEumm
79K16XCtuG3wZVg8mmUmHK8YiGMsbaqP9XwGFOTrw3qSMCbxxvFkmndMfBdnnGovhkizHJim37pR
430fqys+O1QHhNd9Y83kb2r2l53R0el4441UmJepMzKDuyLPNhKo9w5UutpB8VgXrhtAb9PSy8yU
tXUqjb4Huzo3UCY8x8mhzzeMCKVTaB7iOHaiqXlq8sw5dPWQ33MP2ttQ0OEz63O18Os0/IZG9mCA
rfCmuEi3ZZXu0SDNZd0Tym4BkxzLxk0O7HWgpQvgC00MUEN0Ul/MMRauwI1uO/GtHWsu1DmDjLky
tWTDgo/j29jba5M39Vpvkn0f5C7jcmS0K5TMDGajkmu9VLVnjIYOrWC4t525OmcBJiYAVR6F5elT
qqlgwSnimHRNuDLxyi38Ma0OpBHGq5TCXTW4rKslMcH2IOtmWE5DEu+LmnEPipH1HISteYfL4Ynd
JsEExprRq1vMoKPZhUxtLa9Aybd/MdD5R6uwM21CXu9exKWz6Tp3hL08hs2Krem9wzxxHW2Z79o+
z/dm0Ddr+Ifhya/c0bMKkMPUr3ceSQKGs7H+QUkl52hkCNCHMP45cUbzKak4QtRBsr3Zp2rAajs/
rPwfdsXpLzVcbjLnanMsPtiz+J5NR5xbWZnL3vePAyau0qn29GM94e/TDoxL/crBXmy2LSp9ha9a
VtQNFLxVDlOclMcEW2rNq2zhx+ENM8M7LFQ3rEQXOki1KLW8u2TmxU3HwQpPzgqkMNRnmQ6bVB8I
xwfwAepwLGoCF7SXoOby5MKJ3G+SZnRW1mheGl+DP40n9pwx/xJoDPQUeqb4Qb5+7zuYKPJeq9fx
xBFs0Ge5GnleJY44qBaoM+dqrKFsQFlCNf7zJAe1aScAxISnV6SH1MKodbHuNUO9DlrDrqoPdY+g
BGf6MdoQv/BXltUjKXCDnBhhM5ZbGHcgjnl5mXyRaHFXldDfqiHdWE3KLhkLjnzFg7FNelntw0Yf
NnXJbclDyaTip1m6ZvpJFp+PkVYxsvUTdfVmgLV6ehqG1kWGscMt4MrZ6+xYeRojhrrJSJXT2YfW
Tp/ybuZXRWo6Be4UbkdfuBuoTMW6QupbAEVSYHWASIAAs5EcUnpZsjb7qCedXErlfqaC5zVooX4V
NA5wkagNtpU1tKOXANnw8NAR+YB2Ew2ye+4G+3ki+8/SmbEn6uudyFnOLLRajw5WOdjjAuDlc6qn
BJiqjnRQSY3NLgBEQrsFsK4l11G5qhq1iqbwcZJ0ICuUgsTl3gnAj09w0p79mnsuTJKjiJCHIOeE
OzIyH7gbVk5iEVBv0g8RZdERS8I5YR22TeyKU898u4VtYexnSHYToiBCbVcsCxzCp8yEGhL5nBNt
sLJLmVf9imf/BHfpdqwYDPNcGdmDHYligwM4XBpDMG5a+P8L8t4XHwncowDlhwF2bF1LTXDPlfwJ
lbWF0yw8kZfDvu6jc9sShcjcNH6RtuscAhdYmz5l336k3noV0hEP1GHbxoPVExqymuUYtWuyL1c5
p+8tO5na61jRYnFUD7URjE/GkBJp0kEZckbuEDLsuto0kieYW/GMadGfPNxC1NnBewG2DNuPHT8q
AartYgJPtL3R+4/WbDKBAXJZs2wYTniWaUaKhGDf4Bho7N0Ecocuh6RTSx1r61ajmQXXDbVCI+Hs
GBHkFkoIt2Dwn8jUUnsfNjRNhNnQvGRmTCWJpuQ9oMwdt0hFbwuxcqatN+De5mqWggYQuDP9cnKT
F59DDcBDmS/SBkZh0gYGyJyqA2kbl+YKkBUoCEJ5ywi8+WoqZ/89c90ahoEJKjuGNoE1YlJ3ZIXr
pcEhy6vKbNwYg8kfuyW1TpH7TrIa9GipeKznWtvWvhG9RhDzbscqnxa4uqffIa93Pj00Gz8OGsT1
WjuCpQMuGMqR/iOMqneET7ZOQJi476pjJVL/XGf9HVgJ8OhuToIgajxrLKsVPMUXhabjuUSuHqgT
PwQBV1pm86bk0ayQhmRZ7gy9vOO4xRKBcewQRvXodcnMqJTo+g88yduZJTIu+mSX2M5rzcR1YGHj
U5GGEBjPYoYRGdt3fMV2wcjrybGG3NR2Yk8CaM8aG0mXPQBNTCgpoJ5syIK8yW4ckmQ7dCUKsdUF
exQHBsUsWpXKbHFiEYicHUiqQIPpy83deZ1XYtdZjfGoZIz7ZHRlfu+XySlpy5+AzCuWWQnAL82H
bhI4BpgtSGva+E7GPeOpmZfbIfCXpop37hC5rAxs+URI/to01Edz3tlnqntLys4CzRPE97zh2zcM
+soTIrRXFhzmJVGIFy0Kx0MZax9++1ponfUGquypshT3ZZzUy9KskLvCqM0f9RA48GCLFaEvfFm8
9S4Tkyx6eTNc3IpqSylaUmUhlRMdqn/IMnMNhvDakoZbyCbWQk9kfu7RJkePsWz9n3NaiIOuDSUa
jdrjtR7fhR3fWssyvaEZbMh2Lq05/L48MN8F+0icf7AcSbR9t+Pb6KOIyY6TbfPcFcMLCa9Nk7tP
owaxpAQCc4pYVyDhakRntIog7oCRuzfbTJxx33TpnsiwNZ3KhHv7uwRSH56pGBqgATUR2hMXBWs6
UCvRTc+fYOenLeRgwETzqYtyx4RYGgZ5tVZTF/Fq6kC7bJikiR+BU6Pf8OKiMJrL0jJC8UAjdSI2
2N7C+RLhvHE+SiMxYygFVS7yNyJhgcaxin4nokXKopuIrIdpveACceW+Fgjty3loAuPRwimenwEF
UTCWo3trT7VtkoURrptbW6JfTXA2Bt3WIW20VXp0QPC9ismpURCgqeUbjGJsSzya16LiQKtc0yyC
RDnj1tZ7moM84eDJ/VYMefkKy5KtzmRKkv6+Ld3S4XhXYJiOPGqENPhXY2IMpwoBIb4aLZaXn0RV
+xnr/u1ERrELG20+9FxV/XA/h1QsEwabeSn6Vtykh4b7QH/xgdXX26wZqnrrYJgazppT+DZ5Kc5T
z+xleuQ5O7b6TdbbSU9CR1VWw5UPPWtFwldq9hpOQlFtfR3rieTpNjvzlxhvVPpJAcl6zzWMmxtF
8rx7HopxwAJXOUkJVRDhEVgaSNj+xQwLU7/TVYCdltoJv9WFJ+uRMAWJSqNHEsHIF5bLpMY4wZ+3
U3LbS+bEB2PUcslgR5fOthtKqV7YP9STQwOZhvsSuZP3/4cNa0h9dFwJqgVt5RfJeia5h9896Crm
I7CyBbhPm8DSa+lAOf1yZ4K/K043HFIgfqfthTQo7jQivNgBt5yzfXUY684eNzC9++yoJWVlYQNM
qtfStzq2FSH2TpYSCAcw5tTP3G3C/FqFJsJ2m4TFSXOGkMytMznWl6BuoPOgFTrhQdI2KbeDVgbJ
2kfmrTwu0cndMnaDq6AzKnE31m0rttPbHmkp1AziUFome21pQhypvEmAFjpUFURVb5BEjxbSybI3
xE3jm7bGaNgoTqHxWVROWK1tXn373EqLt7Sr8K/6gd3aS1eUa+h5vokGMJl3Zdy9h5OgJdHy+2fJ
fb2aUeMvutWnHzT2LCo8fweJwfmQ17dDgu/zqgnskTdgrh/HqHrhVGLcKV/fgxV/D/X4Rws9dQXh
wHgkE3kMjcRZBB0dN7mW8jd3NR7bCYGyureRyuuoUjsQSOISZIG46zADBqtxCnXO9aAVvpKi8U94
wJKA2KQpP1AxuKETnkD3Y1FpFz8p0+fQKsURWeLSIUr+CAnerocicT6ykZR03rhFRPOCSaFni/mi
T4rsDZdQyQrGin5Ie+o/WOkSl0/ceAO3cLyvA8Ih1DlpJkCFWVFdYeXxGlBgT+jT4G8qg++2qaFn
zjYFHNPKsD96HEnrBvheZUxv+FIWlevsB4uoln5zxSktLvZImtq2LDgNWgDux1G/mPWnPbp7W8R8
7LEbH4FJYzKOENRZBFdbVdbJap7qjcODYR0x4i8IWjRcaRzNyIN51TB8ubp+wIWyFWS717jsnE+t
SUmVifcC08dCUVpxpxlud6XZOjgC6Kv4l3mXrGvSNak3a4B+flAWRoByytIY+5s+zvUWhpsKNo3g
JEmXHNTejIaIpySR825upEYemvXO1RcFkmtGdYSB0g2scBvXZXbg6c3e21YF4jY+dgYNU+/hhwd2
qYptYDJzLh1VBuZyalL9q+gAg+05FNMu1PrjSGzPx+nm9aw5rwFm5mFD2RGbhA4L140wHLsvKd8g
Ys4IWmTBbDTFfWmWY0LnQCbvSQe6n1M0xBnfCI4JK6Kh2bgADpY+AyagVsRknpWHwG+ZSELIGsDP
xCxA5KUNSOeJOfCDnChs24AHcLGKiO4Unl+GbH8qv7ZeZVOFP9mIsGWeZ/ZRC4KHdrA2lJB0Eswc
K6EWtQA6+ejHJYh6QWYSByhEZknJG+ccq/sMpxj0IfsiHaRU1itrGXEbQX23K8wKmqK4bd32swaM
k5S3tkUKdAne4dp5NpIppzQMcMDoZTpGhHUrM5AxnT0nb32YTu6iZ0lNhp7nRbicLKNJL43pRONe
Byj73dZsDRcpnEFWXiKPU/x/RekvtcynNCZyALEokLA6D+60ng747lsG3oHuSrxrVOolcyTzl3Hs
RbB1wpqZUDIdnbvMJ7w80zJI62hkNGzPGI7IqCXAjp9zabC/Zz+LCCkHWz9DHYky7smACzoe1QxW
xbVj+B5zVz1FHJYjIsq0PIH4tMqtRBGmLEv44lMAoOJDNPtJ2+FFcLtnTj5I/bZjsTCrq8T+SSDi
tg+hvIviFkJ7z0oRDMNkysj0ErSxVMekTYznQU3Ug3q/OSNWwELq/RIczkDxW0C0Bcs5jbWRH4Mx
dy17eHWqTH/6LWQ1OgwZ0GGHh/7OyqDKk690/TujwdcL6HMsXn8LSLbTGu20K19lNIvM0bhQEG1y
zzeb7us3WiKCdCbVt0LkMdt1bhr9Z1uYxkXNluIbyD0zr+chjMrd/2Oz4Of4758F2yBA3u2fT9En
FqTiZ/sfNzfi3//9H3/Y/PnXj4PvYvnevv/hB8AFgFFcu+96uv9uurT983/whf76K/9vf/JP37++
yuNUfv/nv30WeEJuXy2Iin9wCOJs+WeWwqidv+v0Pf/CSPjrC+6+/vPfYKz8zVeIe9ByMcrdGt4Y
TEC+/M1XKH8nBsKzGzufjevsFwIsL+qbedBSvzsYrklk3QIjFjTK//IVWvJ3LIUcn6FBSfxptvmv
+Aqd/41RxyQGxp9CWVxQmv0PBlcTf3ulR4bhgXEJXwk20goPTwP/FD1tnGsruMtuMtfc/hwpe+gx
S30Q6o5spb8LafZalbAbPUsPGhLVbfkQ0speNl2xa/1Ov2Rj4R4SkQZH5Oz+FDhtAa68iYsTeGJM
+/CHTvRKraRUxq4MXHvG4dX0+zGaHRoOApbuouQlT95kOEhTdBu8zcmensQWxbOYf4wq1pdjL51m
V7jFdAh6Ux4AlDyQSIL9z+/eEF5gYswB9pJvCOrX1pfjiiUlhXxlecUhk1OklddLBczLWbCzCjZq
ooUnZU9/OzFGSImTq3t1SLFBZbBH87IoHa8EOVjq2jY1Im5hsLNhtjORQPeqRcxP2TiuwXj3nwPv
FlI/1ndNq8AKEApbXBfFy2BE2LNAmojspu1KmHV/IvLXE+xnIeTluq52Q2+oDJOvg/SGuk6ZTtqE
r1o+iQ9DzBgE8Xp6fZbiS9OjaT822a1gDMPQj7nWjQ8aJdW2bU02pwVOqR+8Q6DGRlP50HRmwGO8
T7cYtKAwBwZSUs4iw0fTpi4ex1iR57uw8EG/5ih2LcHArcNE9TTUDZaBWganwJzVoQklQ72VNP0W
Z18D8wGQyaFQhb7oOL/sCOsK9qBa5NJVUWzcQouXE6zbzmO4xrUyC5bgVcpOEFxDs+yk/Inh2j70
dTeACyjm69xb8mrkTOo2m99d0ZnuxqlEvYEF0Bxof7nxzRJ7z+kjJQtMB4VCaGLmyesngyahpd/o
COQGJS8V3YULzpFouA4+pMoU+iNAzdRYWlXqQd+gIEpiQSpHtZnIRhIGn/PzkJWbpk3Ux6AUv4rH
Ot+6lO7OUb24Rlath9aGogwPF1h9RQAoGKxT3vhyoWnIUanCv6J8GJ9JJtUuc+aM9zNyZuniCcJy
xcmp157xjBPbsSkjGBjCBEqxH65SmxadlnzyKixi67VI2fzUrQjoKwqM/OC7cDY8DQDQzbXAyc5q
Yv01TMN5QyNN/wmWCXB1YBoVCBCDGH456jsHvwqrzDwKN0Fa+/xDtqSzVLQy6IVkKa6kv3AnDGEm
p+BVV3T834nPsschaeiULQ72rYRsfDNqrBANm+APzrrykVPnWyJoLEUFNc963R/SgPw4sD6KsoHn
XFxqNFdNykqR2Q6zU4m3Bj2BZXJv66equmFH8qzcMsayWeNCkyPKX4iQSxy/e64Gl/WND/ILoH73
KsiKP3Hyowqtt4Z1U2RQGsZiS3GcvjRErbHGTV4Lp9FWg4Whh1u1O9KGkl6zcHxWvqu2naTayjZu
V+OMO+AyWsSzI7SliVzIWkRJcufTU8juo3VwIA9jd64Ak3Qrt4jJcuQgtJ6hxoxb0xm6S2v26rsa
Q/0wOR3gAHDW0OGNNuLADc5gAQmgPWaWBjxgABd3wmvDKRxOUFMtsWrl55C0xiEMM+l7WkIRgkUz
md/NH7TjTqewLOavCpYzPNjMnjZl2WCUsICcNjD28Yml7reOVWvp8vU2IpnafZ5mw8FI8MrCt1oT
rHlKhCXRFoe4Vp4EfjHsaeDu3UtUsJ5diKpLXipu9TOLWy1exHBmrgC9Tk5AvZPpBMaOV1mIaXKs
fGjiTcEVyvnjEQiyVe40Lcg3oQ9ulMD+uOJ9w7YnE3tDBcNynKIWHZDHXVr15Qyy3UghqIvntGvt
wwzK5xGhfp25g0PyHBOCqgtj2RpcurRixBsQ6EuQV0Gz7PHt4LcIu2PQazalRuRojbK1yGn1n2ZF
W7DL2W1n0uxBGRUDJEdA5YVU1yxS1aDHpTinojqeT5Ed96s+yjZFBo3CtfJPO6l/pE22U27/qtL0
DKPzwRYRbYEhg+razm0QfGRwugXhv/K2D32Hoz6dKHUIjhIYCrsls95qEXTLzmzpZAzGQN+WM09K
sojnye3MV8EaeQUEP9uHTm6wxvLLx4Q9xltUZQ7AHnYJFeVBCxwsWLnBXf0wUvxc/XSGDHJxWh5Q
dV9/tXVVr1sDByIPRrx64YAwq8bzLCyLU3JEQ5dsDi3+L7BOztUEc7Q2xPCRD8J/aZuSmtGEyiwy
QDOvbTdf0MuJ8d1xOx5mYWeBCODdKEzHvSd2GICExUvd9YlzTemX9jDWHLskSCkg5QWMr0YM2daK
XO2h7FXynlEWHXupE6gF4gjQlIEuVWgTI0+7LsV0l4B3oQNl49gTuzJinxD2VfHalQW251jvKBJR
hb3TMbV/QL2hzN7OGaHn1mR1MjXyq2CXd3HTTLuCt4FShD/BudBGQtzQbvaGE0970gP+M6dwGR9u
dKA7ePif+kCHRu3zErOL8Roo3XwgDaU2VGcX66BpqVxSpdq5CV5wp5Xhj2pCE0RmNwV+o6Dc5dIf
8xWa0k4Bel/yXHb4h5QbLkwNzD+loxJA/yWZtAkvaqqXV1g76j030rsejnK/ZqyadfYHHIv4iIHY
tGrK74Z56p7pZHxpCu6o0WnodQQlRDJ/DDxyzykuNgQNPevMJ4Oj8jaoeskxitFTeYmlVQCfGCJY
8Yt0KdPSfqUmlPdgadYHX6v8k22k5Tms4x5Rohl3rIyrZSiq20ndQUulsom3tzuKT/6MqeXpWAx4
r/SOOgeVrx+C0BFrN5haIAXk5WWNcTPI/OMc2uYmTAW10YOBMZCdFg7nrvLntduFG0FF+7bos9Pg
xBwA6SMP9r3Fbkj0oYZcPs02qxcroRwyxN5Li4q/Gnzk7taReCwNR4wekWQYXrqtvnKMLlsnd6dz
wfl5M9NruefEWz/GvdPxCqGrz+t1DESDrlV3fSWIZ4A+o5eNm11iwbDxAkR0Gb4RAUlaPNL6gF06
czaA/wPAXY54oLubBxciJ06owS6f5zquftQmwbQjrEL/mzh0pz+Efj5S2VAq8JYpRQ6LmT1XHfVz
ipc/sgww15FYNLDJNsC4nCeLiDzh759Fa5sPJCIc6t9pJgh57WeebMvs3TXLVltqaVxtEtm65/pX
IaaZOc+Qugi38bNiD4p7o1PexUQSFg+W1dQbGLxyXfXJfC9jLpXKgbzVQvaKuxu4aKpjh1krwD6W
0VVqyRFQNx/4hcXUi8UsuR4pVVtneINXt1zftwNva+kAsNx1E29Sqh2TLbvscsUnUW1H2G1P+Ujd
a5+9VURHPdrLsBtqfDYqotzOZRLLZuIhBHv17IdiTUpHZXTE2f5ARg5/Yiv697iV5zhp67sGINmO
OeVaW9Uawt8Zqf/bKNyVM+X3lebin5jvwfp8momxEYWmtkMxG0fJsDQ4A/Wt6o7yER2dT9+Nc0bF
IgtpWLfsIuAM7OrA5t0zQkbiQZiwdGemHzQqqcONAeLnY8SSwGNzmBjR3DaOqXuzm3tApzf+U1QM
5S4mky+uhWqluook+lRMsFdDECZROgGDG2TqxkybgqsImopvRDrge6KWaR7N7MFnQQgkCNZWV7XO
Hv2D0N48zBeXFikNOatGZqGL3D44s40vV9VovzIQw3XQOrjJBIAEDpSaNVHHL8Gr6db6dGIxI7aN
G0dbp5w5LYTIUiwG2ReLIBV32N9sMlhdO5+ttI++QcZTAR9RzRdBJLtBePoFXDp5Zxl1DRUL2SQf
dRJPtzwSnoxzNUbjJk0bmrhVKsAfdRW7nr6rcYjgHmJaKsMtGgkJfFJIkZfzAWNkIo/FC646xK0B
mNAJxlPWWotpiF5tlvwkUfNR7G4+aGZte1P73bjAkkwYjBWFfldOvFxxuNzjts+XefeaZwHuKdU9
ZNEMT6ebsy1wsHrtODQT4dKibr0d9qFJ6eaAMHklqXVMrerOrrp5Rbq1etHIZN9XyQTD0ohZbU1G
eCJvEK6g3eYLFafZpo5VsIOd5G8AJ86riRH8QsuVcQr1kd1eZlsbieqNfUdV1zjj8p4N+Dldk+E7
nMZTL6Orkr1+tNpB7MhjpCcfDcjTINvFKzsEpLDG7Z/d49T96kA7sIvUMNHowiggYAYhE3cn8qPk
toNU0ZDAZfEXPSlj4JYNAvdex3DzQoaOTVfr94G1GvBoPNZ0a3F8yIBd8AUydQwii38kUXCluyYf
cf/nwJdqd16GOk8EMev2IsDPvQit/DUwLfesC4urDadWf5Sk8ZplUIrXGhPxinYUPi08E3t2Poip
/cyBNTW3CYSDu6qvFcfIOLibBx8LRpVn91LO7TqstXlRocoustweP+qeirMYHl+xmLSy+irLrHiR
6OaUXY08h7wAicEqbhFXmjzN5xFfzaaI7eShryYI3EpiVr0xGdDyklMUQ4XrFcNPx+Z/P4umylZ1
aWH5H0W1azsfeU+bCt7PMZ9vWGEA5fxh3f4urCkRgi8ZrK8HDOzMhAbEqteMC+PQDAAiCI6Up85U
2sKsp+nRmSWydjcK1PxpWjRgsn7qLVtpW0zxDhb++PhbIbNqxhiJkUnq4e3uauj19c2tBB5HOlB7
h2U6HH7rVDzHCB3SI3DYbzUSSx4K+HguY/tMWslnU+0GTAvRlWNnfNZHfbr71wW6xyLjf38U2X4J
Z39X4P6PytwfdLrNd3F+z76bf/xSf1Dz/ofId/KfynfP7230+Z7/aYGc+Af97vbb/pIL1o3fCWFa
vxLglkW48b/0u9vPUHgF2V6yZbWNv8eCLf13V4Ptj23KtnX4ZGSJ/xoL/vVTgBv49Td4AyPGvyLf
WX+Mp/Omh39uUPli6jCfbWqkiOH9t1hmW8JGHkbmrttJq+6ukXX1yWXdqIjtssm3IFnU+MAZKXa3
l3VW3rvRxYAx5gNklZh5BaVbJmKfcNEH6se8ejbLZzk9hcOTNp/D6q5rq2W8wSHpxeOGLtAJ31zx
eRsIxyOcVak//P+9UP8nXoPqn6fSv+uP6P0PV9/tN/w1lW7+rtHaoLAR6MSAjVvW+q+pdOd3B54P
R2h+zpYOjIm/icf277qLT09p/MSN7PP3ULpl/G6YuoUgbSjd/XUx/006v/tLepPb9i9S+l9//Ke8
y+6KmxhKEB4O8x9jnuBASEtjzrUU7iyyQrfY8H+7/iKIWa4KKF1kPun3EVvCFQcWorYqKN7NQu9e
DIA0vDltJJ4JC7pbiEVotPXFafBakt21PnyKs/D1RM4Ozm74EsbQbGQ3W0eGMcaS0FLqVadbc1Om
fs7mW7n5nWu06XEoeCizqdOu0DglbpRWnKWf1PekJKuzHscDgZahuyOe2qIEd+UzqdKArVMYr3D0
yaUBVYagXMRCxzXEU9xW7Jcgku1aXGuAFKlKYZ85VldHTtaDVZczKlYSfxTKIVYbRsPORB0kiIqR
hjKq+TC2ttyOLd7yGej9qoAYtJYUdR2LBtuZ1O4C1LNgVPep7sOGNfQHnyT6wnFpkEJwgjYXm/67
64Dh1AomWnqMqP6ZwsVcGl/+QPqbeshVhNpbpryAM1VtZIKFDunHM+1wDy7pYgdPw1TcC4lpIwzk
cNeBvr2pKjSKaWyZXli9T0eS10goZtd+O0NpbaI0zbb6TDVfSgrC49g6fegE3x5Yf1U7MVmPYIeH
H4nvmgS4LeS7/0XdeSzJbm1J9lfqAxo06ANMI4DQIrWawFJCaxyor68FklUUbcWy14M2e0PyMplx
IwJH+HZfruEuj6ho10EkzlpT3AZ5qZ9pv0AfLtTJF7a0d6JU+ocwbvNVY1chey5HY+KTg70mhyef
KGi0YDdF2eiHZu1euSx+csz0NbKaGO40QfIwBw7mcHAsRBd8EiGLtrTtdbeGQWKCJl5lWwWS7Fdl
cpshXEer941ouxelRxGLamM9TIR+1cUyTxvUaNIiaEWcbuX4FFbwsME6Y6+RH8KI7yy6G/0xTc/4
uqqDMyU0XOZztEHTx8hizceuH4+1QtdibhE0aj4iKAQEVEP4z3n/2OsMLpmPyuik1C3Dja6ueBEt
nZeYpuwSrDMjjVpgJRVJetQih9ZqWvXIuA7Qiuyca+mUGxu1r3IvTECkx4U/1F96zfVQuvOSFob3
LLAmQzRckyJs/XoslW3DBQdNiLc3CoJDKSN/hBV9btxBrmMXqdtuna2DXWmF+clB/lDMTVmbmNco
ona8HjHrZhpM3ECA17lZrycBG4/8+8qaMLPCYFtpjeKrZo9/cl6MjSss+UxO63Lc4Z+pD3rvfjeN
tlcWvUAk3ZGsK1k4g5Ro2ImRLMBII6UVbnoIPT5Y02Ovk/WeJZ33MMJ75Nn0aFRMg+l5xMugqBsi
ke26MwpjT7GVQa14dWl7x7wdGZWgIdSfrdI8ip7mRGKgt4UOj2ExgWI/y3EYkbbxhVDeRxwPJ0oz
yCermMaTyUC0B12qmyNmSLR17ls2Nmhwpg1xYbN5nzvTPjaRY25RbwTRD4XYYxBeu46/UZVEKHG5
ShpXG54kaAFYc7W8l7p17hxlaYBXwHIXB9EOa3C6P0ke7xszis92OJpPaTHrXpVdO5hUnjNxeG8o
MaQ+cPikMy+GnqPSQwVIe6FsxUe3VjZGPOFzNZUXt46Rypt09tQmegjmBhMAmZViyneCoU6L7T4W
Jwjd1ZM5GcU6KZvPLEpurcKSQEmBJbiE2wxtH0/dE7dTLMxhwneSiR12u69iEu9C1lC/UIhEvABF
sixb5SWhlSxODhbyKl91G9dzlvZPGA/zMwQNUPkCnLU+A/7FaZl+GgzzTjH0NqwU2fzTEMz2CiMb
/BI7AwURot3K1Ga5a1WVuXZByQHRKJhzFb3tbTLSdRplPE91NaxNvZi32LRUKkgSazNiVlgB0WHm
Hgs6QTPkMYrhcAfBCp0H017RGlBsQlPTvJCWmuNkNPPR7ZXoDpeZ/haX+Ns8EXXapbfzBkN9zKAm
vQ30mlQvrX8xPzufM5A9gesUBgM4O/qCq2LvtN5NXkIrni6iaZtvlzHO98jHRlzWvdX6xFwDdBw/
rERx3kmeksq2KPmOMmSULNS9sA6ZZWJEx/2m7Rum9PfE5r66ThOeWZI7AH9YPJUk/u4qPc+eWigN
YA3nPdcpeFHMeW6VsseSPCWuvjhh7RdltIgHLty2anybRPEYELj2ADkBV2cZuPR1+glklisc2cQ1
jq3MUyNIszzbtf5eRTFjMKno7RNkArK7hRaQbEUjMgjiM66CzUJyvZhtcnftkCnOtp0Uc4/+o7wa
fVWcOH7gaycMJB5MVXGsVVxU8lUoir5zZ6u46XCX7V03LU9MyxSvNRP6ZPQ41wvSan1zMpI2RCDA
7v5YFWxSfUzpmh/nsv+QeN6cVQDraaeldfXEtMd6MKlPqOB7RARJ26ywl5gLQdJaxvJuMaag4DrF
nV5F7T1HEVr+hsJeZzbOkjYP6TfTDKA5KotW6VrjlWTcfO65Hx6w81TQ5+b0sTS1pxLk64otrzy6
1Wgc4rkZ33k/INvMdl1+TzMh7nqK5E/IfzR5Wdwaj2Iaw36VhDorZB8yaNUaAx7mttRcAMdt0d/p
0vJrxwL076qo7YF7T2Jshef2Akv8TqE0GetnsKZsIsFwlT3ayCM/cAnszWSg8UDuyqwvokcescVt
Z/Z0Vc8fqr7pAwH9L4pNmltcyh/irKS7OJUdDPhhb2r9u9NjoMQhTUxBZ9z+sRwXj4vN9CZH58Yz
OAft2omEZMhUvtOIp3gT2cbl63u2arl1Bc/oELN/uR2shDm0Hk1NDh7HCOOsZizHajqC58Fcglo4
A0ER7W2faPZjw+MEs56mnfsEPJLvJKZ7gx+3fY8bib4h2WYCUMO+nFMi0Azl9pGFjz42OP2FXcVc
wx3sb8IqH1Mm5kcq3gfeHFLCFUboLwuyvc/Zq2UHbfIl/17ftiTRMdhl91aaQnEP6sZrRnjp5Sy3
ItI+IBs+uUYnPaaKxaV0G+ILSc2qTkPMaxbEO3WiBYHn0kKLCZ1yq2OzWcUujqhZN9Un5A6dEuZJ
D49sQsV3n0ycUuah4Y+rcKsSmTNWSZaEX3WbvgvFaa56rvkJwaCTwaDlzqrQuYDxRjegzfTXmgDY
saBv5BGUoXEdZNfuQIsUXmuP2roaRpPi8i75xJEe+H1L78TMaOmRUpySo0BROz9Gnhk8qlZtM/7i
OEu9k2chh0QwnlO7v07hQU1JgSwht0Ggcpv2Lg/sGCR1lN2EZRMd8Gc2u7HtHND0SXhVnV7mPt7g
ysf9qXhaGEifqZa1Z/p+K+dJPFtG5F6GmcKm2qJKnSSMVj4Kx27LNUM0CT8imtyKZTw2QKSXFOpS
Q2Jx31QSGIXpzlA6X2jBvZudYrJoizWRuFvYzfVWJk6PoGU41D5nvfaTmm27q4gfYsPtDk0YG0dJ
shOt0B53KbravmkquZ+l0J9RjnKiojPDUWQ1lxKe2E5VYj4AE5w5jn2JcxEYGxHrVU9pB+1ULZ7/
WaVp19djHKeNOWLtMmfTwFLJAIun1FQ4nCHsMtZfvufMSKu3ZowVv7I6asaL8mXoMnysM97A3OOL
TwYN6Bu2sUKLGJ5GjKHbIjjmPGgQR9LGZBJN3tRvRkpzfFREN2fY5CqUAymEhRRBEojTd0FszLWM
XdVSQrrKaL5dmdUsn4cGzbJ2jJgmEhtKErK6VB/gsjDZ19t4EZKTzNC8bFAD3jjVedLwA0MOLWvw
UYZ4oCyCnpDODdO7MTHyreIEYsP8r/TUyYQrNtmMwzkc6Ou+cgx8+nFdkchNp4dsAPlvG0l+Zf0P
NziE6OLtqHWaszy+BkodIyRYzbsOXh89IUnLH11p5/e0pCa5Q4Pf4LB96NuSvs3BbehSLThomB2n
ORrdAYUFtXFRop01T/YpX3gSRtrkF7ORzYFARfagcw1gYeJSxwbCbN3gBQwQSN94d+S+jlLbo7PG
XpetQri/EtYJBulrBUSQ3o5OSdGlY2uHH28mgR6w5FGnXlwJB+hQ3GFeGLiP1l2TcFTBJH/Q2JwP
dWfP20zJ6SxsSEMMihOuFeCHG0ni/hiw8/n4Gw1w8VENq9hU/CghMEAAiDandqqsPQk6hH+HofOM
PdarRD7t+FdsqGrDpWXbDqn2bA/9nHpcWO/QBqGlIQvrE6aknrLNrstDXyEpsLZBRnH5qrkWRcAO
WNbN6RotwT9CTcrKJop17G16EO7nyLgbGvPgUH/jd7Z2w4XhTbpfBm21iOAkbgd3T4iMMy6ux1gd
7kpufKveGNyDGzFLHEk87fl+QKnphu6FF/oa9ICXkq58ptka+32ddO92an4PSXSEZWGvZzRdLWfg
5xjnsR6XkEWVr1oR/RgWT4Si0n1lSp0Lg9tbvkjy59GpxGk05ZPbKrqfUqe0cvPgPEdpv04HmV+w
TBWsQJmzmydqJD3uxdZZdKxVC0IowQL7WFFrt2q5VEDG0QsiOCLwJk6XY0HES+HU284J3XWy2NLq
QVUiQBajSTfjXFj3zZwrGwV/0bbWrNc+iJwXFkKCQnH6VqiFHa1x50QmPCloyEzJZr/SS2vLR196
gd5auy5IHwa6aSKWtpjjhdtxV+BCj1mtKu4wTjG3pAukA0RE7fO2rMIg8Wu1F+tQLUHpBHay5QeB
rLvjfZzMn5MTdsxjOxNeS0KlSV8FN7WwuO/U4smgtaik7CRI9qabyI+k11RMX4sJnUfHx6y8oVuA
pnJ9VC5C9O6d7lJqum4C5wwuAWpld47TPLtSvd4eCYDYm5q2hY3dmbjvKCkjql6R2F2KHdqJCQZO
J9figFl3pO3cz0Q62LQw8UEAaP1R0Y9GTJyW+KHrTU79iJPmvsG+vQZaQCOM1r52nT3suFTyfbX4
OAAbZau6t/sdrauURSRsSEN4gclrHnprmq/amL3NpgoHGBvNruu5gHJ5UXFpt5yc4wuOnnBP0cRK
VPw/dCfeUkIUrbSpqRhGq7qfhDl1DZpXWbBQSCwy+u747QC03uOukSys+ltCdtfHeLxOZgNbPtW/
axddyefTg7yiMPV2+pz4tFMzis7mW00W9+AU9jWdaysFHolnYIpY16aGHyE0T+y3WL2D+1T/AKnc
b03VmjYAm+MPXGb0LrXBIevFm2j7Y8dxvdao0hsaNuMy1e7ZK6jKhudAIAzek4oXJJSDeQwCfd4z
Vd3pdhCuLTPY9E13Uxfwr7sGCpU77QBeq6tgsFfNYhWrwsWrh3i9rjur3y4t47eNbcbbLAgYIQ7V
5NlJ+zy4lry2aaEyrnNeXCxv66JMtvDXaONKg3PKeXxXBfQiTXOILyVvH6mi3xhNcirz5qsCeIl/
0eKmyt9rS0fdfCja+sUAcXWbt+IBZyWT7KzkHDu43bYwnf6SoRdQg6TspFm3e67oDX1jJUU3TCTX
mRnaILWZCatJN/ky12/dJhaspYr2wfXtg0LZX6uYMYeCU1jp7eyldRCsQiQYk2O0TxSV5ymkqcro
1XEV1/Auo9Gt1wrbM/hbdY9rBMpDpMZH6v6uaaWtDDwM4arJEf9otPIS01bPVZYHSOLJIwbIC3Fd
dec00uTJQ+Jx+4YrPYk8bwm8fcZqWsgVvQ3W+wJ6wipT3Ff6+N6BhVzludus0iLnPQrxqsXVSJ99
gorRdM1+KRVbVUUAxEJT7nS7PoS1y3WTEk7MFwDtySJu1VSPvaTi9MoQemeX1ISHlvqqsfFczdw5
077BK5qYq2n1OlXT41AUzxLPP5ENNd7YVhOfNGAhFi61gRXlogf2konUtGJnjHzLozxwtwzCbjl4
qL4t3YmlH5+HJkaPJx28HKilvuSCSY4CsEQgfzB4ON/OFH3CzwEqnE6w4ukVWrFEzatSxUtQ1wbB
bB5OzlPxtqbt04vc7g5C4tqe5ZLGtbo7AqYwm7MXut3qPT1l4LYih8GFdlKV6hZv1RZ/hP3jBJyT
42CbVvNrM3CciCENYJrEMzsjWMB9jJutYpsvnaWHb67bk4iZyUbr2anqo0/BpoghlPdNcCR70XLe
+B6xwM4WKkPf35ZjAu+p3ZgVxJAmteS6G41taMYLrSvzQlEUD2aaR9vRHI8t2TA2jmnYzJPxThLg
kAfdSQveRM/3yhjj7yyn6EtZvoHkmhWnq3ytAWS+wlgML0FS/tQ4oHZwydyOPR+XOzR+0NKRM+c5
zI959iNRsdWmSciVs/D1gGxO/hDb7l5L6cwDNERjd5ZANh8ZfGKGdifj0Y6MH1qwtFM0QTmqI8vY
EB5tTrjBlJPTvql1/6IQMHbDhNbNpv5iSttvqrbL1pK7IFbPJPciEHnRyhyKD/ZZ2g9xyA2LfS0t
xlccS5UXdWMBGeS7MXVfs8cLIjQUm+xTtuOLnlj2qmN0yQwahgpFMoQ6h2g+abVuPcwhiztGNL4t
5jPlNO+l3hs7tz8TupG7ugo/iU4xba/V8TRM7ehJUIEb9G+OLYDiRX/SYvU4SDaTEd7LlDb1aq7s
S57bZ+zJvhul8Ii6im2atr8Nnnn1lRqVlTPSAgifp90ZE9wm5bstfQJGUK3wOgh/0Jqtnv5M85NU
X3sMhjF74wyTxcuN9Huyio1TZRwgQczd0J2beZJh78rGp4mEFT23SabsQwWbujOfBKv5g6qYeNYN
JfuKpG57eWGoWHSa+RY5k6IypSMxCqIOCV8pyBSpECZ4smgDvBdJcIHENmx7cM/nDPr9umrHxyHg
hG7BXAlD1n6pKJ4zEppiZPCim/lOzjRDlrMSHc00yc68/eMGWMgOwxQvtIyKhwbApsdbJV+k8kKv
4kafRr/BA8X8Oe+J7oLkmijHvDepAvAGRz+E2rxPeRK3HEk+cTv6QIeOaqOvpey/KCC80B8SbLge
fRGB3OplTe8hfR1KGW4xc/GOUXSQk7g2XNtXqH5cJVrp4ZycD/ZsOesgBuc+C3Ur6bA74sOUfqlV
5vPEQQmz0kAQdcgHXOctvaSzOlNyUDrgHNpqw3Uq46Bdtbd6nyj7mIkB/RJZgXprd2zdjvndWrRW
oq5o4/hpCF6OqMzxNeVh5wKSrOfhfgqtnR3zJYRqmW1lnJKOi+F7QjoH+xSL1wofGNvRRkhbHsIh
ms7Ew8JNBYgLTuWqi4HwTCgqyOL4J7nf5fJGwtqb3OS+kQlMvCLM30h6HZNAQfsa7iQ8Ec8IBnbl
pn2EvbeKoTKsmqbu13jAxWGkC9krqIpS+1h8jpkJc4qjxKS25JBFbR0bm50KEaw5mvS0hYOcVnaJ
gFALHgTwB8caYdZg18PUA35gtlV2xqI0cTgVVIUS45wIjfWLDR/5D/rm3DTHVO1ndJOBRYWIIVbq
sD0jkP6UVdGslYC6y5XGyc+fW629dphr/SyC8DCZCyiSG9duopTJ47D2IKRi7Dolr+mE03DNVxrn
HiImeK0ibCt2U7rntu5hzMjE5bkurIiVlW7CdQ1s7ZGCSWs9SNddY5ws9vBcYRvPtR1BDRCyOAda
ycLEHhT6cD8cCpq4Omv4eDx+nXuToL2D6qxLTncOgVu1ZJAt6gGNfy7Vd7OUJyW3vQDy395tjehZ
tzrd612W+X6s5aY362SvjxDZg5FfMWn9fce+/M2HW/t94QxQZpwehAJdXM9K1qpfdEFaUCMCeD40
M8bcJlHEHCkr8HRu+mm1pnqKMjwfDZmWrV10w0tJp+NTivZMLs4oN1iFswMoIXxg8dpCDo2NV900
tTOSkLWlJaS4lyyE18CNH4H6BacRyMJtxO3mo1eBL61c7gmeRebWm6QRPXUYTWnGSPr5UtR5es6g
b2y0EQdaolnxeQJ48CLF7B4Gkv0b1CnSZU7WeUYb6OeCzLGXz8V7WDc3Zsz8IFLRkloL8kHUJgI4
VCM3VAPFFR+YWt5z7KuOMs6tVx20cM+RPhyeRgr2DqRxNXSmwLxOlQREBSFbPbhUkR6pbJ7BI3Me
sQmBcu6geZmtFicxsUiyAWVob7sMh6oiGud5AKD31Vv0vuXk+De4Lyd/wE+06cEgEX6RbIvD7MEu
0u7M1Cn3OiSFl4L6qBPVRuWxjOfgq9GRTtCAilCz0REbk291XnwNAiHbXPo9q7l97BS4ButWCecv
GZfUBcdagHd3NIDVPSUtUVcaHwNuRna303NV3rbAtTxnHpnJFXG2HVN6Be3WbY5tQOfxVHO4SNth
eXjqCY850dC251zEGa/Wg5s46IedqmvmUQulWNNxWXBCEAD8eQMO6mhph9nKM59UBy2Koof7Tag0
BakLLO7/mDzNTQ6RFxpUL1Z575L6IDKLuDmH+G9Dx8uUMGKdMZv/B9fQv1sHgAYzAhfM/xzZ27fZ
93+UP/9xfv9L0O/3n/vNdqGYv2CTEKYL/khoiLtLnu833wV/BBjeIsmnsuCR7FP5bb87LyzzF1MD
YIfd1jAxSv7J98MfqabhWMICo24DDtb+Fd/Pwn//g65tAUxRVdeGNICPiMVBXQj9f7JdNOVQ6nMH
ySLnDIEO8T42JHR4CpwV9C/rFqjI1iFCQ8Cmsv4XFPzfOqN+/eWEJrCUo0DyV1EXT8iffrmqK3S+
D4ikQKuSdTkwqGXwSwqpaqtg39ZqZmDnrqHc2CWoEfwZWIilBZoHdy4Wh9hoz2YuBDp3mh27IaVL
xlJf+okBfRRFNcQtWoOZCwtCFiLl+dHy8XMYlHL0ArUkHt6qgR82VvfcqHoMjzPJu10+xfpXrPUD
5MjW6KNN3LN+m2CUSp8a6QqloplOQRC5tznsl7dupoIYmAIjJWb2w/i0DHNtJbPeFYJR2SphUsBI
GYk9Wnbbed3oQJSnTrPOjjW45m/v6mJHIpf6F3PNf9vtfvPa/Pc//s+52L+47/7tHkiXQo1/eiAv
S+aVx/Hz+6ss/uqE0n772T+8UIapYsVzBM2ZFAT91zOpk7G1DBvXk0prjeW4/L7/MkPpvxiCgApO
UR2DEs/lH1Y89RcytKZw8EoZ5mKT+pv36Z+8UMJdnrk/nkmhk9J16TLUeL4pyMCY9bfHYgIux20p
WysC7DHDpEg7Ub39HZO4CKeXJExW1GNNSCHOm9ZWL9R57W17sN9nRZm2RdR8WSGmI0IMN6SJ0VFa
WgF2Ri5WHG6xvLqvJMj1TZ5qWyfQbrWp9QyrvuF5fYH3i/0l7KD7cMDkJA+m1+LsPLaXMvsxDCL9
VdYGYJrc+L7rRHmdI3bsfTulOVkHC/t4nljMlYG9soG75pTelXXjc/bwUodwlJ1cw5Gr5FLgrI0l
bdoOmJ2IE+2ZYldkPZNrPgiiFijvY1Y2T3U+nzucNBr0ki2KPuNhoFGgsvOYkaIsC8OfRJt6Y1na
V4vp0FmE01Yt0n3uckDugr1ssseOyrlta+rrOMb9D1AQnmKDpSQPk2tb1t+gGtkQyfFwSl4rWled
ulqekNK+olj7qh1lRz/KzAAqfxbUiLOJag9ggIyNDB3sXYV5b2i4F6TkhJs3yiYbh+cGz9AUzg8k
cL+NCF80o76HtBSvcy4OVs4UyEj0LxBwnLKMiFCbclvEwbEsXCDMTThBwyNcFuSZe2FeZXpdAOxD
VrE3VN9Bo3pt9VOC6Ys70YLAUFSPrigGSG19nvlhjYaHB8PGy2CYpBZZNskVg160aL/7EjnSmT0k
4i7Ss4eouct0/kWQBVxr4hoJeXQ4arrtg9CNd+D2IFkTpi54kJKGl5prUB3w2dHnSw/9yiLxw8mn
ubSN3tEqNJteP3GmjXNuPYFmV7zU0F7r9CxGTWYz2Uh9o4RzTvK2JpmVu+tYzbTtOCjTatRMnSiD
qH0dNwBIKCC0ai0R4ofojfQUuGJK0SHiiRtOvj4Tc+eoOArJVpylIX9hX9NnfaUbAN16Jze9HMz0
uqzyD0rO9uAM211aNeQxnItAKZYOVGxN77dTTVIylEChkpBr2ShQ6+123eSs7ZKLvaqXuPUKGMrU
Ga+auXDWfd4AL9LBOr/qTvsqIqUkTzmZXpC17Yg2GKBXl+I2adFLWf/xDpi0ZMgjmJst33OvUWt9
bYrkwTaNiQckqz+YkWMkKmfbCy3FfFUihftDaYLtVO4R//puBb511Fdu2uFVwwaxVpT8xiqvFPi+
llm7ClwMZ8UmmZ9lqntkX32a8rilShK7ioguVjTf0ho17QJHC65Js+NYUnAHmfdTEfvqwoOmMfcb
XnVmkSbHfoe/wzDctxBDu8qjq1nKgld+tXoKgpQQbYxPBWlOpYScfR4Mnc69wRynnS0m0BiWGG4M
LqrbcgTpCf092xq9do/zwgfrsxqjaFeMNszjRvyA1zuDjg4vaTK/W1MgLlEFsgbZgAA/2zVj/rUd
Np45hNCvgVXSjg3EaacmKrp7znFezrWyGhM8c1xgMWyRK2HUxzPmjq6Xhsa+NHuEpEF+1piSpKmk
m6qxtrYLvbjgYE2waYEu6xXlgUBjHUlqMlO/+yY+yCi6iXgZu3QihYBK63ZRgdEkW4d6r16BNnim
pkBfHWhkQFh1CTaXDc8Mgxu+tBqM+PFNq5moOzqQ0pXhdIhXdKrpOhlopq00LbXDs5PMp2Qg9AGq
BHf/zAU/QBgfI5hjeE7pgrxDNeVjTZWdTZiN1HsYH4tSJ3AzUjxDefQ6o6qBC9pyCRs8xRXzm5ri
jDLE25Tnx1Gl37HJi8QXVj74ONpftVjQ0z2eQlo3SHiOnxTFkgMkxAitwMHLpBAlXoKAdLiW1i7s
2ptYIl/QrpKvK9k/qKChAf+sK/strDTQf1XNhA1qzay8jBEcsGicdzVjrEht353a2XZ1/zBqDJOg
0yklXFS1Hl8n2Z+ZY+FoWxpEKAmewTSfQzHIS0YZxQFJ1JvjxRAI0dXr6iH2raIoPrE0KYwwUG+b
fHinHCjCCTvfChwvnp3HXmNduVZ/aUDhjkFd6IBU9M92BHhth09DOCVnMLjjG5Ar2Jol2jH7XRz1
bH5tsNYps1g7A8nSxhG1uVJV55Zs3HvtymOvdrvYZiwBzWwPqFXZMukYXpKMDbQEd+4XoINwk9VX
xs+rcvwgH884LiTL5iLnC/HKeJFRD6j4jTP7Xaf2LgUyAoNOfImBHGpKS9zU/gkrsFqq3SPkuOYh
TvhaI7BT3JkwwWaK9VnFDPHjyu3WigoKXnTatrbtz4nJ+oZ8mHmvLvbj0GRnlb96krUO3266GJWN
oFIes8W8LAs6NZeTvgeEJvab5QvnQkJ7YrLWndsglTdAO6nhjfP6Yi8GaU7ryiXMMU2XfavehoMT
/QSLpbqziaFC9sBnHRFmA7DQiRdiUBFwtcWSrcF32OSLTbvSIRlQr0LcZ56ND3exc2dsJxwtUjxj
eL3xsjKcW+zfAj7Uc+hgCW9qxTzUrLEMwpDa2uWGSyw7vXOWW6/89QLMZTbzteVW3OpJdpfOgX51
FCVmjuYQKy8AlWWNtZNxR7dLzBh9BRmu/XGd0oW4C+3HZH7wTvPw6NWMaQ9mDiyno8XiOBvTu+IG
3VfqplSRJHn94Er0BhYNlmBKXxN7GryayeStGhIRG6AXfcpxCLDnOqa2r6dOMHapF0MLvg4yeFF1
xKaAa8SCHqbS3XEIecJZ4xvmdVYe12e1JcxdZBmW9neLVGoQuuxUxNYyH/LfNdcjeR0Tx0r9pqZx
HKW+AVc+usqhraiDGrGWbrU5QiNNbHO4MOGl6DDFtuXOMW3ZCBMuAGxmTmUSjCClYqv0JZU6Lx2R
x2uU1oBV3d7Lpm74GAi5ceXRy20XTosIXRgDFT3MXe5ko3JgiCVnO25k1mta63iwWR2hXsfKvCWo
FR9FpEIoKy/4zvBdtRsDmjB7mQviG7LBFpjBZzapa2WyPaY2RzE11Kfr2R7cdvcIMeVCY6pnOcNb
kmdHZUJvolFlT0IguUqZW5hRQwy1YcXiBGaaNxWiI2bbQAfPgdXklDOr8hh0bDuUztXQpMw5AN2O
XXkrKL48VtnsA86/kyBMjN7SfKfli5uxWwDQGrZDkn1hrULVHkX2OIGoW4B6ayMFOtzNUc74MdoZ
9BVvSqA1ZagVm5qR/1Vxy3MJuJYYxGOdptLlkFXfjwMdR71960bHgSyZPwcKpFQLy0FRqBezjbC1
udUmd8abuu7ABJ+1MuVAOgReDZaLdzUroYso5aOl4OZGpjX1aY+fcVWpAlRDFW8DJb4bQlwMA/bh
TYislsfB0zx3+HarDovFZOcHMUomcrJ0b2kny2FZBFszVX3Hip4Mu6lPgnwQXSYa4x1ZTC/cLF7Y
rI+0EjBy6ayd7vzUtuVeCccyXS8hgA/8t+8K1WzYKNgtEA7RmiavsbtP3CfzQboPYxqeMJ1scOG0
vju2A1KwSleKRU70V28KvqYZ137aPoOhjtYxh8KsdT0udzc67gtP5V6Tl/U1cIaD6Ig9WnUQf7uD
6XIWSs51t2wy3ZMW1crJcNJzYcWzL4cAY1l4ttpHAxcGo8T+TKPPaTLngzHLYj0vbAwS6Pcw4pgL
dYep5rohSrKkmnsAgcE+qXaovd+ZxK4yjOMbY6WYof181DJIxuSh1oPD10h2dEsTRE438HhxpFvF
wew5hLOHKSE+CB5gvyK8HbeU03D23JoKoFmqLjQAJvalpWLYNecrRczMywAfqW63oZY6BnCIIaWZ
apwa/3py6t9NGzB/U+p+V0kWzpf//w/t5f5jNHDbfBMs/xvXa/mR3xVCTUPrWy791KZbaIFL3/vv
CqHQfwHAj73E1izBMdD6QyF0jF8sQYiUyJ5q2fav4uHvyUDL/UUgH/zWPfqvyhF/EwjJZdmIIaZj
IpjANbL/JhCWdje5Kl65cw3WkEuEdLAxr0wkLWa6ehsainNCBSsVIjbtgN9y4EmunwK8L9XlT2LO
78LWX1JifxVGLF6LICaJZEijo82O8bfXgjKTtK4pwPvoIaQdPzPUCDdnFw/KY5fTl3A24HKG3JC7
RMhsG05gQp/ZLpyHonVItbtdnlKs4rjoJG4fg+5vlSKe9//8Ov+vtwx4iY6a6pom1YWWg4b0Z1mz
H1URjJaRnRVSSuFKc6Uynlm8jOG5NIt44v5MYgLvDj2/ACbsqPHatnHK53/9ZaA688mpy3fo75+c
MdUlZrcsO+cEuYuPBm5stNGNHAy1kTMAxFkDEpVbaBFW7jGB09EdsFmXzsc/vw7tr9FShLFfVSwY
c45qWryWv70fQdKR7XJwBOapE0TawS47pqR2J3NXPVZxOOsP1BsPzMbrSYGDXVDpsE8wLK3HgADY
6V9/OQ7fIzqIbN1YyHh//XhAcIfBkBjiUMFUK25laEQTQ8zlLMoJ3W0LcxPOQxpiMIHq7zAo63Hv
9isNRn96W9L2Me3+l5f0n8ydSVfdSLbvv0qtN1cuhXoN3uT09BhsbDPRMplYvRShXvr09xdAZZmT
JLy89w1uVZZdJHAkhSJ27Nj73+gR+E/Fj4GhDI8LNb0ArHpY0yzzX2fMZA61ZDtQu2BsURRHDKn5
EoWtg/YKUm0eqi2wiPrCSx8CJOAuosXj1IkWoNaNor4R7AvVGUC7Wj4DCjsiYSuUYedth9xRswYc
Yu763qJH+cF9a1Lm6/sWpue7AiIMwB/3eIpZ89JifYMxhjN60iaBKscy/dIL0h8Oi4jv33TThPlY
Z8dV/oPsLEiuKxtZ0e809Eg7rNI2gIv+47uy8FYWPnLQBAl8ll+PpiMradgc+3atWdc+5QDcnDp0
s6G/wVmOisA77fvWMBDBnx213BVo6Q43y4geIHjSsl6ybjc5TlXfvn9j1tFC4E6EcFkC9FnwOg6f
ONi/9DsAgi5IqdJygBfQSNyWIgcs8jko5HxEG94fXOdQW3MCQW/wpzJHzdoaNZY6Rt2F0p/Lv8pM
WfMnaK1Lfm9yDxLgZncu03F0TmfHdRoXFCHWYAfw6Zn5B70f5IZWgNcno9y+/0Dw0l+//gBGOtRh
xFyhp+Nu/nqg5yVESDU2w+0S8PG7Ggh5fWZ0VdRs82BsML6IIhsMCr3jujp7/9pHSwYQjiCy0f/C
kg119eOxLGyA8gDs/JPeawtAgAj9NfE+62K3hNcTZ9oQwyyKubUobrll9tPtGoP18v5d6O7dr0PA
0dQMoM4HXuCzcaPX9noIOttYEAkH9BLNYVIB5WqwwW3OXbMNNXaVvBswsmUq3NcvcZhaYOckTigT
B4A8mXdEf2tU2U/TQThnXSFmmM3r0UDmAtw8x9d43gLCneezGJ1eZKy1lNO2CVwgEquh8xXaWBQF
9TOGBtMiGhz+7ABAd8Hm/Sc9juL0PmwmL7gbRArocxw/qeFmcGbSkf4/DHMmpV8WAwoZtttiK7Yt
W4FrA+Z4atDfK4bCphyuQJv7OydtQqDsFidZHvj92zqaBtip0QmlGQNvnLSAPOr1+EsXWiNHzWFX
dhmgBcOCKntqiCUukE6PvcspYccDO52Ak8ftpYo/2k1e89ZdbgDBU9NEdVVYNrv+0QTgEDZyKqib
nTCUgBweLODscBh2/3Cs0SwuEvhp3XWTcvIE7jZ1d0mc41jYVkXmnnQlHKjzuC1TuTdJFjALx196
+Q5aDNne90dK7yGvYjXZo0Px3GHTc1gyR10lPyhaNMtnDg/S8IKdaHPMPC2VtO2FriHcVlSRpsP7
1/zLpAkwtEeegjCMFbpn6/z1142tK+zJ8Mekh9y6mMElqsGp9yXKsOS8wvhkpAIkAHrc0qpyEBVv
qqi4UI3r0P2xSoLjB5PlyU/+9RiQgnhsssC5aZ8f77NoHo/5aBftDowT6nd1T4OiF2lWnizlBJw6
npLhkyfBNx3KBM8WD3j8pzJrWm+dBP7yfSzzyHsMjcy7sFqzgJUEHCWnQphDiQYBaU8Qh3xA3Xac
dsY/y+fQRggEDEWLviTZPk5Kr8dSzBgKAZprdoCsg+ETCpKZH1FqBonkLlNn3dEdW6YrcLRp/XMc
mhokWh64jx+8Ur2ijsaQ1c+Mp9uJdLA4ug2ng6uCCafapZOVnk65LT71I332dRYPCuPlNB4xgipM
4cpzlKSy+Iw9iZo9Ds0Tgn0Kbv3PAlXnsf4oQh0vRQYIXILJScmkV2nbR7EAWnKf0eyVu8Ryh/5U
tuMIoLtQECCEn0CFN9xutsmVkqqHXoEO1aZzcWzYFZlTwD51oO/F8GJmeavlx92rCb5ofsXMLtvT
90fx6V6ORlHDQUJQF1rB5TgJ7Zu5mP0u6IHR+uWXzu9RTJsLpBgRcWtxICqh0gM6o6sNDi0a3bXt
zSI+WLJX4iu+tmUHtskuQTqWI252KJvu/FH0yB9EsNcc0hqt5J8Z4OQj9AJz5LCm06mUw83oQw3a
KixTIQS7g3eqXVYdAO5yMjK6L34MdrKZYnXr2yMCxZ50uIKPPmmInALGiyiQ/ImZuX5+5l9PdX9J
IgCf0ATiP/zBojxKImJy/kYGbrtDNAzdIiwCgMwVtCrda9wolTpJFzc9902j/PLfuDB9e4+Gf2Ah
q/16PXUBfoQDcHU8oMt83IRuiwZG6MXJziwr1Z86qRkVHGpF1129f+WjA6JeyQAPmKoAX8gHPT2R
f8kDfZyuoWUQFctkcadbOub+13BqyscFXFv43Z9xJtl0k8zFBpN5H1FF3P/yD5bLG+NOuiJ4eOAv
JsWH1zdR2zDejGDsdkVqqnaHjgUgGZR1s5qaqYjHTxIrm01u52CH33/8t65MBowaOccvxv5oyxRq
kmMQSGS3bdzHd5CFy+hny5pepy31SXrQAYLcW4kH+kf70V8OLNjo0Exl0NkBwXgc7Uc1NddqmsN2
57s9XLzYayddM6Ck18i+3IcmpqubxbIsOl+4SqCMyPEGN+WWOvlZjY5t/d8YCx8RdooZDgpPx28h
a+lMV8nYEgdqnGXyIJSPRVCG58oyDEnfcUIjLoBW+MHbP86bAl3VAcWCDpAJyux4J1xkZdL3ZCd0
nWIMNvNUBZ8babWfR0lTHtacksW6iS0s89BqMLLt+1NA6Hf8Ov6h8aOF7FkAmlF1tOrTRaSNtch2
h7ZwQacUfyXkc3Ms+DZOtuRrYeYmaJDMgoEFT9U1ruoJp6967Jbx1CYOXQ2dDNG4g1bTroCwYF75
/i3+dZbq4XH4B3Acfx3dIboZvTSihDtMUc7AedoL5m/LJAzECCLRfjNGRF7QtqSP//6F3xobylsw
3AEnkVd6RyvTKRMfJs3S7KQ9qs89aBwoOiymaO2J0is2lVNNX3NYZvDXssI760OvOvdEbH0ySxgy
+KcLrGjP3TpPflhY8wQfbF5vZHWhTum4M/JdajpHG61M0O10xkihRbjkvw92kjUIvFT5uJ0BuXoI
Q1rZ95QXf4NuS3ZSxAGO8TacTvXBUP01kIJEtABWerbgdo53UavLB4kSYEOb2ksM5jLAHPgNtYUy
pFWLFHtR16SXpbJ2lKexhQp65pixffPBG9NbxdFsfiqCcA7Vs+U4rIQym10VUr/pvXopNyguI2GQ
DehZruBl02zEKXN4qBVGVvBXh+g7vk3Ua2b82i9yFAlhby559WWEONV/FPL+mq9pqwjEn1wO6OB1
jkJeUpcIIbmL2pGNePY2GYLi3EDJ9RI/2viM1KL80ndZ9cWogfFsXKNroA6CpN+Leiwf8UGa0w9i
HtDW1+PlUP5AMgxEuhBUjYhEr/eeyGrQPAnLbD9LBY7jasrbhWNjOKIKC/2VfBFxrwmH7YGmvD04
/nCSM7XxWJ6XrLry0H3qvo9P59/Mbjk/J84wcrYUfaIP/D36FRP+CyZea9nBlB2eRXuQob0hD1bO
PLybqqnOftq+NIrPUGgX93umiC1gRezBu23hEmZIbkALQNEHkeTMim7LBU9Xum8QJJc7e+YKNSrh
hUNVBWpwiHhliVKOSV0uR0yvWOdOA2UH8cZw5kfGEgthgHSofxbhnuZyzq/Pc5NzUOfd60tH7pLy
VVCpqA3gLoS6DkSXvu/DbRoWuuoD7p2ztoSVxg9OmQP6hu593LbpPgbzQp2HCj5ymTdY9njjtJGt
Ocz3sF7n7quo41nQe/I4KDMhoZzxUZPpKcBI0WAYGdbLARYEHoScCtXvMbEwalyXqrJ1opwYeZut
3Byl4noDTkJ/T+Ze6102Lhqj/DtSVeEecP4KWzhATrf40GAY7Km4gkHhjfYnI7Rjy9xnqsMC/kR6
ThRl9KAdV7r6/aRkqWejYVEcuzbFQCZw+XK3qWIiid2y0G71d9nUA/QDE9yOlrFeei9d7qKZYyOI
MtTSDPCHldtSWIuaGqriKdOoGOszQIzUS9w0HKB5RLTdZb6Le5QW+lOBEQQTL6HCw9BPdmYy5qaB
dV26T+gy9pxesEoo1kPSZcsdxx90OSo8p7OfkOIy3pN8KdvVI6xrIPwldiWbCOkb3snLV/W8DAyQ
jzQXT+9ZKqzvrNgq3JugtYvlDqp3A0Eanu5Pj9ZA+6UIllH+SIcKXpsUUwm4kLS4j0D60cd3cL0Y
w4R32efAxPDzSEIqzGsvqvwfDsxpA2Rnqqsxk5r122r6nCKsKCrT/eJZFJF2YEaGcdNXydxjPVBk
3DKC9frOkXWd6x9+HVUz0lIZlAT5SVqjgRcc7VnRRoiIL9j0bMTkB6yKDlNJprDTxRyCV0EQK+8y
BFcQ2ifWOOvqTz7GIG5PTacKu+ICXQ2s3oAYNDjFI6pa4H/cCQ/8HFI0Y3s9uNngAa5KzS7ARD0c
lulcYbqFYzVVjEVlG0VjdtiD3baJCgnqyaG7RivDdz+jv9zUd6IRAyTeriYCaekijBdXvrXU9v1S
o1XRrTPWEhs4dgNLDmdZDmPZn5L48Yzwf6BCzRtw+O5wYxYypjxbuSpf7mTQVYz1uBTMAwuxL37M
UUweTp2OCxftOkAglylYWCwtiN3wnfBiBSOUe8Zl4WMlc7PISFd/UxyNnUMWxR2TzXdzhGHRDxr0
X/kwVQxna4R59vN5ldkd7hTY23MQYN1aS4hU8u1ij8IIEXpGp/pHX2YJ9+km6cxaIcTol57i+6DD
GnLv2c+syezsmzCiRqGt5DjD/UDog7yejHURHgDtpdFNNVgl5Y+cYjWCIRC1rUeswSG7r6Y41uti
ciWxM6Yoih5BmnfeYK0lDl/MNJi8RrDukd21P4UKus6dtHoMxoWiAIYwDGaGmAU7EGqzWyIgygIC
rwi+4+f2gsR/wtZdn0eKfE7Rgn96T8jn0o5Z8dMmob3EiHy4eX5gRCLxVsBzUYzhRT93iv5f4cj+
dx/ESv+1yePUFxvXHmkM4hRSTfisq1rCixWj7OUWwItr/FE3QhkXommqHNik3wfNJ1TViuwArMFL
UAyD7AcLp1+Ms7zr4yHZBEVml4chpm122VBCopcVRXmXwYw0jBGtO5lG8Z0TNxY3HGUlRaeXJWHD
/PqzPsv4VaBoRIUW35d0waAApEPSNOicWXOj19HYoZNzpkLV8UVUo62cY97m660yGAIxn3V+2uQ/
EIPS03CqoEqcxHnrzsMOyYgyvAHd1fKrlJEn3ikVR12jHaEXMaClC22xWEcV5a+ewLJ0HmUxX9Xn
dj8gwc2ErdRJM8H2XgmBchK1hrEOglO43gEL2hkzur7rxEPYBVhI26F8D4mopbGyAaPWFlSEnjc2
+gLYOuwTacOApuTSiOS6UFM0PixLq/frlzaHIyIdrl/28rzIInpDFWR1vbhmFKxKrYOpq90v2y+2
UjpReNkkrAitc7zQhaM7Hc89E7fz9H41VLbi1/zO00G87OERYIuyCL0XZyrVm2o1tnr/rKI45XUV
XZTpoXKwG2FJPe96+J+lEW4dEwJN1r/7Dp6R6Ljpw8cPAX9XowXDk1FfppX7XPAuqvHpkztLr6gQ
yjgfGbuzLqJjtGYwlllhksR0JW7ZNa7aWDpjzOtlLFk0P5M2vpnNaCmaLxnESsNbj2Zeq10CCkgS
nQGNsipVANzQPnGeW0r0xyceuInHsJo3aCnlgX2aRXxdn3WdaggQk+HU/IJP+ZM9xOxcCvhrM2p1
ToGYt976cr/U84a8Ri+9tHI8Y9oOVv7Ulni+gp+blQPeauYABS4+BTQeoDlf5rm5D20Qv2S5Xq23
p1K5nuq+5FZjYI3ZNL0OViHm2WZ2n1iQCiGkLj6+b8jJTSDRS84Uyzw24rIvraAhNg6dnuZ2LfS9
If/OGXVX21XJj8xDLnjpZh7qp6AZVjCQkintHKQ52Iu4tlRRNtmPpVJ2I67iys0ZijodwDMK8MAG
n15hCGKS+wFUEsPTSFWJr6+fAGOM7lPDa1Vx95IWiDRPuwfZYs/zZTZsm8XoREmni24F6fXaKSHY
i12a+Gg9bWzp6JzQ1giJbu0ljk0/KNW6fncg5YAUHrrZy3kdL7lHajU1P6+Eox+yTEIy4ls0m7zh
pglUzMscwrKKVswV/YFRU/Y8jgtjn0UEmsDAnSRDiKu1cHJfETBqx5kBxQOwstauWelGTKqQYJj1
dNMf4Zcku/VJI7uaW3PttuMn56SFfrA3cEbnY0SdwoHZ4O2B4NhF/Tyfq7bWry4OTb2KXgAhMikx
n1rbpU0eYKfD0+VAQ/CROcc4Sr+uqqvsZ9MmDcovZPjxgtC7cvVj4hHcIc4BAze3zooiblNYKGaa
m+XWsJEDviTvrzFNHIym+hYmUaAe/ZDrrXtRmU6H1BwuId9QZDDp66ssD+DLmGbZIPUiJlnwxCVm
NsDcHTLPTUbZOv+KQK2CDzJhDgDGJVGUbFCQa9uwv8abeJm/woe2ywo1zWTBFgX1TIs0bMDIILQv
Evx1Z4wnQ7dOUQCowYb1WyY0zhpfphhIaAELtymVB2EzL/oJ+dZo8rGB6Ydy2qqJgjnysQBGZgUH
gAl1zediiYIdRAFZI8WovWvWKrEW1LgZm9wX590Q1Jm8CQDlmMUuBHLpdldOmCObupdDHQmCXRq7
n4Tg8N0d8rDV1zdjL5hQDjJq/ZWDnYxziHK4O6hPWVZfXsl2SE0I86oL2uU08OeuwoYhRAZKwORu
cpx1YLA5Suzoc0RA/GWV1dlhamuTe0tURZc1xQMPcQzUZeykMpqLZqp04BuZ3jriZTUbePScNb+E
bJlaIbAYchujIBIjvqln6QBnctx2eO9kP9pWukmFnWurYlzDOA6Vt1k5S7TK3byI8U5xWzf8mmHq
y5sdeyQKOq10K8r5ohPF6OFQhZtGuRa4SEtzHfg4FwdfA3wMqKqkUdNaNAlF6qKtjHW2gQVao49t
oFr1JgfcWy9HK5tnHsF+/pHKjB0kZdpyMbpiQ1tJH8o4gLSEjOezqdtU+rPg39DBbSqX1ZtVk71M
19quuN0xaUO2dCYKyeTydDzBa/dpX4AoPp/10tZ7PebkFVvT80nXQmiU0fQIa326CWcrqqcdRawo
Sy9fwgUN5YodoZdSR30Sv6iBM13TkUma87ZE/y+94ZwYASZHeCuDr494l876G3/QoX1uDZ1jZkGp
N2A/iFmpxCufyJ4A/I26+2j2PPjfXp0/5aRRqYflpfdrejiZ/bDhRTFiwdj77BntYPKEIUQBxtSq
pG58Z6UhkRHJeydr8oPn4WAb7ENQZdO27s1KfbI7W+FSkfYMG1GDWYO3TG6xrwoJc+Df23jlZRMx
cna9p3F5PsYYbRsLBfDeaxEdaQP8ial2d0Q2cwmZZeslCRd+y8Y+0TlYz2E5JW/lgPScOHdxCNqi
MWwNLqiwuySelc8hD0/ukHzmZXMFPJ/yQnKA5U9s8RIwBEKQwcIcls+ZT9pFOubZKK4wylYQ66Da
PafrcVTq42BN5VkfKGaE+uk92rrUgAyF3ulwVevZIIJW6EQLytDS1NsiNTRcWM4RSlQzzJJx2bsM
8DRumCFBeGs6qkPEsfJDM37s47ZDJ3GYVX5Y0sSIILplxmAPq5D5gwc2Fhe4+8WUKDA2p+2XB4+U
CczPqo7UdJ+g5AIOKol5jXunHHB9tYY4mu9klKO2sXiLDa5bdvbymdRqgQXRanHU9BQ9GayFN01e
LzmWHJlhfreiUiBMMyRWalAoQ0wcYUTRt4Dv1YjE5A3UggUXHIQ+0uBADc9A3DjEOSNHZmNyfmBL
N1knRtWp7CHrLEFldKn9fWWj1FSddsUyeCdLNxjDbUl3Iboa4lSvy7aKMwZ9UiR4P6NlQFtIi1lX
+cah/e5xZily6R7mmoiF30EpzcresE06UXqhj2bR3oSyWFXAWxg5kkd8oICt0zsRxbmLQQg6qs8T
5yXLJg3QWc9zkeD5vGLYuAAR5vqEU2UcShJ43+bwXm0wNMb8Y50ggsukbJ8P6jHPW2+e5//0nENZ
z6tqmheQQiPVI6YH6nuUhp6P3Hm06FTzJc99WRK+O+i0WmHZzqzFbEiZ3ykbyAc1zKlPtdjR7323
2IEcYUT4eJ3DnwPXgAjkaAXMsE3SDS/piE6t00zpaNHi5ZrBk5yD7KpGsRy119JAPuPUHxYPDcUZ
eXpCBnAsfQ4yOCBw+dCRCCJgw1dG+jADC5sDrsqFIgXtRYgqR4kyBp9OFzZizeDiLuKfxKWC0LXI
WYTbXBsKpWtOZWPxmSXlgY8H6tiYKKTjSNSdRM5cjpe8QDlexjlelpBGTXsxKZ/g14P4RxpP7aMN
Qat9JJfos4ckUCpDljXUHJC2mbvsocsMAeGk88Ep4Bfme43Tr6Fk6fNUOo8aw7FUSzXfyxELyJrT
Vy29x4x2eJrto7Yc+DkHqxpijYl9KF/VcjAFs/ypeOTTl0QoHEnPChmm3JB6OCo1mQTShoyB3Eil
Ll8MbdB4l50d6Z0AygF61ruXGMaKCyhPJO0APt5MoZblmzl3Qb2vhNsYRXmtaKvwwrznfag37ZLb
KZ7T+ca09WkDjRYdvkL0Tpc717BYFBvJknCWzb83aV10YtjrXM+BXLiUQbzR6r1mP7smMCyKpoG0
zisX5hCDo8ya9132ZNR4M7W2LmgoT7YtF6NLUaPC5NtDj5i8i4hPdTq9AKEoAhfImRnlzOSpF1GE
4crqw1yiCvhcAyjNioqJECGHaENNrB8svJFPWIeim7uToBsG8+si4W3uAI2h8OSn0mLYgoIc6zNy
3hDVXvZUs5JPxdMRoOeMC3Yk54fIgZTQb22AKXrQ4rlnrJET0oNGyq2HCYatQWQ2MFbDppBfhRzJ
Fqh3zUZYM8JziONTDF77hlUyGGbaCBiEbT4VfbWdQjsy4JTKvlrGsxeYFo0lnWlQgMgJDs1LLY86
LJlD10Eq7dYvh8V4iFqOFGWvPdFWHCuDyd2kapiYwGgc4uPpKxvO6xbAWEQ4aVp31NWhGBXw5pBa
cuS9iM72NBsGayZ0+fIh039VQc09UcxTLkKZc57Am4YGWum6AxJVOsEv04r3nta2/gKJMpcjQOrj
RdWp9fxcqUnzwbfPGXcU9ouOet/jkhYxljGumDAPS6xxyBB2CsbJ+vrUgPlHmgf/D6ZEf2c39EoV
4W+di/43GsJoyZA/wRaa9fBiHa5dlf7v/7n9AXTjX9fpY9M8/gsCwr8uUtU/Fke+5PozXqgIrveb
GTjOnwbjGiT2QkXgW6COAhpJgAvBAP5HF8H/TVdXfTgCNONEqA2PXogIjvcbIFwfnFVgPlEU/pHD
uPUEUfu1zaahT4B6uQj+MD7NiNdtI8dArCitMO5IFrs9+GP6lVveqbY891M0yB1iPNIDc7wtRJes
/eSGqu/ZUkXBLhgybCX5DsAblIEzDOg6Yd+7mm3dm2rrVChswqY+c8rllDLJzqzN274u7vGC++lI
fOdc/4w++CmhnHMfcIpVOmVYsFknKHjcBUkNPjyauq3V15xJyXWx017r/5PFWAW0WSLXzhQ/lNAQ
Dqm/oJ3mBNNqsP2HRUDfx9h6i0ckp8EhQEvSjIsNqdMnHvgS6dr71LQOSDThCBpF8aZ1EUdMbG2+
hhpw8aS5bOXLxTIvy4E8hhMXuq8hHTYkUrKfAdVbkGANS9lV3wpZ3od1uUWn/7TraSGPWXQ6D/5O
JFy+7PIH022wkY7wdhoErm9Pt5W2Ftblyt0XQ4W7ZxZ/CY2rSdrXyxLkW86i9+PsoU5BibXt0j84
lBNuuZOF7usGjf2KSrx5VyaDvHZUBK3fIaZOI5my5fcbXEz+AHqFBEz+0KDKRCXAIfeQ/aVTi69l
a3BiHu8Hb75rW95cmnsTMgvJw7j4J0uQyTUNRezpChSm2gjK1FJus6TptmVVXBvh8nUZGSfL5R0B
RVpRJfnUd/I6B/ayzmaeJ0cPaz0G0AGtRTeRxHkz9d0pFcxZjWpX+sE3UG9rHLPxLRmw8rTg1kUG
htWT8903h5U/GhBUCyBXdp0+oOQ0nwVGIbdxj5Z/ODv5aVKzD4W+hUn57HxCXRMS5oCpijA4obVT
cZJSPLpx0IrZcUKkVOna02kRcXptc6qLLZ7JeeKhELVQF8P5cEW1FQ9tfcjIcTBdG6iIbV2zbz9z
NsPkVGHpgk5otmYxIz5jJvWqciLc7k3aKejBI4lHju3Ye6MYYEGX3eWMHjLNA6ZmQTVslSxMds/F
nQhDzNEWazsLT2hPw3Gv7he6JRvOsztAkqfCyW+KrLn2Td5+orrrknpcnO0sld//Er3egIrpVvWr
9R+EnmlqYo3L+dQVR61sr0KzJ+79eB8UcFd9JJSxgzrQN7SZUMVHyN5jtD7SSkS7wAOnwFURkHkd
bYYeOVwDe0s8UYFSenG4b/we29DqG9SjJcovRxemP5kxE7L99v6TPtld/eVRCar4cQnX4nlfXxwn
cxtveCveA1l6sBEl22AXuEZ+kQAHg/f5RZRwd6PiPKjKc2Pxd+/fwjH+RT++AOZp6kgL7PSoR69B
VBTkREwzarhwrPI8TrwTpUrkAYptHeUfDLd/jKHgelDc2C8AuT5p7Bw9sW22Dc2/eB9xJKcfAeR2
vmvyK9xs0XWF0UU5M0RMVYXrxB3vkNq96OSDpehruIimoQcbROnO7Srwps5diFVI2Z+pbLgL6mDX
W9gFSHVZhmq//EG9Bt1lChj+jMLqQjyqevtTNaMft4z+iazTH9mIFFWMKYRKtkSjrRkkj56aOEj2
xf2EjclK2uIcihVeHNSMV5TotpkSQDYpVibJ+EPZ4eeS7u4qN/FMRsXTWA+j84evmm8Z506suG18
yHrxKcF3d1WgVbwvYsr5dInvIKp8jgMLxb/gc7KYdzPtyFXaBJcWUivrOkhOq7Tf1di2Ss90n9EZ
/79zqb9Nk14lU3+Xcf1vzKUAqfx9KrV6LNLl8ZW3Hj//kjYF/m+QYAgVIXwUSkE6O3pJm4LwNwuS
iBfqsAVJ5D95kwj4JerlIbwB9ymp+jNvEu5vQHUQVXGhCfmoVP0TPSmu8GvQdOEnaGapBRGKzzL9
YxyblcbAp8yWxn1yEiTBJq0axKKXfxYuni8jgM27gQPnUZNYf8W0zgui7NYyY8qEeUDdmbuCA5WN
UQC9Piy5fhn7NzaCYyD/89VQq3O5lCbNHV0t55EEENp2HzQYSMKfXadq/Jai/kgjAz2hxpH4r5nk
hLPYNLDOoKndi6iE5ZBeyCU5mZobBzu9HeCZB9wPP3etcffBPeqB/SWEP99j4BC/gcrZqHm9HhGB
sB26oFNLQJtSMHlguKVN3ICquaFHdJsI9VkJ60DX8kbmFgVUQysyZKgLZ+G5aU0nnAXbFcJTuiNR
9ytjKj94aceMtKd7ZI49ceXI7l29CfyCRNaQBVxzVLuH50JKo9CN6pvdkKHBR257Sovwm4NSVyCV
Vp6ZLuLEQctG+fuJDniT4L9jGv13mjj3SIffLjHu7DWdTx/fu+37w3kE9Xu+U44ZIahVaM/ekT+k
ocnQhc9oxkgX72U5t6BDIrw9wDvmdehjDyDowTTo4y6Ycr9/cf2qjl8lyQCnCaB0INf0zf0yTGYf
SC+PZLsvCNOVF7GOjO/vX+J4mbqkGBADmc+e7Qn7SSvxl0uAGE8dzRXa47Vyhln6IXXBTdTeB9vs
MXaT8xPXAW2M8mQAITc4mpVeR0skq5J234TNY1wF8qIF4LoFDl7RGPOLfR5k8SadixilnZiebNZ8
gJbUPrevRlPfgoDySvgDQMp/X4+mW1Z+gUJRs89pWJ0jYzBuG5gJcFvnedfReSHz7Mb5aypTYzUY
kfge51oNo+iDcxOJuWQN/TV9HCQl223o18HaLe3pZJkxiaDwhX6v5xrt/dREF5EKL6XyywuXQvhe
5MMJ/slokTtCl2YovA1S7AGhX4H17fdIoGIVHftXQ16jL7VEX+q6Eys4LOdghe0DtwF0shm2MwSm
XSSm+LPTmc56CjJsp50eXnxUX1EL87dOmuFfpNVdsWigSWQm52NuFFvIYicdjWEqqzi2e368pnto
YIWCtIgZxsgzO9ODU0IaFHgZBRG+MNhc2NZobRH/Cs9dpDjfn3j2ESb+aUbAKArBx2ka7/HMAx8a
FEPZNhBjwMdaWZJTDR+TNaHhxidqodxx0yVain8KkHCXMun3ftU4J4myzUescO763h5xnbLDVc3M
XjsI3O3bEmUwEzzQeh7ii3ZwV3FDnXnFIxtfp4Zvyiam1qlEfB9n1bxKs/7AJuJuYhtHqNgMfr7/
nG8tMERTUWOFgcvbOspn5xh5XHh1DQGkRe4IgtZFvLSfVV88vn+h47ivp7fL1m2bFv9Df+H19B4F
vIW677S/WJEfKrVANA5IGVErNIla6IV0mHAV37GpMFfvX/qtZ4TUjji2puSyvF9f2rQBM8lONvuW
nsAjnN8Lzozie7RU6QdXOjod6EnjQAKjWkdcpftzdCUtG9wVZiT3S4UQX4/Vpiyc25g0g/YwOsXy
j/ef7I1B9SxqT5CmzADqvn7yX8KjMIaoGnOz2WN04mxb2PvUFNGm9LpNJBG+zsW6K8oPHvKN4eSi
sDt9wfmHt/n6ogZc/2JKx2Zfxna+Cb3s3EHRfYXlZ/XBld4Kyx5dWh0WXWGxSl5fikJtECq4DNjG
ycd4poHq09HDZGWNDSZebON0MvbdT2W21bot89/fH903HxTsOpkUNszW8ZT1VDD4Tci8gb0MMMy9
8JJu16rpg6d8Y9J48Fw0cRCzca73+iFDFAy6KKqafb3A2LWW6i5tig1WaAXyTeIzunHh+v0HO0aa
63mK6TWUQI+TND2543kD8hCxbQM7vi50v3rQgi3ZniRpSPSdi5t5nvBcsj154o0x3oJWk30PWrkd
O6/eud6IceZMH+GDm9KL49d04umm0J3ldG8h/3o8rzxw6EEVJ7zsyNzB/QMKEsw/ZPg7UAk0zpYJ
YqmJ1FpoUZ4DifFB1vfmawDrr4k3HO496/Vr8CN8h5qRk7A7ZjeYI+7p359bXnWJIeFDRpV08/7z
6td6/Lg25AMyDmLSX4h2OMHFRExX7YslPLVU/ZVT+Qfv+a1Hgn3P5sVRi9rQUYIGXL8vomVUAIIT
Z4dEZ4VlQzPvRjF/i6E59MYHF/zLCUS/w1+u6B8FwBi2/9RUM1esZbTFrGG4kkAtcO0YfrSutPDJ
8Cu65XUAOm5sDy6pXO/l34G2XBaePISZO+0jH8Gz0rqIdZeu8e3pkPnp4/uj/9badmDSeSgm6EPg
UeI8Q8w3q6FX+9zI7nzUQ0Ybc94s+fQ/u8zRpMr7PvG8flB7QHLmBqgFzNspR2Z7TD6IIm+kjxDZ
//NA9uvpWxdNmC7gnvbpsvwOO2RbDsZV0Xt3HWr57z/Um2H5aZ+jIoWswdP3f9l24MpaCTpwap/Z
dUEF9TyHbIXRj7hsA/fCDIoTIy8OZurUe9+Nb96/+lvrBnakRzkMviL/vH7QcUrT0ZRMMbxuTWBR
wfDQlpP89j+7ylFQriGQWwmZ2X4OhjW1ApCzH5VS39i8A3St4HwS+Dm8Hc0NzDGgtChb7pt+uhjq
8TsAsRvRZtd+Et2aqkTmRksZvv9cb767AKo/cY7O1F8EDyqvh7khfbmPYO3tjWqKt8t8Q5d6OZm0
3X2UZihqtuKQVcV/MXcmy5EjWZb9l94jBfMg0t0LwMxgE0nj5O70DcRHzPOgAL6+Dzy7MkmjFa0i
alOLzMj0CIYSgEKh+t6952o72LxPV36BCxtrKj4sbTgdoR+dl6uTcQpGlQxuP6+Ur2WdfZbAx2IP
Iq04zJ/HOn3Rq/h3p2YFoB6FdN0yX338KzgXXn7Oyo6u4S2lc3ZuJSxjphfRypVfQv725yb7hfPy
YShGy21QxLkDumokH9l9LRptn+OD9rtBXUcIPdcj59QVxZT0vp2CCA1/sQ9bkyZNO2Sb0bERtZqA
MYm538ET9pqCHldTzreOMYQbFDiPbRO1BFWITzi80UyOxmEcndTvOpQARLekvoUgxlO0QV51Qtpl
dTF/6YkJWTMZAq+QWgR/PDFTmqG4SkBlY2TC9CNSuj9a+iiiLEOCpp+qxtohBY/2kWNAhbR0xYtE
fgPWqjvqMrQydY7B8IVP40AIfZVq+7EBdWvHmp9GdQ2swU68fDbJI5TosenUFnS3mFuaSHG2Aan0
aMYTpHJwfbtg1u6iUcNSUsbFOkpF8aLMjuoSw3io80b47QweubXtI7Fn2WaSkWubVY8QAiWmq7ed
sk8bW1oKFb+BIn+PWzg+xbSLpYRQmxZHq1I2xmHpPexKGJYfz4cLn0kAGIqtWCDU+CCfvetBUsAy
kKfK70Sx5BkRgR2FEZ77+ETi4wM/deUlvDQgBy5aCWw2lrPC2yUM4zFQgaiufASJk1dlpJ72xJUF
Srq35yH2RFdcucR3JS0+zDapDhpFVfZWoPHeDqk39HnT1izZZCItrg2EYxS+kseysCCCExvQ1/xN
c0iddeUY93me/6rK7sivVtyEaqW7QRVlO8VJ1JURj9MdHYXiuy6psN4VMI2JnaF4+fixnHd7ll2q
rYEJwpTuKLyqZwvkZOfpBIK+8tsqP9pWte9HqdvPeQRVukIwYkOxCpI5IVRP/T1I9qPeiGuO8AtL
BfgMdgiQCVix3nE9RK1ZXW+VfG1I/Mvop4uOAMTZsq9c7TLJzraDyAiW9dDhkikZv31AGj4LxOoj
qdhp/tVMjA0Hjis77PNi4XI/WfA4bADTNeG8vR2CagWqrmYo/VSon1rRtF5UFHC+oi11mdhddj9m
qMGHNtorF3fpUwdQgj2DYSCjOKfsFASpYXuQSx/l5n6hr2RV8ITa/DRFBZh2zOxFMtx8PH2WGf3u
hhpM4uU4Qc1oeQlfbVJSu7FnuVO42hQQ+xTMjzVpq1aMkU0PxJXBLt1aGgnUg5dux7vqRk+iPN5a
pyJJ3jxJaPTJ4s29VDMPlQX8S7cetdp8RE9/pfd76cbSvVhIHWAgqVe9vUhDmHgQdKXyB1TLSruu
VAwOGdaiVVUra2Na9Alp+vnjO/vnRHp2aylSLjkgNhhDQJdvR00H5NIGHzZ/mJ10BwbwCJfFYR03
vmvkeAO7mUxyAgkXIOCJ8tKqSNODMpmkN6JC8PCn1WuKqjnI3Wn2wkYzyNWxNGMtlSz3TfJD1ytq
gVK7DiXReoWpGcAmmkcrNb6D+H+xqnkJmlKetbQ3AHc7t7OVIq9F/OvaZfSt0lQCEZIWjHRqH6jT
kLSpp9EqcdJo3bQ1zjqrWaI+HGk1xPXjx7dHXd6jd7eHUhqHSAgWln72nhlkzVVwfUp/bHM2UxZZ
CupyAKtaUkLn0tjrUw+BOJD307I7iEDwfcWIt0HpNz/KEZkWfdSurTLfGXOZrBWLTB4h1UtSsv5i
2sRKAsR1NuXiw/v4V7/wYQLahpIZGBZ6J/3swYKJwz1ItiaJJDB/IATOMI1nZSXaMTzaFU+1r237
yrtz4dAIL5GaO99DkwwL+ewslmWjQSfYKP1G6N2mH0mZUDMqEBXfZUoglbyJ5xwMtgEcoMpiQM4K
J4skIWYXv+yzYRvfR9F9gumAPEae7xM81PuxzmqydB3pypf0wldp2SSQTUX9RFvyqd5Ofix9YW31
euHLzuI7SZ60IuhcnLGYUdC0Ln/Mr4nlScmqgUZMnW+FKpRre9h3c0xBw0kHk5tGq+p8RR0TNOmw
nQtfmtIDUPBbWY4wWAO3jJRVMTlHEbOFhc99ZYa8Pz9ATQXRo1Pk1BdW6LIivVpWjWaMsePGpU+q
MrHjiuNXETm8xN2i6P3eBNEjsxSec09e3pVrfvctPhv6rJxRt7ES5XLGJ7KbtpiFdlNJ/6Aarjzh
K8Ocl8TtQc0iGIK8BM5wU2R48LuWTM5r9aZ3H/zlaiDPgSrmEYLqe3sjQ6gkvYaPxhej3uwCsy4P
maJfg1Fefl64DJeWOW7DJbvt9fNSZ7uHqpKU9CnSjdrpj5Gp35px9J18ylMfoiKhqXWo8T6rvb3+
eDm5PPiimwRGwr5TO1tPqmzoOAyEDF5J+0VN0gfJzwnDsDtV3+qu3oWY/Ty7ecJXv7sy9rtz5nJ/
X419duEJiQYREa+lH6IKMZxs3ZhLp5ZDH/j8Yhieaj35MtrS09hWR0e5FuP2bildhietjr4lFVa6
Hm/ve1hYI7hcp/AH+3s0qeiGw4Oo7zDibIEnXnkrl2t588U5G+ysJkIghcQB2ir8HNvSYBMVNPQr
TElUrbP/5lBn0zbA0Qavwi78lhwWWCheyOqnDA8qRfmPn+Dli4JIzGdBAQN1ttJoel/VpsIL0mM3
WFemCTpThjlkWPN0C79s+DtXRquZwpKtOrDC3z6xnI4kUkGubHKI5ozB9bvNkFWboMkBfI9admWG
Xry+V+OdzRBLpEOv5jw0zL0nSxE3LdlitQ1MRe22f+NWss4gT2NH/K6PkkxUhzGOQ69BKOxWtn7r
tKXXZDkuhfRaM/3dnnSZjH8UekhR8BmcPbdWUglgd5brmtBwmSbWGLwavdOt23reJaQxpZL2/PEF
vv8q07lfoHF/WuhopM/eAL2RJbkjjtafSBUsJ1VatUH0vauxEITVTtLzYx3VZMYvTsrOesyG5srh
6sJX480vcPZe9MihhQzO3K9jZDeZudXpUGS2ePj4Qi98NZgynOAoWdM8ONcfZrU5wyzk5raKQsac
Q+84TPtrUxPB1fsVhSIhAvUF3gSf+Wz1bAGKhWXKHtZUpa8ARwJUuLm5YUfgZW2xboUc3U/VCNtK
m35MVULzlpLfKlVjjeKX/JhK9W/sE7Ub28SIWXbS7DpiQdysrh5TWTU31txsJ7U91KV2k4zqPYrj
kqAVc9wNSjRsRGxIyAdr4faQBTAxO9Bp1OqZ+lR7nEpkp1C2yOxoCv1AAG23SF56JBCwvQuvD5jn
NMtJbamwaPrtkNu/y0EOt00WGcdyiLdDIZ2GXssPKSOtoJ2gCif/Q+k1ezUPGgSotNsMi9N5LqS1
GJx0O+Bl8QuLq0/z+WfVpfptHehfQupbq5Ge7+LTdq28I7ZYl561JMuOPKSvRmaOjx2nY690wtlV
tWrejiE86pkkL6zCJLmpRlbvxCD1hC93hGjVyaGfx21ZEcbl5KgqLQBJ91Gi235fWMGdrucKvkYy
s1ITjYVucGoylW4VRgYu/UB+qdr+SUiB5GqFemcFyi5VKtLozEk1Nk1bmegNVOsFICgoFENtifRb
El1CabqZUlmsSH4P7qPAGDwwGM2eZrntQUeQ9lEj41tZiociStNf0qzVe1Odqlu5Yeu5sG6mPmzW
TtIZOIXU5GgbYenJub5r5MhYg6SQdwLaMPpuej854TSxrgzrQlMetSn8FuRALhPxSLC72MeKlYPf
bEqvs9MfhZ5Vt8PcfOeYPXPZzoqQI7Tj+tz5mpYlayGXW4G2YE1QSM43EKLKIvTZAphPXTVRtkNl
ew5ef/C1k7bGaW2saBtrW0iGd1TeeXYiwEQRj53lzn1pfJkq0GDgXZL+gDhnbEjrCYCidnPhJWop
1nkT7cF5t88KIhdE54S2O1au+koemitr1su93rcjtlWA1V5C3GMSll9Ku802oZakKOuFuMecFXA6
1Pqd1AY3lTnJn4UUGkDZwvTUBJVG8FSfWG7rjC5Y9uBoksy3CnRdfDWKJvELbny7llEBaJuhMOV6
O4yKdGPqddpQPiaqfMkbx88K1NiC4Qn0ob3vi14lggxrHecx4pQHA0CvROKPMVfVIadVsQMStjba
FgIbAZL8ePnJItNLyUX5zYDmtgsS44FzdPqJ3qasugMKyF09mN23SKuwGcA9DtxiasUvI4pUnaBE
MdR7R62BKkqTlHhp0j/Fk7K1KFjAu4+8LhjXlSS8XCPIJYs6cz+qBuGBo3KoZQXdXZVZrrCs+Q5R
YOOJUNr0UFgIwek5Iddt36yUnhMbSmEi0IvZGfwMgg1LiiTEUQ3Db50szHXQ8X3NNSPRVmoTzsio
kZf5IXFrJ51jz62VA3GqNKBQLkZUYqe1fFZxFpaUPe2wIckN1yZegbBWfcnqReJVzWjJayspqztJ
IojGImBz3yq8MxviBYt1bkrtYzxJyk7PSh1be67HP8YyuLMiu/XgtpjrctBjb5AD+V4iER7ATclK
NmF1OwaJ2A2ivcVKJzwi2n4ahGYYXhXF4bqqnZlUztigJklGpblTWiNsUcY34tYojId04eB2nKAd
qjCHNI2A21SBvqql0SOV8C7tkxNSxXuh6JsoqD5XTfKzmSrJhWRzMLLs1g5lsFxir2Mwda3YxHBh
RZHXN8pnCUQNfBokGL1NbKWZZfsJmY0/t+XBNrP7mXRWF+hgsZ5bKVtx/viCHqFdQWHrNqmsfLYM
vhj1QjWZQu0EnQBCCNYCf4y6EzW7n7nNvBhb4qwGEe6USCdOXMifwIWT8NZZvxmo9zKkbATmHYIq
fi56HdjA56GbUWI2/efWzD9HMmdynEMckuXqQTjdI87/GykvSHXvyqMdW2sh6Yie6oeh07/rFnog
YYp1ME80peNtyJ1RJude6gJesU9O37SuRCYjVrKNbfc3hRnuLbswXMUR0ICoRa3IHYIN3ETHoDC8
oMt/JQM30PkUkZ1WV85zUcQbat3kLRIIl0Dmz9ubMCMMzujXQCp+yVnxjCAeooAi9nOqLsVSdvEm
orFEe7QIUuTr7ykcSomX9CmeE3fwggU74zWPPg8gnbTUAvUnktoTaXFStXnrmKwFY5gVD5LCm57O
+SdtmFwBWEAhIpNesWcOnbH4Z35EQzCwuoa3upKv9Fh5kfT2XofKt2OdcXvb/so79TUdJs+ysJ6P
SvHdoeAXRvlBbhrbD50HMzA3kjLa3/Iyvely86YBNeElA9NRNNJ2yvR9FxjKVuMPRi0oTwl5dKta
NyCAyEAXjGEdsyGBLtAlK30yO0+3Z1+v24e0GH8JmKb7mt49RqRWQNvxI3OI2y9TNA7xvZHrRVPe
B6U1Rms0kkTUx+m8p4L5++Nt2KWT7SJsxw4NJ5aN39lhIRgDq5cmKmWJ2hwxYqMHROdnv6jiblLl
O9S4n0JdbHs7/htnavxYi/sEMxyFqLPttWz2llplHXWDqd0TdrLPy0HaNnb6fW7I2qarSKTqpD2H
dbQ3rWuSrEvb3EWhiimFDgK19beHJF2OasSylBOEYe5sZfDYfd5Adlt9fH8vnI2W9g+eFlpymnZe
EoySmLDjkrPf0PZE/hl+HknIA5uNXF/F3y8Fu7PDM2NR7pTJzlBM66yspBOinoAMQ6tAIp9pBhtz
+qYWnxZalYdNmy4JMcMTtdbKvtYIXP7VHwx9rheE5gRorONuwj0/hDEFdYdgsy6odgKGCi7Clsag
tR90+6+fPV9f8/lZFxIS00REpa8FzpPSADwuqk1fF7fq2F3h4l6aMZypbbwHnCdQqb+dMeNspGNV
UIeRCs5ecPHZs+PW6a/Qwy/UWwxDUVQ8cBrP8bwnAZNZMWf63X4vetd0PquZoAejbeEUrFPJuiIY
v3BRvHv0Um1MvryMZ2f3NMrSocxL7t+cU6PuphRIHpbCplf0K6/ChZMYbpilggQ4kU7o2fScKuBD
Y1OXPnxh41AZOfEQuTpQDhfxNiUXczW387i258680si4cNZ8NTKut7dPrpKI/pUJfvSt1t4t/azA
1v2//J4vVQlWsyXcHbPQ2yHC2awzomtL35i6Q2FubZy9bHANU7sy0IXpsRixqSShsdRJTHs7UG46
TRQIXnI7bb6o9UMzpT/x56/rNjxYrXnl9bo0PXBGUNfFt0CX7OzrMEv22KTs93yaOF4DQrApwQeP
1+7ehQe0nFhI+7H0xU5+thg3cTbD0WLO0yT/2ixiOUO///gBXRyCIjXlY/xC1Fje3rcRH7UMT4pe
VjzdmHleu2pnP/33xjirNYTqSAaUwwqR5IQ0T4XbpdfK4BceCFh/ViC4ymht/7TsXnUt0GGIigN2
4XeOjPUx/jnA+Irk6VoD7fI4i0ONoxMq1rPbNYx2Psom4xQW6No8+T5o2J/RMa8/vmXXxjm7ZZYe
DrVRUW1CPCK5czqshG0/1dSYPx7n8uP/9/Usr9Wr+yaJSUMVxvVgOruXLWDFsN2u1F0vjkEKzx+H
D2j3s3vWT2ZjOsHygbCCdR+o2xrI29+4DJQ2DiUti8XmrDpY2RNhASWXQf7MPumK4zDo24+HuLBj
ofiFzABjm8G1nC2W8uCgl3MoQJYzbISgv1ms+DUQhpks24+HunjDLDpGGmVA5V3nSGmCzOTxF/64
QLUWS3qCGfnjMS5dDnoNosR4+ADSl9/h1YNXnDIFwmYWPsqYW1K0QO7Yw0avY09O7Cul00vXs+y+
MHlZGAuss4+pKbrMcEqZsTr5fm4fQjgJH1/NpddFx7CwBByit3y3z1KILyfVhYcz5cflnLM4tXMr
vqLGuDQMoggHRQapW+/T15A02CE0K1+zYEvAxyV8zTNBUnx8NX9ER2fbRmS3KD5kg1MAwrW3D6cu
SEXkJFn6bUsCdGRvsw6UtPRYZgRYB+ZJq6RdIDM0aG9Oc78g+O2nxrrvFOswt9+IaCJH5covpV7Y
y/INt9iz02Qg/u5sqZgpGdsBjFafWu1dOVF0I1dTsdyqqklTNjZSglDLsQiaNnYGVQ+SGXzRvqQm
ad2mAiCp8NIf4OTZ2MyuXkP9VR0/LasVu+R9IfTHopzXkpVuG613Fe12MIwrX+0Le4Q3V3C2GWmj
loa5oxV+1mkUYb93uuoncnmj6s1aVxv/46d4cTQDxRe+QybN+UkqdHo5tiresLiJV/J8B54IghA0
q/J37FzrpV2amWx//jXY2fciH3G52TGDyWDB+Ei5UW+5lvn571wSkWbLbhWx4dm8JKG0a+2RGzgS
xMdb7I1y5IfIwyt2/KZ1ZVG/fE3/Hu1s2RgGSrMVpFsf0t3G0ibfkD5F6pW19vIgyB2AMPBJX6hA
r9fBYLAg5FaoPWxpWkvFvexAX2vqK5dyabXlGPGvUZa58mq1zQYIapap0r1KgOg5h/kPt2FcK/p/
83LOpniFhniYNAYatHJlEyevvhi1emUpuDizEfRoNlYaauRnJxY+wMQcg51lc9L6kvitmbVPEvKK
qpAn1c6Vo9jFe/fv0c4tJ7T4474VjBbq7XoEYAh+zp1sOLH9X9Zoolx0lk88agrab+eTwazlSpPN
ickgE0RZCsLnrSv37uJ8ezXE2Uxo+9CWB2lkJljqiuIraXyrSPtb8w1fKztivrhI4d/ON9oecUAT
oKCGdGNEMgYHgqVkzsrXvIIXHw5fXZvvIQiE88N/qE8WPH8+7R2dqdEy15NCLAIx73p+5RP/fiSM
4gpH8kW+Rg7qcmNfvUKFWjlyErP/WgA8mlbv2pZGQt3fJRTFPl7m3n/pGApXFYpq7Y+h9e1Qg1pF
So8zzA8ka2PX0ydUAn6kRLdSGvm5dqSrWSTdlUHfTwwGpfIGdAc9K5KSt4OmAFrNHLQiBf55LZOM
Vma3eSuuTL/3ry6jGHyPTHqwiyvx7SgOUTEzzGsmRjKvcV7QJ8sBb32OB5VSh3nlmV28Js7y1Kkx
zr4TeNd4r4yw5n3qpHQFVcvPJNpqYlx//LwuDmMyCJK1RfxwtugJvZTC0O5ZIYLBA9HoEijnSXjV
Px5m+de83ZUp7MdMjIuUabA4n927FPi1EwxZQVke9nisuhJE1HF+GABmygQklPVfP23ivdKBaHD7
gBGdUwvoQmZplEw521owqaV05JG6dV9cWWGXX/zswhQ84rzG2IZQkS3399WrJc8ofOPUzv2wlYFQ
2pXcPdmJmVxTiV94TljE0alZiO1N1PZvxwmLgWRMB45FXuqPxN+sFGGcMLf85ePGIq/X8EJQNUGf
crb4KXOaaZml5ShI08azDTSSsWRc+dBeeJEM0sD4j45Gmh3e22uBz01yZDfnvupMa4P4jlx2jpCG
1yoMFqLKvn88964Nd3ZNFDIEqc9y7tdi2tCSuCMw1V2OAM4CGi7bl78xHMQR+D3U5hGJvL26Iipl
dTAHhqsgPdmOT0qTHxWam8U2KK72yqp0YcFdaF/YtXBGIEs5mxgkE0aikfPcF3MO7TX8RnDXGnkf
PLjbeJq2/WRtpfDaMevCF+XNqOrbi+zNKp0hH+c+agSY1TMqN0hzYFsJ3frnCvWX6FL/GRTqDTnq
v8aXugz9/B9IlzJYav5zuhSeOdCdD/GPb68JU8vP/AdhSv0HdSOMzcAWcDhjnvk3Ycr6B75KaHjo
tMEHsNSQNt1F/+d/Kco/+AFUCXh5WGlon/4LMGWAnmLTitl/8RtZfCf+7//m7oe/ytM/l8P27P+/
DnD94056vWpSy6ASZOC4gpVA2eFsJyflc090tZNuRMmXz2Vb160JFGr2Eo7c0nPgm6/qKFNvG2S7
a0kyoxUCASQ7BIt8T1HpXHln30nkqEyBWzLoqUFegkt6tozPpAHq6WBb62m0laeotbVdY7bOKlIq
cSpIt/EHM3aO5aIKqolW+VyolnxfxM389Oop/v9b9frWoN7k1Xlzb2ibLt99qnEqt/xcvQ4LP2th
IsKxh+XgznZOPNA4lLtiCpWDqjg/oyYbvbEhcNezifj1x7FsD3Y0WGtU/vJxNgrlZCCI8KZZ076o
gWT4dQMIao4VJEhFtumjjviBGKPmTWeF46ZFWoP5Qn6oje5HQCDHusyG/qiniX2DwDO6LdtJ3nNG
67yWzrTtlk3cnFocZw9WVNIXyy3j4PQVjGCkVHhssAH91kbd9PO0Dw4ZNPQb5ImWV/bZksfZ+jgR
Si+W8t4Xmv4DdDA5aWX6lV8EzZERTT/RKhR4LCREJa2ueaEVPuhZdhidUP+UdSZR0lo+fksVPdqM
0W2WoVypZe2HJaUvZiLfiqh6FqTdb2r2PJ5axDdpGWVfAH82XlYp0T3C3Mi1UOKDCFSMY0PCoysr
9bQWbdPezLUxrzQRjJs0MtrnQhTwvJ2i3UHWxMeZKdqOtE2ywkZ9IgBIrVIUDtodxH79B6qleG0Q
BIXsKfmR1/ZYceKS5LuglwSCkgTJWqkFEWo3efpVzCHaqlyOMrccUtXrYqPt4dDCDv+WiTrO9vBN
jpISxcG2cRQy0WY2MuWWkFnZk4ZPlSF/MS0eXxXWjptHrYkKI/8uTc1ea6PftKmxEUfdms86fFf4
/NsQCAvSsbI5JHJrbidEvavRzH44dkANSiG0yynFrprGicQoo7spdK3zeyOu3GHSifMzxEFOnOhZ
je2UxMJOIowQN8MwY6Ette+QrDftqMg7BHT5ipIypkBNzZ4slDYu3tljlEXVVqqmnwlSsDWNBwwR
ArKTKgmZBKPol5JU23IqvhDwqCBOC7otqRSA2tOkI3nEeARB3rt6Rvi7JCMUtOwc/Kh1p6FDylzJ
tuud3MnymsbqQ9A3qnDZj3pgbuQTSS7TuOntwEFlZuqnMAin7TT3zjNATR5pTQDgXMlS7NZtEO+D
WFbuSjMdT7FG4LNnT1Z1oB9snoqsGI4FErJlJmPMWVfIow2vV2G3r3qJeDjPaUV0KFlNVsSYQT4F
Ho6ruJ++xbKc3ku16UvGMgfnVJesGyKUiEsRVmoGB9MZquiuHOi8ezEKKWqApNOosxsQize6I+4T
240qYOb3cmmM85aktqkknnjk19FFlSEIs9M7EWxGI0y/wPrdQS9+kuPKWHVkG9BC7wOPDF2Y+jMO
stmYZf7RqNprujAepmQGHz4j41FriLGuVDeAiEv1G0l0yjcWPLR3BqlrbpCjhRtwwxCUkU7G11wP
pF8yQbT3jt3LT9KAO1YLcvwMQWDVP6WSCIlSTeuNBLPNzZppcBu5ighbEY1bj6MKnrmFi2HLSOiC
OFpZWTf7msjy3jPGKN7aTjJ/RvrVu2KU2+cpNh3fdoatqrRiq4rY+p12fD5WskLptCyG+jEqQAt7
zZCbB9FUpELMlUIVOEHKOLDVTskNrYZVbFAUARRLaa5G72NMTLRGbQTZb+aYPhTMMNY0puspH43u
U5Qi23LnAa70pjekZEe8fJB+mh1h2k8JmbW2jya06WbXJpKn+jXbBJch+EuU4DbW9WTjOC0V4KRL
zDX1T+I/iTcxbohXdrwcta75ySJ45SmwiqM6BWjRKEecbEM0ZKyHiQ2XWVe+TOq8joloEpjom/6H
yEjixnCh7RKtEAQhyYDFFNS2ZeVUGl+sRKyS0RDrpG8Vz4Y+sdMqi91a0Sc5s30sN7UTjPs+0OZi
0dgpT0ueVuDWA3FrLhFKFC3lZhxPoRF+1cbAKbxmsmfWiSI41qmVPVPXwppP8IiqeUWZJD8my3iM
G0pG0PXs8QT+fTwxZcaThdn2SPZBRLJBEUnNum0r5WnpFD9JMf+QY2fGTgSU7+uBBUMOqRcQYdM/
RnYjtrQw8sdwyrNH1ZROvO9iF3H/b3q9pzs6B3JzExpWuI5bSYGmjGxSoDbexnmf8xAL9sdlH/tj
MzDBhzl/MM1hWGk1zGw3ySz76CTarhIauGUN1NtTM9fay4SuovfykdCAx3gxG3bKFG7CckgIpKg7
dKJRaTcy4jq9urEi3fxcsQ6NrtmXyQ25BbknhRmZUoVlgA/r8nBY1T3Bifyv2hdNlJOUlmJLK6v0
Xis6ZIbk2/WIrhvznvav0pMuJzWETdWFvQ7rar4rzNpCAg6NWTEJnFkTn5g9SEW4Vu0qfTbK3Ai3
xlSyDAxj95RP1nHUB23DJJR3U2wTRDAP+drJIJCv5EGUuE9F3z9NBHeewqSZ74uh1AhR0WSf/Oj5
mCuV9AmreeaRyeVLAUxHFIbGXhGzAECX1i/ZTCDHFJTai9qVwiPaxNmWAcHgYRoVT22T1C9hLZs3
uNSq0wQ/7jaRGmdjhjp6vWl0uKe8d6Ftm5uJz0aMJlcjJhK0ggUJE0FhkGisWnHyhY5o+gA7hqqB
LJp1ODfBYU7t7lFWSQD0zF4m46nKJG0XEdKK9DrpBZ0gq61dTqTVi9OOBL2K+kkuEsJSdVJI6iVc
i5fB/pZOKp86KSmj05CySUVP3NabUY6z7SSi8NlUigGNdaGa91pT98Kdsyn/nMALQWCf5cbeiEgz
HAKit+fBKvn2m53drEy8vQEf1KjZGy0I/pXWau1PQifDVdqZ69pq0o0uJcGpmXV7Iyqj9RRFK+6J
6apuyLNWf0YYcuXVn3dQnTMmS1SYUAJ1VMxTF0Fx53N1SAJCMuxwkrdqVhMeVysj6qwh24+xU738
WSDCOO6PCYHkL/MS4551TnBbKXWusYOTedOCtIh3kyJFusfMKtcBjG7TTQZCsPez0Hr9Ri4z9anp
csjGQ6w+ZX2rx7HLnR2dlZPYWvcYQEr+GQ8DS4FpCpYZuxtPAHja+DnCKNuyE4mI5Rgkk3dNw2e3
yu2GCU/OywgGMGBXZxbqePrzWa7VFkzb0NbO7yIKnaODTPxn0cpOX7oaCR1PaSJzbxVRyojMm0Yh
NslSBrSwdRcUHgC/ZNzkYTidmpZYH4Rq4gt1HCyZBBKdiJ1DpISiFVCi1lUvWjm3N4GjDEgra308
/flDdhpMyMTQ+G8T4bnG2yKqF+AhzbAqe8OOPap1XECpI5bGwc1uIRor80dk5OlvU0v1HWIRfkw3
kfvbeQhYRozKeIL1Ub0gx6++ECDC/HSsBEex0pn8LXOoXsj/lU8DO3+/GmsGjzO79rq+dhS3JWJX
esyHXByacgA9osssTCSQ8Ke23ocnJwFi8Of2E4br3OlG/c+jyl86mF8+Tf/XjuX/A8/clGteHdfe
pWNsy+Jn33xrXx+5//zIf5y5tX9QQnUoddr8BY0TZ7t/U5057NJOoPzJgfd1HIYCC5rDp46CDfWN
TevhX6duRf0HR0AczDTXHI6E/AvPjtkfHrvfVW3oKdOpW2a3plNEPCtNoZjosyg1zc04iWlNSJzL
8mEcOjm51yQINrhxVn1ggiG1aTzXn1kkzf0c5upuQBO5VkiSmItc2+RK/PDqPl449v6p+b0+9VIO
0JCe0QfBzYh3/KwiEFutUDt9CP1ZKMHLkp7J+SZPw8LjdUv9SrThuObzme+scpazI4sNUnUTT/5O
DqTpcY4Bs9da3z5J0dAusJ1WX+mSUm7Z8s0ntesU7NBhFJ+Scu6WyKZAHwgMzlVADIncrfoyCH5x
vHbwokQNC0qQBpy8dPzHH1/qBYUCiBnaFaTmyAputbNaAwGWGr6XMdhEvP5PY9F3gvDdMcLEoGB6
ivsYk48072wJbkMj9fFLblTS4LZTROQIKNz4RurU5C5GKe5zmLF/UshRvD6s/ll5e1O2eV2LUJbf
5OyhWOhGmZ1//nLes47sWh1kJ478RJBAmORW/mwbzrpB57ynhCHuBjaBz2M0Npu5GfS72ansXUIu
8Sotu7D3Anhauy4o44NJLuuVlsJ7mTnVffpMCEpoLdAlObuPZsmxlWxKQsnhDjyWXT2uSJWxPaFk
+TYnWuiTPKV3nBQDPCckdBh0Qq9U//9pEX9zi3Sg64A+ELsjoUGp87YQihCbtlQTahuEklJ2AzIs
1PZhblfrRE+/hBwwVhMxnR5fIUKzjVZn912mJCw9zz3aBqBOyiGtZ3XdWkI+SkuqfS2Epw1z6bbh
UD6IltOBW0okZ/4/9s6st25r7e9f5aD3NDgPQFug5J61NVmjfUNItsSZXFwkF4dP3x+VpK/tnHPy
phdFUTR3iRxviSIXn+c/wmjwXnTMGytzxv1kG1kk8q8z7ZGkaOn5I1kx5borFo/dLLOo8vD5jKYd
SW28Z1wSl+1YFaHN7qAIRBmy+9QaU42eChP1j2q8FxgnA6StMMtdrNF+EjEb1xs3HtIHul7LvS71
M97fxQ9Z25ddUNPsEWJOU8dGBoUWJnOvRzlKkaeBll7wjxixCOCQnYWlEsEuUPo2MPJ7/BHTptMs
08Duan8bCWf+6htFe8ha4ro63n8by010IiSWyeNZbstxO5ZO14SCmK43ahMNim4LBy8p13fsZUzG
V877UQHpPzLFzGGcEO28EKX2NQBLudKqVUSO1m3fm0O8pU49O6bO1Bw0zBMvMVrynLqqs49SeNfO
qjrRJIs/yqLyhFAueay65mqqi2rTUXjF6k85UOOW7meD1XojlEaXjLu2DM1GfSb0JH0L+rJgGG/V
kf7QO4vo200l1XNtWnLne/G414d5efbKRkAlusF12QYSTltlQAJdEHztx/gLu83NMuuqjdTgWPcN
xWMRa9Z9Nk6i3KT+HNznpMC+J6XI04tJC2jOBRYDezCM0DPZBpQGnRfOFKLtAOenq8RMO0Z4aVZ3
7szqO9eGu6cBj4Vo6u/mSjS7wmsZpjqCloGXy56a3uE+TfNgk5TGPERE/k1hWTWU1GT8EiezSXdM
mcYxHrvszehmJ6LXl7qP0Wd6adbAnfFLmQbaG8n0WNimLmWmar5OqVFHLt3tICD6uHVzN96TNvtN
m/E+xVPAwDTK63juX43WNKMpEA6VepYWNSwFtAmpraPhmiQett0ued1tMm6kqpvMC7Vot2mb35ax
090UdNPZ0h2OZbFYEU9jvLOHuP9elM6NY8TLfmzTq0ok4y6FnsG06X3TFJgBzqrVHeg7uzyrSLcO
Mn5jZiYjk/RDOt1iA9NgZ15MKk7fLTl3V5w1ehBqQ2p+GRcst41RuDsjbtQhW6DuomaRBiniyXyU
WA+3mgjeeFV3Ica0PuKeHK/FXCy7Is/6+5nAypDaO/umJfinnhcD22ipNkI62DAyY7bOTiuLKnTq
TN/y1pi+YsIMXi16R46gG+4zk7X9lYwYO5wDOzvHVadb0VDSvUkAUUCfVbd8bsxguQKqqAhmstxr
v60xK89PSdex66PsP7OWJwcyOuKdJhr7UeKPvEvT+LTE5XJqqiq+LSZvOVNCvvp33YOx5rNRwe4S
rGSYORXCuUYVeu5nQSiadHgveEa/mmiAfVx5ZnVdMggfVkPNbi1/i6w5J7ZkpMgqWfJ9L3GxMuZO
4mmoWcrzauRxwyE1lPPwrjvLeNXYUm6dRdYL9TIlyHPiFvkNHdZahGLoORfzWcbUs9B3WG9wqLYh
WE17St2KCNDCKi7W3torf0ncpww4noaXcaovaGK1d76dfekCzJhSSz8Tvtte2UlSHhZVDmlYjfXJ
8Fp74/ljcD/W2Dg4d43PHavvRje7bue6KSOUDlAShMaUCgrOs+skHaxd42VPDXx/RmW66sSmUgOp
PDbqkj5RVGbbtSH3+QJA2Hi9POlWhwIO7QaOvqCKYKCbJARNYCXryWDMumpDWH16rIw2fx5zI3vQ
i1p/F8kyXgZm9Yo2Irvw6Hml511z7ukYLTd1EphHY8zfA7e9G8o1QTAYnpePiSpNRL1L0bJfJoT+
HwsUKsDVwrtsPWCImr6d69ytbqulp0+n8UMy2+54TaUny5pAMInrPNLCuNPNRpxcOZ5zt7v2Zsfa
opa+EhmLi9Y1TlRkUh49UQ2byW6NQ5Et3gWN3qdYwaoM5YA1fhQh7iPEXlL22q0irQq55hxHFl2e
7MFZuovz+LXGKL5JgWtpAHPLQzIn5AUq8STbpHmhF1k8ZGZebtnyG/rNlNzQHuzsM8+k9KG0c3wV
9hRZGF0PlKknPKC2uZ0ClR7pt/Vu7d5PN+nSlruqBCQ0P0AkX9rXQ5WzX7c29zdvPnXA3VpcNEx8
D3NQk2VWed8nU8Pelz0MOdIuY45vWqXEVgJRvM92BaDBMniZxx7A5uTUlG/HYxIqEoTeqL8s371k
GK9a1SYbKWgyqiuKnGhX02+mPBAdth2tohiYVKUl9DSRe8dOxROwYtJzfBnIz4bQTyZFqmTSUNCh
DXXnX8gMb/+29hPyQlo16/a2iJVmkOA5NXoVYskurTsqXmVKUFlc1gSAtm26GbWsNkNn6DGCl44R
lHs6MatvNS+n8rJV+ehduBS3UxXpE4L5HZd0LoBVW12PdG6g5lCTFG6zw1IWd0djbXWmk3fgfApq
aAXX6Xsa2q3GPSRtR+h9RaJ7ctT1qXV35mjJEVf23ILK4D9n5PE662IheffSsMfkfZBzkAHvpOOd
2TBfXXGbDywwkmjEKa2pP+gmrMsT18MEZyKNCZCTjuokV+c16braLObcPdlGaTwMUhR7W6nyStQU
fW9nhx65rApe9KK3DtJrrG2d+x66chZujwdWpMW2dgYKRQhQ6EPw+yyyhtTeDstcYv3u6KSNpOWR
22yQw0sLqJqsjTSbpdlSAJ/g0W48cmL6vs8fPFwx2k1lDzYeeze5GdKs2Kl5rLacMvoFlKl1abl0
SJVjE3/xwFbltje9QmyUp5p5m6YZZ1Mgc2yzk7DLMO5FfNIqPT4VpocXyrW7+ihqd7yzlN2ezGEg
acHUFUhiRquMBEF95Qowpw11LJhBc/dzQ5/zKc0Us9lSEfVq4t2mHEC9is7MTsOiGTKScZbdmGZs
PTVCt74ya1tb/sjyqlneQlNqUmP/1BrvDWwz9SIv6+w7rxrvZBx07F31Y9VKml6D7CnjuuGkAjk1
8ysaM566JfWjxaZ2mlE0jZB/TVuz6D6rVlnnpp778zJ6C7AzYRh9rRd5aLpt/RmTa5YfcgKeBEus
0dQH2nLjyGhpSczpr5NRTZivE/WNk5+qtI/zre0NqjqLEo+0E9Osd8CzTFpAGvedeZstAf02SyaL
75Q3DqHOePldJlp7ofukCdWGWR2lMMvnFGC8cTsNbZOXkR/hinutof4vw0h9EorY11Ulfq2pPDsy
t3q0CYpxWSsohyk0JHXHrtU6dFLive8xOc41CQhm/TKOY/fqQxw8Ey7tHm2v7c5dIefvZZ5/mQrV
nRpjMdswbQTEKjG6X92sYQFeZJEgoO7Nlzwuq+NstsllD+V+yGKFC1Y6D1Ynl904JJddPYlnQzEc
1BPTwoYM2uZF61M3Zo8u9YeayhJc82469hGhNfmCND2d8hB2L/9eiepGL7X8iue3uhSTSY3JwLef
hAJcA3VrReHwkjjMNq7/Trigu6nG/qSEgiMu9BMgY5pvAzlZlwUj8jZ12v66NSryEsQa4WEDViRh
XJcLZvjOF98hf5DPV/am6awmrKxGA8D16/FrUFbApH5/a8UJ/0td+Gqj53X8VNh2k0da7fd7x+ah
8aahup4bcfjg1kqPVyrRZjJscpgxXyktIkiQbNVWMn36NI9biREZMtBCW2hvEOTTddHlR967nHJx
3b9nIHp9KDzlB4fBtXtvI7Xexchd982ht7sk35blCInrzQUh8Ea/dEdhi+6Sa/5e69lcR8HsHKym
06OacAtJl1LoA7mPnZUeNSfogYOr27HPyk1R+E9J2y4R6DTDpCVfki4Zwa15vhxFgGg8lbdFXhiX
EylKD765YBqwnYJs+4ynEorejqEugmpHPsH0yomyYCcuNsMM7cW+yOeVhohyMTph4LKjdoOfHhMO
4E1MWu6wIeYK4AiJADc/2caJS5xEEKRgSEw7UZZ7+WM5pnnktIycDN/q3DRVemCkKy5sal3Ctp/G
e7pljuXUn6XRlnczWonQLCvKlYW74q2yqR/E0lAjP3lKhTkeBJe4DM2666ciexorIqJIWNfpt5wg
7C5SsiNDs+U0D+jOuppy21wj5a1tZ5IEwBsnBZ9GrClRn+2ajBBp/M3eiz7IR1G63hWFTflrVVTd
RTUG49Zpi5SRtTsmZX5na37xJSZ0x9nT5JwcA2nl33pm5ad08sdd5o7JI4MtRWbBYJxFpcaXYenk
9TK33Ua3sBes31mRHkWfWdSR1BbjA5T1N31MFHmIs/B3lXQ9Fem8DMjDgPZfnQQbWNfmIsvN/O0D
hvo/ht7+hPH+K33W/40Q7+pH/te6qisUVTwsw0+yKrpcftRVeagjHaI4UfiZHwr+PzBe75O72sHQ
/IEAo35G2PiHssr5RIEQNTR4UjFb+auR/vfKY0P/5BGrxkIF+AmaTLDo38B4/wTZkWGG7wk4is83
/5Ts65WU0gB5dTuWohbkxHHuPHKAdlZc/2X/5q/oIH5RnXSHtY9rdTMAW/8ofW1cSzh5Fsjd2lDV
Vj3ZosU+9c17G0Ku97TDD7+HfwIR/0nGuV5y8FLTtXEa/Cl/tRC6P5NHJXfuYN3bsb+1KKBnGc5p
WZjLyyUvk79AGP98LflEfsNrHwyit1+BWiU7R84Dn5jyCuIUbreTareMxX/l8vxzAjk/G8g/Wj3u
hFWx9/OldJDj5LU/y12bxN3BIpaYnI/eYqwUycyrPS0uHK/r79EmiF1dKzpmxjv+pq/KFs/V7O5r
hg6TUuFggXCU17odi61rxseaQ+yzM1TtX3hf/wy+rh5ePQDL4h5b2Ymfv+PcxHBQBkm5y7X+Es3a
ea66Gy8JZqyDLCqprjYKxD+s2Fm2yEzG7b+/Gz6qEH4CXtdvgNROHrbVRvNrhuTEMo3E2ydbwIC0
juqpYQGzY3MX8I7KPK0OsU0fA0OLfKpc6Bc7I0E/TYnzouvjRZNMWtTryzeiEf4qm3390X/5zrzA
R/+HpBAm41dxY+aneerQKbmLzYLomiV2WdkTy+lIeat1QC+BfcASgJaj6ZBng4XKuvn3V4eW9V++
CQ4ilIycKVA9dPf9aupeQXhY2SDbVcx271qOQGeZZydFW7lGWEEhN2G6innqrKy+aLG8j8dl2cRo
CGoUbaPaKrFw3UwfSdAqDgJw0XfEFNs7y1P3w6ohGlY1kc8TsglEc89Oc5xXxRHMhqks/94mZVDb
gsPa2XYilWHEwpB75jafcxobSB9ehrPZtIa9hYrRX13Re+pzYpXGq1+X+VUdo4TkxagFX2Sb9U8d
/zyhItJfwRVHQWe3XLxNzYrRhNPcwk/UWWUyb8bzrhN5sFeDZJZI3K7bGDhoCSqr6itvnBkXUhop
6LVgVSPUaIjbiLrs4qUjzIj+YLoVOIYKa4soadnXfTnvirrV9lgSm+mpG2Yj38+xPq8ciArA4fPi
6LlyXSqxLF4R2NRsVaGJt4oPu7fIuHPD2vfLM9XXlHMWev9OK3PehoXhx1dl1zdPc9LJM+Fdus1w
ObdOWDI2mGGmFhLpS1rlz5b0+vfUHKEBtCZ4qgMkUiFVCdVz7bnxFaFe46XhEb+vjNI8ln1WUAwq
bLWpBd1NUQ8FX0QSE8MpTXvAJmU386EuY8PcdTD1aEyrgQCkkoBmZjOXiqfUJHVq340+iIifCBVB
LrrnYOlIuMtLs3sVWapdJ4Mj5mNKYchMhpvHL9PvPHAFObnLEtEbRS0Y13JsNpUNMH+qWl0ecdoJ
fkjHL5S7Gca+nY+sIkZxBCCSmzjrUydq0szbpY5TRKoVlMVh1638azPLZjBJYoTijbIKgIDBbZao
lq4hQ5SKD3bi5PomtrrpxbTbHDdsLohXKyRt3Vu19HNyuXSJlrMT5CgPiyK/jQtbBNEwV9p90vgg
BJLZdFO3DLbboVBa9uosPsADdJNLvgixbA25p55zO2m0nBz9FahpVshGerP95n/gOF0LvF2s4M4C
HnfZOn5PaybQj1xBIGf2b+J5BHgqkwc805fFChgtIEdihZC8uioutDIYDplF1A2SJlFGKCTs6xgI
JUR9SPfhCkqNykIEA2N7O6+QlUHixdZZYSx7BbSQMk4RkVL5RbrCXeUKfPkrBJauYBgTZblNl6B5
6FaojKKPJw3yKjKtuTyUAiCjWqG1QXmvdDImO3OF3coVgFsMcL9uBeWwsXbUi69QHQI9rjVF9Y2a
TlRQeBfjCuxpaTpsyhXsyxvXjuiUMYETjStcR9ZWM4drpD1nYwULK1BDDFXTMdelsV3Sfjkshn+H
qdkHaYf6UVq1a+pSu9Ybix3dSNLt1PXGcRy86tg31JLSvFfvLAgz/NUAmqZL8H/dmjcmUCfCJzDP
jP3fWXFQTTcETCXY6JQXr+2Kluq1tbxPK4JacW4+yxVVJcGw2qi+viWGyw0tQpCSsFpxWGNFZDuu
yUasKC26dBdb2ECN4geIm614LhVay+0Uz1JsxAfgO1blE02TFqKn7NpcUeFONADEzm9gMYvHTq4I
sgRKHjPaXEMYoOAe7MbeoEE+1YWBYtT5wKFZeq7KFZsuiNH3AKvtwrQZjZr6wnUKoGw9X5yntjCK
q5jKhYtsxbwR4rcnlfbDpslYnbSx8Y7WPJ7FiAq8bsrsqq6y2zEzWOvdD1hdrAg79XbjlVpR91Tz
qcLpsw4yZKSX4AOc/8DpzRWyd4VRbmRSHqsVzmdh9XaJ6L5Du3gRRXnttUGAfs3WpWv7diUE+oRr
zTK68gTLLEskoIwVoZigL2EcJgQ/W92flrM9ucFtXQXzyXD7lvwzOz95uWc9phwWe5KsiRwEgDkb
PQH5HkxGsVIa40puUC+8XNnwHQFOt4OvDaEcGkSkpjVBCS0rPdKuREniQZlU5Pk9l8h9T+VKqLiy
n76iLl8ojYXpwwvVWOceMTAvz4z3io+kmGZhy7lpG6bCfCVvsPcvO2MldPyyRJbuWflWtTROJCv5
MyIaijJTJwDBXMmhhJyUXT91zdbIFyuMrfQL4Cs1Q92w0BqxMku8ku1vCLgaGhskesiq7LZ+ZiJF
mmL+/jRd9tlKUtlW+6rq5aSa5aUQ8KZI5koyGPsJGCF+7Tietn5Vfw46a2GJtW6swYzKNJUvFZl4
e2IbIW9FAyghk62hkPgvqXsN43pXr7xaK8xviYWWTQEmbNN6zQiNC2JmDSMC9dFQawoPtqcsokpr
X+eVv5MrkxejoiNz8mRn3je4q3hfFwOMX8Z7u3THOuJyfq3mNIXrrDETiV57M738c0J4YBIgRhZ+
Wm6FwbuNwovszW2FcexX/D8L0uB2wA0R2pk/kXk4UDGVNL2NcpGox1AXHFQUTgy7HGDARdX1CgA2
vKQfLOjsAAwvKzWaknBKJK4p7WemDfdqWXRSN5XJI3OYhrx8yLS+LTcB1KtYOVjpd9a9Kv2hxRUw
3MS9OwiKnWyJSQUqVyb4oYBLyjvKRtTXQGrZNaROQTFn02TZBVs/WpQ5Db4sxeLa0Iw2kvweYeUj
T0J2LFMLrW+p1e1b4fjcQkHq9M/LjG3B0MZpn4k48Uh+QHsQiqEwKL6ybJRumbLIBTaWHpUbwvOW
WSKzmOkygfabxAmUR6RNBvj6iO9uq0jM0rx2Uqe50dDm6VAMsnmMXW3SN8KZzBb6PKjbcG6z7L7J
ckQDCK3zJuqEmz9aVU2ANYrc7r0bBjwOozbhjbAKP2soCuvEfbmqGpDSlDgQ6mHjLCWnkNCMM0yB
fZUBftinwkq8GCoxp6XbraRz6ftZ/h1ZR5lsoSmtY+f21pkwWf8gErv/HMwV+QwZ7+ennDMg6uy+
vpuGZmtV9nQhYG9k6Op9zZGlx1/mglQpaMrxglbW8YD8R1xmc2+/Fuk6YYZOVwdfwV/997Jqpz13
+XI7ekl8qAmhNTaia629OZG/0fHcGzviH+cghMDx0OPWC/DxUC7J1p+L+SY3E1d9zgJ/TjdDple8
Al16ib3e4q/tKK+cBi8QxOtWVMox5QjMAhwyTZ9TZ00CNNUYop6ejRFPjt4OThps4r7XrVACumLX
JympegCjnL55rFZvYvDnO7qpcSj1pZCEDa41yM6UgGuaUtdfs27iDGdMau7apC4Rs8r1MACcmp2I
c4O38NwE/C7jufncltwQ+7lttCtENMCQbTWVBNWO9dY00u5ZS83guePvTrfgF9XG7Ut1a7AjnLIm
7T/X2aLty7nsz97Ydk8d2veMgXpp81CH73gUM0pxhqqB+EwtWchobUmKaI62RV0Zc+diLVEVT8p9
LDOHQYy6k0vzQxhP/J+7XVHvIuRXm+/oIUdED9s4I/hIV3E9J/yqtM8+ZPeWIBTyXu/KtHzsV2X+
/CHSD6YAwT5FKv1j8aHi/xD0e6u2vzVXmb+9Kv7HVftfrS6AuZWkjSTIwpe8j4twykz8AvhTrtSH
icAqA+ci+bAWsIq3d8vqN8g/rAfG6kIwg2I8FPNwaPWZLWT1Kkyra8Fb/Qs9FeWYFVZTg7v6G0y/
TjcqCZqju7ofxOqDSLVFhgwP6SUIv+KdANSd1LLdxauHIljdFOZvxorVY+H7uC2W1XfxsUP+f4Dw
fhZv/+2/fGuGupfz57cka+ofBZ3/Fh78H3WfAQ7+46X+/o/wRb4O338CCv8DJnSNT8gYCaKiSBir
5Yfe83eYkC+Bm1k05KzJHCBZqET/gAm9T565Vke5Nm1ZJPWDIP4BE7qfQL0sEyCKXjx6id2/AxP+
CXHyXSKyAJyo9tNBK1an54/g3WDCcIpczhuK3L27DG32qZ/9uYlWeeWrJQL4UkcV8W7UV/E9NsQ5
7MeZl0qhUu9oTkF7i+Moxk2w2E9EsXYB6vypp3IRWOUVv39JiyasM0tq/VehWNav6AYpFoYOxkIf
ocMV+bBz/uC613R8HnNDdSMhzfPLOFnmXeE62OCmgKkiRcT5aKiUQ66MMxhfOiqQVe4wgpuc+sC6
R/yQAQ09JHM20QjESVOWVpALmxoE2OvelWf4883QW+OzJY3ZCdvFIhN/ypadxzO4db1SDmFeafXz
kmxq/ZoEYZmGOhjerZvnRBybdYFHUJYUFvJqykJSMFs61nX1V/Ftv4KU66XAsm8AUWKmJ13t51+k
MdiqKtFCbmzDiSO6lbxwmHQtCoTu/oXV/FcEdv0oUj08YiKBRPEB//xRWVPhKapQfeE4lNuyFvqp
I0g/MgNFDH8Xe/tkqP83TqH/nLH7Wr3JfpBv/7h8Ed0/dkP9/aXn0f6vP3EQ//3nf0U9/ft5uGq9
f/oXqi6yfr4d3tYzohvK/g9Qfv2T/9kv/uPt42/5ixPH4Cn/14zEesy8fG9+Fp3zf/yuOXeCT1QH
kuuir4zDaub+/ZjhCwiMfTro8Tb7xDDz6/zjmLE+ISanTRG5kOHxBIE3/3HMWJ/ALcEcQA4thxxX
728dM+sx8iMWitScw2X1aYBwc+P8AhPXedBhj7W1KHeMsx6gdQPuJKDd6Y1s3rY0SjTbmhVpCtFE
jUWEdMvUIvB22YeVa8pT2s/du7PQBsPUWo5vKBqRbcvGTuCIvdYIe8sYv69KvVAymD40Tp1fSixL
v4ek/q3X4f/7NyK3z7++E29+Y8bmH9+W3Fn/cSvan0zHW9Nqaelc8yg4i/5455mfoG2A7AOXr8CC
caP8fjNSg/aJMxzqC+n/b1/8X3ejZkKpwWatEbi8DDHh/63cgZ/PSpg1+lq42cmgxIGByf6Xu3Eu
Gt8c3aTYWkl5h2iDpdCqrOhjn/rhwvwTsuqff5LrBbpB6lWwPns/vl5t4iENDWB4W3jzfCUG3bkZ
sfpuGzb98O9/FK1CTBlcQVCNXxTo5BQNvdnzQ+mpcZOWHV4kw/ncyvgvQqR/fuf+dvGog1yDpNaM
iDVq4scfCcKx7Qi+zHFW48iKOpT3EAWpcSH8Hiw3T4qnf/+D/fy6+f0Dyb1kTGHg4Sz6+QNVntiZ
nWfFljaP8hrb19d8zOUlEJSNLx8dhpMSQP7vP5P4iz/9nDSA49Mh2JPM89/43R9/TqSyrQZEkm4Z
C7wbTc3lG+B2vM2KGv1Cmvp3agIPY+vztlbfiUNm+BjshPKuyL1nC5MWIKMoqqfAyLpdnsjxpDzd
BU1J/Mhmyz2n8wAIrmviYCSud5erZUEvzJQAxVECsDKbGHR7i/5CADPQMdMUX0pzbWg106CMirZu
qPgtRI93U8YVLXWT8RwveNYkFQdfqMuo9qml9XbYjZ127Svb/0Y5mf3V5lcHbUAYPjDm2kbaD/18
9lgmXrymxGOo6OQk1FR1Xn6R8V6nmKEIjM1i9SikoLtYhhy095U1XfgSvM43wEWLPtOeiGLwrziR
x61RqR4B7EAe6tR50+PqeqXvSmbXxUj03IotH20Z9Fh5qxe9ac1D3FJ8s3qNVw1FY7xQMWLcCRo3
GyS0BQ7yap6/6cxqhEWNfrlbnHHYa3DAyBEr9jTNZWOmy0NwgUszH67hANo+dNupfO3hDmmbcNfk
AQcBUDfoxaaoNPmsyq74bNjleO+lQEr+DKJlaguabFmbry4TH6WiFLl1dUJx04Kj4TyZCSUtmc7L
ZvSHb4k707KMGPxes8Sg0a8aOxljcJWf3UbSilSVMRiyr2+BzJJNLIPuBLhXXOelTG56nClHOJsV
WOE/HoZK1wx8CCh0ZTM7uyLLbTdEDRfjczDVSShsLnPltG4Ik0WrRgdrcOpzJ/2SEPVikBUSN7hO
SzdaUoA5a9GtE7289YsJvYQivc/Nbyo2hiEEah4OYwyrEaa9RFRjSv9gZFmeYwaXWGaHxNjYlCfs
9Sa7zjqP2KJ2Gb73HAEnfNBDG+rsqyK0GI8/93ov3wZd7/CfUnju6lzcxbGtXQYIgGivGFPK3Fuy
BgSkwyanKfq5dVVydFVuUdGu0u0QaKm3sQa1sJDUdaiqjASOWY2HYDKcx35UzY0pXHDHhCyOuBHx
k98veYTMHLG7Xeknv0qLR0dXmFPatvw6a4S5tI0n0FL7b71R17u+zrxng8CZjUMo/T3iruRzrRz3
7Co7eIirgqyIxPWB8LG6Bn1aX+o8fVAosaE/WEuqXw+WiK8MsP88JJ9kuqMGSsfqNMbfsyxJr5Hx
UpE+e8VFkE2EPDhd97xSIT06YtGWW41vo/uGsxYgxZyDKj/09aw3u7FWvU4rEmCnCudUxs1nWXQW
GjFlti3yYHeqbpVu5im2ca3Vv9dBOZY7S6kBMBXfNWl7OPao+QqsprlM9S4+FCxk+UNRWJaBLafU
v3cqoFiXFSiBE80MXUSt3xQJwSwW13tJpsKPsFvYX5dWc/vNZC6et8PxMvQbDYZsPLkZylvMQv6N
3lcHLyezeF+aNrJXGdDvBsRLedGBhMGpevG9mQ4jRafPxgmWwts6tmmDVCzQIiXq5/GUOmPcnOpg
Vk91pdsKH7s1vVSK9MKwtTunjVqzm74Neq4tFHt11uM4xIF3Kry0f69EB/xFiLR1nxcxwHBNTgax
KZW5wNloWgGp7lViukjJY+g3TATlZ0nMHQri+CGLCwnaRt2QazOYxl1/dnQZbOakAbnsvHiDzjne
KRWD9Aae2LTNeEp8bC6YqyMDwfmjBThOHkCev9spJc3kdZTApAEsHbfTxB8UvhfaWtPvE8c6ydqP
o2JAwqsNSEFjrsdRU9pb7njqjIRc3PSC4l69HJwchsw8NESLh9z8d3QubhosVWNiFAedz9sbE+nJ
5Cfcd0N3LV33ENd4zfgsX99VbbcXiXvKEl9t54HVu45tg7qV+XFYr9GCPynxtwgaL7x+vHBT7VjB
05VT+TiO7bPTtNiA4vmb0xovlmoxGNh7Q6qz4YoHX0/VA++hfTu7B92F4nEl4uGyhfWDwKVVxUS9
niTDsampOjIBopW7PBYzjw1erASabHmBBzw3RXHJW5KsefneNca+sexrGxNXVYo7+P5bao3rkA19
P7oWMv10+DpwNpBsE3cbYv6Pnloy7PfovFUdv6f2eJ/J/tozuEmC+laYw5XwTLlt0uBJaqYALZsb
DPIxfdpdd+sL7iO1HDy9vUjLdh/PLdtEnn6bCN8QA8G8wdsgIAtah+ynpXxsoCOQvCuOTNrNwiJD
VR1bCIkRljvTl8z1DpYN6d7B5Tacu4WxJSkktPv+RSq+48U4p8V8XdnyJFMM3tpMHpEQhDj37a6T
I+VY3nXfjVh5dPcKGov3vjVcOgTn3dke5pbA37dquq8SliMXp9Zl68eHShIKFZvVwRmM3YzClhK8
+UvsaCg23fI0jv0WRoS8GRy7HJaaGY2KbN6ROvT9MLXNBvWLG8K2uBHhK/SY+W2IBRSDQyCjxi81
whf+J3tnshw3lm3Zf6lx4hlw0Q/qDdzhDm/ZixI5gakL9D0uuq+vBUU8K9HJJE05K7OaZA6kEBzA
xW3O2Xtt4QMOilbJ1NwoUVJ/1pzewYtrNNcytm8QkINNCEa9PGUzKgpRG9m2lzFNnt71EpBDiOGz
BwK4zNXSALcaJfTTDGLKHO/V2TlCFvyalemPQlfrO2xRm8mOphU6lkNihXxR+iqMrfjezZ3jVIf6
daIkxdoZFHfHBbj5pNjYwYQjSle3NnCMrTI6n6dg+mlUJRsU05JrWYZE/kQygwEwICDvNPuWxlJ1
FauY9rKsHKlPN1dVlXfUjRR5q3aVu3dJt2uVhEfWTkf8+ETeZOq+nnPVD6uuu+sbGWzLsgZwqwQ7
dxbDV6GMEf6Y2T4gn70J4mIHIUyujUbMZ0Ts+9pRyl08zPsmbLHM2cqzzlq/0+TYr3JHO/czmI9x
gN4twpHYPiTdKT7WSKmucM61XyJOSOuhoUkkW4H0ZLgrcrS6nYy/dK5F03iMvky4NPk7YbsenfEW
MMMjwqa73DGO7kDWO7ahiMEdYKQW4kqzlfMApmAdWd3AviC6H0nJ1vR+r+fVratPB0mSZI8efUTk
3YyeGxUDHVvnjORu3jhq/pzV4dEyml05DtclvP3tJMWJnKqHatL+SuNhZ+v1XR0FjxkuSd3Ur8KU
LCgaEakr+20/y402zeoqU6W+jqfxu6XG3jQpGyN19m7X7Og04T0xTgqf68pwpm3ZpucyCq+yJE1I
GIuvyl77po/YN8C59F3irOKJKUhTnGfNqO/CScvX1ESukzTb2I6+Fal23bQ0J1U79zSCAU6WWjx0
FDvxQNL8wl4XKfTzy6xUGLJDdGj1KWcrOBCBBypoGiFiWZT5VtEg0/XEc2Fdmk9wmE5zwrfeNpQE
ZakkK1r3+p1dd1cafwgYQ2q7LlU6mG0ORrgKM0NXSXvlVuKT0mr7Au3CRkXMtMrVftq7A7JlLJo/
VIeXmBIk7ip4lLRU+V5lhro1Q2kdEp2+BbivT2Dx7osIhZsd95gfhiJftdRkolWjN2R+NUjEQebi
JhRiXqclCWzS6b/jCaJr2FdnaQ3KISaCY+bTZqjQ58mK57EpPLtN5vt5zJxVpYO2Sel/r8HY19tq
cLVt12efzY6oM3Y/T1OunfNsKfVaJKNpVU6nVrTaziCJDph+m/wQqEhEl/n47Y5Tg9qEQulmFKR1
xs7GgOeyysKs21Z4sFa1pc3bJLLCbeNUVF7D/r4pbRaXytpz/9wKIisUZD+zEeydGkSsNOO0Vmsd
w0UbuCviIXHDugb7t4TOiZljx+hE1h6DvjW2ZTcq+xloSQKtDmOIlaRLLgUMAOq4VcKeNaw9rdbl
Si+nn/ksKy/NUGgXuoyZMit6Ylld+0C0zMITMqnoiqrjIxiY8YCwyPweumH6kLrNFX2/ad1NTX4/
y1yHPaUU3hAF4pSTsMc5i7bxo1rYQN1y9scqwOJvRSMcJDg5ZWgsDc49QgF2ACFnvuVbZNSFKHSo
sZQ/MRXOJ6WKzcc+NF3cYlHvd4OuYJ3JMV9NcVqtHZjzLq1Qd16HfRbdoc21vqZqNmL10c8zEDqq
+056lcG8+ZnI2QZL47bWs2IRKCsNxWR5YFu97sIg7RBgufvCiUa6ka067WOp1aiIRuH4c1FwaAq1
XJyiYEwOnYoz3RhqdBpxN98EjtVvrcEcrxqwAPdd15rXup3m5yZ1n8pZp3PdqcbPINM0qAtxx/HG
Ci24QYzR0iWMkGBa1ze6Mj1VTWrdN1ORbFRdmlddgW4E7Nu4Deqm9iqlxj2kmv11ERvW49S3c7A2
IskhasJmYQ29fWxjraVy77TBLcD33Eu1UlnrQczn1NfyczxF4lgoGmw1jf7Iih50ehZzHj8oYcr2
N0A8WpPDF6RbRqz93dAU6OAsoJ/pX45/2bZsNvjhxLfR1bOTms40enFaH6O8oRHRmIsQAfgNWN06
pNe7Mvn2D+kwhL4Ie3tXG0F3hguXbbJY/SnbGgGN6naeEUSwxcZRvwb9Ut8PMxnOJIiyPcs1fOwz
KLfe+dE3WrAhiNM+tLPLix4FWi9EENPRDGd515j5UtWwk5FORCJquH/LmzrERqgMIR9YxK5J3GQq
43ZCZoKS3fmraKelRuuYDIcbO8JCJ88qUSfa4BG3jP3DzqHt4RPH1zMgmZzSBMTiEJBsPdKvLql4
KRrp3WZg3Fipo33uIDrR9R0TJDeIEMO73JhOmmkwueZDu1ejsEesEJcpXrPa+VzgHeWwFYdrIxjy
nCmm3Fj8ejaikb4tgkZsNS2rT5UjIjQlDpqcEcpAOdVyg3hi2oA2CnyZW+YWBeCw66XK9mTuN40+
1Wv+DQ8tabFNwWpQgknAMwAw8qgTOifoE9DWJMbNgd2SNrotDkJ39EsW/nmdQBJeDTavK8XEtLTm
D6nhVD5H/vupH4flBTv7AErdqsejnqCIOift+ERg409yKmnOK+TP93pHdp8S6YeowgDfzHdOyiFH
6OohrHKwVWXYn0a4Cl42a+Z2HBuyGyspDx0O2nPVOYOPCCE7RpORHeKEergy6fqXwLW+40Dj/IFj
zjNUdHFlZslNHMhpUxbGQyDYBKOA2co4cTlRCEzo1ehCDe4C6wiE3lmbptKfG+SO26AqSKgukamt
8oCE12IelSuZb6zB0bZjV2KSxLsOGnL+RpIYI88glTpHAbGdtJoPaxLko+WRdWsaxrExJ3r6+nzi
95jA9lzhIUNGDYscoYTOpO7nuLRPfMoL5NQGtZSimhVpZFw3VXU1xqW7j9B4bENjdA816aLTiiJW
8rkt817Hhh0OezRB3xAyWR4tdhJYHWKUWyclp4v+5QYjlrkOVR065dB+jacZv7NTlOsydhTCXkPA
ECD7rutS3iXhklbchI+9qhJfPQ3ppqmn57GjDVqpfbDJRenuFv/rLhytaSNqmopur27LnDJEj4D0
y5QX9O3hfq1H6gSrwdGvKHVOV9BtW49TZe5xxCBEOR0JVGxThS2RaU5bQTBwyY5jnWsMzFBNAwQU
i+I3VIIjB7WvsM7+aqziGDlMzcOcZ1fJODnn2A2uHRNeFkLL/kl3EUG4xH8udFH9L80QWOBrTRaf
zJ5ZMMvD26pT45OD1ojsU93d9moS7fBeqE8aE/MesTJRyTRozkzxi5nLaQlCoJTBQiCBbdrZekxi
sZmQw+7VFrV7JrTxy0x5ddNaznSiDp5fJyO0ITtJim9KEAy3uElMoqxdM3kyuyLdVI4W7FHsppu2
GudNDQdoWFHCD/Yyj/KDUCd7qzadegcDAg3L1CxQuVxRPzm1ZLFUdGsT54W8LwpFP3IWR1ve2PXn
UCEXWFPq+pwMhbtXkH8RPDQnFDaTSnI4wkcNJy5Hg61YIxq2un6cZDrvpyDV1z2ttrWpo90UAqlk
OGRfRUxWK8sF4y2vHzGlXmlhResXvx7zksuuDOFhMiL1HzLILpNrPwrMpl48i9AfkYEdyGuBHKlk
OUWI8hPZs5rKvnEspjHygqQ02CwqynoIDIGAC8qnZs5fGA7JDo+msekGVEarpMRDL3q2oGB32N30
jBSDjXKrQeAsy53eaRSddbirfE831tgvKq3c2cqUen2Ck2TtOpV10xPdcmU0+hWCzKxdzfakem6s
WnuljD91eKGJxAFOAZ9x1ZcYUtNFlR4UDbMEQ8JpXGiHfbrWO+uxJrAcG17FFmbezpwSCdfdYyHe
GGP1ZCcOaDq0hpPznI/9N7ZSJlvcpIfG7nTXkTH+MKrZ2C4EBHwANseOtv1GpLPXpQjL61jhkFer
3V5rAN7zzTXnuUxxDLLE7/JEa70qzqZdVIOHsgi0J9QWWtsN9Jb0gF3obMbTZ72evipJLTmxDdM9
oX3tnTFQ4Kg7qHBwFUCWi05cVzJnm2mMCFvzAVeIEQ9HKeSwLczC/Ry00/jZ1OFYrHRHOZeSzXMW
G2j+MX2GDnrpzBjvrd55tF3rCP0j22Z5CkzHZIVrQmvVjPVTYU21J6C/VKikSYzesWnwKOieJojb
zzUaKhi5qsd5atfb8p4E9U0HQjZP5zuryqo1FfitmVAKidXy7MyICXqr8Ijs7pDAx0h3m9ajAO41
/EdYm9Fmy5pQ+Xhvj+aVHbtf3AZI4EBKtiH8OUwOYW3snDl/gCrrbLM4X6ux3MmS+dKNb1tFPvRR
9akpJIAhZ0dNFa1kvpGUQ9y8P4SgKbLI2g6B9hMD+6bVbG+y2ptCmc1nITC6D5qXQQXhdNF6oiav
PYT2WU7z58TOYWmQqo7SP+unTcVGPcuUY1Pz9RbuUbe1bR70w5qqw3YklZuRcUN23dY188cqn70o
bp4mHK8t1ZhhOdrM4SEsojWorC2fFTDFqXsC/LptUnFv1fguGkH6Ne64w+Ran4IKqKwrNpkhGUWz
58KlBZPDhjZCWkbl3xKsb7a9Bl0arMIcpkFVXyEaaXeDKD1WjcNAbOKXQdcPudmQPzpAjGBVj4Nx
H4a6F5V4WQ1EqBR3Tx2qMg6mjNVAX7jBewoG6zFqMWuo2zQsn1DieCGWadYPLy+qG7qhX2yFaRBz
wYav8pSbxR1CQj5qtaO0UjB5Bx1aFI2ugMbLkGsiVk+j3S6Rz2tqHje6Dvg1TCIUvvSNOmeruGlx
4lGeXTN46BCtp+K7PohTG8fbMU5vjME4YphIvTZrH6wgA9IZUV0e+UeoPnPYcUW/lWF4QqxGoynO
7wO1PmfoCXtWdL0THh7jHpa0Wq2KQUcyjz52RmCZK2uyZrYhiwf1UWWHOXyj67MATjiegLmf8XMz
XzhnRVbHrK29zORbViCe4+QB1mqs3JHG36oaZAPXLb+tsvAEnOB5aOXNFBJMHovuIJJ5HRGjd0dh
fWIbkHllILuNZVpnKY2RwJGlgEk6VYFD4VZPBWVtFPZ4I5MbFvxbSELnhi0lfg0KCILSGnef9mSC
o2M/9kV0V8cV2nG7PxLdtIkkhdhsUP04creVoR3HXOIIGBb/fxhBu81Pho532wqHu96c7qMs8OxE
HGOp9uh18cNJvclWnctsGigVbrVSl9suVndxFHD2ZFxxtoWLZDzrTuBQkZBPpSEfG4OpU8nG2Utb
kClisgEzNT/UQbK6yL9gse2bIdkbpeuNRfyEVuuWjtEnYRZIoSf5nOn9Akt19/QiHgxmLTST3+lx
njs3+jb10yHqXcAq1s3kJrvQCZguafZoSK09cA1bW2vuBpOighigbmjxeKwNbW+muR+45idnVq6B
2rfQHuYQfJlxL+OiXQcNMM0wOw89me9gZcdawAJRrl0r+upCMl9Td9mDlLVwf4/bklsflPKas4mn
qxgfiYAP3PEuteo7SdTLOjLbQ1G1V6x/z2WMCtjSHILqo9HPRcf+yYaRS1dwnc/FNVzVE2TRlDii
+TMdbFjr4zF35XUWFTPnCnj5zqzG9xrWpbUiExThM125wSlDdhq9kIAFcwijeHWIyFWI+1FCErQ4
ae0jI9D2NhL0laam02nQwI9mEJWqJu52zgLC4vvI9u1Uo4saDecqYw7ZdXB0PkEvDvZqGFGh1xxg
ZbboXHzwRg0IqqDg4zRF5A9sZ79g3AO00NjufIxVXTsL0+zWJMll9basFfS4DSmKQgGaSyOZJnKd
pbu0y6L7fMbLnuoiucFKRtUndad6BdJeRZ4ci7t+is0bHS0xNxO74S4PUvVn37tUYhRtkExEQZys
w2CutrUafcuiMWh2AfhqHT5CKJ+UoZ5YIYdyuNFqWQ0LIkGyWIlU7Pi3v8ksEOsgL5oFUWTvSgAk
93rszp8txXSuscc7V4pbI76jbtSAEgtnrwUxu1myDW4oHepPgRKpzwOV5B1EKLjnZhZUW6tWg3VC
Gw6iT+jWdHk6bJZ2PNzVvJkNEvkUeEA7e1iK+k3RhvFXF3URFYtZetbYjWu66jr7cTKBrKQbj6Yc
ddx9LeiaMnDvzCDL6DG3nBszNhfI9hShbzWqJEzs/XA2ehGfncmEye5gknyEkDOuA07uh94cnK9R
7rI+C6qg4KoN3DuS7FkjGz+pEoTPoIc/w5RVoJymuEZNyQKAx7zataKQB0dyJhpi3DJR9IyRr7uO
qR5stCGtHyTeOZj3mBZP7phis5xlet+YFFarIaYoQ13Vmxt8GDbyp3VKK0XNqfwETJQ0JSmgmvb8
raA3OCzayGE/Km3mA01k/lFn8gGdujrWZVPwATG11eECRsCjRc19O1J2u3PVGe1+R9I8uwJaQ/pd
lM/sg+uGv66i6vFGpyg2PbvtzyMq+n2mp9TJ2g4uG3tYWG1hRkE9nvpNRwnVEzqlph6u4k0dB2RM
lLZyNZVRaa1sQETVyiTUmxW0z67FNNAyK4zwaDTjwNoxoDfMahQXK+T88iomkGItTS05BpGRAMS3
n0nIJR7CoC4eplYGXmR214pt5uC4ShZ2CSDpSu3tMmYEtDSbUtdMD9JM3Xu3I9d11cqy/TFruO7W
IQ7SbW0P8ppcp5zjmoVYW85C+j1Oazb9bN844tuGPxttg+14Smim499hotEpn5CeMRqH1gm7g5FW
Wcz3OVsUOqIq7bc5Cv2dpAHaeG6YBOz9MaA8aFUooIWNaOLpGFIB6MLZvc5zCYq/mpSJHWM3XY0p
Dr5JC7svWqvluxRsoEfmeURFpzPPMY06/k3FuqqC1vZQwlOlNKccIn1SitW/ZhgoZiW1aJNogEZX
HVBDwG347lh0QlVAXQsDThWoZ7UvrpVY0RfdtpVwNUY0uTyU86q+/1cXabVW05XchD1aKzodTgjP
kea+emXVdtv5/0pz8BmWTs0igWKBQEGwHK4nhvuI02iKHsNA53j8S8Lz/4V6/4hJ9z/+9/8SS0b7
vxfq3X/99lKWvvz1f/Silk7Gj8EqrC+xaPgoUPH+j0iPPyKNUEWdt2g2f2nW/0cxig7PVPG0Gwh/
0ZLovylG+SME0rCNDRMUAJlCf6IY1S7d8w5iL0cDloGUEPXpZZ4Vdl0WssBhN9m5ij+lNFhrrHWO
HP4SyKTa4cGq6HLRAPnehmAn7aTZjHZ2a5bNdawaxSaq2zP5HOJMuMIWCrxxNrunPx9i19XP4h5d
y88OvfFLVfEvpfD3Ev8Uqo/uv//fFSYvKs1/P8oeop94IKKv+Usg9vIf/TPWbLHYGQSIY2SfSDzV
/ysIddT/Yn7X/h5MwtEECsp/xhqaT6HTxED0icQOpTl/9I86Waj/5SKoXIAPxDyiCvyjsbYoFn8X
Jy9SRpUi9sJH+CWGfikwNBtavIinK9+N+pJiD6wjjOTV3/PRv6Uov5Qxmnw1y1VoreD1MNFaX0hB
RV66+MYEAY6toHFNfAVx1BztqBO6a2w9AByrP42m/3VN9HiqwYPU0Ya/vLO5jGBvGRbVaEOUVOfI
0lBUzuC/ve43RK7Li3j1AJHUAmBWSRIzrQuFpsRr2cqgrfxSy9G3GTFMQ0+NkBqUdC1YMOEuIE7B
UnOitMGGYQ6V7IDeKDa3IJ/ojKs1/SSZ5d9iDhTszgsSG+4TTH/SFxW25hWUPOU0RYUibqRmhoKC
9TQlRze1woNejvOx0vJs17ad8kHI+6scLhS1hg6ox8BkwinRYMb7XQcKEctFegJ/Ic6QYlVIyegw
YwNVhOAIYBSRoMYdiU+Ycq11NCApaMlS2CaN2u9QtCQUvwt6ogr7hw+e+yv4yvLTDA01PdHYMD4W
0f/vP81ygSM4do3Qhp3/wdAESpSxJ4tCLadHLKwZjk6g6aHSL4HWBfw1dTQ+IMC8/niYoDkIg7+m
Qesun/bvvwERhqnYhU0aKp19aGGKsVJcDnrvD7FXIwx+KJgrDS05jBPLurhTpJaFGg5hhumVZrND
RtzhFz42i5Xmg6f66jsliBJds8a0w4UMl2ns9xsyzE7QyeXgZVCyP+YcFj53ugBw7YAhU8dR+aGF
DfrY92/w1WPkqjYaO5w7Gk4x/eJLnSqKk4ybEMqHHv1AOlvvZNrmu/ev8uoxYg6yNFbtxTxmY+54
eW+hsPta67Taj5lXwTnSFcnQux6RoDp/ekO/LoUUi+kZG4l+Md0FlUv7px1qX+na5CEKjGOr2M0f
adGZU7kIrwlhBsmGKKMuhPxJIbJBT6rKjwMX2DA4uJ3oxv4aNkNzRkdn/+kcjquB2YBLORqGGfti
LuDozXo10TctQXILPT7NRgK6Uuk3+ah8N0cwpu+/sFfDggtaJGzywjD9kYzw8oWRkDvMhbW0Ex3k
UPheA0g31Er/k6uwEyTtjNRX/eIx2rIQOfL7ytcK4bI7l+2GHnz+n1yF+8E2BpqMKIKX92LHHU8U
UDtJR3WwIYrq26jZHwr3l3/lxWK+PDE+YLYZbEGxTr68StDBymVUci8GZyfq98Va4IUHIa895tpk
nci3S3c1CtG1yGS8rRc+ejmo1gfTyFtvzsaSZy4DRYUG9/J3CIJ6TRHw5oaqrcD+U7OegY1+MCC1
N75opNsMDQ3bDIKei9uN69RyWpSZvhu4lefgAKF03W8EWNUp7x+imjJSrOtUvEs/jOt9UGnPY0iB
OmxgmZVaoKzcsPngV71578xjPH9MIuqv/cJvtkwD+hOZFGx1Jl0+KIFQtkY9fbSfeusi0LWYoxm1
rIQXCw8crdhSGy5SVV3hU9aFnWwY4QeD9q3n65CAzHkHfhaGuJevsV36xUk9Vn7QFCpTchU/pMxq
BxwNyQeT8/JPXY5c1nFCxZdjD1vhl5eaeBmgqmTl9yXRX0ijAP6q1NsRy6MeGclVMHOSKRsVlvD7
3/+r2FPVUVWN+dPAqGSw+F1cOrDCADhLWfnW0PZPCZKmA0Uzxa8kZHKdbdpR2kP5s2UEn4c8zQ6Z
QbCVhcvhg5GzvLQXz8DBKGVzKlXZabHrv/ghCgrHskMBgAym/ktVlWRTTX22CbpAX6WyT733b/zV
Wo+NiaMlcSAq8xIYuZePvMU50uYQNvzEyIHHNUUd0kpj+F4RWYF5Py+DaZP3xvTp/eu+GrtcFwM3
y5Zj8OkuR6Xf9xidaQ1NMpC2PnBsOlvUfSkZh+YHq6Pxai5cLsOGnKOXoJtuXcy4tGBM6LZkn2dS
6T7VjoOqcMrkjjBX9HcVmmeqzuTm5VHkd4qdXdkE3m6AvjtrS+bzEw9u2hsOvbR1Zg5W5RlDMm5C
iBEPtjS+5EY23aYKyyAHmd63RMtLSut67yYDzoEmJEpSkR2ZiqP0yJKXt7pt9Js0bNJFZ6keC9gG
RwpsnecYSkzvSI/WaDBiv+uYk9IQW0OejekVjT7LQ0Leb/74NeDKw8BsLynnv46lv78G7F3kothT
QV7HZHr4vREzJf3fRYJ/e+7T3hjTXMVmu0XiksYp8OXLHgQ5JSBICr8Jsu9hFV+PloXWLY4xZ4PX
8dK+uMGldV+oM4U4y1yhmvIjCWqL6ulKK6pTScrvaiTCcfX+/b+acTiQqrYDvpFKDpPoxe6CcJYe
yffM8Bej3M80Eby50lFOikSjJxnyBQhmAQNn2wcf3qtp9eLKF8/ErAmIk4NKpXmgtimpmkNopoeV
x0Bc3r/JN741XcXLxw4RoDX2xJePP+yRZqtyKHynGQnRsHAi1VZkfvAo37yKS24g0yjghsvTfUqX
NUjAHPg0IzVfz3mv+hw8/vmtCJvlHnnrsum9mDZUxaxjFdaf32hOjeBZoFUb6K2/f5W3RgUFCsFS
RFWQiICXD4w6LTCeKuHdsLnYEoKRfqHnZS5Cw/KcJIN1GEIMSiRikJX5/qXfeooW+yVj2cxjMFw+
pd82Dn1KKCHALVyLhRE/gkMqPAW9x+79q7z1QWLFBblBZYk0tos90wzsBm5vnPuCrIgjGD1cnAsU
ugxjQpJCI/r6/vXeeKC8MKowXBDHhrrc9W93JcaBTqeV5L7St4pvLgLipofthVxU4rwEiiR6mFx5
MTUfPM9l436xnBpst5l6NMLouNuXV3YBKC2hnpk/Q7v0zKVJMsu58fS0Se4tXuomtAskBy19KPRn
H8VivfE6X1z+4tOTDKJKkfSYyEpdWm51CjyxGT/YvbzxOv82mi95ezBWLq6SQjGiv2FyFdcwdyM7
z11CxWmlRUJukW51H0worx8qkyUTChAh9kuk8r18qDOijRr5T4ZnyUUsnpRfIIeYpDQl1hr1F2tg
iUgRHyNdzbF39u8PptdbFqz2fJuEADLZCOdi8NI8VPsSbYWf1Ok1QsrAyyqjvFXgox8ZX+qVnYXe
+5f8df57OYw0yvHskgii53BlX8w7ml4PYRwGpW/bTRLdUc4afhpxUw3HMav1n4IXy9kDPV57O8qo
xUsYElw6AEctN4Rcup/HbHbW0h6ZMKypsZ6aVuttj+KW8pVUXhQUGpEcDRxBBzMZTVKypO156u7U
VCE+AZ0rBxYRBlq4Hoe+07bCSdrHwuzkXkc28yxDWr9YEEL7AOY93I4ZVpcJi1yLjw6MaycEycbN
TBAoUaGOE62UcoieUydvfr7/qJaxdvmkONySUMXRD1DgMnZ++9Rzc07RlcWVD2E1OLYs3qsxtPRH
vTWjD97KGwMBwyKHK52NncX08vJS5Gro8PW60lcoeATheNIGlzwlvXgAII10usVk8v7Nva43An5Z
So1cD9kj8+fLS9Zq3EJ6iwsfHLjco9MODvhWR4/vBaesCLBSpMDCxrwKqMY0ZBO2NgTh93/F6/te
fsRS+aeSxTJx8QHkkBNS0eJsJ+SN3XrmgnWV9ezstTGcCY2xQ+2oBs784/3LvnXzLIiMfiR4nE4u
WUOWFUQhbubc72Ib2nRVqldsBRTciE3ijQPd5DhKnOegwx5gl22xTepk9t//Ea+nHkDXnNHAP7Ey
0/d4+QIwRze5Gs2sJIUOWU+3Y7IYum5jDzU5G2FE7glF/uQIbXcAt5vaH1z/7Yfw2w+4GAGEbFCZ
xHHoS30sb2us17cjcRKbuB8ULzHN6hhaxHjBUMIDa+Cgil1hfTAMX68qLx/CxTcWdJOK5U/PfUyn
X8OucO5MHEYfrNlvXQS3AfmcVPv4/4tJvmupdvdCXUaZHt0smpQV4S76BzuRt6/iLHsd3igD6+X7
jMJ0kBUMKt8ODNXrcM7cNMHkfPDFvC4SOYiTDUpuOgUZcmkvho3eu21jODXbqiSH+GAMGP1avAQ0
FZRzZ8aQ/vAg3hQBx/uCbBW2emP60zEy8ntwiF6RPJkSqYUm0Ei75IPszLeewe8/7uIZSCsqUQW0
vE6H8BEB1PhWAaDhvf/lvJ6YeQT0pdUFQERp4eJ9Egul1ziVch+BcvZJp5d8mus0Jp0z+uDU/Xo7
wpWgltimqVGXu6zkB1WziH6y3J9m3NxIuJAdIQ/bVHHz3NnFR2eCjy53ccZXBNW8uCm5nAoyRCd7
zCOHNNgD00HzHxBC/v6DfPN6NHwWMB07Smt5nb+tcG0XDnXc57mPBjv8hDtN85U2sryoxmaSQ774
490djxNjJttYlhFaJC+vNwS55YQT1wsKqRB5FdqbdDIwdCOt85FQ939+PR3yFRdjl0VP7WJ2KUgU
j4aJTlMUFzPSVBlheiq/ztrcHu05L7fvP85fVe+XOwaaPY67qC10VzPB+b14ngpe7xRrduqz1mFO
TtK/uspZhx3JNGFxrajgHJYMWC1OT4lSH9BJYbWCDa2lW6UMTyWtPy+V+BURgJMiutWz0s+bwIsy
9aMdx/IlXv5UwJ7wlzSAhbSqXv5Ura07HTt+6qeiKHawLPt1EJjbaHieQ6NdOVOH5RszyAfz/ZuX
tVh0VUq99BovZi87JIwWf3Pq62oz+LqtLGWrGANvm5zxgFqH0J5V6ilW+8G8+cbMRBuQhhySF8t8
dW7DHDsXSjmm/jTA8yFcr/ZaQKcf3N6vUI+Lx2pwY9A7+aIAKl1saBRbnQlyizC6pditMrpcW7uI
2uuxc+3d0MzxQQQLNaGDPuNqUkW1Bk3ZzJoUnjgCyjgjR/T9Ubm8ycuftITRIFOgU8ih6uWbbt2m
CPI5SX2EhOqeuDa2OWqMDjdzPmp8vnkpphPUIRa+l8vxX2e9Q8WXu087I/YLNeE0HHaQ3FP38/s3
9cbrZNKixcoOdqkHXYyjXNSq4bRO4td1gN1Kr5stcQjJB4/ujfkRzRRtCU76pGBcljCwxBpLfm7i
5z0jx+k1914mREzJgJTZou6jh/fv6o3n5xqsNhafJANIvZivevzeHBL1xHdDzTjQFRm3RAJO6EiL
0vsPLsWd0QxRae5cbv+lUuYwcLvEj/Iel1oZEVs46WJvycT4YBH9NcIuRqBLhiEtSUYGCTaXL6vV
Sil7N6Yyrw0Pbh0Za7fHutdPan/sKJuuG7VRd3MxRaiBLeM8K1YBxD4ZjroTBbcRGmV0wE79Q7cX
GaYymj+bKSQHA6a8Z2RCQh2MWDDJIjlaKaykqQj663QWAckAo7smOjv7U6kEGDFYsA6HaVrwuNte
flVStdIaR27sj3RAPKuvYG+YGLjef0vLk3n55FD0gWZDGAImw748I2h5QAZFX8VwO+Z+W5oVeRem
I5d8ktK3LCXY1lTfPljGXo9CGpAs0ctd0S2zL3Yh+hR1QK6i2KcEk25jYPZAl1Dz2Hb/wXh/4wjC
0Ye93N9Nf+dyZz6SbadGth75sikVf5CE9Gp6Jw6yrEmXjUS8rktCA82BtsIwuAi8QzAG7z9j4/Uz
hoBKT8Xmf/VXchRUw22NWin2GwRJW7PMuo05kpP+/lVeS4/Y9tC6AbmisTyweb8YMBKvjkGaHnwl
R2MfECrapkmIPFHmAH9hE+i7DNUIMXNlsY+CJrwmdfY5DCqTOMxeX00M4qM+zbX/wQ8Tb9w/r5n6
g0ktml/58odpNGR0S4DDlo0S7JUYW0Q9hu0OiLcAjlCMV4Xou02e9ABWxGyTQQIUfm5iYkDJQv1g
BX1r8FGJc1g8mds54Lz8NaY1DkZdWuQ/tJb5FEyTuu05EXnRmJpX79/5670Ib537pUjNpu3VJ2y2
LM96Z6a+yvCmjAr67P9wdh5LbiPBun6hgwj4ArYACZJt1S072iA0PSN47/H054PiLkQ0LnE0G21G
oyLKZGVl/ibuaGchGlU5Zg4tog1GsOTo2O1sua19zwNG1W2ByqtQ5dWcq10b9ZNWJScIq9IRfXC8
OaCmU3xBHa2dywd9kh59Y5EBLCf1ZIVa/fH2x2/MMw8bBGYh/hKa14VW8O8dtuYBJJq8Qmqfxh0m
lXjB15Zi7HztRhBTuWgALqK8SCFt9SjUIoQ/pl+3mqo2d1JoWndZn7cOvw16sAFps2uLPwaogADl
RIM1BeBMtrnaR8JE3zFOuEonFYJAjaXtgc7lbr63NY1i6TlTPJZBSay/LUeoDUmb+MTF9zSPsfWM
m4F8sUMkP0oFTRBcX9sBUw2FbF6WoouJAg10HVLs3A8quqGW9EA/4V4plfLLny+xAPRGcYl+IJHt
+iiFCKKa+KyguZNOT4mlVw+xhQ4DUE797vZIGyEUdPmvvjRCnfKCTP/9HanjYVOakGtOWrV4yJpZ
hna03qGIcXuc9/kYyDraLmLReQUCu6zGb+9VkjFpVsqcVEybFNfXTai9UfMvxnXPxK10Z7Stfbu0
/wDC69wM64ZLW6tyaAAwwu1B9r250cmZoyp30LqrvFBgO9R3qb5zT2xtKNALPFEAqhrW+oEUY7Re
DaNNypkXkVeWSOaYNtmt1mt7zdRfzepVdrG8CWRyTq4mZGCvp1NGkTQcZJ8NIikfQ6h6yK49kYA+
+IZ6hGV4jo3q0iQUSGGyaL14lavKGYvmCRo5hvPWX9pQP+n++FmU/fn2Sv8CyLz7bToVLq4eGzzs
6mAJkUgTyV58Sql/Yi2vC9ccS8URSjQczCwxPOij5dNsqMWFTwyOnT/3JyF1JhibYK+QsPGuo6in
/4JAkSzTErieqqohJ0pqzlLcT+XC3l3IofWPtCuTD0EzvA4xsn5gxUunNSXLTcx2vEt7oz5qVdt4
YUK37PYELQO+mx8DesbSpAbQvDrcOWAQ7JoIPHEpkL7PsEpGu71y/RxPLNyLaCmHtvm1UMP+PM0Y
NN0efuvE23Qr0EImc+LCvp6PXogilHuWxx4wCNWUCh8w0F07ucnmRwrKFItSNLrm2vUofoGRYS9N
jELvBAVxq/qCYahyoCSNTiHH3p2sHmPtQc+emkLXdub411e8m2SembRbTVgw6+g+4iwi2UXPKzNV
eLyEL2iZ4rBsXgYlcfEuPVYaHAMW2OzsZy0nAtlV/Exh8FM9lCf4Zl4pi0PbIACogL+IkjvVSu9w
WL5vAKroOW7DSfkgkIMBzYiDSvIil8NPYyofICK6pRodDSPAwG78MMnBk5JrLsAZGGy+jWpZfBrt
BDK2+gEVqa9ZVbwtWavAUoTH8R04Xo+n3CNCPxdlai+J5J/kYcT0ILwf8uWFZF2SqvQGzTjHFH/K
yL8fA/vOBMM0tJ3XZeolk5QPpZld5Cl4k5LhPhz0o9SFz2oyqQ6DEQRThDVxWzCLb62knXvLOPlj
fkGPFp+zobpITfXx9sbbjI+CDb/UEBG1X+17oXVBNQwcxDCvazfSRjQy2zDiZ9j2p9tDbe5xfO0Z
jZT9nQvDCLW1s5Pl/pQU6xTaU+QEXboH/N8eRWccSgxkEqtUsEJ9G2iaHJ9yyK93AzvJMSW1+A83
NBYkZJwLuwB83PVJqkYtVTHmik8I182HwJfjg4Qh0OX2jG0sDgdR5UahqEDxa7U45WggB0l/9wR4
Sgd+VE6OleS+l5R7vdmNTICRaNvT18Endg26M/paD2M8fk6Tac0PPeqwSBIX1kUrkK+KEX3YeSts
rBL5He6rvIh5GGurzCMzRrlAfIszBy/qAINBeKjAR4fb87c9CnGSkvXSnl3FO4oIaEiSRZ4ySKpI
+RgmPEzu3P8wCg67+NUsif96Lwiy1CFd5m5RLrk3IxuBB6CTO1Wfzb2w+EOQOlFy/cUJ/C1X48ae
VS3s4lMXK4Gnt9l0GIIcn0xRBsfbH6TIS6ayCtSA3xBZok0Dj3LN6+l7Gb3DFp4HWmwBlKMqyvBx
E1EznGulDJ9h2hbzMVJFgh2zGaKci5yRMdzVembFkHv9+R6FGR35GNRPowNXa/K1DtXqE0Tjfwx/
no/S2BpfxshEJykREhC+fLLTR2UC/OBUpeh16Malajj8jfZjgHSD5ITKgD/uOEFJdpAEnJA742n3
JsCoogNuw0yTA93O7zjylfLiq7WtH/s+67+ZdRTjfFdnQ3uqjB5ZyQgu1uDmSm+e0gLUMfILhfqX
zMM9Rp5Szy6Zgm4MZQ7jDZiKMTpaRl8hF0X2jLiVp+ZYhqDu32FiV9BV+zBYQDWAI6rp97K11eX3
TePZxO+xQb4CjyC3sTLzW1rK8mtr4jrsWKiLfF3Mbv+eZ/q0Ltzh+K+xSDWeqKbW/6xzFONdVNXO
/CNImRipoR81OTWQlUHiCcM7tTf/0pJYe615EqHK3g8JFs+9OaCbl4hkdCZ04F5q4KGopitlfGjm
Tnlg+rr5ri7j4HOVWNUF35/qQ2aG9bGbwoLm/Kw+VoPSeTJk6LMdiUh2g0gdMXUrFSqbwqzmr1oz
WjQakB/Idk7sxhth6WZRN6HnS3lnlQdJqPNVhWxEpwwd+lNpW/92GngVq44/yHXZ3RWNpe8kRVtB
giRcEIaAQNK3uw7l6JnkvDGpr6OTIB3GRpqPYWSGO/XNrQDLgcLVngIgl9Mq4MGoZz5pJ58G3n3k
NarRn+bSGD30h6fHeVD+H8X7/wut3YoXlFOxuOcPUsv1Y0Qe5KEx+CzU85SjBckcsjrFmSGzPt8O
F1trxttRBtG1EB3f+df06Gg0NFpPEXIRHqa11quEXJcnsglBXF59f+MJ7O/EqK35hC0DzoZ6MKns
8qN+C4dpp/Z+VAKHzodRvWN/Lrq8aG8X8fhGr03e2SQbs0nB2ADkwn0FTHn1fKr9TigIePIiL8PM
tRMDGb4y+meGn7TzYVsvNYai4UOVGvTDuolsqXPdJNg9nkyrzj75KReLbNXKoQJb40Z6JRwFXMBR
a5C6H/ASuK/VsjkGM4lo0Mt7dJWNxb36NcvE/DbPchEYkh9w7bCE1DHD2O0nqTiELQiqKpGySxrL
P2/vp8251sDyLE1fcrjVkG1LxBQ1x7/pUvuoY6x+6Eq8HrBr13bCzcYu0ulkW6SJVJsIOtdfxwUQ
WNxzZL9zkp6Bqcv4KyOi3SKvf5QbyvW3P22ran014CojGay4Q9K3jE9iBs0XoPrn6YFeHKOoDl3T
SqpjlUEHFtRsUZHTeofup3QpYqwZ1HLQ3DYV9hGW3U46tvEwpJQOHoNiE5U3axUDBwPuaqLwBFq4
IIe+bkvK1fl3pIZkZClEdmwbvTrJdSKdVYx6dg7XO6M9quQ6NXyDmizlCUgf18sAKmrMcb0ngsj4
UmOSivP9IpFXPaD/++8szKM+RZ6Z1F98dJuAqzyQ2rnsjoPUln+NSvFNqP4lRUZRoBw1pt0nFdGQ
nV+5cU/osA1puy31SeBC1z+yh0kVYN9LBDex9qnxVj2iMDL8eTJpGwrzQPET7Yk1ki4BIS/nUkD3
ZLIGp+vU4pRYibLzLRukpoWVTLC2Fl4yx+z6Y3A2huse8aCuJRDXQ2Wj5Ja0yTmbR/9Cp1g8IItZ
vuIl7iO7HRpH1azlU9ZEO2f9/QFcWpg8BwWRkp7J6qwPftdMwq8oB4Zq8ZAYTXFGKlE98VgsflSV
JnbqYHvjLf/993DWqUGNLbjviSmeDnoM0Guck+BYhWhRlWpd7TDkf9HMrzNpnY6EDMScUj1Fj3WE
ybWx1GZF96yOrsnBlxPY0pjKaAI9yWjonpqyLz8B3kC9t2yM4lPkNxoifAizaV6liDx2BB6JPZlZ
rt23YWNN2OyEATp5Adqyx7CPzRJDlUZkbqMZGRLNia+8+iUnxcHoaoxdOy1i9cGqp6qi6trFgRN2
9SKqia7Tj842CnSrUaHCmhFXlX/sPBl+QIXOvkWiaEmCAVng+aHHdX9o5waB/lBHPChuZurwuYzV
kIutOg5HiiTN3jSm8qtNmwabybRqrTsr95Ps7GOcYbsRs/TQR23aHQJTyni6SMbsKKlulAhP2ZjW
GVVQpAcLCUnIbdloJotAW/oyJgLhLBShviaG1CAE7/tj6gpfkr9Nfq+/jFZUlQ7mwGN6Tx8NYUf6
+4PoG8VLNRNVItOeTXBCfTY+8uvjh77Oat1NpjzxXRuElnRQkOz8thPs319kJLALJNWk2Glx3q43
myqlMbA9YaN3oF4SrdMkR9LrRUq40GJXnzCITNC58ugl+I7SJMLhx5Uc+ih6tiof62AbjbhD3nQV
YhF7YLVfpe/V1gSGQcdMwI1d6jLXPy8eUXuMKsv2GtGgUxXILuDHwtFy41CESL2RFb9Ch9RppQ0S
YD3Ui0sEbXUdZMOrOQFo9pv7UuQf2Z7H21O3cUzhQNNnQpZjeYcusfi3YyrKakJcSgbs04YPw6yJ
yakl+SWPCv2rInF8bw/37vojc6X8hV0qepaUjVbXX9BWCIpVc3TSA9zV2VYW7lBx/2jplAhH3MnQ
9WswN1P+Gsu53clBlmm+WoZlcD6RDgwd7XegunnEzKQPm+iEBADi0VrwAcP3L0qSIGbVlT8Nvf9w
+2s3B6QhTOKMrQFR53pyIwnp5qHsuch69LTTJG8/mhNMF3uiAqtXhon9QbvHPX93ewL8p23ILc8k
k6+v46AElS7s+Uq5Q/fYRK7ORbpyb0+/2zfLKOQw3CUa0LR1Fd9ORmHjSh2dqkApL4EhU9CV0vAY
NlN3HPwk2bmtl6larR1lH9oXtEa5ttcc2XxUhZKGeAINhniqCkjClJsQazNzBAuHTri9WhpLQ2Ov
n7M5nb8NvAotVR/UuKXz/ImzCJOLOegR7Gv2gMEb08nNTBYOtB9Y2Bp9N5p6g5jfBJShyDGTw5TJ
a+cxOpryND4m6NLuTOf7tARuM5ngUoteEAtrgJgUBJIa+1V48ktVPZtdqr2Wwajd4UrvnxorKi/t
1GGR0UMgQY6yOPiRhv+OHUufbp+RjfmFhaKT90LooOO9ykjLMUY5Mg9CEuLpLTe04AlPP/lyexB1
Y/tcjbI6FAEI0VqyIBj7YR05MGZidCqbf6nZQOnh+nDo0FzsasQgkVYFxb/DVEyxK+h1OrYfu7zC
6iNdNv0wJPLRNxfG1RQep4heRMS1Psryy9DEH9qMdgpQSCeqRO0AjLinxGIem7ZtdlZwa8cASli6
jGBAOIPXsQWZy94XCNGfMKnVncHIm2Niyp8BrPUHnJn3OHzvH8tsGORYTEhuFDuUdad8FJkUz60I
EBeu/hFYAB7iSdc+YHg2HDLfeDW0CXF7BM8fCMAtdSQ/9SZTSPe99ueko+W3WCDbwUgQ4oxVxSXX
rLZAGCA42aUWHyVtCNAUamYX2y+KIalJDpjOe+WCjS209AaQKFhgbZBvriecB2SQKS0bNWralzyI
1U920GUfFdADn5QQtdS8o2yMoaTw93bvxj3C0BRgOKf0jtb26JSCZmWKIlRYRXEfKHPoJD7a+cmQ
0uHGl6vDfwEu+/htFB1xyn9JhbhoZvVGdeOfCiPuZKiQg836n2aY0OhNyfmk/gf9kHNgW/KhqbtH
GBYx8lDVD2EUzbHL8vYYlJJ7+xxuHHb4wrx+FwTi0hm9nsOuK0xjspnDMVdbzxat8LAlNXYqgJuj
8HhknYBb4PN8PQolTx75gR8gBlX1B3Y0Dkb9ZO0cwM1FAQ1Hswh+BcfiepQuSRJai2glAZNB7DlD
KT1MUuWSmXwahow8J6in7WyFzU+D1rGIUoCMWffcEjnK7F5owanR7beqVRTETKNsJyd8XyUgkeaU
g4yhRLx0Ea8/rah9PbYAIyAMEZfPeoWbZ6PM8hFJ887LAxxlKa4kR4CB0meprFoX6VX5CKoz+ghs
bXCHftSpf+vGcz+3+oE+IWYHfi3m+xh9fwe9UP6U0l1xu83ZAXmCvgE17Xf+3nEcRX4rySxJZw+O
qaKIZPbhz/+wh6nCLlXzJfKurpISI6DaqhhENlEV1eLMOJp1Xh7+fBSyZAgZlGyozK1GQZI2Geh2
sdAzehb5JGq3W7KC26O852Sx0guIZtEGglG5zlCzLrF1X7RE0kCOv1TDrF9SmbaTOUeLkDnAIZBj
eDcN6MLO5fiC7AtGphogywSM/HkYp94pEoTWkjyvzjs/brnCVjkfJXyZURbqDZ3X622oBrTwA8jq
HndJ9wOcGTZ88MJcnB2qO9nAM6vJuFugH+i0clKYiJ3poS7b7M3SMtC7HwI7ZlF0osW5rknPcxHl
XdJK3oR84nMQjQ9VIFnnWc50DBC07Dkvh8wNbf8n3arsp68HJAAzwu6lUSgvt2dlY48jA0hmT/9k
Eapc8oLfHmyB3Qx1YxWSVyKlfUCPS3GQaI93Pvn9KEuDlWwbcNUiFrm67JpCgXsxIxRlpirGhG1c
X8I02dPfeB9CGYX5XCIo52lNPNTlyUxyZfY9oIAY75TTdEbYundVNRrPKsgTV87VcedkEQveLSfD
0sjgTqXLgPzN9RQ20aTVxtj6XtqhPRUpDyVGg290hrBGlvUEPwwQy3jj2UWNnHPWpChxC9wRa5rp
ijPIM5dwKeRXIHjTCwgyiUtYfjZj2/4Y9HryfSzAyB1t4Lf0hGY1+xSGmvpm0SNSXL3kZe2qozZ9
71IlGw8VdoK4miRtpl/GepSw7KGTm8JpStTukGpz/CmuJ/T6dTqvkxPhPYr5D4Wu8tAosT0eIqMI
/IOPl4HtWpJax6Bi0uCxn9rooc46/y+UqsOl6lP+iIJuSp0En5LMUUHRvvRdqX9WhjH7meOy9Hdc
BlWELKZsYAgwGT3b2Y54F0jR34ne2k8RekjmocllhsIWRozscnMkAxNDCZjFhCU/90n4FlsVJ6BI
muiHNNhKhsvMGH0N1KL7Ys4TdHloIV+UYsZ5tNbYA6c4VPNTr7Yd2CEQr2+jrnTPZpTbQDINsz5P
aAi/ZAoNYPBIqvSg1HrkHzVgPeewQ7vXUSU5/R5K1vA1L/XmJdWV2al8uXmx6CWh0Z89JF0mob9m
dXhoV3NJwSUf/E9mXxn3RBfxKaU2+lLFMTZKlIuaQ40b8H1BP9w+t1Ic6U6Cepp0qK2mlP8uRdLi
xoXrAAbbmT0aLi5c9uBB/Q6+K/ncV4dOUbqnuA+T6VQbpaS7/5O2Mfo7lQqqBCtZ6Nmlbr9ICf6B
vZwbn9GsxC4RfU7/w1jZ7WsAGitwcisBS61kkkVRSE6Cz1ZqSi9DlGVfbseV5URfxzjqUvDJaYih
H/OOTBDUthj9BIPRoCkL1w/zDMtSRT2Jxvz85yOB41lIqchk8Jq/Pn5kE5VaBxkVcfRI7ssm/Nl2
SfUk2020k25ufRNwMVU2SNzBqq/zGByzwn4MGYnngFcFWX0/l77hNp307fY3vcfFL4LCVNctCn10
09YEqMQqLUtiU3rIQaPkpOFiIwl6/cQD7czlMR1CvaHXD9z4gKkc1Mkk2wun79SqaS/wI/gBMnkv
7Z1VYBtKDWDdgDFGFpizl44mzlujjYmFnn9Wp+4e7nTtmL41uIbf/Mhji4JGZxf3tdT+G9jfY2m4
b1v/r8gy8WPWzJ9dOQfnJsYo4vZsbawLxSOYhrxeZcLwal1G3Gl1uWCvtVLTn+rQ+idtsu4IZdp3
bo+0ccPodHYBbekUG9/ly1bgA+PSUt/zDbM49JlBi68T4kAFW0YcItVGPFfmP5brW9aBPQDyEskt
0GvXOzzAwDFmGMrRIpC/9S2mcIEaD2f+rvkfphLOEzUjDi7y0KvDJJRWxw6XoWysmpwuSkIH9FCF
5GQ775ymzT1OJsr+tmDcQEW9/iycCboBeQ982eoBoEzhZ+KI8G5zbGbVxmvN6C8DF+5RMpT+UFll
fqnIHnau72XuVnGKeiNRHwUqBLvXKs9mEGGmK3Tbm2MlxUVRzQ59OFpeNNOzRjW3/lSNvEhSI99b
1c2R6aegCEVAYe9ef74hZyEGapTKW/jexzzHvUcPK+tO6lFfxWQ4+DwVyL+rCabpt3fxRjZGkxIi
ikHvjh7eamQrQGEF0y7b68C8Hyckkuhp2HuCVFunUiHhZnEFu2mNGR6qpMOacbS9XPKjQxOb/o8O
sjtYO7HTBN/8Hl4eYGYopLwTs9ZJfLCGUW1Pj8zqiU5hwc6N9uBGy6y82yk2VWMuGZxL1tqnBpgJ
fB5mRslRe+prrfE0ZUwf8dWtH3OqrTuxZiOtpAqwYCyB8fFAXx3FHlGiEZyR7Ul5WD3bEzo4eHTj
IFb0eLDPvXroW0BnWqOFz3k97PX2t0Id0ZS3AXsF54RVUI2MOQ3ljOF9TQwXEY72BzUWktNhGHui
xwU1TI7Gr7d35taZ+G3QtQrVUCo+WDcGbWhHvjWmH2OWlkUerLzsZbL1GoZzrR8kYX66PfDm11L9
BKUJUYiX+PVhbM1xrkEmsbj0zNARqYuDpaXpWW6r2p3asPiIStfb7TE3qsiUXVSAu0v/iNfD6hx2
Jm53aD5xQpTwR5HyZuFJHv7T6yZOLtrUe2inzDVWm7rqiTjI72pkfZ1AarAFag1i9JQ1AByliYaJ
+GpIdfWhMVrzSZ0V283YIh7UXRPfXXtwexrDHi179ZJSUAOjifwqinE5/6vWvdV5Frze/rrN7bso
DQC2BKGzxqfr8YjnzcCMGvgYN44M4uq+a2ySd1wV3pCdp4yoBOG9LALNUWy/3lNg2Yg/VHS5XHSK
rJSelr3228s2rGfBC4vrpS3q9lGWo/QxGq3usRZ65uL/WTxippw9WC0G4g3i9k4VVsMHibfbIVcS
+WAmIr1k3WidByTInKnDEjXN4FQvbpFuL4OpbGdruFclrN6HYDz46HueUd9CanLOzMcoVYIjkhfy
Z8PqR6cpcaux0QE8ykETHmQVBAoelxh8zapyjwohwmqKRjt5jDD8646dRuNERwqMpqkettXJwvLr
Ucch4JuiBMnl9mpthFDEEVEEBupAsWudRMtdWklyzZ4y2qx/LK3ePspRqO2EtI3jvYjB05VCFJse
5mrDh5kR+apVkVAir4+P2YgeaqnEh6BuKA9NSXpQMzyvCi4T7/b3beWyC1YFaVCiNw+TZQJ+2w1F
pPRDb3DbgsrNLmWoVf09tHW1cy1zlH2EOsvpe2rEyqUMOBBqmCwWeKM4wgvDqRbAh/5XHtXdx7ac
eX2hAoW5mhwWOULUTQMMOFIWb10x/DG/aeFcLLwm4tLiWrOKTMmUWPgPLHOG4+5ZwkneFepYgtWu
isOs6lh/GRq6dOSQuCB2ezDCrVOEv8dy3y2VvTUaNQDkMWJqT5KWAbKdVKyT2rJJz4bi74TgrS0I
SIvyEAEIOK92vUJRYwn08vhQJeoDL7IQ2wvkQN7Zgu8JbMwnyfuSABmAh9eC1GOURVkz12R49TBE
ntJEVu2AuEWpbyRVS92oj/uPDdZzL41t4ITpp1F6jqQ0ouUBupM3UDG1idOOdvTx9ib9hX1dpRhL
kQw8FVUkiknLLfX7JrXBkvsitb2hNQ+VZH8fY8CGMm7UeWCcyyK574v0Cfc6F22a12yQ/076+bGc
srugLl+6ajgOZeQacv6xpxhetpqbiPEsKcVRRe1YsiHZB2yYTusPMHpqR0VoZmd+Ny5SCn0LVADq
JjW4VdYSYXydQHiwPB5IYF07MClZ2eluoxsPit22B7FgQ3fmbdka63mjpw5GgbcyifwqrqQTBpLz
bFreJLrmE+Z+xrMNVAIHwmlM+NyqtRdnv/pvaOzqNzDXA16bnf1DqilDOVUfTc8T1PM3HzxjfdDH
8TGmIp85oRHFf6mSggbmhJjqV/xu29DBLRYv2cn31W+Jj+nwzgxuXJzMIO0S1BbBOK3fBWOHzH2Y
T5bX2j/SNFu8EcfskpdAyaweMedaTkwnrOrkqAXQIG5P5UZfdpFrwvCKRgFhdk03xRTNFyXkEi+m
B+yIuLpX/OYkxfUnObBodyu5J3Xpx9xWXkFf/dQhzqhRs6fWu7mLBO0i3ke/ru/rg6CgmBwkoNC8
ObCflCFcavYz92UeBUfbrzCJ9f+9/eFb0Qe8Pc+hJQsEwnQ94tClKWAC9m2pDCgSZZZwC7w43duj
/ELLrHcqEQ6bBsjG8JrXJzyS0XXpuN7aYPoOhdfy8qyGpQJE/KAm2PiVCQ3wkibKZUzy+gzouHNt
JTQ+W/4IlTXCjs9Uguo0z0uzNsqHM+3r8GFCxPEefUJMwUpKtqMZpk8Iv/95k3LRXV9wQAuwBO/D
61lqZk3Km1KzvKpXk3vaeqonqwMm3IFan+w5lh4DSRp3DsTm0pAjw3+Gbwaq5XpQauAzOi2z5VGZ
ialgViYoy8rYyRC2jh2FSqhTtCh55anXo5hzXdaaP2AUrViFB4XJpCw62F41F/Fnw4iah2iO7Pss
762PdVqlO8NvVUMogixyM+gULFTi6/H9uq/sVGL8ZIoRXiEdI5dMoksBGsJt/dD+KNJoIAsYZkcW
CRVzs1N3fsTmTC9QL9B73I5rOJ1URsCteqofVqgrzuQL/dwiwHG4fQhuj2L/4rD9dssZYBRHquWY
Nmt189A1OfoBttT+l28BI6cAKgO5b63mk6rNRIGlYasqHW4EHfbdgYWky3/4FvArqB+R0gJfu161
1Ei0TO+w8SZbDgjIJpbC0R7oe2trAryDPQjTaZFJvx5EtfIWbWGi4Rjm6nNqzdHTbJOISZMVn7VU
oCAyNshAVIV6tEGY7Xzj1juV/ha/AFE/mKZrzr8vtKTQ9U5wNEKB6lRcz7C+kw7/g8qyvremHX/T
tWQsHHyX5NmJZENKXO7O0bgz4n62HNx9ygAjntz/2fXU3BxbKnpc3LteNE6WG4iRKhPfEVSFUjpa
bcP7xR067d2kEuXzjK9c4GodfzpSUi3dE2Fnr4TP4FWz0+b77UXdeqaQa9MrJgcDzb96OYLECMu+
SslhCsjiwNoNsgduBQibwznmTX1stc5wR1lMH2+PvHXvLZRhuojEIFgV1yudqGpl0kTnFprx2a5x
jDhUZvJNqeuPVme9hmLeA0Ka/IvrC+n3EVcbWE8tQC0y9xDyygfaKG+pUOcz3C93HmZp50xuJd/Y
c4D7QukXZtuaslfVXdQlHbdsOkj5t6wuxsopkf4+Vg3KFSGZx8PcIEibT9KX0GztuwHBysOoWYnb
Wd0/wOrDnc29EYzACRJ46YLDF13X1mtbsjqJJogXoAF3znO9v/s/vDo21vVqlNUJnvuwDoIlsE5I
FJxQHdc9NAJx1jOa5kMSTNGzJP+H9xSKbBaoJYpaPLu1673E3h0kewmzWjGjIy7myTWX4sbtHfue
GAVXH1UdnFiWi5NJvB7GxMNQKYAnUlxS+xejs0Pylaw6jCEWvJiYWl/quJ28qfHrQ6NP2l2h5foP
+o/9s4Ij9V2YSJI7d0Atbv+wjaDJQ2BBgvJ6likqXv8uBGT1ti/Qqwlns8Y3HWB03/q8lDqZ9mqS
0TzTJMXrDe2rJdf959ujv5eUsRF4WuYEwQT4+WtXi4yHyEwzw/d4Mva1a8fB8Bj6Rl+6EcQNBPtw
QDzglx28KtWipLJQ/EMnkiRxP7eVgSskOGF8uHmgHCQ6xUf8mtLQi4soXc4Cp8tJrFTf+dkbkQ86
LW/jhRYKGHIVf8So4qc8LBUnWx0ep67L7iqp6r7YaYjYSI96iqDw5cmNb+7wbTbOIe0IesXw1oGJ
rHuriaxQOOuQSKB21P2jxGPnLjfHDhd/Y5RfsEdOuljEcI3rTWHHadybsyU8ZcLX1bGtUmscQy8z
5/byvz/vEE4BVy7cPKLcupwsp6LWMDQXnt/Y6UGWkvA1jOvYNfRRnEaePU5m+8nrHw+6NFtAFAF/
WYAw1x/HdizLRMHdRPfVpnJmy54+FLby1TfV+qEo5/ytFqO5Ez83QjplQ3iYS8Fi8V5eXZbYHkXU
n0Lhoacd3FFwbV4ng9oCftkaSqvUSyul9J9qG5zJOJr2E2IipVeYNDEbi+61Lso/fzBQJuPoU8tc
4K1rHFDYWX5gNZrppbafnrWk6k644VbH29P9/uZkFKiuqPOB5YJadz3dZaqHEfZmpocpXnquyScO
6Ioc0NcbeaQUe5Kye8Ottm6j2U3LrjI9mD+m28hlfbR7ULuy6PyDGvV/nqVz/Hns0VHTkKX8te6/
ZelRKtXSLE2mN2plfRpberBpKQ072+d9wGGUJUEnRuMHue4y1Y2p4fLQmJ7pq8lB85vxpdcCDdid
xHjYJz8IEAfuHI17hMJlvq4THwqN4K+59SkK0/C+Xr40KO0snUrTA/UsuVPaII6np9UlSkS/14p4
PxSfB5yDCYUstK5sliliOSSQhhcVg3qBiudf5DGp4p2gs/FFixwQzhl078npVieRmkEWQLQyvDSU
gvskitVzD4zIKypR7ETrjaFg0tKoWdCLMK9Wl6vehchN5CHU7kgqENKbKzcYGvtQFvNeKWhzqEXm
brEzA5K1WqewCaOmHmzdy42o8KQBQdxgUIeTAoFwZzNuRG1sw0wZI4wFELCGYNNIq9tw1nUPx2y4
tYmPFGQYGE/yHCVflVqRT5Ts5p1V2+hMMI2cAh0WNcSnNWteVng04WStoWrLI7gaELobSwinqdDv
+jTBAH7s9dchUN9iW4s+JhrQQUxjIm+cbfsUJoZyN6MmcjBTvfUCK0m9GdkW+gNJgGCq//l21NuY
o19FMvJlDOaQPbs+NrxIfB6BM72GTLcIdsQGz9VBop3rzA/PtwfbiHm8O2k/MzcLNnrZG7/FIHp0
toUYlO7hoK7dk3oYJ2mSelQP8USZpGz4Y6Q/aRbwHl67CHWCqrweb0jLgSMMCtefgWrWCszmzMqi
na/aiHm/GEpYPi/CFOvDI+I+rso0glWC0DvV5jl1iqDD7zrXfpp2Oh2DdG7xAyC4357O5eevQh7P
WijqtJIAga+BqniZp7kWC2qEU608+3YTIEsQ7SXeG3B/hLWI6Qh009qmwX09i1UmRgM5V9XD3Vi6
k2zLf22SoKRHha5J4kS6VBytqhwv2JWN/2ZFPXn5qI+XGsGIZxo2xr1t0hw1oqqY0eNJU7circGc
JQqdToRz486KZH4w0nDaeTO8nyBaxRQ3lwowR1GswlqrVUVrlpbqJQYl97T03yyrDv7LIIu0C0Kh
2pIfXk+PUs1Zh8Cy6uH/3QOYK5rvZlDln26v9fujg68yjz50pygZ0YW/HkXPgiRGjoBCM+p7Dl2Z
0J3blkcDoAoUpKNdBuD7XX09oHo9oDTA9Y5HUyB3IbV3U1oXVDLD7N+hSKK78CGE7ad0vctjTSD9
0vEui8bQQzFq+CvDIAtSuLBfm6aojiKi4smLMj81JeJ7t+fl/XXCz6TJthSTaa+s239aNFdA+ITw
piip3KojLSwHuXNABmg7C71BimQs1AMo6RK9uFiupwRjIxtEF37dUYBMIuSz+qAUheJKVTx6fl5S
N0fa+yKXRXNAuWk69IkuuWZe5TsRZ2Nf6xQnwUDg9wCcaL0Z/pe581iSG8nS9auU1XrQAy3MpmcB
RCBSManJJjcwFsmCBhxaPP39PLv63gxETGLYq2s2i65hFT3gcBw/4hce9RqcDyfEyGy8mSJ0543F
22slXWlh87xwCRgOQJm5QCzF1Vp0EcNsZhAxrH/oSjdxlAx+4zbUWpZADmZBzrHAq+xegIdGPVLT
dt7vtUeVNpxy+giqbovSqrOEIggEQJjEjolJa1IHhjqYvxxJSfsl5BgwA4XGduCoClerpWNTmPaT
c4iWabnJKqc6vnxWr31SjKhJ6ORKcKjOz486tDM8Gl2S2hwgga4232ir83NKHEpwXYPzNOXlnU5G
sJMIXftIpAS6bPhKMR/5w57du8jN9lHRmGziKpz7vrOiYxcVeItr1d5S1+IU0YlEHMAp8iTG+VL4
LRiKWHhf0zBXhzFjvqVpaYYNc88Vb5m/XtY8FWwMjMDTSgrO+XoaKtidMk9OaOtLfasPaeEXY+Lu
JBJXn4r4Lr96GYA3TzVqC87sykyfoXLcgBmKoChPq5u0nD4ac1O8efmgPJHEzm92nkqO5WjckExu
P/CULmACWpAvD4jTsa6aOYi8gSSwWKJQj434djVGBkr0JYCypvOdjpkktA9R3JQzWr2kjf1BU3vz
Vs0MdCPKsTj0SvoDLqL+irmeBgDYqm+0XhN3fT5+WQsIFp4GUmGMyuF1VTnGEdpD7CMJEh80ZNoP
vQYqJc6iCtz/mpxefuBr+0tPjVRNkn3U7ZTaaAZDLCv9FaUt9LAo8iikCcF6MAQYRhraHsJUvrDt
BhPWpBknUwFsAM6PTc44UI0S1w6Xvq7Q4B+8wGEfD4mNEEkcG8LvIMjcoMdr30zkXyHcE0wDpjZ5
nZqTe9MMo+Er8bqE1orZTjGYU7CocEnGrtR8dPbHVwOGQA8x9yNTFLe78yJ3vnHtcToMq4R+TvFy
66xeGwAIU2vfQ2n4RrQRhsplHhgdirZ27fqs4tr1jC9XZp30xcju6xl1gf8QWtvHadui1llCoRTK
2t0hADZApZnczy+/nGth6/lebQ6/0JqEM8a4qPP0xm/70vhk9Zb2uokyI2hQqz8hN2cFHhCq4OWV
rwR/0F0Iy3kUwLQU5LF5FrfmuPbMzkkJy6PVPAwzuuta0XU3L69yJTqCleNKd2jtEiM3tymY2Tm3
4TeHY9HjC1lY4iY16ofZmrudMHJZbOHX9WylzakrSwMZ9CImjMSxFRh6NWGXAWRbWQEgOQoeu62q
tP/OJsKkIAeWSerW9USB3dE3XcatY1XzqfKEwgQh20M3X9tEevMMy+Q4yNq2DZMmiYUpaBvm7YBG
japUwUR35K5XrD0E3dWliBYSTgOyd+uMnChtGlta4ZBs5s2h8fT3cPyym64Gs/DyybgyDKHkebaU
PKDPDmBdFgMIXtsOFdtyXnlOIsIuqvMHE0ZWOHuR+KrUxZ+ZO/e+PTbJXeqS6w1V6/hNobb3Q2V/
L4D/7+RE/8PPYhqCUtwVIk8/Vl7alyXfhVGp6snRcNU8LG6t68e0Vm3fhQmGMEU6La9FuZqtH1lN
d+9OpugOGAoh6LHUANFQOmr+kffqvNdKvVIy0ouXI0/AwvhMbWWD0Lni5Y+8IjOxEZ9IQoHx7+o5
XzVvfZ0oYKxUjQLGhAeXZG+MYb4Z9eTVJPHPQ56+WYRya2vVp9rqg8VQHztHCaYVbdqXX+9leCHb
o43HxQM3Bnmw87fbMYzs9dpaQ8T2o1t03oZARRhw5xBd3m1yFSp06U5MkSgHW8/OkBup1oAc2Rpa
XdJQDRSvojx61MbODhx12evfXz4TtxENbCBJsFwu+jliiFIL2pIeDrrRhFALC2isnfLx5Z17Srs3
96csP+C4kxHRedg8FC0jZ+0KmuWuokTgBIZpufeseDz2aY8AGF5VYal34ibGFcUXaz3dYH3XHMiL
i+MyG9NRwU7gmJdLdqMUhfnoDdn6YE82SHiu12Nmr9rn/4CcoYGJt/B3F7hko009HUG5mD78qT2c
4xWgHEeW3j8KYRJPvBXiW9ZmiZ3ctEOpsvd9EV3to7AzHjLVRPc9mvtAMUb9pOjl+ibxKiCYXkrz
oyytG8b8u8z7y/fIz6FlJbnt8L62Hh0Y9M5Llnl2mEikS9eW6BjpsXmyIrP0s2JFANhVUnilKBSq
hf2zHasR6nmR+2T2qFW26hC2EFl3LhP5Xi/eO80UgOXUnVyY54fZU8D4FCQLYZdED6RE1Xs7j5v3
/Yi4sVDVn3bqiJsS0m9orGhUvnzqru0JVRrDPpS64O1sLmp9GvPMziI7pFRcDlo6rxgZpXsG0pff
K+w1tEjpF5GNost4/oiDFk0drXDGbjX2vVY0TA/VUnw0YW0cs977dVwTy+EgBzrToT7bAhYkcWNI
W8cOMXpzjtFspIdGR2T75a27MtZjGfwsTDrTVJ5b2a+ySwxNmRg3VXk++AgpFQEN+M+r3niHhf/9
dVoQ3Whb686Ia3So3VeuYh2SYf708g+53F086RGaRAwJvhpKr+e72+qdZsfFpIfzUnyhWNUDS4EO
HXuFC0Ct6nfO62WuwHIwyKRLqk0DcFNyN9aIdbJd6aG5Ksrg00Aa/LEok3vdrs1fHgudr7U9ntyp
iD/mNAIjdX6w7fGHoyOo+W/sn0sXgayYZHIrL1LUUW61NjjNZYGx6g6eejQWUR+dtqcmdZa9zsi1
DbSgYstNBMZvypT22e2FZ+8i4cNaODui92sU616TRlbHztLm48uPdm0pGngqDRJ62swizpeq1BJN
CdS9ACtU6nFIAZSpvYstmxPlO0tdO4W2fCyCCMTJ7TAUoV/o5DhGUGqa5mujFuKujRpxjAEF3kei
anaOoTzV52GTu5imCHwVHBCcLeKPcL3kSVrzaKtKS3CirXdMmRZQ8fXlMVKb8qDAUTzMhbf3BVwG
TZbWmRHAyyX/2HpUAj9P9S4utNAup/ZU427iV5jf7Gzo9VX4nqE4or+3bfusvbI0mptq2P1qZtAP
dJhQP9jzPrt2QpiIUgoiPATVbXNCxNAKVEx5bdIwAM7XsmLrKTCYMZt254GunRAgOty8FE7gVzYf
c2ki5lW3jRaqWVf4WTzbhzYZ9ENM5e/3UIp3SsMr+QdgYQ3LNYS8LESn5LM/+9AkZm+dFHSvC61P
3ygukkGmGlt+jl3DseQAJb6BvvjB9iL9Rm3U9dbUmyZoK6cLoklUOyf28vn5OdQ+CMlIWbft6CTq
KFMZcashnST7uNQuVqRdjuEbJNIj5Ktvv/rtny+3uRYqtdZGQhCeiJ0LIUpt0nDivgzhHH94eaXL
k0q+z4cvNWPIy7YBrUNXoSwrVpKKHyeviaZjoVXNji3N5UllsMjNQ7+VChKe2vnbdLsKpd3aW5Gb
66pbUvI4rACD3tJ62xs4PxEfz4MLuDTsDFCQBSTECOp8La9qyphqUw2HoYuMYFLn6Ota6ZZxaCa0
f/xR6aL8MBXRSlaG7fp9BuxUhHFbJ8Md/8oUH0crzs3Xc9GKd8xN4s9lp+To7HDiD+CE47dZtlTT
bVSt4hPuHbaCe6OXLm9Vr/0TQLD4iIFYpvmRGNbP2Rq1k9+3A8zIZFR0RhPZVBSvE3eiACi1rNHQ
/1XYj7wFATs79Ue1mDRob8ZkfrW6geA7y0HL4Vffu00hDyKFhoEksG9iB1ZPDEvtUQ3nruxP7Zyq
FKdJ8uXlVa7kWQRb2chkVEE3ZCuCkJCVwkhDTT6aFQa+6ZQ8VtXawnNgapG/T91JHY84mzWqDwnB
WYIs061TXEfmu9RWxYd+zSNYgWCs9spQGbHOjwmnhAaXHKNg/LQFXqwQnni/Wk//eEZL3hZJwLTD
RWN4ctf5MNemsvqWorvqqRkLjDujyAPO2xW2NdH1mMz+4IEJvacBEn2zujYtpU1WX9wKOzLKG8fr
yQiyvjHANaTd0eocZEGNRqTfGAuP3ilOLRZIEI1d/c7AQxI6lgspswZ3VfmULpXmAz8QTWB2dXRj
9PT8YD3r+iMUn/UhdTrnnWrOeJGpTV91h8jBO8xHnSypAtQlh6OmI1QSaJHlzX5WqyPMrlHvHpZM
FEEGVxWWcJlX3zqrwua1UxXtS0o68iqt8Vu5WcqFXg2K8vrRReu9Bi4CSj2IMvSH/S5pzflQuNYw
Phhe2VFfGQlaKQnDR/q+NOFfPkWX6QIoHNItEAugmcwtrHFS81Sfq3wJjdmu7iWf9WBMSfnY9gpg
ltJLIIJ31Ws7n/eEZi+jIyuDzaBfSJlwwbLAN5Whr8cgvrXU8UYHknow3GrcOYtXVqFGNPBW4Z5z
UKw4j1iklKYyZbRE+iGbkI5dsTowZ/uXwaF4VsgPXjIvSfM2MVizGgchvn4N47pP723wYUFql+6/
8SzPV9kkCnkDTdxo2xViUTMcymapQ8+Ay/Xyibi8T3gWIB5kBmwY6hHnOza5+aSgdMWO5VXj121q
+GZerUFMWNspFZ/MBzeBAhAdOEECpUGVtulSN0VrjM2ig+IwB1oJcWXln2uGpu1doegrEUEpmodu
VuPqXslbGNOJMeEyE6tLrfiZobj2sV/N/psQyfjguWYSncxoaT56dLmToBUKvDcBIRDtrsZTfK9d
B+z76kp/rBD/bgONNoy6E/2vfFGcNtk3kEYLYN3O969usSPmFl5DhNzbR8Oo+gFRfkmqVfUqqNxO
OSrlMhwMMe4Jb1w77ARNADoIfUPG31w8RTVl+OFkvLqYxyoyqPE0jPce8OoqEi0ogW4uheH5A8Zg
ep10cZeQsoeuqlVOB8WI9oqJy6xQkgKozv6FQzlfpVXbEgKjCfx/MZJPqzX2JzCKxalG/CcoPYTm
Xj72V/iV9PMYy8ieBVjBbRo6rXbRDkxewxLU833R62MdaOn6OTYihLb5uP1ZkPt6i2Z9ginlvcFP
XpwccJK+4Y7Vu7Zau1u8c0Y8wTBsUEYVube0BsE06c2N2Tbk2yL7YfZq8hHqULUTgi73S0Yfoin9
DkAK27mx3QlnUBtzDltTm8JsHYb7QS+MD5E161j8DvZOGn0FsiHnWPANEaJE9cGUx+RZFQGUo+gS
uV9LI7w3ZZbGd2nSRXezrn60ZyMDlxsxUC7m8UiFUSJ8K+yPL7+zKzAZyXSW6bWcydO/PP8NzRJl
tjr3E0DVSvwDgFYBKYg535taxO2fikL7BTjAVFZHo5mWt5XmtA6mcM63ypzKPYmKy8BJFSc13sj7
JAdykxzPRWpxLJ6Uu5keGq0zPFgIzB3KpdB/+SYAGETzghtbIsmtzX3jZAl2UQVLjeMUf8WdaTh0
AHV2Kotr20ufms4PeYHklG+2Fwcszx7tYgppZX9ATCcKipG57LIiFDMXD2tv3c3OZAaKPt5affYH
jYU9yNuVYpWikPKJAopkGjD0+SvWF8sZiyWZwilHO8nSahOnRT1+XZhG49PFq2n3e0Y4V0MZ9NPS
3UUZvg11GvdBmY7mTpS4jH38GnpTzHGYs1BAn/+aXNDkGBVrDMvUNt6JTqyHaajjHRbhlZOEnjsq
anK6SV9+c4VojQstomMVpdEbRPfj7n2/2kPmq4rR7TzRU7X//A6WVEXZVpPyoxSp267NNEEFJ5du
Qm1SdTz4sh4xM1VPUh/lvapC5tIpMAmc0j45uLG0shntergvtOarXpYDDoU60NBgmQCM+3FizoXf
CwNrq77BI+5GMO0QGA139ut0wGgUwZxk/OQg8POjGGscnSrccbNR5eTg/WXvFUnyhWyfjqYbEUrO
N8Dmnr8wVVSKiWwY5jWgy446t8eXJBqbEzvhPULBRX2/T9y3RWQVX10lj2/NenJemUIRPvLNjIxS
5K2FObb3benoi5/lqvepJZDcRNihPDCx3cPib4+YfB80P+nLADKSMIHzX9wKodjRPDThZFZOkKyr
Q/YyrTtZ3sVgl2V0/k8iVtGpZrp9vkwBBjcZyb7COrGTR2dp0gejSLy3em+3t5pSM/rojajFaKGt
30E9XN5lTi1b2gsAjMzMhB6sXW28XT1zT/X7yg4wnqCPjoQDZjNb0e9qwQjcEhjEz/iTw1gzkjCv
4z3bgm2exgZw3bMKGHq6J9sq3WlUHE8igQPz0haPqI93r/BSGoMhraxXIqrsV8is5scE3didmuvi
6pRLgyYAZULDFHze5hVHpY7QHFYeYWGVn0q75rsxVDRH2lwd3s84YD1GHVxPs4u+iNxGfDifp53Y
vg0xaCbSkVZd2sTQZ2gjnL9+3IstfXKMMRxX/LfT1u7umjZRTqhG7KlnX11KjmGkOo+EFZ8vhdyn
kvYukmJr7v7s8sW4Xer0s12KPcz/xb7Kh7JJfikmyIBRvjxfCSnsuhROOYZNhOummuA64+S58d5e
2vjY5KiSzCjEHaKpaD/karUeTeOXkfL8BopAmY14pK7GNpzaMbutjd4Qri6QAiMt+2Bt+r0gcWVP
ZanpmvQWVRyCN3uaWasHRzAaYHVWOSjBLsJN1hnuS4rdnQvi2lLwj/A4BmwDemGzqUkH1syp7QFg
RaEeNDMu7up6ae7maU/3bftFyq0D8Mh3QSsYQvDmTK6WMU9JzDQ5cdQqiBWGCINr5TetgcGwsRrd
O6xq+xAIzJ4n5IUvllwa7ST6qGg7MRTaPCSmZAZ28+0Qxuky4IllaL4lBvjjXtz6WrJWtU/zp3nf
JbLYVNeTPQCrGrRW3C+JJ24iPXEOfG5WaBhljn2fuX5ooirbSfKvvQtpPS5hJBJIIv/8Wc490qCP
EtCSoToxb7dRYD+1sRiPIGGtnde+DcLgAbgCeA/0aKSy1qbKI31dBlzVm9DrhRos5ooy5hTNNy9n
8E+dkef3M8tY9IHoE0owFxzU8ydq8jiPxrQWodY2jXXIl275w1A5BX68OO7djH8MlA/cQR+Lueta
fzFtsLGZYU2ej6e0qP3c6Kw0FJWtH4qE1gEa4KZzTEHPYoSiYRB7imqV5l+mLcZPkVZN7XeW1ZHY
4DhwN6Wu8mqKTPUnNnsKzJ0iib8aTAZIf4pmAEWjYpTsL97UAS/K2rQLCrtyf4xlrv60zKH/KEwj
jg/Z2I3VcUBmCr2+0XIfXbysEc22kvlLqiRW5HfCzD7BuMR3TbfHMQm9yELCwq204a01aljMxkYu
VWrQnleTcv1Q5hFoJhJ82gdGGeBZvX6cdCMNM7PRHV9BrSwO6DW4gEJt0b0xI1gxOx0a+cltXg8i
ojJHkGzHy2vCy8zJzCwRFvU4H1QjFyc2Hj8ioaXOzloyZm3XQqaOK9Gkb4KM2/lRQDdjAaBcihCg
Z3soPT06IG2bAzBhUCscJTqgg7mXBTxpYp2vCm3LxoOUPABA/Daj7yhQ0SxUU8m0MEdfoJO5HCoz
VcyDMa7ea6spvIHR2JSBeOWomqj+tep3y0lwWF4X2BmpvURfEaZZp+Nip8tjM+S1dTLrvktCU0f1
NWojO2c8U6ziOKMdv9zaXpu+WyCvjr6SwGw+pk0f6X6Fx8Ex8hL0wwxq1zlQMmPGT4fCSD8wrIR3
7pR9DFM4tvshdKY4zRFP0FQU2Y0GG1VMsub1OLmpsdy2+bx8V81yfLvMdn1rSo/HRcUSimXM4YPC
x28hHI+Gb0A41vqdt3nR27M8EjgIuojScRWTaZ6/zqrp1VIRXR5GLq8zUzKmh+UwrG/SVeQl1Io6
93W1NSo+qzzpb3qqhp5OUq98XQukmm7Vdax/GsOagvKihegPJV9sYKZq1gRZg9E5H9paMClYu/6Y
CWGXxzhT1+YGKTbMC6Zqqcs3L4eri2qUIMURkUYoBuA3tv38oZJkMPp8aNOwxxsaYs5oDuvBNJTm
TbR4Ch+lmXoiyJWEW6SAMdYexll4RSBmiFPH2jU1+rZR/c+E8j/PjL+7//4v/vl7LRZAp0m/+cf/
fj3+bPuh/fnbq2+i+y0cqh/f+rSu/kv+Jf/3Pzr/K/77Vfq9rbv6z377b539R6z01y85fOu/nf3D
sQJkt7wdfrbLu5+UZ/3TAvHPWv6b/9s//O3n09/yYRE///7793pAkoi/LebH//7XH93++Pvvcnr6
n8//+r/+7PFbyX8WfFvKb9Vvt13xrfrRbf+7n9+6/u+/K473NypAwiJpN31txgK//zb9fPojV/sb
8w9a0QQC3jHwyd9/qxB3Tf7+u8Z/RaeTvJL4wB0lhZogjf71R5D9OAzwTCkx8Sv4/V+/8M0/Y8w/
3xIb8tc//0Yb4g0eLX33998vKnEJEAE3hOSU/BWAiM4PVzWPU1WJBGWRNO9PVayXr3PxKcdB0W9j
PTklNhqTvaGlXxBV+eFOevzGUWdcHdbuoDbairDSGBEbag/x4aX243bJDF+krn6Ufu2oxahLgM3r
TTKa33Ga6H6mEdKf+QoW9tnmX3uU7QTwCevCzIVGJuKKFxZlCaLaaWswKF4NDmecf3QEXQC9mVCF
t+dkeFyW5ZQ0S68HeiLIrjKcr4M6rscbpl3p61qnt1pos/3QKLNxp6q0c4RbzSCJi3F437q5eDev
4rNa7IklPGUcZxcCrCU5sucsGLJ/vynOdDdPmxjwZtih+Z4cNbP9gNbK/KU2GyRYPLjcgT2L+lu9
mNU70Uwf8YJUX1UxJhtpWZVGYBpV9mZUS/Epa9aC277zIkDb9kBO45XTzwSx6Ftn0T+pzdqnwShq
OlkNHlVvQF4UgaIujBxRiLptPeRsfS8h4/PrHuyrWVQiXJL0s2oXUXwASxJxgSxW4vlGSv/t6SX+
UlT5HyPEWVT5X8ae/w+jivzOX4gqwx90xf8ZnmQMkv/2v2KJ+Tfp2C3zIogcYK2exRLzb+CSdGZA
LkIu4GzoSf0VS3Tjb5j90HOgZc3/n47181hClg1YgJJRKpAYvxJKtsk79QHEXdR4ADCxzIVWZNP3
OU6P46nDOzpsDS0+pIm+7pQI22pErkJC+ySeis7VFiQrlNoRk12MJ0VAHpqbOofml2SHVDH2dFr3
ltrcu8CTJwav5XjiF323egSQIjcyAyRk1J3GyLZhyEOhgCM1jOir053ZrOS6U2EWuj6c6lqBj4ay
wkM5Th0eh30iTqPnCSzR1Y7Jq9Z9mbzW2JmrXHl1dCIR1EaOVqrxbNImkAWRFHMcqDB1m4Yv1tFO
ZNS//uoIzhL7SLOEMyx34Vkh2Ymk0yKpbqMJRblfsya9i0td8dv+12kCbCi9TM4hQwTpV3G+lDaV
LjLneMl28+ieHENCjxNvb/hyZdsYQ3EYUcLwrAsaY2UMInadqD/pauQxHOid9zRo9qBq11aRMucc
e8nV2SqWDXTB00KY/Um4vXm/1HOEtUC3R2zd9kE4grwXSNfEB9BjW8szHNhdSWjqT7FetbeNZva+
oFt5CwLGucMm0wnQMvAOuADv6TVeez4XJzeMcJ7SkE0JpmYK9UXV96dhIIGFzyWOE+XN8VkQvZId
XH7MjHHoYNB65McySTk/Ec6qovpW6uJURVodIOSHjdac2gH6Bu0vNkyo6Ai1qGnxzviit7osEeh9
tROzODVa6dyt+uDclrXdPjaOVd3++lM5NPy4D0zoaVskTV+NibmWKSNhOlwYuLeU7Dgbh8qq/7J5
KU/1fKlNomg0OFr2ZcFSfWfc1GZu3c9xufdAl4fhfJVNJBpHZRB4oNWnkg8c1qipAWCK850O0LXD
gFwmhT/jDjl1OT8MaZktZRPHPMsaLzdWok8ofFopZJgyPbz8hq4+0P9bahuJxijpI8x661NEa+kW
qjptvFT/+fIiO8+zvRTtARwabKL6JDIAQIAiHaQaFI357LhXYsvX/DxTlYcb7DqTdkpSSppNpops
VLREqlufss5qT3EPPyhVMUFI3fI70bDYeVNXtw8vd1meIAWx1aJKYmXNAMnXp8JJlVCRYLhccfJf
fklyqs3kkwQKEbytFF0zKk4F37A60RP4NMxjfhSeOYW/+JJonZK80d6ky8loR5Yvz66/us90/FnV
4tS7mDza0Kd/GBhlQP5qcSp7ea2LbXta62n8KDU0tnh1bquoJlMsTmK0529RTMpOAZLWO8tctLC5
zZEEAvIv3TEu6RM1M94yqfripLp58qjYXgqZqEPXP8dzcG2r4bVmJ/MrPKqbB+l59Dqnn/R5GKo1
CzTFpZtiJOsrZ1ASEo45u+cG6N5XMD524OcXp1b+TjZdsgQQAdtyaiOEE6y0T4vTEA/e17aPrEfN
rpuTEpvOQUVk8Z/NkbPeyPOy+sr+04linC7Z/hJnfv6uTQTuqi52ipOuKZ8WFTHeggbRr55aWALQ
ZJAAg3KESsoma8xXQNi52hSnPCra0Cmb8Yhi57CzdZdkV0lGAHyNgogkLG1Z6jSkDVUZlPyEb2Dy
TRSJsRxsxahoHZoubbIuE2MgYOQF1VrO/zCMxDs1CGR9IJLrfqJ34r2rxfrDtDTOQ2mwEX6jjFPu
l2O3HulK1OEkaq1GFXoUb3/1OwDDAaBBAg2kYbQMnM++OR0KBZKSJsORAgfscgC50SJDvfNlX+RO
qEbJ0TGoUmA4VGbnqyixpw4uHdhT1IroyyLQn6inJQ6X0U7v27FtH6Jp+emgpPD+5cd7mr2cRWO5
MjYwfOkMIUGcnq9sCKcCj9hnJydJshnBysx4b62L9a0W7ZIG0+A42DDYxvx2ydS8PjRiadDCRt9q
fRAuij9+1Hfe13x2m69xYi9zkFtIG+95RFx+ftQW5HdAxunPXqgWA9fTppm+8Qm8mwFUP/tqJRW+
zn25BMtqDDth6dr7YMCjSmEdqo0tSqyQ3ahWXbNTPkAYQK8bgXpZegR2n0YnOxfmV/zL7ZNY7Orj
y2/k8sMH7uHJVIxcHagOFfrzA5dgQLt0yZCd5siuj33S2wHmjPnp5VUuWsIqziGA4GDJgT+TArjn
yyCbaE9pW2SnJmvbyi9U5EntsZxRpJrNO4c22N2yaMnHlT5OUOO+cjs1Y2Qexqqfb5FC8n71mpa/
R9Z0lowVTMLPf0+KjqJWCzs9daWac/gR3mzTYe8YXdlcUOPo/NKr4LreQpTadZnXAa2O05Ao85FW
pThqGQillzd3b5XNK9TSaBkE18VpWpzymHOf+3qV72qLX+RsbBnDWXolzIAJ4JvQFNHac4fFTE7L
WL52K9V4n6Rxi11PwvTHR7h+6AJBhw5+uWKnH4paZUZc63USuuAPb1NE5yr+p6f/0Pmo/hSzk+45
ql7bCTD69JUIoCBGNtGlr1NFw0I0OWUDilHl6q5vzMLIji/v97WNsNHllLKJsmTfrJI3qxZnmFWc
0ryc7iyvQbLfG5Ijmfu482rlZ7EJl8RImIpgJWRw2CyVTEUH5r9PTnRX/pwz53WXmthm9c5HIaIw
c/U/Xn60SzAj3QFaKoh606uHbid3+Nn9k7jauLZzlZyUvslPJW5osZ9GcX9oKOFfa9o6nZTW7u/n
DI2c1YorAA9G8oZXaX1++adc7rKkg4K2YwIB3mBL+0YbUkVCLU3ICIv1g+1m2iGRuh4GnIGdYHAZ
7c+X2gSnejX6JBtZSietDnE+yG8s5OJOc+rFD/aAENDLj7a3nrwOnm2yZnaj2kSsRxM7D+1aGD/S
PJ8DhjGoDIF327nuZfJ2fop4qzK3wxgefcqtUn1GrtN7ap2cjCTSbppcNQs/dZif4VA4aq8U5sfB
5CA+HkW9+6XIIu3Plx/42rFii8G8c9cgy7m18UiMXGk6jXMcN3rztgUN+slh3hUMUWTcT7zlY+OU
xalYzPzOi5voOLgJ+nli/NX2A+EYCgVCyE/9qS1hNZlrx4uLNjnNk0Yfj88uGMah9WMb1M7Lz3zt
/NL/Aj4mG6U03M5fcjSPrRbXcXKCw58HK3KIfr4sblDoYk/r59p5gmcA9Qr/YmZimyjR1xnqioUT
nxo1Se6MZJ6OZQvjN1tSmIFJke2cp8swS8tVTgGZ9kmqzWa9fGwVr0mN+JSvSX1ftaP2p+pUe1j9
y9jHKuQMdJl1Hm2Lq27mTPQdNmEntY7GzwKuiz/EhhbqzpgEM3XZASemvZbv1UfjhJIcWIAqt8C0
mF4jqWYVn5hLi/drPUxvE82YdgLAlXQIoSAIFABYpcTJ0/fyLAIoijvPhZLFp7Uwy7f5mi/fY8LC
HaPI6FGfGucOK9HkaFa6oD+WVcFYOfMbsO6l79TVHmP1kiTJVwGmBDC1bEPTmTs/q0mzEkCykq02
vPp1Tgb3qUpWhRu0a7BWyI13qltZrW8tRvOzzjTjqJaLeYM7W/ZK6HF8a1R5snf3XXsVNhbg3LAQ
4Oi3nv+oUtUmJVWa+NQKz/ipqtUYlPYI3fDl7/QCD6nKh2eWjVUplS/Xzfk6y2Qsnd0n8WngPPxR
6wJv7BbImleu1r0YQIUsXpvcejGcJFEK8Xadl3kvU7z+K1zQ7JIbQfaySUg5C94QOQpaYEu2/qOa
WjMAtTgc+qTokFHtXVrAXn7oIfY+4lIGMCv16n+8vBVXdpyWwxMOnH46yP3znRgdQhYgEiUsMcB6
C/fdOrpe3u4cfvm3bG4jBngSmEnokB5456vIzy6xq0nBKbT/pPRz9ypNyrBqrJn45e0UnNcW4/MC
VEsF4kIHOV/MSAW6N2OvhHOWAwik2DuST1iIG1fuPVF/zyPi2hZKKBgieSacE2OTiydeBim1GHg4
w4P1oOVToKROviMPf3UVJqcw2SWfcmu9O1QIAdhDq4TOUBeoO2XkgtG81665EoDBflP+Av3i+9hq
tTDkSNa2YZWxtbI38eKWR6+T3z4Gu4hONtM9uJl059Hk29+ejueLbr6DGOnsAc61EmZwFl/1Yurv
m37xTmNXm384xhTddK47niIR7Uk8XdlUaT1Opg0rCar4pgWWVwr9nDRWQg9+xkkdifrrKNbTy9/Y
lbSAwyj5nOhJ8bnLP38W+VOJVLdaHLi10i6CuV3jwKo93cdAdw+kceWBuMfo4MJyhGC/rYbGqNWK
KWm9MElG96M7Net9i+DoTkp1qa9v0KYizeG4y9JwO9LR+1ptV0SoQrs15hAUXVIetShD1iSd1e+G
NlXhmqnpDztzizWYoX99r5F6wUVbzU+OnY8H7EXjN91gKLGP/m6r+eAYlQDcmniVVJZ7wCdn2tEG
evL+3pwz9N8QO0dUSlZymxxGpaiJnCjFkDkvxKNZTF10WjWjBRzqloDobjJlSND4ctTlXVqsgB49
NUm/50qdv9NzK3qTLI6e+j3Gibgf8cqFbyNQVUHxiYd4B1F35dDI1Fl2o2j3M8s4PzRN7g22og04
+o2VdvTQekD6VCmOTgvy85fP5/OltmNHdQI12fbSorBL59dcE92trs/Tq2Zeo513sPNU2yHGMk5R
5NTY7iX4NH1AfkK9cZidPDTJMP07T4VdFHQO8AoIzJ5v4FDnceYxHQ4HtW0lqzhLhiDHB+9d5P4f
zt5sSW6bCdu8oZ8R3JdTsorVi1Zblj/7hCHJFvedBEhe/TzomZhQsepvRvtADlsKCw0QSCQy36V2
z68v4Z1zp4Qd+FKEZ6UHeT0Y9q2OwNMZaXhn2iIt87dzIBFZ+C+jQD0HwAStfq8hXTH8WgzsCSr3
cxg0oxZ2WXOk8KN21v6YUI7+/0fZ7bzSdzZ9qXpMzkTff8X0ka53otnvXIqvYVFryJkg/+lEiXB1
ERbEidN/mCb5HwxqFZP3OYn0KgPcOTaT2lBroY6wRIgcuBP9h1EQkgbFj6w6HqXXn2zbgtLIy45d
b+AuyX9lrGidHmQ+dzcGeYFyoH5RdLgexV8LPFXqxo89s0zDIulK9KvxSX99LnePFa9s1f7glbbn
98xUcHhsstfzfrY/ZJlWfUXHyLmMXXJUbzsaandZtwPOAoCs8QAtp/oZJffgMtlyi4qlqw/2wb2h
ACmom/OFeL4bCjJA9v/atwo9RR1kKsanZW3yUyAn7+D83sl7YNXTQULAnM7bPu+xvWRwvZnzCwEB
sxev6iMh6w7l0xFolRDpWTpl+l8GhVeqtLroXe2ZJEkzoiQhCr6aFM5Tv+b5UwVy7QEquxXmpj88
iybr/nx9q9ydKW1QIE7QpIDvXm9IAZO/ESWeEoWQ3Vl1w3B/tuVzO03bR0rIE20HKz8I+3dScngL
uKVxzJBe2+f/3RB4wl85BV1Ruh9qKa3Y9LXu7AC2fe9l1pHz751Tp6ygSeuo9CtA+m6SpbN1+sTZ
Rj+sOc351J6cVh55v9zZn9TEsQUESQjQYC9ajfeWvuqCUfiQzRej65toKKf+jz6Yj67oe9UDOjbU
nlGQVEy+XfuugL83CNY3JmUoapqT5vjZTPOmjd258f+aKyKl3VnNp3TEf6vLVU9NIonw3JSp+Qjs
/oiUcm/yZM7Q3xSu7MbUXBlArAj/I2ndJjlU/nmIdD3pY8Rq/8vXRCQQPDm4P6ihu8vVBqY5lDgd
xB0I6M8CLePQToV/kNTe2zMOMqCktfh78iK93jOu1kp9pCwNg4GdOetFfcrn8c3eqMyAywYIKhpQ
gCh33zGdt7FICkbpQM7HhTd/25CNvbx+xu9NBfqVzaOGvj49r+uplLg6dRX09Dgfiw1tSnQ9B2wf
3n6BcqsBHQOLol7RuwXzg83MqwrbBysYcOM0kcqXfjYffJZ7+ww8Ckw75YNC5/p6LiimVoObjSjf
j6v/ILXUeEq0rP4Me3c4vb5s94biFQg8SPXvONjXQ22oqKCig3764DXuyU3d/KzxDombTLcPvtC9
oWBNKKs8IB9shOuhyswQ3ragQg9moTtt1VQ/dIZXn+B2HqVz9wrxNJJI6Oh7wiTcl4oNo4C1AdAj
NgbnMS812EWtdqZM/T9PmzB/Tr0/mgDd7b4hnZOj+bec+u9vX1keM0i7gnBQPefr6SYyT8qSbiDR
a24wZfOp65V2cx76QB58xDvZq0qE4LJ4iuz8Qmv75bHtLP5U1joei2Nnas9p65inDo5I1CaG8d7J
TajOsunPMFzEZ78fj2Q57h09blVU+HmAK7Wo65mmwVRCUEOUu8JJNvTQ/Y8EsfLgIXBbOlRKGy/U
Y6XwjgbJ9TAtLsRrLnpE8bFnCP2KVuxZQ1Pl2dkMrCiQPDkPbdH+MUtbxHkzQ4IsNhiYr3/Wm8ny
UxAvwckAXVJ6jtc/xdYb5oL+mRtPvl4/225ePblC//P1Qe7onAMbQkAGXSVVa7jpCo4uytsN9s4O
KoYGpPHZ6OE+1mAvdTEvMUTR9Z/EKkmfai1Inot8Nn5bg63zQs/KqiGUdm4sp0m2UF7FpAfiIqC5
/kTPosRDafG4T4ekE8/6XPWwKqEuit+XAbUeb6RldxaGbLE9cgzRvHH9uAFACzIlpH15iOwjKKbA
lSR4tpdgTlEhNERHT705UlVQcfjX9xyUHfoNKntQ7FFwRtdfKYWi2/m9EBeIv+37kedI1DR+bnMQ
Nv2hE2QsemFq/77+2fYR7mVUKlBYWQOmoQ94PSrGtWVtGjAt3KEfz0VZQcuZhB42wzieXx9K/VW7
CRLglOCP8jnmProeCjoHBF+uUYAmNe45tpl92jbbi5DD0T5lndIZRZvr27T55QEnYr+0lFxJxzxy
WiI5F67681+CTZBBYDabTQA+sNefFH3/2XQsueoh7R9K108flm1cvr0+2/3CvoxJWVtxSBl4LwKS
eWszmILPaVeDedrSBfWbrPUjsHvrwQ2/T9sp7yEFqaj/CHMgq7SLMo5faKnVuP0l4YZGFFe5jbU6
8QU4Zai5TXCwnPvYrcajT8BWVULXdAuul9NEBrIWYu4vS2ON6CSb26NIMekO57xczkYmi5D+vPuI
SKr7TP8ez7XX13Yf0F5+ACo4CLPSgKQodv0D9JhZ+wn09ss6jR7cYe7OsNaX+og9frtvuJjoekAl
Vpi8veC8P6N0Q1DvLoGfp03UNab4sbhC8RnaJn/0jdk61YBUL69P73brMCxFfUW1IiPYU3jwsAYe
SL/nUorqbxyRimjo+i+b4R0RoO6sI7Uo2FzU35T62u5DWp0vtd5Y2wvMTeex7qEkr6m2Prx5OnjR
v3h68MaDX3D9tbZU6m4nCJ+Iucg/pZVoj6T1zUlvtPLouXM7Izhr6IEyHzgaQOd2Yxklbttr0Vwy
DVKo7Y1GCNKyOr0+o9sDByBQmRCQuFO+33cE9XbVc4oU9aVPZ8jsxoRyr2tdpG2k0aglRxqn9ybF
o4pyIk9Kngm77b4UQ1c2PCIvWiuCCERSGlfloZ35nUnxElYSZRYniyh9s3TFVmdOe5ndEnWbzYqK
0n4Yp7oIJQJpB0t4Z058ZFjMuMCq5HqXWUPL9hySvvYyLPr22ZraNZaB/lbMLlcNkj1AaUky2RB7
V1s7QerM6I32guus/U5CyP1qtfqRZP3teWUUSgxKlJzkR9/d3NXaoMA02fAYNj2JoVfRA0Cj+7LU
1hEx+d6y0cEE3cYjC4ED9ee/3GSF7vRlqentRSD2EuqACwEBzEfiWvdGYXeDjjFBybj7VESjSu5U
SwUHRJLJmd02wWbQjrp69zYc5iggecnAAxBQ13MJFtjBTRc0F1n2/v+ydTTO8xq45zIQZTR4ffL4
+qm9N6sX0hu3BsX/PdC1mo267M2tucxYi8W+p2VRjUPWm+8m7CMpTJALK0PXF5L8L19omTusXmTV
XFqAS+dmrCAFuK13MMqdLUe3CTYGLAQu42C35Sz07gcD67VLJgWC0nZTnzeWDTTrdJSX3jxiOES8
SZXYF9BKChW7mNpVU15rBbcEFeAp9AsfBLT1J43g70NW/awr8ZzNze/tGjx3+XDQc743T8pfkJB5
ESPjsQt9JgFrTOyW1LsdwQFPhD5MBj7n/nAUkG6TGur+2BrxUnpxFtiNhI+7q8GBaC+gz7M46Wcn
9EdrviTVWHywttSMWmAdD6A909/6yj5y1ruzObnzGRrANPWzvWoxTF6v6+e8vXhtsEaDZjoxPdC3
itKqT0nVTAnF0pq6QeGSAtS6IyAnZZMzfio2DWx3jrcYb4zSqsOm1N9qLP8yovJmwkiHALwvnpdG
3WjoXzaXalz7Z4QXl7BLW/v9YCAXHiIKaYbgCvojv7K7mxYZaLJhtg3Pml1q4yzp2GhJRnBZMExP
5lz7Ix2a8skfTPsHAu55OM+Z9WnKm+HJJIf7OgPuCV8POLfpI1WcFxQIaRxtRxUAfwkFuV1LY9aD
+mJMgfZULEX13tYpb4/OBG20MMV7gABvhRaw4EDzVNxGw43Aujut8NynQSIidxkAjD3gpRJgl5hO
Bzndne3qkH0rThIUfW6K3dSIo75Tm/VFxwvs85Z1KN9QUzi/voD7F6OaCx8RVRmlbAwe4HoUnNOa
ualkfUn6CU2NrTM/QlNF1QwNzhNGZzIs+kwL235OT6+PfCfuKC01hbi2eLHuIaJTPZuFNfT1pe4Q
jNV5wqDThV75ZupHSoY3EL+XWfKk4fRDMyFNuZ4lvwtmSHb1RXPdH0bXvHO06f2UB6eiGj6Zk3hw
ZR1w1/uP/dqfSq0491b6MHTtn6/P+c43pRZNNkv1kSrgvuZtNn3aTFwnl3keiIBogYRTWW5v3zlQ
f3mHqzcOqOddnLUKGENVulWX3jZy8ljLiVN3PIL43sktWEzeAgraTNV7t6b6gh/NWINbtrHgDZum
0h41oGYokaQhbnBHmvN3lk6R59ip3PukF7vc2UoWY546D83LoUO4vG+Gv2whtwMr3jvxRL1tIKtQ
hlKOANcbpfZSmVtGWV6coFz+zhZzPOMEPITtUgRPVS+Mp0KkxhH/80Zplf2pUme0y9BAIF/bhbFs
C4omg6txAYbaylCby+pSw9J58Cp3uhRFKs9JvZqfN6M2TvAQ6DTjTRzL0XYjzfGrKO02C3e43jtI
Dm66bfxkXGVoZqoHsWpuXC/IqiF7C7q1vLRWC8RBS7ywzBrU8u3gnW8XH5Ikz2NTTz96Wf2uaOSH
uvdNoBDLP28+OeA8KN+R95HP7nFWxdDYOHDASdPcyXiax6BH9X0WB9HwziZTzz+XZh57gLv0erZU
AJfZabTiYvdyBAXtDk/J5Px4fSp3Ah8kRvWplXYiCLXrQcam8jt7dYtLAsLutGTZFgUjvKg5mA9G
unNEaeKwkelLcnj2QGtrAXK7FWtxcZetjNKc+DZ6KV+PnHz7c0vLo2faTYeF7QJFChNT0gH+Zd9z
GBtZViKH6eZviL071oJuU51q+e9ySp1LFyzVSVvy4TRWfhAu65o9D2tbRJub1wc7996nRClHcYgd
1cXanWSVKS1GUhcXQxfDeWtrLdIAVL5RPELNVym6g3ilwQ5G5/pb+l6WVlmrF7Bt2zSea8wDA5A0
J4Sf9IPQdDuhl7oqD3rlP82ZvB5KXzNbekldX+BdaY92snwfpa0/HuxN9ar5tYJMSqPTtIE4DHwX
ts1uQk2fWMHcZPWla1D1iND+y/vPNonceoZbloxRI9GZOpfZ4qehFN3Yh9yn5keFogcXm8jtO1XZ
SkQjaHGTUg0tsBOK38NnfSzHheDRdt+d1kv/KTNoxOD762R63txxXk8Buaob1UDs/0G/Nf8i62FB
CLhez0I3h49lIQdsznF+x3amGpr6Ir11S+FEoRL+oBEBv+rTKNvL6KwDGlkuXpKJYf3dWwBLUCGw
6nPn9vq3HHHff7XV1teTN0k0xfwh0L9nvbYa56makwdbc7b+bHZtvYWi9EBsmnaKtBZOyvlBwLmT
RLPevLsIBQp+u69/rnpfFJNpwQovuu1PMQTuX33h4FltaMPnrs6M90Zt+9zfg/nkNVjvGH751hbs
yzcnzINKgRFNGe16Z9GUqUwEtbly3C2NF1MoHwtnDCfbO3qr3NvEamPRx2JA9Pqvh5olFmojthAX
s0c4rV2xAuM99faXXkD9nE45ggYQv/b2I0FnOU0fDNUlKxPrwaml+FBBpzs4+/fmQjIJlVapMNGW
v56LnZYs6SYhbnXtFwye0kuS1NpBI+D2skAs5pdBdguWmWuelSuDlHnRhGPhl5cud7OIbvkRsenu
ULwilW4w7/P95dek29x6g6guItVHSGG4hSaAVMN5WaeDWd1eTMwKfM5LqZXewS7KbOBzVgTq+EB4
KD6N3WTCoW1rPaowVczCqsEh4PXAdpvYMSJ3umoz8p7ap49FMuTBUDCi04/We49ifOSs0jsN+JRH
SpAlFoX19hISg1IWVVwnAC77tK4sC0qMQVZdXJHLJ9FaOX3YvOMSXo/6KHc2I6QSNjyPOWWtu6tW
+YsUW9ME5WXNa/m+qk33W9l72tuLozSfVW9KGUBBFNtdQt5YtyiWWgzjmPKDObbjX1OT1ge30J2P
xYkii+BxAV1yD0DiVUH+D33kUrRVGmVdbzwioGgsEVRq470UuXsSg+cfQPPujopjtwKGAObf5/4w
IWd37dfyksJIi3vb6iNjWooPblLqcZsizexugXN5fV/e+27Mkb6MckiHVngdRJAdNlVVqrxMnSEe
8mBKwt7L3ypKRoQ36A5RywQIwqW+iyIspW2M7VRe5Nan75YuqeqwdUR7EBHVsd0lD1fDqMn+Uo1Z
p8y1FwT3Ls7kF48uea4XLlP9Ay2ZMsaGz71UOF9p0Vpn/pM1JUf2wHe+ILr+dGeB4vH43aO9xsZc
k6xPisvW2NMHgbBXtNgpDo4Cr1Qx2sOjVtfp19e/4J0nEs09CqeUg1AQI6G/nnU+rnXR9T36FY7I
+zMXTfAh7waPp/Bo/ZS+P/wQg+49k1YJ5IyL5SHTNPPiwmx8r6PgfbCj7oRxenPgIvHLIzvdo/1r
Yqe5aF1xgc4uI3iW1blZDf3UZ1Z2cE7vbF50CJWaCZsXKO4uGtR+sprVwqOMrGIKi6wvz00xH+VI
9ybkqeKUTUKqIIPX64ua86AnsC0vSZnB4kbRPW70wseKQ75VCIhzQseHk6I0gFXx5Hoor9UTo3cY
KuuDv1PXb570PDsied3bpeAVIBFzB4LO2h3GeckguvhmcbH8JAct3i/nrlnTd3a2alGWuu4jIM+j
l9m9T6VsgkiKmBc9muuZFUndzhhZFwgKJDI0fFP+toi2/+P1s3DnXqdLxyX7UiEN9o8u5MwS26x5
cHpOLj+WaTp8aooETZO5wUp6SiznIOLcmxZe6shekO9RxNztwAJjsUmkA4UTo/UvjmaPsbbqR2qE
97J0XpIImrF04G/31YdK02thl6K4BJWQT3oml0dZG9jhdHP5KU2haZPIVI8gx/Nv47hRb0Od//+T
8P6/qlTdOQcsLbpqqGJRBtmLq40FbrT+lhJn/M3+GmhFHvY6YhVDIo5YFHeWlcPm0K1h0srG73q3
zHKWi1+v+aVp9eZbkNvszjFoTq/vlnujkI3R08JAHgWg3d1XmBLU9loiEKMZf/c1UEwLg5m3h0NA
NEqomb2PNJ36IX65kygrU+dosvyylKkWUdYTWD64a1ibSMm/Pp97Hwj8N9hzhba/4dHUm2zcofOy
i5Fpf/XpkpxyaX7StCKJ/sNAbHuGUBYcN+XswOrE6iFG03puGrXrqJ8xAchCIzmkg9z9RmgRU3qj
TX2jwWKjsoKYAsriq91T/8NIOba11D+/PqE7iQOCU5Rb8XFT4usqZP76kQZH1CZIvAtNQKQiYEkk
eexhbDSe+abLWa4u5sQJuJQtlBVkDh7jmnNAHboJXrx9qHyoto7iwe7fpmjXe1M6cr4Qzmw/5qIY
Yb7kSUim6J1w6U7eWqZX4wGvV6VVxb3ahWQcigdkrpriIjyvjgNdzqFvT+nB/r/5gCSQJCVoqSrI
OKXT66W1XZR0eXDnFyOQP3ptFifdGJKD19ULq+8q81OjKO0EpXAHKEi1mX75gDQDKCHnfX7RqCV0
4ZqPQDU0JO6qbLR+8/Og/ODKIjmZ9qBdvMKY87AezPq9ZyItmI74oEeBIXBEGtMxrHqUXgdLLucF
jB8OWJp2GvLMibJ+3rTIs/r1k7bm7tfXN+HN8VVzwFOE/gzvNZpS13OoUZMczImVsrFWGE9939hk
yb5b5eFCQnt6fTTzpvOGOTopE5ue95TK166Hs3O7LAC5o8Zimug6pGtfnP2EEumTTu0keRo9Bbat
hgUyQbL0/wzbmn4IWtmiVqO8bf3E8J8gajf/ZK6lXdrVXOpwTJ32PcY24kNW2ul5npP8fbtJD7Dp
jCsfgoFRY2324zQV/qUR+vBQS9t67BPtGzjqIw797d5jisg5wKGEYkWUv55ibuiNAWABAae2cj6s
5ViEpd3lB+fohV10vflQVyPvUB4LrOe+3OMWVmpUxZxdEjMPwnkzY70zf8v6Cah78HWczWdYbZ9Q
36tCu7ZjXsWPgY2XcNIMUdasn5ZGfEkEnQ2pSz0c5BD31WyFKxI9rbUclD5u10RVpBQbhQQTPODu
pMD4DjSbTmNsN2IVYdPaNXaZ86wd7K/baMY46gEAHhhW5z5lSUtkMhAt8PGq3azfc69ovreU/Wsa
9VX920YV92DAexNTRA46m4C0+HX9scvRW4aZqyFOAqE9BgXvLmvJqrcmfMDZFNRBcehU63i3pZwg
94Vy8YbUMMhHzJXyk1LX+y9zAShCgq6qAXseuGu109bVzKWY1ux9qvcy7OoyP3g+3QYckixgvurZ
SMa9JyBmvtmKUsIFmfquP7l9Fgq//bcBnXIwnTt7QWVz4OYQNqNcuXtxTFY6tXhXuXGTpuuz7Cue
4JbH20M48o9+dY/O/f3xuGsULBBg9u5my21nqnuyrLiGz/O3nBHXxMtvDSfENs+yNZyDyH1n6ynq
HThR7m1457sztZXNZKDl5ca+OZnPSeYUZ2pGS/x6xL77uUiFgG9CV0Mu/HqDQ9gPkCxTs0I/Kc4A
pDyM1rqgC+QekejvLSB3EYFTAdDAKl0PZa0+coPWBqmF6u/TtvXWR7HQ79jeOUPRHWzD29VTkoFI
/9BZJ4juBa2m3GlbK8mteDBXN8yGgQ8lNesgxbtdPdWGo6VKMZTL7uU6/CVDaPEjXBjGjP0++L65
pRHhsx3EA1STgzrevfmAfrDJjnkUAl6/XrypFxURwTTjIdAq8OvOfKrTKnlzIGI+YFJJjPlMXG/X
o6xWqss0tUza0EUR5uVs/KGNxvzlrXsODBAtOSBrFENhfl6PEiA7mbWJNGO8cZIY/Rms3TpH/300
neRgqDvLxt2paLXgDwxjz+HdbASQW38xybv7x1HYzvNce0fif3cH4eOAvcfJiL7G9XyWPtGRJWYQ
t2pWqv349+VSO+oy3ZbkVNbBjib1ULCKfVW1ERW6rnVt4LDZDF+GbAKTQrCfss+4b4nik5HIcQxL
vSthpiVNp4cdHOr0sd3GDXGpDanP8+Y6+Nm9/jlvp08W9IINhOKkaAHX09fTepJwsvTYTt3y3wrE
Jf1/vT/oFN9GD8rmOpVsRXil7b/LLIN6rcfKaXQWmf6a769Iy6fVO5H1+LjV1XBwsu8OB4GTzjR6
VvBxdpMqsEcGt6LHHJjtselsM85d9JhSUWfhgsPbQRy+WURFjSEBUK13JTCiIs0vkUQkuT3Yje3E
tnBxNcJl7axv9pvhTYwCRpRbmacZ/MJdFMHAE9G5GbfOcc3/scXkRcO42sgETD80zakP3p735kSR
gqeAa6myyy7gL11ejP2gO/HS2VWE8nx3TgOrOoj0N19K7TnuSF7ZNBtuoO09BMW802w7DjI3vSwB
XQBbbPJx7Dwwo3Z2JL15Izj/QrXFN5Wz+KIlsduJ+UzbZkYjNS76hE5it4kpwTNkrAbIizZwANvu
uozStImm+7hVphP2Qyq/FjTFvahApXOMLGGac+RncjLOVWtgwOnofTthNTqBla5ktx41uVTovnpP
0Drg4QLEnGowzfndhp4LMqnC6O14SKvlzwbQxXltNPdkdTDM0Ery3y3ABg6e0Lcx62VUlIWpgCgO
6e5CmRd/072U94l0l+HvMli1c4DGx7Nf+Tie9VhGhKXbypOTdlrDGrh+TCGw/WC3RfIdQYT54Y2x
ip+H61MBfNGK0veY9BQ9B2EXUPODJrM/rCgHhXq1jm+9RhkFkVC0TairKmuU68NMuWzCUmZCBWOy
13e27FyqWJ759uMFxIL7wFDq2ze2eYNl5gUa9na8YrwROQLV69l2jmyQ7+0bdBMAKfK0h7O0C0xm
o5eeJX0rxsyhTaLar5aTEcBfCgfspR94EtmPVPTe3PpVpW8Y5XQulAXhnlK+lN5qVBb5m0YjMQSM
AFF3CoaDJbwzOd+kh02EJxoSeK8/lGzsWe9n3YxtpeYdGIxzRmDNwCqb+zzMCYr4CLrT19d3oQqz
u7OI3gE7BFQSGfVe7M9dKxuNzZWEwVjScF6X6kshF+9sdKtPSSuZccxM9M+Jv/58feCbfJWiDLmj
agLxCyXO6/n2hodWObGHrHgez5Oo5w8levSP6+waByfttnrGWKgBqBcMMQe9iuuxymHOu3lejbjJ
dfjVQ9ZVEaprI7NeOq08JZTcfmSY7J6Aa/tnmtTz2S28wo7wXJ7OyMgNT2A3tlOxdkO8EnKfqjTD
6sWbUPfVaJgFc5s/9xyQMFvNGgN7oxsPitJ3rjB6rgB0iRk07/dEsABBLp1PY8SBM7gP2lIWUULP
5PT6Z7k7CpohJiMoEsluqcba1imgTEasucPHYUy8T1NSGAebTv0lu03H7agiPyNwDezu/naklrno
sxHn2kbAzcX3oKtNFMbE4zryTP8PUyId9GgIUgjYg8Kb3MqwfO6MeML3JNQny3ssN/yoXh/lxRVu
Pymq61zGhEFK+btJNVgBDRgZ67HeOI0TwVke/sJHjIoghRD/u1bW2dc2M4s8Wiyk2yglLnKMK0GN
MkyLWYes6Bvjz95aki4cUPn81/LG7ZtMBlGGC5aY9hkqxJBH2mA7VTQAsc4vaPdxb1VY4Hboawfu
N6fuggA73BUpM/4BHba1DJGTfyfY/OaF3fxdy8T/B1P14l+D5+8XYfvyj2XSsFV2Vsv+C6eGcgnh
XTt/2ukIdQD6y2SEOjw6gK2mD3qtslN9iWqUbX/zS6H7EQ4mdEZgXLa/V7ks/0qHfkkjy65NEQm9
3YbI6PylUWSZagr5wVfn/H/81vMyf2wwW02qwg3dFHxwqLd+8/3g09xsN2CkxFbqTdyz8J2vj3/g
V90G7kmPeZV5Z3OpuhB34g4/qOVIqOmWCcEjkjIpiH0lLozbxvVYujMP5bj1W9z2tmgiqdnyyW2t
0Tlpfo/++zIUQkMcMCvmUzWn7le8RrrvZivr5zlvkjlaK0mB1C6b9sebV0EpOtF7QdeIjbrbn8vS
d0ULZQmoZm9GATTFE71DIzS7/qj2fhvbuaaV74dy9VYB/noRiH1pMDjZFg+JIc+I49qxpvsSuKA4
WvDba5Oh1NudS0xhkXcZ8KxP2uS3zorSZsKT0+iT7rOx2Vjv2naqfRKlg+tOulqIVr2+nLeBkqKE
TsuaXiRluD2UwZmcKkvsZY1XGWxPZZv8DBypHyQFtwuJLAIlfhTb4C6CabheSBdLIOGbFYNQIyU/
nWaEQFt/pObnHJEkbyekEmRFb8f+nQC2i/wzhQNpFN0a560YonS2g4+ZzKp/3rps4D94GSGWSR2b
d/T1jIxcrK21Nks8CPs9qgVuGQYjUeDNXwf3RsVnVogCmvq7YYp11kRn6DLWgQjS0AHJ0ujrkVba
7T2G5wza+ECiSH+5lq8n42/4y2NmJxH1nYv3dZHVn4Y6qJ6MxLHivvWtA8z9nTeMauDS31B4eKis
u92+5b21OU4qY2kj1u6I7LkeRB0a1vJVg88S+k1vRz1yPKGzeb+ndfG5cKd38/BWIXsHLIil4FiW
ykio2F5PfJjExjvSnCCTFfJBdkjvNgDX3/wRGQUGFK0nZmzssfKlCU4iteQUg7sDJjt446lK6yOF
o5szhi4BiQitVar3MHB2a9p6S4WnokAsKpHifVGhBkrMcC7TkldvTeEwJ6JBwH3/woLZDzUtU5du
oqrjfvLGaMia/NO45PLgiCFWxvJfpyLEJgAsiKBD5eLAXX+ebsPffTGCMU5aWQYPfTDx2K1tYyvP
VrIuf9tOD99Ab1OrDd0pcL+K3C90gqd0Qev3Y5KcsnapjJNw6sIMEcfW7DCfrD4PDUMa2XkJOsc8
81hY7HPmLP2XJdjaLJJJvhRwGpBXecBelBp3XwdLH6fViKyEg1b5uamS1XrYZNaV0TLSngnJElFO
wlekSKM8oVD+oatrzJLWrfKKqHbM9H/9Knwt6nyR+aeg6fx3wFZT+8FNe9Dn3tAGYVdK84s+z30a
oqap8WpJilScBYJO5TlJ6/yzC+ugpkOb+lP0Yv5wSmY91UPLXHwrREFo+LcbjKQ6WcbqdmGZmPX/
eneovkDtqT4LP3X/6ZNZ+x0Qq16iitgZv3u9Yfw5W7MPf7NrrDrC669vwn5sHRcegSnf25VhQjBw
luBjwylMwqD0CidaV3ZdPGLRjt65p23tuxopMWAYWwv3TeTanNKk96nf9J0f5B/wS611NAk98TtX
nWmEWGPof/TCr/Ko7CxRIl6z1XW45U6dhLmFYM6ld7ushvFpJsUJ+IDxmy2H3DrLyhy7hzob5q+W
k1nfwE5MyOwokkg+uOKDq2lZFfopN+0fSd6Nz3m2mdu5twOZKRJpa10mJttEvl66p8Jfaj+0ndT+
GQyJ6yCT5axAUe0stTASXI2PQpKWhWUu9a/YNdlDzLslDc7slOFz1WqixXbDwGHN2MyJMqqbBVPo
rYX2MPYAFkKkX7WEzHBb/yrHsmfRfI27PZu1FcO9bqR8I4KOez/P6T5XrZN1ETbbLR2QdPsu0n7N
qHj5vOzkVo7vKKNuVtyNwvoiRFDNvNb0bCI/SGUQueZiujjwzdnPxmrtd6Yj808ADFBh0So//1Tx
Zv3NT/uKx2PgNeI09T6tPb0wuh/DJjE4m72KIDhrY9JG3LMSz4HZEk9tVjrfS7BDdMDpEDCfOtjs
c1qk689uKJ3fTSlcD88F06BVPbmrPEmPckCEmzKtCbyxMtKZ1p+3B8B4Yx0lU6p/Eq6GxoQLricy
64yq5iKzZAlr31/AxxV599NsneRvpLr6vxofEnI4Ujv5PNIWsyIzoOAE7ccY3o/uR0+k7/q8S77I
rtd+UlYZy6gX89hEaDJ7/0roRX8VxWwalyGo7DU2hVXXz5VrT1Mo82L4AYfRabCwzPwsNueszMPB
F8WHBhx+EXn26n/r+l78m1OH/czqJJCK2DpLpKOM/G8bZLMXoRChNaHEV/cbrhTzl3WVendpkVLn
d71ATCerNqw2mtF4T8KtK4svNBkI0TpdcCNsUMX4PgZURM8rDrbOaV4T9kVZOcn/+N9y0J+zdMMy
lUUW5U7vnYEHu7zeHc37bdJW1CSdovRDyxinT5XVIdyH567HZhwzZeuQB3yDsfGyLrQArT8H0kz6
xwSjAhFzkIKPbmr7+AcuKwga22iHNBxdE+hBjiimF1JAl194NW1DyCeUBU8tw3r2W3f9zaoLPZKF
BXdf6qv91G+BwaY1Ml8+jabsIL9TKJkiVJfTOmSCEhtJzx2fNcfNPyfutDSnsqkcrJaEbv+eZEn9
2c360eUTtgYuf+5kPDi0Bj+1gQs/0KOdyksM3an+PNq4kGjB1ACTnfN3GwrJX3rbNLbY9Tqnf2ow
ouyjMReIcK9jsAVRLsrsnTJ2Ym/Y0l3itqs9EW/L1DYXMRddQ8m78ZuHshsE4LK8Bhm+tP8Pe2e2
HLeRpu1bcfj4Bwf7EjHuAwBVxX0RKYrUCYKkSCCxA4n96ucBZbXJUltqnc0/MxFutWmqCoVC5pff
8i7yLmfWJ4ME7MHOjWKTOFuXdJ8LOVqnbt+i2pDrjXaugoW0g7FI+zOtkQj+FVii7jC5JXiWeG2K
Y9zS4w4LomTUdpY9ECob+GQ3bZbmT4mujPHOEu4Ub7shLcUuR3mOlgklsLET1uhRztYJESmNRf2Z
C0wMNxIqGRjqnnaNN04GbqVVKBpa9MhK8O3KnAU4NeiflgIn4V3bD456iPWznvgWTzHjwQiYeJNX
TJZv9JFb+TCgu7vCFSo6I6kKha50zOUO83r8D5ei069cPcuPjB5YkC/Gppp8w0CkY5M6sZCHETFY
DfW4dxQf2iN5HN4Atu9pTXvWsumcY8epFRX3ADPPfT0t8+dc9C0qe0h83YOLaU8q1JwjEJlay7Cj
dijZ56WeLyNvUQaMosqC0N1G1uQ7aYq6QqqYJY8ZtfqjfIosv6JxsOsbRw2WmPSxT+TlMCqWul0o
+1JfxwpQkiTVA18Bci04Asarey3Qkf7SFFOc+mBC43tpKUUfWO0ATYbBdXqs9lb9paIRT6/H6q3U
T02VYpySWanDPC3TBs+wudH8uLYrEc6zo5z2BbK/tF6t5N4wO/tsmZtR7IiUxhTWis4xlmgpX9Rg
FnbQtY2WHUVNOl1afSrviyrKq8CoHDETTNHV9uli1FG4gObK/GocrSFkw+TeJi6G7mFhSLlDcH52
j8dEZIdNy9kRpg717ENmZfayEdkYa0dJqSSfHXUw69BILD0NOy3GmHAqtDVrrLZS1DA0TSNrtKCc
6+KU7zKlZSMqWQViUeI60DtXPV9ySOmP5jxVddBnnX1Tt5bxnHg2PHhb5qO6yTsXt4iSm+39VOOU
9lW3JTx0lS0vsrZtnruGk26HyCi4TkNGM30gwq58jsfe5VhSmd6UkTp/okYonodF00kKmnY2b7JB
GZ+69kuSb7W0WL5g0e7eT/lSksfVzIimqAPDpQM2cn1lcOwm5LlZgCSwjL1qerd76vp8+FSheJ/7
Dcz+WzE5wxdaGSR1ta3Voz/rkqTORD00v16zkqukn5VkN+QJ0rAevniDD+8H1lZrdf0YoJMzJcEy
LTDxVE8MN22rO59q1+ruMlfI/hwVkPIJfYDMDlypOa1fREp77kxSvFhdqd/phllTuppR9EJg42yW
ukmHFn/lIvZ5n/JDb5bax0wtnOuhmVXgcoWCVwP4oLwJJ8KcErIbc++I5MmeNlmlTUf2wnICa7+u
ngwyEVJBCbxyN+6cK3z1styfkjqBY43C3ZVa5UYcjkpX3tdRZj1nsHZJndPB+6hYemIg9GEVzzLy
lIuyncszZEanjRi0bN6UWlustiaifyiKqnmamw7iZhFF9XIzwltlSYgpua5Gj1TdiTPNwcoUOrE/
RMiNcg/ZjGxAWWUf+cKy4XhA1ug2qRSRQ3uqlPqckk1TwkFljBE6xPvap7vNgZRmwnJ2taYx3UB6
Jbaosjpd0NOQRXqhjvZcfZSCoBHI1jCXMJtUANFEgu4qmZq2DkrPmTu/YKmel22rXs25YuM5o46E
N1KvcvZr5iWUqQnuyb7bp97sZx6qnT6jeis+1D0MHzGCnFrhA/uo+03WufEtVtLel4pJNNhaZ0oW
vwMhe501Nv5Yna0qnwu8iRYS6Dz5MOqcor4QNK2n1owWX0/A0vlTFVeVr0Q8TrZjGZfHVqdNCQ4y
g3FeIJyt76Tdi5epK3uacHoWhV46FQ5E0GmtOFJD6wL8Y+o+aNHaVY5HnOkEui1ucpM6+WAS/2Zl
usXbex4OPRoC86agYYRRqmo3wFZwH+aY8XTFYs5h9/XWjhZRHjawfk71tuvmMDNShkpL7mXbSOiV
RAXSsF5W/3Vy0bF0raOqr6YvwLGd+rgwjbj1peJEdHH1uAgyyEh3hlGxk7LO4SCp2n6SFzpu3sVh
3Pa5F7SjJbJQm5bptjS6/iECqBwHWT8kMtDHrn4QnmjjAByz81SmC4bIfVkuNlK/PL9AYHBv+abS
tZ86lRE6gMrCfcirHq1MGOe0povCik/xZGiUjdrZWroxZJ1g+cjJbPgT5JE4zO1UjUNliQe+nkWs
4ppxthS7QS/gNWG5lwoci1D72dn4IRBi7J7ZTJxWxniOtEw5Xg7SsT8qDupSgT4XSxvW5qg/gEsb
jRunptEXW6jKBUj1Yl6GcIWX+PT8YzNQhZFfu8rIyUvX2WbGGrm0w1GgRpsSztkMBp0Ge2DFQ6Me
NjI39Psc06H+XJGydgMUycqzZI6b6sjL5uS8IKuw/T4rzdKnVu3u0fHqLlvNiS1/WiorDTyF1DUg
DkCBXSy9j4LS7lBLynXAKb7bzClJfppn14ir5YbfD6WHua7s5ejbyLWXzDU9Oe46Foe7Ex6OOYEb
J7R69NLw5hPyKBxZnFpzj/KmRke7LFFmDvLUaa9zLetfyoz4GY7Z3HwYmTpfFX1GiZDG1JAnaSRz
Ig1MJaz+6qpLTpVaaSffndt6wGe2yNDWFxP7c0rGqvWR8zIfkJeQSZjZVn05TXgVHSokDbssA5Ww
qQY1+jxnPJewJRHMArdr1Ku6b0gxjVGt0s3QD0q7fjVOf0UHrfLCLus76buL1xh+Whp8cZ2hxzXZ
p1r1ZDwTy47mMdAaALWWdpIJwtRxMrRdRb4S158cRe3EUQYZ8N5VUS4JlyVul7DwymgAPzAjaUq+
1e26nrEK8uMRJr3d7EzPBfonx3KwqHCHBe89H74pal5q3RQRwc0tBh+5jPhMwgO/dJPavtIVlwCv
NXGhbma3iXR/sMm1mc+kmUMzRSQe1+qzOvAS16t9fRnVJ3doUVLU66n70qTMsg9hnUbbalq8KLRL
WT710mjV8P8ZyVDV2BCO22ytmqtMJ9VslEn9mQHN2tp/3w+CMgMaCvFnmkKoILzvB9HOMgtJp452
Xc70ZuDcsdOnKRqo+ZV7KGUAuH+GGv+urYZyl+qudDhoQfRw9jqweY+JY6daNO/KNAu0IlVCB8Bb
QDfrl7l3kAnoFBIXaYoSXfc6ePoirSWyunlr4kLjC/Km3YL29i93I9erwOWAgcHEet94KU+LcuzN
hklDrSwbDvPFX7Tql1W71nvhf6tjOt34faBSXDijo3XlzMBksn2LknorOowbF6n8qbn8H+8Ib/If
/8nPT1U9t1judns//uNieG67vn3+7eyhlr9t+/LLQyeq8j/XN/nni96/xT/OxBPWe9VLt/+33r2I
K/35ScKH7uHdDxvMd7v5qn9u5w/P0H661wvEz9X6N//dX/72/PouN3P9/MfvTxAcu/XdYj7873/+
6ujLH7+v5M//ePv2f/7u/KHgZWFViFI8Pey/4vlBdn/8rtjaAcjxFQYHG5Au9IobGJ+//QoZKSTx
Vn2uVaGLDnhZkWX/8btmHQAWITfBkh1QBVP033+TVf/nr1aEB2RxBoPwBkDjfPtsl1/369fnw1fx
58+/lX1xWYmyk3/8/jpRfrutYXKh3gw0lsEXTMJ9NVDGG2nSCa0J9Y724JK60LFzU1f8SIE1HBS9
wZjZqZEl9U30Cz0fMR0ZWlpkh01WOLU/dqr7nJXpsTnMSkNXq77Uyknf9dK2saSjtUQPScFTAM2d
iZ6oZhAnacNquzLt1ItUAK71E2A3p6079qepO8yfakzZ9U1iDsWt3Wv6x7Ip+h0Wacux14jpJJrq
qvHbumWQ3WA3DAVpOa+1rum3r0/yl1b3367Ud6v739wD/w1X96qZ+vere9c+lw9f3i3u9QV/LW5Y
obgTMqUGOAr65+3iJjlmILI6SzAyX/H+3xa3foB4gwmJD0k6sKjr5Ofb4tYOEP03UGkCaeMYcGJ+
ZXHvHx8MuQCrMVlb513AbNffvwGhzjgNlLXTpKGRKmkgzcbGdWKQh9bUOeGbb+Vf7KPvmGLrteDw
6V/1Bbjj99fSKmSAJjRSw8bylLOchMWPItMOPTl/1rM1Tc7yZLOiqrFfrC9zUsqwjKm03Xka1u53
GmDGtBv7hSSNzHAFQkhGtkq/G4tqWwxVGmIo5FEP0+co3Uz6uAYguJ1TI9tJXbDzquWszDvj6se3
tn/wc2ccVYwmwTyuvjZ76D+njG0vi7j8omj5tiPEBdokq41utY1vgFT1896z/aUvrK/b793Z8jY4
7U+Tv16Znsq6xIh26+/fPD8E0cDIQb5ETa+MN9BPydJU82fe5P/q0UFjQFYT/W1i9D6KTAw2oIbW
g6QUD+kXmHjWWWup9Sbrkz5UPbClPnVFG+qpG+XojsfRE3im+H5GDKoZ09kJtEyxr5nBHDtzpu8Y
PdEwsPLKeElGV1wx1+pKX2N20odiqGJ6ZX2fnkyuln5O28kJQWyTJzOgMU6UbqbtaXqUF/8XyvYP
arSm3yztNRF4d1IfPxQPewf16yv+DGaOfQAgTge1jiSUCe+BN/vzpHbcgzW4AftBGJ4zctVC+hbM
XIIZOG3AnQ55o7HO778FM+fgdezM2uUMcx33l05q8Hks97dHNdsAnBsMTdTloN3sk/f0DuiGV2vp
dtFUeN7QZ8QDxiiG9EeMPoFnVWXNgIY59YdKUzMaMRLvxhCF6mH2c5VeUAAwDy21opA1FYuimXhV
UCQRNRLnlETbKCiA1n7IZDDh7O1cOXREDil17IcZ2yVvifwIAKtOI3/IPtUdQoUbNLOPkygpPsx5
atQBY2mY+3bs5kxxkU83oWqYTJZyxhqlryOcE28WMh6S7Ngybgt03YywZHR7mkd6ddfkDCtIwW0+
oG5EF25eldSnGVwXZCV7L901ltQu5agW3mFiFNOt7Sr0Z5n5LQ2jPrUvgqIZTZriGNQTWRX3vKLb
N4WDrk3PseaRhDBXnj5q5DqHk5blRaAudHz5sei3OjosnxBd1B/po4Ng52QTD71ut6Pf4IkJIyq2
dLHpen1KN9rSq7fEBzcK28xkbMiA0Ht0RNOcmPSFnQ38TqUOsDdrTDid1MNbp7KjR6XzHBo7lZ3d
eY5tjkclY04GUn3C05GGm97VjlRouK9TBZ+aVuoMc6IIt9+OciEAYax8puE1aH4kIsvcgghwN8Qo
56FSdBd2jCK6OxojydN6CLl+ZdfRhQ6rT+BNqrdGiJpp95n+t2H4C+4bLB7C73IK/jq9U4BlBdIe
3CEUWpb2QVJ11kToUsTn1lTqzFcKS5pMwHC9H5qeNBHmyVQxdG7TrZSWuBv0yMg3dqzogWIyCPCn
SMdl2WRCzVBE8cYoGKJkldftB/PKlvSV0eJOxmNzNlGh5AKAK4M3m/1fHNH72QAQL2hGlJFsVVDz
+9i1tJL0++gcbSm7yg1pp/DZ2fq282i4/PhS32En2J+UeKA4Vw8OZx9ik/cij2nnpFvmX5eKs6Rh
7ozoBVqtsmEUODP1FcNpzb9eaqk6fkX4/FLWelE/l9dd+/zcUZTt11j/QzLXV4mXv09dzyoqnue2
fejelmavL/qWvuoHQHaovcAgEaJRUflnxLf1Ax2Td3fVsqUI41//ivj2AUBQrAVUILpg9siXvgV8
+wCxCEIz/5F0QkPA5xdKs+8MwDmGKADBnxngw7Cm2ku8BneU9qQTuXrbkB9XluPTZHcLsIlWyy7p
4cuzKpfKI11Z+xIU9HRckugeM3fp7+0402l6Zf2JDtD2aBZ6/sHWvDz9v7Tiu/of7veb7f9dWnFJ
D6Krfvsgnqq3C+31Vd8WmnWg05e01tPb4v+sN00A54BnvGr4OLq6ioBw6r9JLViuyHUAKLMI029W
mnNA4UR/ABa9ulY5zq+stFfJp7eZBShAk5RnZQSAlSO/eJ9ol2KIYWPKAsSTrWwAOo+hKQtH0FZH
WANNtDxsaGIcz7pz7ao9c7is3NRGmhzn+aKiF2ELEgXKgaRzXX9IFffUzpPHmUHCcYJMV0AicqL1
QMKFMngXMRC64yafu82b7/1fRPh9HC8UX8S6yNxQLUVMaJ9UPNZIqUeaKKCgYT6EGaYMi0hcWoUq
A3ROGBWl2q/6tnOcwCOCgoCCMeXDPtcB6AdzupnyJKrVLDS8/AU3l8+eWvyq3MH+hfbgkr03LYL6
I96QTH1uU+Y2buHd/PgLJN69yzDXa3A36lpxrYJM6+/fFFxdb4iSblC8oaOPCesox5ChTf2Tx/Sd
ADWXITXA0EBl7SLns3crVKvA+esCwRi398I4z0+qwvsUCQtnwfZuaPuPLSY4TgaDJF20q8KdLn98
n2y3/ftcIdeYWa/wYcRw3t+nXQ2aV6cMar2sOs0ZNp8tnd742QB8bBiBcf34ctr6fm/31+sNE8Q5
GQBv4pj1/npM8Aw4yysism/moGrEY4KGPOwNd/Gj3LkoPZR8W8u8AnDwMtjN9Y+vT5/x+w+AtRD+
I2zxVc9k7ygxykkxFxN3SOHVxyQl57my6BvTTl/ivl6umMtcgUood8VQG37r5I8gKV/QbD6t9S71
k6KWYTaj21KpS7IFTGNe9qZ73ggmQ05x6ir2+ZJmL6o0z0vhMnOZGUrNo8IosWeCqWVWdFwA0b7M
NK32obV/GXJFBK3KH3NkXC1GZvjlIq4trfmcRfaNdM2rqrWuXJUrm078MTXGPLCt9NEhM/abpZXh
erWxA9m1fgz8vJHDLZ2bEZ0EUBTaldnHj5ioGr7Xq/cY23v+sP7KynTrWo2mboMfWuvnidse2nLS
gwRHhjCXZR2Y4DpCFOqWK7Ot3BBJTOnXQ3EqUv0qlWTXr3emp+bZDADgxGzWmCcUdBWVEWEgp8nO
RCbvYF9wVwzJ6cosRTBOoxsqkHk2iIadNwbOucAL7hVHlp86EuIQMJUXVLAEyX6BAljZYHBH0tvp
NF98WqCPdu6cT4N7bqVddZhJ2j151nvb2XJv7LVgIoYvZ25tDoGTUIxYRixgqwEy5OQ516zS8PXZ
w1FWgUm8OMZVnRWP2Wzc6kLXQ8+Rd1GR5JvC4SNoopw/rs81csrTtHNcHyOs5KL3og1TQi3oa1cG
FmrA4VCbysZMWsM3Jdiuaf2SX7/GyURKKHUhhiRdPH900GEALsyXMDPA25Za6e3mRPUCVzjn6O96
O6ud5x1KJy4kLvFolsD+jKyrtyr6L34MWG4jFfggozSWw6qyrqrctk4ql6VABmSdjHwNCV2zbQtg
dZMu3nwWxRHwV8XIQouKLogKfoxKjrimyV/csb7TE+fo9bPnMW5AaukclcUyBIzZHsZBf7Ej5QZC
dr2lP12Bv+MmhyZ5sed4waRz1FHFmsF8as7w3Iuh27hoHR7iVnhV2FgYuVhCboTB5848sWy9SN4x
VVVDK7UzKitv8vGjlqHGpND3EhFvjbScd6VkCzpld7dYLADFEi9KbGKjNbd33eRkm8llLDoqeR04
DCshIk4cr56o6f9pV54GikwMfDIlbXh1VJ6um0YdeOMRAmNA9Q5Qme0OwLL158FAzwZBRt9MIt66
91x/LrIXa2CT5UvxCJz3HIzcmR6NF43q3RQ0rvwMaOdZY7DgUez3diLSpd+P5tUSYcvXyMlFzsA+
L0toO2UuHL8rvXNtNq7gZ0lft+NHw+OLmSuNa0TtHe53p1SVd4rCNzU74hOlL323kQemLdymjm/p
TYrQ/VniJLNvZghyWsO6RZ3laUDqNZhc90ZdFjiYhXKD/9IEis29MWLGTzJ/LGO2LMy+G5loGEkT
fLvOycJGtndpoV+1ombTMhcHYMfCVyMwmoivMWJSAMToowWaB1CpYRIyFqedjmvRTcdTgYFAYSuU
z7Ha+dgjJucAI5YogO+WAvjk0ViSD6kiLXimLnymMXfZonX+aHU2d1AAAPIFWu5K04AMGariqViS
o8x08bKr2fEybe9aJ4E23t+1RXsHXmKV5kIK27FbgrLDOnETPnflJi+5gC72uk+V2rkpcnXZ9Sll
fQyMIWirtjpk5MKuAIEUwmrRA3dQbqY5Y3Ep3rGX5fXWRebxA2zy/HZwIobIapTOu9yLnlW6GqE+
GcpGMXlVpOpXeVYYPkdm9CCxEfGtNe2LvDU0NpN2ajgghoBFWdrOAM1Op9gZL7SOZ7nE/XTpGgRB
QEvZpqV8PjJLOqJjy9LG3kjOPg9FOYwFoLm8VR7mKU4uDbfQEUKqqsNeJ+BnVnVni9Jk21C/nZoQ
M7davOgftEVE64Ke25PBmYm0Rqbg3pPgFIipgcUrtV45LEw+MhDteRdD59m080CkL4yrNsFyepn6
IegyZA1praTyU5snyUWmlPnGaq0HeCxZaGqFDKm+3BAwlno3IRdwAguwxi1Nre81xZ12bhnNZ0qO
KA3Q7uRRxkr2QajKg9YAcwhAO/P8UhVpB4BZykYfNX0zjI35pa4zWA+aMQRZzGYZcpAo6EHlmwkY
XAgRzt06zaDejWn+OE0cz2twqitWsMGB7UIM5KRq716PRfLWq3lsdcz30jqQ6nouZlF7ArYIgJBr
4ebGOiwdtkFNwDBoIYV6YbUnptYpgZTjhTV04nNVEsFfY0Qm7HNV1uW1UqaPcV5HlJqgprtKF1tC
/Hqm5DfYPOR+ajsA2IjH00KvMKvES1/rl7XRn7WV82Qm+X3pZCcZOD6GGGQJcgJAWpXYIaeDqoNx
ZMPphLhtL+KZpCNnig1C1jeyYj6ZGjU7nSeHQiVy27BSaSWy6Y70bLhO5VBs9Vztw26ypkvES5n7
jJLKGFmLgIzyzi3X26SjxkXZj3nWLJ974TEiTh4FfFY/a8XLyrAJtGbdtGuC8ZouAK27m+3sES+I
mjNLGqDXhp/Jx+7PWsiL0ZukZ4TxBZ2JfREwo6DUK6cl2eR4S2xsR7kZuRJBM30ZRasHi0ARTFcN
8ZMM1V4rvHcZqs342WROtxoZUAbuJYi0ZgEPaTH4Cme4SIQTdl1ybJjDVZSBPK81kP8xxHdfbfOQ
fOTM7pRbzWnuUgROnayk42hyni+mQcoGqVxtGxBCzTZtl+uYnqIPF0QLEimPok59stxOAfikfKKv
cm3V7UmjufW2mazjRIk/arL/kur5oRY7sb/moUMevdRt2gVJIY7h65Cm5cN0bilddlzM7OUyInDT
nj8a19x9pOnqr2vOSs1zoyTqpMZKXcqJkLLLLma3tnO/BaEUoGZN1ph7bMlRLsHozoVf1NkUrEYl
m17Rf6Ir+F2BCnMWfWfyFWiSqAvRV3hbX1W1U9tSuEpo6yQhkLhI0jT7aHHil7QmenKwvvw49X+V
Vdt7sAgZouREA4IltS/vqPdG2TVRroTl+k3xcEx0FUltjcSLN1Iu973rHDUpp0qRm7shcs/XdBJb
O9cvvEEPgJCRwC+cuWvOpI6kQOtTbkkGZiN7RPwzCwtiCHh9ukxDKMGQHVV6/tLU7Z1Rk+n0C3VN
alxhRuPB0wTmJATuYOuxryci3wydeaWbpI5ruqksZA4FSbhU2Z2QWbKNzIkByaB2ZG0ULa853dDW
XrDo7o0r2SIK51OWtcqhNvK0ZWmd1wt/k0Lqbko1eVMhbixgrgBp82LO5CXiGP96MlJzxSMHwzir
ymaaEuidnmw9QI01gRX4PZA7TgUPpZc1sZMhpcpjb49ZuKZbhmjuQHR3G5Ln6DhGPu3z6+P7pVbu
TVXwzw97uP8eRmH3XK2QFbn/Vv8NQQkUJG/W+Xctt+sH0Cy/nYiuk789lF9+O38ehHzffOP135pv
wA0Q7AF1ZVAFIuLxrsuLVjeO0jRs0eCCc/9X8805MOHG0sXjFYjirU4r39q8zPU8i1/C0l/bZuov
zfVepbDe71CbCkFdtQUYldn7Av1pLWZNuLEaIrGTntmVmX0wSgPjI+Dw+mUZQauEphExe4nHmDPQ
qgbppxIvTzhNxG2KgQ5V2WjUnqo+EVuVmdatmGdcvVZS+zmcuJYFri9NwaDQa49bwGG5j6iGDZAA
P4AArFr7jPBVH755KJdf7+Ht/P47qjGcacZGq1ASAongQNY+zJt+kmcz7C5xHg1jaEYPIKW1l0mz
ldOUSbzwPYVuqO+V2pGC7OG1Rz9LA9G/iLulGY5MNG7+9H39pe30v2Ey8qq39veTkZsWxNqXhy+v
e+emenyI33eu1yX6bfOoByabZrWPWAca7zrXYHXWB8uYCz4y+Ez21bfOtXawStKDvWFrIVa5zsu/
bR71AMAwChrsKVtbhy6/0rleG5Jv9w7uVCyx9Y3Y3qsO5/sFxgwunpoYGYNkHPvdMJCVjdP0M9Vc
d699hrgccpioYkKEBiFK1/L9ZdpRaIo9ZciiRWl0IwzmtJtcDlbru2Ob3GeJqSjoaSuNHapzOmmb
ZYBp52vdNF3MVinmLdhSsie7Vge5sReIN9tZ9GniGzYCxjJR9em0Nsz+AnO6Od9w+k6PJkydYzQ+
FcxupqK7XaSZOMynDdUKh0afOelyTd4vJFCXcHHi+ETaCwLJEQosV5C5aGj2WDV1AePcGTyKhq8K
xyqn1FEEJag/SiklLlNDQgBrh3o6H9wG23GvyTxlN+Gy0wZNZJanRck4HJB12ed+tUQJLDKT2wtU
NCteUEVo4kCnPUKRlIhbgbRNGugQIm4bJk94VdPHaZnCl/Mp2u2pgThPax7pKVi+mUxt8SGfDgsz
Bwv93qLJIQOsnDcrqHC0nOiCVbMZDNyNP2hmeYPs46KEFdOS8wSeHK3A0UquaEGNGYTmPNoaJf6t
UCjNyA3MLqfBKsApQqRSMv1cGTL9MYtdIwsKe3K//Djc7S3GNYMG50GuxfhdV5nzvF8lkK873Zlb
hVJKeodygqHmIRu0/fFVtL1m8tfLMAwigYToqO0bL81l5HZeL5EHxsnxCAnpD3LQ9LDqTHniGkhG
CWT8TrS06gO2bXo6RTAjfvwZ1rj9Ztu9fgQcIVCDc5H258/3dxqndQRVsUbm3UrkWT61xqGQQicz
TOpNL2w9/PH11m9u/3oEGb5ftiJBZe96nWlMmYkEXVAXwAKgZXVh3sEvLktH2/34UvuzsPXeKIRW
qX+gYBaqLO/vramTSEgXO4i5K4Wya3Qh75R5gIw0JwpcZagT1kIjN7Uy37bkZRWr6vMISDjbGgBg
TqH6J26Ap+Zw0Qx8bhxEvc6jkBlE0I0dZ1pkxI0Ia7aPG2Ax6m4mOPsntS6zqwQaFLj6qv2qNvpL
B9+/lyT+/wtkJVF786j/Jme8FeUToO/Xk69Lnn/7im8V5fP79HF9q28noHbAnB/3abCqwABQwvgL
JKAdkP0xz2HgT4bIQOmvE9A4ACsJ1B8ECDJJnHL/PABJR5myciwCIUABAd3oXwAJfJc9MumkY6Ch
HA6xAO2dteR8k2JBAmxdZZGQs4aSjtFYlLbwbW+AJFp7sqEXIzP9o5kZxm1K8z/xdbQxL4culx/V
rvFVSG9U2ZUebU3wnPhcxGp0NvfWIQbdYmPKyIIwY5nNZ03R4xvXhvVbjEZ/PXer52ePHuBhKvWf
qEPrezGOLgjAd/7EpQJ0OtZV7+9KeAqbNC2zkPaHDGM08i/NGlmENDUSaO9S+gg10dH10J1Q5yo/
M1ppXvVune1oGcNuM7oBhQ7tMuUMOs7X8rZPIG3asbWJFjkfdmX7M0PL9Zt+E6TWz8wgH+s2JprA
1dS9oSKgDNWC550x3yiKbTcu0yYei9txKYdAFCgvdZEcf9K32T8MXi/K1JupHiiVNdt6/0WlBU7Z
FT5VoTek+scsnW/rsYMl2evMkhwTEl9rb1NSsYBhqNjWeDz9RF7qO5jKet+AwHXSQBhCAITffwSn
qaFyD3yEGu/VjW0kwp9NrbybNKMPcitxzlRJny6Z7GWnKamyyXDBQDuso8FlYy6c0O/0jTp7qvHM
9VNDUX/yJf0LgC/giTWYc2pyfOyPXxdAeEVfOnxJxq0Yznradi1dR6a9/gAPrmkh1qUXdGaCRZ2O
9cI+zY0vYC7gtMOOjKxw1ndKXOxyflx6NzSckkn//Uxhppif6slBrkXZCg9dl5+55e2dtOvzBdMA
UP0VRv/d5LhJyLvwiUxDqVQazem2CCsEJAIvW0Ya3cvPdOa/czlfcewsXzpUVGMr6uj903StwfR6
T0tDOCDzdnTzExVDgF2FIs4mxwjvjI7SY9+lyFEwON+42VL7YNsYV9Ba911IH7suGn5VFPn1U+HY
tGYcyKzvG2Uwl2pp6vKpvHYaAtIMPajqrj0kzlbhrAD0eD0afum8/F9RKK4dj78vFOm5P4j2+V1n
ZX3Ft6PRPViNTIEgIVj4J/b5G7fJPUBPeu2SEMgJim8R0/oBZSN1IUIISJCBsXt7NtJvQXQNcAid
EF78K2fjqw7c24jMqQz/YwUDQUpAwG0P1oQ+Q6pydGhIE3Xap8QGJuxk5izhZ3vKqVcY1UW0ZAUD
edzd27y5pdxUr1vTjI6ksN0Ty2vgt6vLXTSajOiazO0DVZPRE+Kj6CcAnWZTdOCwd+0wy8MmGQYn
6PsYFPbIWPY+y0v3DLVo+1kRcZr7UeM2R9OkI602Za59Ns62vZ0hPOEtUyTbFZ3e+GM1RveO1Jbr
N0/u8uttv23GrDny/pdBCOTYhqBKT2tvY7d5vGiYhKGPNDQRwGSjCvNyqDeWNJAtiMvqSNIX3RQo
XH1NqX9pM/2PTz7XUc3fb6Sgbx+eHt53WdZX/LWREGdcZfkB+62bg4fzbSN5B6AGaVAaUG5VoDss
4m9dFjbSuiIhSpEocbq9STJXHhW/+S/2zqQ5biT58l9ljjMHlGFfjpM7k0lJlESqpAuMkijs+45P
P79gLcoE0QmT+jh/s26ztlKXPCPg4eHh/vw9SjcijvP/+JWDpPPLJr4jmgfgWRVSMi77SWozwHgM
8oJnHV0G6TvVOf9NVDL2f9vmpUxdXDU3mQkxaZ7rcCSO8ueRlOS2rXrL4TFcQKXgQf0x2JnibAOI
s+4DyinrUclB1etdBVuInlflB09pyx3tL0TdECHZFBR+tkXm9PaWV632o23l4IZsyjXgk+Yo0w7a
tiGYqzuIS24jOshgPYLxs63DubIynK6ytnIF18So5QenUkz94GklVGZwZpX+emhLhNRrt1lo8kyv
bBF1eBWzFRZ6fOzY5Q06WonhMh8FoiY2bvxRu+36igTcIudJkr91Hf7nbP09uSPmbzXmU0m2//Pp
+iC6AXdPT2X9fDG4+/e/+M8h0/6gfgmTDPVoDswL0vafQ6b9oYjxHeo23FQWx+3nIbP/gDjVFhVL
mERfnmv/vuT4Ix4onIiXwihPs194yCmTGgdTCUDGHYeGAncWnjPJ5Oss88PB1bVNhxDOqlTE8KxR
PBoBr7P8sQZBsHKz9GOTwuyWMy67jmKIyyy5b3eB0t6YmgdXTuMnf2VC/3EG7+UBeX5v8Ltsalo2
MElIUF+9MLq46CGjbjWmD7tuVVdtejBK+baJh69+kcPXEbtfqItAWh6P73JqkSBi3xswnW3loUwZ
8j1YiAPC7GA/KEopr7q8W9HSu3O8MT5ZXgx7YgNdVJrY78bRrTbMroO1iNpiXZZauNt4EcNDsKKQ
ZgJ+WQMV2KugREwb6hfatAN4WPk2H4Eov7jQL52s/x9SQCH0hK9dOV0vzbY7TleQ/q//vSufqKD8
n/OU8O+/4Z9jpv7BdQPElOcD3A2IW/+8yzhmnD2CI7USpnDEQ+2fu4xUUozRMTjDYLsYlP+ZFHLM
AMgzA4qSnPwySfwL52zumPFYZVxZRZKYW/MyOsO1VNU9nMybARqrAww3+trXRrRZ06BfnW3TTMb1
qorxcqSxxByQKjr+k/xTM2Dh60NH24TV2B2sCsI5CjVMA+vQifVrj/bdKm2Z/C1NdHvzGibJPt7Z
QBNWTAro+/pHIHvGoY5GZ4PqaLJC6Hqjl+nJilChuf5jX93xL+ecyCcLrUu4gcXGnRWSVBs62ZaP
t6ky6xFmHfji4QY92bZ/lzndqs9bWTCJPpjiNFvFQUZnbR/24K2SypZXhgRoCaVlZVVo9tcoKD5a
ZWCtc6BEiVXIq96AUUW1w2ITUsCPgMbu4Mqq955vHXkDozIj5Zx7yIo2IS1LaCNTD30duywYquMv
MpIMfh81PMLWclvyINaC4Hvi5t6KXwcgp3CPhpsZ2/8JAnMUF6Jz+58jwP9tqrp8ioOn81Mv/pW/
jjxTUH+IKh3i8v+OwP51scK3/AdxgDfe3yMsnOq/D7zEvwMJpADhc+Min3bGAiDp2h/U4AkHzOyh
aiwCxS8c+cuXD6YRbKKgQV5NXYNZKtLkc8/2ksyqHb9TTwDtgdP5q6Bfd39mNL+jv9zlP16WLOcs
T35taXKGRg8xDQts6imylVUgbz3wSvFqBNX9pixuJWY5zz7DTIQRwern3fza3iSY9Qrg01jDXm29
XRX2TRtvXOSPft0I1WWq3A5Kka+YcXIdTROpGJQTrb1NGH9Rk2+lEu5h8V0wJHZnuhruBdpKhEwu
gclqQBEF/dB66imt7BuoZNfEHqiJFxKaGSuWZgpwHY06Ubq49Ia4hQIoS6Dm9fq2+1jD8LqOZQBv
UVxph+s7JxxrsiBM8eBmulBIvU1MobUapl5c6ifoVu21ZcXjpgdovUDoPuMETGwxYK5oFMpfXoHn
7t1mak4DQ9NPKcRyG601PjZe52/H3M4ZUIA58PqiJh2HF6ejwE2KSkOO0u+0/wiLtVSI1scJZVvQ
nRITIA8oHisQskHbCWCKecYY1roSDgO7a+VjFHnlU1MmfcTd4lQGZXHD7SidjjCLtgx0PDUhbJE7
xagFINQPw49ZX4/rQJPDH35B930TpGr72QsstXnXopVwCPMoMrYRzIFL81yT4aS/lscMp1CTA9lA
VLv0DyjUZN0bG/2kBbK/rZXijR4F3saXbP0AjnsNs9jbRG++5G49Hhm/pAVd2tpCA2RS13/5FRDy
EE+ZMgUe9PIRzm5jxrULs27ZZFWTFMDX8kp36rvQHsCxDSHETsXWIGFIHfnGL8elIz+3CUA+OCIq
JQSIP0SgOzOvZ5bs1sgEnPQoh/vUy4f7VHlfldW41es6ZhSGvostFxvYAm4iqdTeGlZvLjykZ34F
FQ8SSW4ClW7ZtBVbU0RI6qAxTsAAiz/NBnV3CiSf2zaMDoysdNshlqO7ZhibvVTUOYyMgULfPZZu
rrv8q3MMrYNO5w/FcR6IFFQudyOHdFjr7Ey6NaPB3A+O1X8YDSZ2rlt5/c0xQ3pLaEI2EXiMqMKc
bTqqaJVWqY10C9uh5Y7H3sq/OxE0AMCFGU/y4VpSaDkUZXDnfbhue26F8EBxSRJGSN8n37uH47kr
vVG6tZVjqVC+NP8CMv7Hm/FVkBJr+2lAn1aQINeTI7WTblX1PhmOiIM0zo1sLIRCEVAvAi6gC43H
hUHVWXTiJgl3FltK41SOc1szF7JWAuODLpU7gNPUfEI3OkBK4S9c+TMLuzA58Q06W2VSRZZza72N
i8+K+mBHD5X2cP3zvLqzJuuaeEYX+V7bZqZz68lfuvTJUG66+P66iZl1kLwBQgTVyOZNle5R/asi
dFchc5RGiB4hrUTQsffuW63dXbc042sXliYfqavCVFFH3z81CoSGhr1vgv7TdRMzfiAyUcDy5H1A
OMViz05SwahLnxShf+pyFOfRGbmxI6/awmR0G7n5cFf5gLGum5xbFZe9bRI2uRYFYdu5yTYeGhiA
IcPsvJIhtu5zaVrv/jsTE1ejXDkUWYGJkvIleHfo4XNjKaV8lcICIWAY6kX4FypEe2IEpHdT5m7j
nziortcebWk/cJ3XuAGtY7v4UNvaQuCbcz2GgOlJyIBEQUZcbl0DM40ag6k7eeqd7MGC7t1L3X1Q
eb/ziX7ambq4kjuh1Rqdf0KKb693KEP4Q7L06H/12BD7R17pKFQ54DcTR/nM9aiGwf3dYkR5a6bb
TEcOMX7bMkmF1o4EC8x1l5j9WmfWJo6eRJE1BtngnxLa02qTHKmwfU+YksuoOqC5tyorRgw6ayHo
vdy8k0B7scpJZou6SStFLnZL/71c1PvKaTZeccwZa1LVP8EwbuC6RuelRGugWSfRrR8/e/4hqdx1
IH3pyrsk+NbBfAw1/J3XtTS9tgxF7hIn2lease+zGooz5KAZBCuH34h0519IfMGzL1QzoGszIOef
8o6eGzkFW7jpmeQzkqfrX2cuDJ1bmjh2x6BfYwz4gt/cl3L+phj97175yUNcZEXPen3d2kShkpxR
uB7NGeQdQSXRlr1cWOsgvmWNmn9qKRqP9gH6Taf6osDOPQ7NZ621P3o8SPviTyncJAaD5/dCacEv
h002WpsmPYbtvRkOa42BKtvaeUa84K0z19jFD5zsvBs2vlzaDpE/i52dTIL5pullmj/jsHQtz4Vj
APo0p3l68aacHIxA7k0lbxSf6f643DTgRVeNric317d8LnKdW5nsOKhA362NnmMQPFVNeddJX2rU
NxL48a8bml0ODSWgRYwJ0Ki4/LRhXBkRj2P/FMkf/TyDy2pcsDD3baC1+dsCNZNLC4EcjnBYs5Ra
iiFWB9lc3v9OHgMXI+rWGp1O6LsmX6XJ6mEsgxHxD+XeQ8Ipk4u1RHPu+mbNLoU2D5AZiCZAbF8u
JQvQUcprlxCM60vtYz5+6fKFt8msDXq21ERkdMWmcpBwo8tmEJr+KUzv3FFbR9U+NIqFi/H1A4gT
TZ38XyuT/dI0xBLswg9OPbrFkOPr6qYyPf9mdKmNQkdwZ2r5n3nQrSvP+GxUdbKlwdkv/Iq5KHb+
IyZO3hueBrszSx37SloVse5shj7QVsGAVokteWKof6lIM2vTon0gKhf0BCbZlBsMMpOyfMKbZGgh
bmBybURIV307vL/uK7Mn+MyQeukrRm82ZWuJkNQ2K0l7MqgLcUmNNNn+O0OTFD4Ur5a2t/1T5nyo
mfzuwZIY2tHOl9hVZj2TJqL88lblaXi5Iu42R+sopJxS6cELLcabH4Rm2m+sxmZgCiZrPtCUNZjZ
Ag0JjzBgkueH5Y2rKHyDQupGr/2FS22CR/vrUgMYwYSHqAIAd79cTt+kklVWQXBqYZErhnpjJ/ui
u0u/RmhupekB/SeUYpyNnO5gQVhJC59tZjcZfaF1Q0sLsmZzYj7q4jCwerFQ56HWHnzeX0uhZO7d
f2Fj4hpqKddpb2ADebk9WbB1NIdgm+/qIT4MRbWX4u+SrS58QZ19m2RwCHQKFUhKLFQdJqEF4G5H
ouoFJ9vt7sPC2DAOtiSaPLt5otkHpybzrtM7xbWaWqrSJDi5jUHv5gEijm3p/hpz+4uHULP4aWUS
KxpTCuue9t0JDZ5VYxUrhyrddXef2yzR5mcsm/9yd106YQbgpZedGnEr+65Jy53XmgsWZuIQD1Wq
6zQ6QawJyvHzpNRpffRS0io4lfJjoN51ffbeV+80OV4oLM59EkIDGlwCM8wJvrQTaG6FgIqBP5vP
evJe6h5qxn+u79bMo4Rmy08bkzOTVXQ/wF0LubSxOXqRVqybTM/3lPSPSW59ChkCvpft4r4LYQS7
bntpfZN9rEe5kKCUDE6A3J32MTQ+186P6yZeFFmnR+d8fRNvGO1A6fvKDE7SLaCiPbJfw2pE8QvJ
Ku05GYoVQyl6A8pBULQsbe6co5wbFxtw/npRta7xOy04RYxjDem2MD4FiQy5+rfrq5y1I7Cd4Mo5
Yy9z5Wd29LyxI9k3SKL+NHvIcLZ68VGW3/+GERo9cIeTYdAiv1xM1sNApYtLUbMOerQP1op1Gy+5
xOxKzoxMdsxM0T/QRosLcXA64I7Be7NUh1UFTdA66HX7N04yCB4hWyGm/cW4yPkHAqQiJYVKYLVQ
CKm8fGPWx7hINzAwLvj6TJJEhwC2dGDaoug0uenhHSnQs+XeEGJeZNSIc6BP02xQWlwlzRLMfy4G
nlubRA5lcN2iCbGGcI71KUGPpYxRyV7RYPKr2yYUrFsPHbz8KB0i3IaAjr6ws7NxhS6aLGBYKuM1
lzub9tCXKBYxsveoF8CTbK6boYOnDhG1Tak4Lnqn2rgph6jbZwg3LjjrbGg5Mz8JLU6hKjWcrhx7
pG0aeI1c6WGxDDsZmf7rNmP8TLSroSVlBu1ykWPi24gllCJA1ytJYoYMcor+Lkz+DLjenPKT9aBk
N2RFG/ppC4+amdoVs+4g44TIC/T8E9dtZJOimI+G4+OQVSs/yJB58RnEvLV6badZv/FOuzAnDu5Z
iMlCSAzjEnNyH68M6z4un8fw8XqEmfto50uaPF48XeotVchS5kioZk9Bcz8YC7s2dwzPTUyqGrYE
wyVCp5hgZuIuVbeFdLCH50pZcP/ZPFEXUHoqPAB/9cl+ua7SavaA/1fIzZESo3v33oNJI2yk742f
n+QU+qm0vamj6K/xwf/YvZk3DTEkXiGyoKnpvIs1JRNXepJ7Gmp2CdP7XQMntJLbe0tG489zi3JP
fQ/2pxLlKTNJvIV9nr13edfQCQQKBif+ZKNDCZIreJdZv3qP6Gm2i5piM7ba9yQo7zQ+gCaNN6Js
qOWIHkr7trsJUnmhxTTrUGc/YlKJkeuy9AK9D06FcueU5Uqu7hebZbPnkFkyWNDFy2daqLYNNNHQ
DyOBKpEGTV3HvDFMmNabeDRuopwhI5jybmUj179dPy2zrqyTFYIahwBUAMrPT6TZ6UnWxhiu81g+
Kq2+DxVlXNup2W4QJ4MLEWndm+s25z8rnLg8QojqjFNeGm3yoQ3jpiCsG9JdUzxE7UHVtlld71Aa
dKhHNvajG+nbQIm3VJW27efrP2DuYnvhA38hEgCpd2m/q223MVvxSgndO4uBQtpTC0d31mkE5fjf
JiZOY8NeZ5YdTxQ5exzzgjGzO80sFtKBWa/5aWRa9ip9WAQs5OBPUpJDj3YKow+91YDOC+7b4Fsc
L/jKXFqFc0JtijYIg+jTiwpi+XJwctaUHMcBgYH4SLUZGYDrX2fWJWFnYUQRfBE9vcuv0yoj0D6E
XE+9PayAcTFy/iU20o0SLJ+72SWBfUTthKoGrnhpS4nDcoh7bIW9DUkR5EfZj1wdQCUuhbJZhxDT
7CofjJA+OWgOPEV1XhHKIfCGG/+7jx52s7ONWygM1jeOLfQwob9BB9lcu2RYZtruuuH79a1d+hHi
z8/u37RG4jVQOHhh+OQjpVQHxzH4et3GrFNSJRLPcwB4L6j3MxuJnfvo7BGbHdIzwz4wk7v2i3ee
v7PgyxsXrM2v6Ke1ibN4bgSNBDjmkyEU28tNUilwid5fX9JsvDhb0jSlSPU4CmK+Xa0WKF5+8fLf
OslnFiYRydKAN2UVm5YiK2u+9xJ360N8CunZ2nksR28hOk1GD/7OOc/sTcJT01thiZAfNTZoD1R0
agXfR/U2C25EK6gJjnmfRShhvA+ZDTO0ZoMgxMrDI6MlyM/C3k6DSmQqXRgkrNxHPSS07l03Wl3/
erMuwpAyMBsAVtSlLp0eukHHt+KBKBk0P6rGGm9G0/gz7bVsIWeaDSZnhianq+gKo49NNrWPnpQk
WscwNfkJPE2wN11f0pKlidcrbqmDkcNSOhqHQs2OtG6AOWzS7Om6odmvc7akiefbUMDkWt0RMEaG
TQLzORKc79dtLH2fie8PeoJmaION0XpIfA3yyq8KI5r/nZGJw4MRtjRfxs1sPkrk/gBxsJjEzX8V
wV+gA36GruXS0eQQBn29x9ESJd536Qir849B7k91sOBo8zv209Dk82teikqMx45ZhXmbaM/2YG8h
hVj4LrP3MNJsOtBZ2NResrizQJ7XncU8Lcl37xkWKC7NWoH8hpFBMbZlHCi3tqcsyajMr+ynzclZ
zeIC+KiBzaZ9kpVhi8chIbgQ/WZvKEGODupJaHdMjOSy5/OyH3lVZD8ieCTN9qAHz63MUMauT+Wb
X/c8xO9eoO+MQE+9Iq1DlKt7h1q/n8p7mIX1Te6G3b6KsqWZ+ZcmzLROSQMRti3KdwxjTyo2VROV
jQ4mEkjSeKjgVrO5tKIYBZpsn+V7p96JR2QXVduoHTbWeG9YzYe60Y+VXK8jSY5WYz3sr69/7lQg
LICYHKkPalqT463a7ehkMDifgqDfkMop6Q+Illd9s3DC50KVAcb7ZaYOPOPkUKDKlte9HYen2Hs/
eD9ogl1fx5zXnP/9k1AY+i6VJykJT1kKssdcaQr8U96nfGBOnAsS5pLr9mZf4GC7gWdC4E+nYGLQ
j+BgGWuxIKcrdsyi67sxMhE/7jPr4OVqxFCd4yGHGTmrHL6wPwcHjO71HzF3HgW+DcZDyo7mlBtC
gz83M0wWrXiPqievaYVJ5uN1G3MfDvUcpnYhFCDMiD8/izNROjb1qGbhKY2Th4rX/gp4WP4bwYyQ
zASamJ8GW3xppAiKYciGNDwVVaqvG9lv1zJoILjs829VjpJ37DCffH1hcx5DS9YUSisQUU4bbtSF
y0HOhvA0yHde9dAaMcTInxUXubLkbnCyhSWKK2x6+C2B3Gaki4muqZ5xEDv0KPwmPNmh9QhTuNp8
DtVDnx6C3n2n5O94fy54x6xFU4e6EUYwsivhPWdfLtPkIJZQaT9BcUfOk9kp75ahXme6R8nUWnlF
/2dh2Lvr2/rC/XW5UF3Q8wF4YpyI2uU0yhl5kvuQhJ+Ub9ZOR6gmuVXidfPVfaZC0ytrpz8Vwx4m
OiYR2ug4mhVaceXKWyzHv/ZcfghvOsR0wWCBpb5cfweYMM69wj85UN3JGyVdcKCZ0jAGGI+By0bl
2f0ywXe2wYglFIgIgZOMOp4cdbAZD1LpvoOpDyT1Q9c/D/DmdgzMaZL7ZmjMBY967cCYpzMJ1RDt
Q+iZLtdX5Oj6+WPln7hrVl5Urjo68q1SruttrX+mr7hg73XGwQgYeQRCsGKA0pgc0tiCTwhlY/9U
WHDatV/QLFy33bfY3PlJuHAtzdmCuQ/QEN1wMbh6ubY4R3IDrlIaUTBiqMmH8SPiAkChobX+5foh
tLIKyFBgaQCgphAop0HEIMpIACT9RwSLjhMflWiJzvv1UUQikugJYAIGH2L15XISCNyDMaEUVAe0
R5KHog/XztNgPknps/rJ6RZexDOegTm48gTWWvSVL82VidobFdrhp6yD5ESSNpr7SXd3anRjZw4J
1feFI6/y902O/IU98ednB0ECkRKkFc98xYx3uaus29y4QcJybyvtowZu2Ot/jPUX6SYO6tVSRWOm
Xik29+dqJ5tb+jZKLgNlE8lHHhOWakgxd66VH6vgGEKQ5DTGtsrtg9vVO1XONnlrrHkDLJyOmYSA
nyEaRMwqyegaThICBnRg9xWVFdPpb9RaRdvzyxA+DnGwr2LoMrTPQ+OtWm3p7nydBHAo4SmgMi3a
wtPxLzeRFc/JYsKcCVWn065o4dDnXnLhmaIEMHrAjmIggfri1IeppQbGEIN2H4fv8t6XN2iQrxHZ
XPu6gkjJ6sG4Mfdje0ilVVYtNDtnwgFhluK7BYYbh56EchEgisELqFpZ39A6XsXhx7J8dsJ3Yfht
wZdFZJn48oUpcZTPfNm2EFKSOkwV3VM4PGfGmyDJkE99b4173Ty69i7LPi3YnDk/5zanVRZ9tJSc
ZgrnFRXp6o1vHILsNnT3/de6fO8b+or/6A4VtP2C4bnF0kKi6kLRk0f2ZF89t2S7e46OH5/09lku
nqLnStbWXtSs7fqjbnu7RFp67L9+coBOZPSXT8mEpKDCudhhN1PKZuh5H/flVhR2XVvILI1rNV0I
gzNYtUtLk9zVjqpR9UQdLRmbNVOMUvUpRX+DJ5fmMDO7zqR4Pci3fu6/U1UET5337tD/MsCH3yBw
SkyicE5fwsaZP/WVO4ayWG0rSQo0d12+ci0AIqYWLolVzB5R3iQwBgCvwKMmOzu41egnyhAwSput
da0+xPlbL6GVeyh0PVrp9qOiM11ruRtLTyAKaVdqHJ189IVL1X247lszVx7r/vlbJntvqm2oNRl9
uZSSYZ46yNE8RVa5gj56hTT5KvRh91u6C+Zi4bnRSUrkMJYlnvPEYCV6cFAE6lJrZ3fPv7E06LWZ
ywJGx6vl0oGr3DQYInE4rqNyKO29hmheXZtQQpTPob1BjmEdNvLhutGZbJanEe0dJr9INacdX0SX
G1P2FWovMWMSQuRrnWhas3CLzZ3NcyuTS0zNJM8u4Hc4ofayr3310BT3GlTOiziAWUMKgZvJZLrn
gvHkPMwmvdE2biPhHhTStsD58n1mWD90DuBOQYdvIcub3T2SZehhmQGi3nNprh4NuysynSmqAYTM
eD9kS9z6swsSk4ekxwYTHxPXi5oKJKVEDE+Q19SMO0XOtpJ3XKwuzuUZquiG/WNosnPNIKVjLwwp
vnGyEn9bQL4Y9u0NXQK0y1oTEat+JzvhN8oOn6874dIiJ+7Ra4ZX1uIeNsdDOO6K+J0QxlLQA7lu
Z/ZzCfFQ6Cg4aMbEjp0zK+gaTM6QT60Z1tGScXvdwkyKzGwFk4ji8YTW6+Sa1+KyixkVYfJBTTc0
SV0yZVP5M67hZKXdbPULV634/NO0glkO9B7B0GNu4h5aXET8YyYHwno7wNg+wiKzsGlLJiaOMUD4
EjLGGZyG+n3Y9psK2ip1WBpFn3WBs4VMPo1mpLIqZUwCdD8ylmBZ94xzjPnT9c8j/pZr2zVJTHKS
XRgHWEuvlqsoLrZFfxv1b3rEz/NwwRWWVjRxBUT7aAgDKz81eXWHYuAx85/74pMalu+vL2rWEDwq
VFnBDMlT6HwTSa1Sy5yeAjERvXhUBu2ukuF6LNfXDc16wpmhyQUFjKs0PPHcrJSc3FwRL0DH+OKm
hbFwK81+J+ZTgUFBRvaqe1cmueKkEd8JXoD1oB2Rmgo/1iFtNT3zf1xf1eyRPbM1OUIKwFGoCMGF
WAhbvu1SV94ng/22tpTnsrKCfZoMX015zBZO7uxXg/UGrk4SVkYOLq8OpVIT3W8AIVhynW0tj1mR
LHU/pLrB6L8f9guneDb0ocRrwLcqMD+TVVajPOiFgbnYotZqoLqwa5kxXPD5OQ+hcg3hKzwAKv/j
clFj6eZWnsd/Qf04w7V2vxzFl4xMDlYQ2Qma6bhhpBxrtDkyBzWdJX6Quf0SgxNU+ijhkBhdrgT9
TLD5DrWOytKKD0pbwDQphdnCA3Smd6MD6v1pZvJZQq/R6yHtuXUdJzukYaGBtYu/xGWY7OLYCUEV
K8PGK8dm2zuNuXXVCClWV/I3KVyi2xZaWwQnTe2g+Mj2hv7oHaGOWRxdEXnMNG6e/8yJs/Ye/OIv
ICC06TKzAzVQb3sPogrNONj6sXFvNSda89qrF2tc818bRBWyEDYjYpMdUhA1cxxUJ04IqqRbe9il
D9fP/1ysoVL3r4HJ2jQDIptgpMpEwnMLxNDeomWytYw2obzjv9XHYOHkz6ZaIj+F4hoGOrKRS9/q
Blp23kA2bOS5s80bKYNrH+lKKe2ibaSW8Js2HsRoKNeu8jrLP5dGtlRlnt1WIgEZn/4SFS5/Qxx2
ZuO7KreT8oXZSScsV3709frOzkVWqvWMZwIytmxjcobQk1E71Y1oAlobWT0WWrWRePmnX0AseNVC
e/yl+vjKR8+sTXZVcTJTTjViT6DKO8tdy8NApjzc0wTatsgLS+WXRBtIypqtrVY315c6Gy7Qv4Jx
VHAbCI2k83eHowS5nyKBc0rbfYksyO+Eb77Vv3//ZHFuO3A2JP7+3k1g581WY7CUHIuw+Wr/zkxM
zoHUj9JgddwQetHtIrQ+VeW2GppDKH/MtEdEBReT19mTd2ZR/PlZDaM2ulDSRhYV6t/iHiV6x4+g
H4U+avCfQ2V3/RPNevyZtcndlMiSaqNwizXAy2NRvhWXRuOVv1GY4U6H2xmGS16F0y+l2K0cvkwv
RE9F+DUMj78zEcKtQVEYwS4mJODTuNw4LoaoKQdC1uhvaMF9hEyxqD72S6wTs0eKlxKAcFEGJnG4
tNMAo4h9mUJXHDa3MNeuw+TjaALYrc1VbOkrW+ugU/ApUQTNfhAqir/+ySjk0b3VCPzIqFzaV8xC
D7KO17yh/ohBOtFEaTB93chMlOJv51ORtdBXm0ZjTUsCOUXI+FTCRatpaMA3ewR+NhQtNhki0V26
ECtmDhoGeauBRuEGmCZJwEYGy1XoSgOBW4du+FaXuVFVaAQH59EwgmMjH2trqW0rju/keIN0ZSpf
aHhAVTeJUKVklkVjFuGpdKjdmab0sQqiu1oq3E0qW/GvfzmCFZB2AKHwlkwpURE37GO9j15wGTEt
yly56+yFOuxM+LiwoV56h4Fkhu25YXiqaVAOunuM4Fn1+7uueSwDe/MbXiL6FLCl0QyZdindjhxO
89rwpI8vffykXhWG7u9UV453mdw9SYUHV3lvPl+3OxO1wNP+tDv5bLVux6Mt5eFJqpEcv5Ptp2qJ
UGTOBMsSUlgULl69RDLeWLITd+HJ6ZAxcOtbKuZtvwCFFr9z6n4w/zJwQFOFibnJOiqzbWTHw4il
gtJ5ztA2ub5Rc/7NcAEDr47Aj0/jbq9UBgOSVngSWSIUDcHOBIGZuu+vm5lzunMzk1uy0lKXhxvo
hyCGvibeqfaNegiQa9HDP69bmotL55YmtyNlt0IrBxZkDTupRdozlhEhN1C9a5VVam9j7ddHGnXY
235u4STcpqjr5bKshyfNeTKsOxPa/cJfMWjz3y1MxMeza9+xhroiWwxPnnKjdzAnSdlJFHuix6go
V8g6LcTbWf/+uaxpqyRsNaO2XBTynJEureVW60pwPDbJj+vrmrsu2T8aiQwuUY6bAvHGyHCiFOnI
U5uC0LKSz6qm3iCl/CbM6m9Fu2vl5/LZ8CkJjpm8ROwy6y4gG4R8Gf2RqRxB6balW2kSSDUbkB/y
7RtTSRnDR48ktxhWG+Fw+nZ9wUsmtcsPCdGWizIKJjtFeRs35CIp5IwhTB4IgOtxvvW97DdivsBv
/LPKSRiBrzPNWzWKTpEZrnPf9HYl8i6rrFOkVenHh6RrowWTs+5DNice6nDZTPuK+QhhbClAxGq8
bWizh5QnK3OhkTBrhBlsMRzFjO+UG62XqpxBFdowevMEZtNvHhbblrNfi2enGE6CMMmcnO4490NI
cXnxBZ26jgaGy+Svbs6rE1ijelDdhXg8fxrO7E2OeSRlPhqd2MuD8N4rutWYH+3xTgl2rVptZVdd
JdpNFH/Ol97Xs3v50/B0rM6RChkiB42CtXKT6swomvaW5v+7684/bwVoobgyOW+T7bTrxK2C3gR7
Qz3cyo5lXEI9tb9uZO7WhKpRFpNKXJ3TwXno+6ygTjASGsopKuPbVnefrpuYW4cA1FFshfYEBu3L
Q2yqfkfVBRMRGPkhfdKdB1j5fsMGBErMFPCLXzWrU0jdGyMIyHjro8SkXzKUq5Dq+3UrcxkAeON/
rSiXK7G9Fq4a0yPOl/epNm77Gma55GhIxsKFMhGaE4M0L8jmfy1NMk+zj13YxmsuSt8rb6TYSFY9
QLJDLQSDyyAvN55WW/eyBKNioSfmu1CN76uu+4zohb+SvLHfZwoa37luZxt/CIqVPDbjqvdlaJVL
+5NteozZC0XcSvOcmyIMmO8LYn9v9XVzqoHuQ93JQ6j1qiWWlVl3IL8VMHn6/VPMiJtrUNFQfz6N
Ybi24npL5i7ke69/qhf00DQd5FHn8H4V2kZTojPNHXmPecCcjXgH3PnoaMPa1hMxB2Ju0fN6UOMP
qi5Qz6C8ynvfDB+VsFi35jst/Yqg8mbsELLq3sCLnNj3gOp3svrgSeraSLd1/EaC52yFU++u/+y5
cq0mklhIimmVk1NculgSCg0Jn2zczG/DLrkPWtC9Y3Zj+CH6lONpCP27OgEjnha+s2p9aJSzZl9U
1Sqzgo1qacchULduMSxpH85+trMfNjnFkWaGeWUA2TabHkHMfBUcK909XF/+khHx5+eJm9C4iDUw
21UcrKXHon9O7YXqyWzAYzIZtLagK5oOTBbFUOAvJblh/z50wrUsL4S72SBxZmCyBr8qqkEKMNDF
G6hPcS9V/RB5j9d3au6VgE7tv8sQv+Jsp7KwzdIq5LHd2zdpe+z6I5wO8ZuwXnDIuTv93M7kjVAq
toMzEYhU440lbVCo9CAELSWHvsF3PPD6quYK1+CBIQYAdsQBmH6dZrSRPSjwMlIhTR3XncX8bJ8A
eHqPfGtYKrc88ltp6cEgMoVXweLM7OSbZa6kZGNHwaT0tzY0ljoJ7Sof+7XiW6tKc9Zmr6waBenV
6+ud/YpndidfMegCO0ZIhjDvvpVBPrEwhYE4w9mWZNS/YYsJazHEI8gZJ5fXUDFpMhh8ydY6xnXk
riKFqfy4PVRuQMF3if5XbNmrLT0zN7nBQssIWh0d4JPjPdFXgmjgIUsWbv3ZDJBBCKgNwXai9TDJ
AJ0y0Y2sZzZBdXtzreT+ESVsZXxymbhOYHHx6n2eSOgV79MyfPid/fzX9vQeS8ciafsO2138zkW0
EdX0NUigVW4/O+hpXTc2v5s/jU0+nt9KZZZbzHxIvIJ4lsTZvgE2e59GY/IbuFw0OuBSEipidFon
V5Cu+FmZdRSibnOjWKs5jMNyv9BLmXX8MxuT22RsYBdMOoVALzeruka+PHkyy3DTQUtPu+83Nu/M
mNjcs1jJcRgyiLTDU2LlnxQp2LqG9R2puM11M/PBi+lnOFVgGZCnwmtmU3i1XzKSlmvlajDit7lr
3ObJsc2yGyka3+TpMXfWydcFs+Lbvzpp6GCZQkGOp8LkpPWNnFrJiNkC0bMstNZJ/gDHVt1+7NEP
1dpspdEC3I/FEuZu9iqlS0CBmXcl42SX+yqRwIQjKhuoKiTW2gr6/qZz5Wp/fX1LVibLcxXmnEtV
WIGvdi1Z+bBxI8LXdSuzBwwkiKBJRbtg2kkE9dnEaCJTC4Ozttk6gmx6XOjFi2j+6kOd2Zj4oV4w
3ZD0PFK00FdFbd5Yj7HMJff/SPuuHcl1ZNsvIiBvXiWlK9uqrtptXoS2MpQhZSjz9XexzpnZmUzd
FLoPZgPz0EBFkqIJRiwzZ+EETtL/cUjK5dKjzuY4HYZkJnfe+E2PKN2ivK6PCEJa6DSjuivNFc93
Fh0mOzNnhNBgZ2L+tiFU1r8W9f/6vv5/VYPWloAsxANPh572u3PpeZgZ3qT5OOIuKfsFUIXTnFm7
P//85xGURWakhUkNo8NrwYUnLxAPyTPnm9nN+jikDSIwMtBeVq4rkk+kJCOu+7a7AxN5SiOvoBFa
u5GF19gcTuWjXh2JBu/S9KWqn+qk3VgTa+cuKG5oDkGGFEI58heeHYUzXQRcXvDBLCxwKNhDf2yw
doNjR3XuRItN3/5iXs/iqUu+9Hu/rxCPVN4J3PXQHNgjaeaNd8MalQbUPdMCSxmaQ+h5XY6Lp7Cw
rCY8HAbBotZ99Mc5YPwORTUoAQoIKWZeUOH9ZtYRmSBP/goPub8Z6b+/QDkM80Jjop7xC7z6n6G1
90vlh16xpcm7uoLOxqms04bmdHJ7RHHsPYTjPG3jXpbfQz2izudRuftNtrSAGch5bJ/A/scdOZJ6
Yw2ujwGYNMhm2CinKGtQGILYtMcT10vM71nqeGHG9OWvPse/QZSFV0CVoU4kMRcFoZwbd579o0/q
jWW3Plv/BlFOWGp3tTkuMsfN2TFJvYhN+nETcb4a5R0lBnlG6CHIJ9rZnvUELxpPQ+7XOByqHwMk
9DoBccuFkGp/exGvHg8g1UvjDsDXVXtmpjdsTguEynRn534mM7wbm6M9pjvrr+YOgCssZmnPp0r6
llljo6y1yB61BofGrxJ23lUbRe+1+0miuv4TRNmUptXbuLyQ+flG7gT6MsJtbpzdvWlVNbTBzC1E
7ur8wRAUwr4GoE+qAljuei3swDQsbYfoKED2RQgGTbYnOm2j2rfQMsnHauNtsEZcNsGU/m9U5Vqx
sootPSxuH5auvTO6JXR07TDrkLZq6t0i/JM7i8j4ZgkfTpn+T7BDnlw7fXCKDwst7kwSS7SSVJS5
vZhW1y04sOg3AH+qq/VrQAG4sfge0m5U36h7aK009NAx/b9FUQZvl10329zHjabhrYdOqf/mzFtV
8tV1BJzBuzclaLBKkDGttQqZLn1oDC+C+mOiQXrNn8NFbCzY9Tn7TyCYll3u9aQBSWgmpHivlVNh
3WluH8Bk8G9Ox/+OB7CUyzB4RGpFJzAe5k+RkfpHx6JRuSkxvFY8kvCM/5k2kM0vw1hdQSTwBeoI
ibFHQ/YDaPN+kYdD/ygJg+B8/MX1BVlJ6D1ArQBUVuX6qhJaaIRiv2fa0/SiVxjTXyy38wjK5cXG
MeOLhmMrGz9my69ZPA75Vu16bRGAPSIN80DHQbv3ctqMhlEPYtdIRuF5nTXWETzrws421sDaxwE2
E/xjJO5S3OEyCiFulw60oA85TLChQ72jQACgm6GTOiR8CYpi4+OsHY62dLGUXFwX/umXAU2wfc0l
6Sn4P0Me1MOc/EylIa/HhRcyH9YCRqL/zYkMXBf8SCQdB1rll0GTqfQ9MVb0wbI+s3qPy/RA/rGz
MG/Z4fZBtDqfZ5GUlQHD4Xaq05Y+JGLcSw5qluxbT0C+Ameez8f0qJlbq3E9Jp5fYKKBoK+K4Ag+
Go25jPRh4MBMozHbHFhvlqfFp/CkopO2w+N9l9PC2aiir9Y6IFvz38jKiTg3ycRqyIs+zO0Miq+e
AlE8Pw6DDmvBEOiwLDDg5NQW34Hs3rjv1rYHkhNZw4QwFIjrl5+0LkGNNRqbwuWAfprqeT5ZM/2c
z066cRivDhK8Ox9CK7AkBhbyMtLMM68pc2Sq5sh2TYKUOwsFbfb298507gX7pxr9qPN+3l5Ia/vk
LKoqIWHMiScqC6lroz9m/X3NCJDGH6f0DkDNjalcu9fOQyn3QDUaEMOUXYQKkJEOkDbePnZ5iqbg
2+0xvZudqg+L80jKVUAwJo1KdFbbBHVe7ngOgNFU/QLAjSaoULliT7UysGb0IZPx81DBEfyuGb8t
jXgat7aq3IpXPwY4GsgeQF8FsIfL7zq4aeVmDUq3Tssi+FtNFdvfHu/aGoXTyH8jKBObozUGMRlE
gOZoNFB3h4ndfBisr0/wANEmRK55RWLSEhc5ZT4hh87sQwlGeqOBTIScM0micRFBY05G0A/DPSm3
KNuri/QstLIJvVbPm2TBS6Et9zrO73QK/KqFeHwfjs6mNI/8INcf7N+BKneV51Y2Unnk1Zn/Bvxq
6KT5vu8ovAsN7dBZh3GCoKWvPfcF2bjvV5cKyJbonJqwRbsCCCeFa6S2hHal37zkd5pubIzVHXj2
95UjhuVwpaEtEHHwv2Ft++zWBztrdlCH3hjIeiBpZQm0JzrvykVYzNSfyhkVd8todlO5wLBOPyz1
ngCPf3vtry4NZGBQjJJqcSrew7YKZJYSfddXWigbuXDf3uWdt+OmHbVbFJDVnXYWTVmImdlRNCgx
gcR/TDwgP6Cl73y9PSJlEaATCRF9AN484GSBqVZJ2B4vyEh8L4ufd8f/219WjkWN+PrUJvjLJNDD
jXKzeuZe/Wzlk7v90FS4Q7N4zj+hEHOyrWfymU5h3Y2hjxVgWiebvrLsqU7n0GgfU0O7Rxut9fyN
01BZe+8/BHJWeOnruEdxnV6et5pedV2RdUXcW0ho8xLmPW3PQma6dUBz888uNRkN1Qv8B7kXaCOZ
yrBJopOytowi5mKBUrAR6JmI4MC9lLvbH29lWKgtSHkXmasD4H85rJnPDCyJpIg9j9wvy3j0q+V7
4dHQ3cx5VFyIHNS7yqEGyjf2r2pDaFel5aH2V8R5kX2Y2JdqOWji41AexPTd7qJKcyCg+Wxk8Gtc
gP5c+oNG8qCVjL9fDik/3B65Wm/9n5+DsoovbV0kKfhy6HU16HOnAQk5g6x0yOHEawa+L9lkY4Yn
nl+/TJOrPxl+aoeF3uCqt2l2GoU93mMqszC1u60mwdpvAtsBeDlUgcFSvvJL8aHro08WjUGJf21s
/5l6w27WoBXy2rRmaDaHGm3o0Q2Fp8HmJFuCcst8Sb2R5bwA0QTLbZCkwUxQmRcwsiuzvoSfSePc
25b3VNCY00NmnRr31BlYhqQ8OtDDvP05lDNQRgU3H7AhJDNQw1T52bRsU48JfA0HYOfcawOX/YaP
w8ZyXzkFwZQBtQN6ilChVccmslRrbZ6Xca57U8hrdG4b4W35pK2tdNdEZo/yG1KzK/NRVrhWAtGL
MgYMPjSyfWsngZn1p9o+mKhFA7QWSjMRBis/HdJ1rXcvyp+mp0XtQAKLPKIIsDFwVS/vfX5B3PGh
HoD2E8DXl6vdyWxmJz0QdmVWfvQT7ySa9oc97u3a/8GZCOFoE5D5OJu/2jrq6bxxfK5NPHoaiA3a
H549ymYjZIRtQpNVcT2hJq9P87y3U30Ll7dymkFPEpvZcnFvX+k8FoVVj3rVV3EFyJnJ89O8vKJT
9JFUfzUeCHOiaQwFJ5AOL6dTkLwSmeVgOutm35FTn245Ta5tCDDQ4fEBIDfGolyrOSq9ppHnVdw2
UBftRudHApTILiHgsd3eems7Hi1jWTBHVgWfDSUULRfeDJzV8XzQ8DwcnT2dj5MTJ/nLYHwg8yvf
MghfGZykv6PGDPUZeAwo0welMRCEOD4UFUDt5IMggU/ME+CJt4cmU8+zpFuuekjOAJkLCVUkwOoZ
z/wmnRurqGPLfO1PZheCHhrCvHB4gMBEa2zpdStp41U45cmUtIW7lHNdxxq0A/bubIpoYP0vmINS
uAf57Z3ppeTPUwUMERwy6FvJpocSE/wdPdEXxCz0X8tQ7m2oTNlLnNdbljtKoeZ9cKhVYF8hWQAU
RcmAWJJUxCq7Ok7hjlD4e2hQT/CADOu+CjRzS9LvvZSmfjoDCDrdcSGnhab55Q5Laq+wsrFq4qJc
0gczt4B56an4YHT1FGmL1x3GVJuiPjX0XcsMa89bA9oxxJkjcKqnvSU0ATCTgV4qMbu9vWiQs+aW
L4GfzolPKCwlmp9FxujY0ASAaoEGh4Sjn4x12KasCmqnH/Ytzqt97k/zjrGZntoClZSO5zZgq7nx
VupwV0wwKaAJjDjE06x+oRwS5201gYE0OP+MhPcRILfZHYDp7M4AU/S5W9oh4O4wHG4v9rUPBJkl
fByU8GTJ53LGICNmVPjHJoZufHUwwZ7cI+efQtsFSnmqSn0vWrd98+Evs3F5qyC297XxLviKBBn5
lJodZ4tvQuBda+LBZ4EFDUrdOHjLaczjyT5QgKI4nK1Zw/aiGk63R71y5uNGgQYlMFCgtKla0Ix4
MEXpiyYePe9j4/8jcha78kze2GdrR8l5HOUCNewBBbska+KE7036Vj9rFgnc5LNX1cEkvvfunz1B
/2dKz8alrP+ecyvV0WKM2/yrJ15GIOH9O1o2AcPquT2Fa6exhaQPFWbsOLCYLxdO49I07z2/jkFE
sU7Cy40o9byneSz7X7cjrU4iFMd8EKV9IOeVwyoRVVPWUJeNLfHQTHboAafiSDj48AMqEJ+a8rnz
N56Q77VU9SCxQUqC9rvMMdWcj/gCiacgOCCzSGcnGM7Dzvtbbr2OxhDYZbFLq6Nn073XhJBWikYk
3EVgH/GYDii5S4cQWbaRR70PseryzhFTMNhNqHmvt6dGFRB8/+Cw1kX6j28BTWFlbvoMZvCFjwOP
RWkXaKHhBE0bItGGqfSp+9xB+maAQX2gBcPH26HXvsp5ZOX+dwFZzhObNnENFCNbnH3HaLR09EC8
EZKyfKfx7B8o9GzsqLXb0gZtHkvOBG1dpXN5vNIzuLs0sQeF+E5UYVb/zv0fTvla+C+3R7h2NJ6F
UtPPgTV12xqYW7s1W1wNeWjp5fjoOXBQgK94CyWTUtz5ZbWlkLMxRrXsMvngwpKuwZk81R8XZ4Ag
1APjLJryzyX9eXuQq58R5T28oIDOQuvwchtTsx4WR7RNnCVgzfDnZokX+qx5xc7w86exfNTajb31
Dk5W9xZ4lJBjhI8BKMvKySGxHswZKIsXeFEGvOdH0JiqQDe5FZbZNN/7wk4Djy7wcp6W6dhnWbPn
fj1DFAeFOzDDfi4jmiwdt/ojBIvLY50wWJ7hik/0rIpuT9DaVQHkGoxILbRCQEG9nCDhg0/nTbil
kskXYVVW1QnEcSdKobwIXlHLNx49a+eqfG7BHACSK7aamglvYeUCA7J42p+mcAMRvPaiw3H2719X
du1SlpOZo0Qfm16318ePtPpS2qckebaL58I4DM034aURLAk9N749j4b8rOpnd2W1CMk7Euyr5gMk
RWdsIhb3C9slsMT02cceFAMrR4XUGD4O9CczI2e6m9oXXg6B/2Ep74EmDvFURrY/3mfagdBjX453
oizDhN3BLrgiW07VV7se4h9Q2EJPEczUa7FbtLidJisIix13vtfBApuSR08Ar60deVO8guy/hQtb
/ygoGaPMilfhlaVHZk0divgTZkak4pC1Ex79pa6HhQHgYNEa5V2Gey+YjIkfe9uen4xirg65VDEd
QJrfWiPyzrj6UDgMdMBL8RZ6L6+e4a6sgetQvmMstli64/qx43BmPtXuXU3C5cV05wjq+Ftuye+0
gauoaJHD/AClS6j9KPvMHud+8WoWa7kOVj4kqfW79GeZMdDk7V8tAxmGT95XWu9pPQXESx/HcQxH
tuD2J5/TJYO/cnpk5HdnQlV7E26zdk5CWARypHjt6hDrvfx5DFxHR5sGFo9s/IpM1Q9Jl6AD7FX9
yWCjH5jUK4+JINaODE23cSioUKf3ex5fAi7zYJRKhZPL8L0Hv1qv5izW6QLpbj5VqDkWXjp88fHe
eRi5k6Sh2S6AeWI/HYXgFhpTwuxOfVEYLJjdlN1rVpd+YvUwkgALSkCq0WJjaNvU3pHKpF9ub/jV
/B4KOthLyKPQQ5In69k6cgot5czSsI4MSDTa08nhSVDUSHuBq6s+opOcJeHSWuG4zBtZwlp1AjUj
YDyQAYLvqFKy9TLtGjoZmK/P9L4MPPwPGr9Ig/5qjP/GUa7PHiQmt/ARx6l+u8lj5sFtkLyU7MsC
rSpQj4AkDXSve/K3Mv3rawK7xAI9CQBJsFZUwBQvOw72A7ZL7oXlmADo+7PaJJpvBVGySw8gEtSv
cVsYcbo0gXjtkscUftEC7eOiOFblm/nFtR8o8s2yqKMGSSjZyBaubw28DkGhBnRPEpDVD8ltnkDH
b8R1aJV7sxKvQtu0eZJ1xMujBy9BGwkJhPgA2lMdMqHtowlwIHisg5BALR6UjRXounPKq4csZeBe
zCHX/mmSjbFd53mXceW/n20QLYMNiW4iruPcL+3dBNN7/wAei1lsLNO174iqIPSsoN8OlRjl8Koa
0yN1WvO4s328nbIhCWEBwcOqT7csxld2nrR2QBQcVhL+qAyqnciQQNOQx8AEPeS99cj6LoBcK8jZ
uK44O7KC3BtJc0Kz5M+7M4iNmwsZDt6kVxrVHI15PuUzj/3U6aOJIdFwtcwJxqoI/MkKJz43UefA
NKTounIHdcg29OaxOzVdy04QBNyqcVwlE7jLgGODeD6yCXj6KJOR4LSz51GDJHdtfCRO8eKIGvMP
roU9Q0GhPrrT1sknv6W6mGVFD0FtvJfV7No2RFL2cJGPRVfs3KwKfYed5jFGGd3gczQitUYjJqRG
H9UzCzBnf7HYYPwgy7SyDW4p6b059FWO7hMWmzMgsyydICsdZA4zHmsbp+91bu4jxr+hlFux6Ktm
ofqIsTbL12kChS79nY7l75Tpd4vbwkhsfMgdP9SsOZhodd8JK0wzF/kLcML2EUiujcfC2kaTGmDo
haHzglv7ckcPlPucuiWP4TEaaKUWoBMr2FbCuDZsSNHI6q0H1VkVJ0lhnzoNqPXETiIOHTOCTvN/
MYsddd7tNqZ45WxEjQ5AZjnLlmUoF5zFIeE5DdB98BKy4xoLNeHFJVAaU4Xq3CLIa9OQLqw5fXSy
jaxn5eyHPp4PJIW0+QHo7nI20XVo3MWv29hPXhvnx+xuZCgr84gaD9wlgVl3cYXKfz87f5mh1RPk
IdpYKyMCNyt/eTTKR9iz357DlUVxEUY5BDJQjpitI0z72YysD8PrX/x5oAKBZEApDu3yy1G03WwO
0Lho49IcQ63czVQgB/nzhY32qpTyg2gKygRKIbPT3LxkfGrjxWpDDieIAi340TjeHsrKB7+Ioiw2
aLN6+jwgShtZwcaxtPqx/x2B2tXRcgF1jwFfoajE3i2BLTR/c+Obl/3NojqLo+ZMqZbzckScpT95
SYprrw384sDo1jm70vfHlYKmv5R+wVmvlu5JPRRj0RjYmiXQDxkqzAL9gyrIyd7C83l+7oyghLki
/GnehPAOt7/V+nz+G11ZdmVe05GXiD5DLsAE8VdzZry7SJQuW21++dmVKw30fdzrcE9DyUh9/NST
lScNLJmw+Bxtb3I4XRBDTEcLcJNy1FnQQpg2oqgNPjp6Om0cgWvb13SkNAPg4oAZqKeE6zZ6Y9Rd
PLdwm2lhIl0Ey9xsRFkpAgBe4ICZCPkHMNEMJUcjet0NhsO6mOd6gUqc2Demsbc0996GsbmfkgdW
HeeMn3xniIrF3Ns22dh+K8Ap+RvQGYFoE/IV1V3IcGvS617bxbWdfmHeo524aH5qu9mH14J3P6Dg
wmoS2aMRGG5XB1znD2Qxj1mb7oX9CtGIjRt+de7xwEHKKnVfPWUzZYnjNVM6dHEObI+dB6LMgmzZ
KHisJGnvr6j/BFFmPm3myiS66GJClsPs8MCbn8z2m5e+6NpJ3wJPbQ1JSRG8rIBTS9MjWs8Ccxxo
MDtxZTRbm2Ztf8q34X9GJc/as8vNLDVSIBfv4j4JrPrV95agNz5DN2HjXJW319XmRP8frSDgzwBP
v4wjNAax/VnDeKAR2g/GLs1OUBYPOt3azfbGLlkf1L/BlGsIxl52ZacIVju/ff9L6r2ha21uMrjW
DhzZrLZMZFnoUSjLbuINkoZp7mOO95FW/xD2ZwGo4DgdNPpqpPe0+Xz7ML3e/RJgKQsl4L7okA1X
Up3cFIthp6RB1s7DfKyjzuYB97Ngwe2hHelDMfCDTeEvAKTNsPEOvVqSMrikwgC/5dqGyory5jTN
aYPaVum/IaEr2j7ohLGxTq7mFHVVSJZI6WZ5vKmUjbSfbW1xHBQshpfplJ4GB1LiB53cm6WIMmuD
c7MypIto8tecrf6SkoHOms2A04v1ZAhHKw/Ayts4nq7bb3JQeIGAtASOKuhel2EAQ0+KxPdYDCMh
L3RHh8Osi99NqUYCvMGsD6NZWLsMD81j5dXNwSAG2XnlYO4hMn2P25IHKPGMUSa77beX1OoMAE0m
X/3SLlPZKj73gBMXCYuz0KI/2+XV6Te+6NXOl4M/i6DM8VwWum4WiAC545CCZAQC/qm0g7HTHs10
YzjX1cTLaGr+NnA4GQ0dokFuEe0D7WQVfVjAiY423qPWiKBFdbEvsgCnA3f14+3ZvMpMlejKhyb9
uECDwWWxTcDayJwlCXMXBJXbUeQ3uThLEQXQLbRncPRA2Ed+07NV6yHJ8USCMXrVYWHHwj4KMgbj
qULrz934eqsTimvekG11dOHUQoHJ5mLwJ8pje3bu2oz/dNuPfNR3jEICD1oC+q6bx1723Ha8MOLb
I70uE8mhgiCJWwP8XcAwLodaz/B4rVpMaGaBMtX8tgYraqz+NbObeCrIo3Ctu2xMX5xl3Jjkqzvk
PTK6DHioA/Wi8v+Wpql0m6Y87rl26OtuT761nX8QRn66Pca1HQhQjSTb6Jpvq2XFImvncoH0OZ6X
7RCl3DPDzGsBk0A3cWNM18sTewuiRRB3g78dxAUvZ1MMs4Dgoc7jcimXcHI5ZLud3toY0FYU8zJK
UxNb9LnD48mIEhLwLSH1lSWJ8iR6bpC1etf5VdY/KUsH95vL4+y1G4qgmTxYsBxy/3nOzNBJ9hPf
e9VTSf65/aFU1UmIZyIuFqLUuDQc8JwvBzb1llvoXY63TAsDCJYh7bUnJEy5xsiBlrqBbjRUcUtK
xwgsHzdoiDcfQYxAdiDKNwB3SYByJ3sxLSlTWWuvS120x5kNTThqYwVPTr7n0DMPOkt7gZ139khn
19y5eCnuxsQSe5ij6AFxyZaxlPzllyeKHBk2OBquUnVSObeWhQvPLDOUUEx4d0LlzdDNfdNH4gPq
f0MPo0BjELvb03l9ip3HhJzW5Wyayehj4UNbknyq3uhX/x9Q2/Bm2Di/1hYjGvJS/QmDw5PlMooN
kgPsihjKHosPaLu20LBfNL7xNniv2KkTaMgcEKBa+S6SP+PsSCZ125TAYrSxYd+nWflpmrsQaGwd
aBsUjw6Q84gcAn8gd4w0yNSn6fKULUXQjyT08h+mU2Gt6EHVhAzVXgpprPEEVsGBMP759qxfH2vo
WiMDQfoIWMwVapWaFUNrv2rjin5cpvv0LTE/lPrz7SDXVz6CICNBmwSbBi6pl7MBuMIEZQNU5Izk
A+8XaFiIcMgs6OqNkZ9t0FCvz08EMyApBpsbHfx/Ze3WiQ/fRNqiPOcC2ET5USsSpFZ/qID1vvkB
KNKg5CWbP2pzJOuxQY1Oa+M+97poaeC1QSBzdjTmkh7+Yvqkf4mLTyU1YC6nrzWTFm0IvY074y73
YSRXHzMQUMv0U9pvTN7axkfHx0LJTppMq1XBPOccgiZuGw85+VkBGpbi5TwGGtxPPR2Vco190vgW
mHQ1KJo/ICEBOQ3G2OX4mqVJQXFATcgdDkky3RciD/JXvQlN5DCVe6DDz9sTeo0lwsmNm/V/Izrq
u0lbtMYgtYMFedBPJYk+maG1n/c0EkESNeEUtkG/aw/mR7gWbxxza3vhPLSyPJPR6Vm1EHxMkpCP
ts+/ZXofsRZaNW411rsqNb0Pt4e7GhIqe6gS4ShCqng5v63L07qQ9RlOT9auxBHe6+BkHGAduJFQ
rORnyA0hhAMFATxtsFgvQ1m5r6NtiKLIPH3NkWyHhQU7eifS7VPm2XuuvfitvRV07Ux30CpD7ofz
BSnNZVCWdqh45lkX23rUfOVvzdv8VjwnJxK6uymcPxskcsXp9pyuxgTuzcBLH3o8akwvM3pTb3gX
A3UBsE0f6cOX2xHWdgUUjSHEIEvnwENcjqpq06a2YIKOVPelqL9O3bEEN8LPdnptQsi/Dq1sq8i0
dgVDzg8oJkRFZiMX0tmt5RFaWHNrom6W2nfu5wJSyfpL6beRm5r/4Mm48eG2wil3MXxLBzdJrC7W
IKmRjGYguLHXaP2tNR91456hjnF7SlcDorWK9h9IGleIqTJtXDIwvUNXyl72qUc9ZG0ePdC6rqAa
MvW7pkdfLKHpsnGurl1KyBBloQa9VTyulZmF3FAHf0DMbDfIhDTr9qlbVFGT9mV0e5BrK1OSrgzo
eKCVq9ojiIxPM1Q1+7iEjOeuH406cFPcGrejrOUN51HkrzhbKqa+6BTew33slEmQF/bOyl7A9rZg
GPIXgXDJSmyXi5NF/pCzQE4vbL9Phj5uNairwmfRFG+5/qn3twKtzBus1H1JGAP23lOz+Zz5Le3d
TMRGBaN0jQ71k5uk9I+LZiBfA8VoOzgzgEZWDkhRJiPMy8s+xjn/BgxQDPPbvWZnGynDynpDUU6S
4KBzoqOeezlrVVn7rcncPhZ5HaCtHmDWTF1sfJuViwUYYDBtIeKKxaBSSIUGG28/rwbIwcObmgw1
LEDG7rcAvHJfgYT4wEbnD82RZN4FTD+Axy6mD0xi5YyiRWXonMArOsu/99mzWUFbfuNht7K2cYmg
twvJPTD/PSXEzJxu8gB4izsNjbASTlMRYcCPQpjCjjpA0jamcWXlmQB54LmPbiwcIJU1AfiQPxuZ
PcR15/P93DvLSWPNHwpav08c9hDELwzJQ1Z1iu1kcROHjgOqREuoJy1c7e3QfNE523tl/XJ71669
yUESw5GGjYTSsHqVdExoWZrbY+xX+vSU9ZUd+aQ1YrAx7SPBezbMuD/uHE6Mfanlxp0wHLFvaWNs
HFRraxQ9KTCckfxgSyg7gVsF+txuMcbwyKsPFgEuvtUnyLHXr4ZDn2cs741rbaUqD4gdanGgeoNT
BjuSy83nd6zrfIuI2Fly3J1AqEbQ/8j3PqM9ep2seRr6WouQW5An3Dfsvkp9lCw0kEY0l9CNn7OS
R1z8GuXqISgmTWJ0RDz1GovMJul3wvFJmMEQG2aFJuztmAke39ANd7pIt5BFK3cuUEVIJoC3ljKJ
Snif93lTQbw6rnHRuq331e3gyOCES/974csxS7QtadHVAZ9FlP9+dmOAiOmnHpCuoB93h0Z84W80
aY+SSWUGk/swZ59ur/WV4wJlV7CvURVEp1e9cBswDurEaaZ48b/pdTz6U5DMqP3MGyt55Uy3UKMD
rRmk/WvOHTR/bLst/CkuFr4feBmgK3dX659vj2YlClq5FrhLEJnEwW5czp4H3F1bGuMct7b7YBJw
jVOr3JG+83e3A62cerhtLZRIbHBK8fK7DKSNfbrUYljiQjjkbm7cLuLM4BuJ13UUCXTwsfpw6+L/
lb3InXHm/mCLmOQNAJptYG3Bya4nDBHQCcbjFdQU1DIux8GzlKRpguXWzXznczAjXLeAJNyWo8jK
kSoDIQcCrAC5nSoES5GWCn3qx1ibH4mZPfCmeXKW4kU2+qT9wpc6+5WMP4Yx37ifrhc4ulTyHeKZ
UJvASr8coZWXhpWU3RRPP3J/J4B6GiLd3AiyNo2STeSg9I0PZiu7FlaOmQ5a7RS3M48qrweJuQl7
7/efLjopqYcmCUTLTfTglI/VCWK4adotsZY+M1YEw/L9doDr4w5LAUyV9zDymXE5V7oQRevUqRa3
bjPuWKFZqKE40weg+6K60kTEDGADptGuXv48sIeqJl5vQN3h4rkM7Ha2XtIl1wD19+AesXemwFlI
OGlhDkFnD8ZBt+OtfC/0f/GlwBtFpVNlgOVeQkcLhjoxn4ZAG48OJPSm+XA7iNydl2VUFKMABwXR
F29tnLCXg6IoUeFMqJYYEthV9z0zrZBqz7KkbzcboVYWuYXaGtI+E46bEMO5DDWzehpNv13A1PD2
UylelhFqzr19cMlyuj2qlTPJgtwTys+YQHhDKSkJ6sGtl2tCi0VV+qE7aFnUtnxLbH7lA6E/B8Ei
7Fk86tUafuKWOkBRkxan1RjWZbykPHSLjVmTy1n5QEDAS8s1dEDgs60cDTRvSZ8QU4t5tZuXZ0Lh
P5OWYWYdTFNIU5Gd8YeGQVgM+DjILCExhgYkKjuXHwpYcPgZ2ESLB6jp74uuoiEpxiWgDj/11Nc2
PtbKEkRLFS8OFwgEHL/Kvkp0blnc4XpcPbV2HXLX3Sf6vQc8E7QU97cXxlosiPHAnl0+ByAFfDm0
ZjB81iWOHqMSn+dT1E15mNPsmRn348fboa51YzCNEDuADQz8pAG6Vg4qc9aHoi07I2bEOiTTY0bS
XTm2gdOWB6Z9n7sgTVMIxOh7q24eS5HstAzyyCM7DZn+xFKx1xL/0+0ftXJ4nv8mVZZ+sEGebSZm
xJTluyWPpmRPnLveOlTe22D1G4nxSrFSltdQXUPREF9X5WhOmbegrUu1mDjHEh7Mifmat2U0871b
PVHyhiYvmJob33hl8+N6gA4nDjWJwpbb9iw7zZvWGnu31uO+mrNgdMUEymxiHm7P5MpKuogiT7uz
KG5lCXfpCj2W44J0eIAic1C3S5gac2D+oVSt3JIgPwL4BxUicEVU0EiFkldGudDjTq+CloVG8gha
8NRHVbexQlZOafmuMuWzSoq6KLNn2JRpSWrpcd66O7sQNMh4IYLBAoS1LrfK2SvrUdKkcNr4Euyt
tpI4RGpHe0702B+7KHHSJ+h1FParLr7qJH0kY3z7o608HJE/glNkS3QFCsfy95x9tbF1aVmXQE0Y
KKhx8bo0v826D2t9Ptn2bmrI3ku+Dw198Kn/IJJpY9GstEVk/opCLi5bZMzqlVG4fel4Kcf+q37O
RfppNrw9r7QT6Z075prBDBgSbc0DMqd9oWvfumkOU0eceBO7LnnL99kDewHj/Pa0XHM8cexiTqSa
li4TbeWoGkpRce6ieND0bWSWiGl9aL1YH/el96Uosh1K/x4aVfTX4AcpqBMtYNrlm2DL/+PszHrb
Rpou/IsIcF9uSW225EVOnO2GyGQS7vvOX/899OB7R6IJEZ7BXAQIomJ3V1d3V506x67E30GnnkJ6
zFxr7cOWAggfBsgXaKEFQdNsvWKQDR6QMeaLx8tQenboDZswyG3DaLZeYyKCDsFLPOyrjwqRTlsO
+VHgN9z5uJbPsYZS0cVqbXbyuWk0hA2FtgCZLqxVOZa2Gw1ZkEJB9jI1kc4cstOkFPiSfFaLL30X
brRqJJWh7Fx0hW8v8kLAmn4fYDjYsPexuAoDxTeVRD6no7KJEm8D2gWqH88OIN/Jzf9kbVKFlrky
89i9Hlfi9Qp8JyxcEprGrtB41ni0wu76XjDtnpTFH6Hz04/fJNCxgciLQtUb8v7aaKDrkW8Ygwyo
4ouWGhvg0dtGeOjqZq+na1mfBYwhpwtPUq7P03tnTkWiln5Te64unyVh3GbDSIwUbGRMt6M4bCBS
cFw9P+jBoxf8tPLwvun+zqVDp0BBMnQrG3jJi0iMQE3A+5vm09ls93onFaM8ymdzuLOqr137OTQ+
DWsKGYtWICgGB8RrBG6g6+mV2sFCjVWQz2IYP0tt/6CUSbbXzPov19LXwCrvMe/sv6mzCco96hLv
WrYGPUyyiIh1Tioy3+XeinYgwndQfN/3YvXJC17S9ldubetGtUdL3MpxDbu+wZ+NjVGsdWoujJ0d
qk6vCZHUwFzzZEy7Pg3TWD1nyd7qO0iCElvrP8NjdXuXvm8eASd2aWg2yZ6rKWncRxhSj0IHQsWL
NkMj1PRJnpQ0+jSYL/CalOg8y9YW8OOXpBJWyIqmI3725KBFm4sG5zKvm/nDMzTaMYdOQT2Pqett
gzprD25Yik6m0k5we7gLd7VLU3PwqFRGgViEvXpOMvEk9PHnCBbF2yaWVm7qTQHvB3yTd+e11wYq
rKhJoKpnMa21l0qmxJt0mXDX90O3U9erAEv2WEIySbwK6S+d2UuTWNA6ds+5HRCj1+qNbrzmmrrx
6pVC19LcXRqaPuTiLiM1YhQSD5i7AoaYNLBRIr09dUuOwFYHK0mEo4lg+oILC2ZTxm0vV9qZYlDh
P1sGsOkV4NLSNqcA8K+N2XQNQ5UbYlJqGOi3Q+741Z0lREfJrXaDeJfLYInH/NGKN03/bGntfVM+
5c1rJ+5Kml5uD3dp5S4/ZTah4mC2QQJ6ghMy3mZy5UyTGlj51lo79RcnlkOKi7xKBmuesh+0auDN
yMTGMVxgKURQr3K4kpdduuuSyOZWR6V64qaY3Z0svSggADC0s5vUcYy6asU9M9dIbRplu8lcxUMn
sX1p1cSIQbsHd4pLS0rWGPnJVP21NoPFyeVgpjMWhuJ3BL2alSpZ2rrauW/2aXNsq5P2uuqwa0Zm
5yDMde5QQHd4zlDSNsaj6z/Hbuj8t/W7GMwsZRE0YOzE1tLOZZTbSfhDhTGxFVZuM4tOcmFklsQi
k5YEUcmM6cle7g+B/9JGK90YSyGEEuz/FmW2wbPGSz2/ZBzMVaX+6swPd0RzmrHiyLpYEI0gy3kd
QVwLiI1olfrZt36V0ggc9PuoNLxa/3x461JIeQvvEGeSGp7ZgSyrDdQUOz7UVVWaZlvDcsst+nTF
A61ja+NaSu5M2VJqUbR6guSbeYCRV3UZioF+7sTvchXZqvFodMe0Sh9j33N0yHCjQX8O9H2o24lm
HMz6rn1VI/iStukayfOC11tQcL/dTkTkeWYpwkbNxjCF8+3s8npLshehdDdG+WgNa70eC+5yZWi2
vZqyMXMAHriL7tlUXqHz/vjVA0chaQOGiEz7vIQeUcAXR3daR7m385C0Opgz9+U/OMuFkZnXaxOe
1PcK/VzKp8E4GckR6pTuw93lkAmDqSFjS1UcRMrMCgzJtenmjT5tX8r0NvsX7vKVI2upZAUIgFcI
etME+3m7RpvXvjaQ6zgXcTicOs19FeAv2yDEo9hGnIpw6FvQDPJayu+k1jT30RhBNg4mK9rdntWF
cMW7UgauwlEzAU2vt6ACWnfI2tg4S9aroY22ou+K1ULZohGS4UAgxYnAaPr7ixvJEHR9Vxi1Qcr9
Dr4nRT661fPtcSztJhoO/mdiPo7GyyMpw4SlkGHzpZ9N/q2J6X2RViDsa4amB/vFWHzJ72mmKYyz
Un6PfHMztq9ec26btTLwmp35PUBw6epoGuxUd2OnfUq84TEPgt+tuHIhXVucWbDXUjNuSzcz8Hha
W3u7QuPU9//cXp4VI/MXA7K7sYsqpHEORUrNtB+3wX3ibm4bmabk+gVE7pMCMA8gSji48/XSGE3t
6vFgkZZEKHJL3JMdPRqUbZmNlhPQteEHnn/wzXotHzpbK4O35SSFQvl5gvPDbH9teJSttGp7A1GU
8FMtbhTlRxjch6+3Rzf9yMXoZkaQBrg2QsDSfZh23yRkhPJBGQZb1rdh/1vyuoMAyVHcr0m4S7Oj
4x+bEKESH0iYkMm+thm6qV92iouOa/+5054FpdxYJXHJNHcKbRmyJvbcgo18q2WK4fi1k6TFNjfT
6j5PjO3t8S9OMke3RY1QBIg/W11XCKWorviWIAnsegwesjeJotpBn2ElPi8O+8LU9CkXezwf6CNv
IsQgQ9Hf08tgV5K0klOe5fX+mVn4nDhjJK7Vc2r5AZWJTu+RTlSqB5kwotN1XeijEwehLehfbk/d
ojEL+AD5yik/MDvULBNy9zrHWFn5X/qpclTuBK+B//HOzJu1VqJpId45KhgvICwivSbz7jkFQA71
RqwJydk1IqdM7+NxTZ1lcYnoOTRJMjGseatw2eVVpBlBdEpq4YcWGsOzaCT+yjN3yeVYKeoplHCB
aM38wPeDQouUPDqJY2qHyQNhpbZhGEd7rFkxtTRpUxsLzWVcC+B6una5yhrdPAyR/VPvJddJf2Rf
P+4Cl78/O07AVeRUg4voZEgwtyv7NPY3Zjzc5+jldnG4u21teTSgUGmdIrE5b4G3irjV0oZY1SMo
A6sUpTXLadM13cJ5oeFtFwH8+Z+d2X0+FQdPiCRUm+L4FGWV7Yu1Y1RfC4i6JTfZQb5h9/nviufe
7fEtOgYJeYCplPiogl+vFoSpCVc4YlHa3lddBWbzq5/8HY/h5radJS9HMOT/7byN/yIQla2Q1ZpH
IEqTpzJ4ggDx9u8vrhMNMByXEw3nnJvUjDzDrQLEOwvpIY/KrQU3qrVGdrQUfYwLIzPXbn2ec3LB
Vo3SjRv97VvxJynSK7sR7rtaXMmfzKnG/3GJC2szR3eTtOuaYYp1wy6ltdDXKjvyHOl7Xu31jKfD
aD7F4iedxl4PGrdadaqquCMjPfryJvB+TC1/zZ1hOpaE6tgL1ZZGNGqKH9rL7blfOs+nKirJQPAG
9JVd+xDiEK5eqcx9GjuW8APQ61ar/xY6wxaEu0p59aKP5QX/mZkLg7OZMbtKDSCKJprx0qyp+oV1
ZKfDyv14cbUvrMy2huGbRh+IWKmb35AkbuEYFq3PWriJ87X6yeLumFj5qDYA/ZwrdCn+EAg94lmn
1nB/WdGhrfpft9docX9cWJi+4GL/hW4v1WaBPGmXZ9u8TMKN4uZOWGtrBYTFgEIRDPjOlFRVpg+5
MOQnlRlUMqK2VvjDRdo46u47eDZWs4uLq3NhZ3aiiVnQeZrAMYOYNuhnJ22PfXA0u2Kfl+12gAc6
/suXX5smdYb+iBLXgxF65zqvDunQI+JerUzw2vfMNkFZUACodSa43xh+eOg04xP8d/TCN3uvDryV
sL24nPSx0IUHKINr7fUsR7xzdKEFJ5DCwJQX9yV8gl2+sgFmr5B/thm0LNSbJhTvPHmWKrnVjf0Y
nTSj+1b46lkJql2GSGgGX6e+C41gFbAzfff8xjU1bYM5ZHAk767HRec2lzEauE8epAidcGiTe7f4
JhiNoxVHPcs2qtqg88CtxdE/yPr3NlyuYZC2wDMAYmq23zO60xOE8rAtPAtje2dlNbqQjYOu18pD
dWmP/Gvp3QNIV4VKKEVWTxqLez8F9FECKteeebms+MmapVnGDC3bGlz2hCeJ66MC9VtMQ7GQNI6I
dt4K2mrJJy9HNfNJK4qSwBdi9LMR3OuEH6X53Kc/b4exxfEodDyRPiP3OU970kDt02vALqu7var6
R696iDK4dcZq5b4iL+1nCr//szTPfpeC4Ilyy34eTAdNWcvOjK3lboQy2UiV/rfXDQ9xT1k4SZ6H
UHYSIz0bcfbs01omjeKh+lk18WsUtjvPk9ATp8m5++534wFKLMuO1f7OF+oRDmgEaUdx7Vo3L778
48z050z8lbD7zjlGutSLkybg89NufA01xW6CfTn8kkzfoR2mosLVaOqjlphH36tt2ntWbi+LCzUl
p43pQkYD7fVGbmCN6mTVYDMhP7eXQlOnHzlRviijVDyWkMhvbzvGovMZ5H55FdKvO6cCBE3ah2Bx
cb64qjaqCItUnSaw1OTFGhnl4l0dvQf6L+HEk405YLTVB0UJBWxl7nMr5PsRPlIni/NPwDXuRXN4
Nb1yCwUrtNRrycGli8Kl6ZlX1n7d50MhRadYsjLH0FrD6Vt5TQ56cTJRboP3izf2u/Y4efTDqfBL
4M+LaSc39YO4KtW+5CFkDOD8QhZ6ahO59pDRFbmPZC7X27S+G430zo/KQ9Q0lU2CdyWtvzRtFj1K
iDSKdKzNyTqySKkKOAx5yMvRJwNdaDmr1qq3S5N2aWP6+4uLj1xDN+B303i8ygn6hxrO/dU76eKk
TVerSZZrYvm9NgKTpZxosUVUqvtd7P3IoZryg2YXQl19e0MtTtmFpdnyDBZLobkmlpQ/ZpraYvvn
toHF+bowMIsQeaG6ke8xXwGsJ0qJ7q2IasPKFWZtvmb3iQb+NJcuUM4L4UGJSRKVD0O7g9939x8G
A0sIZKBImJCxvV4Xrctqeu8YDITIWRLTnvG6qm6+uCIXNmb3E5du9iH2ceJUeG0rZPP8NeK2xdkC
ogJwZEKwzRHjbYVSq5lE8amIsm1Z1ftagVGiBjm39kqYg9em84m3DizoZEGR1py/1+mC84rUaggx
VdDZss+FThBgUZK01pLsRqYtu/VcekjjUtiobv1NGdyHJg7Lo9ZGwSYThWRrUNUqTUH/uGNefdrM
MQ0BwvAB6rqT2JZQO94DmV2HtixPAKg9ilWUkoh/1x4jeIjX9Y0QnkTJQzNIPYTeK/obBYDIzP1S
DjaCN4LR2io6A4FOfuEYdqLty2s0nQvbECQyz4g3dUSuCtffERhSKxoZWQajFHa1sLUiGWXg1w9v
jysjs6vhkHrmmwj6aSC1FSjDNjAjuzbEw20zC/6rUr1QOZuAtHK9uB4LGlEBmOeEMB8aKOCAie83
Aq6sJGuztmQJWk4KJejQTnwC15bcRKtKXcAS37GlWX3jN/lOgpIX9ZXbY5q+efYiUpFv4z0EWIdh
zSKLB0S4Fmre02TEg41cq/dG2mb2KFTfSYZlDsJJ3va2ySWXuDQ5CzRWrie1JpGNGDJ4fd3hJVbD
jRdKm9tmFueQJh+KXG+9tTOniErJS0dpYLU6ubPb1m8ORXvwmydNi9fUJxaHZFBuoUxBC8P8OuwO
nQntEfFZHV7rQ6x9XqtpLQRnDYwTtGPQJPBOmwZ7cfpLaRs3Wu3Fp9jXUzuFBcDprXLtfbwwjCsr
MwcXoVoXpTSIuTPt+qa3I8Jm3Wcrz9NFK6wKsFc6v9BWuR6LVpSFJI1hfKIvwq/Hl6J8MOtipcw9
+e3Mr6HU+tfIbCholwaJ6SWcNZnR0XUUfRK7Utv4YW3agZrF21poTPisw5UX5PLgyHUjGQMsbd6a
F/oNUB2LLLso9cFGRBghq7tuYzQffwAxvn/tzCJELFheoLdMYpqHByv94hudbWW9Y7QrQW8hQGAI
CiFCH1TBc+HDrixUoDBlfKKB5wDUjiChPsqxDEWoJNkDKvO3t+3iBMJmoUKJSKZkjsJWrKb0jTKN
T3UCDTk9bELzp4qNFfeYA5ymC8IkAUi8npS1+MO1E0LmOsoxjeqnrvcI4pJnAyLcGpH44EtQYzfu
Y2f+1YXGN692Ifi79yGXiEJghp8taStU+auZro18IWBdfdIsLmqWr7nkT+JTX25bnkRRepjOsbYJ
Vp4ri0v679i1WYFcQkV+GNoqpgPotXfVg1R1pLsyJ+13SZOt+M9SqgBtOeSzZZ7qPC1m292Xq5qp
zeNTNgj1lyaJw7uik3xkd+GDEpIkPZu52bykNHBvxzAKNzAz/FQ7NTwXbWp9+w/eBfcryGVkDvmk
62XXEynOwhHvooXyswA22waeu0kjb+XwmeN+3/xLgmJmam2mVW+uX2KOcj1aAnPsjnFnkwxrCDxa
CqYjB5fl7sSw2rtqs29VxUEVRo3+JBSBo08RUBx/xdmXttTFt8zb75WxjeJexrHCilcdsAS/z7ZZ
cr49tUtedWlldtODAUDOhpR1FqOvQmarqt3SxKt9X6uaL2EteGf/b2rnin1Zn0DQqxUUMu2mdOpy
/zuvHPgyAKkOn4zcbtzNH3clrC/tzUubs8SIqlRJpZiECzFXtglVgCSsnCJ5pcC5ciFb3C/AHSZQ
AGEXIo1rF61DHdEFkdVqizNdYdRMCUijdi+Fd3K18YVPgrGNEGlsP91ev6W8Ew+Gfw3PLky50nGe
Bh3zOrXNtveIC48KZLg7vX4rCIKAhWBtjW1s0TkvrM5mNgeE7/lmQ3gASiqgn+i60fp7aNEKyGzE
JXXoNud6xV6VDFU74jPxmKFYbNpW97rafrm4Ayh0g3FCNBoAzvXKtVUplHrEnm+kH75S7iNeOpU9
5oLdx8Kam0xuML/ggMCEkhFElURV79oYuhWJ0KppApi92daydAdK5uCNu1r/RAu727Vbr9hqxY+w
XgltS1MJog6OF1poFFAY14ZpGNA9I6iSk5s/dihOh6BL6U267YxLUzlZQA1BmwAlMyNaKSV6ZVjJ
qTT0v5tO/Awf1K5P5M85+K0+WLuSTqf91WQSTUBvQas3yQTADn49pqEn0yyEXn80YoeSpSBKO5/7
byUdPUXde1W/MrwlewyNQwZ1QVJt6rU9xDvjsAfreZQbK/uVGujBEfI8+Pj9cNem2k/KV+YhC6tV
5YB3bsNIAewCPTYnaod5WlREsLMvxa471o0ePieaH730kf41UEfrkEYoMCvF300tyjRjhe3J1zX9
zkJEbsV73y0vX0FsAwQ9bRfe1Nfj79JqaGrB749Jo5CP/ZGmmh1bxd7KjyKF/tu+9C52834G+ET3
NZ0iE1XBtbGypefbiwwWt39U2nAbqdoDgJhDkOorL5v3pz7n/kSWB0yNR+e7PF1MuwEE25iqv6n3
3QP8oU7w6r1GD+pz+Cjcl6/ZX9Vfw8uHx4fRqSOUBgSabmbXOUUYexjtzf44gPcbusyxzGgrC5Gd
+GsIlYWp5BFAuxlnE5t//s4dxspssqQejj1kLVYB/7Jv59JDGn25PaRpSWb7ER3HiWbbMshhzVGw
RpLpEjIBw1EOv3rFt3ANezHHlQNZBIZPtoOMPeS976KnRWkN5VlzOGZlsBOML6GUOuDXnDBLT5DZ
bfyUW35uOKP8DeL1/cdHB6nKdAElw8Oj/tohFbEZ4yyw+iOPfdmpvQQ4aFx8sDFwGiJNjCQASXaS
k5hfdeteCuCjBJxQidpWryEUCsSHrCpDuyR1dXtEC/FsYkOF4QAlHjq9Z/FTlsd0LCqP6dTzdlO3
erFp867cpJmc/BUYgXjKWI4Dlyhxe9vyu9NoGiWP7Tf4HMQn05ddJEb80QiGIdH6Yx63bxwVuGOh
rzy2F43QoU/UIvvCvr42Ql98JsWyPxzFyLWrQnMwIssfvWJOI6FZidc2h5E4f5EOUi0qURMMxyb+
HcHzJ/E4sTrng53rb24BQpl2xzcUwjyTlMmeWjaFOBxj/Zch7DSqYnF8r1qBY7ZrMJLJkWfbmK01
PbPolwBGMs3rxeJoCtw+QR2MRwoL+yT3Prdjcj8of0JRdmTZkcrXRu/PH3cIZBVBBxGCubDOHKLv
UqHgUwjBemi7KqyB8YZcyYrDLxxg3LpgJJyU0+manm1hC8yRnwUotecAZCJhm1fK73jIH5vcOHZx
uuLkC+FwKivChk3H47SC1/OIKlRZRuU4HtOgKX+bSdy0Nrg88+MHycSjp07AB0hm5232VR/rWahq
wxEqbJUWf4uYQTPaUxsR7TOpln/cXqqlqAGBAnyEUzMAJYLrYSm12lmuoYxHCfZkMT8qvvCrpevK
iHZVMe4qLXBuG1zwR+4CU1YOcW5GOQtTFcIzRqT64nHU6q0vjds0AkKlfNGrfSJve3VDdWrF5MKJ
+UYHDEkSouCQzlyPsW7CSkhCTPqFv6utZCv0dlr8VoqVuVxwSAN6/7e+IS4C+myrDSO8n5LeiDQM
IUzoDqH6I8sMf5frvrkXYjV+ovGsWDnIFhZwKoMAW6YRnNT0zC8HXQuq1JDHY9CfzarZufExkjTb
cjWejb6dfJChYfL8K3szh8l5g6taisMgyZdsR3db78O1o2xpIi/HJF8v2DDEJk0+6nhstTsjPnd1
t7XkvR6jJx2vTN/CsQIKYqrvgMyGvGQWqlLIpVJEAIcjOKq9UIEqTtpt2bkrXbALLsgTimg4wd6w
Npu1GjqSdFDz4Tj0UmgHbnnuxW3YtMc6X6ttLpmCmkok30ewAhd0PXlJFJVBmqScYbkT1dGroCai
rVXyxtS8lVv90uRdmpptrAweFKWRMBVrL1Ik2Zws7rgSEBd8AbweZTjYDiaA4swGlEKiWIf9cNSb
zJbUJ/VX04KHMOx8LV+4EOEJ7RQMaD6B2EudeV3CCHwtIvS6uWILIEzl8fft2Pc+vcOTkcuZTs4b
CCJ3meu1EWpflhABYTBefs6CZ9eja/dzLt6VXbBtC98OjPtI/Hzb6tIq0RRF7MPvCLizcxKfHJPE
lzlSNGGwhWA8KApqgh6dgP/B0CRgOFFXoi4220uhEipeZzA63MFziw3UdI5mhdvbVpYnUcPE9HjF
zsyMqXfloAusU56Fm0H4E7k/u13wlDrNXSs8DmsomYUAS8mF+y2eMZ3KM3O1R0LOgID5CMJh44mA
VRNbiIx9KN+Xw3DvK8LKABc2MAZ5NcDVKtGAOjPoitnox1U+HtVeA4ybZa+BD2DCBWOxy0f518p0
Tu/82QXRAuGG8ga0+azezJwlo4re9NV4LAq1u1cMdKF6qoaOEXXdIadlCgIsuqSD0jePUdArB0UM
0ifdiPXSDgarPkbJuNajuLAVKb1zCQL2DO/1vCtLlkZhkOuay1bji9xRrdBpi3xNLGBhY2AFD4J/
Ziocz3Yj6ePU84pmPHb34nn4e01caOGmA6vqpAA3cY/AWHu92WvR9FQx67hauca+dOkrejHjX7ER
3XUu8vCRV0d3Sp+t7PaFeEljO53LBpk75NNnu11oCCW6MTB1kMe6Vbpph5ck5SiA9WuVKHfpDX9p
bV7G6mhbVZO0xVeRGoFeLLDTnbkZvpmNk93Jf6246uKMktPhf4IMkfR6Rt2+wIcrZrQ06iMS7gc6
CA+Fq38eml9x/ERnOl1ND0q1MUZoqI8FjE1deCoSLn2ek2gvyNaLh0D5oNzudCUiiQBj8CTdTJpr
8uaLJ5Y/6iMdtfiRoryo8kPYhbY6PobJ2vCn4V3vVDhWaLjgfIIyFfqfazueiQCJrBGJ9O5VtT4Z
1OyL+CEr/2hS/SUMVMe0nlz9XkB5/PbEv593DFOug7EJ5UYaJWeGk3FSTShY5eqvwmptj+ut2Tq6
9rv84Wu2X631yi0ZpGincUqicv6uw2QQ9T6OipJLppg+EiMpwDasYH5qZNoturswl7pNrA0rD4X3
AQHsyARVw7mgwp1LnHXW2KVGTSjU46+Csq+tT2OwEm7fnyYTPGUip4F0kDzGbCrLJqa/zMdElm6H
IdgMnWKr1hcLbjexzXbuh3G+cKJOpdY3YioLJqDrpWuMuBI0lXAgxrJ8yFQqv7xg/B9SHqwkaN6X
899MTXRQNBmSnJzd1OphVHuOkvGY/0qLdJ9AMN6o1amse7su/E3X8qT0Uhqs/GNfPXZ1cU7Gk67G
DhwxLeX+zlFjaWVFlxwJhzXZL4Dw+O96+BHJJMlPOEul5Ds9J/awg8qtlQ+Vd4L16YPUIgQC3rVs
UVDoE+xlnjKFnNnUQ9hFjm722Al/aFBs1viy3p+M1yZmA6L8UrqRKjHJ3dd2/Ev5+HuIZiC6cihB
0umH4MP1hCHqoKfF9FYGgb6Dc4et5zdfBCNYQe0u7QMqnQRNUpa0yM9iWd3Qkh15AW9y0M36vgFn
cpeXj/3e08+3g9f7A5ERXVia7j8X0XmEFF9TCizJEE6FUrOzrGBD79Fx8Hz4RFccbm1cs7NAJXso
DS3WQuH+N8xinuJowxYp0duDWopUAMzoVqaRCjWd2V4rB7TQa3NygzTcuHG+ySn/9YO7Mpr3hXA8
GtQANSIO3amgej15fa6V3GHILgiEDB3+N6WxQ39IYS0pNp3/NwpFn6Q+f+oib68IdhWsss9MyzM/
9C6/YObw7N3U5TrDUVCHO8GvTlPUtDzrfoh2vGJisf4SB/kucDdyvI1quPLXIKeLc43sBPMM9Arm
z+s5cJtK7dqaORDzRxOsQaadhPqjHfXTPMNGyTWCLBxl0GsbmtDGed2S8dC7n+n4Qs/TagJ9KXKw
jqAZ8BeqLrN90MFNWHNOcEvZtIfy9bY/vn+z8P0XPz5z+0SVK280+fFauI+yl9x/GHX6Nbe3rSxu
ZSBppNi4A5EQuJ4l2aNcmQcud9vy4GaOJhy7zA5Lp+l2tw0tHRu8X1nzqV8XSO61IXEwXKnOMURd
50Hwx6fYjX7T2/9FkQ+u236etA5sI1vJHy45GmkOtjXxaqoXXVsNhbiNOjESj3lUIUf4IMhPKfj4
/zC0CyOzOdTEEByNForHvrW+5F6zzXpY4OHxyk3ZMSN5W0KODy3qSsBaiou846bKJZhTRnc9tmCo
SNZ3BfG+/Kwbz3rR2Ir6xMyGIe+F8uvtQS7NJG1blFco7VF2ngUNOc4HnBVrVt1/qwTvKPTVKRHC
u9tmlrz+0sxsUKnl10Xh5+IxSLda6yThMUzJZ3+5bWXJGQEKvHVRcFbOY7BnRbDeKaV49A6x9CgX
tj7s2q0rbNI9fNm3bS1O3PRcpTIK7n2OaBkKVS86meNLk8kd+95WCr9aHC+3rSzOG/Lvk4Ae1dc5
ssRq0qKiNUI8msFhoEurVZ4mOt1V7sGl0UBXAwkP6aJJLu3a6Ur4J8OygoSqIEio/iTd7NtS+NfH
R3NpZeZsZaokReN34rE7N9VvyfgmDHv5w307HBDcrHnXkwmFon+2bQPgm22cieJxkO+HYV+Ljtvs
g2YlTb0UYHEw6jL07FEEnSb04q4ksPr5MCginaOPKWNQm8rpPcgth+16ZXL65NnJDuMO8KJJ45kC
zeyqmfYyCa5eaI/jyJW57qPQDtOy/3R7dd5zbFCTkel34tjAE9AduB4T3y6W4eC2xyI5Fsa3Lt25
2TGFgFT+LkhfymLjhvfDb/W5C/dJegyg+oiHk/kpEO79Q0ZjUmS7jvoXjJJVvHLKLGQyrz9tNt3i
gMRcTxfpMfvZ3sWbl3E/7L6LJ+377SmYEz5P75KrKZj248WyhpGVuqaPHVjKUUXtoLVVso1hbVPl
zq9s63sXnVXl4L+uxpO3i8v7Rf539mcnacTSK12L6TK7Q0tYcfdaSurZlqV7rTok4Vc1cKRvgm/Y
g7tzEyf4nAnP+Q6qmlKIbetlREVd8E7RYVSR2Phdy/tSP5Xjg8c/zmx557+GL7lnp3VxqIT71KR5
e7TddCVgvVFa3BrGzFdNo2tLpbXaY0Xfe3Bfhq+mK9ly91pLuh1RaTEMOyTf1Pi7sYN9/Xf2UCXZ
zhNegnAfgSAPszuz/6bl/p161LxvUvGcphtNTe06V+mI28Ro2GuNnZqvofCn6qDMh1UiXDn73yqQ
t4YxHTUXjqD7vWEVvdcd1fSZ4mCfb0ZFh1D+MJHPoLngZK/+L9Q/7gx3MxIvm9SOnrTM0VmF4hiD
kfEPgfEoOBG6Euamte7q1t9E4ZdMdAr9WD8F5/7Ou5e3KgxvVrNl0myWpbyXkk/ZLnsWekcentSz
aUHa/xoJj724z+3uU/+lkOwgemof9cjOZLun7U8+ie6TlWxgu7H8lYlYyFuyI0A2KRPN1NRtfT0R
+WAK6F403RHGLCB/Q1Jt9bIY75Ii8xyzT+VjmMWJ7Sn6Uzwk3eekakIHOu+1RvM32pfrFYE0HNpa
7plczWHXvP4QKW6Lpu2C7jjiLmAwHUlrP7fkuydCwLGsj+bvwlDtEiBFVkjb2NK3inhnDT8iFCPC
Ttn2mj2QY6ltIQ6cuIu2cIwdpmRv7Ec2RORFIzj1vtHLgzll9umTNZNjXekHUV+5vq6OZTapcpPJ
BXrP4BqRAvQd4xsioWyL7Ek5etG291BlQDWtP1jNJkig2vLJFlOazO4i6Sl8UgyEig7BNmj3WeS4
8qbN/s52/j0JRkM5Z43NcWFrH77BMf2gz7jsUGzhMLqefj/P2k7Rk+74Q717Vp4/HHevf302Iahh
8KiM+XW3HlmLcpfI+9oEt545UzVDkB6tdtzWQ/K9UU5V7vFo8tdyt2+N7+88jO4ag+7CSZJvdv6Z
ISTCSRN2IEqGJ0EUnuEDs7POf84i7T4NRjuXS8DLhDF48dG83IiF47rxPpOtl8YcP/nt8Iv83YNf
Qt0ct9VDW7gHqjYvrpewqE4gKRuP3kVhZ/XSIR27ba3sFPNoNC9dChza0B1PWNm/7y+QTCxIMNom
EeN+ByLJRQXVNTPtjmWYgIEMN1nSUuzYutQ8bq/h28Pk3fRdmJp5SF5KalF6ZcfdQX8pIVLXezAr
mY4mbvKqaMEGARlw38ZGVIaHtou/tVG+SV9q/3dc1TZsM4fWFO1G+dmV90qiOrLW7+XksPKV7+9S
TMiEMOCSQ2F0rl/peq2ZVf7YHb04MHaD0O7SVKo2iafrm1Sow1MmuI9gxon5kYpgiVZsarUNN0I1
WHYRp5IzVkiIZTAC7AoAJTsVGooTAvWQT/Rpug0KeFaHJCHPMuo8GWt9V8lq/XJ7GG/AsHeTzV0a
XBfh+b0eYRfDyGFV3REdiJ0hQ/rYwBMqZNqdOrb7SruDXbgffqqCY/kPhRXuTMtOkRAyEVfKucl0
0U+5GFcO//fvLxl0DUU8iiD0FM75j+mQk6ap7Y6d6b6k1r7OzpKn7poqOQBLLdqjP9YrN8OF5cQk
faBTaZIrq3wdlvqCfmMrEjEZlc4Y3kMf+V8GhSqWhXjZmyretYW8NjqhjkG/p1wAfH9fy4+GHDtV
u4+pOTf32bCCy572yWxpwVT+a3Aa8sXVgxbJVPs/0q5sR25cyX6RAFG7XiXlXpuyXOXlRSjbZWrf
96+fQ9+Z60wWkYQ9DaPhRgMZIhkMxnZOYC4cljRvwHrsAEJg7hZzM8purOBtx3khp8xoGlCV43ux
W1eZp3zG5hF7n1bpHj7WvflA1YfuR/uK2e1bSiRGgtnxj2v7I5GLAKPciYqVQmKS7ju/+oF+88Mg
a3cUCoHLggZb1BuB5LrewIEamWNVZDo5deQVyzc3UrZJcdbj8TAU30ZZIUCo9Rfi9GtxpVGsdRVj
Tflhulct33nsDkrqlcdOohgCWw7KyD/r4hRj0YylyRYIGtMXrSrgjf60lTuQdEnulCDagl5cCOKi
raHLrcJ2YCP1L8VueI++Fr7+ywC+0+skxQ2xCl6IYmu+UPZcW3tgyCEqfWqfdNVTNsO2CKxte8QD
YkuusmwDuRdqRd61tmcIW/ziDBj/9AgWCYlhZqf9QcMvFsR5MqmO2oLdsr17jJ/G3uu/j5+HID6q
2+GAhrbhs0QeuzG35HGBShabbVfBlzj1W4ADmpdip+/Uu9hTDiY6imVUDx/zRFeawdftymZ2K8Ne
JtQY9uPw0M3QRVmTgOhtu1Q/vnkhGYfeTVTc3yH3msQv9mXslWuwnjSMlzsi8o5Pys7Zql5gj5v4
m+SWCZcInUMtB43gAAFfa6QyJ2WpRDC/QCMc8w6WfiZeKQMSCjIN2MkLMZwuumlRJIqCy0xPGAFX
vfdVMCPTMG7HaetiasWCcQuY9Qd+K1/iAskWyGmorWgkTdmTaWQbJ93F5s5ZF9k1EF41ZJRRDQPR
FEDQ17tYFwNN+1FDuFAejF16p5+q3LP89LHtPWvwqkO+UUdPCY1W4vCKLQrDjKkMxA1CkmvJPdhV
MvCHQEWRDRm1dT98cU1MIClPTjaB9RWoo/orONP8yZAx1f/uOecvIyOwAcKRoUv4GDVf+67uIxPP
WxOHRr7rrM92Pu6M8m5VH00dpLP0e2t4Rgo2LO2eJElg0NOAkX/tp4V9nPtVdbfU2P89SazN+m3Q
1YieQ9YbylmJKKlGUMTmAJ4k53r6pazflulVYolEevVHxocmsVRL4h59N/MpvTOtPbj1tvkpfrC8
eQ+6qdB69qaDbO6rUCRzNsH+hTYRnjdIVUqb1gTLWua3TnuYq51hh7eXJXIm0IT/XxHsEy4eKFsf
tWYAAusUvRj+usfot4f5GMtcMZEPcSmFU1oTpFIIPrIZJu/ZdjPPSpXdmqPhxdq16qHr91IyMH76
KVKdUAnkrqEMgISAfeR6YVo9FSVYJeYTyDI21Z5uUF6wH5p78+j67X48zkf7Kfm+bq0dfZSNYxFZ
h0vZnHWwi9Ix17UEpmw3onoCdN7Rerl9bh+B92x9qPqzDiINxDqcDMwaB19RBxltgH7rvXNIdv0+
29l+vTPOyrbYOpKSAHO/+Mt/KZDzAws1M+Yec9VPk49xORKDKtyxi9Vwvl+nF5Od9gV2rJgAcW8e
yfw9VsYHnODu9sb97j66tQ5O4+c2WqJ5xDqU521zrj91G/oGjqXD6DmHdZ8cmyA7WofmMO/yvfYl
fbC/Rg/LqXuSuIbCu422GtCqgN4UaD1OP9PI6LUMKzbB7v2AOX4eqaWTo0TeGvA1QDVipiVsI/cK
O+hHrHV2Zu42eemfjaOzAeH0PrlrH7rDMG5vb62g8Qs6eSGOe3r11MqqqqyBcvzV7d3nHjdP3yYb
cqr309P0JX7I356R/5U8+ELduZDKGf8ME/QSy2WKCbr+aYN2Sb9oPmWDJIknEfM7qriwlIU6l0Nl
Qczo7JX2eVwfV+NhkWXmRWmmyz38/f5fiAHRO/A9dgUxzb4oAmdXH6zG88oA0zYCcuyeMYEUBIpP
GCnt6+F4JEfn/7efvG+z0ArUakOD/bS+qPMujomXtTNobCXhivAG/KZwBQACDSdswy9WCrSo6lZd
P5+adYcmUtSxFxkgVWizLkRw+l/YIOCNkOA/zW6K7tQHgq2U6Dyzsx/MyYUITuerpB7TxcEqinBq
vPKrqXl5eV+OZ3TNvVsqUKPomJcI5Wdo/+dxuxDKqbxlU4vkPdaF7Dn19O/r3fLm7No9WPC29r36
Aw6v9SPdH/WvCCeU2pNRNAjawdhNZ/S77OzQZX59dkY/zJnbtfiA5bHzrGPnWz+N2uswrNb0gHzH
IKt/sZcXErn3fOnaUU1q7DMoIRxllySbrpe8cEwbPh4lVJHYNi4ZPwC8oIpltCbMlwNEh/Va0Ofm
CVzDnrSGL3TicYv/K4k7PzVqpi7qcMWy1+kINtytdqj30b72wVPyT0YZzpcNfCwjMeYemqhbY9Ua
BhgULXjUR2+tPP3L9LB+dqln3dnH6ScbH/2jChDplrIpfsI4ELQ5/5XOXXIaxaWh2NDUtPAxxKX6
5SLld6DvmeYhy+g8Nz+7UlrMEQYql1K5e5+0tdaMaPlBnzoqmy69U/UAE8nSx1lXfSdvPWcJS/dA
88+x9d2NYw8Dn6PpkPQ/Mlp+puVLOo8P/aLvFxmISOgJX+wHZy4akG9VRs1Oo/1saAp4kjar7Wk/
yiSkuZ/9W6R6uRWcqlUJOLlXMkLVoo3eBASvcuMfUIbHc4lKj1fu7+oiSD65h38xjH9WyudSSGSk
6xphpWlzyJ/ahQJK99lqt3T81JKfTf5tJHC5nLCX9hqIfeML0ZytGBQXQKkUx6+G0b0Vdj7Y3P16
MwWO1wTzsfU0ieUQvjMXAtkjcfGU9a6pJtGkzifqVCRolBmoxEjRJakboQdyIYXzwBON5IuWTlhW
um81jyC2cLOjIY102fZ8sIMXcjhn3FyqLKMDM7Vgjjho49dCfRyI4aWRp9cWK8tXyqO+jJJXjan+
LbGcoYLPY6hLjuWBNynz3Ydo6+yX3ms+31ZMkdsBTDYGsKCoYgFYcn1WRdTGad6v86laEt+ad2MN
r1FGAyMUArgKwHtguIKkayGzQqoy7XRE7trRrYnf9KFmysAxMiGclYsr0KmYkYYQV3+lg+Op1qEv
z7d3S6TZ5sVCOHuV1sZIOw0ynOg5Sr8rGPR2W4DIIF4K4I5jaifgJAgEoL/KWfwBs3fqjdUcABSZ
K4DVJPkz4XqQuwLAEUVwgBavDyatOzKQCuLqg+LLqCGEB3Lx49yBzLGZZtWAH8/2KAl+USQRyG/E
Nn9DGFjo/z6eOwyWjZznBr+v3RdeOD/OGE/kNWH6RkL6qfd/4T+2t09HaEovRfLH4zjO1NsEEWTy
Ah4gNOZFx95u/KEwA6cDQ1T3DrqzcnmumxYtgirYVdvBW+hXyXewreOWDhgKWziSfC6w3tfn1kbU
6FPbwIXKk8L2R1Ov3xwniY+ptuR0Y+SmtXjJpKKpjORq8RzFtQH2ipSQ+ZC1trsfgVPOA8Vo1Ay0
bIVzNM1yvutNd6BoE6tlffyi72WYUpwWbM0HDJSTOrnST0ytO8CEy6FQflRNk+806i5+GZnxyV51
GRhEKJRZG0yVAsiJL3jO2owp0SboVprxRZve3O7Q1Abinp+18Xz7PASaznDk8MdZlh8D5a6PY8Rs
lnzKISmbdSMwmtjap1pb+QgMXInWCxYF7i6wpoPwFrEvf/JUr5XBUNFVi9kvapMBz7neYShXpGDW
dvHp9rIETxCaXdFMglQJgzFw2r64rRF1RoTG+1H9jMwrWq1czLYGYrd6UNM1AJFGeFui4E0HxAqj
ABnrhO5+mC+CShHg7UQFksGl22LN3MDBcLvDAAq4DvNNdv8gjm0kEsqAzfKxfVw6ZTWV6B52QZmJ
MconpTd2meq8U7uVPU+CgwMuiWFZdEDYP7CuJk6BmWpTTk5GFYE8uPXjefUzINktY/3U9rKSk+js
CIj00DCCNlfg9K9Vsqlj2+rR0A4upXWbLPu+a90gSZWNQ+1jZ5dfGou8//1uAn7CmN7QVw6C0GuR
o01VNSoc9ZT90gv9V9E3GDfxg2jmr3+QgyND0wkBFp7P9fZJa2Oi7UBOBcYTZMsbgOo98bqukTyO
glsN04HIF8TAhHVDXq+HaI1ZZv0IosUq/mK79XZazQD0pxIlFBXggR4GvBacDTqiUu6oqi7rLDQk
kZOm1GtomkUfFIjCtmQm88ZxR3uzzH337ripAprckR5G05GxPgq0k40IZmRYmC/1gVxh0LKZJqgV
nhy0p/bZuM2deutQet+72ibOft4+QVHEfyWOsyzEiCsD4yvIyU5Vv0ZRsrabwJi/w4S6ebaz8ABZ
BvXn0trGGET6904WpIPnHy2O6G3kaWznhURNCT7WU0Uqz47w5K3RbnIdtEvf1/UuV42fuVJLSGEE
FxLvNbhuGO4GA3m4KMwx9K7D7kNry/gTJuqWn8tRPyjqp8rMt7pVS7pORQdqoq8RBBYQaPL33yFl
HLkjGnZB7BSUKZrLo/ouabJt0VEMVDUjSUJKtDw4rkD5siFDKs9iq2WrplZWoZ1o7K8qKqFoB6TN
/UjBHN3epWhgua1CwvVhjApgYSBiRxX2+nL2yzJYFWrOp2odPEZ87N6ZebIv0JVdaDJyLsGzBETO
f4XxyW5rnWansTvtNIzA/oykAaAJQW2RJPFTP8rmKXJ2xwGhD/DXSCgCXcpQ45ymrHqfg3q11MPW
6P04fbSRHZrm19v7x53XbyFgNcFLBLwgO7Dr/UPlVrcjo9VDZ3qz3XCdOo8md1l0AKnUWKnBbWnc
af2vNDgRMDAgJvpdKrnICKhd24y2NuthtiaKN6XJRhvybmMkdlCjgL72oyQFwZ3YfwQCP40/GKWI
dvbr5bnz3GJUMtFDtNWlQ9iiUb/MjxRUgrcXxgVQ/ysHlhPJSxY+s22+WJiOCXd5BbMetqk++Ky0
5emUDLvbUsSr+SOFU/Y6mcw0GTU9jFE9NbtdTDDMljYeZj/fFiRSPWA0EVtgPpH5YdvyrmjS1NX1
0FBUv0BzeVKZHrgzbksRL+ePFO160yj6OPHIYTmGaW6n7AEQEs8irSfF9sqWwym5EgN0WRkQBO0D
aOMcN6+OLTG0Ig0Awye7qeA3wKKuF7Mua2L2Oi5ShxZi5HWT8TEzchlXn+i64mlGwhoFO2AeOX2u
3GFi3XNGOLjPDn001Wo8uyDnr7XxmSo6eIi0eT7cPibRpQWKHn4W0v94QbiV6U09pCPQd2HZthun
fY+U84piBpBjAUYQbW8LE+nEpTD2MRcXyYnmLk9rBTqh3dfJV6M+xK0fmRIyDtGSHIz2s9EODuPK
jxRSRpAnWVVihCDAeTXnzQpEiXYH4o99r8n4qkSyGLYOIbptwovkjkzPmwRDriYjjD8l4zcLLyDV
fxb9uElryd4JVBCqxwi7UdRGsMuuwcXeaQZdDGdOrZBGa3tAky/QJTkmgd8+IcF6mJVD9IXWIpg6
7ta2rUPaAWTVIS0HDTw3ZjiS1kcNGORpyIWZCf1yW6BAJQCJxjBcEFQCjcSDkczVyKwsLeywxu0L
FIz/8+3GPAFzDkzYIqMzEEpD3RxVIbDQafwT1WdTV1UdpC29GRc+8nwY+zSb+Tz4s7Y630FgGeuS
10Nwq4HzZDN/0eyBi8bZ9WFI9MVY8Uopzb0OSowVoL7ykJbOQxWheY62EkUR2EPMZwJdOyJRoGV5
gHFTAB1VdKYeRuAJsqq3Ip79dZYlFYU7eSGFexNLvV+bpoLdQDuePqKdEg72VKHU9g+v1dVyuO1L
1TkzU1BHhMRY0UhMqjdrQgrQjhopME6k/DaOClkk2HgU8K6vWKNPcTWkFJy9/bwz1lBZkqeGjoAJ
5Jgw8ODqAPBVXoO5OK0znhbzUZ8ChfpxvF8LsP01jS7xf9naLjKAzPHQbAyNAC8TWvzA/Xz9QaVW
tGpUR3q4uojRol9LrvnJAyhj1iisuwJzXSa6//v7iIACUQVSeEChcOc6N5WWWUVthjnob2wMkhyz
52J5j1GyvC1IoKaA7jMKcrga6Ofi1taVi632mFcRLsqDg65RcEBakmhMoKNXIjiTma5LjYJEb4Xx
uiY7p7QOmZqNwDznpgdrU0lWJLDQmLbjgKLNNpEh5LkZ6TjFqeaA8lmrEnpyl7rw9DKqJBZatG+/
maVZhxMbGHGtE86CuV79mJkh7VN482AOaBNwCMvCZ8Fd0FEDgdLhPsBccmI6C078gkkQYWxsUhvg
S3RsrxirMxgvKsZC39YFgZ5DGPxrRM3wfHilA4neAIbg1gwRze4q2vsTSNzb7+Xy0uXxVsVonez1
HySCGgENAiAnRO/D9S5i8jsdjQoSF6q96HGcHYdCf+na3kZzOCZI23kSH8ZFUYIVTK/BbeGCF0HH
cGXQGeCdtQyV08tyyWiUpJUZWsbWjN70QPHVYT8Nx1SGpRLdAIDGkJPHUWLkO7fMBm5SpCo9brOi
e4X2bR5iL486P3PD20sSqgvaYoATQwAIwsfr/bTcaUaKMzJDAKs2vfre6292e+5BTjPJarUiUbAZ
qMLoug3uQc5wuB2ItWCirBA9Wvcr9WbfciUHxGfrmOFlw1v/K4M7od6x05xkpRU647JNp+aFWqAK
aN+rsvDrPsaA8XnX0egpTWQmX3RiqKAiBc5SugijrzdyKOeJVu5qhYWFmSSrbgfaFPlm7z46JPl1
+9D4StfvZV4K49Sjp0m7lulihZYWVckOlRRV3WAAc31nj8T9QdbJAmVkYj252XgcAYq6V7oh+7aM
irONiYOkTAQdp36Xae7n298m3AfDBI+ni3/Dvb7ehzSeCPIxuRVGTfVj6b9pFAQBtPhWRNJZveyn
uFcWCRjQ3IIlj5Fhc7qbRk3zn2cCA+I8sGcqJIhKe9/3ir8SLy4bb6i6934uthp5u71K0ZOBMabI
cKOqBKpCbpVGUi4WSJ2sENj1XT5JngrRHl7+OufMm5GpECvHr4NzArwpmZ+vu/zl9grYTeA3D/lO
leAmgkbW4qLv3lm7xQGLbuhUDxQA7lk7/kv0ja3BZUd4Cmv5AYNh5n1eqpUdRsWpwlowr/32IkQb
BbYkkI8xJlM8qtfKliwztUnT2GEbMy6jhe4xYENKMCPaKrw0DvTZBOTPZv//IoJbrKjKumW2kKja
xQB2PU9OeHsdQrt1KYJT5QWDDJx5hAhVoTvbQReSm2wiB5wV6UZrqN/O6iFpJx8con+f7gFNEwuD
MXgMl4jzF6Y8QuKC2a0q2rSpG5DO9jDMVxtGiW0WPZ4Xgvg0rZuPSjYOGmwWMM/lCM6IO4UgIae0
nloQz9UlSUbhqYH/GqlhmAeMb7o+tUFvF4fUrhXWtemhe3dLnQjNwTLWZ4kYvo5N+lWf0hVi4tZ2
HouOTHsM6PqBOd0SX0tkcsD6iCZ8hFWg1OJMjoLZhQ2Sz3bY29Qr+tSfWhm3j+g6AX6MTllkYDBK
hrM7ywrEZLtS2ASl9rWpwxSjsNBSr5fO/RFIgrrhyoLcHYfDt68u9RyjVqdYoa2+TvC31/YEahrM
15S49gKf40oOpwRRP69DkWJFOehhnDNgfN5gF4GthYs9SPIFAk34IwttxpwH4E5DNJVM4dRe9zRA
rZzUd4z9bUsh3Dg4a6gdM45LPopYl3h01RRPAwyFEVR6WYPacm190i6d12q2rGdcoHXgVQMtLBh5
4drwKXS3J07kaEi8NP0P9HD5JXm+vSDhrl0I4E4opSDSigwISMjXLH/odABM6eG2DOGmuah6I10F
v51vK86Knnb1Utqh2R+I+QtNGUkddmhfuC2GfSr3pGKv/ohhn3HxThijTpR2wFJyK4k2Zgs+QvBt
jF5ZkcTvuuVtqAbz0FiV+xzntcTc8VVb5hMaiJoxwQUdIcBaceqH+cdxBByXE5pol9DGZV+OYPR+
QcTpgYhvH8fPWvE2mOfRGCSXjO+w/yCaM01aozRrYkO0DplE749tu+5InAU2rNSPEmzJNJo3VDf2
pZs/dlEucQPEa9fQSEE0EMagW/J656cMg6GaMUODLgiJhpkeMTfqiCQIaGrugC09aVZ8SusaXG1O
da6yL7fPXXRH8MgwrmYgikCGeS29yY1srPDahNrYgdw11zI/UVWZuyt4P1EKdNEKAxVGpoKZugvt
Wtcqr4qmdUJ4ht7cfgXX03Yyzil4eaZkOw2/bi9KFGOgsAAOOviIDEDBXUwTAClljlQHvCHBPD9n
TlBVIHDc12q0x6DZoLfaYHU+KeP8Ujde68Zg1pIVVkTmG+EcJl5i3A3b2+s1190Abe0LN7yn/TZS
92PrO0qQy9pxRGJAZ4WCPFIK6I/hfOEMzWM2XZCiVyZrM7njHr0ym4Fuass6UE1iJUTGCEgUBPWQ
aKGv93pN9tBg1OtkWGE+1yCBKVGPzDvdPBRabW01zOiS3E6RgUUOwUZpCh1+KBtey1sWhSpZoiMw
dRO4Wmate8jpgzUtlY3lEq6MsZcif422NH6uggOuR9MdsbJl7NHSZIMiYKqI19C7OLEk7yAPK/pt
c8wLYdyVN3sM7e3g0YYYVwh6hWnJrX1tVmCtUzCGKQA74+iNjdEFOk2qDZmLjamlgJP02qcqqlSw
GFTLdtJjzZ8imzyhP7TZzHmjHxEVlXtlSQGUT2QcGyJLwbYGlU2Qelj8iJAYBVu1BVt52FTLC4hn
DtgtyTsgFgHHChM9wQ7GF4KyuCkXB7FymOTWe02ab4u6yDBdovvCuiAY4y8bm8PdF41m3dz3Jvbe
nPw8IjtnGE6zE/mUtCDlif8OS/D7qJHTZkEKCmgI9zgNzrMiAbGXFa7FRO5NnXHcLe60MzBZ8Xs+
z2N42/SJ9BhhK7pPocNoXuGW5w5LZ40unNMYNEPmgg69rvI6kCO65fa2JNFh4b6A6B8Lg0vHKXGh
oHF1qpgbPNrJdnFxLS2rkTGFCNcDp14HqyxCB/7lqDugJKyauVjltMu0CvyHoOmrEYXlMiSNcEEX
otgjdvFIOWaSkNlCGRINxWOQYIij5xSWDH0hMmlwRkEIbmoWSh6cq6OxdguKcVqhG9Wap1h958X2
OoJYK5KFRDJR3AlNUz6iqsqc+sraTYXleEMCVFo+rxI/WJQCwKwwtPmjhoVGbH7mZQS8YGYZKYKv
8ikdfyl2H1j5Lp+3iZ2BbzDbuMkTldFkCFUD+XvU2+G36nz0uhDw0LkphJp1dSwG46l1qicjBt2n
1Z3/QdfhTTAqANYpzKlG3ETTMubI1ahG/qDHKAmqf4mu/m0oEB0zogE22JWv2PY5tVq3mO1wbPrD
5LbbNKKvdazeYXTE99urEZnAC1G8t51PTtasDkRlRnc0rfdE/6wNzZb1X0tn6IgOiQ0DwR9Ge8Zz
acNPGJGkcexwqjYUNMcFuI03uawhXyaF0/SVqMCkw/EMiebV67meA+Sv62p7e99EUtDYaaGbFSwh
HyhhsEZSkwIWTxuKuyQ5alT3lrnxFfRm/bUkFKVg8RAks6iPfcmFKaLO6iiExUM1pjH4CLq+YHzM
xumLwnPcRhb8C/QBHiTyg8jiQQP5bFPkUn3R29gN5y7ZlasLDwSn6S9K5c/Z8F7oUS7xgASm1gQQ
HdquIwWOYYPX6yvRzdcMc+WGppW/N0kBdqZZkU0GEYS0aE+FP4gVgdXP4ZSiK1qzmKbeDdvB13Jw
7EIzQFm5Nl79rao3t09MYGtN/MNYC8FSBN/lekUFgVfhJIMbknStPTXVqNdZyafaMHe3BYkOC4k0
A3EFK5fz70fkxs0a660bpuS9K49uq2wtCMsrzbf1z7dlCRcFuk8mDBxT/NhkuOQ1oBqLG9LhjCa3
ktxnMgJ0wZ1icdp/RbDlXmh6lsYJZkKM2DfX8FEo2VKwIKu0DJIpllwq0c4hGGLxC/KqcLGvRWlz
UjRTg9WM9vcx1Y/VSwuE8srwTbKCmkj10KeC+jJBGekDwj1vK8sdUc0KxwQTJv242TykR6cH8TIq
SrfPSJQ/AKv/H1lcTLZkTkuXVsUO5n5xXL+jg9M9J4dk9DYKmLlkFEOiA/sjDvz417s40aWqFFDn
hzbYTbqT1tzNny315+1FifePseeiCQX1au1aCOAMSucshhtO07cueSXGS+EGUzd4Ln3UjCyYM0nk
IdQN8Iv9n0DOII3mZDpUW110hFHPscAqRr5k61Ol3o1NJzF+oltlgcuBmT88JL+h/BcqX40qWVAm
c1GJD7vp01g9TU3v395A0SnBNWeXFsycqCBcb+BqzUtXgHozBHeaT8rQrOYgMn5J57eL1mIDygJv
FjyZH8pLJZBTPemg6FHcZwGaSeuz26rFfamVu39YEUAHCDVQLkO97HpFmN3YlqsRQe/0VwC5vCo5
I7cS/0PlhRkI1BAQf6PAyD0atdFXk6u2UdhGQWb6g+sV9qfbK+Eps5irBxkYSMd6KhnU6HopRdEb
wE6qEaDKZrrF7nYHh/Sd3xpl6oP5ubwjefpZ05x2g1za6k+gjj2WlV3uhoIoj+lCxsBY43VXxLq6
0ccMvVm6utxrMehjemCyN7c/mHm3XG74dyMHklmYWo4uxuvvbcDUOPe2G4X9qt5HLX0qlbsyes7H
cWeiNLW4X2/LE11G1jjyf/I4ixalMa1G8CeHaLF3wTGNMnVH36hsKIooarlcF++bqgr2i5hRFMam
9tONCCYMpUXQInOC1haw4xOELtE27TKvNWR5AdHFQQMaK+4h+/rh4jhrni0ZsFthMr2BX81T+u9O
Lct1iKwAyJ0hBjEFsiqcotlgd9aTPo3CYrFBi61M2Y5k+te+MUAoqlgycjHBuQH2xNAsGGiC8R/s
cy4MG5k0N+pjGB3TPGvJr2YY2S21MLislM0kFjwQiMZYjwbUEfhy7hVy6xVdwXWuhBmGHhoV6CeL
xSfj3TIyMLJvZJG/VrJXXXBmyHmC/dBlcSCe9uv1RaWTL3lts3uwoDvMixXqyZRSJANoeTabDGlr
LO9aRtMqc6oshhKmk7YbAS6JSm3rZpvbN+yjFNYqiKQxm1qO8VDc9lHSAOBeQzE03C8aG56OIaOa
8dcAhmspH2xpRFx08kShVU5+ZFRBLJtP9lHBmQSUfU1A1TFshtO4SGVtiVMZhTmoDfUv0RQHSn9f
jE//sl1/xDDFv1DsYVKLSE8q3KNSaU+Ja6xHEpX7qnRl1MIfr9D1gjhTm8ydkQwYwBfaYOvpgjgw
d+5u/ktMJh4gVJpQhkW+RrfRrM1tW5F0cEBGzWUQrSJyfFXd2uioSkHdmOkSb0fgnzK8NWQR1uqE
5ND15rX63BekrqEF/bYYHtVl9E3jbpkKX8m3VvaUa5/opGxzt5J0hwjeWSbZYgzyJuvw5I4NkUvd
1SY2s+q+k/Sl1b3SxvSFYltbO00/r/G2a9BhlziP0VPZblVlg+kZ7vyoxtkXI3I+tYUMrfbRbOGL
sBmqjv5IAPE4C4KJQKaeIMcPUNe3EkTsieWP1RGPz/yiDbFPg9t6y37u+uFGYwwSCECPAS+Cm369
9Ugutj087AiURzCK7ajEQVrVhsTXFBgT5qazaR4I5jG68lrKpKgUZP0dtnmBuco2cAm9RoYqFOwc
YCh4W+DbmfDLuJ2r7CSbFAUGf23mrdv5+fgKIDNzBOslWJYfhf3z9t4JvANMd0B+G826hA2+4JaF
KUpGX/atEtpVN7ebRiHgKVAAlQF/ytrP362xTTUPeI/ik4LC1OA3aN/tgRbv3b9vZGAK7Np4wjHe
HB3Y1ztsdmOjOKWphKQwUZxvmrfZGGWAQ55CjFkFMJDgQUBojLrph8huGWd3qXQs2Mk9TSsOho2J
SfCE9MXx3X6bl6CCu3f07BGQhe2gAK/1982D+ATWyYu2LrDu86GRWdoWRWFXCSftmLafMXHN6XzM
77h9tCKFvZTCbWfdLpkZubYSKvWXznnSMV21XiUyPvrMWAnLBMFBQcWKvxSD0rekpRk9I3WS5Lud
Pb2kVbA8V38PeURyhlG2MPIHJOE5NV1BVzCtpKDnlO7QPBxk9b27pv6Qff37TbuUw70ZdmcNXW/l
9BynaHxbmmPDsHu15LUQvH9Xq+FMdrI2HTUtbFuariiOHKtxH5mWV8agopEdkVDhbc3F5TbQ9Gyp
nB40c1MPxOnoea2+5voGxJspcfa6Qp5M4xDXeZC2T2beeHPYac1hmBtZ/91veirOQANo8+cLuMOz
MPCxpl1Pz6+J5aETQfesKSjC4ZTYXpz5dYLUkd9G/p1fNJLXUbTTeJVZfgDE6h9YAxotZwPqRnpm
8/aWTdr974jDeZHcBNFtA/89Qh2kRRH6coH7Cu4HEDLo9Jy3j3W9cYZdPEl0U+AGgrT7jwjunZsU
U6ui1aBnlkRU9Naz9Ac7j3dS2K/oFQKDDLqObdauxPsyLgin7Thp43P/tCTHLnmf21NfN35C34b2
MVITWXMQc8R5BbkQyMc55Ypx0K3ax+fSsrxxfW+UFDMEscCIkSHcVST2NFCx52nn3b7uIvvF8LkW
UvFIoP/26i5cXlZ3xWR5CM7aeps5JtykzxPKyIuBmt69M8joyURHeCmP05KqL/Bu2l18dgcwrizh
mkUeY6qVATl+oy35HYVLhCwSXnX8hQtKGlBNzF05xWct25vL57o7xdaPyam81r5Dyxlc4YreaxhK
WZ7J+m0unztl2xTjLmn+4V5cfgi3YjuJVQBYtPjcjqecfuu013iWqI/o6rFR7xZyTXhQ+emiuZvO
a6zp8bmGnvSR5qsgouxHWbVKpCuoiTmgywB+BHDha/dkHjQ9dS2aYAZXQKpvc928kmKfnnu7f8uc
T7cVU6Qol8K4u+7ERptNvRPDfQfL5GycMvIUt57W9Zv/nyD+dSgIOo86Oz4nSRbUyzvJS9/oCBIn
mkQSv39AoOH9ZigDJHwwe4p/WnvcZj1Kp7ApN26qbjsS1A3Ym/QgXjduJHliPwRkvDjujR0ICEOT
JZswWcKAf+drZUDi76v9g1pnzSKBs/xckq2ZSDph+AcHPUO6Cs4YgHOQtcSwgGst0WozMc1IV8O1
bba5goGVhjOd21kpfBAVHfpE/XX7AEUCEW0hR8SqtYBWXQssSNuOVlYQdM5i5Fpp7XP11e7x2pmJ
PyaysX8iaQi2kGRDvQqQDu4Qtamym0mvSThnSembnf09KtVt1DpfhnEJE2rIggL+LWLjNBmQVUM8
gFYbvmHAKeqqqwGBCFc18+3RvCv19VVVqiPy2j7Nhye9iTZ940hyIeyYLu0nJ5ZvHlgScGIvGcTC
sfjlwklx1e719sHJRHAmOgXnBcLMGPnfTDsWeb9FwVNy5XjLyNof0IiOBDuuEbgAuNNqaxrXg53Q
s0uL7Wq7OzwX+6T9fHshH4/oWgrTmYtH1LDcZIxy+ObqnGPyZuWXuusX5DnPM4wBRqXOvUch8vm2
UNnSmLW5EAraxkgbewjVB2BaKTpBq43bEMltZht0rQZYGnpAQYKInkmUMq6lLJmx1rMJKUbZeXrb
+HY3+UCT5qmsLUsm6X9I+7ImO3Gl219EBIOYXoE9UiO2y9V+Icoum0EMYhACfv23qL7fPbW1uZvw
uXHidD+4w7klUqlU5sq1JG+I3alS6FQlEUROUV0Y1R30WehWW3111yAxZC3cSCheS+sRZsXHjsGK
CRmlygWvSxNs3sdXNQW4HQqVC7oHxxaVf8lKozDVISNyYTHagNUnitfZGD4unrp9RdOPmWeK6bkA
nBHPt73i+kzBMpwYaSuqYaDnu/xeVVFBxIS7+F6pXiK5yUH7mhN7f9vKyi6iSoGsEbkG2Cfk6rVV
kaSLcZtFrl6dwKHg9VpyotbjbSsrHnFhZfnzTx6eKKlOwUGWRprj7NLqG7POac/2SrMxyn/1QFw+
F97veCCi9ISy07LcT4ZGg+UGKZHYGPEb5ZB6SZ3ArJ7Z+KdpH8ruB1c1bzJPYsRYBtQyy78lRvmw
j4IwUCzYVIy5XdoHmB5A2KTKcEtqQQrp02r8Nn0BQn8r+177bssEwHIzg9PKlM6YnpRO56Z4SeTx
fKgGSBsMytEmT3//3TCIuKilAvuDt+flckZgB50iHbNIMzMwu9i+Hj92KvDPWxoGaw6CrgAeL2AT
wFyzFAJ7q2pt7kxZZDoHiBCeEDNSFZLhY7xR+lw7VeATRRUddGfogcsrSpqEVtBLiGIj/QF5Xupp
akKD29t2lbChRK8CPAdXxO7BC6WvA5ICqIVXjEYl/1ZOz9wG177Wnwqyd2i9B/zDn5vcwxNmayjo
o6N1GeUXHDb+Z0EAcznRl19M55PqJIaRR4o9eSakFGfnoFoYSn8clfnY2NnBZj7PQmJ3e7VvgrZ4
bfMt/ZLrTQaAcNGJAGgHQC6ZLarN4pgpWUyj+rmKtohrrkow2FwMvqM6gV78h1teLrEigim5nRRR
UmKW4eRCHDuORs7vsoEeXXVHgb/LHmzKDk56gPrNo5sea6Y/I+JsONP1IcTEJ7rBeHXjI5MPPcNP
0aYlGch1hqmMpuKXwd6Bk2zERkRbMwFPAswPKFMT/dPLxWY6FApcYNCj9rXhj9r9X6PTsJvg//mP
ASlipmlh1uAnLqPYND2lCZmnTUi473MU6m+fitWlgFkXE3G4SKE6e7mUKY/7koumjAQfTyI+WnX1
UBDldNvKdSRxlq1COg/cCcDN0rXZzn3bcaKVUTpZZ4L+hl78hKrIUzm93za0khrAEs7YUpnAI1ou
uNgZU5Mp1vFpis7PwEzKX/sKRCv0XPPO1yCAZBEkkfEWKm7tAFwYll7vc2I5k5LDsMWiVDTeUH/L
yJmN5FCUzKeDEjD8i/pQuDdw8fDpD1JXC+VCN7q9BfIzePEdUKeh+Q1qgoXN+PKLgpQKIO7ZKqNm
4F6SJ14ivtbiZCH0EHshod7woFV7H/k/wMmA9EoLB7O2Y6MogvOmTd8I68FjXrCqRal1tE7C0HJ/
1qpin9dkON5e6RI2pbCK9wcCOtpLSDFkOHlRD8oIJh3QBhJ+tgq8BOzAUYPMId9HZdwwthbEwQXm
4iJcSl4gd7rc16YwWwiqzxVOSolkBbCTR5KzLOAsDnJFML/ss35vlqQPMAmnHGrHLu6gnNOetLpM
j0k/0cAZq2IDcre2/WjO4lwhYoCKSQoVAoOP1dQwhHS3uiOx+a20ipNRxKeJxQ9N9djmgC/e3vdV
XwdvLaBFS4MLHenLrTChKz7yzKoiW3sYX1NxGAyE97E5oPHbJIehSb16eLLss6513gKSoS/FmW0x
Eq5caGjjYfhoYfADpkpy9LoBLieJqxrq9hhom43G2WkQt9q4TtZCF3Tdob+BJjDuFClr6DVS6ng7
1ZFzQDvopbADdeMLroXgzxakA2SYU6vPKiykSEEy/T2dn8mGiQ/nlI4KCkeY+8GgB9Di5uJFny7F
TvS6QHmnimbV9dCdIcprvNPFL3JwoFlSsYDERz1VPVHtWutcFG/gSBNhDHrb8s9Uv1YPoGeYx53o
DwIvLlPfcxVdlttutbIP2GINBwwlLgCtpH3oFQ7SXg3TuVY+HaZ+kQEA52jabtVZr2aVESHRjcY8
K5pGziJ8ebkZc2lyrSJDhac9KT2bOeBdV30gwnfcPKs/WfbC0B1npk/jQNkEL6w41IX15c8/fQq3
mmdRpaiLq+Crch5m8aBoZ5q9/Rebubx2XNRE0ZOWqnZQGKQTAI4IC7GChw71emgR5OnWi0eWp3Q+
9nJ5h+OFsAwmS8dDrSDnrqQIBcl87BjU25LHAbX/zvVmwK1Eft+yQz4LvGBr33WiKtsDgwgaNB9i
kl7mnPNvWfaYjPt+9DXGPWg0HCrnTovbsyI2WnUr8QIvI1SHQXeDDFHmFs16Ae4p3a6iogYNlOlg
JpIzugUKWvu8wIKBkMhd9HpkkAFzx3kcLFJFjXhLRvWQgbG5nr3U+XP7A18XxdATX2g+MeUELjR5
LlrVCurQvqijxv7iAvCadX+cmPoTgGjuT1E8i9jaOJ8r1+2FRSnq52Nf5ClaH5EDPrmmChroJjP6
R2/KYFCyDWOrhxS0TkB3A3gNIKTkwFoKiYKZiDqaJj+vocbMXmr7ye26oG17P8msF8pP7UBQsyDP
TbZRG1l7LCKjWEiRcL8APC/HiAKIO5RhkMvVzKvE6KlZeh87w76xlSfBph9VnXiED1/LsYOwezdv
XDtrzopThSo46MyQ4kgBO52yeEgBk4wqNVb2Xd9U36dOUTdKCStWFkZagLTxXsJlKp1e10qLvGgo
i8ams3fCmcdTmbfaRuq04qqoiiB5wst+GWKT9rJTrMa1B8IiTl6L5AHayodY1Y5apu1dZvu2ABJi
+EvQJOISYHJANQJgiitPZpprm9pqoZzURCXtHd/SasMfBrJFO7pyJGAA3gGmHBTrPhSQPsXyYk6r
RFG6JgJByle12GXJcLQT4WfW702kwcr1eGFLujcYyZ2mRnUgMie0H2cSpt10Nl2x4fnXHwtODzXq
BUGEQoEMajSrUs26pmojlew5H40j0Ruyb8f8nOfsQc/aH32v6nvbSbdGN68zWVgG6e2SagHXL0Nw
ChyECfJkbTSV5zrHE8l9QCVIyWlguJEab038XO/nYg4IhGXgFrX35Wx8+nbtoAN5ZlttVFpBN4RK
/QDQzEYUW9lM/GKA11CQQDdLHrtuYVtzi6qPNNGEAMA9Ot0PmoUgkNyjxfejznbGZnpzfabdxeNR
rwMqH8meFDlEK3RIIeQ9toyZ+0nkuq9wADRvXz8ru4cpfGMZPkSVBaWKy90brLYqtMLiUWv/Uszn
yqy9Mn+9bWNt9zB6AwGQhX8Zd/alDVfQJrOZyaPc0AI1U5Co0vQ8dIV/hkLKH8oSgI22JIdWqtXA
pbtkYXNBAQH/v7QKvSGro7TvI7M0HuveBVrROLlD4qH506Tm3ZxlHqX5K6dpYMVZMOQPedFtBOaV
OsbyKxYR1KXVi9fN5a8oIRKdx7zuIygjBNa4w0Xp8WLXTf8Q40FTVK+uB7/BTMDtLZc125DPXdpd
vsmnU6FQpxFibPqI/xFO4BCPKhEDac8cmA/pC5Ru0t2I7pThuZVvbz1TVm7dC+uyQlGZzCYuXVhX
M/WtHd6FOCQJ8Uat2yGKT90RZFrgwAkILt3bC7+O5EsfSQMbIkCGi6Du5bpHlDftfGhhuXo3zZMu
TpSho8m9uet2t019VCAvH2OXtvRLWyADpRQvAHjYwsl0YPFjT14qARoDiGCAGXpqFI/9/McQj1WX
oKJxV7q/0IRsxW7ccLOtVUtPaDKhr98lQx/p6XAyXbBBQEbefCt1524i2YaxlbfCsm6UwhGWsJ/y
IxQiDDZIDss+YlahvzuGUM+oF7kTNH7V9g+fuWj9bIr7eUdB7sA9J85VDXJ4bVXvySD4bo7zkj01
PVpUSWmSn12Vs8LLxsL+UpeVzkDMQIW5my09eyZ5q3cBKOqpctDUgpWHtDa5eho7KzdCR6nSx8wQ
1RZjvKzl+3GAUIpBLRBKKijKqJcft+MuHXVzwsf11F19GI/5o3G0j/FZ3UHDETIQnuAHK/xS/7QS
KAkH9kZtejV+ff4BkidnrTG2ZjX3Uf/K8j3xkmd9V9JwHH/N6jFvuGef2iag2kbCev3uwcc1dMBS
MJuAYQHZqZnIKU+xbp7xwmdWHHtcr8rjaMfDd7uMk2jjFC0beXWKPhmUfZdWdeuCZijKxwZKP81R
Bw7H1k/UroMeVcdyfCnJ7ENO/LbhlfsVLQ4MHeCfqLDK5E04p5De0vQ+ykrd8GlChWcOc7K/bWXl
fkWBAoEItT2kzPL9qph926t2waOmDPvsn1j/rRsbmd5KGQ8PjE82pDvGjhNbTaBlFFnmqzpETXEe
2p3Y1c2dAGVBFwII032zPB7q3X3bvCUAYN9e5Gq8//wLpNum0sWccEE5svRzmvD7tjMC2v5OKWai
d33oGH3YCv61p1tcDWsfEfUfuOsyMw+epMtTytJOd5W24ZEyO+qXOkf6gsmA+Nvt9a1aQUkBlXg0
iVAvvbQCjpqkYXrLI9Os1VOht83JxCTxBjxx5amMqh4SWBBAAJGJ9sqlmbgd8phRg0eY3duTN+dg
+bUPifYXw+8fKrLh//pysOSD99mctHepMfScZTqPRIaRWzMbKVhjR/6DCCsNZpbzO9Yq8yNGCTGy
b2hVaFgx6kCaw30Q9mS7eU76ADUN9QHj2zk62KVzKsZq2KvpLPadgjlcosfNS0Pd4qFWZ9CrJ9nW
CNF1ggWg/4JXR/cAyIArLv4JTx/SZc4QlQpL342mSP1KtNpTLRLtbu5YjDlsowCzAbQaQMDD5v6s
gU32120PuTrm+BV4Zn2MSoNpT35tccMeuikvBODjxikDL0mbJqe+32JLunLExQzcEDU6iOrhX5ce
oqQTgFo6FzjpZvGaOL01gtdFYNbh9nKuLoEPOygvg+95KU5JMdlQKpqIqRVRgy50UBjln2oAIyAp
JqhUZXVw29rq5oHU7n+tLav+lKvquWNWCRKmyHKr2HetQtnNBVjeWxRK/jYcfywMbaZlyhgjs9IG
VrRpx7jpRISWg9fo8bkoh8DO5o3Le/07/ceMdIk2AP3kBnizotQxv2K0PT7rg5tuxP3VbQMBAIiE
9SXdl6JSpnLBsnTAtuXtoYKEpdW0Z+Fou9tfZ9UX/mNGBmlxl1BnwFhp1Ou/++EsICQ85F8afdyw
s7EcWdjQpjMzFROfxsGkso1uRt5xz+r1jbC3RLWLqIc6Es4QypFA92D4UAqyzKV6RuNRRGrepP/U
dgxG07SNB0+o1rAjwIgHcaZPAaTFtqoIKysEXRa6e6CiAHxJftEXDCoGdlmMEVc63ynwELTanYap
6dsfbG2FIFBFpIC6BZjVlp/x6TilWoZd0+oRxawdI5HeQaG6GDW/TbE07gAmXm5N7qz4yEKdj0lO
wDWQNEubqrMOHIL6PAI1YpRe03LIfar57yytMZsx9tPx9gq3zEk3l9MaxpBbYoyEEHvXnjuvB3+A
x+JyDMzY2biXVw4zBtzhMKiOYGb3Cj7V621lpOoYVUV5JOpwQHPrb+GjcMrPJqSjTLguwBenj5FV
fCedCDrlnpK3ON6Sx1n1wP8s5eMy/eQaVcuBytaNMaLFd4iS7DTaQIdk2ghM0oah1KJjTgYZGUpK
gPHLDcAUr0Jqk0YPK2bTvWrGYMVI+zm47QTrVtAwAQv00i9fnOTTWlTaxdymrR6iKToe9Mz6Y1VZ
uXERynWUf9eCythiAew0smePNJ95j+8T1tCbYl7b5/NTpbbTE+lYt0trje7j0twlzGnhfx29U+pC
ePmYz7t0BHtzCqb3M1Nny4Nk8+jf3gI58/8/v25RSVlEOoDvvNwDJxsxPaALPUzTGRM7uqen7oFa
7kloVVAWYWyCJzrjYdc+q86hamwvmV/a8uDoqDvZG+dkOeSfIuvHjwFWa+G+gYQ5in2XP0ZR1LxU
0HmHPoTPuze3zL22PsTT5Fl0w9Tat7eAGUBFDZPAV1W1FPWlrtYVLewUkx8pfM0v6Mg2/PhD20te
EebkgTOEj6H1IUXSompZOfAELlYW+rGedXIUcToczRHbmzmVGs2kz4PaSb7XMb6zmQr1IAx+IjH9
Cho7fuIOks52gniT1jfNHgJ3EIAQg+ET/M1e3sYYuK9aJXD6QkeNF2y3XawVO8eplcA1Zus4mJA8
qKpGC3qhvJgGLU/poMXYVvW14yPZA4ib7m67lXSBfHxIYLw0TEYAlnpF0trYNR3ETPSwAffMkTtq
HBLG6C+Sdv+IcnCO0BB1grFojT//hWG8xCHmCIzDlUxfSl2j7hNXD2fF2rcxe6jSas+69tFWp6OR
TOe62OKsX/Mk0MeBThVAX4gYSJmukvF2TElhhCnKuNDyOo/dtNVdkp/HHxuKmTMMpgDGhR6CnA6C
OA6FfgOyxtVh6vbNIX3p/nFnL4s98W79pFvCgHLt6MqgtCp0djSuxzCYG6OXlDvtp0K94s36QjPP
eEueEiPgsbdFCLluFrUUDYrxWK6cXRNGba2F/nAo4qchDYpHem/dDWSvck97AHXHC39q+41rQMZz
/btW4D8QdWxQ/coUv11FxlHFFF7Yce4n832eBbXYmep3J0eJO/dq1zPql1xVvCL/s4maWw3B4NKE
zjng4kCUSXXCsY4hyS1iPVQUBxRUOcGcPqhRZ584SXkqaxCDD6o172ZH6361idLsm8Suz3VCAJ53
my+VoiWepfUAWWRVe9e145fbh0q68//dH8xDgeQE5TzEscuwnLkKWjIKaqUac+aoLju+043ePNSG
2KoDrQWOZfTqX1MoeF2aAlKlApw2McLZ2FlZCojmydVRPyzqE5KCO33r4ShXTKS1gf7x0qCgk9Xq
FGvjhJ2nZrifSnUvlOYBZEn7vK19poeaUewVa/IB5vTb6u325q6uGE2q5T0OuUJZ3RvF8QHt18wI
SQfAed90r0xVA92efzCL4gkzJ4cqoxsJ/prPoV2HjUaHF414GdRgqfGoJLmjhplxpqNziM3EJ5P+
4M7v/fcE+h5GYIz3ic1CoGeCGT+kscVhQu9r+/ituBfOOy5h5CCQspZZZeLEjat0LrTQLst9Zn6N
OyVsQOSS7YrhYQK8TGfqWWWPiXVsAaqt4qfE+aHGycbVsZJ8IOtEjxbfAGRpV48eO+kKgwgtjOsH
fGmEn3g3zTFwTL+pm23FHOkBsvgdrDmYi0J72wVh56XfQSCuESzWtdBJWs/Uxn1ZTQeH0e/CMj30
nIyYBRlU+Aqde6MZ2nYSVGXyPLbdU1b1O2XaKgytXTFLDQDiCkiG0a6QXmDDZKVlrdha2KrNy6x/
SwkGxovyizuALX8C3euIgoebjKfe+K5XW+jztd1fql8Ig6gXwRMu94NTy+LuiHxsUJR9OZ21ju4q
UXiYV9e2cNFLGiklZagV/a8tFGQvbRltnTrgodFCrTtPL33lCeK53607qz9nm03klfRgoSjClBj+
seD4L43l+PROwageEgNyKMPkuyCXTd+f8/ZrjS6fsJJ7q5/8CUC0FgMK8fMEhZTbIWbtJ4CkcBkv
VAFNkeGxrsVzSriLA4Z6X6BUFkpkdrHVp5CrwR8ujW4XyooojiFNkWK3TsYMwy0ZHm1DfNASYLDN
r0bb+VZb72wjPdfgdhjiYOjpSW0qLx7Dhs97xtifdNIOLiJQITIwP7zXEAQb5/KksRQIYvUEMd+N
43cddJckygYrJWAReAZIUb8gDKqRtNPDvuUCr65dk3zL+l1nnNQ4yBL79+0PsGIOuSiInFDXxRSV
PM9vWLmitSMeWSwZXF9M4DNqzWNr1n42QKa0bydc4GKrAbmSTCGagtQYZV4TX13OTDU3rRDqNB1s
CO6usn6WMaDpbuCa+T0HTN5+yedfRfNOkp22FF1ov4WA/H/8gkX/EbMxULqV9hmEKK4ilEkPx0zk
GHioTzmL77gKEWTnZ6n9SZX8SyLMk610v1Ezwz1f+cM4HG5v//V5X/bBwYMEIDpQs0ixZUyLKlkY
a0LrW2nau5RAAbrcc8BhuGseG/oMKMNtiyvB9NKkFGKqtk7KocQDyFQ4DzJqNHt7no1I73Oxcyao
jpGcVO8dwRBkWxiF35eZ4ymcbWmlL4YuY93lD5HumTp3rAxBXQ9dJVf2Y5E2T5M7F3vSDurz7UWv
BADYAisGkIo4/vjil6HOUvJuqIHmDtuU7HMCRLVFshfICFaD6SvdYwZ6csOrx3HH4hok7A+F4s0v
veVb8WM57p3xF1AWkwaQJ8q21IN8y9Znub51L3+htBtJklJ0U3U9TOr4naSZByUhMDXuptGL4/HM
ii+Ya9tn6vfYOZXlHdK/RHvI8M7iWzVxueuEaHn5U6Trdm5BwThjM0MO3OMXCNRqqj8YJzEci8Yv
WdDmGxVCmb3vX4sA1GPoDSkOGPMuPw/4l1yQzjp6qBqd8IR4tIQ3i7uWOV5uaifdeW9ydtSAVEAP
tOr3rfZ1AklLn0IDstlPScip7yQbv+pDlVN2UPwcFH+XKgyoNC5/VaOzplYYns+Qdyq+6lPW7apk
GAN1mu/b2FAeZzPPFhJeO8qHDtP+bqXukl571mIbrGrE+sfmvQjc2HL8pk6LIHOd4Zi63Rv+o9DF
s/kJEhSvWm/Tc28X1XNN9fKBo9kdjMC0+WQup9PAO+2/CDqLWNWSSgKXLRdKlyvfGgblowQiBg/1
wem51lxoVpFa8WvHejLcBKSUtaq5HtgmnL+/4pBXLpP3i1TpVSuYOGWvG+CKCq2BBE2L/qvlOSyD
Eq6nTJYHaYytroGMZlocDHAewKTxLdFP/4gPn+qplq3YMciWjbC0OHR+B7X9Mg5OHfCsSH+Bim66
M8gw5V7W0eqIPjj4uGbjLqFaC8RGNgHOnbhvgvUaQN1N8dutoTRZFU16pzTxFl/FSiTA1Y+qzaKR
h6kx6WaiY1LkjTYYIbgWDw3RBy9tuB5w6DP4ehZvdeavUzC0luHd0IMGZQCy7Esvr8ZBy3k/kFDp
X3WSefUW+dHKHYeAAXpGoLgxe+dK4QT0Ky1JCkHCGPQRed0EDdo0hvUM8cGFu+RYUK/7fjveL3+l
dHJB3QvWdRvTHpj0ldZUl/Vgsz4n4YwW/rE01Py+4C3YDVNH81We5zvGLba/bXQtbuIqR6sDqRQg
RjItjIUg1pMiM8N2rl9BbnhqjPRrnLnHmfPHZgiTBKLec3Ymcb8RqlayOLxTAaPFGxEFD7lMNLqV
25iDQ0K31d1TD8LwHeTfwagNqd59RoFt9zD98LutknYjliwxUNrp5Vpd9FCQl+KpfOk9sW1xB/yK
ZlgMrkfrEr760k4b1/eKiy4jPGCcQkKM6XQpSwKSCYUo9DFC2oITLQEvjecqzdZo19omAl2Jlsui
uQGanculjKUCQPdkmqHaD6Eghm+nb2N8SpN0x6YYpdpNKaVlc+TNw5sSdTW8LYEgltY1QD2b98wx
wzEJkmhpsiDuqB405/sJjUy//fGn3CqfrhwNZEAYw3QMDBkh0FyuErdCx1ldWqGbfavKvUoPGfgs
pqT0Kzpu9BjWbKF0CRJtTG64hix7rY9NwtFEskKb64fMQkuu0TBgpRyMqvTc9PXvz99HfgeNKBSj
oSVxuTSudY3SE80Oe+UetM1mv6uyQ11DqVWnzwN37lwSlPWW9uO124BHFTuKCZhlmuqjhPvpamkb
J0vNKbbDMha7pNIGfzDxXnAtiBiOIrCMMvfddtyS2bw+Ex983jgVcB0McUkHDxQec433qhPqLZ32
TMuPLc23BGlXOoSXVqRa+6SALaUmlRPyJn01EurNGhhKlDyInXpvdHEASdUn8d0AyN1Nwy5WvCF9
H/Jsx7aIXK99Cb8EMR2Zg6phGmL5DJ+22VaaXFF54oSsUXdldo+SN5u4p7sp2pAbVYnrG/jSltTs
i92uGSzcFWGV5k9Qz8Iz3NoZxSMr5q2gs3JpLLZQXkVChFFPS1pXMQrSmG3rhNqypcqQvWVQLQR7
H6MBT1rqA0Gqn5PSAr4BgI97q6Hi++2Ds+ZKH4QHsI9Oq1wdGWk9xYPonFBJwReo9r3wDEbI4baV
1ZUCQwFAG9wVgEPJlzqREHWuuBMm+ZeRMS8tTa8wHktQrY5qecjjBpHPCfLs123Da18TRR8U01Bv
gJTX4lmfPEe3h5GzBDtcN2VzmsU4PpuJem+no3pvWEI9/b05ULc4uA3BNYYL5dIcVSC/ONDZ+bgR
FeVRtD+yFI8XbauIsvbZPhuSIoA7GvXUNJMTDuBuwJMZo1fe7aVsWZC+GEQSJy5KWFBJqLsvU7rh
Emuhc1EjQ/0RN9EVRfoILD1RetUJwTDjxe/DM3805gPoncytqtp1DrrMxYPvCKNUuNrlXkpVUrMc
ueKEbv1PXHnIpHkSFNPOr0ZPmH83w4vHBpIwjGMi/yQqGs1S+MicFptWWE5YUgynkzpufQicmhtB
6jrzglgSmvcglkB3FyNOl3429BYf27azw0r5Vo+qPzm1X0wbS9kyIjkzo1CqVLPeDnM99bpB9Zh2
//9tRHZkg1dODIq+sCoSX2cPGFELQDx725dXVoJUCy/AhVgd85ZSdudqeLrrU6qGU5YcQaUYZg31
G9IGt82suDReUQg1KOCq4EhdjtSnYNPqQpgZ5vFDK8sCN6kfWXJHCciSyPe5AOVzN26gMVeim4Gc
FewSuBOXSu6lwamayxkRWw2ZfbDMr7ZfG63nblVo1nYPOiiYbkTWCDz+8is+LatSk5FP5ayGyJ2H
o5MVAVUqe5+OW72eNUOAvTjLYwaUGVfXfKKoaq9j/4B2/9FajV+l7tPQio3Is2oGLVWgXxB4r+qu
aHhaoJGGGQNjqql9n+ZfuPnt710B985HPQu+IGf3KaMqI26nhmXTe1O7r4ZhN7DfQ/Ud6nBb3enl
Ert8SkB0fZHmBSnFomy2LPjzB8KjyEEfVA2Thz6+75s6aCwLxboz33hqrtwJmJ5Bd3AJO6inSJ4A
scNZze1eDRXrJ4n/gCf69q5t/f3Sbd1pOiWpwN8/Tw9O/fbf/f3Is5aCENL2jyzl00YZo5YXVjNA
ntRpOgRNsE5Qtz3eXsSae6G+BWk8cJWjvyHF5sYs05blmhrS+ndhND44xqDMtpHXrH7yT0ak2Byb
mgI4j46VDBmog4dH+HFipm+G+gPzARupwFqY+bwiKUbrXZLQoVfVsB+6g6G/VSP3qEUDc0vedS2A
IkRDE2mZwweJ8KUjGxOwogM+XQiu+tqLu5dxjjA/a1j7cqt2sepqiDK4FVDcBYXDpam4T/Bw7VzE
6oWVaQaT/BaYYW3XTCCioWWyTOrKsG9iCm3GE18NMVH4pvckUiGmYORekdD9bY9btYQIjbsH4CTE
gMu1pIo52ykan6Fl7EvimQ2eo+A32ppAXfs6S3RGOx4c/GhMXZpx6CDSEplPaHLX4w+9tlNQI9YG
G7pCKZrVG7n02jlCNxzYT7ytQd0rRTWW0bQ2UEII7RhaeOhU47/Z1VtyFytImw9AL24bpIbAF0iX
dpkDRmTa2dLhb+6rZAwzak5eXjn73jxbLvf6LPE0jEj1dXI3qkUQb0mfr+0ruGhBTgNycOSMUsCI
9cTNWo1q4dT3HuEvtfPkUpiaDq0V1MXzbWfZsiY5y2wxC6NDJRCmZeq1hO26RBUQL/WcZD8r067p
jXojW10LVijJQEphqcwAynbpOGpFi1aDQFHI4gMBtZwjhoPu/s7bwh/I+PPv1wc0Ox7U8AdgiKSD
rTY5HTDYoYbgQAFc2Q05ajBOMgV54wGD6ZlZsREeV5cHmUeQFGL0Ae/My+VZeWJoYw1H1QEM1sEI
MVRQ+CiPqDojydxCTawdC0B2ESFxESOblb6fY+UzWoWdFjLoQVhnPb438w0yrpU2MdKJTzakk17O
We2aFH0qyBZ4wHvh+BG/d74KTQsmAjGk6oh+2JD96rc4L9b2csn9kM+YGCuVb2jcqFzvMOW2lPFm
kAfUyS9hKT7ESpBuboTNtZ0EEwU0TZGyLw/Dy++mpYPBpwS2LBCox9R8qRrm91254f3rZkwUB0GW
vFAfXprBFQQ+FI2j6Vc/GxzTetQTxRan6NoVAGdApxKoZhQEl339lNmgDtko6MNooUgaH/KPiTJ5
rfM0jxtvwpVrk+C7QDUVxXgDL91LO5XFOoUsb4GxoLM3ol131OtuSyhhZTVLmFiKRagYEblqMxNt
GutqVEOHl+MuMUi3M2bNG5IxSBymbETElQ+Etw2KiyDDWkQtJW+vRW0aqUAuRfIvuX0/d9GmStS6
iYUqA0EQbQbp0MZ4MPGY44YGIYkL2Wvrvpq6AaI/3cb32TIkrWV0OsoaLDa02B/w9bL0eTI3kvRV
E+jELCypy0CvdGFiHkrTs2Ut01x5znTG/eVVW5pNq34GdquFJRUHRPazUsmULBWpFhpaDKHHySUn
dE2/374qVt0Mz3R0DBAGQDN16cwC8y0m1ZgWFkT0AYtN6ivEjI/9nHbvmQto7W17a3F1yTZBWQ0S
oev5g7lzhVnzSgvVueEn6NzNATGb3EepR0WtSEl3dlaa0G5t4OhDjrEKTWfgLhNbCKi1lS/1ZhWV
MUjGyC7fuxlyHiVHylHnXqLfd278MlSBpfBoY8lL8iK9TfF0cADrwKPLAcP55R7rGD6cQP+phfO+
xdTyuTeOaeEd6FekjP2GZ65cHuCiXxBlS7UPMf3SFqbX3MEWsAXkl2eyYzwhwYC6r83YnpBvt1e2
kkctiAKgF0G1j8FLaWEMY8Sj2uFb1mVYVqHiAJJr/Zg5CxzjhTsbMWrdGppbiO46sIHLn3+K7xpa
1k3aYmktbuByB/LHzifvTRtoWyR6a66BS+r/WpIifN/nCP4lLA0QK7Z/svKHMIVvVRvfai2KfDIj
J72FcDNw0iJp6pzv4Gry1fQNMt+3P9HyU2Xf+2xDirrJCO5ZSCrCHzznULMDt3cP/ezzd1FsrGbN
85BygowPZJ04VNLnmV2nGWg9IpUwmB443VztiJ21J6So3K9KljxCYmvrlrxaHjCSyDaBnQWWBm1k
yd07cILaOTAQoT7Pnh4nJ5EMrz3fj/9D2nXtxq0s2y8iwBxemSaISjOSZemFsCyJzZzj19/V2uce
z/TwTsP72oBhQICKnaqrq1atZVm7Qa3sePkYU/Lj+pxerBvSTNQtI8YAZA4g/fONKDaxOjSDLNwI
eXkv1LtEzA+W1vIi0Au3Qc0AC0uRI/TByT4ZQIcjWGoo3GR57UrWk/4BXZ0afVJovYv8Pq53U8FJ
pq6MDFcBCrloWEJbDfteL9IFTQ2qSIIUECQqkzcstjVytiTPCHPlzHD+Q53KJIjFHYk9aAgo5s+/
XqGzcTBTF0LwV8k1mCB6C/24rxEnmCe8cHE904fyyVwxW0+oLTzqxpkE+r7wm7++M/DbASrBaULK
mXbrne+xIc7w6w2sxFjcIadvay+W8ZpNfjTtu/IrggK4Ofz9tqZ5e6rphEIzElDnJmtdrSBNtxDo
FQP9bDVgHDacaeC4iQvfSgeGvBLtK8GHi4xvHSOCUlCnkwAxtiOIKTAfrS3l+3n4ur4HLvzRuSH2
GSUWpi60EIQLQLyCx+9LHgehvkHjoSPyEF6XOxqZIEoChMQTxnRx6YaCAiZLLQ9iHJsaFbwssuO/
vi3wi0+NMMsztCoSJAuMCAQ8VRYsCK2f5399OGEF3bA0rDUvmXHDWUuGIVHzYDF/gcDNKbJ9QTgr
c4mqoEM5McIMpRtIinShkgdGBMBUPnpDbrhNlf6czeHWSkBjPYaNLfeqR2agEJUGLYZVHQCn6ExN
hWYkXvpibQF1+v5VKTkP2v3Otz4hXTkNRRwHFgkqzUCZalPzWto5NlhVInWZ1YRIJA4m660RLYee
4brn5al5Vpj7Xk2JVbYNRtLoz1pb2VDg6uXGvn60eEYYDz4W7VzF1Ag0lmKIzUhz52pxxHnHfbOw
ncUuVAIGUAlgfHC4kBs8X5VWjuMSuuR50A6ZnZpkO4eRnaqgNXbMPr0V+8orQUYBZoBAKl9A56pk
jT+0OfDaqZNmn9g8W7FVd3Jc2Uszutcn4dKR4X2OsjO+EPlzhV1PSyRjBRxXGVRqC+iwIaR+L+m5
E0Pe05uVPt5ct3d535zbY1YWqiyRlBqkDKCL6qpLC7qP/6cFZlnTrCdLN6ZlMKWRo+ufMe+9cBmt
nQ+BuZYHMZyJpmEIqGcOfWM3CewIn5L+2JS6i7Sop0+ci5Q3a8wtDZJQPCmrrAyUUnMl7XYwRM6s
rRyGs31Af37yLLHGsin7MCmDXtpMi3WzaHst5VFdrxox8HwE4y9yTwazNLMWkyibqhKMj3iJoHD7
c6jgQ8Ki+fz7XUbvfzzRceBQVT8fTRqLJRpc6zLICWg+0TMfq3foDuOBoVYOD8pBCG6QCYLoGNu3
LLXAcQtoHQ5y6I0ZjvlzbNFrySOTX7OCIAM0B1S9z2Sf+G2XWX2MqCZIBS+vxEdQM3+BDQ2YdR4Y
ZWWbYWXQNgf2H9Qw2EbZYkQj8qAXZWAtRXkT6kT2rbj9cX1tVjYBLXdKyCEgOALw5XxtILJiVmqu
lkEiRu1ugub6uzCNid0hfcdz8WtTd2qL2XCjmcpIDcNWvDyLdbPTtNcJd7Ja8CgpL2FxeDQiY0vT
MIgKL7g4u2FG5mTQcUINwc8QEThL2m+qpnEUJXMHEZKpdXSfEX3Xdg/XJ3TFH52ZZiYUSaWcMkPg
VKEqbmPvy26GUJSUXpd9WEljG0IW9PHMq3atTi54mdGojmAR8g/nCymlYSulTVkGrT2Zj5loE7I1
ht31wa3ulj9G2FcqCCLAJTLgJIvgCA6r5z6BiHBhDLzK1trWR6oEaX20BiO/z0wicKLQMuln7MqO
qHulLCd3zurJvj6ay2ieptBAHkJbQyADS39+4mVls9FSNYwqRE+oCwr5zWT0d8iE/Y7R1mpbqsx5
fa/OHppBsB+hCQeGoHN7StmrBSj/y8CMy8JL56X0hKwx/VIkPNKytQkEvyEtwlBeL9YXtmmv6Y2S
VoFVh5tWbtH2Gmo9MDLXZ3BtRIAVwXkAgooeCXbT9VKOLyiroDUfZh2Kn3gJtfngXbeyMhgkDyj0
Czgp+Hdmnbo4MyHy01WBKm7A4wwL/yLuQmIEISEY4UHpwl6FpEuEjDRDHaRx9WCW2U1Jlk9VJp9a
ofz11Q66CzTR4GUA0hNUb883QZ/laSFZcR4kyS+hfMGrQDUer8/X5aqcm2BiXKrr1g9lkgco9k1D
bKPJQiqer9u4dHOwgX4HJGoBNMUWOB/GQiBT0eiwkQ31LtRBkP5cj7dmdFCyjQh+GpGz0+i0nMft
5/aYaQOrMMpmMuxZyFeIt7OTFs+juRN5ko1rc4doCKp4yKkjFUN/fuoTUvxBBj8PKijZFJF+k8W3
KsgZrs/epRWEQyC+Qz4MTDAwdG7FTMpIF4opD6ZJ9ab5MKiFy00mXS4RjJgKitkKoiJEEedG6hrO
s9bxuB/rxSknw1ZH9BoMXzGZHDRblpu2zDjjuryEzk0yfrub5c7oB7z0E01wpPGHAZQeNsTIS9uv
zh+YRpEqRboHcITzoQFYFOuTKMPOqHo5OqQsMA1wMbQrowHygDKaftNUsLTlc4VLKNWNPJCrzDFC
Ca+yHEkD8chdqksPBy99Yonxo/OSi1WnwZLVv8TTrTXytPouDQCRBTUBBAeoxwGKeT5hsilISCjN
4U2db4u09eeYB8+7nCzajkTBn4i9AP5kLjfw2itS1ZbWjdA3Xir8iPIFzd3FnrKzXz88l2w2FIsF
8BK4W9CQhOff+WDmRapA6FiHgFF8FJ1riT9Q8ABnf2jLsy0s8nYQ9mh2Fsz5vUImoeqCqNkpXexp
vAaay32IfBbonQHbotB0tlOvSqx+UYYFdGezOQaVMWTeMqJM0Fhivr0+6svTDF45SpOF+jCQlhbj
MkiTAPqadiFKId2mMpGISGNHJ8UvuUDLRT5v0Oj82Mgv162uDBATTesSFoCpF2yGI+jVWrxshJtK
GVxZCeLouYh4+aVL345HIZrCERLhnkfl73w9pxKcwWOHrGqthr6lTzY8YjRb/kzeeuXXXw8ImxPF
D4oZ0PFMPLdlak2tVEMUB+BpfM+Mt0J6TAvtx3UjK6cNTgPXI+5FtG+yxIZ1m3dpraVREE917y4g
OAPPicrDpqxMGzh8cQejcon9wPp3OevrZUZCGgi7WzCx3CntXaI+SvkAodX36wOiEcP57YuXLqra
kFGT0OmoMBGFnIPfn4QCknPm4Oak3SEhHSqtD1VgJ6u+ap2T0L/cdrCHRnq6SjhVrAhKTxAmL8SK
oWs5b1WyBFol3Fggz7g+LHYGaUYaKQl0alNCLvz3fDPE6rQYcdojsRnnw03dCjXKRnnhi6WAeBlc
oU6C2eA0cLJjQ7sdki3oKgDWB/+yMq15EmUqXp5J0BZ7QXqmZaTu6/q42P0HE+h/pYqllJXxopjY
hrFRyGmcBsRAS045RcdIy3mt2ZeTp+GBAX4hbHQZRUs6zpNIKR7NBFKDXRqEgK2ZwFOEhuzNw/i7
BEthAlnU62NamTaQd+IsISsKuCN7g8VQGhU1cLcFRou0LNjjE/SzvF63wfpYOm8KhAIt5JGoYiCz
H4zejJPGmtIAauHOXAGGU/7SpwfwF9hT/5Q39tC8/b1FdPPi/kCoiQcbk71ccjnOKzPNwJwv/W76
eHmAXO54b+qF6NZtk+xIqM+bqR7bTVq3PBYu9ljT8eIqAYsTUhZgCWHGK04gpm3EJAtUC5wVSWdu
q1772Zmj24/TRln23EBnbYaBC9TpHKO512Busanp1BgiKVlgLhBpQZev4oRj56tibdiZkCaOliml
lzdiCFWpoeWc94vIAQPG2xt4ZLgx5O9YxKzQC705aVkRLL2JADWum40mZYOjQiLGNdqx2ohdVXup
XPVbqQK1tx1NibUrpqlX7EIvZg8K1MOh7MLsJs6b8pBBNI2TQFo5vOjJhxAawlqKA2N87RBpELtR
pCyAuk3qZYLavGWa0HByERdcTd9TQUUkQVoC/CTbfQTqsMKUahNKxc9l9ZXcA+NYbvQnkC+Gt6ns
VNAJ+FSE7fXtvuIzKJQeQEfEMDhizE1vKZDLWyQsfyV9NcMnuZOFfX5Mnq9bWdnWZ1aYUFTtjTJH
jScL0uImaiEBDhV14wkcWLWW2SKP2kdn7sZ/JvLPmJgjrCmdEVWJkgVdrk3OKDcR+Go00QszZfGi
tovc66NbcYTAh4DyA0cXRC9scDFEaUo5f7JgLsHQiPt+n6uc63dtmTAssDtRrhT8tnPXrmVp3+IE
ZUHZVxBMFRPrFg8hsi+kzHgo5WyxqybhXItriwZgCpwhQmnKd39uE1mjuEtz7Mc+fJg9qMja0vKb
1F/J5/XpW/FA4NRHrgevFBU5K8bObJJaNBo8vdtBQCMpVMYOEPBrb6uwqL15FLQdUqzkbi6FdyBl
eeWwVeuU/ZW+k8EqwmwWIUVHOqhw8qCeUp9kIzjo61ejBia78QahOS4teStSzo5Z26EIrpFztJAe
Q9vH+dSO6lgDu6oj2xCmNq13TuQxbI6md31m1zYmbmjUXxDMg1qT/vwkIChirTNGqNYFWbdvQUCj
RLcVr8y/tjPRLvldvEWXIcvtNipaP84itRHbxhaABcgUGI098iQpv9tTTiNeeqohFQ34F32XADF9
PhgI+KijlVdFMFcPMYT/ikh0QLudtI+KaIsFOPZKP++BI3hrws4WqvvSckPB8ho9skdoWJJQAbC6
M9AMHd+340+JbKHruq8W3mt4bdZPP5TO2Mms9xU+f0jaIlBAnIsiNfTQ/SXNOWt7uYXwmAHXE5W0
RM6PbcAX+3qG8D2wYfLwnB4UvLMXKduCjpx3LV0OBwl5SlwJXCsYTlg30NU9EIyVWARTXtoSeJoE
6b3uE1tcSofygGgjMEQdeZbSoykKeNunQKQu9tBrPhE+rm/olXABWikAteKSRFb44rFYjGgAm/UQ
GJzG7wsvvMusTbd8xPkeAYJPunGbLzJ4siErN31UWvxYK40z619j7F//kgvYAo7t2ZcwXmvR60qQ
IZgU6Iarzh5QTve9N/iDn+3Ig7kfdsqhHOx0sNvMr8q7JbXRc3H9Gy6Kauw3MNdqpQADAj5qpJXd
n6NHnNSz+5/dHe/ofQNjzo/e+VgZHxk3nSDknQUf6fWe5A9Bt1M96cnyyz3uun36GO+Xm+Gm2xre
AxhjfWEDpuANztYmuv/a5sfGRivUdtiUbuGBYdg3OO708qbC9+G9g7NA32864+fqqUlqkJ8WQZ2m
jZ8qC86/aTSOlPX9RtQSxWuJHnpF0fGWYOUUwjLNkch4Mxjsk0tZskSXk6QI0kWwu2pT906T2W23
u77Sa2bA2AQgPe31QpLz3KXkAsICcaqLQNSyDC8fKEWo5W0DoayYl45Zm0sdrw9IYeHBCgHBc1MW
fLlpVfBeUwOCPg0A0X4IlPAG7GnA4NSvWspzMPTj2d1FoyfKj4v+BLYDYjGzGbApUgQZNNnE2hfG
TwMDS95CNK6HEprIMzDDRoEmbUdOm/dFnwI9QSe22YwNGiDDDkjYImiW3xbZtBKS1tFrVndQELLr
8rGffpeDH/WcFwXXLuM9QmizpUkJu5ap+8ZouXn7UJKdtLewjyCQvfTgfJzfSuiBXN9Ja94cIjgo
Q9LqHVLD58ubyOVSDHODoyI0iUPSIkHxHTkjqS15dbW1nYSSLKU+QWgFBfdzU0SdRzRJqkUQa6D2
tQgRNj2YcWwjHBe/tLrES3SjBwVhUXOOy3fIyG6pE9MWk1Mc83rJgF0vgkjXHCVVny39rRt9yUr8
Qe12UgcpRdVbwK15tGYX78tx2sfyy9Rkt6HebObuAcn5rfyg13hlXl+AizZcuuVOv41ZekONFQNc
I1h6ay8bbittI4LWFMrf5Ufzg+VNeLPg+rI4t8V3oexyUmg3G6gnIOLCGB71rrbqApOSH5BI2d2D
9zz8oZfOZ2NLDjIrdudknmxX9ssrFE6c1EVriVM5sR/59P+pi3jKCzlhDN0EFx+F3BFS6BQIrTGe
rWs63RLSEQ602PRx6ZTz/ZL7ZVZsiF0nlt0sPGq4yxOA7kC6CECnIuXHVsih3zLJPRjbgiRbNNto
opvQEiNbIPX2+kpfOu1TQ0jZn+//pFFaWU07QPkG8yZMjZcIFF6NajqNyJlE9WISqSUKTaaktmh6
O7cEWaIRWRSAM6yevCO71DtDlhPOJbuycc+tMPun7fWedPoANJdhIQjsHLn6tOrawYvOmcvFJhqk
0HoIGggepBRau9JUTm5udemQ9aZ87ujm+v7Ck8haU8dFmOiMGtYzErWNdCvKz9cX7dJpYZDoN4a/
Qt4RSOHzqYxrsy1CcSyD8dHo9rVTafZCnPBnSjh+4PLddG6IrunJWEy5LhIDGPygs9AK7wrVZtB9
7UlsOMd+1c73eacZbozo3M6cKmqd9CLmrNNwml6k5Gi1vRM3exPkt9cnb3XHn9ii63cyJhJ2tVlF
sNWBEUjxZok4Ue1xkyGXPgNTd2KGfsaJmaRvBDU0JwC6DCfSbbRLA/MUeaMbdd4k+9fHxJs/5jVn
RmaT57NUBnr8ZZIEiclDhvyfoHPJbXjDYq7muU/zospkQLn6Eh1cxW1iTI0ty5MtA+E8FH44S/ez
EnG6gXgDpJ91MpvtCI2sTMcAm0W9zUJ1C/F1Vxu3yFHYhsJBe6+PEU7XMGiOnaWsbaUpAmZag7Hp
K4w/NLmztdzGZpTy2DEeJmnkbMn10f0xyCxfsQDqMdeYVEl7T0K7NWun3YXqvX64vk3WvSMoVf93
ZMzq6QNCKwKyuiCJg/6HJphPc+eNydvcDJtl3FqI26203+GdjrYozh79bj05v0XpifhjnFlDcPJm
Et7gVQC4emHHVZvagpYik98AamlH+vzTkGYUK4C7NLwktUBgqdQxmo2axIXoUbE3OwG0ngLYuznT
Qq+eiy/TwbaIVxKyCCpzVvPIGoRwBMIuv4tvakcwbOE5feiPcm4vD//GFu3TpjJSACEwrk5T8taK
Z1wPxNzE6k+ltJVwcvRjOzqd+CqbiHGqzb+yaSGNh+wUbYk8Pz1Whluk1eCLOn8WNS+0fg71UYbu
s3IQxudo+Zxqzg1FR8HOKJjdAKhG6hAtY8w1XElSGw45nOxSFQ/Esm47afauj2rtlKL+BTwHzTlf
8EWMYgbSwsLEXja2HdzAmN+QfnRG8SEPM5t0b7XKyTXTm+FkUJQsAHq+eNlScDVye8zpsfrENNrO
gOBp1DlK9yG1z+HCOaI8G8whqXoyjUUpTAfow4GQIHXAle0M4Y/rc8c4nH9GAppoIGEoToMVpy2E
Ks3ChsyHsFvEI0HmxEV6OdnWlZR7QhPLd3o4j5zAiIla/mMURV8QuoE3UKNDP/HhtdX1PRKn04E0
qk65+IUcGrGknmd/idXmN2h/1Bdgdit/JELY7q4Pmc1DfZsH6AuWQVmFFx9zyGthWYRcwMyOSXVn
LltBCTTgncthN6C1dJSTQ69trfHvIpv/WEUSFDRaCGzYJLquNcWSjMl8UPuDKmReT1yhfxv1/Uie
rg+Qfj+7O2EC0mvgA4E+EzO9cQrUE7HIdDAspFzMsPHDMtVtFLVERwlV3hNxbTXxQkeDGmDjoNlk
7iwjT+exADbsMEdKe7DacYptLWn0wbfIvGSoeZvQBJyjGew7oV5Gy7+YWATZNKeFln9dYzyMmi2p
VAzycliqBlDF2DVzazt1+WcmTK+KMvAkbS+ODLRfUIABnQFocJDlYqYX+Yc6H+qhPxDEOrMGaQwU
gJvhXSC/C57a28VSUluocuP5oCFRyKa3JGVpslYw+4Mej35RySB3BPZyiHayzJnFy1MBU5QHGC4a
TeTAe54fyjIdB6NVmgHVrN7Tx1ts140aTn4ffmRGZUd9Zfckfup1gRPzMO7bBM+yDHeK64hOKcrq
54aNHOrK6WhCIb2KnCl+N8k+JoAFQTP6dQi1DVdLZWVSwaIA1CeuCvTH6Mq5wQwP9aUsYvHQAJEJ
7aiQVI/ylOAZP3Du+HVLKGgB/QbcCTs0k8RNk5aJeJDjl0pGn/wmiZCyEHgAuJUpRPMNtDsgHEJT
V8wURlI8TWSxxEPaGHeV3Hl6ngRoY62Nxu6SJKim5L3MOUXetcGdGpXPp1GKiBb3wCAcojZ2WrIT
ow+c/1l5/0tvBhoYwKtw32J8ABIyd22CQLGvZ4yNfIiQ9ZSTH7pcO7PCuRUuvNh3uySlJ6FEA7iZ
zkdTdVE7SmkrHSpCXuVZRQOTm6vSnUqGAHCGnuje9XGxSVXse+TIKW4RWWQaRzADiwYpEpVJVQ84
jf4CTTd0A27MzHIKObMTKLFMJijH++pYiykEsX5zzF8uHzISwF1hVimETaZ76uQSHppQKDV9MQ9d
20O0564o003RoG6ee6V4tOKvanpNlsdiUyvbJE49XX8T0NrAmQXqVc7uKmTSkL74JruheXzmLFpz
oRRhpoeHTGgIRcgINyNiScyFxMPNXfptIOaB+0NpGVcVGkHOBxybcyZlukyOuajaSmAJ93WLa6ly
wvSZM7f0q5lRoTSP+AJAC7TEsRiBEU+T3Jj7+Ki0mbaPovrnOMbSXToXsq8VQv5iZTL4YkQIebWZ
uOxqSb9v07Hdp0V3o+iCzAm4LmZZwwSjJRgJIvREIaV2PnStUmKjkvA9g3nfDk9jMXqpoficUV8c
IViBxgqta1FoCTvqFL08EvkedeTmX8b94L5P2+QrdsbXEsq4lWPamWe4VmJPD1yyxsv769s63Drw
WWhXYCH9lSyF0Jkf4uNkpna/PBn5kfSPnRkDjfVVVo0noxg883SBmOcNhVSjtRIoGrTbot7F7l9R
hrQugLTxMa0jT5vBxqcVLmdeqfc+202MDfoNJycVo0INhNDV+4nQSnYS1/Li0h6+Krt6Njj5lfV5
PBkRs1eEOCvkQeziY++No5cIju72buRIvWskLg/ywZs+5kyqmoBW6B7GhCmxQ+UjJhYnumB5Hf6z
QqBNBPAAZfjvyvjJ7CmhlffRiH2BFO8uvYkeLW/YAxAweKLb3I5b4Qk8ATxQxYWvoUumIGhD2QYi
yN867ydG47Iz9FTGuBLcxA5YolxiZLiPO/PQxulbLvPSYhfenDHIrFqWEeSvIuyRqIjs3Ir2ifze
6D/1auDsjzVXgjiNcg3hoIO5/3wztnGTpbI2xcdYUlGM06EukiFidEZT5NGy8Uwx+94gmQwyI5ia
s+MsQATDCm28NngbZPV44emANgxk+C7iTz2P0mmRQxwv8TMqpY1Ousc2V27jaZ9l1U75Ncr1TsiE
u9TgMfeyIMp/NueJbSaGykKlQceTFR9Vw1kyJzbdygczVRO+18JtLdtGuosGCPraeNZc9yorGwZM
2CDxxVuUtsky6xg1WqxLA46FaJS7tJ4PljpZdoZ2BqXvEs4cr6wkoHmUxhcPNWBSGWNZ2aFoFmMl
G4h1O3gtHgSAaDeDqXBGtXLuaFUeAqIGqPxwG53vzmI0M3wI1lK61/pjrXqxgnStl/8lbwpdN5od
BDoeMQsaDJjYLdPA61yACvGIiHwrWM9pdpeYEifLdBHVUyPoqYcbgZAAYPLng0HVryF9kyVHsG4v
SRB3jStIh0TaQOnSnqrOVQROEMxmZv8Z14lJxo2kCpHxTgfxfvkFAD4p7Z+Fa75+yh+S4ei2bNn6
tuW1lrG56P8YReIADQfoyWKboKRiQYhI8uS4KE7+Vd7lb6o3bpad7lTpLh8ckwOjWJ/XP/aY3dgm
Wg38NOwN/d56qbJHIoIZyVFrgLM3PAwYzxiziEUzC12iVGAwJRZ0TPH6i0zHmFxDOObWbpxMPC14
UkmXT4vvnfNnhMwyDlqT9FmCEUbhCOjAUy3aU+pWyuhkyuSl4Wc0+g1yNdrIuR24a8lc6JmeKeI0
Y89Kv8s+2Q2SuRWe62g+Jl0wQFFtgISmORDHSu76lscuQOeSCZRwYP4Mm3qHk1tXRSuxmIPj/zir
QuFl1bAgTqoL77rnXIuQ8GCD89So/jyqlOdmmryayyEpkmMRwEfYsrHJyl0s2y3xGsEelxteVWh1
D50YZLxaDigCGPGxnLqzbBNiQwzXRkvJ/PJxfWQsEOWfk3hiiLmO6hC6jbIEQ/GP+as6GjfmZ/4L
dFCjl91Luf07s5X9ayCX9jI5xUFypOfrH7C+fU4+gD2aojolc4ftU852dIDMrnI7+qI/uvVTtzF2
LsccPQcXG+bEHHs4gc9chgnmJhcqz2/y54N6X3kKcaZNYD24yafGschbSeZgVqTTcnAOJ8cmvB1U
QOOPI1INEsXQkEP5lCQ84OfaNQ/9SUq6CnUN1LXO96ogDSU6QLCiY3U3AVJUfGVvTelfn8f1afxj
hDn0tRIlc1S2yTGsZQhlL/o7kRvJieeJJ361FjBR6IhBs4YA+7NZyiJNihbSbMmx0xI0ZexnP9wp
Qd8+a/o+Sn7XzXZ+guYeCOZF5/og/4/D8cc0M0qjlUHmAAHTozndh9lnq98ondNCfLmO7Fm8aWW3
qX/rT/2vpHfU9kekEjv8nYHsvq0fNetFNf0EQKbrH7W+vH++ifF4eT7W4AzGdESJELpanfZ+DqEt
FxydR2EZvevWuFPAhD3IEedxaZS4zFriN990ANlgZ9Z7pA0PXYea+LTXM6eq9tMXSaTdaG4nyU9S
iK0CVRw78oKL9lFRdn3Gw/usn6w/M0F/fuL7QUQINha6OmJ+I+91Z8p3g209Rw8ij0mCOoVLp/Ff
SyzHmoa6n6aXdBK0RrLnuYndVi147PT/hyv8Y4Zx+qVqEbMaMSDLepYNLw2Gxk4VO3fNl2RPPq+v
LKvF/I/nB28tzcMDY8Cy/wikF7qoG3DF5J5o3YGheVMOT1S2apb92nrOdknzPLbOTfVhtjdz72fC
DhV66fX6d6zvsD/fwd6tupVOvajClRT6tlwcDbD5jbrcZvqM036f63d64nZVa8uaO0GVYypbWg4B
qW+Qto9CuO2FX3puqwfOZ62kttAs8t/pYd8VybBUSgbQxHEYyKtg+kW7nQmU1+/xWGuz8lHtawcK
Hvum2qbWbzl5zQc7lg5I+M9K4hW9in6ObTX7Re1mWrzL5NsoL92lMW6U0c7MGeKZvLLKuqs8+Wbm
Mh/RJZwWqGsc1efyLTumj/Vtvpm88Ul9IY/pUeDVAVdvgRN7zN2dUZUgyJsnxzqMFn9uIdGp1pDZ
Q1MPVwJ17bTD+0PFx8I9AL2D89Oe5ZDakAwcjkIB5LsEwWEe7cThoFhuJW47siBx/qQsvt45iznY
Yf40QyxmttXcaRHsG52dR5ytuxoWnn4T44sr9KUKVVdjviGm2y6vqoDPSmK3FBZf6X6nmWlXwxtq
GP71zbm60KeGGa88KvKi1h3ODIluyuKogItZie+NGuz/92XsozoZohHXrYwA4t7Xba+9t09NM163
GmvFSBaYrkQBgrNoqo6CvJJs8tOUeV1oa373xNb3/J94eL1qrKTD32NTSrYqxvbEOzJrt+mpBcbl
qmoitSg2JcdcnrfZLO/yut0upeyIBuEgy1afaACbg9YaBAUQvWNsRbE+V7KI0bSFh1vRE34ZTrWp
nOl2uJ05UcL61jwxxriCZTG6ph5GGBMhmeuMvTsY1U3lhWBhTfutsPycdZ4W8mou4XSEjD8QdBSv
WwU+Ux5ye64crds2stM8WfcQpyij2EYmw+wdtC0Ywg8QpF7fmWve6NQ6G9pPbWbILbxfWJvlJkJO
yLUmFffWiPD+uqnVq/rUFv2Wk51JqqIpShCsHKPyRl+cXLyVxAYcwrdmbwtTMIyxEzX3pW/yQpFV
N3iyrowblCZjWtIZhomxnZSvGikMy5lssLxsYuPDeLo+zrVL8HSYjINLBUtrKrx8j3Fx14iFlwBk
hf7FcECmKFoQDbvX7a2PjjLDoVJPi8Dn0zpM6FiLuhlOfqdRjWA0QzjVuMk71zwqDTcXS08cG9cB
DPRfc8x+jZQUvHAmhmehvbzyolvpYDiQHEM8AY1yZKF5b7NVh4YMIkqE4DRFLv18fE1T9HkTmjBI
BMtWxnixFw1JhOuzuFYAkSjr3f+aYa4HOS6ABoxxLyfZPVHQFe0b9T2a2XFAbZUq7X6CNQcoeL2w
y5nYiuwYOi8ttOpZT76BuSemykL3QoJvGKETvlFuJMkWP8vCqdqX5kN5qFw9vcukJ7Pat0KB0jsv
x8i2437Ht38mAb1i53MdkSEWsl7C5SyiyLqPnofC1sznPgVaaFNDhiTddukhHQPzsXxJq40l7OMM
bYBz4gxysskNsODJD3H9OpqHBGRJ/681gpj6+ecV6PxD8gWfl4ubDF0//R3pNn33vqR+AWUF01/C
RyENOnHYiRCnSZbBNmse6+nq+f7vIl3QSy7hpA6jrCN9trGIm0Oj5fHIE+RYvfcgzAKtcexIqq5+
PtJMlvtajOT4aN2kCSoe8uyp8UduBEX3ljS93VeS25ieNrxypph6C/Z4nxpmjsEypiB6Hef4GKY/
evKVP90BFL8XOzuaP4TE7t8frxtc2/KgtwFHD8oRlDrtfKBVNxOoqLfwG1qCFq17MX9uI3QoJby4
e82NnBpiBhZnSycqZo1a4zTaVTw6mvnj+lDWNsapBeb0hkOtGV2LoaRa5cjQ6V7GIM3ux+S9Lnxt
4MkNr5oDKhokbchYQV/gfOZyKVYFja5UJ9VOXRVumGZ23s4gCNISBySokqskjX99jGyv9reHoH3w
MAxWG1Srzq0mkmBU0M2EVbf7LRzBGKuF7kMe28O2dtMPxXPkwdn+LQqcNcs2Q6VTtYhLDbM9cvN2
cx+9KQfRX97EF+HfhLcnI2QZkKQ4L0Z9RHEsyUJHH24Uw+2iR93ihAmr0SZ0CpEppmATPPrOZxLI
F3WYFZquTnsRLxBhcmM5Lp/R/R3IetE8NnM623ldWwFoaroHNdWS3fXVpFuEPeynn0AP50lEZrWm
IuR9khwNyVWbzib9bihmuzBvBJUTXK8dPyAYv2Ev6GhjM5K92IEFqUY6KDJrc59XjWYj9SW41we0
mqAx8FrA1kS3M3qjzkdktEOJixxvE2M+DtF+rH/g3CnLV/1ZALIJ2rY+teOPRfOT91B0R2sbVh54
oN6vf8baYE+/gjkk5Sz1QtvivRdFor7RywqoVBHCItetrAbUwKECqkVpA9Elfz7YpdeHsE0QvGfE
AwM3BF9kDxyCQvnwP6Rd15LkOJL8IppRi1eqVCyZJfuFVqpJUGsS/Ppz1OxtZ6J4Ses52x2x1rYZ
BBAAAhEe7mikwr3t1OaVGAzd57Sa3fve57zrnNrmXKebp9FoLISB+nQD9Y192An7vsx3+fQoi/tB
ZFXJxJnaV7n6IEPmUMlPh4AKqDPvhvadau6QbDVp15Y+/N+NwjehSnaplGxVkkNgQ9glU+qRYfOv
5gyPAaB3gfnm50zX0RjVUUTLYw7+oPdSvJpnbSvYKmgt56c43RHkQ5vKN1YuB7YWP+cLTdoqWlQl
IOvO16qbLcipI0Y6trEKiE1mgcxCiesNFSAPfXmMi94H2sX/NcWu+JNdrWfjnA3jjHINOgi8uKvm
LfpLHi4bYS58aTzcM2AwQ2A2OxHP1krapvu4oY4epXYchccwegtH0zOiNRjUYlQEKvH/joyN/GRk
Qx0CuJRj8Uwp2kVQAtCKxDEUPFd74kZK6cZAR+pzMLW2mFD38oiXVhBURgynBDw0SIXOjaObrhhG
sPEdVdCUeXKpFb6QxoKbJnrxL85lRu8qIiICKSfPWyxA4gut9BZLVeV2h/o7GVxwVXnioHtRsRKB
LY4LDJCMZwOSKPyRiQxrrdMkTo9KGENxKwbElowtcftiXns8rpnizkW1oAC05Hl6rLtM36R4Dntp
GhFfzM21ZM7iAcXoR/8zLJ17yoh9KoRyomdHsWoyxevMpsvsyGqN3m/IMNdX4SyNOd0LGnJZjjgq
kJwbyRiCRWiWNC9FqZB4lS4TZaskYSrt8tmI+kNnyZPsyiTBv0dKodROPxpCfmdEJWl+S2JcI4+o
y9OGhlpS2lrR6PRgjjJoriN9auttI1bQnBkGse1sEGSUpoNthKattcth4RRg4hwMuoSsAMjDz93V
onlGallJETHV3vts1+5X6xD7A93qdgIegMubY+niRVSIJxnA54Br8wIX9ZyiKdHssmNjfkp6szdw
J4VqGANRIR6F8qutQNYkIPWczUFPi6uReGr6UIyhPypfk3AMtU+obnxe/qqFEFlBKgZtdUC6gvGM
O3QLa8y6qYryoxo3tiyIdiEWvp6B96zyQahgV+PrZYNLJxQsfvdLsLorL8qMwLFqqUDyY+d3kl1A
/NSxv5S3+bE/Qq/8XxgD7y1T+wOzJQBd50uc9LlRgsYJVDy74Zhv+toenrK9k98k+3oFDLSwc4Hh
+GOKedvJyVvGsCUPbFwZrufYNL7iKn7TpHzt6Ft0pFNL7EtOLGljGEKADJbofky3aJpGJSKkjxCn
APHXthSuCg8y7yq6MtFi/GSKz+hqRm9zUj2uzO6S8+A0tMDEy1he+Rs7N6GhV+V1fpyaq0n20snJ
xMmzQDr1KL8093XtFXdRwXTZc5HaGbkvZDueNlp5f/lDFoJ0Bp/573dw905j1HNSC2V+zPPOBrGJ
VEMxk0FLojVKqKUj49QS5096VegjunrzY+GTu3KtCP/dhcWFDGcD4XzIiAilRYgJJdQxSjdpNkn6
kIBa6lB81e9lbA9fMyAJjvhMt8WjeT1i4ddi5qXKKes4QGch6POYmuG5e3WZGkOxpoN7hbfNTjev
q96ZXLG1rd5uXpvBkcaP7glSjUVjtwpEym7rwZY2RoPHZrGKWV/cVgD0QSaSMepY3NrmxTxkco2v
6fcTRNXn8HUQDrmJQhSttp1wACYg1l5V/WbqOz8fWpC3kr0W/yVZE3tdK/AwEHYDRAniQu6c7OZ0
EiRlyI9PkvoGFSTbNCGgM3iZBnpYVx62oXRUhddUfRuVtYtqcUWg+I6oCiIqrBnzfEWmOqwb05zg
3/do+fR26m5+rzdkk++Mu8F7BBWcI75brggGtPbQr5xrSy7/x/iPhKcYD01RqXN+BDswkArtIRdX
ofVsEXm/Z29RsPECwwwhsPMBahltQX8twuXmvV45meq3KHZA39TRnppHC0LShtesqVp9Z0QuWeXS
QxqaFEE6zEbmDu7oFS4Bg57f3ahOSO3J7t30Vtgr3uuuu9GC6WFT3A/X03W81X6XLirA9+T98jH2
nc+49EHc0zxGc39rlvggzZb37Vvlv8dO6ySfVzU6Dga397SjtYVA2le9vSsPFr6xOQj3H61reNHG
ejRdYAV23Ta6yuxXxHMbCf+/2TY2/UNiZ87lj+WJAL93xOmacU7ZlXUXyQM+FgSY6DPL74juZMfO
EVz52ZPuNa/fhtfic7/rnO1l0z+vHSCZEfwzZDaKnnyOW25rI1FV2hwzAaIeIJq0Yh8l4x7HE7Js
IZK+l+2xkZwvC1qe4J1AFDOwGF9eqZS0GOqm6o7mIwY67D4A0Wyecnct/7qQ72J0okzLBkSvEG/n
DhltVM0cHXIwRHYxAAb9vSUH46jaxlS5Qrqre7QJr2DD2dbiB2eAmItlK0FFLXI3WmsNUV2WZXdU
E+0gJejYteLPZlD8Qa5+X57HnycJNNxEiE5JsIauLs69wylXiQlo1TFqxQC0EnhJrclI/owEzk1w
TmkmY1HptO6Oxjj5WVuhxreta5eYEjAyK3fCynD4fqCCpnqvEdiaOvU+ylJfCddQ0GsmOIcQKz0p
pZ4Nh0JAMNLsJHq+vCY/9xIWH091sOXi7z/kWOI2LOtBy7AmFYVqCZqz2th0Z1K6WlZ6ST3+tsRm
pd93zSZ3pQNvo4phmHfHPEwcRa931IzsIr/FeWL3A7A26vbyIJemEWQJIDJgotYg4Dm/XhIlMQq1
wDRqM9U9aiRghNLFl8tGFnKNbCr/WOGukzFq1KyW4N613T6CFsxNg+ewt+e9oxF3WmkIX57DP8bY
n5+8AUhXlLNmFd2ROpTa5M361VHQ1j1dHtPP4Ot8SNx2yq0G7PkhrEx+/BA/rd3AS7v1z4yBQ+N8
ENKIVYg6nD1aq3rCfNSsAQHeEZ0avbpyXS0dc6emuJ00phUAZzM7w9uPCiQ8YKd9FP6WFhV3Ipsv
A7hHyKHgmOMOU0mt45YQWJknwc2rDZEUv1GS96437csrszyeP5aYy5+sv2XFyVTKXXcsC6uwQxlS
xVJxAO7oSajLlQhw0QvQZI7gF9BvdP+e29K6bkoTjcLX6sgtYqDxpPcZQdnlES3vH0TW4EQHIvuH
DsAIDH0lzTATN1dRC1C23HiCVewqEwzbsScb0TW4rJ0yUl5AtOxN0fR6+QsWx8nCazRbg8KGV2Ek
UQ6SjkLsjln6WloYZhZE8Rq8eM0It3H1HlrqeSxhlJbgx2N8yITxNhfIyhm78JSEQBPiafAQMHZZ
iTuNwsgSekMN4SD5V4jMkmiCETRzwPiYNxBVTXM7m7/kEVzNCqTEJi8Zcq8vUY8okxstLR0ZT9Ca
PFRzvL08ywuB4/mXcTMAtEpN+sbAlYNHpCs0bnjfAOj+O5y9/NrYjhJQwa7xaFxrg69/mkczbG1N
Pa69a34ePvgM1NTxxpXBg883NPSdWpjhNKC5L7WcWL6dZOmQ5Xua25q+WnRjV9p5lMUy1XhNAxTN
CprcmAVB0GirVj1DI8/EpvmuSd9Ky9N+RfUb3rg2kJ5C/gU2oZW9+/PqAwwJnDqgfEHcZfEkw2Y1
gSTEQAtjbPzS9EOTvl9ezYWYFQYYP4GKch7alNnITw6iplfnMlOT4di146DbVpWK0tWQotIf5L1p
kQ3+3XqXBLNXXDU3Z8jPp7WxlQXgtNzL3/Jza6GBHrU+9iZAdyhfARfTOUrNMJ6OSFJLxAULh7hN
qC5WLrT71vgmfh7AMCZDr4Q9ChjrzPm4eyGXInBZTkchy3ZqTlunknBmTMmEt2OxFjovDk2BGhA4
TBTUMvndPM1lb7bVdATMRdyDCV6/nkB4u5MNMVmJLBZNAb1m4tSAyBEP4A+JLqaFOmBgFNRV6E3N
trJWKqCkRrPh5QVbnEMm+4LHDnt8sE859R2TDHUcytMxKUlrR/I2TsE7Sunk9RqdvcvGFmCkjFcK
WUpAQVg3BDeHqLyPiKYrehQnwbq1Ir0d7FKLwGwFQiFrdiKDVukt9nHmpFHU+EbeGc2e1Eb2XvUD
3nxGGWaTXXZV95iSXAwfL3/gz9nA96Esj7cmk93hoeiKFGXzNOH7dKp19iDIFiD+Y+3FijE7lSCs
oU0X7CEnropwY5MR43DXujFHhlArAj3WaO06oB+f7nVY2XVlSx5EdaxXsHs/jyLGfAl2HKBx0FDN
vZcuz9VPJz3/LS6cQ6pIDvVIxVzdKe/pTn++/PMLRYrz3+dONZC7RBCZw+/LUBf4lR7i485qbbSD
VY95xv65Yu/nZXRuj1sLLU+UHoy1FAhOiJYcsnYjPSf6r6nZTECNmur9JHhSZ4u7KokdlOvscbpr
4s9aXevmX+gBOP8S7lybK12LqklBn23kKf1Bf9OrKxmJufot8evCEQsNBLBWf/O2MgMs1j+/Ic/t
cmeBJavCjCoOPfbWS1W7TbptZz8PfVStn6OPbHPZ3JLvo4eRIVkllorgHjbKAIGavC3mI0ll1OFL
QoGyDm8sUof2IJdrZMSL/qRgZyMOY2zfPNkFaTtG9l/Ox16RXZ18pWDZfwh3r7O07QcT/OPE9C+P
cGm36WCUAek5wBR4jpyfrdSSWqKM4owHgt76iZhUPjW6tZQV+xV+1U6tcPNYZ1YcTuMwH82mdBop
3JTVpr9C978dHkwrWQlql3YJ1HxAzolHPG56bldmXVYkEEObj5YZ5dciXgx21hn1ThJaZdOq5XFI
knL3L+bxxCa3MwepGUcc17ApDgngQtW0yevS3P4bKyjGIzUGTOuPbjVE3Z3REdSBZbW7gsr4ywjU
0oqRJadnNIMWEy/UEfqeu8SUQni+F1Fslrspuookw5dD5T4zzMKlRFNXJm7piMZpD+QV3nIaOm3P
rSGRKZRhlYvHGdKk9mj23QemubjWir72Ls/eQhAKajPkFBmxIbgUTc4xokGd1TY05yMAkMpumgqI
haRt6UAJgjpFKkZPQ4cKpDFCkaZuIM9sjJa+Ejctzi6q6AriGPyDj5tYi4pkjMhizMig7pMUEvdE
6ambIofixLP5eXnMi/vbBB4XKC0N1rjFnFM5n4wQBGvGMLX+nEuibTaV4Py9FXQUGMArMIZTXm5V
ywW51sZYPJbGeFekaW33Vn///7PBnyFWLxgkg++nuSDZZOgiZ7DWqpoLRXOg2RDlaDgRkevmmXaN
1ChMJZ9gBbn8Pfpu24NhUmsXTrS770Wk6FKzhWpWBJL/TG2ANI2obkthRL0akG9PI4Llj+0I0Yia
zm4v6OQhqtTMiTNKVnq6lrYO2GBQ3UBjIhSJubsQRfW6sHJZBBI0DN0U19Nx6ED91CdZerw8+cum
IIIIaBMoT3kGXSGRi6hNLfHYCj115CweHsvWVG2NAhNy2dSSx6J+CZpCJq8MIY7zA2HSNEKyVoEv
iX10PSfJ7KlyJ/4bbzqxwh0FXZNDZgQnNsioe9WP+6rc6VmvrsQPi9MGoWiw/+JxjZzR+VhMOZuG
VI+kIzguwMU5AEVYzXJyjeSUvrIFF9pu4Ll/bPFU25UKOE4imOIxR24BtSCzKYZAguzFuI2UWeyD
gRIFcuPtPDSuYtU53SrEElsb4vQtiveZ1iNZlqm6LRKtjeyu0dAEXaoJWhYur/DyrBggYRUN5O/4
VyrUFnqhk0IRrXJptZc6Q3uh4tjehX1prRRf2ATzgQdUSQHpw/sFWGluiwAcZ1SdlUrAOcqP06y9
N7V8H2vHSEIrCKJnhjLpVkKqpeGBdordMRCEgyTV+aI3sTrXUwubY1PFIJqH6FUlxLEPGEW0Ymop
0gEtOJTWsPYgtlTOTVGEA4NUVtIxTsBrf+h0dwo9qNA240pMsLQpTw2xPz95godhmMqJWTJHLm7z
mDhZlK+koBYuRlxPgHAg8wViWZ7meFTZo5t5RdRG+6JrNwl4PmxtzAFxebzsgEtxNmq1TMQde8GA
d5wPhw5NbE0DhiOC9dyRo8HVu1j1ydRM16baCE5HyjHoGhU1fs280nuTPueCUq3M6kIPCBInqAYg
VoWvSHwqucrQRQ3BXgmACd2OyuxqUtGlLz81JuQQZMmp92oHqp9IdscqPuRUv26z3uuz4SYvy51Q
RNPK1lzYL2cfZJ5PTNWUljDKbL/Ejq4SX87KQ4hZ6OlopxD/rGmgrsGBF3wLNkENZ+A4wBuL2y/m
VEFijLSwGeWumtyKxVrX+PKo/ljgtsmEJ5fVNbCgNnHoZ6jtWdOxH8ljMzRIZpC7agqD2hpX3iFL
qaSzkXFuNiPBW2VNJx1p8amnz8I15B7scqYPiahuyoQgSeRWlDiWUnvorb1OS5tYK1SsC/USTC4U
rGWgn4HW4unSi7lATC3gjAA+SwFipRJGJzU0pxglwDaLHGnIcJ/onR9Kk24XiRIo05rkMHMb7hg+
+wbOrYwWN4pFcQ82Y9q/iYKIl18xDP3zNCBSmkH7HYzpILtzXqxJaC8eKyfD565gfTQLibDhG+hL
EMwPRK+OarzP2VpaeflQ+WOJv4Drpk4igJdxRh4zCMpD8f0aaezkqX4Yb9T3NQaVhVsGUwp+LBSi
FARL3K5pQkLiIWmko94FqnIUWl+lK5m4hdvlzAS3bYZBzjI61jid9A+MCHyDcv4WjSaus93lA3l5
kf4MhtsoXT5qo65jo+SzA6zQVjNzu9TLm2xaCciW4vuzMXEBAWJOCgkmHAU9MrV1umtyX29VR1G/
ZFQshXh0JckREuUWkrT+ZG6qAYtH3EalPh30ZzVXvjQifl4e/uL5dLKWbHpOblcJbzMp1zDRpvQa
E1cMK1uFlj351Qo3hXSjxMfL9pYewqhAI8Wqg6EZ3YecwaJPSIIcBeKGwW7gqwr4Et70z1y2TWCW
qvt2DRC7fAqdWGS+djLEvJxFOrF5b+PQq2poJ83WpoI0Ko02qvBWpsHYy5uqFEu7HZ60buUoXrxj
TsxzB1Cf1xQSpz0DX1qQXjWlxG6jOvFW5nVxU0IEA9kMEGmCW/J8lEY5gTqvgBnddOTHnYrdP4Os
K5BtZGtAs+GsPWMWt+iJQc6dIUtEUDPDxlGhJEKzxu5N2ROk17yK3W5+uTy8tdFxXhP1XUVmC2tY
ldWvts8Kx0wkyc6zLHUuW1rcECfD4rxlNKgx0gmWZq3zcu0uNb1G2bZ6YFGnqmYHyagVi4sn0IlF
zkGsfMyT0YBFYyg2Zrilw0ubo31u8C+PjP3Oj5vwxA53HamNLGXa94I1uR0fx2QjdqodqZGdktqV
8n4loFtZMz5jiBb7JO00jGvSdy3UGdSwsGdxJXTndzfwgGidPFFE4tZLmWtVTvIQMk/9C/pTHakB
osmQqoOMHBeTgZFJ66pWaRfk3mzvYxo27l/N648v4NcvqkmHNu4ywGseyoRpqsV2qqMWY+QHSKO7
s7C5bJCb2P8YBAYTuRewcvJga1XsAJQLMWQ1Q24+dOJ8G5prIimcV34bAdkU4KSg9AaenLuBp7ko
zGlIymDSPpXpEJYRWL/sSFsZCx+6/GOHDQTN00gt84AkcYhi8LpAGsyKMteUXywnk0pH0mzJseSN
/D6Uxy4mK67Jv36+rcIewNwAzaM3hNsLIlWrBtWcMoieBGGfBGD6TR5E3c/RHqBsqDTZ9WdI/Lre
1NSZVLddZbJifnmyG//zBYCZItXEkn1cECXOahUqggE5y/1NbVs2+0vxLfultH0Z8Jd99UZe6ufL
nsMdAf8YNYCRAoQd6QH+8lX6SRklA2p0GaLgLrshYGvLqtLJyUZWrqporYFvyR5CKyhjo4MPzsQ5
UT622iBEShWYU/dYNo9qSa6K7KVAcsIQoFzUdneXB7i0NXDXQnIP+W2UKrhZlSqtKq0yrgO5MYfr
Uab9LhuNfdZQaXvZ0reGBr+AqFAwhVykeQBPPb9wJUhP6Y1B6oCtW7TtdtE22ja7ETLsUWuHG8DC
duY+OnS7dIu3/LaJr6IsEF3Q0gXxWmc+H1Z9r+zp13AzLTVzWphZUgdK+VoKiROaL0l4lYTGptUF
v6q1PdRlIHD4eHkWFjfSqV0u7GhVcw7B+lEH0zT5au4OuemA4SecHrHGUuqYteBa0UuU+dL9gPbi
8qaBjly/tp0WdhP6u1Cz/5Z3k3jVj0FPwqIa8RmpNbqJcZU0ky1Nva1okaOWK8nv75oCt/QSIAlA
uUBAW4EMyPnSW5HRqYJe1cHBYDv3CXzPLgC7frnV8L9/vUs2A9dGXuz/85/U+QJs1EHblxfakaM5
ois5k0eh3SzaykqVZ+lGVJD3hcIdUEbsvj//upQOwPpMmAu1n20oykLnhrzO2nTbGvNOTAR0XFwB
7LQbU+pRLdt2tbEyQQuroSAlyAjO0aX1o9CUqlmRm2PeBv0IjSFoW9oN3cXSTYIn/2X/WzhgsM9x
vqDZAhgYvp+bqLE4j+ipCkbzugP5hpJdtWLnFPO+mcCNuLtsbeFOhDXUd3FPacgTcpssMUa5gm5e
G7SZLW9m5AzsfE1O4+dOhg+Dzt+ELqcBFzPYR5w8V7S2jNMWQXSQRb/kbHDTrYn24qx3M9mwEagN
VXUdrrFRc1EvlCBgFJBW4Gc1JMc17j4kQlpYWjfGAYqvqTcPchEI6Gv2jKFJr4pcLp0WbchOr7QQ
75nJShD3w18gMMCU1yUGAmSZ6/Mhx1moz+U0xwHNIOY1onzppGoeehZEvfbRCCXhlPb5StjGTqaz
TYyOYiYozUrN6Bn7bnU6mecEuT8zK5Q4KGXRqUPpdWpBO3vZYX64J7OBbgEGioOT8vdtqLb9JBuw
EcdeoXloBDIsP/TV7Fe0ltBdmMMzU+zPT4ajpKY5m5UeB3CVI1FqW6e32nAv1OqtVNxfHtaaLW69
SrnPe0VT46AY7Kg6yi/RZzhAqXZl9pa2AtOWQccd6/SELOD5mIZepKZWSPCL5LnpdSg8Xxv1JjtE
qZsd8m7eTtXX5ZHx4CK2Ec5McvcZ+sUEJdeYV1TTPVBihwzXFZk0V6edY0aQ5yYddAKnO3GKbBD8
z+pXnqaby1+xOL8n4+bul6HtGkMTMO7ScMvWT7f5lSGg0++yFfYrPzYAS9+ByATdVXwlYmiTuaIy
PKaN0fqM9Bcx7uZ0XltEecUMNxiadkWBujccs90At7Qhc2lbirCRyB1xr9DOU5T3zWyvdtb/OKzZ
Sp4MjztHSzkfBSuE3Vj+is3ZmyfVGQmw5d3K6fXzwv22ZEDtFGgt1I25EVozWkSKmZAgNdXII5UK
+LQ0Ibc+l0cpkYiTp8UrKkwfZYe+e7CCVA6NiwcFQPuVu39pzMB2oJqh4nZC7fd8w6RNPBW0xphT
udprxDPNAc3usy2s2Fk6OyEChl4SlLAQdnFz21s10dvSjAMtrdpNX8rPxqjWKwf00uF5aoQ70ZK8
lBKFahhMk37po1N+VGrqRBKaywlYFKs+cS5viMXZA68VK1JDoJOP6Ps2VcgkY1SWeJvSV8uoQA/p
dPLxspmfT174iywjOgNXC6IkkbtsTS3SzQQcBEE5QCtrI3W6kySgW0LvJOBBYCF3hFvwNKxsxKXp
lAGYtoCbxrOe99JIJUWhNRO8VNzGk09Kx3hvQgdZz7Fc0y5Y8o9TW5x/jH0cAn8MW6gQO2OOv6qV
w2vNAuccUTjJdKKwACZJUDE3dtb/Xd72+yYAaN5QVMDo0V7OgUFMBHty1s4kQMOuu1Z1WDp7T3+c
HZont3U20ATQHriAWDfOpP/SwDZYtL9WHI1td/6EP7XC3Z+mpMWFPrAhoNL1TLxh+2H6mafb28uG
1kbDFutkNKLcaIIoYDHi6BH08JtarG1TWavkLS/5nwXhjtkstLKCqpQEc6rZpL/L1f/ninNeG6p6
aSYlpgvNak4R37VStrIH14bAea3SdACIUgyhB2U5hTpkR1ZQJ0tnmIxQHlcA7nSE1edLIUhSDLww
lqKGjFUNxtEiMT2r/VVX3uU1XzxOWPZMZFxaAOCdGxq0oYU4dIEtbqo7LSFPlnLTKve4m/C6Z/01
dMXJFq9Z+cQi+6ITL5tltdaqCBbjWwFZFTWzq2N2oK5m2JIDRt+hXLkPFt36xCA3l6OIPlwdKatA
Mh6jNPdqaCjqa0Z46ozvcwY5BCD/0G/OEG7nw0qbom3qViSBfKcDzncQM1t9jDx903vpIf+l3al+
Zo8PyZuxTyJ7Vye+vuIzPH7rn0+QVUgMsHwGmrHOP6GthXySW50EGfXHu/kjd/X6YIX7ubrTMjWg
ylOLLNaN8BHFlW38pZDdD+vcBLRxFo0UkLhAbN8UQM1JJzpifWWOXzn9NxcT0uZ4a6J50gLO/Xyk
VlzGWhGqbIvrls1EXlwQu6zV45e2OaIv5FhFKIwD+nBuRQsZmxWEaAPgWLaWlewpOqAvb7+lfQ4g
LzrbAC1jWfpzEwAp9cD2mDjaQQupln70otOnaVpJpzIP5y8QDQxYAF+CXgJgz3Mro6kQuYtCWEHH
fWEjvPQ7tXc6oNrB+TDTwVHiNdqOxVffqVFuaKmCba7qMJrTX6jbjKFoNxvtWZe+9Ij6eh/vwuHp
8mwujROqtuDfRfFU/dEi2IEaTg8TiwSIugQkcyNvDszbOvf/1eDA9on0NAI/lqc+n9FUC82ybOMk
MKYJT6ENKpkGJbaOfLwQ38WTYicEImRr+VEefPC9yXTEfsiUfau7cMd12ba1DqVWEii4dYjaQjc4
B/u5Bna7yKmja/osSDdg8dnL4R2kfeV3aArVfvOV6A+Goq04L99g+8/XfNevwPKqq3zrr2BaWYsW
NxJQbzqqT8Wd+T77/X10N97rO1TRtpgYkBMMdw3kBN5RoLi83DILr3i/Bg4eZad/7HNXCTEBARAU
2M9KO7zSXO1jugWe2h7vOoAZf0mb+WB5gpeP9hBeRw7IrXbZVn+8/BWLTnfyEdz1IregmRZr+Lk8
PtY6uqcU025mp8m3suHHqCFk4OK8bHLp0mYcTTiawKSHR8C591VRkoIdP0mCbFb2OqTejf5qKNw6
tvzoNn+/bIy51M9J/mOMC6csMlpxlMIY3ZNtcuxlbK21Y3DxLaUD4wywG5tKPgwhUt8LJQQgg4Eh
NnPQMend7yiE/LWq7Ku0vmVhqWKlV1H4SgAtvjzE5W2FAiJAsKhC42/nE1pWURO2EGELqIPzMb0r
E7c4Ji9zZ4+b8baJfHIjOtZreRRehdfRclfMszfIjykG1RCQq+DeQlL63Lwh99IcoTUv0O+mHUnd
8ClN7folvA3tunj5XLG2uGuwd1lxAexGGvciitsqFSbwHgRNN23F8W68Mj9Ib8ulaQvjY9c4mvu4
1gO/uEngqFDFQN0SvAfcCJF2rgpQFAf9m7HtH1MHyCzioDNiZSoXd8aJHW5saOcqqiEZk0DTnqwZ
1TrTLaxAVd+E3dBMK+fP4hXH3uD/Oyo20yehrC7DaUkBa537G2mph9Dtg/kaBcvVFCrzgB8eYjBg
LbyDecm5pXzurDAVMH8lRA6m2K/ROOHU8ZaYnr4bniZlk6V2+dQaVzLKpOFaAnwpTAE8/L/muWun
gDBfWKUYqD+9KyCBi1bOmGX3+PP73EGeGlY4awS/L1+p1LaYfklxZRgPePGgTdSuV8z9Hwv3xx53
ZieTiZ59wCKColW+ksTYFFW+68zbsNQB10arznWkgGts7bG1sop8SW+QJlHWc5hV/DTY697ljb18
Hf5ZJZ7VqyxIErY1ZnHwqRe+db6KHqJd+yS8WK65ifZxZmeiTT/CV+OXKtniFfXBKijXm8vfsTZK
blfIw1DNQ4vPiNB8Kgq/huGmqddyIix6/LEhEDaj5CQhe8lPpZDEODLZ1pvdaP9qbKmjHbpn4oSH
5o4cay9ZGdTiwXJijztYRLUUTZBmJkFabnL1bmZkcO29Ml5p9KZEI//lKVy+D0/McXOoCc2A+hrM
ActvJwNI79TNXLl1YKSOVt02q0Bz9gS4NJ/sz0+Osqq3gCiPMJ+jk3v0DoHEvg0+wVVgT167+0s4
/T+B48nw2OqeWCsVfcAd8W2tCmRHhQLU8Ftzfl+excVT68QKc9QTK0pvRNRspiTIt+YtddXDKiZ1
zQL78xML4HopiliBhf5tOiAWv5oOuVd5CcBHqQ85HBfc0/fQPb48rm/Zi0uLxR3HwLjjWRzDO9SN
NIA2QAW7cesCqgZcQrq3vLZC0zd1Y/dZ2Ihb5TV26k25FQ9IRWw1Fy3TDvX/Eh/7Y0m5I3wea73I
TCxpqOawowEpiPLiGlBgadsjZgEq4jtO4gvcbRUD+RQLkJYHm0YcVsgwrGz0xckFqsqSUUJgQjjc
QJDiQX2CWHja+QO0sTfqftzXm+Ez22TBdIwORWAhk9M6zbYNqk33u3xpN/kDWDC9fte71XX0UW1W
Uztsv/MrfvpR3IWlhDKJsgkfJdw0vuxVbuug69cD7bNTOap/2b8Wq6cn1nh+GyqTqs3wksZFojoE
TOW1/VHYuVOAkQH9fysxm7J09pya487WWUb5Us8xuB7UqON2evmU/BgOHd+Mb8qN6EFU6rnx8r22
kbbhTYVrK7lCuCPb6EvcdI+mPW2FTQ7YzuVp+GbWuTDpfCEJrcK9Eor4Lle8Em6EHUD+O6V3wMvR
QE/8gUBrgT4p2+INj769fgA+xriLPYgifumV3eIZ+hB9KI54KwaJHV7HK47K9wZ977jTaeOO7HbO
NaFMsUoK0EpPNfuv4bzOtuTsv1Y55VcckGchMqMqq9UExsS9ZRNb2fgvkLS0E+9t7S24FD6cDos7
tTUtAgyD7b9M/eqzW6X6na+lKn/C3ZC4O7XBndu9ICYqGJzg4Dg14xvBHmxQ4vvUj9wJfPzI3mye
fl/2psU35qlN7tCGMLGgWS1sRib1q75ySAGoWZhtuohuq3DeC327JWN3N6X9jWnF1wMI+asMxGUz
3ShS7UWS+Tj3N8JaNWN1NrgTb6J9YrUUX2YdUwDgqKdse2jeZXbpCM7gCS59KfbVyq5fjMFP54M7
0vrxf0j7zh65cWbrP3QFKIevlNR5kid5/EVwGCtQiaLyr79H87x33c3R28T62TUWWBjoEskiWaw6
dc7AkmHGOqvb9Mu8AyTjwQyKDQtaSay49rg4MyRW00FbEtlqh+ENoXWajybxtlk4kOTh+gKv+i04
n1BPXxgZxXIwp1ydlCKmJ5o2QaNBgK/yM1n30cft8+lM+mPlY1bPIg4TKkNWpST0pDX7NPutjcnO
cXceXk3j1N+PaU0S24PuV+1nZef3xrBLNL+IJr8FxC2fi6dBcUjZtVsjqjagqUSRz9xRpoRx1oSt
Y9wtLKwRyx89CoIaLiPQWDaW8PlA3qGRHfl0VJzEPECtDUD1Fm1yMtGDUbfoJoC2qR4/l4NkNdbc
C2psyOkgOwhsvVgiKNoR2jDUARSuZbvKze94s0lp6KlbnT6DIo73MVgIZPmHFSdA6OBA/dN2oQP1
KT5BAw1eeDw9xQC/NT3oom1Ez5VMg01iRsxXTbFJeVe0SHy2B/TwBZOW+K2aS7bomhVAGBfWPVCd
ADJ5Gd1iISE/aSLxxuE/Yae+S0u1K+4AhOQfC8sXnHkzU7yqNTkKqflcHofKOhTuuGma6WXu1M31
7bkcYoLnudiX0G5AqRPoxOVTzkxFzczmSUdVWM9D2qeBO2lGmI8g2MjC0eb5tk9cCaJoOdE/m7QM
HawmQCY6QtIrHfoMj1fM3zCGkDUnDR2gQGuT3Ct3wDv41we4ulpQWPk/a0IUpTl8dLQKWARzCFr7
O41+RLKISDYg4VUKLKfLO0VPT60zj9sIDCaBUoBK1yrG985K0KpqmrIk/6pNtKcuvQ7o67cEJ9SS
hitKjlKfBu2B5GbTOVs2Q5Ve8qZauSRQF/tjRvBEXpu1HleonbJG/1IO4FqII19pld04ayGrlXTB
9iijTA55dQOYC2mB/sEmICxarkNO1+IWwBDZ8HO05q2nJ8FA88qnaGO57iCrOwAZbqCVcPpCX+Jy
B4CIRh9YiyGm2p75BtCyhg/WfraJ6u1/Z0kYlWLak8FL1GXQQqXFz01MdOOUhVN7LCWWVr3jbEyC
R6Itoa06DfXTpVmrDHl6cEs/os9D9Ddn4ZkhIdgGG11junQxlKnbrDpApyMsmAQNtYaNcCGO9M8S
Cc4+sN5T6IwlSsxum+rWpvqe9FvbPWnGt7zYlg7KaXZCYj75vJFM5fLbn04rG4wjIHD94K4U3MPM
FNtiKEIY8/scP4yyHhPZ7wtO4RgRb3v0SJ7i9LelfpPeJWu/D4IGMO060PXQ7cVVzg743uWON7UF
bqsaTLeJMR9G3ZM1X67t13MjQqjcWkVeWXX2sYeA96LoAMrMe7f7fX0DrZ3laAlcwIVIQHwqh5lT
O6S2RtNT491Q+t7oMmHVtX2DBCIYt1Avty1TGMdkuRwKzpgs5K7sZtqqsUJwOhCtOCiQAbo+mrWX
KqKhP9aEUD+hThe5FAicLBkGCq4rsFZMSYw2mrz1CO30PixU2j5VGX+YHQj/YF8Pt11XWuDWLXgw
lMOzS+dcciCuesyfzxLpFty5qZxkWLBPaaz4g6maG9qoMpne1bVEwgp8NAB0Ial06ZcNZ1Pb2wyA
TWP0cRTKF3Pt7kJ73j8WhJ3Vd+XYth0sALP8WEEfQhkjkuoDsaEha5qk1s1D+y8FMJbsAwjwDFT9
jQ9eRsGo1ibaUprHzWWD7KanR87r+65Tfa1deoWSeHfdiVam8cKecNI7bjEyxmAPfkQgFYR2pJuJ
/cV9fGFFOOaTJMcDRYOV2rsxx5u8+52nN50teZGujgWnLFoqwZsJuNilS4CRw6AqKFVPIAbf5ZAS
RgPZv6Tl/M/6gGzNcnRw96E/9cLG9blfSwh64B/758eEye8AfLOpiXuJZ122KeN0z5UkvudtFU5Z
Ci49Wlabyql+057SU2Yz4M6M+HVqjHnPx07Wqv0BLBHuKnyPs8iIOAt/3eXg/seOrdQsctzGsZcf
S5sd1Ph7TaPXNKUbL7GJXSMBb6B1cyYZxMyQcSFuvqmovnUoPebm8KZm9o/rk7RypOJdvshwg10S
/JrCohqx1xa5gTlSlCCdQ+vI+idkrhJZKk5mRzhMs4jVoJhEcJXU1QGSZTt17glLrL1Waccmq7bX
h7Vy450PS3yxq7ldWEMHxBFkjAGz66Mgig6MSx4vMivCgnIH8n5TggUtiBrdf6XOS2RIDpB1EyYE
IdEYt+BdLzbE/2iZ1UZjg3nTQZs0jIchyI2vRv/wN9P1x8qyemdRCEuchPY5rKQOGSHyefJoKD2l
Vi4urAnelAvpF96yohFumlk3A33GXLcj2Wg5/kRHGbxrcdhPm+zMiuDQwMm4pakrSxBycNzBN8F9
G833XM2IBb3fVkZGue7Yf0YlOLbh8Az5gBRFeas9Znb9TPNvdX6v2hwobhlR8tXBgdhPuJULrQGP
6wKhygwd/IVQIs9zon7tqjsKJm5pOmr1xLfQPr80SKI1U5hLJIscpIYwtqH2cU/ytyF7vu545rJF
Pi0XeuwQAUN+CGiNS8/rTXesQCCFLG4bp2FWOCyI3aTyJ0YVMvVl9tSVqkXMjuYhyxjdQP3962jw
gXggICdazSMf0UtGzJb9BnVKTKBJYvhz2hc+9o7nQ2b8u5XzjrRa+ZIkEw2cIotAbqq5hCdGDAKS
Cexg3pxOL15XR36vxcndPMRaUFXoOq1Z7pKS9U2IpAgoc0d7PGkJKCNMtXRCLR4UUpqNDaoGw9hc
n5z16f8zN8L0Jy6jc53F2akGPVOd9IESS55uq6cLGscAbkIn3ic+QJw6boe0LLLZ1oMWn4xpl6s9
sWRR11paE/fLHzvLSM/OF7vLnaxSYcc+FF4ITi3F8iMTsfIh/ansjUoycasnzZk54dCs5gyVCAdO
ldyTTkIOJpsywWHBvd3qkYbfroAYNe+aw/x2fdVlBoRVt/u2sasJcxVnEdh/npvB8WPor2Qv/50d
4eAqc8OoWwY7UX5om60LRDC/UXXJBpeMxhNOrK7qVK0wMF3Rc3fr3qdPo6RvZvVI/LPWQsT4P44C
dQYGpCfKsFpKuIo+2V3yY2hDTzZhqyf9mSUhnAR2wdDnApa0fIM20g7cTDFBu6Uq66Ze3/f/7BaR
u1qPjQmlcxiCrJMzpqRPbrB5yPXlXx0NShnWB2UXxG8ut6TJhw6rvyx/88UDwEqxO+xKlzjvtoyy
YnU8y3Md/yDPIcYwXInLqhxLAD/ULcJfYowFYTIc2ep4HNDqLjl/qLYvZ8LZEZODzUBJLZad3CEw
0PhXcocUTkLQ/MdsSbi06nNIfiJrDcJsPDAubXkM8nxVhaQQL8IsDcd+AwReVaCxNqxlGKfVs+zM
1rLBzsaFdPyQKR1sQVAXyLREcgPIfl44zvS5LyJzAIS565AV4tR0gi6WSbesOsDZGIQjDTIqReOo
GEM53rbWu1Ud6lQm17K6/iAcMZfOVh3w8st5ilFiwKsViSFk3JMZLYe5Rpo8IZV6GnLJ+q/eZzo0
nWwTwGBIHAmLEted0s0IW046iiXh1M+3zsDUbcxLLYinLvXRnHZjupMZTN1Yk9HVasnpvTalS8kW
DcOA+4DS93K4EBpeSAsqTOn8K4ufxr/oEYUc15/fF24H203qkjaAW7O4DUpqE6f8wYzn62fQWu8X
ZE2wWgYS++hLFhbNYOBqSQxUBOvhmKuM+chWn9r2fuygmKszUjopWJCBYMGC0uIh69zNAPGf0bp3
UpnIzNqMIlJE69WHup4qzCjE3exoTPAtGvSAAuSEmF/l+V3PZU/hVUMLyQog+2BhFnmpeOVFugtW
/FM/6+9zVHqhkSpdkGLfhdfnd1kkMbgG+7qhq6BKRSZPWMS0asekdjo0nFX0ua+7Uz3dleo+mXWf
868VWhnnQvIkXjsaMYNgM4bMGE5IYRatsaNjw0e8JGm8KXYN1BeTzJ9iHaLRMYlk9Adr4cW5OWGE
SdFWeqNpyK+lzl7ziqe8LgAy0Bhp1HT/F7P5Z2giIgO6N2AE6DE0t3pBuz5JhoaU3kzGL4b+YCRz
oMr6D9YAtSAfweMI1S9Q04g+WbYszeYU7ZnluLE0eqzAlpR/caFH6HpQKMyC5GindywdJMHB2q3g
oN3VAn2ytbAEXJ4upabbvW0isZGwNP6NfDx0q4dK+4sz7NyKEIKomTfjdsPorD7b1QaeONlmbuvN
9WVbc5FzK0LYVuTepHY5rDj69E3nBEHcAbRkfmrKYC5rGxvdOCC+QvyBNJ9wl3I4R2KqeC5HSBfs
QKP5A43Kqp8m41/UAMBvhWcb+jsR2IiyhSNziz5a3gj27IIodKZJkHMmUy9a9YI/VkQkgD5BAc0w
kbBRjHcTb3LQwkj8bDUlCuQJiEuAd3HBIXTpaG2J5kejRWXKYqEHtH+7qZ5V5ZbFBJJ6Xvvejfvp
F7rhrelrFpd+PvtFtdf5/XUXWYsdXPREotcULbNA6V5+hTErXeuwGk3AdJ8O8Sap9iy97e1pYySy
9tw1d1zUPaB2ZQCfIi6d4jRNWzdAdPRRse25/1bksZ9CGvL6kNbO4TMz4tolmlvUjrrgKp47SuyB
uL/Utyi7o7Imn7U75tyQsInH3rBY3+E2o7+bN5iiI/kyK6EdBbL2grXthTIzTiVbRWXgo5HkLBJ2
QZWPUAhn/V3zCAK5fw978c5/XaihNMAY5JGFXy+AcZnVE8Q5aIN6jfXWRLvra7M2EJD3WUi7I1hF
0++luxVKAZa1pUO7HJsvNrO+JFW7s5T3v7CCSgNa5izLBN/mpZUpwa+2IAA6FW0G6lRiDo/O1Evc
bLXGgpov0FbgfgaVqXDfdwNV+ZgDXDM2IUPRwmBdYHlPFETQRQmpoGnnFVs72YLlhJTGQVGdzfVh
ru0nz7Vt/DGAQBA5J6jaZHo/YTKdJuvQJO5tamCzAlqUDYmVOPnX6R+kXdGN/tHDj642YVbnTomK
2sNTph2Z37cgemTDbkmcWLUk3Pg8MFjCxQWndHXogy1edObuc+c5MWvQdoUHYAqGGdDMqGkTQqoD
qbPt9Un87JGXtgSPnLnW8TqDreLFzsmMZdQlFtZHg/B6aT8HR6pw0BeuUpfcwvOMDkB7ZpqR7cqq
4KS3U4+4DnX/S3vCdp7B/m7xvgMuREGHi/fbKH9jh0kZT9YnDslxkFHhOegI7t82LK56c8LrXKm/
A7t6X/L8VolzGX/SCsbmQ/cbnw14Jup0yxV25g1R6RZuGWM8Wl4SPU58p1CJjbcJizOE8S2xvWyX
c7SW8O9dvW9rJ7zuImsLiK61fz5AGKlS6IM9z3gQZt6zZt1Q5cYIBxlUbyXgxTDxKkL9Fz3F0Hm4
HKZaclPheFSf8jRsm5qgBJoMWRCzAicLWoDMxO+tkpgstGTY27WlPDMtxryQpoKS9tJLVqIXL98C
vKHJki0r712UtXVEbQtpL0RfhF0AGcBCrccWk9gpodXs3LcaffCodIAYJEimn+MUMKv3wdttYEU7
CrIxaJQU+uv1tVxB9V9+h7A77LweWMPxHfTlnfv2oQms04/oLdnUL96BbZSDfV88Ok9xILG7nI6X
D9JLu8J7n7FJm6wSTgRt8zIsTX/BedSLbqt+UNsQPWelLM+5kquBTeSDQHqxkMKqgk3VK6ohgvLD
KS5bdOGbPocM9UjDBQtnR4euZ8ToTskseQiv9Cdc2l387WzH2k0LRQ8Nc1wRpSJ3vb1NAvOePQON
iWiv/cJcYsckoWR4nX5I5nnxo0/zDCpJ5MNsMLSIfS91SsHEoeC0NRWLqM1Pr0vCJBm3ujduuqS6
ydryPofKkdZj4Pk3q5xkYeFyHn36Agh1IrhfsL0i1UhT9xHLEhX5o2m4VRu0f3n8B2KsV8aVG96b
b5IRr3oWkrGAIUL5FIKul7PdzQWbPTqDHkCtAiDdD6kyQIGidr9Yz27mc/W1GfcWOF0JVSWzvXYy
wrfshQcB94DIhtM4DEXtTkcJ8w6+XN4ZZZhLihyrs3lmQvAlB3FMFDkaTv8kcAtKygb8UzZR0s5n
MrDg51cf/PbMlhALFPZsxJNjIrnduT9bzyRQ2vhyfbWWxfjkHNDxMoA4wXqJufqpbHoku+Ac0D4l
RquEKD5VPXjVtPdUuXGVjlSym2XtdDewQjZ06UCOJGZsDXue1GS2EU1Z2P72N3A8aXonOd9Wl+nM
yPL3Z1s+a6oazPoOHsyFV4WZZ8dh76lk5osyttMmpGFFIrG56n3oFPngxUDSTbiXm8zF/VFY2WnU
X0o1IS59ccZvFUCI19dsbWwgaMYTC+o5C5vD5dhSEMfVeoMNNmIkAXCT/WmKrD4w5z719YH+AtuD
JrG5enYvhWnwoC2xx6cYOEr6qfBwJw/2kb2O070NsaImjX2j9PwxP7jsoXAke21tQk1gAEGqDzeB
d14OlJZZ3xsutnMCOibFjzKkoJV7qPRJLojVCT2zIzjLTO3Rym3Y6cfmh1o9cppsvVeQV24mJfLI
9dUzV3YcSHaBtlzSwQhALgfF5rqiSpvSk/OqgV5Bxhu+OJm4oc9/XnAOo9b1sRwKemLztyGOSA0G
/Fp57JSD3ib+NL5fH83aZj43JyxRjegJ4NcS7WSDRarhwQVVm5Tkc+2QOjcirA/32oTlzQIM7D3w
VN1HQx5o44M1Bp4b0hiQLymQfkmrXptGYS+XSjuODWSET3G1LZtdFr+AVJf0yDErzSuUITXrazab
D9cnc9Xfz1xDuDlrUFuORZtTJD7Ax6V9QUcO0bS7Gbmc64ZWIyIkbhzHhF4rnupCVrnjOo3aGZJX
qbptbPCOtTmJBw/iI11yNynpNrXscByglE73vRpttGIOq0cLVGGzWh3VqJPswDU3AiUkVKuWBivU
ci83xajlraVYDT1N6o1jPuOJKG0fWJvcj5QiSmmQKRWHDNUtMx1zi56QkyBa/3thuo65TXRNNrtr
7opSGhJgULPB20LY4apeegqbbXqqQOGY7ONeO7ZlfMyXvu/yYMz0qW8kgOC1QwX1AeQmkMAF3bXw
iugdY1K5YdJTY4wkw5tUCkBbweAv9LdLqAAQGo5j4WBpGi8aUoaioBvfodvez5SbpUt0CIbi23zU
anRXGShN4EWqhnzYdPa/Lo/DPuKGD3WApenv0kVYoox1sTwKaeeWm6RWnksv+veJzUsjwg40E4jB
gR8Pr8Ko3BgNJY0z+nL+1zV3PxvLx2V7Fp3EnHmta+AhlHN9H48PyE3u5H64agUgy4WQHB0tYmxX
197gLoifUzajUaPUAMBlpfZd8ToZvdPapYNUEpplQZK8NNpdrk3tdSh8uoh8aiX3h9zbQtsWAoKg
HSY4hbYdj1UIBCR310+x1R0NpnXQeMIdLVWwGqcWSlTqEh40+0lxjgzNHx2Wi/3V8BbxBtBRqmAM
0i+HZ2C5mnIZHkD3u8xwduDQsjI8blJjU1QT9Ahk4dbq0p1ZFPazirbZpLIQIzM67Q227SZItliS
8Gp11Rw8MNBsDtENkaXDapgRtT38g9pf0TvDN1a014YXVuPyaSR1ndUDaqksGchQuzgWL6ewTXLI
nbseUjrO0N7Hha7cVQXrwusesToiF9B5PDvhjGJK2LIrBygtxFYdsoxL/QOawbcdB4fOdTury3Nm
R3AIlTs0nVw00evhm0okd+GqW6OJZKEhxTUlwuh6K+4qlrjIa+vostRnvx2hpa7cV4Uk3DDWLipw
/UL/HMIPCyPO5aKo2LUzxOdxpPPBfWsVagVTNHo+sDPJIVqaVbM5Rtognk8Zy3QfxBoJMc3OPta9
EiL3bgdqXpg7NmrPiaJBBKnU803tZflemwz0ykf1HPAm469pO1ob8FSoxE2RIa3m/EtfNANxaIdU
TKLXd32G74jHToNgSZ3uxnxI/coG5E6t7CkE+odu+6pIjjF+mRgZwFFQPJIp2C8nhhj1LdpReHaD
Ig9x0eWEgOSZuZU109Oo0MepNR+RyrAfcmrkAavj5C1RGkuy2qv3KhDOgGngcQXpIuHKaWK7tlNj
RFwykQbSr8T0vVftyXml7+rP4pfmBFnjA0F33YPXR/qPVbEomRYaVY0MVuug8vhhdN7i5l0x4v1g
PV+3tLbzQfLuoaUSRRQQKlzOKbXQ780rzKnJADhsVPrUREw2iWvhOsrGH1QAIIYQ40fkuBqtUyaK
hih9N7av1GvuVcCTvHHLvF1RDkTNGenSp+tjW6m54V47syssXopfVXoPcVdSKTUZVPo8aym7q61I
PRZjXD7EZZyh7WWYgsG1lH2ka1/LWDOCcSrqPSADiWRdV9/pZ18k8tq5QMExBe1h0FAi9cn5EWsb
/Wf/XSVdFbhcYm3tqEL9DbqbqAHjjS4MX+Fca7sExuIMLXvNPi/Q/FtAHV7WXb9uCIgfJAFQihBr
VmliTtTDqXuC1I6K6oPWtsT5LhO0Xt0UwCyC7gPyV5CDvHRVPnGwfzY4hxzyA4Ry/iHfSvxldTOc
WRAujqlrur4EMAvVPQMaNA/tDiwmOyP8lZApUAIX/EH/pUXhjM8th2b90INE2fnZhEjy5Wb3ppTt
Tkt2gE4jdTm5N1ZfEQP6AE5O+lKm/LN2KS9I0P+b1WVOzoLdPO6saVxmFeQVAehU93SbPiUyD/lI
K386u8/MLHf2mZlJYUWUcZgZcYoSC8qL0L7apiT+hhQ/2fATGrbS4BV5wBBlgIDt47s+fH6fQxnU
b228SLqhII2ABm0bwnh7owdhiR7hVmWzn4E1pwGbeM1eJjMsuI2XWSXZhWvRCEJgJMnABI9XpxBb
IU2YmlqR5WhDhiKGp6a/0GB5W1BZmmzVjoU4AdhutMeLt+PUAEYAgAns8IexPpjuHvSq1911xcRC
K4xZs5d0gJhldPic56waoI8ZWq/5MZEx7q7scA0RvAVFWzTF4za6dBKUvLo6rcZ8yXuYQA3sWA+N
SF+P/v2SXNgRloSbvVPaXp+fivo3MNagQ5Ci0VeORMBJ0BOPgaATWBTMjVNKXcWe8lOdOxCGv1na
Vrn6LkVYry6J7S3gZlS7bbHJPYk9Rc07Oz8N2tbiN0MWAojzF6t+ZkI4d2M3d8cmgwkgV3h5gAlw
4F83sVa1XzBegMXoC32U2GSBHG+r5B0wONHWOkabbIPrmrT+tPv1LMv/rEUFF7aEUx5p9N5IOGxl
2bMzHIwBrOAAiXpGRdQkKO0A1NVNFQ75FyP/KUthGKuOcTZS4cRP465U2DJSJSHeTzcn0zG+7U/q
87xBitbPjz+0XRuMxzZMN13QPWZ+vmNB9dxtoXl8nDbmrglRSEgX4tZHMM1JT+qVYO1ieoQDsrSb
2iiW6XnRAjUcybzXYc3xbdL4UfBa3augeXnxSBJe94FVTz6bGGHzQ3RnzmrEZ6d8iLaNFQ6qvnXn
zXUjqyfMmRFh548d9KvtGkas+gnhdaF8UcdXzZ88iUN/oKmE++5iFpcPObvvxtStTGsZjRZ0hN12
B23j7m3fwPuh8hM/22s7eltv5sA52gHztdtv/NDsEzDybY0A1OmBGpgbULj53SO0v/RN/qBBmzbZ
TcTGzBuEBulGzom5rK341UupcUk9434Us4i1F01MX4Cs0BFvdtMcXJ/9NdQKoHy4dJFmtEABLGy9
JFI7J1cgplCjod8gc7GJKDqP2xeehzEjdU4cu7grHMm9tbbnzs0Ke063FZ5bKYblZM6mHdHsQkf9
pNndd7tPZIqlKwEGxgg17SV7vxC6X668DTeODQtjpLq9z/gWWTatjDf5zrM23JGErGv+jLcpknqI
MCAWIZzNZhpFVr30pfKm8TO1PCK3HfLqIVVH8Fj/+4zU0q/wjzFh9Yocyg1RD9i2kUy3lsNv4u7N
dvogbRhRNboZTJmY2OrCedCtQtctPNIVzgQ3Rs6vLtF0lXFA+6aagXTZRr9S2ZgaydAbsrvuoOv2
kJC1IFYBQL+wa70MVGRej3alWNt/22cZ4rWxlr2GF28TNxlSGCimoE6LRJJwBqnpGOt86UiqtRe1
rjc90jZ6+qizr4m5H7p9rCckR+uvQ9+ZuSua1+tjXDtnz80LY5zKdJrzqIaGQmQDtlshexXNjzFr
vly3s7wuPw8TFfAl7Yxsj7DpanAfxUDWovXLeDNV62hk7a4pHnX3O9Pu86wI+1ZGM7E+tD8mha0X
Ay0MAAhQU+iX4AEo1t7NFhi/wmaSsa1tO5Qi/hmb4JexUSizVmAJp6zZtrYX1FP/0Lp14hs2Iwo0
Bq7P5dq5fG5PcJk5VSI0hS1+CSaj1PzSub+uG5DNnOAU6tB5WrQYqJ+sLvHr6tG0JIewzB+Wc/Ps
RmQZWjR6Br8rO8iT5aCD7XDLqfcg3jNoDl2l3wYwXteHtbpOGlpMsJVVqIUK6zQhu6noBkDI9f2I
KCb26bCjBmnr79ftrE4fEoRIB+Nl9InFMGIqjeYFwpZx58cU9dSPtOhmHGWUnat+YOA9sZC4LT3J
l3Nosdxyy3aBq43PdrdTrMe/GAfoJVTTheYCZLcvfz9NugopMeCNBlBNFRaQK8CVqr2MdmCtwI3O
qD92Fl8584VInahiD6htKBpMRZuCgmkSzfu/kYbbDo4O2Awz/bxx39Bd1ZKS31sUqG59PBVYzBjd
sdfHvXbu6ziMkVXWF9S1MG5DGdlEh6VChlyhtUc6f6bElQkBrVtB9AkBM9DwiTpACjSFFWvGqIEM
5vWPFk9Cc7g3qST2XHVGUMv9nxnhsChie2hBq4TCERgTIXBMR/QD5TLcomAFj38Po8C5/tEW77lC
5AEMRBpNaas96oMXdqZPAb6I1Ofr6yK+Cz9ZEUIOXYEMwtDAivrAv0MCa/sl+tXsfma3DFtMcqgL
y7PYQrsZ8jSAv0JJT2xWLwbPAI+dqj1WTWOdvCjSvkSVpf5I8PoNAL+wJEW3dXuAICyd2J4h5jPN
zHCBnIG93tlO1nGsNKLoJUBNjiSqEbPO/29kfywJszh4atUMuLEe4yq08z3zEEGVN1lgsjee3yHK
GQZdcvIKp/1/TCK+WXC1+B+x5myiqDVWxqQ91uU87NWmRkmpKcuNB1xq2Hbq/MXKmnwihWmOu3g0
DcmNKT41/vMBwJKAPsyz0XQjHJVA/mftUi1+LF6yX4yT8cm6Hb4WYOtvb8tRMtqVzYDixh9jwpZT
+ry1K1h75Gl9LNQmzFvqT1MbSraDzI5wTReeU9VGBTtDbwdWEt91zAUN0HxgkFFrNZ92EI6CbgCx
8/KuHry9S+lBTeiWxnqgTf32+vesLvLZsIVjEx3poAAaLAw7np9i86BV801KmT9pxjHNASAv1VDJ
uGQWVvfNmVXh8oA4XglZc1gd8m7T2vEmitKAlvqm7SeJKcl8i0iQUakyzxngRC0oUwZz/urw29l0
ZDkXMSUlOuuHM5/dhz00zYDcwJDU4nfhfO2b/NBpLpm1KkwrnbBc2SWtSVR73lSKSQDi920qk6+S
rObHWXz2ERav+iru4VwKsuLpYB2Q9rs1M/totX1gsW6f5+CQN2RzvHbGY/MsjGfgHEPyfVmEM7sx
o6bipAqOirexRe2I9GT2D/22fKiB+Sf923Wn/f+cDH/sCZuVZaDrRBISi5q4uxqar3VqhFXR+2ON
riATeRZUXgqQro0gUeZeupHYX3UqcEY4S2sc8ITCaex51GpZ72qPZYcS+5TdDFMGdFZ/O6P+0HvD
1pqQ9pnsI5+BhkOlO4OIa7qzlZl0hgSks7rmZ98iPNKaUWtHUOdpj0a+GVTA/8EUFjhTiKrojBQj
/ZsrDxRpmF0AzJFLuFxq0NCyHC3l2uM0voGeepg3GsSNZJrwH91BZ0/P/2ynMzPCqND+ysvBqfTH
MocsAOBVIDasG8DKTTWD6E9Xo0vSzwbuEc6zyC8swKF4Ww+h4VZewN2ZHnQ+RtukU8aw16e31BnZ
0YG8xwGaR2Y460BJOLSaA7TJ9LdxUWf7604iBPofIwD7H9JHKpSKNLF0O8QeAl8z1h9pxO7apnqM
O1fWU77mhyjZgkt5qVFAU/dyMVI363q0SmCW7GnapUbs7F2uoXs9glTk9eGsHnCI+BHlQCESxUbh
pqiGyURKudYfHWp8o5m9sfPtoN/qBsgGIUuS6kGufk9Y6ueUh9aI9GNZeeH1jxAeg3jRAHICFhG8
BPEH2+9yvM5Yz1HqcP6EFlQ8anIf2bMgMn7XdhzE+pfrxpYBXbgg1AjQlIoICM9aCzX4S2NKqkym
pvT8qaf1o8L0h3SE/HPddqRW570y1/B7dVAlF7LYN7eMEYfK0jS/ZB/RPnppNgax8lwYI3/i87Rx
235b56eGPmCjKXzetNPXBhUp9Sluw17rtwPfz1DAstrg+uBFyaePz0ClEFQceIVoAP9dfgblYIKe
XI8/zenzfFcaPpBCeb91OhKhvzqctrESOiVwYNXSenRM7U2hhd1DXYeJdWgnyJYSdkq0bWoQlIyj
CsTVQTcetZx0yh1/lKUJxOr0f75XN0C9h4YNhHHCuZQ4zOCURfyp3js/ivc07H0Gobx5FwXtUb1v
QgP3Ed81m3Yz7LoT1Koeh2MbzHfq7bTLJH6qfTqUFyWLs68Rji+lMqnippg9HerySOf6XRgTxUe8
josxIj/fpyAjv+NA8kxY2R86qG1BlgGuJoieLn9/dg8X3cxir1TbJy0NRrvyO/11UZ7WKpyYODuv
u8jnEwF6DBAERhYAjK1wWsFFGJ+GqG3hqVlf75yyeSrpm9fUW5q0kEyKTxXVglkD7789/G6V9859
HXIZjvNz6LF8hLngrJBcxr/CLs2iVu+V2uZPFDIXld0AzJk9xA9WFWSm7k9tUCkxYV4fRmxYGuK0
r5JZWDkmkDYCnwfK6mApdYU5j9IyVd0ybZ/M7DWCruxQvWexvjeKknSOSpz6rqbJfnzhzX6ob+o8
3jVJ63MjsOKvqQbSTd2URAQi4m3ZC4aGBLGJFAKawBzhWlAG3epYYbRPBgcxmHGqGl+JtyOi0TEj
lWcFY/c7Hbd2ds/UkYA9I6SGLuGYWOZdOD3Re7akyMGFh/8I32APZVNGuJ+e4ooh0e8BVOgOugxu
8DkSxFBRN7GByzBUw/mkKdAkE0h4++4J3dI89gsaUvclNW4dtsmHp6gK0CLZdb8ka74cJpeDW/SK
Ftg3mP5wOApr3nvAUqpZYj268w4VsOl2Gn1zBJuodfQmgogAJb5x3M3S18znPQecAHgSXDzHkX4C
hOpyhyugEtYdpruPgbLb7H+kIZp7ieb79lFylHy+AARLwsbKdau1tAaWpm19avZl8L+kfWlv20qT
9S8i0NzJr81Vm2XK8hJ/IeIk5r7v/PXvoWeAkVp6RTwz8MXFTXKRYm/V1VWnzhnpv5xq5oz6p2RA
HsCweSiytW6PmmZvRY5mKtBm463IDLeZTXaBPT+vdeb9dPNezTzzVUtEdOHhClnsZBl+4KUzJmM0
47/aNt/kkEGEMgIVd7yb2qlZGP+ASALUwUTzBMqwis05gq06Ap2gj5jYpZOu9E7c+Hvms5gHyZyK
pFka0l4GA1y6hmrltAQGak28im1mh3LV9fIzG48HoVpRxD92ijcInmPQuXkO6J/33zX1abP3KaEr
u/2HQPxmzpEUR14V0EDAYa7nXCfckMm5rL3M9oA5F13Znd3I4Lfx02RmJqqWxiLQZ24xr87jk7aM
hzG9aBcgBgE8BiSEjOlcqFphjHr9JSzOmnCoIK0X17+i8pCimPjY1J0lRDYUvZAC7s4l7XU9ykHs
lbCO0ckXTbSoDGCzA/QulYhbkI8xyZq63vLlzMguzbGiEzMfztjKFfeiolZYxV9Z8x9P3VLoheQE
OLpEPNSYqZOrUeRrIOPOYltSUW6oVtpoojcQQBh8sNZfdrtQCwAZjKeLcBGSyswBkDjI1SMBAmtA
3PoiOK1+Ce9Ss5vW9GXvGvrRjMMpx85Y/vzCAaTS1Bd5K0ZnQauAPrCyc4n8WeVW0cotersfMGcA
VIPDhehwt8wF1iH3KatcFJ/Vl1QBYkNKrcJvacUZaUEjIlggxXm8A28fvWgTUBYOHB54X/lmyZDp
K8o4CeJzC3nw7vAlbSfjm6PxMTPQPegkkHr8RczWKfETWmu1jdsc82IeZIZoIQFzLRzN9dRqUkva
UUzjs/JaGbMJbUu3sY3ufWWUN49WxgxzhQ18FddxmMXnDBBSGUDSyapoaHzNVNjUVuBINHzqzBpY
0hRgm1+vpRGYa/eIsOzH6+N3PVbmdKQIWNQmwkeUH4HLUWjrGD3t4LpnaKdK5mg9z5DTBRU5LR2N
wrmiIelIaL6y5Pd28+WUM9eZEmd8oBBMuUon/iiqhgSV03KX1C+PJ/0mSMWcLzIjyJariMZYZ9BI
k6LkSRufZSQGtTyEOrJEBKry3rCBUO9jYz9vQ3ZyL60xo6q6LgIPSROfm9+JlRq9rVNsJ0OzBEMw
VBu4AdrZpcXT0ZzNrxMw2o4CNHjkFHtoMgI51dLml0K7DaG1AzlIpzO+axq7nBkbUHU3R7M1uY22
shYsrg+XKyZpocQjaHbDXcd8dhjHfZ0IUnzubdHsd5uZBq5KO2+GnrMATPNkkG1rlpvKie3AO3X2
YCu02BBbTHH3/s7MfDuO9CUyuec1KeG764fbCd5BlYBJZY7mOLS4LaLl0zodqBm37WazrXhXQZwR
izQjp8dLeO94oM1DIeCIRduSxNgTtETPuL5K0LSmbPI5NQp/o3DqnltL9N0G8Jj0S0uMN6i7Co+6
EZbIREU7qOyqs311l1aOZHLILXyQYvN/Gxtz9MNaL0UuLzG2DuIz4XM3PvXRSNsVqBVbIV8EyiXU
BaHABKYKvAyZgCLKkpwHE0F8FlSz7nZZeg4QjM4btHNQEYj1TkI8Ou96zh2c5IUHbca/Zs2n364j
vgHyIws5DeIoFg1I5iGUeS5Kzsrk1urRj3Z+dRD4r8czeneo0Gv56ekAsEFnhjoKI17eJEnOo60f
xV+VlX2Xz7EpbBJLdYAZsqDcUdBqJRW9YvYmATGg2yuAfEBybvedI3mF15idrVvztrOJXW5VE57n
KKwM9tZlI0DEKVzydMjvsrDwNA2GNBHG5Bxytn+QnprEnXykGPgVQAMrJLzsH0QeOH2KAn7Vm+5i
EuHdWwYkPc/7xvtQaUUR6EM3xAYNLz05z/v9u/Pv+d8//2M4JkeupP0aTfSdoSK3DL585K/BbfTT
3ngRa2VQfAfXVJWf/c/c5n7zFsSnzZWtcxtmob6LnlUgYUR08rNh91Tyld/XY36ettJb9xkeg8/w
BQUUlztNf1trePHf4VgPCaFFacZrZ3TxLtc3FawvVEborQL3L5tArwexzapQzM+lOe5RFdgFDrDE
EEHBTZ8e1rCJP7nbR+YYt8pPUB5KZAXmNpmbeSOEnw2y0Z/qnbKBcKQrmtWr/NTYUHRwWid6yV/1
s28Rt3tXY6o9cb/S19UFWJsCxgETPYq5Ul++CVjx0laMygltYLdNwSxs/2lND/Tuel/MOON9y7KP
6qhQ8zPHtXTWPDE9yNNR6gy9fhUHAzzPjzfYbbR5vcLMpV5yvTqCMjQ/E/9J6FNTrHaR9B+yBy9H
Fc3QaJCXUVxENpRZ10gJJlGtSXhuQG/Dv5draa47gwC/AMI2qH/iESwyg+hzHcyLAh+eZfXv2D5z
uRP5HX08UXcOO6J+VDNBZYA4kWU3HeVMHyWliM9H0ZSsk0CblQfVbVoSb4tLC8wtgbRkzvklLPDB
CS1CVIuf+fRAJqeQ/2qCXZylYCft5d869IxQw308vDupk0vrN5cFKlKZIEywLn0GlTG8Jf9ke96l
X4MZHKjoTrElbaJyU76KVFlTfr5zDWNWBTBXYZMAbcVkyqU8FzuxrvDkyeiAx45be8oamms5OJe+
BSEGcvEwAjZJGTodzDlu5iFqlCIozsHE0UR+0pARXZlC9uyyJpizm3e+2gYZTOT74Zv7g+G8VW/C
72wbvkR4K8lbKNLP3+lT9jycyUo+8ibR/1/G0RqHmcQY2QxDXw91oU0xjJ/FXfkeGuGLsk8t7hmH
IaRrNwN74lhry2m5uPqSYqzKcbGGTnpzbPeZP9M0WsmRs1H9YgSxLw+5KOSbbtCEIFuaq04iBVyv
ptjVa5IZ44xuojW+55uXPWto2Z8Xo6mGNsvKai7OIoVQfLArXtMdvy2fNHftils1xUycMpNSE8Bh
dOZ2/qHcpMfACfbhKaZrPIH3Vuhy8pbJvRyTnsDtKjCkynix+38rtGokzsqOXxw3e6hQ2pFQBUYA
BP2TayO8womJz/PFedhKYJWk/Vf5rr+CffZVfZZjmq1siJvXEBYKyU5owyERicSdxCxUjZumXEKS
s3gUUjqcGk87ItLcid/Rcc0p3dl9V7aYlWrBBB+EXFqdk120banvVnb3vsZFuPwlzAReGWFWKVS0
EZT4MBJu0mfRJUdhv7bl7o4D6ECoRuItiaLX9RpFwGoLSVlV5/nP8Ft8Cr/Emgrv/u/HW+Gnf5EZ
Ca54FHUhHYf2WbYgLshJCkR3UZ3Tj9AYdyfHtscdRaT45NN3w3Nj2rmPTd6ZO1jUeAJvt9RzmVsf
ZIBJF5CmOmenoKLCsXWw7VY4vu+cokUwAi8ZbLalZex68oKcS6qC4+oz4Q9xqlMCDHcQrFwc94yg
PAegMdAbBFKK10bA7pHxfRk2Z+jax0CHgf1PA5Dg8Wzd3n94Li3ZexQD8WJige9yqtdVWeXAhqgl
Co4pZC+KLk2t/5sVZiik49BeDupm1BtfOKGgxTitjOMGAIJpwkB0+ACUPvAgYi5yudCiuPFhouO3
s/SbcLqtCIaiIB31XE50slujLww92HIi6KY2eb6yJe5OpATCfuw9PIvYmgufKIksBllzHntof0Ol
MjO6euLXhnnfDODngBajlsriXOSw86cpALymRpOqDPZro5iNvDcgWwKIpPBBks9+/kSDCcQg+TVS
GDYgW+YYKJvFsaNbGUDC6x05cxmgfT7wGeVUuzJ595XYmoQ3iCevDPN2618bYkImHhA2wN/V5gyC
OiNDy1tfohHCebwpb6qi7HCWr7i4CzmZL5SwAAhCpmDWsJvD+BX8y8F2vcldoJRQE4zM0nHVgY52
bXoC3Ya0o7K5ZN8DJNpfOvzy8TfdW17IMIG1ZGHBvylUh3MhZxlI686NGoUnXie6Oc9hs+Iib0om
PyMHoh+XCIj5dNYrq/M0h5rGtSgmaFt+l51Mmxi5ze9UZJ6AQU1dZYear2Aa+mblsv4BgF3fCFjb
C9uM7+yqngAOC9ugu3g/oBhtlGa9Ubb9sbGREbaLze/Czsw3AtqR1Hr5+3iCf5oZHpkXrhc97UuR
74KgOwOCaWtOeZSRIiJOufFTihy7LTujqxqDjSLGSdiPT/l2rep9gxFgZ589RkM2DkTEDASaUbRf
6vvYbH31ow1t9T2WDD7EI6+xk4o2vJNzs5O1EAAzSf53EsFiWuzBu6moBfSzOLNoYrTsGwpnZjp+
dz51gVOM/2TIeAzgjS9cndiPJ/BOqIrUAFDouJRA9ou65/UEykOshFEH7EhQGlG5bwJL4Xac27zn
B32/dpnfOw+4+cCchHTX4nuujZUdT+qKI92ZdL97KaH8EJmPx3PPpyEsQeECuBt0sTGxYxRHkjrG
SXdG+2S6Hdsi34BUrzZIp+sUEPhqxd6dYBXQL+BvgP5Crw3PQu6aKUEneJp1eL7I9BC/yAf3BZC2
78fD+qk1sPv80gy7ydRUzbkYZiYHnahb+UX+w+9s+8CbynPt+ntH/qQOpaeenja6Ff+2uI3nERp+
eh3wHi+lMdHvlaGLy9l69E3Lal84XFI3s6x3+CZloom2i1VAy04ktHVUMVBNRCbRy15R1SrPs2x3
H2D6BxMQENmqWbkTCNkaq30V4x3/3fKbRvjSTUGm9d6fzHAt/3VT6VzO6OX0MXdDnTVt3jZpdxaS
XdMfxNIAA8F3YOeGbhoDHXb4FZQnaGzFVu0Ywsn0Un7lqP2gGR7NF7M3hbEnnOAX3XnInClxAEwv
yBfwWkFt6C6ne4281TMvG45VOVNx2KXlJiJfpZIaqUpRL8kyQ+Q+Zs1IDmpt6oo56aceePfEkvBg
lraDYGcDyFG/y009oFmf8pxTJ8cisUbNgMA73z2F5dPoP8cN2JMbCPSBC2OgKURZ/iWZ0+210poV
W9xEf+Ig2mkBMM00GFdZa24zKIIKBl78g6LaUmS/3jeN3vRgZu+a88fn8QugGY62G0g/PnP0C4K+
KD0v5Wdk9zmwdgRgc1p+CgP/jd/kACp6etpaW0K3v1P3VbRAH4ir/QV6BwBdTUhZ/9fP4OYGzsDj
Y3jvtEPFA82xEsJSEPgx3rKr6ywb1QlhobpJCfkTKd1Beo9/q5yr6HZet2ete4vjem3r3J40lAWE
pfkXdBN4D13PmFhEqY+sXXse5H6mzVx9SrH+QeLgoEczWTnX964E8HWCgB2lI6Rz2RKwGNdR3ikL
bldMd9l0buTGLIlkqshMKx+xeMx62lRrucl7kcSVWeZ4VGJFamGBC+tH0LKUz1JF05dkG7wq5gDc
mmjxhkC5DTF5pNm4TQP6lsoN/9NiCDwFyjlLgnnB19woaQxqVEocaCLPAtlGVNdsIQ7M9nV6AR/c
KAKgYOGBeJTKleh18ZWMb0A1TYBODPBD0EVlVjib4kyqCeIYTj4UQkAbYQ0zdIOa/BnZhQlmfrmw
Qk5q9NtzxTsllhKEHr0QOn1gJ9y2NIoS4e/w1TvB8Pb41NzJGmBOLywzyQmljAU9CzE4PGLsegPm
Zpzkfz398wf4Biwnb9S4pAJTx88aDuOmPsoOm4k5BCnI5y4MAY49SNsefZzwKcE2hE8BHl74QG8W
2BvtaY368gYwyNplHsmD6teBxmG6G6sGVCM0FIMHZDDZy0DBixkeJD4t7NxLTB3AF2GlcHpTZ2DM
s28CPfODvgDzLlKQ5Z57Up/00/iuPqmH0em+9OfwsJa2+/+sMlK4gFujUYRFIdeB0CvBiJPjjzR7
S07lS2jPrm4Uf0IMPqQZ5BV+ieeXxiIBzUz/SbMe77M72fFln/3PFzBLTUQgCjIJS12KlpoavgNt
rsxNQJIZU1+g/pFUFhn+rli9d52hSQW106XbDgRm185Z44ifiw3CIP7PuFHQzwqR+E9iSaIdBRu0
d5NnftpreFy+SOm5a4CIFYw2WVnvxT/c+o//+QgmFhsaOSWhgsnX0m6wQh6+eojEwuiV8v3xeO96
qkXIGG8FDXTOjCU9GHWhKGW0V8z/hOJA6tZ4bGBZpZuhXBhgXKEulh34jUh7Hvfch+zKeAjt5ldl
ZcLu3nI/gsz/PQ7GHfJznaviwLfn5Fv8w30k//RXbS+9VMe8WBnQ/X15MSLG/81TXs6RCFNzR4VP
qO1lhzQ0KsCFd2Q/HnRQxP16PIf88leykwhSHpTBILSNTC3jfVQCXhdQVbbnEmy4v4Bb+pVtZRnk
lOMbtGmanXrO3oMcgnIrGY+7t8yFYVZVTWoIh7BCRycIHuH1XnH0D30H7R08Cb4zO3peE9e+53aW
FBYuTcRF2JTMOsY5ulBzAS++tjrgUR0qtSPHr7X0Wlez245WgcoSFCdSgFYnOhJXkow6Fynkbbti
W2e+kSe5W+R2scbic28qrr6MWfZuqEXen/DokGJXqHYyuk/651D4lScQ0XnyObv61R7mbRp/PV78
G4fEo28OIOSF0QKxKtuIXGvh0HYIpzz0o+kA+isGLsFTNz1Xfm3xg4+O/jXc+G2+FpjKhZsXK6CB
5IolBI6CRkLhvGy8kDsGk+frnDlKx7wFYqfeTu8hKOOUfdHZIjiSdTOeHNL9ezzq2ywYPgGwAHS+
LURbAHtd++Gi1MIw0tvG61S0HVMOtIvkMxVaKyyIzcucoah4az1F0yatNmpoVtmzwH3P04TWreqo
Q4Dlb8CBoNbouJUFufFoy5ehA2lhS8ElxFalZ7ntavSNNp7YhGYv7Svuu23Ow/TRKror4rp8PBM3
d8FiTgE/NSJ4hAE/J+biXd4WGQd2kKHxlCCBasBOB3mK0qzhzpZr7crDMFYEZrplLUsnZWy8IftW
2562LcjS+8psCDJI5JQkdiy4uZ8ZVefm8ysI81fc6v0Fvxjn8oUX4yRdKMsB2p+9rjLiMHdUrrXi
Kod607Rp5sLkI0NKSjqjRJn8+jVWeyn5bNvXVm4sPzT9YiupDdXjZ/Se8UHu/i8WAclYbEgCklk2
/iqEnERKPEMsAhCELnBHvzHSfvOfG0GyC01fAMtDI5l5SXeaFtWt6jder3FfTRPVbqLOqYOa+hq1
w22WE8sN7Q0815fDBQj19WQ3YheCg4xvvZ60n0rkW8F4mCOglCVHCBoDbBJL55Ho5pnZiKe+O4nj
Vu7c6LnaxT66p7J2P6cvoWCDLSj8jIzYGtAPm/nHvtoUvVOodADvR2VU1Rpi4+4+WUKzBQAKGQKW
QqUYIU4862rrJRy/Az2SxQ09ncLpFKG5RSokI9OeueZ70RoNG4Sm6hfe4bSJnocIyGLo6SSpLXx0
eJ+0pZlKxIQk8Mpevg0RML06ZPhUNPmgEvOTwLrYy9I0xVUmD61XDSZ0PhLcSHt0kftWX9PqRf0L
COdkPt48d66JK5OMv2z5OJCVGiYhsZodOuCNuPEkTl6Ph0r+e1jtF1w2I+swFjQw6tMotUpsrSuC
g0TGKei87rtt0RyvUP2U+afpeRhrijjVjeSVhrQ7jhDsCdAdQTvJ0obJvAdGESjVXB5GD9mc2czK
Af0igZBAHFJdU3pdogxmcIt3Rw4drcfoMmCiYlLodchP8+gBc2WWArSf9MAoKrcLVujn7o7pwtDy
5xcbhe+FoC5bMnp966hpSdt4201rrEc3MT4CiMvRMDGV1jS4YxuMZkjeg/ir9N8eb73bPBpjgNl7
k88rURzAgMxTXnX7zggnG20RKHuCRnZ+6t/6lXj/doHAY7B4MCKgMo7BXc+bJHRpovrh6BVFVDih
XCa7diCTqc1TAWS6sEaJf3vno7yBBhok7ND7CyHaa3uzL8eAZNSjF0Sq2x5TKaC+31jZ1Jlzgg0f
xGtd4LeLBgADsBkCzCJ9x/Zg9xJoqlCMG71U05E2jdDyneTqmpXblwWYEH4eFlAoh9NiL4IpBbGi
FsmYyL5SN3WaaTZwDIIxkDIxuzor3ZHjEjet8bZopvy717rJika1pwG0KiywOAUULSa9DYheYGnJ
mDpiUK8lmZfpvT6P+Eooc4pLJk9Dc/719Ee9HOkV+F09vRyorkcGAeqQHzRTG+xYX2MBuDf1l9aY
xW50vZGFCXFvXxVm0Miu1OQrwNF7AxIEtJ6isX0h4Gf2L8Q4pW6QkskTAfbyXyMZ2+igiG+EPz0+
m8JtYAfvjIMioZsfsQsrMJqkfiRLWTd5YVnYYfpJahti5zRujfFYP6sB2hu091AbTAjy4Nh+RvEp
C5xY34HpoETvcf9H/pVHKtUWTo5xJZS+dX/g4fippsvIhKOMcL2uAwS19akaJq9Kgn0kAwqiVxOt
wnyN4PzekgINr+FhiZQsjvC1IaXoVGHg2smbtfYpkGpXyMLXxzN91wT6JzHNqCfA0LUJlQNzqDRg
LCEf4smS86DprciqLvUSiLNHYcHC4lJaGmFZaNhUKHxVK/LkFT5UN3z4BSdQ+das5aI1wk6b3uWo
6d2cC2sjm6bGgk5ptm3rujGyNhbMx4O+t4B4n0HuHS92HEzm2ZCmQ1HWMT95cqMeZWyctMuOoDdy
Hpu54+4X7VpeARsXKtsspCtNVewNhUxeNISnHKwYyZxbdf17WmMbu3cuFQgP4XJZiuhsnD/LjSJU
YjJ7TR//qxPdzPEvijqRKcz6uWqbtfLMbdiGN/2FQeYEtK0QiNoQwGDXOgMfG3z5R8rPKQFwmwra
H7G3Hk/lndgUFlF9AqcKUPdw+tf7dAbBY5YBqORl8ZbvRFPgt76SgtGspQGe1YH0d+oke5qDo0ri
TZMHK0+pe+cEzYigVFwyR4iTr+0PMV+J4LKcPWAoZ6MWg9IBG+4ab/9twh4Xmwq8GRyfruJFxRzH
qQ65rIpUJC/UxOVLs5/MOqJCa/qZQuMXUXXQtAwWLqfkdKfsKlOchR2YfRqUZqPkc1DcOKu2dSu+
rMz/beCMD0NfDqg8QR2Ok3w9/kxo2jqX8WEjd1QAYxFEI+QsoTryr2JpR/LnsJbjvXdIMREAFAGa
jc4n5l0pSCiVJ5I44/QEFueLNjAVmzxde4HcO6RLRy5INEVQzbNFLwESpmNK5tkbxz5Fc3kM9gqt
qqkSgkBpCP8+nsc7ERmCb3A5IUOFjczq0LVhmehjGxCPL1riFFHyqqWcbJBABLI9jzMnq3nV6qVx
rXHlzomFYTCIQl0Y2Vg2FgHcWZOmJoThF2FbnwdHGIw537bffPfr8RDvrNuVJSYOyUgm8mWMIepZ
vqlkUH6AWjKc1OfHZu4NCMWOhQht6adkHYKUpbPe5sXkaYfUwBmp3k6FbIihURD62NK9Nbu0xNwW
Uw7iG7+ApTqxdeUfYIRGTbwE/dtEOze9/djavXEBNYRND+D5LbNaEJZkiPV68lSSWmoYAIjFm6Jm
ThrEn8kpL1Eg9c+Pbd4bIR4lCxQTlDg3XVNQWAclbyZghOhIkLwJLd1gjstBUGn38QpYb80WkzBL
A03zUx13LzHIUwEcP2gqhF2xYuWeI0WrALDUAgGVAjiCrv2V1BZqplXS5E06AIhdcSyG3JTH2PZj
ZZOk+5izaiBQhmc5Gpx8bt84ZBz8v7ryRGSwwhu1N2l/u/nP44m+42yuvmr584uH88jxA8dFCIPG
AB3PWr8RYhDjgB8sAXHwY1N35/liAphj6Gs4hJC9nLxAkFLa5Kj6CAE0FvESwc6NByzxmnjsnTAE
JVfovKM9Hk6GjXemPEjidI7gsVvi+YFT+sTSw02ffkFi+/Ho7jmZhWgRug+4GdAbez2RPj8nfS0W
swdwXecOvjbZnISnYCzO1eaxqTtlBcBnMaZFpHRxn8yOLSYFfnMuZy9JX2rhLUv+peqf9qjFZjQ/
tfVbyr3n5a7NTGAqwWQXO4/t3xsqAg8gFdEfC1wGcw8SjWuGMJ0wq9KYOFne/IGwaGDNDYj+H1u6
53p+ZLZwRWi4D5ndKYC6T5943LjDaGQn8aWYjuJuFiIQHNhBuLZB745rEfX6b2vMBq3HuQy4Qpk9
uULtsQdIWIusqgtW3qy3sLslG4GLHS0VeFGig+N6q7QTAvRA4mZP6k0IoROk20tP13/ldUmzBkCv
0oplt+dqY4j/1o3pIzuSPPsijZNt1WwqIaagyU9LQ5if5PEclRpNBvWg5CuPknsHFtlXINLQuooO
EGad/bGSRk32Zw+IbULFWnzu4gQdBknNG3oY9WYDMmyj0Nr/RZYIPQbI2CAvCoERNu1bTU3ZqODO
89QPCANIQmNqASDim6wazez98Ra7s+iIslDyRiwJLDrbO5ig02nC4494IYgELT7MeFq2RWTVXVq6
j039ZCOYNyfKXBCyxqMISTdlmfALZxvH+jAo6sB7mhqclZRkZuEjck5HXjDmqYbuHrjGzbHm0Mg/
K2ColGfe7mqSuQEc2amOxhx60VFN505JdhqiX1vt+8EWoyigdap3h1iQclNL+RpaB4Vm5XUH1aVZ
8fkPsR87C9lm0QIWIntOJxKexjDQIM7aF2aKfq8VL3XnZgG3xfKgRcoJhTdml5ddW8Vhl4te0e2z
tj5k07PWoGSgaSvb9J47vLTE+qMsjIpq7lPRy1Qb+AUASGdEQrUV5oXLR09qCmYwiKolIS2kwI4/
J3/X5RNVR+7X4wWWsH7M+i4stHgTEohgox50vb4dan+1ruNDCJ+bjYQE+xog7ha3hWNxaWLZzhdb
qOWyedTzRPQSeacUT2qNBgPEEkMnOOq4H5snFUhAJFXTad8qkyGAnSi2RKB+4tP/Zqx4DuFGx6XH
9lTxSZM0rVKJnky4vcj1BmS51554yxP6dj7/xwazheK6I3zblqI3GblopoqTGUVqqE69TWqr8s30
4/80JnYjCT3aq9IMY4qQepeBzAIE+7GFW3wNsEFoScGRAF0PWtGYIYljXc5azkleM25G5buR3lsq
Tf86qKT8qQSLsx/bu/VuMIeWMZRfFq9DmAu0aYW5DkHQ52Fn2lF+HDOXpM2KkdttD/FTAiEoBS4S
hVcm9IESXKMkYPH0hhCt61PegpUbVaWVY77MzPVmAPUAnOdSS8K/FCbfwjWZGhScInutrVSgkZ/3
nMFFXi1/vPLxGj7yzryhrRI9IOjARrZTZUKBNOmDJokC2VOqbF8BOsaZudj/x6haCLupSB4tmtG4
5dj9Vo8qGUS1wZD8srah51xDN6MFCywUdPb5GEaWIs2aXSUD7w6lCqq3Tg2fVLEtnEoICneQk3hl
LZeBsbOMrjsklHDp40pkrqh6jsFM1Jey11ia+sERWkl/BsDNOOfxxlw23rUd9NdhZyjIoYFK74ZF
qp0VUJI3vDeHpkxEWvxRRlue1locbtdRAkIcb65FfwC9NcxwwoX+aMoUHi/IKnVApwa1xVrULeTT
avfxiO488BZby7kWUQcE1AZDvnDNOq5QIjcy7/Hze9To7+IYWwJK6wkxh8bq1cjo1IaiZbHVZsCu
nEgR3ESiRbGJOAC0zrVkJsDf9H8ff9cNuwUKX2jjxUZeZhphNOMDKgW07xFqV94AEq0WTKDd8FxW
H001f/Utb1TIWaY9yGoDYojxMS4iFP6OdfVekOFcASmi5MJfcdZWHp63xxl4KAkTBW+ITD/rNPh+
GGoQHQoez23VrKDDVEAJytDq0C7mt5Gj5bTi3e/ECYtJWFs23XKNXi/QOAQ5H+NPvOw09RnA+r4Z
F2lMA5IYXIu4gcQa7Z8qnSqJeAwHi8ix4ffqJqi7lWP2kwy63v+gNQI/8NL0BW5idv9rVZH0wxRK
3lD7uiWoSWZXPj+6/VQ1XiGVhJYF5wMtJvXU1wrF5YDYRh/q0H+vbI/FO998CY47v0ibAbjKPCaT
usmUgIskT+VHKoeWyv1q0YHdaDHlwSCcPrUG2VXQ7FWtx5ZvdwCm4MIwEy2RNlHFRsIUJHoJTsmp
QMdLhpeskelbLnluwpV3152MPXiZUfUQ5EXdmrCpbF/jeICgasUL90V47qYBBOAO58VIQXIDzduc
ygNtdNEm5Qrk4o5vgGm4Owg+LB3NLBo6ETOfC/pO8UQ1olEmUl36HHyAWOAcSAjB3xQ0k3ZdWmJD
gz9wE0VtlRAV9Ut3kg5RvAmC1NK1ceW7br398llw9mBOgTYai88QtKjNY2lQPE4WXLHZlAEosWfe
zAvZ9v9zECwvizzkKNCKL2Grsby2fchLgyhPqtehBbba1+BJXbKJ8WTH8csE/O+xHg6FtAnjaafy
a8Hk7Y0ji4DZEGROsP436dluyFEi0XvVa0VrAM2l4r/0EGvrXtL+b1qd1LcRdNn5GDvz0gf2DuTW
NK60zy+3DXPUrj6BCZQI+rDrMRpUTykNnrOF5A3YUyRPD1q7i8ER/vh83d591wNmDrao8XPOcbPq
4fmrGEMJySa1nIAl0Yq1B/stqBdLiwIR4kBEmUjcMsHZkLdz2GaS6o0hmirLtxClN2XHz8ByS0W7
QXYiBvBCNVP/kHTPj8d5d2EvbDOzCm2fGOy0ourpqhOVz4V/CiCYvuI8fk4os3ZAdog4JiBNRGf3
MtsXtzsgDHLepGJ8kjiCHVKlvhSZger34EHIm7gy9ZhHIbmtRGA6ohZ8vYeq4cf3qAzKisbohPbd
kTTR7wqCNe+crkNVBkWW/CnORrA59MUErSId/3Ng5iRFX0YfhbnvtklMNKOc01mDWAawvGYfDOo/
tCZHpQG23iIzopGvXzV5yD6kcOJ+F/OSDcApmFUnFjPc7vIwq8oWhCFcZ0tSiTQhHwETaHC5tPyl
0GY3hqRNf7dzA20iMH6ArFT0IZOU1gAiKWEyvg+k8wczj5QebZoinxl5LKJbp2grNf9/pJ1Zb9zW
soV/EQHOwyvZg9RqWVI8+4WwY5vzPPPX34/KTdK9zdtEfHOA5AACurin2rWrVq3lJWZWfIqtseNF
ZhTScwadFxxhFEgNb0JH0H4ea2L3H1CUa2yCYSSDAQJ8+lZnQ5O7Y+Yb+ZsZX/exa7oUEnnaNs6J
kqaVV9Z+toN5bIBesLPTEYqsVjrPshYgHkWGrdmZzE2yG4x5+GaaYZN5TdZTfOlUtXCO0mzowdfM
KfE4cmcU1SEqdPg1p6zotfdTo6fnyQehtpHrF04e6B+qg1zsf2s0Cq8Ha9SnPCyQgtRSyqWRZL50
Ud67drdxdws36F92Fu5zG+EbQP6CHThn/HlGV/VcZL7zEE+O7WnZaOyqJItgOBnqY+009n2hVjtJ
qf8jq9j/WkflgDfMUhEVznwyZYkfVFZ87s/ON6q9t0+14Ctffx2JCJ7IRGtLwuz6vMWhmvhaNsfn
NJ32tdXeR0brDRS3svKd2hwL878hCH+xJ3hLZwzsypKwZ7FHdSmh869wN9uEhAv3FytCzFOUjZJL
ikKzujmyQs7j3DhPZtueeqe8i5MNz7j82oXP+ssaLxGd7Dm0xWKJfOFEmpDXiM+1PstekQWjp43K
vLu9UmJO4y8zsKXwYgTWB6z0eqnKosha2n7jc2UUB12+k4AOql5tD8eZnPSUpju60HdNvJXcEBz/
L3aXv1+45LIMNUkzWTIze+P0xzZrDk753JVbA1ydxovxCcfMSBNFLapFN3d0p7fDxrtxzVnQePDP
7C0H4WIUksPl2S+zpzbkKaWvciCD/9vi1Fm1AgByUY1CDkcWjtNQGnE1GhKH1SmPg9q4ZqYT5vy3
ePKvFbmwIh4ixwjpsQro5lQ+mH7ptSpuOpX3xfSj0d7f3narR8mxqdeQPAHDujjHy3mTG9wszMJn
ktCGqxkQDGpJJO/UOoiPyHdDHl8mW8oJa9MIAebicKFO4OV6bTTIfYVtFiVnRf/RIqVN7pxuipfb
I1s1AvcfaTvann/pJfQZblbaeXIedeVNb8hvgtZ4M0JrcNvM2gSi1YcMHcBpHqLCYvVZ1k9qUiVn
azok9VdLP+fBDvLIXbLV87U+oH8tCV5v6GkIkVTUl9l391Dl8Zq8PZRVA0D5wD0AbWV/C8syaGNX
thio5Gxvj0d5ousm2Njca+6GctQ/RoQjZKZQtMhdkZxLOmWSfRGcrPw4byUFV4fClUr2cXmsysKq
aACW50QeWPx6L1dEh7kXcpvfnq+1oRCkL41XvP5As17PVzIXPgzTRnKuw71Oq6XvOTzD1f1tK+Kr
99UdXJoRjqhMgNVYWpSe5ZoGc5JMg1fPymdlKqh5zr7powuepTsyVOF+9Dt6zFqLlntd6ly5RY2x
mEpPs6b8yBtV2re1CfFGNAa7Xpt7zxh7tOYmbX53+6vXFuDio8VXaq2UJUhN5mboz0p11Oa9Ym7c
y2uxzQJJN9irPId/KQD3cRz0NYLygfnQde8rPXpSm97lcYpc5o9BqzcWYnVI4BQdni7kKMWOj0oO
iqJThvicOW2861tDftBqiGecOjaOt2dv7a5cZOb+NiUseV3r8RjHXXxu9tZ+i/9ufRzA4kDQ2DB6
CRf+nA6dUi/zltIrTz3AC8vZc4YN97t6OCjR/G1FuO5rbQrmVMdKo1JLTcqTMaWe032FnOXt7cla
HQ/bgM4LLhXusetj2ADWLydoNc5t9NWwXubgZUh/ZzCAt5baDA0KIizFTLtqSltCQLp/p0F3rZn2
ZudlM3xee4osqoJ/2xHclu40iaTOxGJZp+2Nkh5Dia41afIaWHYQYvMcBWrMcGMCV0NPUOJgmi1w
Ir80GE2UaJAaJHiajNIL0ydyykcou8Z+QP8i8kL/TzWwPLuh8/X20q3uc94l4BcBDZDAvV66slDj
URsIBNI49ir/p1NsdU+sbo4LC8vfL+Ibslh6HTY87kb//TCeSA67Q/fh9ihWHdFSwKUZ0zA1kU8y
jExzMGOecHZ+lCPPp9FX2TvNIUZAbQs1tBZuvBaL/9eWMGPN0CcALbCVlOCFC/gG9ScgWZZeH1Rj
Czi0ujxLWhM8JhUPMR8VmnNE4wkhlB3IMsyl+XNRpBvZPFHJ8/V646eXLjqiNUoZ1ytkjUufYB0n
Z+qEjt245PKa6HQY7a+Sum+LD/pbiO7k9CP95THSf43mwrA1jrtySNxEzQ+313JtfhdWUKBnSzOM
+GDupHaexjRLzr2c7/PsRQXWMcGXZ2egp5yNAGJtc9JCjxrU0t1Osuh66IVPijeSiR3T+0LO3Mp5
zFApuT2gNZeyHOxFSRvuXvH1OilO6Y9oeJy7VjrFcQY9TLova9lNeqVmWBD2Z61bGNJWp/ja5gHE
AYoDyCtdNUKg15pJq1Qy6Rt5yN/mrNkwJve3x7a6WBcmBHeZdLrZSTCLnknumZb+VjEeY60+5FXn
jZa2sVhbxoSTly3ttZJhLOmoQzKg2AjTTh0dAn0897q9YWzNpVxOnuC2pG5UUN3GWFJOT0Y678xI
d9Mh21v+mybN96m6GWaubkaNPghCqYUlSog5sqXLVC2b5Jw15DncnOxe5zXwuCL4HqpgIc28hmTc
znLoTjuFLvBYaVB/nQr1m561VuVGYQUElTC0+zOrreY5m5Io3hvDFB2W1CsSR/XwI3BqICFW48vv
wtGKfNfsEv+5SxXb53CTdHyUknTcCBXXx+bwqqFsBJ2iEPIo9pgkHcpv4P3IDylu0N7BzrJx0laN
0GsFopN/6JK8Ps1+QO13Ip13lvzEVecjPYyurH+9veVXTxUFoFeRcHynuAulNOfFkfAIHNAaiqBn
3RcjYPzbVpb5EFNe+Htmy6YvBrXB66HE9tzVNtpKZxomuoEmFUB0p00Yz+pYwBVbFuBbmQvg2ko4
NnljWbg/2Aodr3t3ewyry7H02lCigRdUhIXENvz1jc2vG877JH5jhbXbhh9u21gdwYUNwYHLOjrU
ecSLuUHA894vcsmtIrvZ3bYi8m39dUXyll3AThT5xdTg3Eo+IMblzTwfptT9ZD9Obh8AXL0jR58m
fxh3chZ7cnc03t+2vObzgKVRZuTBA2udsELjBJOBmZpcUFE27Zugg2fCytFm7+fiQRrks2rkWxL0
a+t2aXP5+0XEpnRyHjetzt7LhwNiB49QgeybetyY1PWhIfRmkBan0iC6hKhp6mGwknOoazt0lHdV
rO9UOX92OtnN6o1ahohUeF1CkGoG1yGb/RcoFDr2vV4GPXsdSdn+TYgQ0anOYTM5deax/XTnvLu9
cmuzSCaZSvHSdYaQ8vUsWmNOrbslaVAVz6mpkhKFmiIu9retrE0iKqFg44CVEy8JVspIy42sl1gr
Y9rRez01cM85D72cncsi/w3/unSMQSQM8oBiyfWQqMjxlJw1tO5juP6qY4vceLfVgLA6ogsjQtQi
maZPtkUlXCpGL+4BfkaHWRs937d3Wvdye/pWF0kHHgZAeznYwh4spjzuq5A92Mu1WwwvS0mv30In
bBlZRnxxnuLCSQY5x0hC+S6e/SP964DFoo3ztGVGeIU7WkoZU+LYtp07hsdEetyS8tyyIFxKfTZP
TVAvKSUARWUPoz2SvpG1ASdcXJp49SHR9PeaiImrKTDGQKuYLttovB5KvXr+jRrZEmCRtKKKgPe5
XhBj8I3Ct5ZDE5uu5XyL42SXQ5z2G3vLROFg6Upc2FavrSh51TqaxDgM+WdePwZRB03Bbx3JCyPC
kpRR2vl2aifnqIGVxACdDuv4VjlkLRihbeXvkehCtSApo6EKF09tK6fqa+o/KOl+C3qxasOC62gh
0l9kpK5nKwaGYDeZT/AbftS6n7l2HMJzpW+s/JYVwYMpkx2F9J7ilJXHfEenOuH0c99veJV1K/TG
LczrS6ft9VjqnhesGsfpuTHyOzU8Ja2DgOrRKb7e3mHL4v5yUpDY/tuOsI8DO0K6oqTnDoyDozqe
XDY8USbXRkov0r6lvextBlxbYxNi7KKj0t0mGbnwL7HzvntjwUMC+8ntgYkQt9fLmoQ+QQEwtwVY
ez2DQHC4LpmLcz4/z7Z6N2qQAzf3aetpLe8V2W30H+X8rpqBnmn6/rb1NTdH4zL3NgjthfLu2rg+
57zSnRE4AsLI0MfWj1b04baJ1YTf0jOsknKB9EPsojQTWWmcmKpfqfuhp8rpUY+mN1YPh0z6hzY9
dfCM5mA6jeY/dkMtU6tSWiIfsPwfAtrr0SHtotElg/Obi88SeNXKNdJTK3uUt3/eHuTKVkHyUiEv
hynaroTtOUN8MY1jRUsoyGtSf3pXHdLkLt/KyK3bYSQ2UrS6JSrAVrNUxpVSp2dbl96PevO1H6z7
fApOBc/RjZ25sjcY07+2lm+5uMsDuagQvW3Ts9WejGjPqMJ+w0etBEBXJoQFUqvEmAqL4fQVF2AW
wb6navFznSYv0OncOYjV3F6nlQsXADt05/pSdwSrcj2mTNOqptDZi3L4cQYya2+VNVf81JUBYUSp
nTba2BI3zhIB475Sp2OQ3dvPQREezLo5/le+7b/2+EL1gP4N9QKRrLisW0NJkbM6D4H5Q1KNZ2TD
N8L71U23qA7QcAedlhiljM5sSePEmNrOy7+X7UPg3AXlRki3ujLA9GB+QpAL/ND1yoyN7COogYPP
aXjpbeMQjv892OKK+tfC8gUX+3mWA8evopSzE5outRs6OH7nxFxYWE7UhQVy81o2zVgw1ZcK+E5a
f6eY+htGqApBOKNTgmIbXxsxYkspgpT7IrMeym+dc+9v3AlrK3FpQBiFOZSTnuQY0AqXDtYh2TiD
a0eEuhZdOlSeZHgMrwcg13KvUyZmAHJfuroR0Ejp3KWq5VrQuerDizLJbw01vLt99Nd28aVZ4WSO
U5sOeZmn59B/lJsfkk7+m7bMYKvMtHbf8W78d3zCnTqSgopNlfHFqR2d/VyVvLYd0h1MXs+p8ZRO
ytMUOV/yQTcppvtb9OXLzwuR0pV5IUwOlL7T1RLztf80p+9o2kCGooMuaDIKr/E3cg3rs0pBgYwN
ZZtXDq6LLR/1TZiWGtYQwQkB2arovKen3Nii7Vy1o2qLhVd9aWHX81JWQt1h9cBYzN3JKE55ekIK
5PYeWbb2L3MHGRcQntdEjbB0kqXHdTBzjWPCH14YyWapesuEsDxpaDUwj2FC1zvun8T6CML7yc63
2k7XJ+yfoYgklYnl0CFtc7Um+QJ9QU9lrg7ObzkjmvyIeHjHko4WznIJiLCq+/Tc2u/twN7hjoay
2nAYqw5pyQiCm6UF+1W+52KPKZNU+1LLlGmSlO+yimKIFBv/kf/q9SLldiMKtjihpOquhzK1uVoo
JVYaxdyx+NDdVwq82v1OVTa22dqAuIqo4cCru6ixX5sCbJ1bWaukZ6cs0L+xUtkj/z1tTNvaTluo
LbCDBsovsCRpVo0eKDd+KAKFrfmfFxaG1JG3qt5rO43XC8eSWgcAbuHmLvvWLoxUY0eD9zkmg2tr
XmRtvDNXB0Nq+LUasYTZ11OWKkXdBqrKySQM6T9ARmY3G65sLRiFu+5vEyJ3wqSlZtiqrEqGmG4d
3039oxkcFdlCcmgrl7m2A7QFeUE/Hf0lsjgcLUqq2eizc1MFBx5eS9r5titbtUCelLVXwYXZwrMy
VSXezCGxiCYlrgS9YP4b4Dr6Qf+1IDz9s7IfDe31edx8bZLslHc/5fR9YKUbF/fqhXppSHhchYEV
wZHAUAA7+sGJjlPtxXhPnnnqDzrcZsNvRFiX9oQNHXeaM9RLGLdM3YLjqKEp2Hj5rB0aOCnpN4AS
jRMqLI+ddFOXmDyuVF87SrXpJg0iI+0Xv9gi1Fm1BC0HaH/OJ02U1yenyora6hRctCZ/KKpnh6xC
pFEDy7aEYtaOqA60gteVBpZMhKyFTuvDnjK+vhebSLtnMySb19ratr40IhwcvEBSxi1OLTANsgYn
CA1+Y/XhWFaWuiovHmsZ5sVtE+ud33c9FoasoTcIgIjxQzY23iKrc3VhRLg3tUCRTDVjrvQo2znd
z+WAwjSyu+0DtqwIIe+g90HSRFgpc7oE0962vNGu0EuD1mTjslnmXYycoKLDezp0JZJ0uZ61atJz
GDjxz/0n82f6Np8T905Cn6P+uFVsWnPTUG9DUQL8iTepsD6pjCRDPsfZ2amhWJ7zevjeBPDphKEs
vUx5/rU3uy0a6dUzxJ5GkwfcOk1Q16NTggHt8jTJuEp9Sp+jVyeNq+X9zhx+3F6yNUuGSaZeAWVK
PCUsWSSFUlXkaXZWjHNT5rsyfIEc2JXqjea4ta0BtGuhDUBaA0306xGNQ132TpBn527vV963eovh
Zev3hRkr816y64xxyNZDV5yBXQf98+2pWttyl0MQzhB9WmNeIku75HLG4SH5WgwPYHS9TvtBaYDu
ydNte2uuB6IAAJOoE6EfL9x3CiWhHFbHjDM7QdCju91vYPuIBpdUKcgYIhHhUlCbuhkDhPnOSeXT
5Vftc/NT9LmGttgqvCzZEqpbvVgB/iwQHJD+eLzrTZDNRJ5lVmDPb56bLHwpKBEEMp2tsSm5Y/ot
yH8O0UHx542lW9vll4aFqax7X1WyBsNNWNPxhwx21B/87CXdAgavbUP4CJfk9sL4KtL7tJFh5JPD
Npe6o1Wc/O74OyXPhfLwHxPCTs/kch4b+qnOr5MVeVN36oOft7fe1jCErQ5nTxyMEH+fkV4Z4n0a
PVrj8f9nQnA8Zhr6Tg097jJT9EkwU3qxcYDWR7GgY8iUL5xa19tNM2IIu+o2O6taMB94hiGXp1k/
jUkJ9rcHs+YaeCeSLuCmoPQpRAlxkJdK3mPJHls4ISql5yFngCh26lFGViVoHzvfrO7mqlW+zL26
VdhfHem/9kU4UJmimGIgtX425S+sl5+8/731siET5PjiNMSz2wZSutQxOUJ26dkFasuzp2+1Bqye
0wsjwjmV7IEr2LKzcxQMxyAYd0P/Etnqczn8RjwENuuf0Qghfuo7sjllBp4IwlA60Mi8WM1GyL0W
OMDzCv4bOhGCYdFGAlFRZfjZWQtleK0fG7t2c1ly9xtR11oCjjtiKYfKPIt/SYnlSLQ0kvY6Fkl1
Uf8M39rv+vBx80ZaG9GlJeESN1qzye1e5wZE9SHM3/vVTz3tD23ju2W/9Qpb1lqM8KxFGtAAeA7P
q3B6BxDfqDRhLPlZQFBHq8WDtnu2O2/y3fSLuanyuXaGLu0Jg+uzqI+UmC2hzd3Z6s0RAa7Cs3PT
NdtwP9E+AKJ4PA7OD3jNDuGgntrO+OSoo1cl5obnWp1oMhwLAyRyuaLulez3sLWhzHTu5NMQaoeu
8T0rf2iNt/6g39/2XSu2eBgs/UoLxf0voEsEKSabztXoLJWO+VRNsulqAZoP0kBDltVkBZprRbrh
MEUxjCX7pS2Q+CUMgFZG5PYxMquNUK+IzjS3eP4HyETgCh8dt1KfprLaO1r0rMSPqdRDPvhlHMgo
Kx+Votu34U8t36LaWXE7fMyS6JUtaMJF8JU5OFJn9GV0Vp32kB+MBuoPyJeqYuOpt25nySZxRXCF
C/FPbhihnKtdRL9GXB3oumlcXY/GPf1Ywx1tbtWGZ1i2rHCEEE2Tl/8R4NOtdH0BSpCwLvJNTHJH
p/qc+PmuG43/KEzw11JeWBGcNsqikaXFWNHofM7rQxgdcjPd2KUrp5N8H5lF0Et0PYpFHKjNmlCv
h+gMo/vRUp+zUrr3o99Znwsjy1G5eIqXWc7z3u4potAbGr/ztR/wQWob18LqJlgmjdc+6Rgxu5xA
z1gqFiPpVe2UyPsf8wSlVbKRXHx9Hfyy9hdmBPcZTcakzv4YnYMk9BLllJhPkS4dS2PyhlZ/C6Gd
qwYvSv5+ku+dxvScZtz5VbPT1Tctj+l674xnK/4K44hl39XaHWf5LCXNfTFALas8GfegZ/ddKe39
5tHeitzWfBJAUlr4NIAittj92KtDVYSKFp0hY6ulh+o++dz/KH8DRcap/8eKmLLMkIvuWx0rhKDE
dl4C1VrX6huZitWxkKcA3UkrjCymecdMocq8WMk1z6fAM89e8Oy3sAe9+++OnOsCFDU5YuAXy8a7
2L3KaEld21ECNIBTP6d28L1uI3U3+5l0NIKJDHbJNXLb5tqxvLQpnJg5lIa06RgcV4ZnZl9H5RR1
G3fF2oGhm54WKvKWBq0+1+My2hGumDSKzxR/oP96bKxvhXUMDrdHoq85S/qVuAHIw5EoFYaixGmp
Bhlmqr1+7M/SHVwL+c6/hy7Ig20dDjjXchW38FI3O4SHZP/5/cfa007v+71xFzzXXqO6w711hOzG
rb3kPtl9yN3ci4/pff9j41sZsXi2Lz9VSLH2Uxf6kRXG5ygnFmq+hdrxtoE1kJh2aUF40Ehj36Sq
z2RoZnKkHncwR/g05XepWu1HuMns+FQbCzm1ZcHJt9XgLlLYvl4pF+Zfu8YvtrI/JEGudwxQhd8Z
OrRudpsvwC9Rnnjqv/qf2q/jG2TlwxdSfrdHvr4LICQGOrbCBoleUS/HaQHHS4XKb5rm5S60FGPj
2IiEi38NEHS+zVVGI4oj3Jmmn1dc2DXkYtLBiL/4Q7S3zPiu7NwEbqPIRW/FpSCYT7t2TP/Qhztq
kCbSX3R4BhA8TZtFjzUvRVbhnw8SDpmTIbMZBHQ0W6jb1/Q9IFE1qpan++Sexo3LfH34C3UFJw3a
WVNwVUYYZjLEz2yvZvJKP9nNaugm/qcQmvLuUXvMv41q4Wr9Qe3jw/io/CFPh0B5LsjYoLZ4e8VX
R37xLcK5r2LU1Ar4o84okFvzn4ME91NxV5humWxVr9d6Xeh6NIDskNVdwsBrV5Yi/uAYA132vvyS
wyTZhq2bKI9SdfIn6+AHkeu3O8tBe3o/LrR+qEwM/UYmdjX0vvwIce+VEdUAhZZyXvDDQ4/X8ubm
MXCjwg3etT+dcad8id2Jhod3zbut3r+1C+PSuLDPQvAveqbR/D8F2W40v1Cy8jY1rBbv9It/JHu+
UOcyyWKw6ET1VI0zI6zvUwJfVT01+WnIvsnaue+/Au34jRuKPhSwpvAnw/6xOJULd2XMZe4gl8nh
aU9VRGUS1GdUkPfZQiasZVARYdRQNSJpy7NAu7YUxKUvAcGLz3nSe3n4R6VY3lLN86F6c3qaOPDS
PBL/uH1E1hp8oKKHbGZhaiexKezbTEtiKwtpdx1L51DNqTenB7/+PtSuck5i59GZ38Nsd4o3QmWR
M/AvN0kkA/CZOI1qyPVwFTkstXRQ47Oj/hmrI4XEYm8YkTsUD3kY7OpQB8s1uS1ytOk8u2bU3PHG
2shErMUf7KJ/PkJwVqOfR3FjQCAgWx9B3HkDNAW0fN7H/5Ht9HW0bCFgaiBFFdb4erTamBk2epoJ
o93Z7WH+2qZu0HvRnzZnceN9sHbPUVKgFQRcnGOKdR9lNDMJAQGeOpHxA2G5AWWs2NpwrcsHi+fQ
otecJjuSGPShXQ+oSYY5405h2xh75DXDaq99LcJzB6XgVjF4zYtfmhL8CgA46rQlpgav+KCc07cl
qFH3N47BpRHh9OlFOCfJgBFL3X3pBiSO3d6LZ1eFAxg42sttc6uzh8aVDPWSinq0YM2KCzu2A6z5
lnw/6Uv52UUVdVRg6IDxt9nY5mue2XIAiVC056iLryELYvsFI4TTHLTIyyv/0UnTn37tb13+a0uF
tglaxlRV8c/CrkDJOHASGb6RVqvvDAWBk+xhbo9okSvhA6IEQZW7kflGdT6gL1QPh4B2Y0e5D+d3
gbKFWVo7BjacpICN+Q9iNdc7dCwGuYb9Cs4zrUzubauN91HQKBuHbe0+4pCBoIXJma4LwYPkxaxN
5ajH57n3j2Eq7fMIuH7Y7BCYd9v81FT9S2yVGxf92oLS7KPC+EBcwb+uxwYVDs0fFEHOYW97sD1Y
yMxuXrVrE3hpRLj6FKXQlQEM/XmuX8r5gx7OG4dOXdsulxaEJfJnEjZGweSFzlNhdjufRn0jK04y
pBK5NbtZsDyrs046hdlTnDxKRKyJ4cZVsminD7S46S6v/P2QRsA4rTfxsA/S+aBrx0Zxc6W+a9WD
FW31y299tbDkyVRLNE8vS56cpwLNdxvBjS9R6kFpvTFD6+uMQDt8okDZ1WX3XUQfkEQYSeFwScIE
AF4pciVSiqlyuO2NVhcasDxVE6IAGhquraARofaJj5WwtgGaRx7827ctrI7jwoKw0FKjzOPYMmWF
AlB1MD0bEu58C560bsUCA0cedlGFvB5HF+hp1jWcCmu0dj2lnyWHNU7H22NZ890IBPxjRRhLFvlV
CPkAXEfzo+obO2f4QdGvr1OCUch7g/+m0f0aOaAQj9oXiBiy+MJuK4Zp1DMHrpAof0M+LxuTxw6W
TZB6we9sNmBVpK9VOgoNYWBR7Sd5449/UVFORAzO8F5Vtphdl+8VAweaDf6xIoyHoc5I4c1stq7c
px16iYjHSMFpbrbe+2uueUkxoi9BnzKY3+vtYJlJ3Vo+C5WaEe6k8CrDM9JPtGqUerJX+j0Z0ttb
Y9UzXFhcts7FcY1yK5DCiIPUFP3OV9XD5FSBa/fBXdGGH2t/q9SyuhUNkGWLmAbdT+KKFUlWJTMj
TPLaoXu5Nu5Gs7nPc3QbqjSIdgP7CYGpeOuxsvzwL4t4YVhYxBAmzDHKuefNpcW8e1T1HzRa/c5+
RONWB0K38BSqwmwCmvNnH7Zc39GOIEITsiiNuRGJrS4ZzGHUcPF+ptgCE/iQRkctPoMCqNtp8f34
0ekh8taLo5N0G0GzqEGxHGZEOCjXLIQYS3/z9ZD03O+bVsIP2mXkhsp8B1+lw0urpyKO2GvhhY/y
KXP3XZoeLXNvVX/c3qArh29RL0fHl4IYetPCYy8MNEkx0jQhN0X6HUb8T1UIzXYxWJ4fFBtByqox
kq10YJG0lm3h8rK6ekwTCcqXQZ5ydM3S3ivaTENtPkr2BKRbxE2r9mzgyQvpB9Vy8TQktjEYQwsF
wqjR4Norp2xqPBmNazUK/7w9kSsHAKQ1MgJo+HBvihnlrLLVUubwUS6neyBIR9JKNMfv9NKPNzbN
linBqTRTEYcS1DlnxScDEHWuMsZujTjH7RGtJWbZmfiShVIX5lnhTA9BVE6UF+itNf9ApcIrdsm7
5F52/afiXHr9wThJXnEv3d82u3L+rqwKTpqwIJYyeYmkvNCz3B/WMdndtrCcKcFXoRxF0WShuaPC
KFiQUtReOos+zXrooZ+RUVQKh8+3baxcNVxpdAfrDu8sR3wNh2jLWKVB56RehSMyvNaDHCT7uUDQ
Q9kXUfZ5UROTft42urYxQIboUD7QMU/d+dqZTEMaF4VmE4fSl5XUX1Ly+NLW+qxcMRS36EAjS0PD
hAjGzczailseUOc2aLzEUQ9y8IdxCi1Plt5vst+ubQYQvzgLmI8QkxCej9nUmcgrYKzIP2SOcYi+
aLHvDnHmAej7jcmjCwjE/MLD+gvLW1nWMvQijCsuNDfwJfkICCvzynraUvReHdWFKeGxJs3IIugl
BzgCFCC3X4bhj8l+qsmTVOXWxby22Wk8wdmS1aJ4ITj4ri+7NBsYlhP80aPjmxX6xq28lqfk6lrY
Pm3SPzTEX2+7OBlCa9C4Q+gidgOnIuadwNNMXoKKTdTMxyj7bpD8duTf6IlduBZ5yus2zb3ihtck
MxmCmObhEoH5z33l8aS/vSvWrhCUaXDobD7kPpYjdxHAUbsPYzJq8GJN6bu0G5HnKk5R7OyjrTL4
2uG9tCR42z6Mpg41Kpjd2ho5mMhEA9kfVc82UnnDAW6ZEhwg4l3xWBTwkFThzzL72ddfbH0D1LQ+
bzhyji7JeVM4uLWZOWlhMRpZj71CyjwAsnkRHKJu47pYHwugseVFTMevuL+rMp3rkrEM474v7haN
kI3E9PpQ/rUgDMXWyqDR2Wlne/K+gRnyH36nuwVE0r8mhMDWnztkhRf6JF/9HJZu3X+dty69rXkS
fA5UKnkIlyHcAeW9fjCQvLu7fVLWnBoEdQtJOULGv5QNzHIKnSmC7QNViborUXR6TPz7wX75ftvO
mkO7tCMsR60lqA7n2OkREoBfVYqz43+3ACk2CRaH7Chu7frM277hFNYIc1at7MDDTNqH27//CtIU
A5BLA0IA55SDpPrJQquA7rnW7NV9UXgU6II7a347RD/n/D6m/J7N+6EvvfIjSmTmjDDflylz3PgU
B/flDn5haYsAZG2PQDxN2yjxHmAyYeDTJLV1Y/Ndlg0jrfRjDF42wbhry0c1iwIaJCPctYKbGypt
tHrL4e5Dcrek7UA3Ns7rWsGZyOtfE8Iw/EDNnEJC9KnN4rtAfZziwTPHHUj9Jz8Gfa75sqsAehyr
d21tu9XbpNghQ3YslGSnhX8Y0UNdbuFa1qKmBdPCtgIFwGPrek9NWtknfcc3BVbxqJpvw+m7ElcP
aq69qTX9HsGWLZj6MspfNhnwluXds/SaCROdyrPaQ+gIX0TxrCjVobS+d0tGOnsws/e3N/Qa/gwp
taUPENweu0eIAErEoYpShT3LfjRP+Vm+sx+1XXswHvo7dWe8JF62N99Gj+3T/A2awp3uIgq2k4D1
tJ6+yw7WUXa3pZFXd9q/HyXW30cpQ1Y94aN8lUOkx3eE3V7v6HeRbB+Tqdm1kFDq3eM46Z4dRS95
Mz7brf0RpO/h9vysQQEu50esglAZaf1G5wqRnrI76S55k538g/LRv4N38hwfu/stqeRlccXFZ9Vp
yKSrHbZkwUnqflKq43JndXSzhoOrjh/7EtrwjezB2q6+NCPcWxk7XZVCpnjs36qVFxV7LuHkDv/U
blhaq0rrFDegliZvR5y0+K7LQKzWey22qGF2lf7WMervTtA+6KnRunP0zkYqNdnnwBr82toptblx
t605Rp72PER40SncCtfGm07K1AqO33OiHf3Z8qo2PIzFFip97cQCzQbKABCSFKUwm4E2aUYVg+nD
VbhmXEmgMVEhdWiRKHv9z7CRNkpVqwap10Lc/aqEKjglMlNtO5rMaXhv3xvRIfPql3wrjbA6dxdG
hLlT1CGAqFkHNUitpoeGsHK+qPbGCVs767Qa/jMSYXfMYQ8A2zSi88HdWPpXagbxKF3+tOBHu7Kx
knL56Wmf7jI3edCOcQlCTd+1Z/lH85I/zw/KJ+0Q3+ser8Vn2BCOyvi+jU72FvREWxbk1rcIN5sj
1zx2HL7FCXfBQ/g99IxPxgHUFJXwdO+ftLNy4GLLD8M5bB/GI5ii5Fl/yD6P++LJ/zN7at8kh8Qd
3zuADXa3ndxqVHM5UYuzuDihfTjLfhiwm3Bve1hh8Qf7AFa7/RR5GUnvU/nZaV2bDe1N99H9KL0Z
vrf7CDnZO2vjUbC1sYX7yFInNZqXjZ2Roko/RLv4PtxoKlrzsP+Olnv2erSSXLYhKlRs6133aB7q
x43pvL2jqcFd/35kpIVsSCy1vN8H3u2luj099Atc/3au+0NhLCtFVPlnsZs9ebfVz3r71KPYfW3C
kRKfAI/PN80HOTsN5p1iP98exdYMLX+/2G+SOXdDusCRpf7EGXUbZUs1YmuefvEqfkgFZ5mn1O01
eEFRT/iewN5DfuP2WNYK3xCu/+3A8FXXg1G49oLextTOL96o3k+Atp/jXfJG3b8LHob3UeX+gKNR
PSTP6sPEa/qYfOrfp3dbXbtbcyo4mFj2dT0BEnKe7cdiJEoLt4LzZd/+3y6M4OF6oLMiB3XVcR3o
4K01N9kpH9ojFcwnJJetp/x4e163tqHgCAbU1LQ65eLOz4fxY7dRz1it3lysmph8+B/SrrPHcVzZ
/iIByuErFWw5tVPHL0JPz7Ryzvr176jvw65Ne03svcBiB9hZuESyWCwWT50jQWC08ufBNL/HHWcO
p3iRoBI1EtEsTrjchcuq2PX5dmSlCndr85eWqfAgBlU+CiUGlpPCMvCvTdQRfym+127p9gtjh1a2
HoJxDD+d5+vB6v1AyS/2nNwFaA314KYTuJF1kodOrZDOysZvST8FLcNZWNaoIFJqA8eB8DncVBa6
Nt+6Zez6pmAG9v/kJDTaYQg4eQjFOZBwVhkUTiwldqkyzou7Y4F6CHqA8NCHNoprv0+01ihQeMNY
cHQHK6DJJDsYzPR1XLNo0+675YUtyjmqIAtUP8K88RyQKINIjEkkw6AtOgNwmWqESMqbkJMgSQ9h
qwEInSxUXVnoatqRJmYBwO/GlIuvoU4bfRCDZtRxFGhhF5nToB3lQmKiredfufHMCyuUr2jy2Hv8
7JneNrEmR1vyjrTRN0g3QqdzWA3td0+GC2vU2aOP0qCiWozTPyQpej5crbcK7b9Jai+MUMdP3seC
MfDzHs8Eeyyfx5RjeD5raahTp5WVpkwNWDCyj7Rf5zwLcXH/2nYxBupAQRdSoPQtLHDSS9TKthe5
Y9Q6aWwDSxL2KyHorBySDzoqho93NWvDUQdNnqgRX88OkX6Hq3RR2MKae5ZR+XEf2/mH3faDcZzh
tXRMrMKhGgy/BRpVjMH/m7WKKpphG7ehWQxpJlg6n48KLnTx2BOIP/eHSNAhKBwXpYLmJl7Yt6KQ
hQsvS1U0wzYhTkMjk1hMavN4bzfI359JbZCgwyMvihQIQJ4jD0jHq4LYvrgfesaE3M2MQWMyC5ag
W4h+cVKFSVSluZ2oij0TDTbQ9na8vrQ67g9j5u/u+QtLVJzju1DS/dEHWLtOzEhF14wBXfnzcGzQ
yPgsQ59CRUCD1pYknB6bvjtGaGwrMm7q4Eql3FqpjYTLpBSKjWJKwkgSSKcbtupJKywzK12/u3IX
xihPliY+79oBTStBOH2MvS+5WjbMr2sBb5YdOqVGyJs5+lix6sF3txDkciFti1dsNOBfn1kQP62U
IAVKuPF+GSiOhv3TKG783qn8pwhgImBSHk/r3ZFeGJw/6CK9SBSB84IOBse6X4DsGHCl3QAynEDA
I5KiWMG0emxwDqE3m0JHlwWwPmizotdxKiH8AWQP9u53JGWrUahfVAHtQI+t3D0tIKsqyaA4njn5
roeVh9DV04c62jgaJPWGBSSvIpn4LBrDuw+xwGrMC4ZGe2h8X9vpARcctRyjyUBoMKFxUfzKw8XI
JUSo9uhLJXkJJC0LkvpD8kZPIpRn4B/oe8ULHDW8sA3yDnopcwPfsBmX6ipY9Fv/oz9qPWkP6UF1
cQj/EjkyrYtldhidHNXf9lS2pHpG5X3BukzdjciXH0TNQ9NHeuzPHzSammPYsa2Z+aJaR078LDvx
k/QeHSbmSTfHz0ezQJ2lQTJKvefBKI/xR/tfnlXZ3GIyhc1Xumfda+551OUIqfijgehGq7ifKc+c
P+gtI5n92Gd/9AEfjYfa/FMtK2HYwwTemnYGRJp3Rm1uUGhdi/vqWC4Ls10iCDnCynv33WrVuvzr
40+4788XjkWHgxTCsWqLT0hcxZIX8aohFfFw6WXdAO6F84vppO9xXiV6aWzAEFh8quZQFCvQYEMv
7OXxgO5Fm0sz1HkFXOEEsTOEN9TJeSKZLLSpxHALOhXp/KnS1QzjkJ7KZWsPeIPxzOJdXhFtl+9k
17en1bCQTorZO6MVLpKMyHb2K3Km3WgNu2DTv+LPlUjiX8EyMxVGZnCvxQsYw78iBd3lEk1RgBIm
vm/MXirg/rayWQQkTKC4ZIa7zOK1X56xVnFLeTzxd9PQS8NUiBpqX01Bo4UQZfYmTyJTW8tEt1JX
JDpj49w7wy5NUcFnyroyTYvZl2zFrfaoCthzwZMxIJYrUdHGlxsJUkuwsh1+72N3IDXp7A4+9Qcq
G67xlDJKHaxRUQGnE5qxDAPYayzVNpzWmsfFEoVgbUMq5Mh8oYdGByOTQLjdtIph4/G8/eBZH0Q1
GqukgPYHw0AzMro3UZQuwJZu5ivRVi3lpXji3bYzu222G15yhO/29ycUYB5/wd0xoqdzfpUFakmi
3MOYQj7SJpzRRnVAS6wxfNTSs9Yyqg13AwHYU9BdiK5YEKlcZwIj+px8L22AO1dImbUm1Nkiw5p8
kykoff+wRX8AOuiRcQBReW0qB5FklkpoEpBOGsjvdadH44sevgyC4HS6aOIFlrRovdBaGTRD6J3b
KulnCgKSx/N6940V/Xpo3kT/HJRa58vCRe4Y8ak6RB6GLDRmX/z2Vacs7A6iEm8h/1GBSUmdBmJE
qZ0qm0lasWCR91gUZDB7zwoNaHVDkefaPoJ7oivDDE4vZLONv+RxIDKoIrN+2X+nkdNDibR3hWE1
GL8ZQ7+72qAem/sGATWlCZ95PVDkIgCIXNQ7grg65O8hGBPQisTJy7zlnSZd4A167u1H2mg28oFv
SjKNBZnFUVhSWvOpfLPFADiALBgIosGwcT0RGQTUlCKZW9HiTCdJxZ3a3DiFDeT0DHRU2lESBaQH
+BsMW/E7YyrmI/SRceqIjZuiqrgCDRfQIbOCSjjL0nvnb9B84k6RvKtbEKalvp1/B/+FiIAMqC8e
cAE3V8CxeT1sFDn8vGnRlgPll0bfhvqmL54GFlnjvcmd+1f0mQoXO47y8iwPK7VRDZwuVbf2w2wl
Fi1GVp7LQMRtqfmcKuEN/HBfj+f1noddmqWKB149ob1ogllx0aAvwS9Sm/My4mnlthlbxla+d7YB
sw9PNsBWCzD99UyOqsQVzYSZjItvaAnmaLdlCkfdO89AewSm1XnPivTVtpaTIOBQ74Jn+GYuvSPr
k/PMiiN7bEEOlAuMsH+3YA8+djy1o/yLRgEqTPJimf+nM6dQ8DBaf/oluP/LmmTVwVi2CecUAR6Z
0DTNG3hACJeliLptM9l6oX8WAc94O7s7xWikAe8KRA8AFLme4pbjE5kLsJ6SXBFOeI4lNORqrPa7
u2kXyHwUFILAi4j79bWZfowKMdY57AnQukhu28SEjzW0RXZWF9ngXJELM8xMPP08dte7wwPdykym
C5j6z1P1xVngTZOSBk0EEbxOn+UWlEG1eo/hpndHB8IJBYpC8CMA7q9HJwqNmEhFC3B6GOZrPeMl
M5bqwDY8PnKbSWwclD+l9VjgP+X6u9SX6rpFsZ1Ri7rH8QHwFYC2M3IPMHkqF2yqLjI4FBw33bj3
Y6sKewLRRCIpS02z88lWOGkLnahyqi0/C95FeenJWw5FiHyWsm785b+f/MvPoTwd0thKhX4bIE21
aNmC82UanjOO5Vv3AiFoMNHBDrIGtMxTgR5Kwlnflzhl0lqzNeNjHKp1rqE3WAWHY+3vNLEkZc4i
UaYcCyBzFDnmDibsZAMMVVQcRLt3HYhpFB4FX90DqmP78SenDYwDfd59F4fYbAXVIvz+zL46Eyde
OxaoSksj9o3oCJX2V85rdmiQYtWkqDz0PzZ0tH6Btx9EAHSbuicJnS8PXHTEJcLsgnXar3SwwVTd
+bE33LUD6h8DtWWoktDqnZzkNRlQiPGxiRJr8ANHD9eyV7payAAz3Z20C0PUbhwGPxM8KKMf+eaX
lz1P1fPjgTB+nxbvBJZSVacxj4+GFv8yQO1qqKz3TjqH/c+i/D0GmVp48PXlAFim8RFAg23VoQEq
MIU1xN1waXUHCIuZpYx7+eOB0WWWG6tUTuGVSsJJHEamfgzO+Mfbyy6AgxvvdXp/bOnO7oEP/OUL
NEezr3KdipM3Pg567fCJjq7KsHUGg2c1/lHB4f9HBBzdTMaLtgBqHlEdBeCyq+JjlJjooIjArESq
lMibbMEu/N0f1d/GqOnrAiVDYQPGCv0p/ex3nE/qElo4VkYgNW8O2wwVTqv9d1H2ZohUJPJDeRR7
royPrVxsxgn1OEAUQajFYvCgEqUfO4JqIBkDacaMI76ORV5ZqEHhafoh8cT9hHucVyg4y9XV2Bya
9D1ktoPf22ciGCzQRYlcCcfatcEwAs8dhDWNg9SfBH01QljzsRfeNTDfT2QDvCQ33Cci39UqyCCN
Q21sZP1p8llX/HtThuQDbwoIriAdoCJRCxLDpNI875A3oukJTzMHfVinDrBKgN7JJc+47NMJwM8a
4eotAhn7n7aF6ykTCoiJi2XAHaCLnY5ETWSrDV+q/qXoRjcFUqO02vZk5HgjeuFDkssp8QxHKQsz
yhlR8nYzANWPhyEQE+AMAznl9afkeRfnZTFwB7Rxm1I12Clk94yIQYFAFxIxYiiUonMTrx3o08Zd
6NpMwpVa6WWRf1z/Go/Rm6KupoUCkKMbfsmeWRfMN4XbiKJCuA0Dwo0Wo6Irl4AXZHKgJOFRbVAC
Rywpp0W2T76DUHD8zAlZpbA7QRnk20htZgA3BCvpHEDj+GHAHTY85pJi1kG6kI1X40sJLEUwWyFZ
TVqwndBf93hv3DMLTjMgxlHHQAcp3TUQaVIO3pUuPNa4Dlqqjlek1Og025Oq/hilZeZqRo86StEH
bhyWwrOBS77z+CNufQh3Ml1Gsx3uf7N2xPXicl0K5bF6Co9FOOompL+xfZqccwvFY5EmU/da+BEU
N+Y0SwQkx7ghute6se8EPsqO2smviTOsomO9eTyaW8+5NkGNRmoVL8m62YRAdM5uWqKhKJfph2lK
1om/RG++/e8tInSCahLFl5mP63r+Oj9M9ZBPsmMFajGfTAbJpI1vWHlrdrJMVNYD4L0RXtqj4p2k
ZIIUK7Ano6LOTyQobFGxp3g14yWTs3h8PDy64vizaBf2aM4CLymmMA5hjxNMvflUK6K06wBd/U2x
THOzA+ogdJsyR/yRzeDQAH7M0vP76d++TtGhVauIOKOQoKPhZfbhixtmWid8F2tedlTLhiibatx1
3Kfnb4X2nObrtviqi19GSvTvQTg0uW4XDZ6T3uOSN6UhXMd5ThI/XU0Vz9g7d86C+cOw+IiQ6Maj
+yRasG6EaGzDh6UW529UfZO+C5+SGWiE/+Wf6pRUC2Xbu7UjQkaYET7ueAKMo4EBtEEo3tByYFGT
AJOoRvlRaA0UL6wW4X8xFEga0GuabDXG1rq9W2CsuLzMt2+gTX4u6BeLkLV4HqwkLjsGcnaOj6KO
RCh99ot4wfC4O2FibuMHww8ufxjanFJcGKrrqhkjMcmPffMpyz0xvHVvYWel9vs3IDvfIUBn+rlW
UOfIAThZl4y7za27ob8adMgQWsSqotRAfcDYSnyo1rx8LO1ik+8SVz6oB3EVuf5Kd6eD8REc+7Oy
ALLHqkzDZUmO0KUOHWfBlX3K3RUd+uMpSp/HDKQoXX0KyxBshRa4zfHHHhJ6gDc9GSP6FDuWYvDP
TfRqq1G2Zy+4mPyq8LMBMVw+imbmAp0JMFezzpbNEn0P62EZLnxXddDoB5py8SDtYyd3xKW4SBYs
Fenbw3H+ElQkQbwFejeebuPqSx4c2D5mQRW2cvEpiytcm4jEuwq3kPJjozg9ON4YvidiePTw0buP
LveZxAqtMtfDL9WiGMqwVI4KEb9BcAqR0q2/gSLQ3iP5EwuBc7vSSDWQSSLFQZ4jQ0Ty2hw/6mrd
ipx6fEue/A85M9uIqE/FFpe1KbJ4RiJ3s7GAEkOmCNZWQFbmrqdrazFei2M/iY2jaNht5yagf5fN
kXCSwprGu5bATzBLlmJ09A6qu7Ku2jwxjt2yW3ev2anciu8eGmX0ZfwULWo72GR/5JphlmWV2jfx
mODByoPVMfj2Dlz/DQku0iy0oGLF/fmXrtxknsmL8VG7JG0rvx5qzGRRoYXg1edAVF6qpD1WPGDg
pjG+iMEH3ongrssWbUwZq8J9c+vBZRvKIj+P++hdo+/cXoF3TcBivWOrAPcurWPT9xc79fnxdrgz
zCsr8265CAZC4hVpP/XeMSXO678uhFBDoK6eeptzPA8c8bHdAbCpPZ37vdeSgqAQv3g8jNsLzGxK
QyhXQNWF45oaR5mA4ZbrJe/IH3hU4L8MJzt577wLx49C03s19ixZNPoFAqysuEmA2RfESyDeA5nK
9dR5I+/LrSL4J27pr8POGtYGmL9XqXNql/yvaqvv8lfFUizGSOctTDmmCn+AYhZIaXhUqK/NKijS
ToEcBKdUdnBfqU1oSkgg0JcgO1E6LJ3dO14IxmlU/hEwZ7FdasOVlW6UfRYGJ8jpLLSU9GjHePJS
wjNaE25SD6wc0izcPAEbROCicl41j7NwApUVrg3op/uddyc0z5OxYaF2bx0FRMg6TGjzO8ZMY3U9
fVUOKTG/DpITnt30hfqn4knwGrxyOA02oRP8UX4P/w7qARTwtUVqwQbR8wFz9pOT8JUVpHuFZEmN
51TSsV5pboIjZYhySLkfSp/3MbTQJwNRjhoU3qXlY/e7iReUDTpxEjstEXDEnLq9YSMRffzrzNWh
3A0MlnoZSfj54JzvajOytF2sLts3K7UUDpkgARiBYXL+4qv9RI2ICvQd6Av8eoLJ3v7VPyeiCejK
wdablWf+PkDv97G5m4yesjav4UW8Nfhu0qp5gCXcLyHeHuB9ZHvT1tjLrH6He7YMRAqQcol4XqHh
q4LYGqVQi1irnAB+x6HI8jW2pr6cW8NYKIXbaQRgBUZAEwH0r0Er8wSDFE+9H/cnnQuipzbqazzH
aiymnVsrCA3g+cdDJN6LcHu4nj6urzUA1DMZ8IfE5PUnrz4/Xp9b/4YB3PNwjCBdu5FalZUxSSKu
lU9gdhEavLJyZqi/P7ZxmxMC5X5phPLyNJ3ksuwH+fQWf8IPwmPgJK/Zi/rVfcavj23d3nR+bIEp
Gk0jWBo6gGdA94Blb5JPjTPEH/JH1hHcqQ3pK/X2cewqxUCSeN1DgAblbuEwk55WL3XlGuiwaEm9
SViUmrdRah783x9ELWGvTEI0JoJ8Kl/S0c4hTBTJIG4B75nkMsY+R9brrQ1TAA/hQXmuNtJVTamY
2pqHkuBp3ZtvBtr5PmR7gghNYIXmYL7X58/P75GcWsLqnro5NedJvzA878yLXe6XahY3gQSlqOdY
BS4y+vRdFrM+DZDCuXJpBCzP10Z4OZs0bRJhZFucCveX58YLAzgsYwEebufxVN7WiChj1LGJ4j8q
s0h3T1215FETetKOkk8WpFmhm5f4+26nehbHmsf7O+WviQQU7XqMST4ZEx9hIuMX6SyaMlrghYO2
5baopdqPhzj73T87C3AI16aMokyECFHhZJUHt3vhGLWV23SRmsE5tF34hCYMbdx48HvxkJZmJFrB
fkytFixFRLNr7MrUQrfL1zTaMvPOO68ONTacAgbIJ9F5giIW5Y+FxPV4zg2UU7UBCcba2zS29wQ/
WdRrFnnzvSW7tEW/WERGnpaq4sknfjFsIot87RWzsvPNsH+8XjQt0ez/V4Yol6zRvSNzoYZQfarO
jtSQZs2/y/tsXVutpQO6Wz0DKFIQbl/7/z5PubZN+WVXDhKkWAz5VAW2v/b2ezItuA9lMX1Lph8Q
psE7AeVqrJRzgg/bj+MKk6qQyeHtbmksKvR6M2b0zul6ZYVy0bTIx7QcOPnUm5Gb7cutXxK0XWBC
JbN7Dlbta81IJ+8cBlcWqZMQqN4qA9u3ctIXOdkMNmNP3wwIPA+4C0KQSkZZRKDBEnLcDEDSyqCH
Ap+BULyCL4oxZTdHzGxBEwBWmkGq+Od6V4dGks5XQ+1UvPHfmhNF2MxcTUYnQQ5ux1bASpFvPAGi
9pA5wYUMBQqobs5/fxFGqjBX0lAS/DP4j4QzutahOIXNDT0bLXL0CiAHBQzgx84IWMH4JkDOlpHk
ARSMCrFGd10FUuh3Uzr4Zy13dVxxS+SsffubMaE319sfK6gJg3AM91s6j/Q8P4ASCcanlIEjhXaF
juOmBuZgIdeTq2qxlSyExl88NntvVtHlhcdIFBHAskgtowRMTQMNdP8MrJA5qVs8mJkFZOvyYCFE
X1Iykcf27szl/CAP8QUMVALhJbWKkhRU0igGZ3HB2/4KUGLWG/adeUSSxYszJxyoy+lHv5QbQiPs
5OAcuPJq2Axr1a03sgM8JmML3x5sM2v+hSVq7jypHLVYVoJz5XAg4wL19qrcVsvYLGz0Fh1CV1hB
8I4FCrhNfyizVEiMobrb9hPM9qtgHy5lM9sLh/doV7q6wwSjs2aTioxZ0E4cl6vBOd6dfajMnaDf
7UTbcpmzZnOeraujmhoWFRFLkfe92MOwuKW+0BzQ6/1WbGUl2Pwy2HLOYze8Cb+UMcoN+1SXgiTD
sMLdk/CafebO/zye+RMu4pXaDQY2rhSc0fi2aTbqyl8OS7B+PXGH0o0Y7ae3OQEGhGcyoGvma++N
16Pin6uxWoXn3J4c0ZysxAJp3lq1YncyJRMb2goddFEuXx5P5O1TBnpPALGGiPtMEgdlvuthApGv
ah5w8j+bAATOeEZJvrWFvGaRlTMtUWsmD0LlJx0sNVbnTsRzCvtVsut1zjg7b8Fz1JColQv6PPSm
eUgSrk67j27/5eiWsh2d4Oi/41WMdZTe7rHrKaROtmKMJuDUYW9EvOJMzW7RFoVyKpNg4K4hMEwB
Qa2ioYfGqodJKpeg8I/OqGnidd0SdvqTYKMj8yQfH7sFTXamA60ETOjfpqjEOw8nLQHiJjqXdrVJ
nNJMrI/OSUm6hEjhsi/IuBef9KfSVX5Yu8bj8PUbDSQspVnWd6jzlFzswijFyV42+I5+lbgCdkaz
0Q94/OLN0c4c3/YXods77VvsJi/RzlhIZoNWVM1lOtXsndfh7WpCaB7jQC91ZJn4kMJqrJpMtckd
m9evdxDub6tF6Hi2Z0ess/A2zM1EmiiBAQQsQoOC2jJxKuadAiW8c+cA3CBtAnNaT56pW/xTuWk+
V2Z0KLblq8CizGDZpXZQmmRoa4K40Nn/lFfCWhTwmMwzXGz2IHpCL8dG7ZqhCELArH52DRrCyS/V
8k6pwzoo5vB1YwUSLygiApONjPbafzgxbMYa8kLnTNnU0X5UfnsjK7OlCe9+Ngtaff4yQh2yhScU
VTvCCL+QV96CX/U/D/K1EwJd0S68Rb2olsJqsrWF6uRW7vRLVsno9sIAlbGZbHkmxVREmfKU0Wh8
CSTyyVkFm+4gdSSOzcchYV4PeiYvLVA+kbRRVEZilZw79PGNxS7VM7MbbS6GYutRanLy2NydExHy
z+Cpnz0fxO70c1EkahEUm+T4XEuHoTUbDkg72++PnATGMMFWgD/wUt7NW3FRgfoQXFsQD7ZyNFMW
GzUAEVbuPP6ie66EWwQkgvFdeKmjXKkS0xZbUcQUe0VrocY6WSkEU+y4qz4fW7otRSD6znwiuJxB
GhYx4Npr+0nXc7Uv0nP7Xe+EdWpufLf8Ep6jrbBnmLrnOAC/onUC74KgHp/TuosAW8RRUzRhmZ6n
ZBpFc8z94o/ctyFntuiL+qM1Ta5BDLmZNmigqt9GcRhVM/G9fqsKTY6uac6IcNmpueSrVtS2XDC+
bx4q7XaX30dNRahGo++XTXqO8/WQjRsDxBnBhA52PrTE5HeOM0FWMgjXlpb0HAxAYfSHx59wd4ZU
UDYDIQzaWVoiUeFDrk+nJD0XurIyQHDL1aDT/Nc2wJY8y/VBzwgXSOqYK9K09VELTs86XwCzGom+
aeSdwfDge5kR6Hi0GT+EoKXQrxBoy0A/y5Rm58rqrMkSkNHqrmrJQKgbK7x2L1UGrOP2XQxREeKH
EGrCizMkNaj0MhNSmQOpUXYG3etMA4oW+L39WSyW2p6VYN5ZJ5jS0GYGdBQOzPnvLzxZ0bqyaLwc
ADBzz6qx3p+5ix+nxmF4g5aNVZGdvbrtnwyuEt+UMaoOXNG2ZjCvLBH4TtVBsKwV8MmiFiDjDFys
ZA4q6gKLRk+FBIDkZIaCB0YdMNb29r1EAekKAMISHs0QomggYuNpo1/oWnfmC1MHuCRA+5dZTofS
/9Og6RhYKOPYd24khic0/JGyhaB4ffbbwByhMeVZEmcbEkAO5aZikaT9uO/1Jsa3oZKFp3IAEfEI
dr00/MSXicpV/Zkrl6UvOIX3q+URoqOjH6ATfFqOWW3HSklSzQm50PU6gLag05iWhINSydtgvDXc
BpiVPHFUxQ7SZRJ8t1AE1p90cInh/26rLZh0wg4Y86kg4NNTx4bkhc2hqsXjRa9442RQFG7LorZ4
7yvjczvYhX/SblHFv9TozehJDTT84119e2QqoIj+gYtDCFSkYyuCaBN1gtKfU0ARSKZ2qs23Ce/I
UfhdyyUoskX9d9dyLKbln9Oemm+UeSX0HaAkhNoedVYLIejOGl4HEnB49ZTBHXgn9908O475kQ/3
kgZ+7BdjeAk55MsBKQzBLp6kX6orcqt0w58izYp03Yx2YJcqfFMRnoIaME5XXsu6o6iWsB1D0GsP
B220Czvci4YDLSBSVGTY5uqiC81Sejb+iIb1eEJp1oY5aBmAhGOPgzABJSgqacyUute8iuvPfBwA
3wviIPkJRO61amryIpi2bVlAD9rSDoqprhX/pGrbshqIFi30XRqQIGYBXaU5saKn+vKLKNceKnmI
x8Drz12YEcHpSycu97Fh1n5jFka6GFWInlt4Gck3qqsGn92LF5CK2yu8mTZvXGdBfdDTl3DG7RjY
k2aJ6TYDJQlnCcAte8s4KeE55tisfasJWKf/zfsK0PVQaIZYB3S2Adqizp24j4thEof4rBDLG+1x
wM3VPo1E2bNokm+yJ8oS9egRi1ooF1kfnyOPU9wBiuNmNQ261Qug9XrsJTc3i9kUQFXoPjHA/0D3
NJee3iXlNEGjjFja6HQmMDLgumTdkW/Om9mMgngm4ThVQUV/HdRqvY0SwK9hxgCgHhlSa4p6wzrV
furGVw4GMwgdWKZZjwrsb9dmBEMsUk2s83NdDdwy8+UcnLJ86MULoVRzxcxHDa08SSNXiylp28pM
5CTUzT4e44p0JQ/gEzeFemFmUIcazcwbIRLnQagJwK8irKNF1Ladvws5LgjIgI4dgUiSJ57KQjLg
mhAd6sxUHeuEFC20Y0w+iHtE2cozUJAK1P4zMbjIc9opCyRzyrjuI8xBWW/y1aixaCpvj2FMhgRI
KupUAK+hqft6Mni5yvrUEJLz4DRuuZOsehE4IZ7pot2nvEwG0jJ86TaBoSxSq6x2bTd1PrL+xik2
21Bapb0ZughwEzQrOMs7MsHFNxnvfFSi2XdmogMZB/103I5VXEhAQ+GesWucvnYALYaMW+vUnd1k
L/K6/h2gkwF58ONtc1ugg2F0MqOZQcaxAX6668kVCt0bhTBNz7WtEXm1DUzVbezxzAji8+FDOfSV
GWpGEy0Y0wZaZOfWTJ/fT98sNBlzHNTpVxtgUPALGPAW2rohm51kR8T893hGarqos4jXuqko6nkc
dkkihBmd7AKAMkzGstzzh8tloU4YJZy82kixLADCOBiS4/hEdnXim9oqIv+WIQuS6PAC3HXw+Afs
CWThr72gq3i9CqXZnNXbjSv+qS3SvVREff39eGA32RFliHK3YJiisS/C9PwGCpq1TyI7dRiudvvW
MtvApQ1BGoV1ePX1YJAj4YlnzGHDecK0uZt4czow67J3V+jCinhtJdLLEi1lsIKyg0AcYYn2TsBL
np8L85txGb03acAPzMTRYPkBieu1qUHQ40QI/ezMBeQtH8D/HvlkuXy8MncOUFT30N/C49HUQNp+
bSSvDKmUpRY3KeJ9SE+Z2xG+WZg169Fjzi7oSHBpZ57Xixtbi9SX4zLYeZs8YmyJf24SsjrprC7w
e5N2aYdy6TyRBskIYcc7iGZtqk94ULEZrnaTB8LTLm1Q3gx1z7Yt1CY7rz2FoKnr98CierytClEm
qLjG1RpKAm2N6UpcPL+anM19SOaJ0WJ074y9Gsk8mxerwk+NpIQCRhK56sqpNnOPoqtVRzkjp+CZ
VTy9dxpczhvl0ILQCcZYY1BoRfiMQ2J+MxZmnvgHTkarPyUoFqqVipt748pWtGL8+r384HK26Fag
IoMgJZQBs7O6gny4YqtkV5nL36MpkfL18bZkOQBdEtUq1e+qoMzOo4mEk8yaJqWVbgQ0yjDrgoy9
aVB7E3zjXZd31bwuSAQcMSKxEzqcxfA2xtakizZRrw5cNcHZGms4Qe59UZmhxVKkuQUBXu8cujaS
J8PYjzEmrvyOHNn9Y6xd9GQqdnwal+JaxNXq5fFSsYZF5Th9xCl+McKgFR7/pJvVkjUkxrah+Ypz
L+E9iYeBN9kUlvJXYrJeFFgWqDDQFyXXTjw2pr5dT85AcNlm7X3GOUMfZoHsT0msYPF7kHOUi8pe
4YpOGCfm3Rzg7wiD9rnreDaCU0vU6m725NHsNmDJ/t07q6Vucu7vx6vOCAY3fD2VP8lpJWHTWIEZ
GYeN/czzpCfyax2QzGS1uNxNdC9HRp3TrVT7As/Noc2xFIhwmMVnaiWrwmRN4b0E59IQFQx80Rc8
v/gJBrPKh25WzmQpy2oNavXGNBOTMY9zWvbPMRstPNdL5te6nFfSvH1i8iGtI0u1Ns/xE2sTPT6z
0dN7babxyqhvRswfyoayW0PRfMkYyOMoKtNqPtCRHsSwgu/hotqc9H2wNm1TZ/XdMx1h3ssXR3ZW
1E3Pgf3jzH8TUjuTaYL0kbCOuscRQZOpiNBlkpCNKtKo3sQzp24CBfwUmKEpk+4zw/1U+2433CKz
WRe6+3ZnvCIqVWgEoIJp7FeDj+oEorddWduaQDGdEa7vB6K/LVDzlyphz/N5kp2FU37kzGYl4aGW
RaLPGgY1fUKp9BUPCghk1R8oxTtLaf/Y21gGqFSKV4cQVRMYSCeSkIzoX9HzYwv/4Gh/TRQNxzBa
9MqMI0xse91SzWlnS5m9MkcWTnmei9sA8LedOUBcODS4/5FXZXGGGgH/Eln603NiM/YmY81VKnjO
mkoy5BtnbzYIh/a2wV4VW4aRf0jZ/h4IFTmjolPGSosQYhx9kQIDzZF4UVvRLlmytuf8wY/mjAqa
SV+lUtr8H2nftdw4smz7QwcR8CBeqwAQtHKUWuoXhNSS4D1hv/4u6J7YAkvYrDjdLz0x0TNMZFW6
SrMST8NovwPktLNSSEtfxkNGXV5WbNlwfnPFGE6pPLddpIWo6m2fQ6I/cFj52fXzFa99/z6j8ZlZ
h1LV4G6kemsQSbYkjUhH4YjaDUmditgJup/u7+OPkBo9kRFdcQzCsqArSB5PEHzo5mUsgqy1WhE0
UzERK7z6jUQMF81GAA+jPF83ScCPa5tRYswCRj2bpNBQk5U/Sp9WSOkExLR2/aGgLifYXn7azWgx
FsJIsyQNW3A1YPQFGND7V2on7vbzSUGUInNkf/Hh9U2MxStAbqxDOhjEgk3wQEvnuilaNHazX2cs
xKo0cw8GIjs9/R4Dcp/+ebj++4vmAanQCW9hSr4z11KiNxjwDwh/rd6yUnd4jFKCyOo6kelHftz9
jAhzH0VRVoXUI85ZreFI14+Y+/g3CgoT/FYCxpACHyF28DwS7E/BALvocsLDxYv+5oLdMQzk0/+N
eu/XdxyJXbzl2U8zRloeQvRx1jgg+alba9hHoLqce+ZRUC49TXEuzBiTrTBl6K072w/e/T+ywJhl
D11u6JEBgeS2pZ1lc5/Qy7ZqdkiMNQZAWjcEBkQVKDv3bzm97SxxX1EOHxxZZctdiVkBaUoFleHu
+c18RYT5/k/KwJrcwBTOUiODQHAa3Xi9z51qfZ3CotuaHRSj08NwTnMNJaRTsvEfReyD4/itZW8/
I8Do8yovhDKZ3knq+qmylN0qmGwGts5ytJrDCGtaDbUbo7iEWpRH7NU9ZZT3Ml+4bLQbadhQhKYn
ER2Fl1qRlh4eFGclR9iClznW9Dgk83kStXRcF1QmNmdRXoF5chN/oLRpK86bRDbYX4FSzcAL7xd0
/ILO9PczOlJeZr04cYP3/2Y6sIEnuwsXoqG5CS30QM3RJbaLPlYVbFrUtRwvcUdO0M7al5wrX8ph
XZBgDgsg/YBaEUDC+93Y3dNN4dSPhS1a0hON3wPC0fYF93dBjTkys8il8Vzo+enZOzhiSVXAZ2Cl
AK0+rqskjw6jkpW86s5JPdFBjzk2Zh+pd+Q9vHg0GK2EDxE0vcXJDVRfe3fINFrona9IebrOy4If
nJ8Zm2mOz0ZnxBMdgCeTvOUmExayIpqELt+pMRTtdOzGXPPcSZIw4qzCp86uyQq7s4mCeJGv/kuJ
rAtSzJF5QgfwNhmkNEzCGni0OAF2mkMCAnsg4i9ewmfxhr45+/JwMwWtI6WJo4kzjZiOQFuK7eSf
HPeybG1mRJiIUVb9vml6EIlJtNkN9nhEnuSREwtxqTARy6CdTSMQQaW01fUh3pXUf5Q+H4dfHEK8
I2Pilr4YY7RJfB1Z8yq5+oOd/f68Ls8/u62AAIPOaxHDmgA7x76CS7uZd1JXdYY6PZG9Q3wsNsM2
PXrrk2eFh/CAVoj9S/807HMLfRD2ddpfv82Exhe0GQ/ko11ZxMY/JDMCmrxXVmjV2OJiVcE6tX3V
bQDyXmKav+q2rYVWcKyRaRUq2gMFYEj/kqcTUEi4w5iG+pluDbvcKk6Sk1VF0sPqIG9jrN37KGNS
RSR9qxQsaCHRc7fPfMv33MZPqXJIUuyNdMVXb7XG4jz11yqmQf+KrsOwOp3HdZthgcnmrJPW59RF
F5wvkC00jLtjogA9P0zM3mYZ8L8rCa9fySp2o0YeQ4sTqfBIMLrQGnjaKmY35cRl6uj71wfe4MVS
VHrBBaMIiiDrg3wWs1NekefSlqnik0zDOd7x5nuXrNUFKUYXGixuXOkVuKntaFMk9BlQiBUtEzrV
XYxNyvGNC3b+ghyjFmYgAzI/Bbmd+IFWKOnluugvmZCL32dEX12pyXlEx+hpvEGV30BHV0Az4j7l
rnx/ndRCYHRBiYkpSnQuKL4ESsNapod6vfrj/hsBJoxQY62KFH2cikgifdNvKw4DC1bwggEmfOil
Os+yCKqC1PBGtauEvLqfnOvm6cr0DTPnVHah3DUxBDnEzJ0zNPaguLx80/WLQNfgJQ0syK10bADG
E+7zkK9Vq3jyOJ34108K2NyXFGJlPK88ETfhPeakPXUmoblFOT6Wxwaj816pY7lwCTZ2LRL1j93/
FZBsQs74j2H8MYGTSHWvlCKqKTk5hCSy7rHSkzeJwWOBUW6A6Gd+Xw/I+4goSiYW1hVzpvoW3goX
XDDq7QmZ3knJZD7CLfqEHZnXds4xIDpbderjsJY9DxSEnbg9TFUT4Gj1zqNv8WZfr+uGLjL6LSJH
P9YGbqQsyYpQH50Ipcu175P0M7HAxYkxWl7khqbEZ9zJM95WMry8Qcu98bTlhFTX7brOgs1gBC1X
MhXMnDZnwnuEcE6KDXEh1aoZJfhxsbWckaQf4eFccpPJnJP6koyZrcrTVK27APawo4rze5qr1El4
G/Geuxxj8lVyn5HxVCPQvBwCphHHER/oe25zjO4iBez9AuSHig0NP946+gooCa0CJTHQTZWPRLsj
3TsnClrqrcZcxjcVxrTXmTKGvilDUVyDWHXilsg+ONihawEtOyceitvtWkRTcY7AIj7qa/eMUfzm
16f9Kt5seXnURdPz/TWsiCAWDxVBBM8xyX+X1gv6qzmnuiiEMwqME8jlPPdLDxTOZ2JS4XbXQV2v
e/xF6zYjwbgADEMWmZyBxBOuTQeV3CPXKfCYYKK9CMUhQT1DxpPKckKy2gc6KShHNDjy91VJmUl4
0gSl3HUgopGgJTVeHuaNg7GY/HSdGR4dxhmozaoOyzOOa6C/q9ExMRRBbe3xOhHeiTFhXtWvwlrH
rZx21d5Bb6JVPVWc9BRPdhlHELZdH+cdSBg3TruLXJ5l44nVxOLsPmrdyM2yxn1g0BjbjIEs/HD9
jHgEGFNgZiPq2rD/p/HhWbtvHG5f9aJp/laMr8f2jAM16oM4nfDpAby/MclzfOwJyprJ1neuc8K5
iq9BwRmhplcw0CuAUPYnJzfQ9PCdo+Nfy3F/OOQZL4yS10LT6I2E2y7tsyU5ItVQV8L6PhSaQ8yU
thU17uyKPLzzmuE5kszu89PUoJlmIKdDlKw6Ir+2HdHer58fRyVZgHCsUCqGogSNaNPZq6c/0tpY
jx//Zl++KuCzS+pXjVlkBoh0VMsBvWVJ9KU6/iMRRu8VrxwSwK5A78snGLBjusHQFeW15yxVlede
lJ02hIM9D+0kcFZvrjEO29LN+VQ+x476tlNdHrmfaAvTK2AmfIwpiGqv7doawvfc7iXdDveHE6YQ
b+Me08X9VnmitO8t8CnF9iemR/8yszH7AMZURI2faAACmITw4LsAwXpYkQfDWv3Ni+2bDFu6Vdu+
y4LJWT+L693w1aSCScL87bq0L+dpZmSYmGAMjKwoPdxeD9eAPrj3V49ma45OLVUv5pf2FYnN5F2E
sRiMAGeGXtLOxvYiD/s4gWYKUB75EJEC1oOHHcPljAkUQi80MByHA7TOGckj8oo8Wui42Hzyj0eo
XjqnoIvKQQ1xhHiVpo/h+tdrRo1bXkaNY/vYmlwiCp6RStpXy29P/E1ri/f/yAhjMDBO2adaDxKH
1HWc6D2rHZo8XyeyyAYGGafOGiyFZkd4sdi97Kt8hUgBiM4v+UaydTf8G8M3o8FoaBGHuiAloIHF
R9gdT6Wt+jzseEnURUfxTeWHRy81DQVrfYrdohflDn34U7OvweFl+TU/I8MoqL4C+oSB+O1kDTS4
NQn2dhNpez661+/lq6Plh1Of0WGcOtY2rPxzDjpxscYm1d8emVDHCLWBo7nZHuvTLtoIzmpbEwMv
ogJgvZio5jzBl1O5s49gdDYHXqhehBOzcr7z77A9SH+AD/kVEGGdWjxfsmwiZuQYzR0DDwOvAwRl
d5AxLWtJ7dQkI695bC0GfzM6TJgfpnmX5rUxPe1QmSDPreVvx8/P6zfI0Sx2k2uVtknoiyCCMbTy
aSd3BC8jDKNcpzLZgGtiwkb6vRl4AHBGSw6AhkiHPTR/FevPDmvic+YrhiwNhrKdBFEnqoXh5vd/
44CxDqF8xnhTh9/vMQtyzLhtDZOiXDkh1nFjCHwYYg0n9FWmdd58O9zQ18jmoSEsTTYA5uE/ppRt
vAo6GVkxAYxMfQ0yvRkJun6x7Y3b/8+RLNZ7t73u5Z4PjlIC8GfakODuqcGQsHAT3BabSly3qApj
bMc4Xb8pjoVlZ9+FVZdNZejpFW4+CDftCXgBjh5YHJFeZA9gY1OvH5rM2XPE/FkF+2rC6DRP5128
eYwtrhVftAAzGox1HbowFroONHb6OtuLW8nqyaDQ1797Z64wv4u10YCOYtEPAJsVhz72kOOunpIT
QJeffBICMwWu6frlLL4zZ4QYm6a3aVOXYjQRMrDMBdOBvDbjZQGfkWDiESxyHqVkjKc2JAnR6WDX
9KOn8OVWQHhZ5kVZm9Fi7Fp/7gcs2MK5tTE9AtUPL4jQMnkxw7LHmZFhjJs5rsbCiEDmebTG/a1+
0+zvck6ab/ncsLQTU/yQZqwsuLSgdTsOWAaRTa0OrZO/dq+IS2ltDTlRHdniitwUgfwweN/kjEn2
Zwa7jrArTBCLHI/Z0RmegFJIbkfqPUs2x8Mtn96MEhMLlWZmtpEGSiIWYt8ElkoKkoIhnjAsyvaM
DqOt2LjaCAo2R54srF8Q4OcETo1/kRMDHRrYPDKNqLNF/qZT27hLK4gb0CR1OsUdU7qZ38m+5K/n
hJgjyzyv11PvPKlpfAyxLqutrPP+rSelJf+BRNT78nSmf3NRc6rMAYrC2VPHAQeokPE5xbvyDKD5
FjkhHqHph1jZmxNiAsZeaoV+SJv8ZCAvmLyotCb3GRnt6lhsOSnCRbWa02KixSQS/exc4s7ODiK4
wZYmrXJqq4C14C2uWDJHc1qMddWGBkKo49raCS3XxSRHbgGy37puwyWedEx/P1Ndo1ZM7PUGmQL1
zgl1GLimN9hWAZFv6dnGCjIfZpALC8cjyxhb9MhKxtmsJwM1OtUGIIeW+qra6F0+28mx/y096fz1
9ktKPT9SxvTGCdqXY+AZQhPGnDRPg204hmM+d68B9VEoM1ZU1Oz0ljtqxBUcxh6HrdKvtArsVjhl
DLDRYgcIGWDHFmsuGMUkhP9dIX5sV1HSRJcTdRIcR57w0/eOtNdpqtlkeOBJz1JQ832iAFu6lB48
syPhjDEZCGnyLts++dNZzcbb3XGkdPqdazwx1qTriu6sJ6ADFKK31A6cj7OdHWUskuDG1DyWGHti
jnHhdzlIjY6K8j+WDKGwnaHrkRvcTL90jSnGmmiCKotBiYsyVhHRutZRlI9BvTNRfMxEq0JcXVl6
63bntdm8lkX7f4atRh4V21LVLxw1gBszQpkYYVgF9TA1XRqoCSlwpnaBF39Gr9/estr9h86XJ5yZ
GETcmuA3X3Tq350j2dn6L/pHAZsJhCwAqK8AAsmwIqxU4ZwY/SSHmH2c7kw4aK/8FYZLcoiFrwZq
9aKMsTDGgvidKdQ+sG6BViBSJ4N03Grrx9h5v35ii/ZiTofhR5PqIWgN0AGa/h/s2SXhZnDMtYTi
s2/xev2/LoAVxBk19oL6UFVTTwY1bBQmb/3uz/i05aElfVVNrhFhTMXodVUZTGapw366lCh/8Jyz
9IEAy8i6uR8tB6/XW3+jqnb/Gblbc8Pb2LJYppizyRiRJBTltBXxBWO71fLd4+7OPzZEJMdug7Br
xZH6JQ83p8bYEW9sYkMYQU0D6gASGc3z+fW6lCzp1ZwCYz96deghpHAq/it669qAGpvrBH4uXIaF
mFNgYhBDHsSzVoOHypInUJvRytAHbhBtk5Lng38X0oR0zq3qW/2jbb1uM/rJs5JLT/P5JzDxSSMY
5uhrU8gFvIEYiVyZfPKw3Xk0mGDECFPsc5lCreZpU9hn+9W3eGws5jXnfDCWo6yz87DSvsTBwOrT
E7qIbc9q0W3yKO7M2+sXx2OIMR9BIkp5OpkP5caZyPR0QOHjOo3pN67oM5v8Pvu5Vw9n+EkkguRX
laRY34bdCpwIgyPjbC1bHkY57ENQ6SB2AHceA3r8/DdGGLOQqX29EgQclhUi2CUxHWmMjileX+Gi
PQBe5EoHdCE26DB3YkaFlOetmJ9+K864iW9V9zob0uJRfRNgH+GFgE3OYTmCjyywHX2r0x4gEBGR
c1LBqx+zinJXpk0m5ocQzGgyRj1SEj8ySvhdIMLTnOgY1p6iW91qqejQ8uZfeWTuSi7zoopTHCLi
d5UKWIwoPyZOTPVTS18DW9iI04Bru+ZI4bKHBLi+LEOHFYUV9rYrFIBtSkg7rFsreqlpIJL8tI16
bv1jKfwEtO1/KDEnKqgwRoMCSpoMiT87Gjn0uTWuG5k7TsQjxRxmZ+h5LwXy5KGcyIoP+y0g9PlV
2OlnfsrIN0eMIwScb7hKFdxZHbtIF2Pxs0rUP5JNu9HhyQePFuMSEdBmRZSApdFpgTgeBYCUU2h9
cxdiRIWXI1qsac/vinGPdadlKZA0MeoDBCbFTvdmhUTAeT29StAyuMtdlMtosL6u6IuGdyYhjEcE
Kmufiy2oKqt1XT8Vze3qvNYexeRRbJxUJNepLVYfka5UUavF5lf9K66bRe9xYYiCGCt4pdxsHLTb
dYd9j+6xv6nYzskwZ4k1eAWgDdXpbW6SRiXSrvitv/H0eNKen7L4zQxzdvEZ0PGSD2bQ01eS4Hka
Bt17xHgCuuH1c1u+pW9KTEzRiGdhrE08ekQ7tT8Ssp+ekLwYk3s5UyAwu5zKLBq/nC7HSvaHzALC
Pjy9YvPUatl3fTPD+K7AM1RBD0Amu7Wc3mrs+rHciA/9a0ciWlkNJ309ffWVW2LrZ0KClRO5By1+
HjNSHAt0d2ZcjKkvm/2DiooF5kA7nXZMT+ZxdnaSAPDRoITETVB6kvMcWvSpCWnsKm7gyCd05m/a
+8T2eEK4KBkzuoyFR/uDqhcJ6FaoaPwuH2/L27vrsrd4fjMKjGEv0MUYaTUo7LwDhg8p7Drnhng8
MDZ9wMZ7lMtAAVtXUtc/9h7g4W662vW7v5neRYr8+54Ym65llT+UImhhgM+S7kWSre9404aTdbmU
BYB4q5gRl7Dzyvgxcaeq/jnJTbU5WRuem50+79pPX1739Yv9GeJdfiZzsdrYDIE/Kg0QVWonPXQO
5RVceQfBXGwHCOjOV3EQb/e3vL5U3m8zF6n351RvDPx2Srl7whbeV5dHw/oP3xQagGk3J8W6ry3A
9dh7H8734f3h6fodLMwMXFJifEgBSyi00xHFZAPU4o7sYDAedIs49OE+W+9+W9A327IxemhzOgK/
CtHXhInxKh4mKuOqhQAcnN/dY/i4slP6AfDpg9Xe3AcWVr5vqBs+2LSxHtxjannUd8zN+/UT4N0j
43SwOTYS2wof4dwjN8rxmz9dzeXpMq6maVeDOKzw4z354Gn5Qlpt/uM/puxWjabVvq81p6fYFo7p
unhLCDDco0dL4G1Qu6727Ljdvxw4FpZeeipZ8sZKk6cDv+VcJe8rGXUvhdrzwhKy/M+/PFGeedd2
bBTTm0wVsKN5jZ3XBVBnYRsHQUzDbsBXa4QQTlZ8IU95KSOMemdxeg7NSUaAfn9fm7acP94l92cH
KWVr/75vgBs67PbK01mjxiF4C3oS7SMeFL88Xel/V/Qfc3Wd5A3GatIxLLSmComxddHZT3ntmmRu
6Tw/DmTt2p//KA6MZg+GkbWCiIPtCeX8tMITNUax+wKNn7GO38ajLC5JfJevt/bNfiD31LpryN59
pe8PzY6urQnbbatEVsmLYzmfwOS5r+vkz3VLqws5+QrNZwIeBhLGOUbws/vdEFS4I8s5eJuKyMT+
wBaA69SwZ++6QHyZthm5TjZHo0sgliXZWCbZ9JbwFpP3GCXT2hXIpnIwVpiSvCSqasXHAxpktI1g
bwJntxmQ3pZ9orzdaMfnc0YbeXfqAeqPnbmpfdCI6JPS9gvbHd1m/Vyvb1airfzR7yRsd1urWOS7
NvcK9umRYEVCLJ/styWQLcjqIN0DFYT4AdpSk02TkPOt/imhi3ID+AX8B6MV7nps6sTqr3Wy//Wp
RCjRr46VJT3UmRXdth5WeNxn++Js50+Gk9MzPlf4s3rVoq+OiCgj3VpxsFu0pvneQ3IpXUvY93G4
zSe8tI+DuDk768L5MImGCdcNKmZU3Jb2oQPRMHZ7K2pQ00ZKQ3sT7XHX35SkfbhZ2QFFIhubyHQa
WIUTrcjzpiRYMw1vltP+Bj28jnAmG0dbQ1LNlOI5SgEbrJDX/doFFsS9sQ5t27CRkT6Yd/6uyFDG
uFttUxvQnp1ToHSevGnYoDeSweolan4YO3mjnomWouJ7vA2svCcbPZz6pvQdEnR3Z6zX7DzrXcN0
xoqUHd2/im/pevur3B1LS3u6kVu7JQ9Yn5ZZKfCelI1g3Xnb4tE4aQUB4iogjbE0yBYQGq8BOCyh
rqEf284aXNHeNNvH/C2tqbYOLLpqgBsTOsYRvs8+U6MAkhfm2tCiARnBMoF4RPbO29iF+9ARBZi4
2ed7Z8k37vtj90tTCAm2lr4dNqt7DFxgAXjgkupD78h6q0P4R4GcD5RkiDyoCtP1ByuaToZCnAqr
K6IPg5qb6IhWlxtiP1QksUsrtoD01WLH8a+WttjjtI2tz0YCDJRbkc1WOdDx7hg6IpHuq8cAFvCE
wBf30R6PG/zPTkeKHoeGzFWLb7F8itN39fejhs4gusKP4iQE+hxY2du4doDOnuFfJXuXEge7ln4J
KPa/e3b+1gHiOkFzrko6KyxsM7GP7i+afKjrm3x3bCg4BaCEgZLwOsR+lFOxNm8laZeQxoofP+Dl
Bkj+3tsDPLY4vGNQlKgFeRddmdTuaDjbdbLNyb357mck+Ayt4dlzHo1bLK4uHhvUXLc5Ro4tKJpI
ehv5epco6+1GyCzPh1QGdkOzAwrea6q9v8YU6LHK/QT7s22suqbETQiO9g8yocLmmJzJcFPvEruK
CXE3dgmQeNPCzLRvy7cC4p34piDuQD2czSdsFfBIyXn3+P6c3jylTn8XHKJXK+ud0RWhDE1y2Org
/7pBW3KzGoCMVENVVAz5suZTDyJDEEKvRQ+u4kD1e/I7PE4NGYl1TsnqRncmGHhzg6vahuj75rgj
Ln0mppLGWqkS1WwBHymlVNqFp5MTAk+/cdA7dJtvCkTOyq0JM5odOC+IL94Y537BOxN16WkQidkK
tMuB/D6ZQDEIqUeQpXSvH/JCcw8mEGaHPDnEmdMQRd/AOLjQnp6t0D4A9UY5ls9QFg3rfA1+jetn
du2SHPMG81fnZNQr3GlRkF8v0lNEdpIDBeCxtRD/gS0FK1UUWdEBUXfJlly0gdx6fncyCar9mejA
QmKUPr9Fr3sEPKzylosgt1ABmHj7pskcZVxGTeqvQBPI7lkAN4jdLqHz2XF444Uol6xdv37ebzGf
3Cu5HLUFIhTrnvOVP9M/l7EPc9GBX0sV1rlNAbhJYls7agDu70jOISPz6DCxOCDIcqFOQOfZAaAa
IYcbgf4+nHwbro64WLb0tLNF8vDk8vAVFyRslg/Sv2ptM8Xx47qU0un1gmIW7/XCi4TZAShj1Red
MD1fnnat4wTWKUIfSUZ+nRCAOPfEtTfaevsUEAqo+PeBbn2L1y7z1QPOWKAL/phg3FPlpDz34O/Z
sg737zc3bkleEFo6u5ykNpooHQdyntNdu/MsrJoC/ptPrBHFUfq5vuup/WBv1d0DXAO5Da37Tzjr
zfbD/TiK8FC/FHI4BAjB3JV9XaK/JkmvfDdbhxPMtgZgA6JgybnxrMPmYHX41N+O5tZ4NmBYLXUU
sscGw/yGV8HnaNPXe2AmEtEoYRn1lPZJqc0TN/VnKe5Cob6eg7Mf17sg68vpMWGdfHLYTCe9pvbb
CS0xAUGYllmNZb2HeAsOyOlM0ZpmUYRWOsHTiZPb/YLxv3bIlzbof5RCT4RYxsdg74K1eb7/5d+p
m+f1wdqUdHV7Jra7puQB/8TkDNoKdNvGB9K1+4Alm4DJcHnSylFGtgIlBMZKb6dLB6IizxVPvLC8
mkj/K1iWipGJH64kGPz0nGJpLh4slYQwqHteuRgTFax6x7vlJWs2p8XYYy1AXxkg7VpYzdBu3T8e
eZju8rqKLAUXWFX9zRFjmwcvTONe14DwRA/x/VtKk1dMM3AR4BcgAOANZ3QY22wmqzo3NdAx8ODr
7N/KW4WVIEC7zQBcLqAlH1tOif34WTnXGeSdIpMCbeoIFd7k6xRF2/9twPc8GB3hNcXxyKwuY4wg
MocxLMCelXhESYn3J4VQJNDA6+wsZnowqIMdorL5teXvkpAWGHHu9SvEaAcJw1vwB5Ur4MUZoDmo
wisitXync41N8jEhLJQcZV+qKMypM7ouFUoxhOVEvbm/rzeZ/X6dvcWU65wAI/RDUldSrYCAlDrp
YOWGLXv0xd+ItW0+DZ6Fq+MtLvovNIEPaciGhF3nzN2JoxcLgwmlPpiAJ9K3ERLjZ3u0afb4V9x9
U2L8qIBtrY0SgTvLe4pGq7bweI2txhVxYQInM7mYAppm/f6XLdb5AUI8q9oQbBWWRjrsnJSItxEx
qQQIfwOoRITD3JJTmtO7rFz9T6z2o59KYC55GV3tuKYyCrHB1n+4TmfpKQZL8s0X+xTzgtpTQzyH
kEjJXdVSWkewix1aKeRdigVdycFDXIF3/TZCDV0/lgbhGZWl8P7iGxg9CLD9pQ6mixyQMIrts7va
S/ZD+fbPh8rogxcJAqbTcYkDduhgfgSrdJzH1fEvJvkn8/x9qIwbiGS5NNvhi6EJxS4F0ELnYLvW
msvRpE0/Xeg3JcYRhPpKHZIeHE37Qk1AZ7UYT8f03HGanvMQK0XIU4QYqORS5gko4woyUahMU5r0
3AF05a1uCWsfFKXb6wK67Aq+GWTMSaQGmRD4ePqlmBmJ1wkwl19DbjeRPInYtXNkbEmjrEysXMKN
qXcdMqrY+UsBIIwCY4HA1qSeEwJqdN3Cem6Tg7Dxb2qX18/HuUq28SIR6lT2VPjWgdaPTQPMGN0v
LD2wW+/z/3ymwLfVVVlG4AWQW+bq0m4oqlwAs63zXAMkrMLkwQPPty7nP2ZUmJvTG3McfWwDPz2Z
JKBxT3ogtvqktmQ0ySR26PgPwxuX6sJFXvDGXKSaJoqaqhDL1vmKKfFWlWzkIp0td/PGwoXNSP2Y
9ak9OfTLSfdSImI2VrNl64HXgqvwiDB+QNL10vcB8ojhCnOXvWTIk51d1S7vzPvxLllNI8zod6MF
ApXc/azuZHcP652R7SNypJaFEVQL6DWW6JrcJvulKPTiAFjfkadDlk03jLMWV7SkJnp53rz97Uex
+1WgA5Do7kCEzeChinZdhJd8hiahGdRUMTyD9e8M7UwT/TiKYBcGillAb79/Lbjh4deEO2MVLogw
jintog79oCBS2unRPKo3zaO/1TflWrPDuxgzvZNPPGa2u+uRCv9s0JD1md0JSKGTAYMWvOTF0vPi
4nsY/2XGWl/WBr6ncg6yLapk3dvt8YwGLd54Ofd8GReWCkbR6DVIWd5Uh4mBgfz4YL7wXkwL5v2C
I8Z/iei3TbQAZA5v/vZ2BZHpiG5fl5VFFZqJCmPu5KYUS3UAjeLW21e26tzhDc8J5Xl8MMYu1qXI
F8/Ivh6i29D+I6wrPMH+xudenBZj3DDGI0eVCE5Ku7Zzu7HRhA33nvIXKi+F8XNSbEN74ku9Bsfb
nTCjTIydsvNRcjvmzvmxOPD4Wkp6XBBjjJw5ohdaFXB60o30LMKQHDYGqp+S5WDY8Le6HQ7+NrF0
2BPrpdnQ7FVzcyrQva2oBKbNI7TcbIODgjoUimC25xy3bvtyXYqW0l8XH8lanKCVi2Q6kVWPYYVf
oYLiF2adjc7JWzfQ141CcsUKqzUw4yPpJhzIqNFgpJVIk9T2IhSP0Dg/FHYUWNG4rYq7ulyLxQPn
M6fPuGKzDMZmRThJ/XxG2UGk3lb75e/6r8rn2hZ3AAh2I0JxQG/vJQBRQueJQ3xZ1XRDwZCFiu01
zEX2uj5oeYCLHGj3+oxaZUfOKJhnVrjtDskK9b2RFiOxw5N6A8/V4G9j0u1Mq7A4XzJR+nEM2AGr
I8xZyT/WZYqyoPgCNksiMI5aJMollMFRvf0oN7e9G2KU6QW1t4eIqDtMwVm8oaZlS/1d/BEZS50p
lWcGLZ5VSkPjDyweTTdQ0gcOl4tWZ0aFMdJ+XOhS5uO4RVq9CzR+QVaeh4u77AlmRBgTnQASSl5F
IIJI4knHkE6I12B3Esnd9StbyIbM62UsmnUjlmKlFqADzOF7+UHBC9C9TmHZqM1YYaz0WKWr9DyJ
J5xae/Pxkri5xYmtucfF2GhFw2hvlYHGgM0Zklvs2m39TqM1bw/Coqp98/L1HbOstR+0qJl9SRik
u98I97rTIkd1/cSWjZ5mKKqOBJmKHC3UbEYlVMUwa4q4Q9oU2CLekxlTZYdeEYTVKydx6cv0HpPR
naUiS6A9Vet3jogvB5mzL2BkXA0S/zwqQXd67jMCKEF/2+5MdC5MY3UREXfZYXUEDiU2L2dr7mti
0ZjOiDOyP5iKKvQxiPcNhrQ3GfH2Nmltm2O0l9pa0f9s6JqKxaemqTJMhlHQKIFWddAxFZ0KbYg7
BZgG7TPsYjuErrotiTZa519NROoTtgjuihJmS4wAFqn/ih/wp1vwusYWrcvsoxjmUeoxRj1pETdh
Z1MSU/X0CMD/+td1EVtWmJWkYMBFUhXpaxfNTMSwayYLEywQOQ3bEZWkF/rILTRMx/fDGazgBkRR
x7QBu+rcw1KEPvD6iZPsWf+9U++SG33T3/cpybCr9/cdr5F2KZ+gYSRewXUiD6QazIXmmF/XBC/p
TuFn/DTtnZ0yyyHdO7/+HFHF8YlxkO5G9N08BOsiIpwjnXw8yy9ARVGHWMm6pihMxDvkYt5HYtrB
lA6Yr6hOsQ3Myr2I5a39+oE3qSxNRuAaOcashrlUhKu47AA3g90Q5dHpAeHvofuKCmuNB4f2Vev7
QU3GXgXNMKAuLHaPn1Vdma0gL5XVO9HpnFLfoDqoJa5N9y8vI4LB/EXERPQ751iXxEieUWaim7M3
ennY1t3/h8VHR9V+ymxgBe677MikRIaP4xKXNHBOkAk5/UHxcqEBq4FHDso+IVpCROfMM/JLVg6i
aiqGMUmNzohLG49jUgFAHN1sK6JgHWCZ0Vq9SwvsMBZf+5WjCybFqB2V0Ic73HjJSyq4g/EaBTJp
i20uob0xa1ui564UYJhf5Hzgwqyfhhbr7w9kBKyW81ApJm2CKhlOvPWJf/jwAJnx4lPRTUo+7OdS
MDKnyHhxPcpaZeXj5BUg35Xb5P+R9l3NcetKt7+IVQDB+MowkaNkSZb1wpJtiTln/vq7qP2d4xmI
d1DeZ7v2k6qmCaDR6LB6dQOr3LAFhSj5L5q2v5lPJgpCod3DxwcfhZDVds1/lWETialppqrp3AeE
kcT0KcYHqOCr9B5MNBWM9o0kzOOuW6o/gowlz3tmfo2hnuZ20bFnMLujKeolsRTX3OTfKLjLDwo0
wbl5k4+l3eVWfDDv2pMox7VWhcPx/netfNTAerlPSIVPOC585v1+eK9O5ff8OG+z/Ru6SDHefufG
7i7e+jeiRNKaGyUrmobuSqrLXwhx59SX07ScEFJXS9YMWD8hnmWlORzqeyaDO0vFSIHBKyDj1N7l
ib3kUg5wXLZPyEtagNBIjijlsX5j/ojky1U+rcphGuYBhWj1mCEKW8Cy7h0I28OT5NB99VNY+Ft9
dM5EctbR95Ny8mM8ss4y1qy5x8RucI6h1RhaIyaDWZWmMgxJVTXFVAxuT8mc9phSouBJ328iYucO
6I+028FrX+PDJEjurEZzyJX/Rxj/5PhdBv6UBsKedeRaUBumGN8kg5goFXmCq1nzc1HcLmpRmoCr
Vh4e/W37GwRS4Y2s75tig3+VG6IcNz6p2xlpx6ETVFrWSpyYnvtnldxrY3bppA0ZRLcb3bqNZbdt
LeAk0vsWmAygwkVO0qrndy5wOeMz05PlVZZgXsmSY4opUowwcKBZsyRAF//Ny61qy0A/Zuiyxrmy
CWKyKTPVxQEElQngVEsMMdq/ZGcXumJcwWqgCUdBkRGD4X+V006WaJIEBhpYlZEBCGx0Uj9bpE7m
Wy3DDGSr7wqzdcpMBwlp71dRZbVpTWsMQjQ6zfU7uf1gkk5/Xd8Gtoj94jqh5dZYpiSb8ifk72zD
yZxIBR2S8TFFyKbYtHuZ5EPKrLEbLDMsNgY4ZdJXAgJWis4a4yGef3WJVbH7FCWi9EV9M1Ng2tXq
Z0rv5dySp+9I3blNfSrYRyZXdgpYpvwzKa2EABhuJbmt1dup2YOqQdcEFflVww2CHHjZ4IQy+bUU
akz0gcXjI0YOxtp7/y0vQEv6lnxjT9d3bf0w/0jiC3OVToNaliEp3pug/0YnRvBzGg8JZmHh9F6j
cBsjqzXsBWJXCqwqqnP/WeBnO+LZYS3eWgByshGtjhQYO9TpmH1ohZn+NU9nGZsMqIaJ+aw651vF
I5uJhBryY4RBpvNNcyfKhX1GG7zWnUvgLoPBpCJB+8z4qBfAq0q+pU3u5NY52kGiw+yNptXv89tS
sdUXOdyn4dYv0deC4SyR1Y070LM1tswcwjBadDgR5NNiaOtsT+XeCLbSAUMge+0mNZyu3JnCUGrN
N4ZNZIQpFIgqlTeKbCBJVuIhrZ3s49RLtrYvMW/Ftcv3/iR2+9a0+lwcZxLnXBlqSRkWG7xEbqfH
HJRguvt9qYsY7sc3JE2FSY41DTiXyeV4Jl8dGyDVB8xNRx7xFmxgBea7aPsM5B1e4hQOfL+dKqLk
WXU8z8VyIXJedlk0zxBbgMsafBC3oFCAKbKUAd694iyeEdkNADRWx+JYO/GpcFHlFKSX1iziknQB
BkzTMT6c081C7fzMaMgCL/iZOro722/pVtRvsZrDOpPC5+ryGEFcULEBV7myft5KFkooNkb1tVb7
LfHio16JWixWHcBzkZwfUbRyCoooLGxylff50dm8Or2nOMFdv1V2ya/QFVirNX/sXB53T0YpJ0By
Qt6pxHylqLTf55sEg75RkFnis9+i9OdaLK6CyYlSXEyCwdyXvkMrJWU29XDJlN5PnVBHhDpGbWpL
M+gbr69tXUf+iOLC42HyiUw7AynvLXtpVKvSHR1NWhLIfOXNrAikrT43KigOFR3k0QYgNJcrC1ot
8kMFK3Pg2jYPxcF38Lw8aMdYiA9c38Q/ojjb3/WTRIcYbtGEaZvjfqos3wG6ACW03HWab9IeoAGR
oqwFtufL424cqeYxAsB5CWyJ3d0E7q/OmQGdyIXle2XRAf7hORPFB0F1NTRMYhCVZtCL1qZK6KSa
TYHDmg9J55R56qa/x+xUFJHddU7rDvNLbMzWAA6y/MCUkzk4g48M4SFq9moQQJXtutv4nW2+duZj
Whx9ze3TX2340pQnM/w9g8Ak303JJgTHWOAWiLxqX/UG5ZY0N/G481PBONPV2BJIS53qpqowsARd
agsSx4aRgoX58eX4SjS7AKLTte9N56NE+5wjBCl9eh38np7L447PJ6xoeuaP4OaegII0wT3yjNKe
s3/YP+j2nfv9hz5Ztmqnu0O7BT8JRicHt+hF+H39Tn46XV++A9gPwOxkpuoK9x1FgnG3uTFMjy8v
yFnMIFAFr9+8A1RhRNuI5VnuWww0Qb/9Vtrl9gOTxVGLPN5f/wrutQbDu6yAiBTkJUTTVFnnjB6Q
0OmUDGrslTr8397GSdjzsz4yK8tmW55N+7o8TqH/Tx7oWCiGJTBIvTzsqRmNNsCMAc9MnkAsu4nj
g4EcVGcI1sXZhX/kMOyugcmvhqrwJihq/MCYzNiTlI9QgmcFhGsrSwJTsCoF9OumZqCwRFTlcjWB
kgxt3+aJVzTpSe3ewWa3Ceb361vGOTf/LOVMyPIRZ170VGVV1c1l4ilo952qD4KWbeVuzpx8qAWW
e/neM5X8Iop7kiQpq8ZmxHpALYwRph0pBAK4h+iLAO5Y8iaJOox8SDxtYN8pWPBA6eKOtbLXEXiF
RNkb/uhGsV5b1/dwVe3O9pCzMf5YmGOQY2FB4/9u9cRSo/H3rEnHmbBKoOJ8AuSfRapQOqLrCNV5
Ha/BEKQHmGzs9a2rhPdktIl2l2cbo7/NgzeDIg8xn3Q9tErtFJCXIENzmjTYYyqaGbyqnmcfwnlQ
amnKgzLgQ8ootqn8JGuJVc7b61u7qjOoSemajpgcVvxSPc2kLIagh3rSAANcMNIpTDWB1qye3pkI
7vSmuZ80qYfWBE14U2uqo9fNJtSV31mjCQ5vdcvORHFG2a8KZeiX1UTNBylBHRa+l7p7fcfWZagK
+KYBLqV8NK6WCh3I0CZeTXLbkN5rA93zorq3SAh39qnZZmWH++YZ873kJxbpT/2kC3Zr1TSh5Puf
lXCvx5BNmFtnQoicYVBvuS2lR7CU2nNf2EXw49/sGiqRBmqgMmpKl3omk34K2hpKsGSZqvqp1BWr
TgSatrprhqyitolQGeN2LoX0UTb0Ydklnt74g5WDVX1njIW/actEVDMQiVr+fmbWhyKl1C+wd37+
nHeYTVbdY+qTwO6tXk4DlD8GUocA9HNCphrYB58NidfU+tMwG+9g7BHoAB+n/WPukL0iRKU6Mfkh
S5keakrWTImX6UFnJWF/Q5XsmGepE7TdJsrauxbXVO7jE1oX7Kp3tTyI3CYKnYQF3qD5AodydWPP
voc7Q5kmvR9q47LmySqG+0Z9L5Pn68q4YpFUgvZxYgAiBtY3zujVeY91dtCTvOt2IzHirSaXyPym
cB0HIooU+bz2ssUX4jgDWMpm0QcjjjErh01ew1wMP+lMngwyfM9rkA2n+wQdQyjvsSxz8xJoNSo4
5hVHUcW4GWIQLBhIGnaprtIIYH8+9XB14toiTWapUgdg4OyGMkINsD6Mf/+uXAjkjjHRQjKZ9Zx4
rczA3VzpSAP4uSGQsmLBLqRwF6TBuAslxygdbyo+jBhsLlTdDlpglYl7XWP4oPifMzzbQM5+wc/o
4rbAGU7dQ6jdlxFGXbAT/H31LsFdUTAuvj61mAnQ9QIj8P8RzYDPYSAtMw3u7BSSGiRpGB417VuC
1zkoN3pkkWSb0Mg11AkjhP2TAZ4cTb6BBygQv3IfscUoAcuMMeA5OJc/B45jyhM58eY+c5IWYSvG
IaUP17d3xbFUCdNVVEF1DdrJvdtGmRqMGl3sRR8Zhhbe+8oRqGwrnT0Z3l6mvV8Xxzed/XOaf+R9
dmSfWe+qKYKa9H3shdlmyPehl+zC+y51uuEWRRIrBSfO+NrIjxPQObRwA+W9bn5TFcgDO1edYGGd
cemttAUFzP/4ZdzDL5sqbRMVO6Gl1ixb7Ie/xVMW7ULP/FY+BshIb417CrJr0yJLvcNSQ5eQu9zP
7B2waT/M/fUPWnmCgPGD4iugEkGIz33PqMet2QMI4JXKx6i9FobgKFZvsIL/MAMYGD8eeCbFHZQv
JLGHSdXHcHiOeksGj4/6gVkft9eX8tn5ycVHC17R0DXcIgUv6qURLOWAtnKEaJmi2Cd9HzKHKs9y
C5qmuoHpfcQwNSdVdM8oAnARbfLxNlQ3Vd05Etx/TXsdRQXPVauM6BYdJIpGFZX7oAgfGo4mPqgj
B7PfaiW4u8Bxvgnk1y5/SNNjpaM2YTh5uY2UJ9kpu9dZ2YVpDFqqVHDPVw9aNaiBkzBNU10O6uxK
6CRMZjC7xt6oFbaq/jAjwaO7esfPBHCv4FwzmpsjNMlvnjtj2g7VuGfGQa1+1YrxY2TPKQi0r5/4
qu06E8mZFRpDD8oeIvP0SYkOAYDYUcqc60L4KvI/xgTFK1k3wREjf3pYZzsHm1nQODMgpYwLN21n
zU0wnXGD+T54a8223fhRPlsBGRMnQpfBtqdRL3gIVzd3qSEwpEyAOeeuaaYN1RCGEgxo+ca+Q4tc
xK05SYAZmm1Dv7++5FW9xT0yUbBbCmvypa70hPlB5mPFk6Lewlo54zRZzbBT+/yQ3I2kFTZo4Ae/
3NwzgdxF8UkR1mxEPqhvT8GMAAJAsOtLWt1A1DqZajDNQB7zcklJVFI1MaLEY1Jixelb1tm0sfOf
WuL6OSgNVJFvvy4QwKolmQaQK/eugscAgRLD3dfVEHZc8eJxdpU4dYNMsmPVUYgbKoF9fZU8kOQf
XUV4hEwtFgru68tlVi3ytXEQJl7YDqlTZTSy9bHUnA7Vmm3WoRQKrPPsSKm+rVUz3sn6VD9MZhAJ
9HXtZqJyQlUT5Kh4Xjj3kOVmGyUdvgOUeHi2bPn79YXyw2s+F3ouYPmAs0sZMGmgY4Hz1LbMyd4C
d9jSl2ynb8JfLWhqHgs7BojFAyfeg2ozBgrE5CbeAznQ3KZ/Oezxy7dwvqNO0iaNQ3wLXBptSwvi
UvbRq8Mmq+/r7pX6XpgKjO2q03i+fu6gx7mXch8kld5pSq3y5TTXzoSqCsjUEM/BLABHLSqorr0g
FHV8hN7IJQE5cLnlg2+2ykhS5CwS3QqrD1n7cf1QeZzv/23kHwncJS1qiWnJspGdHQLji4IJZgJ5
LEJParQzXbZrfCuaIoFpEIhlhLuq7US62mgSJOJ6K1byN3lw0Urc9T/yot+P7a2cWsH4HORPQdpY
M0EvriYwuOvHKWsmku4mTAbfDadUDZ4YpDE8rS3fkz4vLX2imzRGF1o73qZ6ukWrthpGthTsmkA+
yLm8E2z+8oTwNpjCTzMYwwnIPEh3itOxRCMwcvI0fM7jzNJi2MZZsjNN3sloMiPyaIGv3e5iaTMq
/8ZenovntCvtCTbAwBOgmsAC+6VdqRWAzzRUFhQMqR2mx4KXfdVIna2YUzcax2o1lsuj2r3lEXo2
kYgLiGh+7tpDAG5ykMvJhq5Q3n2I8rYgE/VjL5jBoUqAWAzdenhhwSspvEytNkypBTmWVZeFEdxT
5C+Xidec+U0SdPKGDYFF0hu4CC/taDpJ/BJlKPXmmN1bn/xhvs/6QfD+rJkIBkdf0aBGGBjJydXR
wliBZxip4ESzjBFerShcXWwpr6WKDh5/AsoG1Ki4u9oPdGoSCUaoNE8MQL4seu5G1OSCj+vXYbGf
1+TwDlcot6EUIDmPCVJO2vqRzVIGx1nu8KzghUU8kYh6otfcrvO1cW5XO5c1MUrkUOdkY1TP42+j
eO0cuR6stG/+xUnBPWA6mhcNpI24fQxqDO0Z4hqmtviQfPDjqq/XN3DtciHuwT8DAQdYbS5fC3Mc
a0mfkUafv8XNSRoDJ2obgeX+LLB/OSUTRWkDRpNgJZdCQLQZBGaK5EUbtfIu8o3JmaKidTBHWrIb
idHdNASSO+YRwG192oGQqKV2rVaqJRt1+Zr2yX1iGk4R+L4d6sPiLU21Oxa1YfuNlNlmGjDBzq9t
DJwi+IT4akC+uI1J0IgVR0SCa9SOdtLsDcPSek2wM6tCgDZH4Qd3RP0EDJ25RxJq+X2UVKk3R1aZ
IdR9Vdq76we8dtfxYOEOygQ+AQ8fjDofxfMwSr0UGX/af+SFiKVr7T4gioclAfgAKsr7OE1TKiHB
IpArsiXEHlkT2I12grnuZNTKBoHZXN20M3mcNik54lcDKSEvkO/rTNn0xWALc9Nri4LnD18HZRkF
yf9LlQ3VXs1lvUm9WEZPUQKTQmdXJaNrknrTFfFOaURMm2sndS6Ss2VqLzVF3NepVwZvyFM7xCgE
Or3qv5yL4JTaJKna1v6Qel3V61s028l2REI0XldVsM0R2dl10c7bkujFQYpKJF8Y1CULgfOtWhNt
hn+vm+efwy43OZ1TqdNVrDhEtJcYaAEXIRjWXnWM16ULq9/ysC+6dHbBVGNQKr1oU68t7vH8+A6N
T5pXeJJq+4K5IGtqCZcQQ+RN9OqgAeJSVKsZfpr1Zeqp/VGW72kXWrL0dH3D1p5VHTBn1A7QVk9N
7uFO0Bta+3Q5v8K0+xyTn9i+o2ibF92x1X3DowM4i45iBW/9uhqUdH2upB6uiD2P81Yhr7H6Gubq
wQ8Lp550N0xEwf+qeuKZIEudZpnxxy0PIB8Qc1E99WSMmCaDel/kgx2laIVlj0M/u2z6numJrceo
k4aD45uVKHha8ycwhgp4F4RPJnpwLw8Rz1Dv09lf1h3O1lIusrQ5j+12NA6TnrsSOPOvH+mKodEw
SI4u4EVZkw3Oms3KUBTymKEiK6FjMT3qpdMrt9OMeYrpayR67lfWp2FhuBKYgalpn33eZ/fBz7sq
HFKcayh7cvI9H3/Vb2VxM4tKe2ty9AUQBZYJtPJ+Mn2cyUnyREcZWEu9IT8qvpdo6u3UNE8qyPg1
mb5d38K1dAocCwXsoQpKp+gIvTy1xIwMvV+kNXoG4o+elk7ZgGEjqWMT5W0g9MysPwyp3toYMKXZ
JFSGbZLW0vb6h6xcT6CHFY2BkWhxc7izrEpaE9plmSfVld2Xv+bOMeCNdqKuwJXbCW4NVAIYhm2j
IMVpaUuLJB/HMvNqBUnOobUaY1/tmWnT2VKU9xwkW9cXtnqcfwTyce9QNHkV0kVg5USFiwr7/J20
B5q61+Ws1QY0aM0y3VtfSqTcG4i77ve1jx1s4l2OYQgf4OpRnDa0DeCHHwKkGr7P2/EDUxtUe5eC
s1ngLa2e4Jl87oEs4ygbIxXyYw2xA/kmlZFDzd5q41mwpWv3HrMWcesVrBhltUudZQEdMOhFTb3C
dyUSb5IYnTSqFm6GwtzlcQUyMVMWXZTlQeUccQ2PoIFcH+B2YJ++FCovHHqG32aeDrzvzdiQH9TX
AJ4w/dC0hrQobaNMso2fGupNF8zlVjbG/GlM8tAx42F2MYEVwff1M195NzVUkcB2QAA0ZJ+X+8xU
KIOfy4afZF4e9NlmztLOjkIYJL2XRXCeNTWGk/pp/ADl4FFWdVLWMUhlU0+f37V6OvTkMDgI5ra9
JAKmrOHX8IYoGJqH/nTMN+Q0uaQson2UZx6t6+GmD3Xf9QmhwB6GgQvOgGhX5IXhRkAE2BMdgPnA
K+GOQ1e66VA3Lh3yHlAIMhzHGXMgSFMVgo1f3Q0NFtrE8AeGusmlMrQsz8g01Rmqr0WxTYqSbdU8
NDdJoaXurCrRneL7+f76aa9dMAA9FzydDnvNpx6aNmJzCzSmN+sAfevsbppeao0UFvFF61uUmVd2
vOVg02CKrKBke7k+mkZRMORQ9rI+qNp9Woiu8MpadIJSxTKwEEVTvvcgZxi2MAc44lJ96KMHdDQN
FDNqREOlV84JvMRwKQkyjzq04HIdbRQgkUInnFOI99RAi9NsqaNkTXK7r8Zf189nZdN0gOkIXEwF
eGrCqS3NMzPQQorbmN/G7SnLRbNs1wSA4huBNaw7LO2yqWfXfWzyJKUxVtMUpeEmjGJWTdPq2+vL
WDsakNWgE2WJeVFluZSSoHFf7X1IeQWSzkQbWWylog6NtXM5l8GtRMvLhfdxWQnQQkhxJW6GLnng
AETg/hULuTDv/Hcx3EWdoMZT2kFQh5IBG2ebjk9IYP69ObiQwj1IpOmnzC8gReq2Y3moA0sx9nNh
R4WgECPaN8578WWtkgYFgoZpOxObfZSvw+Rootu5qmiAsqjIq2hISyx/P1O0fqoYU3MDA6EVVOpr
BIkuqmiyYNfWFE2FBWAaqvUMZYFLKU02dgXK9YVHGv/N9O/8UN8MibEL0lKg0itaAFgOsqkIE5iO
kdeXklpWRwzjCXA+ZaUfa6UBH1+oZLtICZj717cHCASIWFD/yEtxcXlVGyPods3MMyQ0+lZPZfbB
GjRR1ILk41rAh2LvQhBuYogMgFWXa1KzvNSTUs68Je/4ICnPnQYGew+sntYgHQ17ZvbQ3kmtc319
a4l3tIswGG/MU8YaOSsXjv7iXbDMI0W7m8LEVfoHMx+OAyhMtDE4+SW1DXLSNUkgeUVdAIxFZKTC
/KEvXL5ccNCZPkpYUMolwm0VZgXFjxHj2eSn6ytclQNaHHSqItEv8/FXKdXaWFGcYFChZXS0iubQ
1adchMdb00kZW4j5P2h7+fI0BQ2g2WUX5V4qf1TDyRxfaSiwFusigHEwFXAYoRHgcse6Gf4q0bPc
G6XXXH8NgQsb0vvru7ViKgzZRACJboMFZcWpYZiNRhhrxecyVJQRm+zfHMeZAM6CFyUZay2ucq82
T0B4zzMaQOuTsBqydupLBQt3CiAUjFG/3KsyoGUeszL3KnoCZpfpDiI0X2SI1qQgh6CgaAXcAMBo
l1JyMvU1eE5zj/ZHDJS0lORnH7xExcv1Q1kVgzQvcvDIKgMrdilGmmRSV12Xe0APbzO3AcNpJbe2
WQksON86t5SzDfWPoE9jcfZQTHqS1FLRQ8M602JG60LgJk2ieziNTX9c4p5oqKxUfYxTcGXOgeYZ
jXmYQajZvxPz8a+XDTjPp3sMHBMcsctlqzMtpzZE5SzPX5X+h689SNpdpP79Y3IhhXvsg7IbCpqj
kJ2aw8F01QQspaWoYXbNzJoIN9ExD8wqenO5dwSdZXKkK6heAXFRTDoGSWIvKwJG0vSggr4kwrBC
lgsIIVYMBoQaxmL5gIriCSHirKRVDCYhLyLbEPR4sXRHW8HDtaKbC30cshRUxVxYfhoOyrWY0tpN
aPFSJqcfQKhaFJsEDVc+ep2v68Oi5lwUcyGKu21mDXh6ZUDURE5a3B8jTBasyR45L1vK38Mm3wXU
vS5yUbFrIpfVn10In+WkGVtg/43xqXLy4qjrmtWAd5BOognNotVx2h7WMxhadYgqVdd/nqriLtaO
efdaa3dV8sM3S8FurqUKTSSYUemEZoAZj3uAcSn8eqIAxM/NfUxkq5ZCcPFW7qwwZwpDS4msobBl
HQFDVhl/XyK4EM7dB8SoGZVLnKWcfwwytSi717rf1w9vzae6EKJcnp7ehmpoGMsKkT+LHe1NorYO
ZjZiGaFlEmuSQHa4rVRdYEeX3+W15nxnOUVFkBxMQ47F0b5w+rJzAq0S7N9ila6J4BRzamc/ID7w
Ek1oD1sAEDWwkjV7UYFftBJOKXWqAScW0MQbDptR4M6s//YyLxGDE5Hi5F41dFA2hW9il5CjlT3R
47H2luHw//vzPENV0Wg99ZdKe7qfnpRt9p4dTDv9BgTLbe0eCsmeXHO/EMVfVzrBqkzO8YizrikH
BZlEqa2bmybwG9enkpBgcsl0fD3/P6vjLm9mNmmdZlgdcOKgjF5mxRa2ggG2omlna2Zpwe+qFLUo
pCk4DQCJRUuDREVm9ISCj3QMQarcOCj/I/si2DqRKO4lRpmG5XUHUQNGEDNzsIPQcGiNtLP80rT7
pHvIJ1FmTCSTU0KJTHXdVJBZoJZdDxuA2qw63jRTt8vNY0feTWn/LxTkz4byOaxADiUYZQWrpNuk
3aJR9/rvr6VbAYOGo4FAZCGQ5bYxLIvGz3105+jMNr2H8pgcJFf/WWwb6xcDrdYD2SmYZntd6pqr
cS6U20cjH6Su1yG0dgL3QcTHufYMYyovUpcK0Ibog7405HKEyFlSTIAN5R+0OBFCdlr2hOAnjf++
6oH46o8kbvN8PaQ0jIF10SuniEbrZwXbqmSb67u1qnVnUrjdQoDV42nwl4cJw6KH0h7V49wcg+RJ
zjFFq15wFqKk1lfDhFzm4t8jvkMsqnIry+UgMkD/jsogAA8bSof7oSYiNVhxKhYpyM0S+RNnw5k/
bUrB75amKcpjo2al0ibu7YqpW7mnVhP8mkCrlo/RsX/2VcG9+uqIQjLS6J/JVEDYuT2Ff611Rg7s
TU8xZk1GxYTFTigA3AiE8PwpWlNG8KeBbFDk05CmS+jasCdfEYhZ6YG9WAxf/EvHiKSzDGBPWpFd
EbzEXYngMnETwErr9rtcPVFkTczRmx7jbNvnOvAPtNxNUilo/1rVGmT0UJMn6LX60gcn1UyrMyxY
y24Yio/q/HT9KggE8I1vLDPrskoL4DhA+eTnr7Go73Ml9MJeLuQgC8RzKYtfGo/EYF1W69hLOQTP
U6NuyuYuJ6c+v4snTIPPD+lIrGAS8aQt9+nyhYbYBXeOtDteTt4MT6q5eCAjxKYuQrD6tyzdZVHm
tsRwhNjF1V3UkPAAZGS5fty1G2OaJ/24CAt1S5fuEEwLfNqvBh7LWYovaFRDSPnJXXYWCcW+Kodz
CAlJqMGDxqQK9EEWhSgFIRKzLPRMDBJogHkuYjJArBbChCY/TWr3rxazIFcNEJ0hBXkpJa7RH935
M2pIWbO0dKOdUgoE7u1KkzUo8qBy6pLdBPSDC3HiFGVPhSRYyo2SWWh6MBuEjTdxt1XkV7VhduC3
djgl4CcBZ7Mo7blqQs7FczuZAHgc+RkuloHpabp+k2nf5ChacrlSikF/vSOVoEvpXo1YdVu52ukg
i8zAIWZpQkqPr883doIiY48MlrYQFF1uNyazGn6m4AYq26r+FUQ12snfY3SWizf9q198KYp75cYg
VaW4wqrjOt/6ICAPbqYo2RTDZGeRUxiZRQc7//X3Nux8fZyFKX2t7acpS5fErK48Fb3o7V5+gLcl
wEWgywHeD95wblVVTQpCZqADCcEJ6m4VPQTBU6DstO34JEmC27FmuZgsw96DURM8LNxy0pmUuTJB
WhT04YaWYN/wJ2mC4CbZa52egqwVDfq6njrX91EgmMfW6DXLVVCM48Ys9Y5dMDgp/TWqWzX5FgIF
el3Yov9f9vTPKnmTadRyGWsJhA3RbyM7+ZPg99dchbNd5OHkcQogaZMt/khhWKryFKiBheFwFs0F
zuS6oZEB1FtSfRqAUJfXSwd7jU7GPvUmZBGH9iML2psyPDW/Cukgs18S28rMdwkYCHt2ACP99X1c
PTS2eHtIHSvIGl1KX1B7WdfBYjP0sgZ7JFPoQ+O0djW8Xxe0akXOBHHL7GNJKRMViM96fO8VW/Pi
3G0whAQt6P+boGXFZ29QnE1jN7dYUfwj3IQT5ihEaEIRhGlrDx3AGEibopAJyrZFPc+EyJUel6zE
asbsFW3sUXPKw4/r61jVQBQtF0g9HiCepsEowrE0MxkeP6aiZTa1RS7O6omcCeDW0AMsk4wyBJR7
CgrwwI5sIvA/P9tjvlzTMxncUy0RPR0LBhnFQbOeFCs5AKh9uDPdcvdeW6ntY2RW49b27xzRrW0b
9gvbVO6HspMEX7J6YGcfwuk5meM0ZhM+hKn7uL0hw4ZU364fGM+KCmXA63Umg1NxUF/VcVNARu3J
6F8+VsfkLfzFPhqMCnVBOL3pbbW2ygfpm7GrnE5AR8APd/winlP8LjHCjM4Q37n6Bnpvz1Z2AClB
VtrzUbEkS7eLDRBzgRU/l26NKbqRUzsY7Lah2/xtfpZ/Zj+pS/cy/nJ9Z1aNDCA4Cw0AIAw8F0CX
JSzuJAZj/cYcFZBHj+60vR7t/jcx3AZoMQlksNLCyU0PGabnDR81qGLyHat+A1X7byzA2Zq4Z3Ye
a2P2F2C5OgZW62PEEVK5TFCeWdVaDAMFh72igk+J01rFN1PJ6CBED5/Qtmdp0nNT95vr27aSaIfe
nknh9JZmaNuOZaDVdZxN1Dmdv2OKN6g/ev0VpdeqNWzQ4iWArYaiotCqkTOJgYZFAKxBNXBpR1nh
55Hk48gi2o3bYGaKNRk1dWhWV7lVGUwEAF5pvsViUYJHNPz53nJWTzGCdohyA7G5Mjsdxp73GIQF
7lSVnYYSA0+rwq7h7Kv3SYDiTQIUhSLQnNXbcPYFnE2kIEkLpA5fQOxB/V4nuI/5Nj0AvKHHImdw
fX//rJZTIFMLB0QSPkzSDI6S8H1Mvkk+OEDi5+s6tObigugDA6LQzYuIib8NugpsXxtnnvoSYlqR
7jT69zya7tTgVm5bV66kzXWBKw35mMmIVxHQceB60Nl2qTmjrIInKQ0BQDFr5dAMLLNa1sZu1PcD
6MSSDPxQ2rxBiB/tu6kIXTTvSTuzbbrbISmZTQtM+hlaX3osTP8t17MO5XJkrNVqAk8D+kqtHMQO
bp916C/KO+OQhLUCjNJongwamUfAWIP99TWtHdZC3Y0SM/j/vzBFpkEhNYCQpp5kNBtkY62yjeyW
JG5t/D2TCXZPUZFvQEyCKFe+3L0egyQTDWyvnorHSa7dIK8siQjOaDV3syAjly4fBkZITiuWpkC/
CWFYxl/dK3rriy0KlCM8THDKNgJTubp5f2TxvFJFGyugYcatQmI+rw5qcVDpnqii1N5ahAqILHwy
xHNoWueWRJRZ04MFVz8Hsm/PwxQ4pdH/UPI5ss1ieIuTLt3QOrUVJQMhZT+513VkNUV79gFf1ln2
LfpCgDIvHaRx0P/yKNvm9/5n0FvS4PT/JqPz/0i70t64dWT7iwRoX76SWnr31k5sfxGSONa+7/r1
78hzZ9JN6zUxmZsLJIABl0hWFYtVp06B2sjE0FHUmb/MfZPNSi0CEevNMFuyoJOrWbwVrW4pMNTg
Y0FbLYp+17oYqXrZVIMAH1XbYHSb923mpuoxVB7M7wmGKrze3sG1sHeBbP9bHHPbxWMaAc8Nl4gi
/XudPkt+7wVy6ehZbLctJyhb1IGNf9Hlhp4eMLLoX0gOxrYta8vAaSkCnXNX+JU24yk2t5oZ3wGl
+n0sNI7RrS4PbbKotwHbhGj0ejcn36j6JuyzQ5K1dlDt9Q7tZWgBQfUvTDg32Vp4ogJwhFYj0HOI
n0msi1dQ3SXyJCXAwBdV7VZC6YiFtSswKOUvTuxCDKMgGNqomlncLWLQIVSEXg+eEyCLbNmfd9Fs
thx5qza2IJaWpkEwcbMTHMXQB9engS4hufg2tpsYBJZ1Xm/UAHh1TJTICw/Fq7B6aRuVI3otNriU
zMQGchqihKoX2aEP7EZLMYfN1oLRaxthB7Wj1vBwe2vXThAcZjKqwwiI5M/kxMUJSqkQy5WK1gmp
ecj1iObRMSp4FMhrKnkphAm59FHErAofapIam7CQSBwX9gDK+cTrMh6mb3VBuD5V9Oqh04DtVpH0
ulC7UAPiV89U2ktTTmcB9JeGJvKWtSpK1z+5IbAClv7NmBvJ6PoBaqn0GGYgzZNdiOZWBmCfY9OL
grNeBG0MSwciXgIo1F7bdKFM+jyVPlC+ZkmEbrS78JsICrKkdP57dYDSYy3QBXgt5VoQ5geAfl9B
08SU7AoQ6orb6G+WciGB0YW2y1tzUgCUDptjkTh9TTN/m/Oy92tmdLmO5egu1DpORAxTk7COSHOF
ObGH/lFUSfVs+rljdv359q6tHs/FmpafX0gLwQjfGQugHU/B0ZkjBY2SnUHH0ghd1cCD6ra4lcVB
DyQZ72m00QBEfy1Ojwctj1XcKU04kmneDfpPkFzK7S6vTlnCcRAra0PSH/hNYPeQumZJmKyiK8qh
WxxStZmaA/rBQ92nPW+KxootoZKD2x/4yk9vdL2mBO0PQQ5U2UFEN7Rm0qrbaQLPYFf80JUQZuNQ
XBg1ZekGSHKnq+nUH0G1nVegXOF48TVBqLNhCONC3wdOkuvVKJM2T1YCe0XlMAxURxjfdCElnf4G
tDFHG9YOCCBbAL5R3ANgmlF1WZ4yIcbsliXu9RMnLnYgeJx7TtzLk8JsnVFqidTMkJJJOw1jq0Ui
Vw8xL9hcAb8sdRI0dWJIGDaPrZR0QgWulDrJD5mMoq5yNk1krDoVt75RHKxGPSjNhwDAmYhadqCa
H4moehivhZJGKO2VnFcEWMuMgEsGeAuQCy2kC/L1Qbb51OYqGhhRj3LCMSSmCRipUB+lIsDQtHs1
pYpld/1LYGGSdir9vm3on3QyjN+HeOBygQNGP7bGOEtVaKcxaADozpPIK/3dMGwrYV+HAkp+/QNu
HTdoJuRnGlqPnUi1/HkQK0wPOI46SBX2mvDbN9wu8YbulAPTO0i7XvmdI6khyPtI9rJ2a/J4flYo
ckDnsIAN0BkpAlPMbFmdiUIXzg2g+4adRqid6MEmxZg5NPiEFGOTNFIGkyNIMzWEnuCrepEU0SkZ
jtKIyWiz4eG5ejc0vBfvsldf9hITcMEZoGqgilq86oWTFke9x5sXIG1BLgJnRJDslWrVcsrGK5Zv
isjXo5VdWRo9lp9fSAlGtQ6tMgIgLd2JIDZWfuC9ZBn3vBL4Sn85GgqQOFveMQv/NiOok/xG1Wqw
LVhP4bDrw19G/pqDGKdQYpqKdj3M+7EJ7qwfcf27zX6HUf/UyTXB3WeIyQat6ZynwIqDWAohaEkG
eAhtXcz3DFAFA1DyhY8/oW3afXSz7M2x8TiUPDe+JgoMj+iHRckME84Y79r70exXyyyDLEpsM9zK
GOWJ8eDUynmoiXVJeNigYQdH+oW0Sp0jUy0B+39pLW+oTqX+MvGAT2tVAzB2/hHCBHco4Qr50FWA
+cumnfoWFdKfgplTLdBOxvjeeLGGbMLUu6bSPoV+Y4f+plV6N0A+GMcJJJhwaP97IB0mrS9drSht
LW0rzHHGgqnX5QxA4Fy/SL4bDTu9fB157WsrNnklhbHJXCy1Fj2CaAnwyg1HIZcvZOzdRDs4Ythl
3jRoAq4tUZP6Zm59QGzbZodG0GynWfva3H/cdtErcQvcHLq/8UhEdy6bv55Ar4TaPgjoUAc055IA
y0X8x7+QgevQQm3JBNKaCcr1Gkh/zKtBjlw+a/MhC9AFzGsnWNP0pbv03zKYm2YS08yvashAcheA
SZXGiQtbB/ulZd9ezdqZL5OlQNaHywHjO67PBY6iL/UQYNCoOKkR+McDHvvOSnyMebB/JDBa5VvA
72cZJEzzRhwBqLJcsEChbQCNEZrGWc7qxqEtG3QtaGpFH831cpSxxsb1gAlFj1rkTCqSqZi5fXvL
1lQZLAP4/Uu2GwS/1zKA6qnlyYcM6cUwf1aPRvdcBej45EStq/t2IYZJbRo5np5GtyDt3gSgPYnu
gw1ePIvGY8OLElbSYogRMPhowd0A88moWyHngTnnwG3naXNnqM2TFYinVEf9xYz1sySIHnr30cCS
jRx7XTmuK8FMtCyAGSSNSngcORjtRpWR328IOGiJKtYcB7S2xmXW7TKDAFBuNlMcqLMRCD34TWfE
jLO0tYb38g5DJaRnRWxoqsvubS1ZaZkA98Ufgeyro44TFBAVNNzJrXKou3HedImERgkf454SDSWP
xqrQbzCH2S6ozQkzLQtMd8NctE3Uixo1W2NIbMHKs9jFj37NQaRsQFA+bjnfuZgE45mvvpM1GbCu
KmYA5lUzUw6h9RxW0X3sg27X30cWaVC0ibPA7saJmNrDbdlrx7/4HGgy0Fhf5kIkaElM5BBRk4Yn
YCtNpJd+miLqqrrAcdry4pW/rBKB5sKgDr9gMdbk53lllDKiFKUBt3DlmHFLRs20wZK6UZq9ku0D
DKFDMZA2Zu7FIZEMN69+5dGm9S1bLD0Lww9H5I3BTj61JLbKF6XjmfzaA2cZbvTPV36h5WynJkj9
okMjSub0zStSZWSa7nqlcwWw4wIB/j3ECMm83jb9SemS+9vHseJxAGbHyEHgjkDezSLG5LkUqjBB
fJUulGEPup9ToaRSP5HAx4BkQ/of5TGal5ZDIswDzqSNDmguIsqgbgNrW7aYfIqqn/BX4gDDAzU6
ivefr92Lx0AkhOaYGNhccJMSwXwWlIboxkAETPsQ5HMXNJzL6BNY/kXpPhlPlr58XOjXN0UJL5Zr
E6bKaAPKvX2CXsQ4IqHS7mpBx3hQDNPENM/8uY7rTTqIbuQb1Kzm52zyt770mM2HUlHAhhzftYVb
WG6gmN9uH/maBWLA7XI/ozqBoVrXX2jqVWDUEfpn5L4HMENAR79stG4pT44+KxOnz27NB2Prl+1H
jA3wybW0sDQ6ucCchENSFI6KwfA5ADg6msmU4L7C5NumkX/Pub65vcaVoHA5cyCTkTFbigjXUts2
Bw0ToMFgTDoLRk7mcWPML7dlrO4j+nWXxi6A4tlMSSFWaMSvEHga8Y+21ZdWhoWjNOKNZliTgxcA
uOAWgAhQgtdr8bOg/hd7rBzvSmsimFpO887VA14ea/lFrOpeCmL8pSA3Sh7oiECbsHOzKjiP5gNG
l/Rq64217yhN4N3ewZWoCmRWQE2hSX1B3jO6AVRL0befsF//eQzUY64exZ6WprHLZB7P3aos0K+i
FA6GJbCWXe9iIQ590ErowzAjFeTuQ+cU4CktrVObRBuM7OIRFa9VsJbsw38EMipY+206ZTqA1FH2
PgtuGqrPkvgToxrsoqNj8DDHqu3DzEFD/Be7qqP2uPBQYHoJ81jJU6tvxg69UWpup0RV6BTaGe8N
sYaZtfDsQhYHzXYgKmXODhzMWhOrwHjWhhVsemHBwzfVbBtzp6KuZApervvpPk+qYK/r1ejEZv8Q
SoH1FFWydpRAisBxvWs2j6G5Sx4WWCp0jFyfcGP0oVWlA0DyDZorrA+zfhgDXki5eqyo0y1ZLPyF
TrdrKVVr6H2nSIAOqcNpwCTCYjRsrc92UqDj79aTI8tuBHWndQ9JO7u3z3Z920GjszRewJuy3aT5
rOTGOBh4IQQpRr75cm9XU5Q6Yhni1ThUPYXra6ma5L4dd6OJZqcxp62OF2vflcJBnDFT+PY3re47
wGtILulIfrPPSTEbizTSFgBZl5IkNsg8vSUdj956zX5xsqYEpsFlyh9jv6aVN10xLGyjTWXPQH04
YlxaxI+62Ku67NRkD7eXtSYQ2S3o0cLfipv8+qAtHSzFfY9GvCbWj9nwKonoeT6qc73To4QTkC8f
z3reS1mMUs2W7o/z0mHVhMtEWNkXnGBSDc6luKq7GAiJNwge/nguLzfNRTRUqGY6BBZsNraq0gVT
TeyEoem7IIPDCNdpGDea2E2OMkq5o6ezJZE89+vDZGa6d3tz166apRcKgwNQbsJ5Xn+JUtST3qMB
+6DOJQh4eyANAzBiu32QjDRVwhazC6zzELU9x0msXaYIA8F8hSZYA6+Qa8F5UIVq7GOne+WjRqbe
Uo9NF9vmX4CdkfiyIAZJCf3LCIhSTppR9bFAYIUQ5JhqskGBoLLbKeC95FeXhBSbDoyhCHpIxt9P
PS6BpsTNpinA9dbtMVEw8zf5wLuf433WLB1ZUmCQlrlU8PrXm6eWqj80S6dCVj+iO59EGO8lZ9Nf
+BNMbFJA+QvNQJL5Wgp6ycEQ26O4WiBKP+K58NwqobGZrcAnt7VwbecQIyKJLX9i8RgTl4vQCjQT
ldV4cecVMYrTmP7Swv8e+I707R8xjHVPc95HqQluR5Ru5egjGDRi8crtq0tZ0v+o+mDCANtyBIR/
0n4CF636IfRLG3x7BgbKhdmP21u2qgJ/5LDvRVTp8trMcf1FTb1MsA4x9aNMON5hzR3iyY767YKN
1Fh6OjimMsFFAncoKeBIymwfynZ7Hev79UfE8vMLVzhMQi60OdCXpe/lvmmr8j06CMW/QI/jYfBH
DKPLJuK/Wq6xkhQQC+m5s7a1//v2SnibxbjSsa67IkAr2UEKTSJUFQ1Eg+M01w/9zyoYu/cBSRHU
auHElgyQONahbaLLDITxf+NgLAQ3uHJ19Dqywz0AO7cCw4egTk1cRf6hJGiMMT9ub9ja0SMyB7EZ
qByR9lg29OLoCz3Mg2QAFgrmaBlvjSYQ9PnYY9xy1HjZFvZWX+jG8Pi1AJFm3WWkl5M/W2AG1BEZ
pg9R/wON9QVGjITC93oMHGn8r0MWAMBBdw/EHP7/AkSoEsA7jAHGmYzo7ZjuZ7MhYgAQv5xsh/r1
v91GdKyh2eaTqxLJI0bvkrEC00gOoECTY8Llx1QcyuEtAEnWbTFfIwVwOSNVsRALSzgtxnkKqTzP
co0ElexFDpTbKR2Jphwb+npSEIJwHv0PGF6jspQiYmFkllUDKjKA2EMXbVPM3LovccFN4DvSKW4Q
jFeeNreXthKPLTzVoHAEH6uBtDFjV5oyTEMWIgcPzto48jTlQxn8mADVRgVw3yRqQsaooMk8HUT/
v7ZpyEbiEVaNrUW79rUVRKmILFCKEg0u122pgB96GNEzyrOBr8Z2LYbxs2oRtapZLo9RJL7jzG2R
7NelR910b+/l4kivbe1aDuNoda2S8hnd1wdzyJykAu52OA5KS8fpPIi8+aBf/eEibBlzCIVB7MBE
XFI1x7EwhIi48rs0vZOaFvQHHOo59qVnLqxz2kJ7oKBdGWObmOBEazqzsGJ/OO9FWgWkO4UuBum6
AcUssYfR+7i9f5/zMC428Is4xs5acRZzvYK4gRbouCFHTCvOalo76NP4Jh4c+fVUIz1bE3owqPMc
uR8DydzE3vHSFyyu4suXMLtbFAWgv5MwnI+mYb+Zv5MHyx198miUe/r80f6YDjREz+Lt9XOlMreC
lXZtn5WQagePbkaajYb2PdkJgX7/IEB0yD3JvfBocI6ZLVJ8WS1jh32q1ZVoYt+nZ4TtrbDVMS0H
A2zo2BNdfCnux4pGr+239qOaAophBZFrnWf1e3zSMbma1vHP2xvBuMIv38MYbBgbYdI02IcMiWri
ia65KWlJOSHx53P9lrox9tqgHtL0NcT0djLTfCvujI4Ep28x+dE75Kkj2t2AGsSjTMftjLZJ4y3y
sqP8chJd79X6UZPa8wml/YfoDvbpVXQV+sArLLPNM//sBWa3LCUSZPMZTcQMniTJxWA8JwT+kQLw
5oCMZxvQ/5aN7IskRvsif8iKcoKk2bXHc4y8XXLf0sTlbDt743yRw2iboY5mhHrEeO5q8tZvSzSl
NhHZJfaGN4qBu3mMIilT05VaiiXpx+TUnbrjfLK8siGpx7NdFvD2ZVWMMtW6nllxjVWVtoB6iyFi
2k5PRnkrGST/eBrDDXqryl2WUVSBKpNU+jaOaI3p0YAlcC4itgD0z8eg+qCBhnpBJFxfrFaObIBs
QLPLw9GcKer4j1JIkuO9MZHC/TA3dHaabbyvj8OGc6f/P3fGH9lMTKbPHR7VFTZirG3zx9jt6/ta
pVVNW0c/Fw+a2wIOjZThbZexLhYDgBBGoE6B5Ov1ksdEV3owUQ/nJMGo0gejfYrfs0DxFJDZ9xg+
As7WXwoQVFq55XVPMOHhv3b7QjSzYrPMo1qdlmvLOgkdNWMyTral7acS47k461yXpS8c48geIbK/
XqYWgPVs7HGyrdvtZoyIJNU2s99vbyZPCHPtq5bfYh4hFiTvfM/ap+RV+pZxFrJum+gJ/PdKmMs+
6YpCnxfvKw9n3G0j8IJ36uS12W6aDkbxbAac63Ux9i/u/kIg40lnqw6VosOqKqd8V3YS5dHMc5ek
Xh9OO1tyjaGdw1kjdvWIWBM+dHRGL+HYN0sL9I/G/dk7xoX6pdKgjAlBpqehT99Be0uX01eZ7GL0
bX8fiOmY9LZOsB3T/8jEKDjMTUJjjcmcV4YmGyT0IXOgRkf9DzSJh6+Jc5/+yMt9ZqfO022Bi8F+
Pa4/8pjjmkIx8fsQ8lrtHeXy5/INI2T7Z6utOIL+H9fxRxJzbCG6VpO8D8fzy88AhWh6r9qv6WbY
NBveOCbemphzs/IoDs3YQoCnfY8KQAR92nCgx/+PEv5ZDXvniWqhtkvAIH4kz2FLciLa3T6wBY6T
WL/HkST5t0IwHjeLa7mdJ2xb9PECJ+tuMdFnsmWy/ytPAegMZh4uisfSH0yiCH4Av1iu1uQUbO4M
+j07x2RzW9/WL80LMcx6eiVQ29iEmE4DtTDVUlcghaefvyfvrZO9NALRD+AZIr0n7D7QS1nteSMX
V+Peiy9gLpJ+ruWg1vAFMZ4/dCQNKDlM8iPgbejiv7+Y1oUc5s0fx0HZmlW5bGhIY9e/R+5x+5o+
DBse1IazIva6kswkVvwGkgonOIX00d8kW7CKc3wTTwpzX81FGsddDSnKU3jWaWxXtujOHx+3FWTd
A/7ZNtYDoh80LucEYvzfyl1BgCb+bTmm7bvCQ+qUxx2Pt3ndMV0IZFxgkZVNoGcQ2LsGuSuO7Sbw
lN1pItZ2L21vr463h4wTFBNxkLoAsqwN6GqgfJpzUF9405J4UhgHqEXgvjIWU5aPQkcsEhDxyTia
pOCo+PJ7WA1HvxqmvoDWYMmQXN/Eg9Q2ijol07kVewWEm35t91FUeH05WJywYvXVjoo/+nJQDwdZ
2LLmi1xurs19KmLmxtkgwb6/L+/A8h7bKjE8ySl84hPdDcnexKTnt7964FzIZtu8MU1RVdUUst30
Lrzzw/ve6b6Llm06fuHcVpBV9b+UxViZpk9RY5WQ1RV7dX5LfZJG9tRtU8f07US81wFnTbaNLcP6
VO9/FM5EH62PyjTosuFIPvzj3tbBlx7gSb7EV0AGOdYDR95asHi5WMb0JjFOezWDvNpGlvwlcgQq
brWHfJ/6yEe9BvSj8CmPhW01rlt6TNBoAqJOvKGuVakyFyhBulxBj0c3wvBL+qiTqKey/fT0wZvd
sxopXEpjIoUIs+SRNoQ0DEU6lQltvAAJjd088UKSZbO+WOPFspibtS6CONH1fDzbymzXjkxkstl8
+I5+4j3DWSTrZ5R6uSbG8EsRtKBRgzW95AeDJCf1h5LZJukdnoLw1sRYfaJHIbwMBO3dkPbfjX20
bd82tk8BXqe3lXHNaV6siWXXxbB5DKqYICr4FlSkOQi2zd03ngzGuKcmTKN0gIxvA33ZJ6c3xXZD
O3rWnKwk9AnJsG+3F/WZO76hFCpj0UCc62nXw53s7xqaOD9/VmR7dN+U0Dmrdjw53QE8dE+BvaHj
kW5ypNa277yB3TyDUxkz9wECV3xpOcVj6SYBDbbAm9PNJnDfNz2PLXA1Yr48SOaOrataqbsZS57o
i0HSO93WyULoZ9g8aBzvOBlHovlpK1YVJCXEjk6qHWxN8q5wbj62MfVfxmboID9cqlYqS9liDmWa
VrUEu1Z/tHep7HSv/U/0oB/wAH1UiO5s7Kfm7okOeySfwEU3EOwrL524etVffATjXNqxlgoQvkNz
7WN9CO8l1+1+VKTfPn5Hsi3gIfxWgzL9Qh7jYZKirxsjhrzS/vYC5Butfp0ofeCta/k1X8wDfY0o
RFsgfWP3NpumRikzDXuLwMIZtiGhvJL6uvZfyGC2rkziaCrQDn+2sx+Z4fQby9Htg/S868j+WCAn
w0HCr2bcAbP9z6KYvbNaqx7FCALFtzeDyLskcAPy+Pg4E1RVd5l3tz2HdgUupV319LF5KH4+bEKH
PlNn/OidgD5v6NMDfB9PkZd13tprxpeniQlgQaXi0gAV737a3vZ063fSn1V/3sMXAWIaFpqRlfj1
6LwNPPVpt9s8PDxwIt5Vi78QwjjwrDckzDmEEDurqGqDvI5CK2+vZPFP7D4ZIvj5wQANrhY20hVr
Cb0n+gzVDx+VRLLLROZcdWthF0ZlAwGOFjfE7kxIEhRJqcZjNp3zIXYx1ItqFSaI6ABH8268z9D4
y2IwyX3hzsBkWLbeDmq3rtFR5Dsffyq6FxGjJdnvRwAjXMtR7z2POk/i94/6LflFay92PjBNEaPY
nXfOuX32gt/6Dubgujbsu6pHjfjFPhakInfJDgU2leBTBJESj9bkCTOd8OcjPQ5k7J0951ilr7uu
o2sVM/bQFI/Yk70FBwwH71W/Hc4YHgVU764/gDYvJuU+OrSOhfAaiOIN+rA4h/1VZa/FMtehr9f9
PGgQqxEfB2BuD2g1cnhX4efwsusNhhhYBpw2kvQa2yMhgURA8btpOOse5nD6uyB3LJI/zTbKARax
fsYYzWWrtDzklq2DxPNH8CsPSN0QtTr232LexKQVd3D9PYy3Edq5xVyIGE+ZxNJ6uzAqayt12vBR
iqUKrnzJGAtSS1V1tqbeBEetYkREHDo5Ir5aoJFkULOc5wLZtkHc5ctX6YDTw7SXGXCw/QsnlRmx
7IPSALl4UhDBAkVvjVbZk3zX2KePnD73x6f4WHy/7VC+XnLXQpnwS1RAXuEbEmoAXvXcuP7dE0Kh
zW0Za1r2OS8bs3SWiIWpmFiyOQhokVm0bHISJ7Q1D/PtCE/NVoI7/V9zuf+Rw9hxmrVRU5WQ09HW
jb7Nbv1dOmXbkrSUlxhSv8Y817KYw5KSyYitArKGXX44Yx70XQXEhGGDPFTZvsB97PYB0UCs3GHo
bGvrOzmzJ6d43HpBaMc/Zkd1Z+pEB8uJfdt4GA4TAfjaxkjco83NUXy9Na4/ljnkbkzUdIJ+Q7PS
beUcz6ZtOPJWJ7vS8ynHna5p1OVpMz6lFmctBW54Oe0XWPjxR065C1p2l3UolzKY4NqPu9kSVOz+
cs5gGUVJvt0YVDgKu5L+97nN691jbsTKmKpwGD53ryB37d53HXDCcYLotQvgckVMIOhXegGoIoRU
R8kDsoCHYli3QQCI0AoEHB0L9EqDoR1AULQAOu6C386Pj2b/7W+s/I8EZpu6ZhSmZIQEA1Ye2+XG
JJkd2Fw3uSjr17P/I4fZqanTjVpYoDKae/eS0peCuOZr/y1zucH54i9uSWJi5cAPtXpMP1d0F3mx
ndGc4Bk8bLiP4HUD/bMm5kJqRDFWLMwwPzdOfK4IgvGBqE86AeQm9gK72vNoJlYyT4tS/0cim7ac
qqzUYgu7+K15qOjvmZ6yu8DmhBerF+2lFMYjx6Ga9JaOSphGZvdnaIuv/kGigI0ZdsK5yLgrYjxy
pOeh6C+nlZHOcVGRfT8Jdrf5u51bpiAhXFsIGxlnqotC0GjyJ8zkLXjA/VwSIK6RfiU8VNjK6xCH
dCGKcaVDPhpVIn2KQrbCLWj4Hf1crnAKtjT3soZWnJt6/Qq9kMg41kYHcXuZo6IYb0f7Z3IcdzNg
doH7wAv+V/3RhSDGWxh+kzdqguxu5byAGoQkNii8trc90uIJvtjvhQzWUwh9HcVWMqJe/pLCmtId
Z7t4i2AchFYA1O+XyKru0+286UmyRWWIx8j32dl7axmMc5CUWeuEDluVv9TuRN/Cp2NDAZhDtAFU
zU6k0hbDFu2ClMDIye/qq0F1orqm67zqHf7R2NN9st1p24GH51jWd+PL2Gd1J+lhUVXQlqO6m/Gw
XiZ88KZZfj5pbwlhfIg1tl2bqRDyrc/J8c2nKWIWDQMTjua9r9ojFUnonHaPxHIiTzzb+e/U4xo9
56Q/Hd1FbF4bkZ8m1qcjs4h4PKJuhg69zWu2PT3TAuSc+iMvMl8RuYwaQFvtQjn3lfAxHRvMUeiG
88vsIsHdbhq7eOJEHWseZqmZ4T/Mtl6or3DCF+sywGYU+QuMBQOdXKQT3H6Pu4AKXuqE5MOn77ct
kuXYWt44IH2DMADtMUTuS693kqvClEOX941OMzw5j24BVCUC0gCEF65EMzv3zMesJeLjbdGfhLOM
Hl2JZpYqyHmk5SqcafWBJmWku8YDSGCWL3gJj6X9BoAtEU4VwT9C26CDK9+rTyP9kTyNJ3VPaXHY
WdtF8wI39Yx7TvS0UsO83hnmWpG1vgabOXYGOG8q4ekAcsCT5gwx6dwn8+Sc/JO25ZWcVxAXi1SQ
sKBtEA2RnxXHi/PPtQbjHSJ4MAUSMa4E9Ro3xehRwMEMigLq7gmDJneCDbJAvNh42rAS9lxJZ24b
LcNDu/aRIxc92TvKjrRBFO+Mu5IYb7lXfC946r6cMasDOtrjMCkZKD1g96/VPfHLvvNVLFcjNWbt
dB7eDUTbCbvljuO9G+TlDvsiDXQqCyk3LnKNcdx12o19YqC0gSeXsXddxZV3Bonv6n1E45PglY6z
eQCcnDj0dSIYLEJuq/yqdS98Lv98ALtcBJVF2C61lRZvTwmRQ+ZhjO2xGMgJHLVgXSGo//1FzIeO
PcClkczCEEW2Y3qc9SwsFRNpUHmHLmLXRWLvdI+qZvDr9vJWih/6lSTGohu01MSR4qPEshmBBUlx
Bc5uhRFNSkAiGpxzwKdneh85jvAW08CWA5KRmG6Ms3TPrc0vqsMe9uWyGfvVJnHK1b6ezpY/jrsc
1FZvalKppKz6cF/HRkR9M0PzhpjVnlqW6sYfAHnn7AjvI5iAER3sUR9U2HvlKba2KVr+e4IZX73b
aXaquf6rgfFzpEtpCTSpBXi5CyIkEU6t397+klVHf7kdjGl3smKkXWegclLZwkEdaaF4RrFRE6rb
4rg7xiGdppMRbKN2n1LZE+n001BszlesRIBXGsJEmXUrg4JAshCgQBNt3UZTwcHHiK2e6ntEEA+8
8sranX25aibizLNajU1QM8DgCkRE3197byK8Ra1EXVeLYqLOHPlavAqwKEUmYNKRpZIMvRNtG4Ni
OmaWJUSd7yXre2e9x72rR49RexZFu2ofMq3jjFVYyZ1f2yDj4xK0omtpvlj7XJBjRuaOvkWneHvM
t/G2fg8cwykNO9oaXmfn5BUTjG3HzKjNy2+soP/xIRhuAlIOsL5qXzoE/Vb0tSiYzt/Glzfz+Iba
ufUj9U42QTS8RMSRzUsCrmVsr2QyNl/6sdGLMWSKDxoci/R0jDaqgwE496HdbgYcD7qlfMpLF6yF
xFdyGTMXhukftTbAuGo0G8HaGE9G/gZyVBWc9LUL5GQPkKSbJbRK92buKiap5WdF2gkxUbLvaCAK
G9caiDjvjbIhVXtsk21Z0+DptgWuGuBCU4IWNmvhx72+cBtRR2Wliqaz4qpUoNbuxMvS8CQw1jCX
TS+MQzids01sWzQ9Uev99hrWrnEUp/6zBkbFJZBhWGK9rIEoP+no8dRo1Wn85/cDdXS9R34sFnI7
YQX2jE0q71rySv2ft9fwGcgx1xNoIZbSIWg/QPbI+OO0Qm0GD4Hp3OxkT3U0SHoEZzH9rQMe1z9w
Q4+VY7mSx3jeWW01VRYgz3pasvHIjjdAherbwBtcywO3tCsCDnG+vcoVzwgaLoxsAsQDTw226SaR
QPheTyjkdfJDLqDJyDqptUS6dpMHyK+XnElHKwd3JY5RvaoJCquNIU6BGQqmQdT8oTNNGksFsbLv
vtXRMvp2e4lrKbUroYw2BlKlh4B8TAA/FN86rztmeBr+ag7KcwTM4W1hix9hleZiPz997sXrYBLa
zEoTFGjDoD4nRWjXU7j530Qwr3u1m2QMg4SIrMPQk/pnnG7/QgAGQqJ1D7oP3bi2LssomqBbdMJM
EIgaBebW2LclLKbzZZcuJDC3gClERhT503QOAFYP7YFjurxfvxzSxSGkitkpo4IFRKCDlRPbwkUb
GTyDXbNX6WIRjH9ohK4MjOUctBQ8OF1OZB/tQLlFLVChNJyoYaXNGExKF9IY75BKqRHNmTSd9/vj
Z8kdOe9z+utcULIlvw69c0gO5BUtnTR3dk/1Maf58R05Y/K/nRxzO/mCPBZxhM8Q5540yq8BE6fb
ivcOXLWii8UybqJJNbRUp+J0BloaFcFgcEdd5ijJ55y4W0rIuIXYijBbD28QwOiO7vAYYZZiQKzT
SOKnx0elwXvokJMdeYpykt09fZiPH3vr/L6fvNs7upaFvzjZLzymhtAm/ZhBW8WH8H7cZo/9nbTJ
3gMkyXmcqav7ihkHC/YNjJKfW3JhGGqUdaIs4/T8Oiem8h523EBr9UK5EMGYthabkZ5NEIGQCkX5
4928Pefuedwj9+d5zmGwSyBpWzzhn6ztxzvH169a/oV0xvJD0JNosYEzteoXrfr+f6R9WXPiytLt
LyJC8/BaGhAIsBlsY78o2m1bSEITmpB+/V3Fd862XK2mbuzTHR2x94uSrMrMynFlljlpxbmvSQZx
ekgAouMHexR/GpdrH6vXqI2GA9aX/JbiyG7MqxVeq4+mFGpHTLAIIsDO9/tCMskXllxryE1oFIDr
J1GlRKPXECXD4VKug2RzqR9FgOv+bzQYxpq8FqO8Og+H2HjPm5aY0nIW8hY38xhhlE4xz8FZMGOY
rktryfKiLUSnhPt/n5VJ3w17LADmAqw/IHtJP89r0IuhEYd8uFXRfGM+IyKZWYGbkdk8t4FyyCE4
lbiiO25v+HCIpFjcVCQmet24FgM83nWLNA72lK4uB+n5/SHfuqS0V/qFvF526eOF9It9Znnb+xxP
ZXZ+/ADmfVDUa12m52o4+MdrREJ4co+9s34vXDe1dpFV2k5jF6WV/XKWkn1BhSp6QFGWl9O5FcX/
MKqjc2AEtVKGUJMBZ3l4fl4Xq7eKvPe5FZL5zJpjqC983EgYRUvsE9pqY4QFHPWf1M0RdUaEjWE2
wzKZy3Boi60S7jssSBKKp0AtHKmFUxuIDufU6aneY5cR56tgBr1Qg10frRu98/Zguu/V+koWn5E1
d2LkoC9Wvt9vZ/aW9xLLk6r0zSyLKKY2SZNKJqXtH435W/zxpjwN8KcWZO60Tme/Ln/tl533tRSI
9do6zlNMeMWQyffkBhCNbY0AfGTMba104SntM5y39JnPdhflcP98ed+nRzB6r8KoU2ZFCzWO07fE
eNJ4YINT35cE4E3T7S+ATGNc6UssVeK11oaDruVH+XQ5mvn1X1huYFhRZDk08wG18ScLXdIOQ3kS
hkNQRsTsF436nPf2/WOayqrg/L+JUD5H5zQoZhXH6gCtU13NEs4YxLzsDy+pZIePtdO56MZsUqIf
OGSpFWWlnwJio6yvmMBhYpRd0ONUyhu89V18ncVWZ6L/2wpDs86BqKqUARnSKgqsVIYx9rXeNNdR
LOpnUl/RuUmaqDi75TnHduf7v0ua+F0AqsSabLqNCyPezO+KtO6SoYVChPWfSdYJLVxuuU7XhwGV
hNkTSq4xWZpLQKEsPa/xnr375KfiTTQBY8sdsHTxHyx8mWxEaRrGg3iwj2vFipbYoeAsv7YcWzfV
eDAmw+4SKo3kYqgDuCydlKCnJ33DLuRXfqcNtWHMLf+gwyhJoJ5PfdqBzsyDP7d+eL8CUsga5g6M
G9lvPd4bMvV4o1UEbRz0QcOmA0Zl5DAs+7ZUxQPaRnNyeljMYUxXgussObr553OhQzowA4m+cCxJ
Exi1MbDIoowaDFzabkX615U18NydCef+JwnGggVGn127yxnO/XLwibNabvY9R9wnBOEnDebpD8to
mAFOHXOjqAyX1oKsetvhHNWEUP8kwuiUFMG9OAGZ++DPiPK6QQuBZaPFhfeqcQ+MecJnApoU4YUi
Kb2WMaeS7XiT+bxLZ57soK/zornQS6+2/XGv7TjGmPP9G4MjW2xiWdsw5Ph+hVAyI1Y933PsC5X/
nwr54ypu8jCiEMktOgJaUFAJnYSPrJPneR+8m+DxQY3siEpYDGnZqriI5Jf5C6hlvNmPiVLrTzYo
myMCpxhrOgZ0BSP+Vr18jqNaQqp6suWh+0w00/+kxOi5GufIRyugNDysj411PL6dLO8ht94f1m6B
YZ4rpi0f4KVxfHKezrAZZKEIL5VKlV88vj22hKwcJyZPHM380zxT5jAFAcBXuk2PUZgs1uoouOQY
CUEzBgwzAgwyvN4XuQmwtZ9EGKUZzFKaVWJ2s5RPuwcAbV293S5cN7W9W22TwTYLEqJ1FVldDmUO
ewqT6j+1dA5eAuXTqtmh52VVleTkRvPaM3Ck4m5FXpx8gfHcJ/SZ6q9f4YBZK8OSufowUS77cQa3
bpmRvBYz4DhdBBz0s/H0vMaL4S7Io26tLs6Ls7F4QvsXQ/jPvbKjppVRmeEpA7myRHUDpTh/a/8r
U/VNgtHAq6Jhso0mxu2SJLn1Ali8mLdPdqKs/fPYGOUza2wB7rCN9LC2Xdf9lB7njyuHjnnF1nPK
6Vbh3hHz3F71k673BQ4NOb3BfXBFXNL84mXeCjWbAh2gfIyhP8Own/wxr28rnC9dgRrKYfAb1zIP
9+X/L1by+46Yd1dtM+yGTStwdEw2a0wdH1CaJSev2NjcPpQ/o9mfrDCmJEFvXSzlOD17fQUaROxi
6MEizj5Ch5lp8x6AiUL4T3KMUcljpQoEBZLh+ymx17iuxeKxteaftbeDd7nEgLGJAQ/ew/YXf+mf
I2WHa3qhwizSDGymoaW+LSGKBhrFKo8jjNMP6DcZxm/OsWxVxZg2MqE5ERbag+11vMYGiX7jT1fg
mwbzSPdpH13ME5V3++hWFrpZkWvRbOI41r6YY2KTF3TwmGJMhtqfuqQvy/6gPamIMt1Fan0q9hxD
cK8YeeUdIfeqGOMha2Kt5ypEJMsBTBauq+MS0/XbLeeqJloJf4giu91APMlFGFI6EEPYDNQB0Bk7
dyzHMxfYkszLU/HeU5UxGrFeDqZwLvCWpGjQvb0lh0/yG/lxxFSWF9r2B8eO/Nnn9JNDxo6YJ0WJ
tBAUE7K2u3Xl4k15sDlEOI81uyErDpCKbQpIx9FGD9uBLJDzx0gvZod9w+Hp8UTO9SdLjP2okkrq
RAMs+SD3Bnond0c+A3fuZOgPhF5/bT8+BM5arklzL0kGFpQJ2JlzC15HXgCGqCr495AUvSH5EVCq
949wWqNH32desKLrswCLWWnrxDMmGN7eHhZI6CkEzUAGjtLzeBpNNfYPEzIiyIjiFagBIhL/UDGU
v4BSRgN7yzWc9vU+Z1RV79FhBPCsYi1P2+DgVE+xu5f7H5/IgEEWRlwwT1ehXVIdGzLpsQHAE6PQ
K3EpW0vPfOwI1xWcNIIjYozgNXpfaVjchPL1GWkDFAl5iYlpe/RNgW0jCJtwlusx2CmQQ3qAWf+k
5gjJA0CK8GzfpGUY0WLeqVbu0QQZ4GJMN34oPFQ7T2T7wXMuOHpzy9mN9KY+//f65T0A2+f3r3+i
+vHj+m/2dvT1sBLa5kyd5Wf//zpa3xLPPZTzxRyJ+NVgdbaz2aR26nqI8nisTeQbf1JnXind6Ota
MnGCPpqWh8VZxBT6BcPvbm1Z1TvgEr0Pb/8k+NyRIKozd3SKHVFMzxesK6fBUdxY5+C1JhcswJTc
k8wxehyBv1ni0fGa2SxLQuAsH/QHY6Eia8qRwWm/fSSDjHG4iMMsqXN6gjZqGfByHxBb1ShkdLa1
7D1e3YJnLm7yNGLo0gKdGhDVNGWmY5zB/T8jazuqtbT/VRZgxBtjLVQzU/TMoPAQmBLQLXH+ai23
25pjXqfjxW8y7HjiBZsSioQeYXQlAkShA2IhZuAlnRORT2DJ/JB2Fl+/M8v/CJ1vC47qBcuH8vjU
vmGMifvCT7q3I54Y9/YaibmYllQsUvJcknrlqit4FTrSwQB4cpLjkht200/eUSk2+dwDChfwobgt
ZKWIXZGrf9mb2K5It0rfN1rTkfGIO8ZsVKXUpGoMrUL0Q4OfT6CZwXlxLO/L3/IQBaaTYCNqjGMh
GPEgqQEYs1ErWLupg9ahxa6y569LZ9mTvYfwxP+4z+K0n4usFMBKFAPL7Jm3RWqvWl2IiF5l4CY+
FPvDAvGJtCAOrs/DWPDXV3fL+HHITj8232QZuSlO8qwwpBvZ4/EBy4ixhcCBU2+pG+rUW1/o4y3Q
Zy54KMvwiooT9QuqIN/UmRgpQhP/WbrUKItZ9So+vK0X5GqB/mGz4aFz/cVd/KbFyFCM7VWhOoCW
/+zXNu0Mi4i7m9coNcB2OnC87x/tX4T2myAjRmWolMKFBs804oTZBAyrZs+R/9pqGw4trvQwrqmc
mhUWyNBXXZgfMdO3ps5w4L7Mnc0vB96wY3sc7ugX/9T+b+6Yd6g12ji+Uu8bLzlJITJo3Zj/usy5
KP9/8Rm+KTEOa5kKWD03g2l7rn/rRIZ2LOaZN8DTf8GekMFSXMBGcdj7yzP7TZR5ivRT9Z9kauXU
tn9Ch4qxInPMujaW9aEutqH98czrCOOoA+rsOPPRW1vXJ6U1qS97se2jYK117wF91JV9nTcc/v7y
rP+XP53drSqd9DRNaSzzZj4E9oIoyLlbt4ia12gm06P6u6ToAmNi6qgD1MGJBp+2az9QF32Xzt3I
f0OSExkY8LdaOZ5oWXvPBs6aF9nb8xMvhTadHfzH1OjsZD1Mup5edPpAQvfdQ0SQjyHDEvkD7tlO
v8XfZ8tYmnamz2T9QgUWyAQYtMw8BNjGhvNiaDwyjH0x5FDuLh3IGAkxT5g+O/aW/DsltX2O8H90
9BUDaxVZZAZ+xuL3fL56XS4RF+0dhyxObmD//v2CAZYj+mHNbb6yPgIEzculg/AZO+g54fp0gmp0
AYyJmmlBFQc0u20DVq9YYMp5BrdhyzFL0yHa99kzZinCFOY1oEmHHCO31uxNcK2txwP1ohbnnkQz
FkkXs9wIaQg9LEo7IBTr9D4b0wmb0WEx5qcNpVqqrmAjIUgebo/oVaHYeTtMmZEaqrpxrOgR0JL7
rc9FqZ1Oc/xzhGxZNi7UwBRohLgG1coyHeG3tQxrjk/HMevY0P3T2CVGlcTYwggtQSYRPha81XlL
VkjIXqw9QCF4JRyOScdq2J8E8/6KyDdGys1/K+koNhys3aMGBCeJfC2xW2Efz+/fIk/kb/HByJ43
xRXtTLdaoLYMOiJuYQfUDvGG/T8SYixOfRKKvqZhdT4PXvHcY7uBt+cKxn1fUWeLtLFwTQz5CsF4
9gtgoJgb4TXan63tzTe8z9EtHr+jYjdMu9HRtTMpjNQZlY7n9VrEk4/FOmSeWJmH2vDe8uRXnScg
nHfq9mSOSCaq0YlmhkP0T2jptSo7PGx55um+14QlLz9lMASSfZ2kYGttRx5SHw/p8at8wXINhBRc
+NvbUpx7h8hYkVMtd5mYQeKvrv3mY25y/XBY7KL15+H8sENvUi+Tz09CrAot5kASM1f+Ptn3nsc7
WY4rrLNJurhCdJpR1bvY/vHtwT08YmcPHv39Vl+cLY4zzFO7WyQwushejoZzSdmeeW5xIoEnOxbF
puVcJucVYPN0ahRjnzStcgMKt7WVtVGQ4WwLPN3mkWFipLgJ/lNwcV3VQyHdtHbE+rVEDR+6x3NB
OTpwC41HRzeE/zUk/hqV7uARgHH3FZvneLKJuLZGlqfSoGX93EZC6WERu7X/G1afDjrwer05FovN
xl3PhToYV0hCtPzEqPgHhxfe1TDOhlqkcljSGrqN9m36nKB9fO7Qm0Hl7ZlDjH7sjjKzibjT9dzh
tQQvQCJ4OyBvGqxWtzKHn77z0kl/yVz94wOwULB9YUZyQWW7SW1BJZnmxap3vq7O5l4uIeulMs/q
XY+BN96qcc6Zssm5rE1EoRXBpt99Sa+XzRdHayfmm8c5hz+WXjZNdI4z6janv9boPk+s+cJdK3MX
orgL5yg/k42DQaaOfKHBiiP9XOKMD1LM0Pt8qcBd7hxRrji8ubavrMXS7qyhcIJmazxY/Yu99b72
53Wcw2z5/6N1ZNN2dRNrg4FOCVr/ASgzvGS0e5zxl8PrX9Ks/8jQbU5vZEsumSxeK4XeZPQLbWS6
JR3RtcahwhMXJghCVBfnWGCL3p/cKjyN5Iee1zPOsYkyE7j0J92IhARtK4jKo6U+93hWihf3s8vt
xMyM1bACheM63QjWGymQkwIg+Hy24BgRjkFkW+AaWakbjQKJdBY2X6xCksx388fNZYfKPYcU9d/v
2KtbWmB0/WHSJF2H5+Rg251GBvSQk1/IZJ44TjZHABQmZ3KelU0dDeAIwWQOWFsEKwqnpsPJrgFE
+afXJs+Ewjj3SJJ2FoBt7AdsbA3JJ+JpginSTXxrQ6iwlo0HEj8dssjYyGaqGKIzboIzOkMpFAM9
pGbY9J7dxDlo9icSNQ6q9jRbwu8pnnRPR/QYbQqus1MVZ7gzlfhXz3xK3u8LxXTQNyLA6FKN0Ygz
Jswh6ZgCct/eEfSh6ngm5HWDWtnW/3dSOCLIPNGZrCdGE9ATJIvFPHDRNUUCp9/d52tSrUZUqJCO
7sko0uyaR9StH2zgxPFM9mRSY/R51o8Pz+eTWVJV0rbR/ExuJQGOIeXJGuujY6PEf4KFow+ULtoc
/4lwfGVdLG+PzBCPp8kswzdPrJPeDbJx6mh2/LR6x9Xo2APta8ByMW3xteJV4iZN+IgY8+yqgplJ
0v8Rs9dnV/jt2Tx+Js3diATjpp+1xDSjW5ZTscTdC7L8CFB57vkt7P3DqI6oKD8FrTm3VRrJOLWz
/YZ1Pp9XwF8RwPOghScsnPtCzSXGWIMy7PpeNkDMPh4vq5T4naWgM9RVXgXjoVx4VeNyKNKff489
1jyUmQQYPVBMgJSfzwmywwQFE09d8KSdd12MXcC+L7jStKEXRXQM6qAlaq6i5LxCsQRhqbnoMPj6
fJ87nhAyRmKG5pEsr6kWKxcySzB7wi058c6PMRRyZBatSYUwW0Trq29aV/QPf1HnLsY/jshP52i+
hZF11ZvhqpWmCWrPa+T1cYTAkLV3AMDCX1SeKMIC1go0REBJ+v5RTpdoR6SZFzmRklncmxCUC2BK
KVCpjjxpZ5n74iEk/ePvzm2Xw1JehwlcaM+7T316WmFEnTUnSZm3Ke1X9d/Sz8pVIaFbw3nmwWZM
JzJGdBibogx9KOUDDlgmASDtN2mH5TtLbx/xkrHTCZoRJcauRFJtdrFCZXNN2wOBJJ9AF5aoq3k8
3Jfpjq0RLcasKKmcqsIJPsDFPjYOylx4mGuCVRQYk0MJiHNXHK37w3vPQyyApabfRuvjewjHbbFD
IQStA9g4z7XPnJea9eRVTQ1mdQ9qjbUuSeiIcyy44ejddClrdICMIdHBUFPSzHmzPK+w9uBL9tWU
hFjYt8EOnS+uD8VjirEq1yYQhEgHvdv09Nk232aP92+J5xeyXvyQyJQpkHAfUgdJrpb8RouvQTZI
9W49+XCfHEcmWH8eOLKZIQeUofXZFjcZ0XbcDArHJWSHUpqo66WaHhq67Mjuk44iOOhWdrYXzqPJ
I8QYiVwzK10vQGiNDbaLiIOmw/s6YxiKWJZkgyasfQ14ptXi/kXwLOltE8bIcT5LZpFVEj7fWN3S
vtKF57+HZbmwfJ6LTpXiT9dCQySlmHTBNWOzIxUdUmWMGM74bGwrt7HLgbdxcTJDJ3+TYG4imGlS
bmQg4Yq+9HgmEte88JhgbqMaMO+bBvBa0PK8XjdvsS0DsOGlJ9kcm9jQDYV8EeeGph2lb6YYa20Y
SXeRe5CU3s5YI7x6dF6XFudBnY49FCyFAposgHPZORNxME5iWzTU70tJb63hj6FfpiaYf8IcIJ4h
jv8waQBG9Bj3QezktKajjofh9xmDO/ISdpNzbjwSjLzJlzYqW7OlVwU8AbSRPWBWYoFsI/JteFgT
XjVi2hvDfh/ZlE2ALbNYZGrVK/lA4UEbKyVRRQaPwolQr+ztZBuRH/xe7jGjEbnZWo79La+BbVI0
R+QZ4e+1IGubE8g/hFu4KF8h5yGfTsKMCDCyPztpRisGFJmUnFbrk/XgxnbztCA74QOdgNf5HsNX
5ydeCmY6izkiy8g/DlsP+0G7Hq72QNKnaI4+26qGV8vhb1JeRnS0n5FdZl5nQmpgd97zs45bM+z+
oXzhyOTkQz6iwQQ9tMWw1kvw4tsBEIvQ/oKyt/r6wSFDb+IPUzsiQ0VlZNSxn/VyUujewXIXYVnL
7tbDiJLVvucxRJXoHiV6qCNKKFd1Zz0FQ3ELTLK6soibfIbzUF3wQqtbqejvpCS2N0tSjVOpDRA/
H02h2mciAe9aieaXENnz/ESwuYWifJ9cYfNhb/UYs9m+yhGRacfvn4OV2KatLKqrqhdxsLZ9LghB
g19Gst1+z123w5F6ie3ZKoDFkpgB1g36ReujcpbCdnj6YsuRlEnvYsQQYzS6+NzNEqCCHeKzG2Yh
qdoziQHj2y4UgYjiMrJlzQ/q49NseKxltzMWnB9wX1T/xLWQ69OQxfRW14JVvFbR5gz8kV5HjjBw
9IIXt05XP0cMM9ZkQMHwIpo4VyVaGEJGxMRq5tLvy3MjW4JCopJc50vp4+oPjno6arw4b9JDGZFn
jIzZ6YHWKQBUTr+ihESPy5D3lE9HkiMSjI0JsSdar2LIKOaKAfOU+HjKCZbY6MtfsrO3uUNZPJYY
Y5OoWSjoZ3qDdvcLO4Zperyzr86FeBbHsEk8Woy5aUMszTEi0Hq26Z6H3MHuFzvfrN+awTL2JF+s
VoXTuNqDegF4QWLzEg8c+mxnVnTRALJdQXoyu37fOHiG7qsDj0G2J6tJy6IzE/oIHY/BchE5sN+u
tEDhjqY47NzzvaXmepbNTXVQybtjXtnmrCvArqOcKoa9Lj4WV3JoPkPiFl6gWIDW9tTDfU6nA49v
MWVbs4wkRofR9UYvJ51zwl6MZKW5GdJkHEr3H3aJreEUkYq9rdTGUb+st7CCdlV4v8+EdtxufuVY
gG1zvNvpvNGIOcbK5LmWF0oENc+dZ+WrXhZnsuTOct13+KRb9nj09p7NqGqUAQ4fJuBnvxXrukxb
7IW+f3qcB+JmT0dErq0xFDHVbnf3df/L0y0Oo0NiDEfRdOeyoOsMLnaj231kJTtdmV8Cpy1J8Wyu
0RTVeDkPB48reIwNMcpZnrU1ju10gpNH5jBX6P1CYo83NMPRKLae08iX6zWh95P8ivfDL+/+8XFM
EVu+kTMtkoUeF7MO5q7uphxTyxEutrfK0JMyUugpoe8vQWH/FaBs9xngSNYt3BhJltrPxLDIwUCw
wPRHtbz/dU40BgDUn56p2DZtr3dUO47rbkm7setVFrnV2QKgJFpNt3vLcl43u3mh8gzOZMT+Ldhs
hxXWEEmmWlODszwaW0RKRWd/8GZhp0P2ERUqfqPzU4oW418pGATKsui+UYCDOUCVUT7BvhuL20FI
z+vO+3B7uUbkAB0SdVFCz/NsX2piSQTniGwxCpNcN5t3gIxlEGch5rBmsAzNhRyPebovvPh5CPYn
XszHM9Rsm1Uy0+pLQ83bxa3WAZIdlzkfiOJ+1Ift3j9vShLzIJTptpQei5ZeynXZEmvLJ8NRWXbY
MbtWktFIiMW65VqzjMfEalG/wzxXb+PkfPmR29/Ki4dY7FohkYVzqoCk7iFj7BBMM3hW6H7w2rZ4
bwXbM2WqQixWVKU61c6xRnez/1A/UFCjdcL/MSZi26bUThaGsob0JShoRc8ttvK1dotVYj0w3i7E
qJeO4N63Vjcf5I523QBUR9qVREkeBmfQlBuAh+zO5HcNqCZAD3FeDY7RZYsxeSNLyizGUiWzJlFA
Kp5R/0t8hS4SbGoxTIWd8imjts0kE0tTgBZiZ+5sl6xfLex9W+4j1+biL06XLQDq+V9yjJVv9Nxo
sOGdFhLoROE28Q/GQvkdYVWhaXvLmHh7b8t5Gv9yWd9EGe+uKQTRTOlSkuHBdxfuzBp2WGb/xbXw
NPj+Uyi+6TAWvurTVm5n9Cx9gHM+LAIbLeMUkeqCbW3A0eMSnM7mfBOkPsdICmtAWRanAAQvaIek
828Y0KQAmtRTxruCZwXj9DZH9KcdmW+ijLEXMJPUyAZE8tkHSXfdddi1+RjsJVsAnL61LX3e5tC/
WP1vkowLWAplfeoEXCAAZipiPK4o1B1AvjicTT+Z/5Bho8UTEPWGCw08ns+rdW8NLvJF+bqP6Jph
7jgoR1huPI/uzqxmsirFM7oczHXfsoPyK0lI4P7KG4fDF0/p2FAxTIQ6U+iKKswNhb7quhg99xZk
iV6D/dOmWcjwDHjtPdPO9PdZUvZH7M0KMVCMHFKS6naA9dOniMMVz3KxYaIeYPW03lJTgl2rEjkq
c1R2nztjrrlIp9ucV4YnG4wNyc0k7FB8gyH2MeoXvdwXvdtbf8d0sLFhG8hhlqg3E2UfpSW2aGPJ
6DuF3Lpi4iSyaoyXr9IFenvOgN+yz3PMfd7/CdzzZIxJUStFlFzBYbFKN++ZDRtSrVYvKzwHHq+t
djLE13UDWy4NLDplnf0Sa1aloojRH1oBvwybFFxAmiADfJ+lSQdrRIW5s/O1U9JOAkbmrLbOqlPm
joolYPEiLvy05ojjZKO6qsk63XaELWssSj+QCMqT1tNpeRs2qn3PLcCXwf6bm0/NfkR7cug2fuhq
m48QgKeGw7m+KX0bk2fenkwtDdS5QB47VHN0Zp0+75/lZDVpTIARDzGIeoCNowLor91391Nb1B5t
6EVpM4MwfjzP3PsEJzPqY4LMOyPqaaZ1KeqBwCnyFafwokfPf75PZEpCxjSYh+V6rRVTiEDjeHTt
K/Cp4pITNU+mL0YkWCj9pL50sUwvxl8X+/il/I3+jLCyPrhLkafe5TEhGqSNLG7biK0RUbgGjCkE
y8B+RIPQmayoT+ppDufgqDix9mpMjHomI2LGtbnK0RXEKgfj2g7v9ZgMVHRZVQH8L6K+zWZLxLAR
ATst0DYHHRPZYk0MAK9dwMt2VhCMXnD4mRKEMT2Gn1ZCG3cXgZ4ckfjlTE7bDLio94VtUoXGRJg3
MRQv3bWVQOTiHn14a43zlr1GjvRamSRa1CqS/h14+/ICwYrnJRcY4vaKsLc2/gH0kRvdWhfWkabO
BhiJBPmV9Xs5JwgDxTkZHM8TOS1K3DtkzG/VzVQUNsAuiDlrG9ju2oEm73pwybF+ky6+rkioLYua
LksGE7LLkjgbyo7eHxg7iv8xgvGG9C88m3EL//84xREtRtF6DBikQQVaz75O3LfiUffihytqcfYF
cG32PnDQBLi3NBc4gXjUuHnk6YMd/QBGWJMEE3SdiB9gH98C4CAiwvDgDes8n2dKyceHysirFqa5
nBag4wP7pXgJ9/f1YVLnRmww0pgns2twveDzZ8RJwqKxHe/CxXieyuWMeWCEsDnlOcA0RJwVur3e
FiSat5Zir14yTNNaDREXHcdRnEx9jCnSUx0p2RDmeRnkoEjTEUfXnTmVS/Z77gwUjzPmQb5GSidh
QwyFeMK8twkq1lLZ3b+iyddrzAzzCCt6fxXPyFtTrwYjm1hIrxDphWMYJ13PMRXmGe4KcQjRQAAq
BbqTB4hDamX+3HlaeqHLMxVUO/5QX/hoaJoyDIwJMcS0PMOclSqDWE2XaDgiCp8eDCLn5Khg3SHD
JhHNwIwVQVRAhvYzHa+2vlEIustRm/tXx/fNEZtIrK5nNTAGnXLkrjMbtfCL9WiRE1zqj+v/R1/+
tLUdEWQMUHiSEkkNJTrehRGy47tsK/YZnadfPNYm29b1ESXGBKVnITaTBKcIVUK24fRYAdVgQAuJ
/yigcg37Gu0FH3Q/NIenyBxBYfOKuVFURlBqgNi3g8dhvtovvS91YVi866PvxT1JYUwUEOjNZGhB
x++WpouRgJdhK1pbFS2L92Vy2gEZnSZjmqJISqrSxGk+J8jTo8HOvWKe0bTm8/kGuva19QzrPkmu
qDBWqtDq/FomEBX7Yqu3xr6rK9vSInuW7CXvJCdN4og/xlrJJyk0TjUUwW4pjoG8yY8zFVae2+DN
U27GhiiDVmaxARsvIOnQLmabs1/93nx1yF2W3C05vGtTGOemnYlFnF5xhuWb/IK5L0UmtUOenHkB
B78GFIZnKPMtEu0wNSU3Qzz5TH8fKtv7XVxjJRIvoP5cOVgpHm7cdTOXU4KdU8P2VXjZPvM6j6df
nRFJxr4EgATNBKwPpq1jMJq7V1jNL6yBeOZeJEfHFca+nFPMipaViqN1KLxrUZOZo7x4H/e1YCo0
G1kxRfnpEqAlcpYHHfSulOdRPZ9hnnIhvJj1+j6ZSX8N/dpYOIZNjqrAqDccY8MYJAOdx/Nh4/FH
Q6cP6/v7jC4ntSBprYbvl44N/Gi6LKNxextzqPf5mHZwR4wwehwBhKINTBBCk7tlJ7twGa4HwdIa
cllvUfnfqIcrp23/L4bqmzlGpfX2co5FGTRVgG8TwcEiZxShfxtkeSrJxwcXVWBSJjQZYiyIODeD
OUwFi5zbgEreBZ7pe/aQPqmYq6iRiq2fCisEjDV/5JLy8MdLo5mGgY5+5N5uAGkj11TCWEJtBtgv
CjAF4H/PiOqdREtaXC9YkNOTxPW2Z0sS/tUbMCLLqPPpMrRmJMUDPFXomBhbL0+W1/iezDXMKtXX
exwy+izX2MUjxSBla285kd3MxvIRd4chiZdPFFgfnZfX3hWtgDwtl0t0nB5paAMXBtWvjw9guVmb
V8RSWxgazts7LV+jQ2BsQIiEf2Lk+GVr2VNh0TZYoAi4DHHB0R36nXsnwHgTjQCYNYHeMVhb52tJ
JuHCKqwv+TH3NYdDbPIdHDHFWJxOabVSOoMpeJ5HbD1CMmEj4gDPFi89PQmKiJVt/8guoy/BcGoN
raekgIJjzI8ydlKEiROsPIrs43kWwG1ronUY9MeoP/ULsVgK4x2Nj3icm5+aNLWjX8NaKP0UqmcB
S3OP9tvgy41rWrfn//SkhIQ7sXRzNe9dKmOc6plei5IMcrRKO9gnd7FbnB6MzEJWLIptD0YxsAzJ
K4BKATHeL+nGqe0zzyOedAW+uWZzmUInn8QkgmzhCjrnrcKGsGAlzzFdj/om3eP18e/CqBFJ6jyP
TNZQxUZ/7sF5kBC3XAoxmcEHmTsRtnV46mvD7Sbg3KzOGKswOGHcZgaCvjKH8yGmqLksBT/CBirg
VXzwsknT6YIRg4zFUmJsCh1aSg9t8vG+f/A8gHlyrA/H8OuM8UmK6JqrOoiggJoCQhRlWm7+mWN6
dcbwIFUvxU0d0jXFvmu6qmA5eMiA+8rDxOCZUp2xOs0Mb+esAjfP8EexU+VKQuDw06F3zrHd0sx3
9I7djZ12eovu3oB2DnRWvNIxlwSrg4ytuBEA3V0tvrYo5QSW5nA9U44d1xkLowZNJcwuOM4Eyzrs
aCvv6Nwlxk+sbEb+NzOuM+YlVrQQik1pXYh/XEuZJXwUKLFjhSlR7X8XE36LPJusLbKs1rOEPtJv
1Tx5CtcAYNwDvqkjsxUv2zPtZv3zbBiM/YiyU1p0OUzWGjbLfc8Q8WY+ME6jvef/Sw95xBljPDCT
2yczoOvQJsbTw4CQGifIGxzjyb/BmIzr1ZSMPKRm2E62Vx11ETRI2sgX8LZPcCkxdqPpJENqLpB/
jFjd0ozAP1qhWOBz7Tw9mTuaZjDWQ0/CRI6V04CCEnpnAE1FQbjht/B6Znj21mCMh5QV51ksQ9b9
Y7VuSeYVBHhEEneeebLrYuSwsA5+oORZlrY4u35+ygmcsciZObppBausJkVvFxeikWoFb+nDP0Ub
s7Xua/Wtme/ekTIWZKabeRD3EBMkezAiqlmyj03KZztyAKO2CEorANix26ExVIqc0DI8vKghfAka
7/CRkriyxBiZRpTSRCuh9f3SdUvL7LEqHtjKswUqJNiqeJ/56ZTytyayG4yTQRxyWYA8IUG5xsKo
BRCe17sXg2B3mbn44FCjQsMetaFgDYYmG9jDfQtoR15K2UhqO+hnuIOyna9lDArOveghsz7i9QfC
HA61KV0ZU2NEeEASL29NUMNUDcnsyHrp4Z1wI9SpvOSYDONxD+e8RVdKenMaZiQBHqTXv/NqTJNi
MabCSGl2yqKsU2/+Dxr8I2C4AZwe1SxugXyyAXtMiRHAvozFpA3AzwXlwXrAyjfMtVu00RHxwxdi
FhPrRnl3NRUhjYjeftRIMs5qFvQnld7V0W4F8Lc6UZxEBEgfPCHkkWKeOtUYMkCsgBRN7h5tE+mL
jlRHJQW154/z8X+TQnbiQBeRvbjQiwvmp708EC1FXZdWG2Iefsdkd9T4EJkH7wIU9NCowFk/LzFC
5ruYLDaw+QK9jiFRTbtEF70l+JS8vtDRYhzckr5cfJlJf3D8Q5j3MDlJ7ammmmev7bomoI415fjz
hZwBErAfzxwHdLIJxlAME9GdqqGbjtGOUzpTo1lRwanGBDWk9b9IS5y7pL/7T/v1TYZRjdCsm5nR
ZrBfmO3CwD3g8p5oOYfnjXHosNqgiINYG1QFEYeE/4+172iOXMm5/UWMoDdb2rKSyshuGK1Wi957
/vrvpGbmNpWXU/mm71tpoYgCgUQCSJiDU4B1RRHADk0I7jZDq853Ibevg1xcOy1EQ0AggSH4XZcg
LY2bETjwyOYRn4O0wJ6V412d41ySJFZ7QbJUsMdKT0ESjc2Asnk7Sm62U47dlkclLoJftW/zuNoV
uyRI3Qqp7zl9GAiP6X0FGOXNafIYJFjnRf6/4GmY5DntuhI8vcyHpDKNU4xoifSN2h+sLULCuhP9
SwnpMZxUVhOe76HrTy8wWbaKjgDAG22AvMDgimjzDW3/mlxfcKXofKCKUUXejzZv3YdWUZn1Rr5q
u8+L9kr2wv4/bIZlcUd5U04RVeA4geh8/4R9DiTFHNvlPjkkV+CqsFofVzGjlspBGY6gLaI8FYg2
vrj9JfZthHlY2YWa8PPH5ycTuH89JPl9dpQB4ZsAFWgZ5AgeyYuNWHOjWcOVaUBWYxJdEoGIbiDe
4imFnJpsVGtZRyoZ6GXDSXGUnRWLbuox39+rHC0oUQ+STkzkQAdTEKDyHGOACsNT3BY4BQxTtVbs
UtABK8hY9CLoWFX5/Y6JYZa3fivjGsvetXw3zsNrXaFtaB+839b7tTriN0pUgDDWKsflugJK+5d7
9/3aPp8N59dPEy99gNin1mAqzMh45a5h5k3gBd1QSXGFOjCfD4uqCIz5qiJX88SZhVUNlg4wXaey
Hy/lsfT+Pcv5wTJea/EeamAABxA1SebRSPhdsNE0ZUIiFzwMsuvvrmS9tfk62Xc/sAWEie33NdFE
GZVv1CjzH5R5nU5jx3+laAusJMMN/2G4jfkemLF7Bo5N+rVz8PVHfae7GPkrLeCvbPZ4at0+5rWn
jyqCcREoFIKmfqnBwrxFvVJ2+RDyqJ7tj6JTySiEI6rmQXHzaWzJIiYGRWJMKN6/UaQOueWnaByx
uuOaPqAwrGnAW0U6GD1P0/MJcfUTO9GyEut+o0jdzqnn4mD2Y56UIo+S7V8J8hnSLczlxmuRxDdK
xK4vpJmn2QyQ3wRa1CM/ez/PtvjxvLG6jXH9gB8UCcCghW5RlpeSVxyGKgqigeowIJ6gwt8J14Uo
4ZmXQqEUc3R7KPF8AJyOg1X3mgkPGVukOoqsDCYFKk9/1dEV8J4+G54Vj9aw32DZDSCxrfCpPFvZ
/cXuWWnDtZb3b19IHUIfZkONlVj4wm6HwgRWVRyhb3PttQ6wAiEay7T0QyabCtm1qb8DkbFn9b2v
mc9vH0GdT5XISRbyEBPgrBUTw7uoSbi6GTPDLSLvvyn54jwoBx7HgVHURg5u8eruL+JrdnUeP6t3
1vN+rdL1jSPKdQ/zjNAuBEfdzrY3RgvgcVRr/dNxr5iSGWKwsXSTo4GpAkS0HlY4H7GnBArBPWnJ
xmJWjdcePd++h/LtYgJPrPbkmG37XX6d31UbOCxAu2zNHiOPJGe09w1GAmftzbekSje9cI0vNqlA
qO6P0110EivAAob2g7z1gsOINAE2c4XOZGJxBNr3mv1HYE/77p1l2lYNze9Tp7tfYi0IR0PHZ0wo
IiIL4tUb3x2xZdXA6jWGGSUB+w0NoxH3hqBIDTWtePhnXHc/tvvzBokJ5qDbuk1bMEW9HMQulGuu
+yLkIi2eSqYQIC0+WhzGOTDQYYG5IGfuGvsS1i0GKZOWAIyJL/oSDBbm5CS7wpo3gfl+74alqaD1
5i5NzcJGkFp6l93oWXfAbLK6CHBYxMKSRz1K9rqVPP9J8eqbtlGmrGyK2QhV3DnY0xdUrzDjhd16
bL/FMCJfRn/hTbQ4CYAyAcn7p0kozcwPTN3/zOwgdsPix+CbwWxzsYl1GsZukt8YCrYS037jkjJh
RWnIPe9D/khG8RYXufKHHKFLdC5c1r1heC+ZMmIYOExzQSNHbZPFoU6Aaf0Dec51m9BjmUzy3X/T
K0lSeUMXREWjG5+4juuaQYNU08k1zHS4U/0f/F7TnD+R34IOJT9tFHxID3SeXNuPTWRJePQOE71k
EFq1BAtClPQGaRyMsKmJ9IiDT3ad+xrCG9wms9Zdi/Dwt9woy46MYav4Psh0Vmu705209wHueDB/
buFZcnPTHr8yF+mRmSxZ1cTflOlR21jWg77vQHnEWrTnX74bfMTmPFopDBBzDdvqpVsQox4CnQos
DMEg5k50GiuC3/JhZrA86cKs5q+8T5cS/YpWFvc7LfsQ61XAl2Qe9wIa2RXntfZYCQyW9Cj7rWi+
osglqHD3iK5eMQ2Nfhe0X1i39WMtpfWNG9peGzUQYIm+q5pli798G3jacokp5W7L2ZsP0uoS3Z9O
DKqrLndxXJQt1sW8SoeIyLC30nv90LniS3tnl4+fnP0Resz11WsliG9sUiFkpmdCXWogCFACwW6O
XWdePrt32Crm2nFh1S4umKNMSNPkvJ4phBaWUr1VprsNzBRYbxdmfnANgPEbW5QR4ecYQwgZSJV2
65Itp1FlYbDYMFUrcbhzFu1nqz59zo+bS+59aqR1iOEFCIUbdvlLvxa3AVuGQsMg+kPeoYWl/nxi
daCtPfKXTH79f0FCBwpHVrUg0VlfG4Dx2uZmjLZ/boCfaX2woG7WQyfknXS8rHlB0KkrkSUK1wyY
Vbmqu7o0h2PxKzlmjz/Dza5N7Et3jzfvnhQ0GZJca4lVxQVd6lKMWhcLZQu64WH/Ul+RkJJ2SGRY
FzQRMi7gSsrmGynqOvDBWEcNB1KJmV6FO5T7Lx+MK75qkRfcULcg8YO61HWQKO3jff+sORiVu2xS
j5UvXH+iLghRd0Cv+FTp5AmRQb1BYjIzk09UhTC3R3oIRafWTeFcO52dXB2nxAy6y50GPPPNR1ZP
89pVkASVx/o0FJCQmsFVWehppIW8r6gzSUaViSVVps0KglbzPpIo4jUm4I9MQ+k3SRI0fKuT2+ae
/d7x0dRbe9bnaUATCkaAGWe4FnQtyVGilZQinqYC5BLTfnubzXsP6NOpefe4YXYMrT5Bl7SoQIWb
ODjxhrCGN/Dx5f7qAu7a8zcyEE6QPGfGX6un9VuU9OMzReJXV9J/iVK1xgzBEF7a18AbHUCsfpxC
Vi7l621Hm8oFh/Q7M5X8GW8DDfc7MqX3ZN5xghNhV/tO3+8cD+N9v8yDb97tTIIypKq7k41U3od6
BizajwDoJDbjdNeMwPJ7SAiy0FdRr7lKIBLnM6du9p53DoHf+/PVmtAK+Wm1ovtHQ7zqkiYV1nCT
FCtpAxnsX15CJInN57uduPHvGOETizXKhOsSl9VVCjK4/Z2A1VbReGrFHwFn8bVnaIfbkmTpLo3Y
r0lqEKDDDjf/GphkEZpjxNbW80y0gOOpl1vxL9jwionTsxZpSCIaUgSBJINVSpo9apHYG+LjscIB
Wdl8Aegcph2L0RwrC6UZlsKsxaRLcpRUsx7eqWlADkFUfxhjK95YJx9jbNvb8ly/mr/ZohyhrxVF
3xDF1M4XNChiYvT276962iUjlPsT/TQC4BYHRuxRtMKL4KkvO/kde+83wT1zuGs1xl6So1xh0Ipq
rBNTg6W4qW2X8mZyA8uZ3Ndqu2vfNszx8TWkRVyz3xKkDHcWDzpGJMAgCtW5jfU/2EFEICO9B7I7
wCLV8cHUnc5UHZZs155HS9KUHZ/EJBD1NBSuT5MHd4zljclgqizVZ6gI3aZeF3ojFSVE2l4GG+AU
aDBgmJDVl/OCEY0wujCPVTOU04w1LwhgCFQlAM4tMkx51g8Aj8Buvh8XrGr+YJ7dWs1/eXZ0d7rU
R9NY6AEEaHcOh5ND1s5jhe1rxeNvVCjTkc+iUvc5NOTJfktjE3uagwfefORN9E4ENtmOxQpvyS/+
3f39pZN0mXDUx1KqDcizq03B9LdzRno1UEFAzfWTcXirJQMJezNQV5HRWUND9cRzrVajkgnXbrJs
/lEg9aq74sHSXRZ831q3qbokRRmTvm3FXjVSgbg0mw+2EYYmne5+NwkOs9Vs1QIv2KIsiS6mLfZn
5NCNFztx6o1k2cAtYzwOVqO+BRHKeKjDOIhNByK2Xpn8T3VzyZ4ZBph4ir/pwoIEZSR6uZzTpMbx
DNCFTeBcG7Oy9K32Jli7VmVCv6xr+296tLmoSl6sBx1nhHqatBc25UOZWWVVOpxhh9l+nJ1+MGvX
SGwA64slJjel2Cm6h9tsf4XnN9imTUqeY2eGhKTpdd84GHUve1gVMjHdBeaT72HGwczfz2cUk+3Y
VQAvpV6jF8yQbXdOtVULs9siymf25Kwa7IVsqDBQzfKyU6ZYuJa6mQybebaQaprMTzVjuHXWTdEo
m2NUCq4Kh1PIRTs0MFa6CU+b3eOuKk0m9h7RoFuipmIVJe20LJogapIXOR63McDOetM7HF53OyZK
41oP39IG0IMxETdnSOWC2nGMTOy6jC35xX9mQcitZiYkRZOQmwC2hUqvO1e7oJW6uMC1sYI7ya48
fyud8814lsnS3RqPWtTLUD+RPhJTfbytvOv+cEGcurNR3Ku+nFcCohjAGx/vVese0e65RW6rdkaL
VOc3tnz+I7fxmywNslGmQtViG5ZwVcpNvrmzxsCS92irIMtF/qgAvBDwV8Vy4fNHX2glX4CA0chy
7N3CxPoto7eR/98zwc9WNVSVkWQCPh6adih5KhLAJ/ypJn7DFR3VwoP3/NPEOrHd5RNAqbdPb90h
/qZGizES/bLLpkZAcokU5YLd+E5GVJPSRh8Bg9aqA1nQoiInIzPKWZHA2fEYB7Y6OLKIJtrKfWzf
LgnWwngsj7WeF1lQpGxYXPu5MtfgTjJ7Nxetww7wts7oiAaKN/bHfLnNIePoJMqQxXXpF7M0CFd3
8PKN7F54xnZt5nFR5ivKkplLB1CoOXt6aIEvm2CDznbPmhpct8kLyVFvrTyMZanLITkbabrIQZEY
Y5DolmeDo6+G7AtKVJzUNsAuUJpRQDLpxSYv1atgXqvHwtrqB++HZSX3m0vqXBB9svps1u3mgjQd
NnXKkIhDCyb3b8c39zpVJjYpmla6CU2e9OqfNiyzxboDVBA1J1npyy24hVwVweIrM3rM92T6/zK1
5iXede/F+22tXC08ABXiPxaF3i4fCloolQZo8h5e6GhPG5zoaNQW51lNuUstdhJtNR79TZFOonXS
kGuhAjV9AnhPaKFffvaqbfOus56VX1fqb/58QYmyKXH9H3kqBVApUOFwiXV+6l/RlXTMXeOsnH+d
r9gq2T2OGy5Eg1CxVQdUr1jvW6Kmtz6EMjVi0cr1KBBdAqpDfZ+6OSD9Xr4OlUCcopeDcaqMe0Pj
l2hBXRdpjBvaonPffWu3htkgbb8fEGm4O/UdVToGxdWX2kLWlPFJ6y4ypLEjN1W4x4Lr6asFTb7O
NfOVLbHESdkfsQkNXp9Bq3JqlyyFeMkPk6UDm7kwMUQneABxex0d59mTASmE2RosxEXpx7DtPUvQ
LGWmDJQiyqoaBrg++YHo2Htjqfc1LizzxUh4uqVClDkS0AKf+QZ4BpC97AE2Eahr8XMJH5k71j/V
V8oQtb4g5JIGYnFqHffue6VYZenpdza6UmMr+hOEbXVhhGQqrCkIdqPKQ133iA7xrotMw4KH3PjI
Nt3W069w94Yc6Q2ZZTPJShERj/JkF7vwvokx9bXd3ud2ZXGK2XoWgsR9aoVHIG6mxw9mV+zXho1b
X0BZpSDzY1XtJrhp97jH1pfjfWO9R2ay2xJQeCfd7EpTdF8fL8ypM0YIolBmKMhGPe8DmKGjjX7c
5pnlwNZgVpbn+PX/RSjs9wJWtwo9zrF3j+hVk9zSLR4HwzEcdE7h1XYZ3nPL6r0dWkC9n731cH7I
vA4dqY8hMHyA0OHNHn9/1zvYeJ5am6dx8EbGg3o1s4o1rCp5DaGRn+4KippW46qJJ5aK22CAOd2O
dpPYSuRyqTlsjaddjXXr+xMrv7Rak14Spq7w2IdGKwRfhPmTYuaRiYGPlyM/AXxh173y1RGj9ayU
5GpUuKRK3eUqSA2hAtjQFZnBl/tjdk4CS8jQTSczrtZqWLikRN3iLGpVICURSgb63GUrb60estxJ
jnDUXm/f49U+0AUxulMIuNqdXCQgtscIUlC5yVt4r16z0O62VqHB51TOBivBMvvOuZOsXe5scLFV
zWT5PVKgpW/z8juo28yHeHgXNWG6Dm3unE6mVe4IitFtfldf0ks61N0VgrwaM2MGvxgju7+vrDO2
Xnma5Zg7+DYynx1brNLxmr1Y0qSeLF1b9GE1g7exs97dGMUANGzvmBjpLBX9asRZmI1KTv6tovv2
InmvgBw86RbLU5MA5NZBUUFDFs+BisOCAI374zHBLDY6dkODtLV+sGuW5DhuUaPigrgvKjX0Qc2v
TUzX73a996PcnRjatxbmLQ+IsihG1Ld5GwjCVUy23Bn16Dm0fI418b02IKQuyVAmROkMsc91ontP
aE26R2vS9mw+PDuAVgKi0J4NSM06K8qSzKMQN3FKzmrf2rYC4IdH9FffV26ooP+WmVVZi10X/NFN
GOOQppgABzmgKBluvseIBPbNoDni9h1eLSGqKqaeVEUWBYWOPYRZCQUJCIbXYt5oJI0bW/P7ENqP
O5TwY8QezAzOWqS8pEhZp1YouLAQJESN+xpNxBwaFvCYRCbsdOIYBe1VXVwwRxuoMpy7biBKAinK
uaVAiE+3BbhqjxYkKHtUqz2HbQOicOU6szoqz0Dc6awIC2//yJMtCBH9XBikfObTOOrBy2DZ6UNh
1bVJ5mj3TFS2tah+eT6UUWqDUOv9COez730TUfbuDtudk/vThaAHMStBq3q+YIsySpzEtfHIyfBV
2s/yVcBCiEywE95G8oSJm8jSPMo0hWHfytqXOuzdt/vZrKAOqCAD3oD5emCxRZmnii8MABxAiKUN
lKLZLjztkdvBTLAKhOS2/M2oL+RHmSUeANGF3iokY3jsr8J5J9qPxPPe1vLVzNNCKVSqJ6woo1qP
cpBBQln2Xo5vb/dbjGFg1enBQUXy0dqH3m2SLMtEI0D2CZf3fALNAALkscZTVnTC2o3v9mVs4jH0
DwWpUrZi0OtOMniQe3rhTHmL7gJ0bNxmiWGO6DaXUKvGVohBIozN4RePrgmrF1kase4ZUTHWyEy1
phiURQomLJJJgPiLF5XvwTdu3e2vh8jy4BgBvmRhISk7f7YacS5oUsYJGxzlNgxU3GKMf731h+mO
A8Q/K/b7Crr+ruy/WaNM09iOYlg1hAxGNwHrN5uli+XayFX5Fqu5hhiDW7Qow5TVQ69neD1cAcYv
nH1zx3z0ravDb24ocxSJtSKElUZMH94mL8fKOY4hQH2lo/yS3Zfe54Ydxawb9980KbuEHUc18OvB
FdKNL7VotqGpOemPoDQvyFczfOO6vf1NjLJNs9iqYZuCQULsGG1v36bVNLH6l9KpPGWTxm6I40QC
L5r7jlbq83mbb0g2HH1/Bfa7WQxyq+HzghwVt5S6PPizAnIcoomXwSkv6b5+ApaLzSC0ZtI1FEcJ
OLKM5k1KL/ghzNMJ3RgY47X914fMRmIfc4sMKmseakmF0oQRUwRJ1oEKSgkGkvqy6UgO9uExuFnt
KVzSoZQgTqtBmirQ+dojA7CR6xb9sJj3/fEDi9RZzaCrzakLcrSjSsQZMPwZyAF7x3YDxBNX914z
O/SwHKcTmhU0856MMpjn5nV6KBXzwZkONZamYiR4kx9P1TPwjm6LejXJsvwmSnMyrISuwoYc6Ggf
r5iwN7EOFk1DsMgAI/0wDox7J6/ZriVBypcpo5ZIqLGLiD5EL5lM+Q3RQfaJCsPgHO/N6HgurNS9
bs9nwOmPVvyEHJ9iAaE9M9DI6giOk5t3FmpnLJS+NYuw/DDKN5XKyIl1gQ97qtEGYrDxBtfs25IA
5YimvCu6sSSido+NlfKm5P0L2VB4ZXmj1fTHkhbljXpjzBue3FM0rWJwEBmQ3N5eAXjLv/6Mn1Wz
2JYYt3+qfFYLGkuK5P+Lp4DcDqPSEx2XsHPeuEud2/q6mo1cMkYZIDFLw2b6OqX9y1uI5c9nzTlA
W2NsmmemJda8oKYZhmhgGx3QAygpaq3ATyNClmvd7YDnJLotOTQ9OegaI4hdjSiXpCi59XzXTjlG
Yq57YAy+veU2UG0cw8tsTC4zzCuLK0qEgB4ORyUHKd57Or7L18Rl2NXVVp0lM5T9npUWY+cpKJSX
3sFkAQGUYOjBuov4fTSU6TYIQL8WgIRN7AYWtm7RoMPugV19XCxYobvaxrmUpdjoiT677nS8hve/
zJ+kwwkzq5/TZhN7rOP5Lyb5L9boDrYZGEAjP3fwSi9HF5iLsIXeA0JkMrjHynis1neW/FHm2Bf1
Xh0F8AdgjGtxCsxgl4ZorjdRC/SwbtG6lJX5CeBz7oF0M38wdHE1l7mkT1ldMuUTzyLoTx46FmAU
0ayKVwDL9xJ1oCPmJRnK9mpKq/lzC3XB3EtjBseW1EsYOvlfjO7vg6PMRaoDbSKuwAvSINiabSYd
QCVjM3Pt0mut3SfG6E6fEbYDMO7CWvS3ZI6yHSVi9borQBfqAhuvv/Yb/r15Z5FhyZCyG9P4H9O7
t/XTi2Eeux/tRm7RlRbj1IA87JHuGQZva6+3JW+UKcmEMUzFCLxh6cERy/4KM/zBYowlP8qWqKqf
lCVxloWZPsiogHwNrrG0Yz3w+Us7aLhmpa6TTpeggtBzxd2+JztMDcwHhHuGhesdnu92VreX9+Ie
MxIMKTI4pOGb1VzhYPFhUvausA92hlW5kbsH1CKDzrr3/80jZU1QKhY7YYYk96hkjq05cKSJwkYu
CxCa71mLajh7H+PqJMZCR2gg59kYed7owB1BTUPv0RdQIXafYRzj54N3eHVC52sYo2E+VBhXgh5j
5UtlQmmayHWcbXeL1kKgbly4B9LfD8RqZjWedY6UhUmGedIKCfJFawb2x0ob7GFvLHT5v5JdDYGL
zi7soL59qCx/REM9p6JWIrsBJjEbDBhI+NrrLw+QOQcHI/kska5S0wVeVyRZwItWlakA0ogzzk8I
i8fZRYoI3QZmZT8r3g4cou3WZHC3JtIlvb+JtNXllDyAgIS3Q/KwMa9oDbcnyVSsO97dWRhUNNAI
w8rhrEVhmH7WREUiwaUifOdTTMuwn7DTGUrrdm8aGtRL1rVf084lCeo2KnEVCVIjQDtt+/59cC8M
47waHC0J0M57NgJRSUEAOS/yyEBbBt7PmH9yMHOCfUYMemsWdEmOUg2u6KuWiyAyvTb7AL3mvxgE
VntclxQoZeiUcMT4ByigaozK3buZkQgIIIK3lY5Jh/LYgCPr/a4HHbzsX4CcGVpXTzsh9AF+AYMU
+WQ68lmyRHntMJpSpLm+WLJhGFNX8ICah6vEyqitPs2WlChX3dVViL2yMzFO6BYUGkC0yy2x/KG5
A7KvzUa7XwsOlhQpx61rfVEjqYLjqkz5ioCO7dEY15TO2RRtGSbKABIdadBD7IhoHBnrZ/RInD6f
bp8VQ7/pqkJeVlKsRSMEODlh5OoCeyH0urX7y+rQlYSCy5oi83FGSuvw9VMSe9pohpxVR1YlAE1S
S23RLsfrbcYYhoguLhT1ZOQDESLQOmLAUu02Fmubw2oub6ELtN9Ic0wj416RjMfLi2rJgKmEKTo4
0fUOW5mZ2r5ayljSo0yF3CWJ3hNjZL8IL/xnYdbbe3SqZp48WDPGiza7QjAfq9A8XT6YV411jJT9
UJpZnoeJELcH7G4iiI0su7EWyi35o+3GWE2pyENTMDrRnBuLrFXLHu42WCWLLmeG5rMMokrZjn7y
JzENiYa8HEdAM7pX3T575ug9fjDCmdXkxJIxymg0ZY6ttRJuGdDdpU3zU3n9uK3tq/HoggKdM5h7
rEzAbmkwc4TflTaRieHgy5lMnqBtAZ173mXAstU9q7LLMPV04iBXxnkWYggx8k7MZkiWeadnZgWp
Tyq+w68/2crPfbhFvhrVyP4qK1aaAu4OaR5mVe2/RIN/2St6nC1MfV3hgi+fgrwYVpoACPY9cF6B
2fLDsZotyzMzTDA9QCsBenzUYhLR1A/Rw4WFJ82yUvQQWyJodYpGHaLnBeKLxMk2jXk0o8CUAlPu
gRffJQgCWLeZKUfKYJRJMkqAhCAqiS3X8ya0yeLuH1g2vDmhc+cfXmd64RPfj5k6l7gBiG+OrmBf
K+wbVrApfAtT9cEyVQwfTe948pVBqWLx674p7vEt/AhOyUNyLbawVf8fLgJlQEpVDLJqJORsBIkv
xyfeezHcWLCCwvTPKIhF2Dp526SwLh+dPNBqfwZE7Jc1RubFvT978tVzdruvAT0m0hvDvdDpgkqP
pCnXwOGAppqX49FHmblwNkbsnFj7LxihgU69UaqsbWdZ+jo7/6E4ID3AquusVuYX5phOD/R6gZYD
8gwCWjwey0BUf0Vt64JyAcu3rGZTl6SoF0qSVeUk57hm6OkCMBne5kjfBliC+qAfTPPwij0p2NaD
XT1kMRALSohlXOjlT+gmDgNRAKMAhHBTu954nuWgQwovGNJZwXjEfCEn33hZ0HmBXol7JZlArrOQ
qEZqHBuiRxMjlg+e+XzIfyDuukzPl/RUEmR+5sTZKojDUthUhJJmmjpqGugnZo4OHNn2I/MTjwAG
n6yAQadiE6DORBwnEduJ2nrmhOi1Z6WnmTpK2ZRJ5TRsWSI6iifGvJG8R3SO2EwnzgpN6H1OAlKd
kVCBTu2+oHkE785rikq0b5+3rSnbJoqrlmNtEs5iJSNY6mJQCY8emKNzIoH0C+nDcd+3WIIGrzBu
yGZZbzz5rqeaI3amHKw7DD6YzZ47fKSDycr4UBZHEwQAmRmA9+JlWcR2ZOo4Mz8d+TgI04Nc3Imz
hf0+3I+Yc4rMmq6yZt423FRI9jdi9Lny9VzqQpAeypg/S5Vh6m11FIeGEdQyeKJfqVmtF7pcgCdf
MYvZnHlzwvae1Apisy4sjOj9I67oh2rVc37G8+BK7VIzbY6lcFI1RhRNvT++JIeJbV3HkJwq87RT
7zCPMoRzlh74eMP/aN6MDg0T06/bjLCIUMfTNli9m0ogkkk9lt6ehSyxVDmxJuMPDkiVNcEAcJ0G
VFEqU1aBnbJPi/QwZI2pJttRN5X+1yAoO41T3DITrTTLGDTXmFMVTcHOBnQHIsf4PcMo1Ko2zn2Z
HrQYLUf+ttQDN+pju1EZC9PXlHxJiDLEkjqIg5g16QHLpayE3xXRB69KDG5WiaiA40MfGFY40YGC
ocy8phAiYhhCWL9a0TOC3W11WKEhAFpQxOoaTUKTE2WiGknvYr7hs4Mmx25e7SYDFYVZYdyelXMR
REEWQIEHpNiXoVy0SNRDlE6KIWeHfOBO6ljYeqNbmvIaj95tduTvqT9yhUBIw9iWocmyTHdb+r3e
5VhfmB3abiTsVFrJoEBOdhEC/IuCiGFK2ZB17Fig7o/ut3U8lEJ2EJpTMpSWHtRWGh0rI3AbhQG7
vXY44n9oEdF9V+dxUpM+5nE4eWo4Q+y0smyXw/+uylj4AWHxBmgJEvmIxdkEANXq/VLKDo2qtYdc
KlKXq3v+IDd94N4+nVV+4IWwkAzZf5kGtItzPufEPs0PEe+1bWZ3xjZC4/z/TkRBbEI8naQYtNAi
XdGlNo/zQxCd2gpAQGTdmiBZf0BF1mRIThU1ncZqkINMDeHY8oPNNZt3Idn+wc9jBMSQZYEHig51
8r0x1F1ZFPmhDh1BOWq5Jxd/cPNhlv8iQd38VovlKYnBwTA78vySpzu9+/wDLlRBQKu6ogsST1nJ
BFBxfCmBRFTOFsfDssiqxSsMBV4zLooKHEQAkguGSgercS4gwOlBpRFUe4gkkxNPivKqxdGfnLmB
/VHIVogq9gN9vykAAy+1JhDyw1Q4hkwOpc9/3JbYmnVRfpP4SmosLqPWN5WcJmJ+MIKzIj82kuLN
kWrymADluNK5TWxNcERqho64UDBoq5xqeo3kjJEfxijfxnJs4T4KRW6Hc8+4+GtmeUmJsjGdwJVz
0Kn5QTBfB8Z9Z3FB/r8QWaRmsxyWWn5QsCZXPjah02THsWbIauVgsGMLKoy1SBg0/wIcWFCJhVw3
wpJLD3P6hmVNWyHfzHy0yVLFjAXG82uFo2+0qGvDT6rOhRxoDTt5iuyWt5pDKrC0eY0KfIuCSTOg
/hoKJbdabLiC6/PswGNHpllxAVabVj8xOyXaGp/5DPnR6TjiN4kr+4scxdQ8xWGiqQXIvTVhYzZI
sGe1Kwe+2daeXF2V8UOpTWkys9jVg4PsqZzdDAdDCiyYEZufNhxLAkTrKFf+7ZPoZ1FQxFlsQAJh
v+/ywzzch+rm9hVbUXyQ0BDDofMdLRnid+Wc01oyZr3MDuIEBOngLNSPtwms8/CbABVlF2mvDCEh
oGmNGUvbvH4YDPef0SBMLnS/0mpparg6O3T6pQ8eB903ccVu06DTAf/Wj9+MEEYXRIRO7rGYC2GI
qKidJQpRe9EbQ7dVBdBcY1G191IZFG6iCqEDlD9kPzhecCO5TbbtaKQosomK1eV9cr79YawTpK5J
kAW6lhAB6/olnz64/v2f/T51LyK+nWSAmmcHNZ0dQ2n2XZgw5i5XdUQnmw914GQqdMvOzDWJ2vGI
iMbW6y+csDv9AQu6KhCwBAxJKNTR9WOiBVyC3xdCNDOGu7Fh3dTVQ1hQoA6hl6Jc86cICCpdbWUR
xgZYD4dVGSGa5//1DKKjYAnuKVCBt3fg4h/RuOPztyZn2ALykX8zNwsSFBMowKn5VINEh5G5rLQ6
0eUvk94w/OGarCRewqYIrLMxBBquSeabPq46PFCi7gffvjXSyCCwJqoFARqdafK7QeAjPOYMufS4
oTtmKg9EtuTztlaxyFDxaaMmQTyoICP3mtlqRwE1e82+TYMhK3pv1jTIEjfOIlgJOlPQr6L+cZvA
2plLAoBr8ErQkZKgbnfedwrfE1mh+XwjGOIvlbsrtWDGFnFWd9UqLyJe8MhLqLjp1JNByGUtRDkZ
77jyaewx76CwpoOJP6QVGGgof1GgToQrFWPUQjDjz9VnriUJFqlui6q5avLLmBxnLWRRZPEkfncK
ddbPnSYSntLE5NPHtGO5HfLNf+dJMhRRkQ0dq0a/U+iyGNAng5Yd+iDt7VoIfxlibc9JI5kStp0g
F8vrdjwrLwU/bXlfd2/rBzn/v5MHRB3Wt0oa3sTfyedTOU+jrGcIK0ukL8NwV/XyTsuf5kH2an7M
GU+YdYH+pkeZ6mAu8X5S4WV75TEuf/U9wxWs6ju2pv6HH0qcjdjNhcrh913xU355Zfz6qkmAwJGt
wCit/jVotYgRlK6VJWSsssPIuYqO/WP8Pi1YOrd6JCQ7wZPdr1CM70ciBXhwFVqQH7Ipfq9SpJaD
0VGbTYpyCyvjSyMIf0U9kgLcVcyMIzdPo3UKSRcMbYSMyJD2oefLU2D2UzBvZn3qLUHhfItPFPWC
kXJ0UUhF7MZNdSrj+LXXOax3LGfZ6oMgsAUjNjaJ36a6VZVRZBndyHrDrQpfRSyri0Bowjjkd7lk
all3VZvgndUrZvMr5jtI5n9Pe4j/R9qVNUmK69xfRAS7zSuQa1HVtc90vxC9AgYMmJ1f/x1q4s7N
dPJBdN+ImaeaSWFblmTp6AjYULRAYGo9XKUUkQ9ZYRKRc0QSUehpk+MVkDWw9/VLt6ikF1KkdzxG
1hu5bkJKGfkNmpzMh0m80e/rQpa365+loBlWTkMxzdFGTKHkAWnOjbNP+peGbYhYW8csQrLHqs36
NJp3K+W7oTxz874svc2UxNZC5PuAPKgSxZBStd/G8q0TD604/G97JT1iLKYYBPPosRD9CbUcRztP
0+4PRFAH2oWyAPrbpL0yeVEwGgsehDR8MEYrcYmixi7yX/66oMVDcfDYwxAi1UTMfX1NotCoJoXj
OdmbYq+Bt5nHmot+C8zP2AjrZzWVfcf8dKeEolEP+ftrSSprdFVrYDtIwz0l2tPep+EPZfzeU3aM
868jCTfWtuQ9LiVK1zOjYz+Vdc4DqmKgqfMeVsVGbLm1Julq0q7EYGAFEpR+OIruERTrbmOfK6q7
tQC2dpeyz+vntWTuP6yNRRwNTxhpF7OIqTx1cE8HFe8Xd0QrLvX5FzN8XZezpBdIsiPDDkpv7UYB
jb6YSFlBASd6LNmn7K6d9mm6IWTpgCwoHcgtTbRwyu5kzHOWt5MJy0Z+GgyQcfYH1wgJMEp1OHnb
kanC61azGSnhHIeY559JVgkwpuVxwLp22lAFGYTw4RttjIAnKBmZhkMkXSAGhtsrE6yChQmrbvGE
AXj7iCU7VQ9KVXuassYV1s+cbj02lwweFofuV+TeMXlr/vtFlFGxgpR13ONeVeOuZLHnJD/Z9PvZ
dwMFeVTeMPKN2nK0TmLWgz1jSANiZfaLKKNhbwzGcC6bLtyKcRfidgS4tmrOeWsTJZ7rBYEspu0j
OqZBkYT7Kk4+GTHGguuNP1WHgZzDYkCoofZuY7zpg+0Rp3uyu9bl99Sp3CbVcld3ANcrwvbTb9+J
qw+b1flip+2+a9TU6dJA05zPsdO5CTov7YQdGdmwlTLz4KxMV6KkQ0WnMRiF2zYN0nbcc9Wt4nMy
vbXUcQ3jk2YcwzKwh8y3k92QMrifxP+TpTomnmYOLtAH5efFUgurU7MQmRL46todo196quKFdtK3
wGULyot1/leOZKJRLxyd2rbSIO/H8FPT5/nJSsbXugPr7fqKFiXZOsagqLihRJUkUWtSrL6c0sCI
uG9ZX+JYuMVg79elyLQi/xzchRjJCnSVHWalrqeBPXkGcRIP2QZ34uF+0rpvaWfCBlS7tBH3XWQ+
qEW/r8tu3/Wx4+bqtKNR66k9Oa1/1OLScXVhxh24DJmMVtj2VJEeFwrseq5+CsPUZRul3wW3BJMH
Tj3QkFoG4pbrqzFlSgGcmYY7q9LkKLjwM2t4s0X1lKvtO6beqBsKuiiQGnNwNFfqHOkuDmFfxXi5
pUGk/BUXlq9ObvEZdFZ+Ovxa371Fc3QhSbqKhoXY2K4gaRxfdfC3MPBBY5yZTZHsxxjF/nVd3FJm
2UBiD/8iKUJgda+3kqUOiyumpEHP1AmU6TnbWSU49TJDjbxmyELMNUsbX4vDAf3LWXcCA251NEsO
1HCcfgvLZvBjTJ38k/vjGNgIapiWI2dlaa8PnaXis2p+Rp3ZrSbh6u3L+uIXNfVCiLzXY9vG2hRC
iIto0Ax6zVsXsBDWmAh0CQpjiAluCAs5zbqSaSQN2Cgc3xyf2jmTFpVPMWqWu3VZ80FJAS9kmbDk
AHggwJZCNY7ZxepQwrZZ3PgiRHOM2/pxXYTclTGbG8ggCAYRRcFpSu8EVnSdSjg2rJmqE6e5G3Z4
dNuuU6ce14H1qd6L9H3KQeVtZ5/1nnnRMPgEBYheKzw+omzVbH3TwiFefZN+rcCVbqFQR8HB4aTG
31MyHTOAJswc/UuG2w8vuQ6mYK3zu+ZBiBrKrH5levHFhK1MzWQjmFgwE1ffItmlJgTqXI2AgwOc
0DzZXUZcNR3LM2nL0M0mJd8P+dQf1k9l8eB1E+xpSAqAIFg6FJ7EZd/0OJTKYrVXxjVeH5o6/b5V
NwEb+VeKtM2YXlvSNnIQksUHh32y6xMP39cXshTTXsmQtq9PaiejJbYv798SxFQ6Yi9V/KLRr1Cl
nhhrLybGUQFJzbrgxWuqU82x5pk3utyfk7a64C1QWIGpHuz8HHdfmze13hCyZGmxuv9Kkc6pLMAF
jDatLFASSwcMY2h2WZakR1E2WuYnnTbdEdsRf7GeiVPZDsoDsluYKK1UIJxWQuZRVrduwcJwI/xb
VqD/fph0tFldxLwvWBbUu+5R2fBni9fzYtXSmdptPYYwgoBtqtytrcofh5/JFlvO1gFKTqw3U6MW
FIrTRtEuikChNf6qwXXr0HjDL21JklyGyhsn5gqAtdOwj/T76dhNR2H8/vPnSlPmj7gIh5s67VsW
QR+H9lxFpW+HJ5qlG/q4aKvwgDM0y0RpkkqhY9pWyHXPmN2GhZ7V7mEuWf3Nyc68+Lp+vRb167+S
ZLiWnjcTDh++XCP9eWqfWWL/iXG6kCBdLTtC3n7UYZx8rj5o3WOxNYhr3owb53ohQLoiUd4x1jBs
ltZbsK7nHH2cOXlk6uscmESmcDFgZn3Xls/HUm1igWNfkzPtdqGFLB6Bb526vD5MdRg91Xl4iJzQ
zWGsDqbesrd1kYt3FUO0TZQoHAQs0jYWMINQCLwmKvNz6tzVNnMtZQuBKDfK/hNEXEiR9nKyKTi0
BhuepI8Dc/AK5vc8cwdTdUt94O5k1pg1X7+0CEDBdBq7fVq7KR9Kt0Me18nrnWGBm8HCTDIx+AYg
WY3l8zZErqV9IRpaP9Z3ZSEiR6ljLt8bGM5gycnRbuhmNBC+Nylj165Hv4+/G8Y5U/9u7m2y9RRe
PAMbsaJlIBcB8vvru580DEtp53icinsVbunQtLpXmb2zgaPaEjT//cLIdGRQm7xA3ATogGeRJ9Lg
pRGNG5u3ePcvliOZslhHcJbZWE6qHgGlbzdiH7nn5x9lwqHgoU1Rev3ob7lYhVIDecYEVlHxs1Zx
T+OnlLdek6ME88oT24+a3QvhW+/B5WU5JmAjANGi3na9eUWWlzXizjTQ9SeTRPekczac8qLWIcn2
HwlSAiEjZEAvAnxA6xTuYBBXT9QvSXSnlFXm0jgYzK1Aer7dNzbuQqLkEEYeJuU4t6ZksXIs7Th3
u25HWo7IPnIxMuho9yemqf4UZ3/V1VYGeH1HrZuKkKlnakqwXmHzk97kx6La8KqLrvvf9VlyQUiw
GqHfgPWB5NNtp+iRJuanxrRdk231JmwtRjJxbdwOTjpvZYJ6zf3Ws3Xr16WQqlUadcoGbFV1Hg7H
dWO3fKHQToFBxSieoEZyrdldohT9lOLTi6r1BOsOXWH78Tid+KT9nRQGOkDD5kU47Uss4iBut1D9
i4vDBGHkVE3MmJHz2rRXiKLNjTH1mNWujnaVZ16J4dv6MpcAl8hfAx2hg4IEq5Ssn6PHuZExngXI
fHoTquUDqNwnC6/GSPeK8g4QumZkrnk2+9ekmXZpp+7DLD42qeEC0LUfteokmLYfqiToY/vr+uct
bcLl10lWs2x4zpIBX6fWmRvV1C3T93UJSwENXvPqPKmZItCTDJjREiMtK/QC5dkpEvWOJRXygqOr
HhEd4D3fHbnJ/HWZSxHNpUzJpKU25YVC5j2PvrLO9KIUHCrla4jtTOtf67IW9VhDrwsAEY4ONyFd
ks7MBCMawidivOcAEOaVcyqi4XPaWd7E7Xuz22ki2g2x9SVJi63gTe7P/vBLl+LnE77wS7RgcU6j
MQvQR2YSmh5Quke7WnXoKvW+aZ4jJfYHG8BdcVehQsT7uHMFkgd+G/txK/YAce4dxF5TOHkm35o1
seT7tbkxg9IZeCwXcbS46ePcwuZo475IHvLXtN6ILhbf8hiMoROsjgIpIlV609Q2ROHgtVtUGGwe
xl5XP2tW4eWR+lxTUMuE4Y6CEkjpNiKOpWIGyrD/lSxZMC0D12inqzC+/eQm9ejG/QNvfg7lz2r4
aRiTq3IgzKo7BWGlFpq7esu4/D9rR3efStAHgVr39eGrekSLDsQOQauWHqmeCspnQK7XjZM36cCs
O/k5au5E0m1Y78UbhgyQiYFvwLnJefEmt/qui3pseqgHuYW+mNrw2kK4hNaHKtlqYlxUowtxkpID
wJEJcMciYoie0746KPGTs9lXsrUmyVJPibC1wmyRNjEwz7Zy7oX2VcvPmHd70tJ8t242FoWhBwst
hcg7mzIxES36Cl1y0B1dOF7S7wRGzDD1S4lE3pRs+KAtWdLugbyMcjHngxK+YzXec/W3UXFbvH5s
syo3bsVS8KNdLEzaxTId4FNmYXHe7RVyRvP1HnBfL8NdWN/CZct7IUpyXkbSqZGq6Egs2N9yUdyl
+l1oKbuIFd5IviF07Riw8lVQlt1GhLeojyYYYk2gPPWbBtdJsYXtcBhdjWIuav9LJJXXlxtCFj0n
Xmc6ytKmg3rl9eWmmVNoTYud1GJ6oNG5ZrmfdjDm4b7pXpFKdBtN3cjVLJ7ehcxZlS68CQG6zAbX
YxY44pTrX7iJLmsjP4CO/3n98BYFYeuAKSCohX9YtgtBaHrDhMOmgovOhvFQjF2HMKic/FqNHLdp
i403x+KBUWQH/yk/y0wccROJqunhh7IodzX9rUuEa28lBz9iOflhowG8ipjWREx705mmYppYU8Iq
9k7mN7RuTyFBOdYqNS9vqVvb2ZtgauFO31mdHUrAKTptH+fpcYr8YqRbpa3FPXbgoHS0fmOPpcMU
jZq1rQMtFe1DVeeTS4vWNc1pZzAEAevnubTBuob+GqrZKp7HkrJGVli0oW4iCgLiFKK67q3bvPGz
oZL391KItCBTV5s6GSx0/8elL/g5B6ZrfRlLpvJSghQ5aj3r9Sa2cYJF5untD607YBad26DOq6P5
b13Y0vnoJlUxlAZ1R0Bpry/b6OClHSF8A/ik8CrOzuUwnur4wWhxG9ZFLR6PpVmGQQkQzh98mhfX
rQSEBEEAzYLUZp7QfV4DXbXVArglRIqEc9KMeWxj8yznjXcYDpvssjz7H1ciOTMz1HqSGAS8Ft2Z
Kppn83tFbN2cRUW72C7pZHiKZqBSYLvU3qPHKt9Yw6xFN3oMoLuNY0fcZklrmFrGLGdCZ2FnV69I
r3piSt/a1jwPunqoi/J7BNzEugIsKjaw2qqFp7YKhN21rnV6p6QG3qJBklSBZQNaY5ySEpVDIJ2R
5FwXtrh9NuDDGkHRG+7kWlhpmGFVNyma89UGvlgl/YEyo9zwVYvqBgZbgmZQ9DvJOt3lBo+VIUff
YOpwj+mV6Zl2q8Ef9/ywvqDFm2pT9KfDWaFbW8pYDQpzLKGiRdHpzX1pvos42g9t6hL2sC5oeU3/
CpIHDzZArJKwQJtbiTkgoht2Tv+WtvbG+WwsR2abqJoab6apygOLhG6f02+CPsZZtcvtaLe+niVN
MNSZ8wb5ReumgT4di6w27SgPomYC4soGeeV3dCZsKdySdptw7QjJkGpR5W3LOsNsWxvepx+7u1GB
iy2j8mfcas+mQGU8D1/Wl7W0gbDYhjO3ugNlLCk47fMowjS7PKiE8Dj9yXRkT5R6z/undUGLtdxL
SZKpyAnaEHq1zgMGoh1PH2Mgpp3aeqpNau8jlWLU6yiakxmlHfownJ+tHUZea6gKuHecgCmV7dW5
Ef3Bfbj8KsmaKAmGLg4D7kNpvBP6Q1O/opwX51sEaku3gVoIJhBhozXDlBav9zyPAU6EHUnLnd2c
Z2/SN1ucQkvWGBQVwOkC5zVjuK+tlZ1RClJONATqRR25tPWjtvhCmupc68qOtchJJ9rGtVjSH9wJ
dAtYFFCoj5nJF+5YWFHDUUfM0Ug5GW7cPeoG9bQWQyiGdstMbsnSr5cHQFlDrbldDGibv3myazPm
R0gIhOHkryvr0i1Emg9d+QDs6JoM2kHkVKjKaOWBoQ8Bs7QgBLuVVjeHLLP3ZZZuYGCW3kfAkmEy
OEDQQHRLRtnUhFnmDUDQYw4qLbu1H+rhb6N17mLrzgAECP/X2RnsDQstzw35SLgBx6bb6H8ioB2R
7r4ZZ/agxGiztWJkleLmKUzqTxxJgpwaB8NCxnbiXl6we7Xq7+wpdJO+/gPz4zhAZCOlpqmObO70
kSWjTtCH64zVua/IXzkzvDLtjqTaqg4tag8y1wAt42gB+brWHuhkWmgWuhv4NAaD0z8QgAO70bqn
m7H3gihUY8AXRAHOx7NeOk/ecLDyjwCaU/6OgXyeaAe/4gR4gbd1PV0UhJcgAiFQfKGL7XpNulZa
vCI4wUq7t6j1yPNffDwrNvn9R6elotMARCKahjyHlJ2zapoiLYYuClNRTxFgjblag/V6wxYvGMkr
KVIWsjKHuKYdOidKpK0YeUoscEAXfxCyXkmRrIgxNTHmBuNwuk751AGTaSsvutLMBULeJH5IGm/9
kJbuGSTOtD7Ohw+QTqkc+95KyrmDh9itm9mZ56RPtvU+2vDo5a7ArLQi6txK/SsCzRwadE7rH7C0
r1AOpPSRt8Z9lzS/cLjS9YWKe24Obpn/wkPjT8h/rEsZ0nOztlEZ0VvIyM3SRWncoKZr5Rs1nsWF
oMZvIgsAnyPjO5IsQy2yBJkN038RjlSEeGLOFthi6U7pKghMKErjKJFLu9VOldpVRVYEU2IWh3a0
SzfMjZ+lWn0Co5bY8DSL0jRVA8sBKogQd32DW2YOlpNS9IZE00nojRtV1UtrxD7nW5NP5g+X3moW
qENgaoGOQYeopPiqBdLGxIyKIHbeMJl7yk/MviP90WAbQfnSMenwY8jWIIXkyK0olaqXpR0qPLCr
YsfD5oz88H3aGc+/r9aXYiRzMTDbQUE2LYJ6wkvpgPEfTr/RTzLfzJstu1iJtGU6rQcwnbMi6LvM
1bpfbVX90V6BvYwCKYMX4KwfF/FTW8dqQVoswq7eIcB23tTu1/o+LUQXcy/4vyIkhSZDQ6cEnbCB
hgZkNxk74TrNBHjCLk2GOzKYvlKVd0puv6/LXYr4kfNFj5CG0oqF1ND12kASHzUNsUCyUQjj4JR5
eSgTo3WTsAEPvkphehFoHYZBt957g6AFuSReypmxo4yYJ5Q+maeWI0gr1z9s6c6hFZsA9Y1OR4DN
pe8Sfdw7yNoGejUeLIfgMTLtR+O+mLbyYkvob8ymAQfeHNbBRc9X5eJ4B62r8SDAVdCYdRpptZ/S
k1HRHekdjzaeilJqnzhHMP140aPTWPuQ9P5YJI89HTxdvNjmFlhqSaVBTEDQAQJ6AGRTr79IjGCP
iJKiCHhlVS4VZuTFZtht+LwlE3ApRbo4ou/1ojOgc8NQC9hPYXl6DCZIGo7lfv00F90r/CuaCA1M
xEam5npFRlHoiTbxAsmgXwQTOHrAzMpkLlL2KhiM7krtOOh3mAzplQ452dXwByYc2Dw6U56h0eSj
Jf/ijMsoZ3bORYHS5XnUz/mXuizdjTu8tJ941xE8RQzMc5LzHGPPwfLdVji1WvGT7DCJ0I+HjWfI
lhDp0KwhB3UEwUIKwNsQf1HM39O3yPUWhSDZAFcE2k68Qa5Py1HD2sjIACHxE3ICXiXuedf/wZEA
DwMQKKpN2C/J8jh9PhUIeUo05NeFS7L7smM/dQsdidmfhAtASNkmelgNioLB9XpqBhq6pqnKgIn6
wLjybdS/a3lyh8u7rucL7hsewjRwrVBFw/zWa0EjUxPwLjUFWHKa0HVKZa800ZkSPC1Y71v5X+vi
Fs7pStxsRy60mjRhjjxYXQS0Hd2w+KqlqDMV1e/bCXTkfhSaKAI7GT4bDnmlxqEKvQYmmDf1ITom
VrrhxZfgDTZFD+N8PiY6Jue1XqwlVGNo9FCWQa3QQ++Yj3H0VrbJvY321aku/aL4Ciitx5lw6xDT
Z7jipVmzcbsWDC/KaWCR/WARBcDj+iPQSMGzpK3LgBblqRDizLeodxc0BA1+yIkD2jlbI+lqoWrR
Zi3LykDUlluFD7F5iCLuGnnshsOWa1tYDpLVCCtQJzMIlRtAiB1xSrKxRGpEMyYf2l99seIYT7Z1
PVxaFKrqFs4OQm4w3b3ZhtM06rAXToPRQJXOT3bP2b7jpuaGJfr86BSbG2q5sDjE4qgwYXUgzpZp
+XPU/foOJG2BlZW7dGoxM4Xpf9D6jq0zcVRze6QhP8saDWNZnMEp0YHh0ENTKuk5iR3lbBZDvXED
FjZxPiVbn5tpiCXz5HKhtkjqol6S4D/YY7q0cTarNnHtyTb2nCeOS4rG2EgaLG0iBCKLRlAcAp/q
tcIPjdMqecirIAvFVyWeIepOeFjXjgUrBdA9Gt6RqUPno0yHmISWKobYrIK4vqeg3hAOBiWg/eP3
pSBHRj8AlkBJSVc3tULGC8JEYIA9l0xvKAkLZfe/yZAuL4sGvTZYKoKsMLxDhf4/Ld2AYSwdCJAD
eNUiWnJsOQPWdKNe0z4R8IrsSCfxM2d/0sQNqib0hAEmhzORH5lGo1miNUqBTmb7EBHF16po17bh
cX23Zt25fphhEeqc5TbxtACh8bVu8ULUE5g88Ui3o0CYX2xNuAKzUbtki3BzS9J8tS58R8PKDN49
LtB68ULY5zxEj539KVU+ry/o9mywINgBHA0eazdnUzNiN6PRwbt/00a32XqSb/28lGYowesUtYiI
AiUlvkV8ntobd2RLghRymZWdRHGLBfS7GjOK1nfn9prjqQK+e4RXcDpgy70+BAAWxqa08fkiPBCH
u03zTuMNG7koA7laZA0MKJaM4lYrjsRwRHAC4okm76AuVvW39WUs7RFsyL8i5ABbF3VUDTa0lo4u
795BQLcu4FZZwUIFgztfCzhM+VpgbE48ZqZWBGk9CDe21TYQWomqfFkyb1D6acNPfoQU1/fwWqB0
O8qhR1sSqGgC0Xl0PJSlX7911U5Ee+Wc8Hut21CErQVKehxxbg4q6pWBXYSGR80qPA258pmrAKYa
IhcbFnNW2tvlgQUCPdwEIf58oBeXPw+VmLfGhOUpRu/zBq1WJuIArRc7vftRGY0/aIXihmO/Yd9u
Hfa8rwC4qAivLLSPXwvuwikhRohXEmA7ebnPeeRjJkBYx16SPq3rzNIa5/rBzKmOBiqZ7RytY6zl
OgIsh4ggB/sdKc4hZjfQfK+HzC0oce2toO72IqC7EJRC8BJw2rY8Iq5ICwNBjloHhvGzmSm2N6DU
C9t39fvS9nGdkT418Pv9kCDx8BC6LPpUJG5KNzZvQR/h6LBtiECAFZOpIGaKTseY9BpB/Y8+e4Au
WOjJyzcTSYsLmsWAXBtxjjz7JM9ri0xDWAexbR1LAl6U11YpvKnqzpm1URecN0dSerhwCEKggLeS
DEMvRryedTVp4FsTtwCtjRnjNfF5XesWhWAOyZz3nLlepJBKFMoUURNCIuxXwd67dp/V7+syFjSb
0gsZUkilYO49b6OsAaGM6tGMnSuAWweMiRgTdReXP40+dYdGTzZeLIvKTQlCXsRauFmS8onODO1x
zBuwjzxz/tT3WznjRaXDa9bAzyOTJ09fymiBZrqibgK1esyGEDmawYdFGnR9t76BCytBfZigLDtn
Co2blfBKNcZ+aIMEFA47o6+6U90kzpYTmb23pHDA1eDNiso3EFCy12qUJg6d1myDkU9e5mTvRUzv
O03b92nj2nn/PLb5sznxs5Uc7PSs0Xe7+7K+0ltVAewK8J6ZjRbvPtnQwz+ismkbHbhTQr6LgSzY
M0VHVljvQ1foabaLI5TmMdrkZA1jflqXfnugkI7EoYWhFsglybe7KREWNhXtAjTceZ0zuZl6gHt3
S3vjSXZrRq4FSf5M6ygPo5B0QcqOPNv35b5Ha090r9hbZzrf3+szRaUdjgvVRnAVI0i/dmB1Egpa
210fND2rUpB4Z9VZNTjdcRDneskEBkvHyUMP6HPhlkOk7RW1Lg7r+3prZPAR6KbBgxevEdQNrz8i
0XKbNdDgIJ9Cf4jAIMEGVxHmxoVfOD7kZYHuwUVB0VBOQA9hyEerBx0j7XfssY7mVskgLvmGmFsd
nd/uIADF1Ag8fqz5My6CkRq1k4ykAqyCVqXelUY73ccKep2MLvvaELBy26NaH81sfAEQ3dgISOTB
iEjUgqYV3TmgmAMonMiLLKduokNBtMACcdFoYhjW9Fpm99mPnvnpnTM9jzpz1c4L272Vnptn/NBh
DF+7X9x8ScOTaifeFgfb7b7TuY0ZLIvoS0Tmf96wiw3JdW6hozjWg2Soy90oVEGeHM66yrNiq0Bj
XomKzoZJXGhUArkeiHzmhgkctVwe7lo965pswjgj0rkGWs9yB4MoCXVBauqaleMXGdmNE9sJ+/fN
MYq2mBmC1kMkwtCld73eSGNZUWeaFhi5gil4qW0FddJUr+uXZmFXAQYCkgvPB3CbyrmiKhMd8O8R
dpUn2kntbKG4Bdrx3NbAQ7sHFcGGUbq9pfBhiAcBIpu5R+U8WMWmgRIMug3QXamDss8Gl9a3TFgi
v2dDkdANTV54s6D65XzwhaHCf1P+KwTqGqyotUC1/bzyTIJpbm5p+KDPx4A35yFHG87w2xb+WqYU
iqgstERPC+2DDKPsH1u/sCoPHOTrZ7dgIsASC60EFg8sJVS/1pC0wqMCmT4tILnZCW+yGi33skJw
vFuytCo84HUxN4SWzeRH8YQWtFwBdeP6R9w6GcTe/zSPgAPihtcZg8uoMigdPkLR9ANyTNQfwHm2
15ggJ2tK9n1rJhvXcknmHIODlA35E1TjrhcOovxpAL2eFgwjDUY7vh9RAXQLwxEY9aEGkcM2Frm0
00BroOBHAJ8Dxd21wEwxarMBl2HAef89jtGsCLZJPQfEErSTR85STylqt0rFhvYuXBZ4AVx/eFfA
YGS8riZiXSQDbB5QgsqODn3ztdBzx2tY3Y0bTnzBEoDAA04c/T/AyMrs6E6eI9DENANwPEXPTYc2
9rTatTa4iBCbrOvMbaQJr4b6KdIu6CO4Ic1Ne6UUHQjhMAnAjL9Wtuj2uiLUjc1bloJEMUCduPcy
Li+yMP5ZgwUKgKtO3Hws22Na9ltI8aUjwusdPwS1QGFw3tYLt9T3TdFnhBkBzfIpUI32lxlHjVcB
SblhVZYlza3CgN6iNDLfigtJJW5aytLMCMLM+jb01stoNQ9KF/5cP5xFMfD6CD4QooMz7VoMytEo
n2a5AaCNDgKfIXIOc7bkWFbqtJGEm13YddiIOYvgAQaXC8aI3aj3FKuWUke2Dk747AxglGdUf1VC
9fLu0VCUA/757aWhIgeroaFriZjy0ipC9LgFED9oh898ylwHzW36Fm3MrdqhCg2NAwITuUsiz5RW
zSyxQBBug0TZRIt6OX5m9pBuGKRFIUBcodAyjzKgkkEqEgF9HiIIMetW9auqQNmvpyVN/kQQyMFx
yS1Uk+SWGKdNy4JblT2Ta1aeznPEPdHEmx+/ezI4ftRLMeoEZh19f9dKp07CZBjyaWMgap2ru9oh
XXXsRoRAbssrjT3/vjjonYpaHCojeFhfi2ubUIDTLSZBRkTrdqR7MWN6tH+fqgO4m3+Cj7lb1JDE
TG3Vg4Q6IUGsVMEsBSRsv52+cYD1RGYN03oASpDpfZwst4tMiUjQNckbHi0hqnzkR5XRrU68W/cw
CwJr7UeSEkb7estMhvJvSFOCouKXOlVeC4w4ys19om0lCJYEWahnwzOYmDYlT0gVfauGZQwKZ7tw
vKgHQ2+EtnYVzM5bx7Mu6WbUZw+IptqqOB7QZu305otBS79vwYZJt3zrbcCCQOXfNWEA5PXmxU3l
4EEKSUZ4rxXiAVxMpVI/aFGFR+pGNnR5VTAKGLUHum75Ld5XuMZThf3TWRJ7PNLjvSiTxyIv+B2n
9cbFXTBEAJcBZwGUKWA+8spaELe3udojaohRmXcVLXonQDp/X7+vi1LmShmwI4jA5K7rJNWtkOuV
DmYiVlYuN3Rx0BD8/bbrA038B2wb24fYUtLxqtSaqMxBEN+QLPOZg7adTFENr7K1YfcHK0ILCKhX
0AcCrP21RhSJrvG+bhDZmUnngSO4A/8HoRsVjcV9+xj+DPMAAz7//SJkAO3uRGncgeqC5c4zOizZ
3uYx9dfXcqPdYO6F0UYDG1GRQJQRlkoPIr4IpEdBm0euCM1nDIzzawPunJgvRlFvbJ3Mj4cqwqwD
cNYAW6LDSoYBoHKfiqzT9NfU9e/vu1Plfju9ntzKd0v384PleUfFf9pYo5wJuBE6pzUvtlIxtNLR
CwiNT43vJ2fx63y8+7G+kdLVvZEhHdcAdApDMkZ/9b/8tREMy7jJm9+WwjqtIUkaZvjt/f1w+hSd
mHv2juFuQ4ycOLoRI12hTtHD2gHQ/vX93nIL99Pgng7fHwPXezi+HP2N/frw0xcB5I00KSRuwkkI
Mh/Knf+3tv9y3z9/Oj1/P+yUw0PjgfrL21KDD3+6JnEOaS/UYEQeJq3mbfTvtb04Tf6X2DudTm55
3Lnc7XaG98bcl1/OaWOpch7jZqmSwZhMdUxVMQsGVfNfE5S8P26ubvZD///qbm5yaP9ndXfgvXL9
/as7HE/Mf378/te49zzl8w9/XeOXTxAo3nlIPbLhthQiAXLfTsJW9Ne/G/9+X7ufnmP/+fDd3ZWu
5oXu+cl/V/YbMhdXeSFTusot8LVhyEL9lZ/U6fAwBp+p+7Ar/PrT2evdlxfVfTm+r8uUoeH/HN+F
TOlqJ1k/GA4yba9+fAI+1Ztc84d2Ln5AWY6R//S01f6xbK8uBEr3PexbbPrk6K+9F5mu7vvH0PvB
NnIG84/c6MuFEOm2s8jo56qV/mp66mP4/L9umnS9SWFzhkeD/lr60MZ02nWvw7eRBcfscHzzxNtT
5m2JlJ6kN+ck3e//I+3LdltHkm2/iADFma+ZnDRbNm3LfiHs7TIpzhTF8evvom/jbCnNVp7uUxtV
qEIBCkZmRGSMK+QuE04XuAb+QIsUmf3jH0rzrb48eCv0VTgHrjQyj+cvgoxeJ2aDJM8plH1L+/K+
XxacpAGL7cL+PtvNpo/DWRFPELz1ViA1LfDHfZOsVUQ8iycOP/NLd+Th17hBEopqO0KbsduRbjOy
3e/3/vJRW/7z8ECo/fEBsquOWF+8VOj8u/NXEtlOtEiIallYgPL62FvbiDrL5QPZGOQtpJR+caSE
BUf8daiMBVnUTd2rIi4t2qyt9/eahqQnD5rvXgZCvcNX+Mk9Wo7RYpsozmdMPrSiBgbXDt7V9im1
ajeyUIZZfA+kW3vJ00BCK3a5jwJHydnulLNRyCna7iX/4rxst9HDNvEcJyTLR8VyN7q7oQsqWWfq
fR3u20yOZrDDUiEQ8ookgyp++icSEl6HNvcSGeuCdoRzmk9Pz9bqLccZyaP7QGzbXj19cz2Veffr
Sj4Zu6Ib2SnMO0jM+r0+YDHhgxVaHsdH+DdKAC8R+ScTk8+MzR9P8SKWF4kMjt6d1BohlMsHvKWr
mJT04B0OMrl/RezQ178U4S9F5gHAkHy/GCaK63T53i6VnMLxarcD8Q48UIV/4yr8pcXc1/nUhP0C
8KJ+Rl6s94XlO4+wLH9cQlP7+elw+OIc50+H7G9r9pcgc2eBssjDSothmq3P5nE/Albcwqp7WvVk
JEts7iEb0tsfp+PKewoj8h2R9DCFHt74kBC8UZzAfv5p+vs5zEthdqWySGrwbyXe0JFsmT1ZvP1P
/0ZO/4cIO/t9qfIgay/guUi88lU9O8R7XnkvDfm/MfMjyld+tCE1+mUswIz6mfg0oA1ROa4lOwfC
yuaPPF2RKJUztq9nkey/WHsttjtrtbI64rUd4QjKvG8O4JJ/6R2LKpmleTSWmGT0ZaLiz7GzEWMt
OsvivDvc21Fuo482zy9xVILQWniKnoLGDogXPh1OIllzSP2bp/wvT4wtKXvA3J/iSfi3RyxMJwMF
WwV5F+337Dldh/6hhLNMabp7o08xZ3rmJzFxR/XYTEzXGFkg1qdJ9Y7Ou7P0f2yZS4iNsPUZ7x3+
8ORl/p37yzFjX1o9rEd9otnQF21VK9ZuBXdFeFh/eVx3hWmY+SWbjGkphqaKkxKyuV4PdOsIxHGW
bktcGwHkCoHyfTPNsRzsXseu6qohNkHNigKyOFxevG8eRzzRlCeOr7QNjSxAnBEnjrB6YLWd+sL9
co0BvFzh2Q4urclXuqZVoP7bLybN3joaMLgp7K8j+LwYiveesvn74RJopfZzS8eBau72/ZP45OH1
7a2zPhCAc26JyxbjVQJDBDB0yST0C7h4BmJDerJSanH8qp9C4R3lkhkr0phRmos/D8lxWy7fPwWC
GB8OHdFtlxjkIybPERyGgcBl4Jj9WZ8OSX0VCAjThBfDoorpNFlWChkBQm2PB2vN+f3pDfzF2tXv
M6xpWIKZARcdjrmJCASp/AsRv4Yl76Zm1feKDGMcFdjgQJ3YeIEzrG939hRc39fZ+cDtigbjWrXG
KagTE6xk5OLASGydE2nXxslK/HgbuaXVczpzuBQZA9gnYRDmWT5djuRerKNJMMPdU0Q0Hu95mXcc
r7hjDOCpuejYrJfJ/tk5W9NN9Ztzaj0/eYdvXlb1Zyj3nlAwjpMxhlmnKDjJBnQsJ7K0jQ31PfCY
4ggfW6WQFFEZFQ08xRiM8J++OxJ+coSCI3g/nsi15StzvSszkHjZKrR6bkmKmWrD4VrzSU/uHNmP
qbqiIyUVtkCHoDO466PmvmcroSf5zvMq3qHNO09/JYHtcTGNc1YEKm5nu43RBGvDq+hIhSeXm/fj
HR5jHNJAqABnC0qVfbT2jtOTx3z9JyU2PFy6fim8+5c1/3xcccZYCWwkwpLREocok4wckd5cPj7q
9OFCHjZvXkoNyr22KVt679oYm5FUY38J0Lvhn140we2p7XkH089e0c7Hify4zDHGokjDMMZs/2Qs
4PHqBNwt3UdlqsLYdAWLwXm1foAV7vHGWIyqCE6DoIEgVtC9r7d7Z3kh467+Q73vw+G/OEk0O6Bg
hv6UqYzKxkFtYKKHT7nAnZlgjh2dKIeoslpphYEC4/W+oPwU+25ZuyXG+DMdhgjaRVJBq9dHpK+Q
2Fm6rnlAzQR/cV7ImUz0LbFJhq5U2xTaCqDjEzGkOMm4wf6oyFoSe1c3U0mIR24SuXu8MS9+VSvn
duxADgvYL9ZApVVFgBps6dsNhnV8tUcMQznvM48mo+ihkg9JfDrLPjr2stwuMDveiU/o1uXc229v
5vYoGQWP8lOW9gvwZh0RGQHk5WTXg7PK7SfPGwWu2/vbft2SY7R7EQvmomvA1vq4FTWSf4gbKNp9
nn6/Ybc0GLXOz+0p7DAF51ed5RwjqjyIWBZF6X0qM8//LRlGmYdzXxgAH5FRnViLQAGyi5BkdNgr
DW0WcDh4UjhJ2T0pZFwA3YgvmlCDniXvt2c/Eci4RT6Ma6U4ksdGQcOIFtmz9HNF2T/nZ57ATcdy
hw22TaqEizFqFW4nGcgRQgAFhuf059haip1FjzqHHke+2fhHME1pLKdT276cPiKne8h5Rp1zLzJj
HdowqTGxCoaGw3Ed+0pnaYKTvpRILKw5kj3j3t7IHBv2COpJz0YDtF62lkC2JFi2FCHWU0d4KfOZ
4tstKcYw6JF00YwAB4fO/fhCmocIdHjZoJn85C0Vxh5EWaFcCgNUXrbH5uV9sE0ylqvGOmtT4Phk
U428pYTshLf1di3st2uLVnvUjVH5+b++lyzagHYqAG/eT4J/0kjj/gPgKzhWHr8PgycxjOVIxNRo
xgEPc0dRE+zipU6B6ZVrxKIWR/w5tlBmjEaziMP6ErbIUZK1VbYEveZ/kieeaeIomTJZ/av3eKwB
gNh1k1iqZGsZrkne3/c+cV2sjY7IC8fwTpJ3x4IojKuRn4MoAa6h7B/70FbJeWOZJASKhq0e2mjL
r3soHHqMt1FLxVmKAA6GksQ+qlYbVFN1ai0eTKvhJfBmCgQ3+sAO1omVVIvpdJJ4VIJ3uNwFcfZL
lHXC5Wm5QW8Q97XkvWMsJKveBJew6sCeBXO835Js2y0p1/XliQhjTsK6MoLLCCoN7VbZQJD0umSE
CM+qC0uJQgPPLHM8DbapvR4GE9jkkJJx/2IcKpSqGm4qaCbwu70uxtU4R8Ul6Lp6cuiP1oiMV28F
7jaJ7Psizzs8xmCMWM546czJSmZkXOecX+eZ+l9jaWV0FtsWXGQvhUaM1amktbFUMEvtmG8m7w3j
XAyLoJzX9QBE/58zay3xxXSkr0Yikld7vIIzT7RZELrYSAFjJIOUtYVzu7AccVs71RteMl5ScCbb
fyMJLNJrM5xP6KYHKQ09A0cNiJX4s0eVqybLcCU+nXO7dyuo7zc3HOIZDbbBvcq1Wh5KvCcyyhxb
R7LRz3VCRJRtddt0m5ZQiTzThpZWvuUYY877wq7TkPKkSbLpKUsvtjJSX6CpYakjLxri3iRjPhYB
XNLmDDrDpGiRhfArdZCzhIvF4Wgm1XZ7k4xLsqjHIZP7UkbHzssWI9TNo7ob35FsC1F64ybcZkp8
t+QYEyK1mDyrpgAMTRHb8tMgkzO35la5p6++82iyI/iY/s8yUQWZjr4c9b1jSXbX2ChGjbbtXVR6
32DNZDpuuWL8jrNUDIk2hcwv6gL+/Xosieh2FOgjNibMKImJ5+mWwSM7Pf13uGSBfMNUyYAZNR0m
tiyVAaUiSazv0OF5x/MGGbh4mP9EHYBtF06KPj53yQDnuKHYHCAclJrynKp5Xv7SYNyc1lw0A3Y4
TsZr3b/aSHGQb14d5d+kbf4SYXybysjO/RiAyHHqAq3pMqNoOtqh42iVu95/Gb/8JcfESnrSAeNk
gBew3h632ZbWFn1CGpFzdJMx+C0Ff6lMDt2VO6ppuayNWADsv5QiAfwVz0JMh3Lv9xlj1F4kI1mc
8fsJednK1mK3QwzmcTu05lX2LxuMIaqKtg/6/kcA6g/TGddbB3+hyfTyZdJ8V51It6GDh9fMcOh3
/MxR4fl3+i95xjANehYo5wbknb2DDmgbE8AcV2CmE3myEn9JMH7NKa+0SFEnDo94oNGIvPd9NL2F
ro0meLSVrr5N65sjHPMGF0gnE27Gz4K/W+kQEqUDyPOIkCgi8SbZpW/iP8q+WeY29gEHT7HH7V+c
OUkMsWCJygRhB7BLhs1ezcwwaEfRH4J6xF4uOXwLkwsWzceliBrfeJI2hWEO3smUsIwOo6A7+Ej/
4ZQVyvXYCYUBeXUaisSme0bT0Se2UAVBEv2yPsRpSOTcNorX+zIzEylNLSSARMEQxbSf9PZo9VMw
iEVdSX6f+NpCIyfgUN6n8DP6w+geSEyDQf9/WIxhw1AxYSBVZwlufUKO6RJZ+/fwTPcpaozhbr9c
rB8F6ube5lUjnVUScCo5zabe7Ozn1n3iCNMsw8A4xia5CfaKBcNPAOSs5k2J5uEIKQO5stSah9Ux
54+oIuBqAGWBLU4ABrk91DTDvHN4CeHdXegRuKURMXXSlSTpCBK1K/TQ97Gl7QLOSc8YUQC/Tdi9
sqwDDp15wUNDCpXmLIGsIpOi9doeKHlcD32SCOY6ASMIoGhgN2GJLtt2hJmhNKwKExZgX723r8FG
WK2+ge+vPlj3BWdO7W8oMY9ConbhWEagdHbWOol9004WVmJ564YY9OzcpzYXDmBCRDWxKGFaQ8Ju
OC/SSoGDAMuWkIRsq9xuJTKGSIzI6JJ5bKmCSYt63AnbXiOt+4wSl8URzbkiCTpWxAmmYsLfYi9w
CPv+rAQCXOaVtPvsvcuJnDw46LroZkt6cnJqjXseDNxMA4gBqljwspiwNAH+ciutsSpexkHMFF8+
L2PTazqNigD3o/Fj6ZraphloowN2gNw/77lAHGeN6S/IKmYT2Vk0sQMuhB4sTB+JcbtdS8tqGRHp
9cCz5T99RozATmO+E7wUEG0wx37LXybEWt5XMghZw0Ct6kOc+gvOLynZa8sQTZUCyT5a/Ju8XUT0
FZuSK0teiQTtpMClWzzw3tA5T/vmgxjzEC/M/JIKkunXdrjbps5pVdP30BOIvktT0u5iu4jIgdeZ
OP3qvWNgrEPQRYEaYkrdT0/EfEw2UKQn7/6dzvjYV4wBJfr2pBcNgBNTYFP7Q2vlETDk1/1aWZ5U
njc342bd0GEk1mjMul6EoLOOl409mLTtHHOnkNqndppbGOgnK6w1vs/cTNx8Q5R5xuKLkoUNRvx9
0BxtAPK0olUEH5cefaSqf58WR0R+gZHmYaIqValNMiutug/Z6moSOxlVNbJbydTWjoXFTdPelxBN
ZOxt1KVCPGY4Vuu8FOye7nIacmz6jDJiORAG7oGZpQJpnp2iFOpaSIsuMH3ZkknuYpdPb43uSMNn
YX9Ztq+qWz/HiDxVoqvbMMHCUidJaIgC3XJ8LN9Tcr6QJPVD1eUhUPzmHqCmIpbWAPlIBPOMUImX
PswwnR/4Y2VpNYZxs2WhmNjIgjbhNHV0Hpjtb3kCPWyTAHrHBC2lMbFCn4tYTFIlgX8Ubd+PKCoX
R95jrU1Xdqv0t0QY26eh5dMszyDyctz/4zhrg66R63IW1qIlmVe4W8dabzGGsF9ipjX0ov3D22pl
R7uP3W4nr7IHROMHoJ+T1erk0NXqiX7wkjc/5bx7nzjdy1XoF57GUAtUfKKFDvvPTxPZ89Yq0M68
rYjv7lZomhpXqwUdbQ+tAtgkwnuIJsX99QFAszCBY4AWQfbVHU+hKp3PQYBq4Ohgl7DqjV73Vg4k
9Yq98MbrYZm9kr/k2IRHBpCxZDybga8YJY21o1pxwBlm3E9c+hUFRpLDSgY6TAsKZydfnmryXhHR
rlYVNWm0C99K0r+cqcSx/T/N0ewxAt8ES60BWybiMG/v8VSVRp8XuTJNxRakIgrdn4jzSFz0HW0g
Ts/omOEJz8w0DXwI+KITIAmwT36qr9fCU6dBXJ86xUdQsbDQUIr2nMoK9ruPjhR2Y+vw5Z4+7hvn
n5Itw+kNUUZzMcseLJQLiJ4taE1NMJZ0+iewls72uP4yra+vwrO61qsKqM0qp/SgYW1USQ7/+TN4
yzyj3Njn3AqXCt+hIBHkFKvUOh3CQ/CwJMMxt7VX5VPw77M+YyNvOGd0VRINdYirRvHzE3kvZaIt
gcLM84Jn9PGGCOOohLFUp4UKIpa5f9f+eQRkTu+iiHa4z8tvZ+Xm9Nheq6jO9f4stYpvuNH+8UFe
CV/3CfCEk502GU6lHogmKIx78f2CRJBsYaJg6RLF2vSr7pgS+txxrNnMBAXY0rDpAcBhgEZgJ/aS
IQPsbTrg9DAqjhmG0PbrrU+EaVhw/ejq1KUqfRLXAznl5PsgLzlMzx7rFX0m0yYoPfZmq/2kHBka
EKcqjlNRH87LdpnQh9dpxnr3/BStIhtZc86dziRHb7lnVBMeWn6KsY/cb4+nD20Fzew9NFzCqNsP
r5tiuQNQQ8RrQ5gzfTdnzigiYn387+nMpwFUy9mrnr/UBMzBPeq2jaaS1ffwOZ14aFncKtastlyd
N6OS8lBrSGeANtoxQpQCX9KnJRkPtp09fCibGCloav43/RC358zoKDaftvqItW4IYZzc8mH8XAUt
mG86T55nYmJQQgoOi06RUQFM1u2zopmnOA+NBW4U6vO5WC/dlGwARGCjHnGyBsLrPprB+bglOOU/
rp6U4hTql8UIgmtr+45SIGTo0bAeNctFi6k0+awUCQhutWfWtF7xObkN12TRroDmfpBFf8m2dBbK
Mt1Jmy/dXx/S92noiVcQmXO8bk6W0VR9zArd7EGxoWvLSbzKbb3+taDm4z/oHnIvqDR9PD+ftwlO
2Vwe1L2+NOzUVnYcgz+vPlesM0orXSJ1EWX4kAQdL1unXQJvGoMh7mmz2cirkqwKC51F4v+iDjvn
Kt2cAaO5FbaqLdQEpCv7Bf1smKso3PMAh1f0Dtz5qxmP/4YYo6pKILd9W4sTn/FDm/tNQVWdnEU7
0fZawglXZ7Jnt3LMqKgkyEJRlhO1kbY57KD49Laq0eZ4mKqi1n2zzztIFmsdYLhCiB3Z0JotwguD
tKiwYaJnmucBYgjHzM+0gd/wxgLRGWdsPJbPMHrGtloB5YUQF9NEGGbD2DHN7ZOlc561mYaLW4qM
GSqiJDklF1BUUUB6d9xk6XFOcPbh/KsFBmN36vGSGWkHCqXlqB529O5se7dCuAPPh5fsnH8nr4gx
1uYkq2dZzXFdrWWsaiJRy//xDx4MyxXc1MscwRIs3o6jeefkiixjciIzi6VFArIZWW+3GCaBP+Qs
DYuQP2TTWQj1Vl7ofHm8YRyeiTEYE5NifVQ6FCD8clzDJXGcBSxM8SzYxP2zsRFVrp4EK6cpjSlP
Vqd7+xUtXPHMmJj4ktad0oF0QaIHjS4IJhbwmGzQJml/2PQJqb6D8V+EgNemhl24kQ1GjFw2iIrT
SBXu1s/o49INHHcnoauKI7o8FhlTE0dJaioNTM16rXX0jALxVIn+b8YjbpSQ3RpxUc9GEgFY34/e
oifpS0MNVXjryPrAE9Sf9sc7l8ZC7/bmQtDERIa8RBt1n+wwW71tXs6bhfW5nPY7kMdHvI+bnYRR
/J1G4M5vbN19A47/aUL+SD7/byfMps3isFuMzaSvkr0guE6SUHeDqd3IVh7vk5ppTbo9ZMYOXXJ1
ofUNDhkaKhDxw1n2hJAThbg+9y5mNA/fPBX5XW29JclYoxb9XqmYq4hZSifdA19WXKKfwaOCZVrd
+gm4O6FlvgmbmleE+OmUvHfPjEGK41A9pxcwi82TFjal04tgPTpITjZuFRD096JveaoHoUsWerS2
1k/eE317e4VrMtK3HVqM7p/+TLv47VEwhgpr5s5RKeIV0LaV/Skgclku3NamyJ405Os+MZ4HyFZG
DLGso6HGuSffQDy1kXBzgIW1PLmLjEh/3qZxRX2DZIbl0Q/kg2Eo73/AdLr3Tp9xiLQoafIhVvCo
fv5JeKsMZgpMt0fJWKVaLuQu7HC3MdSWAJ/N3n3Y9xngBAvYmHDrtffj5dSLIyyfGq6diiRYq/EQ
UYyVCCgbCqRrXARhl8eY2JXpiSR/5qjOdEK/ThDoh5qIAjsQKhe39MWgCU8xFp/463yjfip/gBrF
oTDrllxRYByf8yBf0BMACkl0kLJN21iDQFWBvNw/yXkH8ooOY3aAKK1H8ghZFCnqj7b78Pq6oFPz
JXxVXsA+LxpXxBiDk12wz3kKt/yLSc7l3vhus2esdyZ9btf+sG7QUMtDH58U995NMZbGNIY2rxc4
x9P3scb6GWHV8BZFzcfKV2wxxuMcxXWwyAxUcslxgsGa8Csen58nkCTOdfHkjnFqxP4SavWAA1yf
cmtcK9ZoWBbXS+XJHmMfcimJsQ1Hn9zFI2aNepGkn70NeIyT9d15JsCMXrj9iPM0dWRUsApQMVjU
CjE28RQpkYqZLSvdwxDiIfru1ghivC9uwX9Snt9C8T/E2MGts9oKRZfEKqIKa2ulWPBhGYQCu4JL
afaJxR6Bf7HFznBVxrCQwvCkIrrAIJJJiiMXx3E+4ryiwZiK4YwV1qoU/KQw3tuIoHnClcgK4ESp
y5G/maYFGPcrWoy5KEasth0C0DK9rSWjL8uRlr2dve0a3qi4PK+5f4+OMRZoCcGOKkmABcQlTaWp
9/22sculVVPHf3x8dE1a2ht389ZsdkCxWH1/AyGQO2cyH4FeccwYkN4MojA4QzBNJ5+myIOl0yyl
Na+JcKbD7/ZkGSOSnJSmiYMQCrBuLSBFI0CbUDryNfJBqB2t6FNODweLB7Q17/lc8ceYlEXXpoE8
gL+X4/aoO812POyeJ/Gh3OhoznpNbT7YlS0qwLNnbrRt2koOulT16xXKoQWWGiE9IryclsoRjhac
za+1df95m36RVXRs8MAKBQm5UYVFNgjFqjyfM1n1Fa3ALrUT6XltPJM3w1LAmkN0CaL+BoB5RjzU
PAwKXZx4IuWCnAn9WPzDe8Nm3Z1rIoxstE2UCkZbqJhPJ9Z7/ZHsRHpcZ9/bI9Y7y0j1WMPmfwF/
O2cmr8kyoqEohRaU40R2e7Gi0zT4X2PqOfAvpLZcgEHZF7qCUH7dv7TZLMk1Xeb9UYpmFLohm4ym
Dn5/wJKAKbmxn4Frx3NK5oTymhjjroqFcbmcs1L1x4Ya1S4LVuNHlLqmxUOkmNW0v5R+Oa2XWm0D
LOPEcR7RCy2/JptV+wz0QR5Hs2m6a0KMd9pmiRo1E6EElSAgCDvIpwPd133AFIPkqHwso+kH/70S
oI8P//8qiR4rxkVppgtLCJAI0eVNv7/4KBTcA2QeHywAb9MaASvInK2j4eood+to4yrX0WMYE8vi
neTP0Oc9xhiLNcZho8rYReYjV3/cqkhVHwVPrMhoWtofankvE1btsMLf7gGTts/PK3ukr3mKpmwK
eBve98w+9dc3y1gbWa76dpDxPag6OZlduP1ja3tyxw0L5m4UO3GB24QKEFacMDd6Bh5c02cdCAk5
2ZpHCXCyToj6wBNP2eccv2tKzKUqrWCYcQNK4xPcZyGlOjGdFpYGbaAwp1Mim0CYOCZmTuuvqTIX
a0pDpvdVr/qxSYbEylzxgtTZ+IB6z4SGJSH7+8Wrt0y/yQoT9lwYaExWgevOdjq1WJV+OQ+q6h+P
C8AtFWh4JAsSOapplV51tgJiq8jEHmjjZQHwQgeXwzTvA5hLxfJSuImSovroxww+sHtY8ltPjGiY
fSgiRX9tgUmCoXLlE4fy7AN2zTpzyfG5F4Q+Bet5bVUvqNCKbybdbBqknuFqEN19pSL6IqPDyNuO
PhvgXpNmbhoJ2VBLI5Au/0h2f/YVaamh1b0J0AfXWdKb8WaaVAzWCbrF01WBmTLOqc8JuD51FePS
F1iuyPAumjkYHyMdiWiAeu23L8VjeIhS8vzcvUaoa37dpzcD+GYiNvtLj2E4yzDP0eigt45L+OfR
gmpWSwIMApavaGdG/ntwNsBlNjcqkEsLO3IHjH558n8x2Wai5VBSFAmrHCcv7PZVCDsxUQHep/sp
5pZEhUT6oXPU1WWqrQxe93k4KCNB4w5Pz2Z0+4Yu4z5kZz0KMN2mIxwHLjVAM44VRlr9zxG69qgs
Ff9PDuTf1fi+umw9Yfmtc2fFeF/A+BQVtscNuYQvCD31FWPIn5hpPbwcldVxXa++QmfwOJc+J+XT
ZICOnXzY34SZnduzHkrgamRoE/O75OHkSxYKOsM6c6Y0zqFeR676dl/KfrA6GGN2Q5BhcUjzU5i2
AqQMvd3YRBjRfW+dPLG1heds+bF6CnZPK5tELz/1JTQNoGXgAsDqBDMEnE+ZHj3mUxSs68TMEGYz
sSaE+ZQaGyx7s6sF3widpM+IovvG51lwz6cHFXNKi3LVyW/FqBO1+84KJ2kOcWedzJ6cxJKU0kdV
btX4TGKYwBRIoF4SbzqskMv3rUHbfimkDZUM/yzsotGuAPv7T8brF50Lq69Z+KmLXDlQQ1kMlxLb
OP3FU/0tX5aSGQHytzG3wcIuD8KyCmjb+PfPbc5NvCHKuInDqC06I6sEXxCtM3wnJ/4SFra6HuHO
OJQYe7rYiv6ziF6WA68bcy6sviHOvEVplOlRaoLjvEGz8VOSilb4oMmPQ2kVFdYGC49Szkl7z3R3
Q0X+CgoLGVHJRqX0Rin4qkSr2gkMupCwFu6fdv0JyGD5n+q8bP4E5I+uklGBTaziBe8x4Miqwhjn
MRUw+SbhzGWJxhL953E/lSZLuxdsjJFiH4XHueTpHG+UA1qBuSQDC0Oxxf4XtJnRGKIgnvvADw3q
bItd+aTYsaPrJEW9cGfT1kZHD832HKX8kdh7dBnhOpdGrEYS6NaL5eX1vMYiOYDI11T2kEix/K2I
glrqELd2XD+3HDd0Y7jPcbR8Sm1TQ/Nm7qZUfrh/Gr8T0D+ngWkbHATAmVgzqYpFr2mBFPjVi3ki
Rp2Q9hPFp88qs87mkyA2RCs5vs9vSWdoMubJaC9BHikyGq31P/LaPKh09cyDvPpdUrol8iujWQA7
FJN3gY8kWebh0dPJcV1abWRrD4mLYRvjQQ9sFYuTAQvk4AVGke8bMBLS+B9L+PQlaK3HRmlVXuA/
bl8isxraVMo1sCsHKPjvP/cToHRcW3mACZtV1HMk7Xf2nSHInK9Yqecoa9XA78/e5YJm6/ar2erb
0T7vdpkPk+2ckB2UPA7d337WLV1210belnmAEw/8dfK9Pia7gmQ2lsUm74HzmpymZjl0GUzRi/lw
eEoPTweOLM9q9t+D1hkNM9IiXci1EfiFSsSaXERysYVD9gCvBgb7PrHf8yMTs5hXxR5XU8MSYiYD
1YSNeRGVSPDXihsc4od8E9gDiW30NFFlBZhw9JliKUbojpgHesvaqT6PWa6n7/vf8dvPYb6D8Smx
O9coioUQAE7ATSosr7alDU2sk3VyvmP7UpHvtWbfp/l7kJahyUi0EQkLrAsOBd/CgkrL6TdO+sd3
Tgnxl1vSvSsy+dAcT1qvhteD56W2/vExWB/P8HJ5nu0kyqxRxcZ7tBdj+x7iCeb1MMMqrIMBng5m
R15CJAFHv91Hx2yn0GRluN22W5BVatcIJRXPXF3e49WZrqoFsXhTbbNW7fpTmEzEIPdnIWjwKXXq
qZfXXqSqvO6ewgWJe0zbC8v7l7CYWGNYNwHNidhl4h2DDrdmpTS6C9YPQcvhpzQ72FG7x6IL1KQi
FIi+7hP7FbGZWDOE11LXNaw7xFLPW1qZqGeFqUHI1AsdgE+XrwUDs1A7079P53ei84cQJiSx2k7G
rTKELqe4OVd6DIeEWNlj894mSK9qe/X7Q7JSu332kPLXuWACv7NIt2TZpsE20QukPLHWs0TKDGep
xGRTOZoDp523YmnOcExruxGQ4R8SHJDbs0z6ziziArTaqbfj0HqO7HXPybs/2QuCZh6s/rKflNdi
j3oV2mo+oTbduqG8/uK5p//mQ+TbDymMSm+KHB9SaUTZxeZKC2yJ9sah0f9caNaQsuPsNfidPZzO
+Yp3Rl2TchD7MQHJl/W2t8ovx3l/367Xa68Eml29z6HFGt0P//h1RZpnO/MXU1agesPznPOTtLMa
hHKaosrYiYxJpdsDWCyKBAUYVfDT0G5K4FetxXBfXrDU3GlM10ip1u9Ob2ZPu9atTYcj6pOR/KW/
eEKQLkXTBOaPGeqlqURN08GI6iTY5phROtEwtjpHAqbvVzHtBOFBnM8yjCvQMIUsLeQfk3IVVOWx
kCRFo2N77WLf4mjFIuf5AL/Ku/h51USSA6EnVjNr7JmWQdgPTRM9S8YOTQY0i5dyciiFo6YA/DZ3
BJrZGuAAgvAll9+MtTxSHPBQrlRprcb2aAYcb3NW3zBPrsuYLAckwY/JuWIaa+vPxQk9Hc+jcIgu
y746KN1z37/WyO6V1CioVL1Iw4XI9bGVrHjU7XYk40vcfeg6bTGjrIeFJY+kTP8ROnoyT3QsnE7b
6rKFLfHn04XnL06eAysY01JwrIhXsFSUbaUJ9TLAEu02fJYdPcAuhPSo6HAYLzkZG6IU1JDt/OxW
IR0QomUPachxKX4cUvYDAKigYte5BIAItudQv3RZnVZq9JzlqOE9GEDgt+DH5cvu46JY3ccI5Gmr
fhnL7aJ6u5QAytCALK9/FgVF60pcxZbqZEApcIwLbeQpt6nYhfAxPlbPmUkXIRG1R8UkJ7sdbFG1
M93BktmFG2xMg5pOnyy113Kk4+60bAKCCfSFaRWrSHMCTKh/BUhE+JdtQLFyKM6ILJDmZEUfHXZ/
BV/3VXTWXJmyqRhoaZqkmvGtoroJVDHQomchptG+IvFRosYqoqnlABGeQoEsG/2IOXnYK1bqJZZd
Pq4S50P/8PSlal0c0+tCbnpn5pHUUSsDiskUswHLhDHcmRQpejgo0LFxuyjJaaTlQ6OLRD2HXlVt
2+3/4+y7llu3sii/CFXI4RUHgWCSxKBwX1CSroiMg5y+fhbUU90kiCHGdtvdLruLGyftuPbaQUKY
WKdHlRops5LcY9HpzaGSSS0uva57lYJv4TGFEG4wsvhTN7hHlSsd+jA4V+hMzpyeM+JPnHD+I4VW
H3V6Fp0Kj/CcwUjr0Q9q9TJs9B4lBS8w+dhiHE0iaWRyzVvLLHmH98oICWb8gbcEvwXV6FsVm2Rh
HtE2Cc6+w7z7FnWfy3DFXkqE3ns31zM0VVM9Yr6HnyT6E7I7LUSzALvi/zEIWsN3iLhCaK/GWDJh
4i/TrpOLqi2Cc9w/a0c8H2mbnFFmqPsXpg7A4mMVPzIy8IPBqnZ+VJoFuzsTmYFoBhUWbjRzmIw2
2YiASYaC85nwnANg0JByIFQh9Kd036jJ9Js2B6PIttGLeg93lSkOHbVyz2xVnX55T5G0cxm4fVYZ
PoWHqiDSQhJidOpu9c3t14137EpDF51fDsL4dRXadX0SBjBMUMHDTqMHl9Wbynj8rmcCZAUWARUB
AZOUR2aXW4F5MdR9NfjJOeS3GeZhfLKuWYdGzm7oznUtqJjgxBYrTtD9Mw3JkOveEoLhPsGJSdsY
GQ5iHhYVMG7qBrppEbKNEKXn2k4x7ebZ/QDEC9rVaN9qJz6z3oJZmXmoN/ImVyCRMWTbDSEvZS8a
zB2Qk4939d6fGRckwneHJyVjgPjtpnZJyimelqZnsFd6GAh8ab/+P7rTRq9ocldupEzuCueiq1L2
ivTcqE790m0Eq9poaySrvWJFDXHD1AtvZ7wLU4GCpioYggBECz9NKgDvUTGC4NOzW1wq3+qq14Zu
H+/cTOgILtErGeOirx4ADcbZuDlkZM57xetsuJFPjM1uih5Vqcey5k5JRHAFda2IkqJN9s/VEo+v
moqe4UvUvYlsVwre8dLkXpnFTsK5s7qWNXlmWZOHsTSU9Kx8twX0js5ufH8bha9M9SS/lzUpGyum
5uMFzuRZ4XjCv5XR+Q+r9MtEcbWZYZ0LqRYo2dnHTPkBDoTyHqVOw1gYO+wL26Y0kshkn4VLHg86
8tlVdPLqFfPiaVtG+hNwoc5zeu6tVMCxWl0KDT4hcbpSlPeKea1LZyhNtXSaANmWdQ/PBC16PfzE
kND66C7lSu9vH3KUMF7js4I7PY2Hs1Ro/KBt87MfGJL0h6Y7sV4IRO61L0Qgh4AMgswj4h7d0av9
itPSZVxtyM9g+9a77lgAZhAc2FZa9U76Ih8eH899yUFTQfAmyGCXgt+AzMWtOKDhhJ5ly/yMZGhT
6wpHGscvbL/ey05pFAfuIKExW4si+Jt/5dxmlh7bqIduHzQ+AK9ZQ/YO/sqU9iIMkzbhgg7r7QC2
AyWah/Q/kMOt3uzckmjP9SoTFyzOPafXuOoroZPUpNK1LNCbELrrTvz5y/oKj/FgxBsOjDPrCo0d
lkkUGyQnR8khYbN6vOlzR6yN0QTePeaOTR99VjauwLVVfpYGI3P1tlPtqAOqWNOM9DOoiFSy5LHE
Xybmu12WeSwaBCAceANvjznWhMrN6x4zmgyhsyjqimnK6Rxvqpf8tQZVUa5rZsoQlzXi1OQCq6Z6
K5LhAJyNHmx6maSovH3mIXK4fG/AM4vRalRgaJBPipgMHimfu580Ix0gI7WTgf02IPWw6/xVkazk
L74kDbPKMzNDbLLInHU/ewCB5Eg6h4UpIGmbXiKu4wN1aKTi7As6W8UkLt7ChHi5VUQ9Edo/AbVZ
91Xzreijlw6daIjtUfhBkUmSQNpPUg0MbpagmlqyClHeKQG4LpwGMCreYBGKohSmrLTO8JVNzRlU
s/APJeSzHx/Sb/Pd5JBuVjG5lVweZzIrycUZLe2BZigAHCk7Aaxcw7a8DF9AS6AE5NrpD2aBex+D
6oShxSm22xNFXZUhiYY1z9q90ctGWK3a1NaG55jdioxJM6twiX+QhCf6rPwJDkJmBsKb12KiJArL
vek9id+Vayp0ixmJ7lvHbApbkNey9qIgqPvJQ7tIDCZ4jTS7jJ4izhqYlRtZvESKPUXMne37MDOj
Jieirw82GiV8/Iq/ZiQ9lIkA8dsyN9nC4hrSt8/+V+0bucYjlYM/n1tgX31pYTvvezsnl2K0h1ea
NKhKQS5UsTjz69DZMe9PtZ3keoxcms0aIO/0dRmurT78ZBjZi+jVTO3CDqyl8r80Htv0WGU0DcC7
BBEK9xsNXH1H3jA+iMnU4iw8tRflm+7zfeX4FgcSCO+UbK0Us2aeejJY0d7TlZ1kh3tMUEV6/hzr
bwRslxhJxGIGGXoNWfKKWb7nlWTzVvAULkSPMylIlbv+0klg1BdUiEpGKc6sUpK0vIzt2vIxPUg2
TjWy/CV5997PrbxJejnPOkEoPOwM91RYJeo148TaAbQgquFbruNa3F58ijG7uF7QwDNlmhvJ03Kk
kLJyAp2Bu/ESvXqbRjoMH+KuVUlZ6nL9MfQO/A5qhNGaSrga/PHxU+dnrN71TguTp95Gsovrj53W
VjwJPNIh6Qw00LuHl6AHFmpyhuDQTUqkD5eUa2rSjeCM4JTH3/H/uJsyyGTRDAZivskJSKiEtkky
fscm/5RfStJtUqMYLF5G9LnBc2HHeY+xk6V6fWHfsucuN3IkWvbVXzYk2reySpJEl9a5TRszjHRX
Z0pdywkDZqPaGm9N9NSeGM5uh61LKiMxmr3H6/VX+NJAiawjw1UW1jTjvuNsFQGYAqApeOW3FH31
3ri2j7VECcpz3xp+B+fxIlONqGm8qvkty+YkzJl9ofzjqBlS4UMhp6BqSL5MTlRlm0QKJBd3WTTd
WK9fu87XlT/+xmuO8hKj60y1aZSmIE2tImhWfnXf1RpzkQckhwnLs4/sTvnjV7wlV7uCvgEYJGar
IfyWmkCvBDvAxIKapDG/4FHMPt2rD5jk4kK/9luWRuVZjJwYIFG43U4VOWq56Ra0xEza73atE60k
D2nhCyrWyq53zFN4Giz28wnUQTJJVtXYyoaMXzW27ZO3GlQ+iYNYTY9JSirzM9Nz6xI7K0xOgKki
nrUUVc1EBDcHMXlA6BgU+kQcPy5yuGyVhKIud4fHr/SeMAqWTEF6EQEBelPuXqmcykh7Vt7vjQ7L
j1w6xdJKekoi8K8qZ7nf5LXNZJYCJiEGiIldXiFPa1bdRwdexN5mg6fHHzSTsRk/SEFMh89BxWbM
9F1fP9WL+0bG6Ssw4bW/76wWfh+8pgozQJntgBE+EktUDSAenXGfYyL9jdfpEoBz7g4itAQro4x3
B2bl268AWlnOcqnCHQRnf51brv860G+3BMDA7RbilDlZ6KNVFGUcFyxOc5d5FkVtK/vVGXjs6huO
DIMMN5KFqD8g872wvfyMx6COyFSAVBQ4tZMY0FfKpqNDXp2FdqNy7+qFAeewooD8R488W5BKonpm
XkZrPlpIr8zFg9y16Mm75uQsyYI0q87FN/cVCQIRekOUCK1UkEcFpNRr0aBHWbK7fSkGJAXKgBYb
dSnQnikBAxF2tQWTR0/TlmKocVmdMVnYOYVHCWruQ7GPKpLFT4rBLzyxWYV6LW/yjhsx8zKWgzyX
XWPYYMTvcsyYzUJUXF6q1lFrwkU6yxGlWSknrVnQprOel8YJI+7+14BMTlwTBpcyVV2d6wQFlWyT
iaaYE7fbZZVkFlpISg5tALnuyqeFuzb+8tQ7vZY8OfA+rWWuRIvROSxbvU7hFCsJSQbTY1EJ/IlK
Y6g+0/w76Y9lveE1x+vfkop0H48/454BZiwFwkMWoFNYVvh1mK40SsT5nRQr2IAeTvAzWNBFg09J
vutDXTtnfy7q/kVCDSewOHKWnGSjmqFZ6+VKcvilJzCu+G5HUGYTkQkeWSvH13n1KX4U1EJOodKb
6E+/a3ITaUZ1zIz0LYZpDp8M3USio/gkeOee1Nag2erxZvx6f3dfANZRJAhUWHdlcib8OHadL5Py
zL1TU3pukRCs+FgXWZMNNohTAHEqbeCFy87qN+AWsd0YJfnwp0K0tS4K1MGCdwzc3fkekTqiBDbg
g0378vgr5zQicnr//cjJC83cnNdCCdtUUL3PSQDrmmzyDGVaj8BrfCzsvrVqvB8aj8kHoLLHsUzc
K4lLMN+0LGACCQiyZN0Z0C+AQNPo36NT7/gmUn8L9arZl3ElcnIPaiWNwF5VlucqQjYRgavv7tPQ
CJWFYGCmgHi7tjFYuLpwRR1SzB7/XZsGqpFsW6MtTjCQtTfRF+GAuXQrgOgsNlNQSj/e19lDHBG9
vy3tIIa8FR2ncaNkdVOe1TX31HoxKQZICeunWFkwoKMxvrvTV5ImB8gNbabFPiRVKYjk25SRLK/M
3x4vZ6aMM27l/9YzOTNPCLlGBJnaGSm1M/MlX8J8lQLDIWzlVGep4+9KdyGZOOMBgqte5DiZ0yQe
czlut7BuA09UGgn01JVvhtCNUfYhCQt35DcgnWzfjZSJSqjdTg1AklWe23VPRLP+yUcu7MyoV7lZ
GfGztxG+OiTlOMJaDQnw3wJpncZknQ59sN0+Oi4h5GeuDm4NCH3HapmKHrzbdWuFhMxtyJTnuH0L
FIzabl4atKUGloAYum26f7PNV+Im96cN/DgfGLc85+lPTTFcRf3KomDhOcyepYiGoPE4ZcxZuV0T
PPBwqDCa91xrJHIviYBuimgJEDwnhFNVWBaWQ4JfmhxlxnU104dhffZc0xMxMbcC2flSW9nshQHs
B+1cKL/w6tSGMIUsMvAU63NhxE5ncIb444ODdEBbaoE2SVN1ApI46lPkIGT0D2AZB70hEZ4ArTDF
FW8U+uXx25xB/gDijzw/i1QDqrzTPJjWuqqWU1qfuVTP7fzMfbG14ZkaKa0KOS6FICmNhmORBY2H
IW03aLxSLJFsGjSGdXq+iZcM/dwNvv6gyWkr0aDVqZjWZ4U7BDKh8YZp10EUGGqoe6KnA46GdIaV
qDovtOvhnbdlDNt4lfsF1ThnADDASENbHAog8l0g03FdoTZNUZ83CQrt4A5zmqdhpRz6px7d0Eiu
x2aiN1sjW3O7YsGMz+jlG9njbb0yPq6Qq03E4lQ6FNUHbld1dMF2j/d5qrowMmkEumF6iaJMdHI/
iGWWDHV9FhIAzbpdlW3cehWXz6JrLVyxUQlci9JGHA56GFHjAIoPf3O7mKDhVKUWvfbstUb1DjgT
IFk2gBUpyB93aOTstx7YaFTSGisUFh8Lv8s7of4gom8DyCSgSFVlilodOioOWZw3Jxo67wOeWPXl
PoHsu93SBWswvbi/kmRUCTGUBTmg6ZTPJq5dGod8fapjnW+TddayOz/EJDG/egl7B8jZhY2dXpL/
CARZ4QibQfPeRGXJAcuHVaHWJ4ZHPhh9g41YLuj3WREjbhyld2BypqAcjBKP00gLmlOcoNLL+2h+
+YfK/XcRaD4E/EjSUAifhHiy5jNpEhTNiRtki9GecyHSPS9fWMdd2WEUAwgJjmbsc2Q14fYO1nLN
NcMopjBku9iqtrpW1+2ruvZWnJEajKmYAWba5A5HNJs62b52/BWvt9B3CxdyamjGLwFaTmRFlMXA
+j1ZMDeo5QBnqTmh0BKsEFGpoCPQEwbjkjY+u2K3PHXqL7opUf3456JVDXkZDLFAYgbfMdkENg7V
Qou6k4xKQmD2O4rp8OG+PkTiUSpPYu00/E7mn6XUDPdg2luQP1U5WLkKbBXSowKMOGYXTcRrmZ+H
NO9OQeCTnAHuUT2jGlWKTqksRK7CeJ63OmeUJaCxAzgO4EMn5622ItN6Xg1ZCqvDtGrhi9jsRBTr
GPQ0Q5+j+qU0iREigpMVOxF90lR/3dKUhULvize/XEfZa1tuYvS6C5uIs2lquqGeVUTm1oDhHrlq
LVOTi4B2zMUl23OvMm8/f3JSUuG2TKFgqyrF4dEDy+mo+HmHSLvEka4JeqyR+M+/uR0cQLUiwBS4
oJOLGfiiG/l+050i1ajKVWkK9SbbNGteNLM3yh178CRpThPtpY8a6MB/Ix1TZhBcwxPRpo4rev0r
hR2q7lQXB7GrSYH+497V8Zx1F7BHgdP5bJWqBfIwDhOaHCW0feXUbuE77giVwFqBZmjYRKgJuJvi
5JLmZQvmzqRjT2K659Nh4wnxCS0rit6kKzU4xPmWDzda/BpxKUlKMxBJ3Vmq9iV+5Y2dtTURhtqs
WgwLEale7fD/qv8WSzCyMXq5ud1AgACojYkBLPpMUMW8fUmMFwmZwqjsKRws0Uz8zAi6UveZw+ND
uev1xWu9kTOx3LiGbhSgxH/qnrQjLfRy3TklQTn55G5VRi88vVkn2+1H6/Qbfx1wC7bhTmH8ildg
uAHEGlOut8tslAaT+SjES1uv2xUlALocipHcCOcdzMdrvSs+/q5VhA8M7SyJwH/eCutruUMsA2Fc
dsq5lZKvytRMBExxCvWgVEg1ZCsfI5jLJNuFdf0Z5OUnpmeRsLfzJSMxe75AXcoybiHSAJOnKAxR
SrnxW7oC1MddbA/hrmCeI2Fx1XdOC7YY4EpB5tGlB+Mw2eJBykWUXQPu1F7gYor9S4qLT1TmkBz4
ER/gIwYqesOrn8DIIHKvpQeSV9puhqUrPfsh4PBD2IqEBzgJbre/iaO4HqKYO/XJRqsZjA9oFODk
q++weObbJTzXXWZzPG3srorGEswqkO9MIe3TqHMVFmSF4FTRXzfvI1Pck3NyGtBbb99qA4Bx/eij
EXP18vr4qs2d7rXsyZ4nQslrno/XG3f7unwtNjkaB6rBfizlDuP3u0RVAjQODuJYp7rd0TpMgrZS
Uu60w9regZu1ESthRJ5uUWJjYIBtR2CZdk6cHpmDDka8s2Diz8+xc7/XL4s0RHfB738+CH4YdCxO
eoqwahQ3jHPZZU9GA1pmSk5/dn/e33cRGUhttXZuxPvC3qyOx/3+BYxdb4/34654MYqHvsRkU03F
+MS7ztsWgOYuKrmTUprlOekStGQUREAOP0xzjEwUdB5e6EszfCRKutaeF8SPpzrV2QqMCwwrCN/u
eLySvvHgnhbcSUBaNAZEvFgVfgzM04vW/OnaBM3O546XzErCwMPIENpTnozT1B5/xqg57r4CrVQ8
dJwgAlxweykUtDZFvthxJ162aGzmLSrjn9krH1lNew7gED0W91vWn8oDnB+qDG2YqAhONFlRS2qZ
RRx3kuk+4jBJ1QYVFcmbDWbMVy26CAZpJcRG51qaa5TZOXwVMTVPjuxOPgmJLntbWSIdBhiFg8k2
BDPmkuIL+LDYod1uKFO9T8xsaXjgXd1pvCpwUHFYUEjIAfC3u9R3FdhBCjwd+Bv++7AJUFgTVxxY
uo4XsCk+3qOZi6Ggmghs8zhB+I6EBdi5KGYw1/YkvAPdDh7rn8e/P3PkN78/OYJB9vJUCCrwsP9F
CkVCv6/TbFTJXj0WM2Osr8VMfRIN5Zmw6bGMP4hjjN6oF97vwjZNwTmJ0nt5zuD3OcM1tB338fjz
74p9OPOb75+ceSX1DSs3+P2RY1LBX+1eXDeO7geELsiaMQA3oibBiSa0mZJpEOXuvgJT2oUvj9ey
tFWT6CELXEnox9/nLz58U32xV2dJwPjvr9JTQR/VtTReqUhHT5s+bFW0LBn1Fr37l5G7YJlZbuES
/9K+XkkcXD9tgX8TMcKoxKQ4TX/idERxAJh8A49n9la3X12WgFgzPsnNOY1X/koo2hyFIkmwTAzA
kAnzuVIPfx+f1JxRgo5BigopRkRd0zg1YuQy6sYBXDt2lx45QteNXj+HGES3aRcqZzMP9EbU5FaE
QdApYtpjHNxHtFFMMdD5zRJZ65KMycXQGmQ8fAEy2JyURPf39dKGjQZqYlBUBGgICtA9g7h+8nb8
WGErJubGqwdUHgHwwAbNba8vybmLwMc2tCs5k93CNAleZGBGTx5K3+Kn4zmCHT0DhrtfYooYf+nR
iiZ7xkSZW6QBVgRGf3chnJ09j6tVTHxAhEkSjUL8dlLqwNe228Wc0tI+Td6ISKUiK8eZTCfMhj0A
fi5aAnoT0sPSY5zRADcHMj7Wq8coAxpfDD4EbbyD9RURwWyNBedo5r3fiBg/4UqEJ6HjIWQwH0Be
77yNazRm67ALZnJG91/LmIK0QjCsyiHoFE/BobbjV81YGu05KwAuNuiK4GMrUzdXCT3eBTgL7oTO
GR7A04811tLPT8JkzD3KqJjg58tL+Eztocd49ccS5rwv4Nf+t4KJJVZdjq9cKICx6Z/quFWHTv9Z
a/ZxFS8c+NJiJspE6WnadMiWngypt5C7oaeFpcy+DgypRfUSPSV3iZo4Svym5sCJDx5Yqgf6T2nw
i7PhZqzxmED/r5DJkVRpnzdxCyG+kZnaP05Fjorw6tcnp8EquZT3NX6dIlLmiQXKHgmDrpa84DuQ
APyvGzmTs/DCoInKFBzx4MZ9fXlNHcniVly7SKg8q0eu1jNR7O0gtFBaWM/ouySYKn/KbGPh2GfV
7pWMiUrHebA0CLGW11ek9oEegb+CeeCVp/Pbl5eXJbjrHT5wunfjPb9SXJocVG4H634KVs5OOZDz
EXOWNu97Y3u+PF7arIq8WtlE3dMhK9og0uBavsSW6GwH8MAtLWdp9yaaXvQjGqoVVhM6pR5s15eX
x2uYc/VvrtpEz/dobcYoXhzPbuPtU+d0OlTgjNAXxMxfNA0EaqCX5IHlvz2UIVLTopKkcbppig7L
HzTXnOkSU9+cEE5CaQ5GHsx0U4ReA6aSUKU+yHmJavcmh8gITAJ6seBHzCnKazHTR5OhS62vMVVB
tYMVYnXbWwAvz92rawGTF+OWnsJUAwQASXPJz/z7d7jul57lnDa+FjJ5Ji5tq75jIYSNMdOx1IUX
6shP3NozyhX9F3b+WtbkoYQ5+JLkDrJ4m9u6K+osufPzR4I6ooJ6GtAbE60P7iQwQ3eYETJo6EXV
RScc4BMtvJS56wXyDAkZRGRwtN8WvyvFUslNGBWuICACeheM4i3dIBtDMoKcKLTYBqNVX/+NRORc
VODXkYSf5vwH1usritEMp0CnO91b087u1s2erIBefJGMv4xVk+5p6bTuyz6wPmD7+a/YydXoqRu6
TKgKmGdhSKweHlO0z4Ehz7i8gCPuckH3Iv5TrlTgWyXwoi15t7/Z2GkUcP0Bk/vCYq5qo1B8AHZ6
sGACX18rI9oppv78fDhw++PFN33zsvr7eL/50XzfyR1hLui8HTtXJi87bdw2YbNwNIeQjP7M5CyD
dzcDvfN6T0wOx+2eQtT8gEPWF1c9F839Al3+r/TJs5caPggrHtJfXyF9Y3ERcR3Z8eyPNVrtjuDN
DYzUXgLJzfoa12Inp43JGFwllxDrglpM/ZuuMfR0nALzeG9nH8/V1k6OtAsykfUKSGFl42lkMu10
hJGcv+DEzuYQrlczsZdKWdVM3EBOuQavItV37aHeSbEBfNbL3wUdKs4Z52thE6sWVVHFSDGEibsx
UdbGurByn7XDF1jK/rRm+OYacNfHrvEOK242ifxMuZHHOSNBhkFQlc48pz+gEfWM42V9/jyj1LBg
eKXRVby70yjhopSMAo8kT1Rj5bayFKntf1y89/fYUZCkUnTVHjlFu9V4FCfHEZ97DjB2lkSJqX9/
RyA8xyjhYpWZFSCbpRGaKq7/evX3Mia0PCsll8y+XP4u6rx55YPkP2ARElAhUyCPwHsx7RMkgUqT
f8m2HQbqnKjtW/5b4VilXeqe436ntkDWwRM4Gg1qoO3beXxZ77Dcow/JX33E5BaFXUKjIcZHCE/x
VkBDbHxMdtFZ2+WQ5ln+Jn9eomccdcvdOQHogMojOuYQIt16SHmrFEKWD0jpZk1GRnIpAkcqW3iG
s+6ewAksfDCMtAKl4K2YrFUpGgFzTJ96RwOtMzitCIiHAYCWuXDzZh3xa1ETxcK3jCAnChVPgLkN
jvSWOj7hclv7c1FCADl5HVQ9F9XyDHmBPmnOf7oWPNE1jQpSV2HIxFOxDUy8PiKj6WBJod2D6TDF
C0aKB8BNY4GnmsRoRRkGwC8pwykrc13q38Lq2Id2Lkr2WxcD3swVupgulaxmloaWI1TBAeLD/07h
v2kn9mFTNexpo0lmabvfoB6iT0ss3zOW6EbKRK/FYpU1POK2UyhdvE+mJg0mxQxW3P3t/1agvFD8
xSrTvenFax/7WcB8LEm8MnlxUdLEioBw9JRhZIkbC5Y2vJY+6u1o2fNSkjXFEYDtUiSudPZ5a+G9
3y/4VvpkwVmV113ecO2JbYwBHRR5JVguDfRMdLJKJLKyKiJ+A1qnBbn3BgRyVQl0aAIYHVlx4nC0
cV+rvUoBbeqtuFkzSqkPdADyMzPFaO/3l0KzQg8UZN1GkjD3Q1MOgAPbFSVu87eqF+zZjCuAzwGR
4NiVDCzsry258nBFz+OVSCu6k/Jdii9D8ZIPK8r8aS5yA+qGI2xovVqimJxRE7dCJ3sQiPB7ORHw
LoatTJUrzaLWm26bKxhwGa76/p2pQDXkqLT9okYfPrUcqA2ZQB/Sz17cVel54UxGg3iriG+/Z6Ih
2bxpA9z+7jTkRp9ulAiGkZpyiobRF4977nU+pMYy1upe/49iQXQDCgakmKbtm0Pc0pxr2u7ErnmP
KOJBKTvb4yW7zP6E6oegWLmc7MMYvP5HDT2NHd1lpRMNjtDshJgk+XPHtXrln4TelsUnNcgXXKtx
3ff78r8PnJxT46MtrmSBIgxb4T3TGN8Oan/DpPyw8BrvmomBrr3ZiskJKFHvM6AE7U5e8Rq5RwWc
0ciCopc/yixGPiloQOwNAeAnbEGyLnLCuzumPITcSxEfOd5ivY/Hd2J8/ldLR3cC6O7HRgjwv2FC
3W9h//pd+KVfFrSotnFsSfnqTx/Z7qpE+4poBv8wDfsrC22GgKoA+gMk8GTxEuZDdr1b1duIZfSY
04iWaiSxRK9fOM/JhRsFQeUAhQHe0DFpMrFfbleil4Tj621VN6+e2ieWpjHCghBtZutAVStDGHZu
7Ba+9TfqkQXAq8thW0iUaYgs9DGaBdJG/IrdOKsMKWRSYd9hNl+8CdFyctAEX9XsqJFjZUddiu4T
tRDUQRc1TGSDAejkv0KVSZnpSkrwR5VC7kRdlgM7UKdVaLUva3EvtG1UGznD5YekSNGUWmVUe6Wd
L1xoT/NvqeKHJ+B/o1Ma8cVLXPWMGXsuhpKIipAdG75rBL0WaEyNbKjbQ9jXyRNaiUDEGCoaU5uN
0ObffEqjr6R3g1Po+nGqS2lGX9xoEGOSDZK8EzI2982+ATcAyYvAf/cjnkVZq0HxFt3vbW/xQ9lo
NqBoMfhPGxoFJ5GmPtWFWOt3hVgwouUHPLMGFEb4kt2QBdUwrQQWNKpB/NIkzJDu04DB7JiB7b3K
9JHHA7FAAo5gjw2i90Fp6J9WKRUnZPP+HaonAjNGWKeUCGmhfqZhHOdmmdAGdJsA7AdmjBFbRy/n
GxYdpWhVMxKJy0NSVSmsYexXZaLnNS+fwb/Y1WaZhhSwVPS7ffoBlaJV3fUA+bs1mHMbNswTUK3m
FTW0EjGmGeWh5uogQWo/gtSjg1Nj72RdalqMa+k7L1mCTE7js/GKozl1HJeJGdPgTBydjqt3G/Ch
X/Jt127Bb5x2hOsbWiK5Kbe+xQ5aGxtuqLCHuqAg9UpiLThWtFICbIiAQbZNTXEUXK41GLnRc8mn
m8WdpisROCB5zDUBGJIDJyN2RRJlg89ktTFjkORGJJODBNiySKl2aqQgVxP0YAcgrqCM7EPQ/zuQ
0SVmkQ35d+0ORW5o3FD9MJmXRkbaqAEoYFsQAI6Aan+DrkTowCBJmBVXx0ltofe+6OxKK2powTju
Uh3ASeXQlS3LGkwveeA974Yeo7yl0hsyHfx2Cvrgi0LtFxzt8fFO9CL6gZDQHVtawAY3USFh32R+
KvfttpUzUrW2LPhWk/8wcWo8VsDTsH48STCXIAfGgfVQFKZRocqgNlWzXrdVQ487DIzc6ZpWyhY4
nVgzTXKgYOuuCvU8VRHXgs7IqF2FsajS5+hC1EBNKubhEoZ/RoOCAmAcggKiPfhLE6+xE7pIrsSk
2wpICBNBweS9WJYvj5c+cRGxcgSD2F50bqJrCORat3e4q+uS1oE4bGVFsjDBlPhKta5LGQmH/geT
dRcU9py4sR0CxkHWFH4KPR8GuRHp4LFbCkjuU+2KmHST4fImRd8802RQiIC58ebjNd7fI5igsTIA
5x89Q1MjEaul0pYdM2yDLNRMqa6TFextvQYQjBoUfSwLfvfElfndU/BUyyAUQr3xbp5cU3YUh+qz
Wz8MFOJ5YrbTGqZB4bNhFmKpScD2H1EjAwhUNBpc2InXpLTIiRV8yG5Zye0dSU4/+Upt7S4AY4Lo
DsM+lbmKxByTW4/3dObJjOzlaOKEhR8T1mPMc6X8WAbjxSgvDNuuy4mW8yarNqu21l7QzE16ETSV
3ampADgVnIACTh4MmJiVuUv4q2kyd9yBkTEXxR0U2pFanXwHHMpSa6qU24JVnyUNhXulK/+HtCtb
rhRXtl9EBKOAV2APtvFYLrvKL4RdAwIxj4Kvv0s+N05vtIlNuE9XV3dEO7oSSalUDitXjmTAlIsC
zAUY+Acu/Yb4MJXgdZ8TJD/SAT2NSc/wv/DYy8fhT53YaC7QuuIm71XlVlXn+Xs3tuibpnkTIP+f
XRUNd49FTatvqAF33lRM0b7I0/rOicvu2+XNPb/5WJNgbjJcODXoGpT2tkr0qtV7NTT4dFfp9WtX
GebXlZTgWrjYNkQEqG0sZVRT0mBizMzDOe66Wx2DoALoc/Jh6717vLyc8/sAsBXCbw2QSyQyPrs/
T1QlN4akpEalhyWrTc+1uunY5nPum7zjG/dhTRRST8hfgfYKL4a8cwUpUw7vIUT+gox+Gx2A9r28
mnOXE1smChho5BUAZ8ksY8odFeGFETZqUt/oXYsuy8EiTwXA5jfwCACp7Qk4LDmJfXeeMO79snw5
jIbGiw9AR5v4GwREUv6pcbPGMlAoCjW+t9g4eZGLMQ3sQzHNwJ12LbhozBm0Leq4H+LSL6arf/MB
YFdHHhH5REwmX6qOkzuGmxOxA2Ye9DzeYRKtn6n1tW3OL5r6vdbqq8I2wlRx7tWx9Yak3bDoK8cM
1wvNU5Bvi7neyy+oe8ifBg1mr8yH741mltepnTkmGCoiJMYur3flwIV3gA43cV2MzwzDifqOhp12
qdmpYa4aTQkXfcawrsE09zZrx5dRSaJdqw9sX9go6RgzovnL8s+fL3TTGgb8CDHpBsDu5WIdypUI
2qSCKlhzb6wpGXbQ8hY+LcneikL5YnOt0C8kpwVTPaqCDkgXlvIiTVHn2rXUMClScrS1oriOIyfb
O7E+PGQsyu+UaEQKoLTrrZyuWMrS48P+Yp91E7lPQfW5FK1nkTM6A5aa6dSPSvdxSqeXUjB09iOa
g9xHWtLnNkVLuLmVLDt/SYVoB4PvwW8l3IWlaHBYUO6AtCus1UI4BUiB/SzT0CTMA4LYT9rD5VOV
E7ximxcChY6fqJWRYNS42UOgW4+eUv9kDtu3Rn6P8Yce+NSuE5pcFzWY8Edb25C9cn1AIENwvvDF
EBDoS9Ho/TEoUWo9JLmTBzqLNRRmhhxabbENUedPmWnaJkHTtKhsI+uwFDWh/xRo9UIP95hYsuFM
ypkcsYWnf7j8hiUVGskQ8eshL9EACCQk76+dgtzOUfZbTdq7bkK7Mauvqjp5Gme60z/GcXhN3Rbk
TsouYmi/UYFsTv/qNRhgR/Jw+YhXLq4J1x1emXA68QQu1+5MxK5S3umhZaDllZR+Ur+lxegzMBRd
liRMvnRvFpIkXernOI+KEZJsuqsUMPSg8kezm++XpWytR7qdwFkRzPIb9ZCxIVCH2450+8i6qtyt
UVCrgpCmg4VHFQTc8MuNA6md2/Ko0cOide/G5i3tqr0zWmhH3MBprwnCA4qBHCAjQWOe5C5YKefo
anb0MEuzoCDvZUWOhjHuFGZv6OraPUBoiVgOxVJAqSWj6kY2KHLM2AittCuOsZ1/hx+xxau94hpg
Qg7WAxYBEIlhnNdy4zRg3LU4Y1potFHsj04/XrWZFs9eQ/Qe88yteUcw7ejYOGI2CiYS7ya4oaB9
dbvvrmkPG9t7vmhUkYQlR3kY76bsx3ZUMQfaMDVsW332hnZuD6j7sOCyWp5bM0wUxjwERHdgcAcf
4nLRjNl4PXGQYT6kVzOJbruuv4rJhmd5/j7AgYWpNDBzAVkJmbSmm3KFqXTWQqaDjAxTiuvKQhZv
vsEIsXdQgT0aW7yf58qJShWm3IGZHnMRYD+X68pNd3QH8PSEZlHMjxpY0wNWROTaIf0cKiPZouVZ
OS0UxA04dig7YpXSrVOQ8HHKuYFb1+nFDS0JRrAQilbky8d1LoagEoVYHA4GnGg5YEsb1GwTlZth
mZuYSWSy9jCW8dfvG7BacNOBLkUxE3qx3LxMadhAW0ihZg4IEUdGp+xzZ+NWn6sepAg6TNgowUYi
3bfZzouId4YZOjyqQ4SOoPSB0/pYt+0WPuzcxEONIU3MwUIHi+yVtbk2J2mWWqFSdenBqnK8WGqh
HvNMNw6o2k4vVOm3Xu+19YlmObyzyLKD52q5i+jajfKi7KwwaUw0LNI+TTGgFhlm0zPbMra+rBro
PAcRM2w+jCSCm6W4spj6ah5rK5zz2vKdYe73fdttcbmsLUrMN0EoinzBGdGKW7FhrgHpD+248Mr5
3mUgJkn1Dau0dl6I3sGJgauk63KPe26CuFLvchImTgLu/8HMrkhmjEcnKunR7VAMAO9QvLt8t1aW
Biy/8N1RUbLQfCttoEn44PamFTJSDYFDKQq7bKy8SXO7DVEr/iuACYIlEqsTzB/SYRmTxRozcq2w
duzsUOaTcgMCG3IkWtOHvd3EV0VG++OkEMM3RzA55HzSNmES4oYtPR8MAFXB8GUikQlSMekGJnyI
1SEqSOiqBaICft2Z8c4sfpIMhHeaV2ogRiaoXHhG/s3eDBrW9hvvObiOwB2AvIP4+YkPXzWuGkez
aoWU2eibbSkPTIphYvC9q439XhWFWBu1QvDCIkZZioq5Yit975DQIehnv7GMlo8P6ZRkGJCuDNzY
6EU4t9KYwoKEuAm2I2LaMvwkzzJam5gfEColBig3md3+qXikbkQH54sSUuAdWKgVwmeRPMp2Jgqs
q0pCvXGad31wjX1moNzlJazdgh+srgh+ng7KE5hQmZ+8tIGlyxTQOrodHUERarQj5iZijKy58Sis
CgKbBIq5IOAC8cHypLTasYp2wEnhsS5essjOj5jwXm2Qt8mEIQh+xOsmOMU+ARWOhLxrUxR8SpJE
oRW75Q+3yl0PHOHKfTM2w3U/WupNzGftuuDKtEtBF79nqZof2jzvn2otuzLTNPNVFmEaclpHB0cZ
zDcViMPXtJqqe5uOJBiajv22UVrcMPMrp47hl+jExFGAr0weY2iPDUL/pI1CO48jv4yRTiW59c3K
NlHo5/kEXM7PMYBAKCKvIHndvc1RgbX0KOzwfGHci0rpD4K3GkyihZL8qktSP2PqaY2hMGSgGBDJ
xvJlYJa2tWQZ8idOCw4q3GFoBEricjGnzHTQ3qXUCSMnTYMqVflzo1C3C5yY7evUjo4DhmYHLIdb
14CQaNdN0V2Su839SEd2mzHnxWxS4yaD4d8IU1eOA+4L/DG0xUJh5UFpqtYPbtfHTuj0ZHomMcqS
ZR5XjzOSLRtX4/xRRDSH4YwYugv+IfTNLa9G14ssV1Gx29HNfZL/MtCm0/RoL8Xow6/OqsKWu2j2
BbEQGPcASJQJICcjbnurtPPb0rkjbuNpM+in3r764IqSA7KDyKLDTsnJYCwF1TUGFvK5QGU259pv
E+RnPomRs7os6SwaQAcu6pPoPsC9AXWBZCoN5hYGjcvsNsJjep+xRKReqe1nkZVe4+oM+8vyxPO9
eFgFEMXClCjsILwleZI5FSO2e1TXb4tcNb9NSLMEgwluppmOf+aos4BO6eZAo4b7pKu82JB+Fm1B
Ohx3JLphH1CdkFbb11FnNN1Q3g4sNm/TAhxElc75oaXdH6bQ5L6kauNTl2nfLi/7TEOFYDi6BrwJ
vBW2ZDGMPjfiOXfLWwD23NkzjBjDt5QoikE/DqIPvs/nrvmTVnz66i2EYBgoZJoR66HuIwlOMMti
KDRa3fZzAZwJPMod1CnxnGzsNl7dc9dNyAL5KpCBsMCAHS2vYWoV4GIzQK5k1WMUFE3lhh2Hm6aV
mvYwU5X+dYBxv446DkCYHSf6g+by4nh5p2VkHnwKfIUYooAiohiQJ47ixHkanZgCylBVt7PWkG+m
AtiKanGBXrAxpFfH8Kx0nIq9Cm7Ob7nVW6OXZGx6nMou82aXkWug4+19F7kfejwX+9kFMwFpMMKL
ddX75W89M5Gfn4qKAwovSLTJ1rtKBsutkqa6ZVFq7jLMki7gZR+qwjE+Lks6cx4gCXYY1UxA9VBz
Fy/ayaag7MM0ogB6NrtaEtRkAC2tynP/shRxfZaXW9wu0S4HdKgoAy6lJE4b1QmpDVRAo44F9VDo
yP42JH/sWjUdfVJ0Fr+6LPN8D0G6AAoo4cCKtIZk+xGLTxluNQlrc47nb0XNMB+mAL6ovq94iRFc
XxVnoiysQrNwn8/ZtqzeGOeuz5yQjT2AVjaqts4tyJxVy0tUGrdfRmsI+BlulBish1dMznVVZtPW
yuTYYawzjCyLVCcd9gU4N+MNz/x8H8GTI4iNQKIiYLTS5YXKzA0rEifkgPj56HCgiQeoGPs2RtTa
4oM+V8elMPHzE3VEBo9aBdiUwh74Hg8RFahJeep82dojdAOIDykhoG+Ax11KcdqSzvmg2GFSD/rB
mBtMZIYWDV5iAqM9jhjIQKwObaONQdgGyOjc4MMNRcYLlR84C3Cpl7LbKJ2a0aJuODs8qIboJuEJ
0AHt8zxoh1p5vqyVK/sJOi4wkoEnHX2xcq4y7qZyTOEhhn2dTbY3WWqm+J1DmLvhLpxpCQinEOOA
/RQgTJEyWi7LdGoNMUhVhiphx8TGe633mrJz9a262ZYg6aUmtWNEhVVibh4ZMLHibzk+2lWy8Vac
bRtWgwhRtcASibLAZ9vJiRpG0dTSJOIlYENduk/L8rlQ+3wjw7sq5BNuhcQ5eonFz0+ENFTJlMjB
BMB+SABktOI+uVPjoig2jO+qHNDO/meOO0amL+VYboaUkeuUIY+T6GrMMUEHdeUtsl9Zr/GqQ6fh
xgDUBei/XOOjXe4IRjDrhkx+hV6/vk+9KN019nTg8RdNO2QBpmcDDyGo1gGnX65oJJNtVVZk3WTq
g9Nxvw7srgsu3xyZIxxoBwghouDnIgECGMlSyJRN4scuAU1onAUqTeOdUbrRbjbt4mVAXHRdT278
o0PAej0DqHeIjTnxHaM1X9WexI+EN9mhGB1MtARfaGBxW/F5bv4qS9fAzLvUjMmG1yA7seKL0e2A
CP2TSl+OcxHkRakzF/jiF7va7a2Dthtuh5+X90XuaBP7gkw3fBMbJQI4U9K+VMY8NU6eOTfwZnN/
yN14n9W1tgcuuzygLMiDYmowI4HXTpA6CbsjLaD/SkeKGHnBProudafeRXZJ7+y2jW5tJSmfO7Xs
ntyBD0dIVq/mmUZp0LSxGnSd5vYemXqr3Zk2QN4e1QDr3TBfsoOCRYE50Aa+DMBPJE8lqwKEdT7z
mTg3ZjYhOjxoenul9G8MSY7L27clSHJCK3UCuKO1nZsB/LP6gFmphpcn92x4+Rdy8JYiTYjUNiqb
S+2d9aLrEhNybGvylJns3CJ5q8x6x2d7f1nUys1HjPiPKMm+TKQv1Zw6zk3n9g9RTl7set9Nt52l
ero+bhjNLWHSQSk26Ml0MPjdMCwrDm6V5unYbbFUrB2Si1cRTf4IF5CrWm6envWJMQD6DYboufBH
Iy+u2rJxjs7U35n2pG2clWyghfIBA2KjS1N0MsoE5upg0EgrIW5sXO4xUvRBoyfFhuadX1wUIAR6
XLPRjwZKCUklGBJfqWvXNBz1pML8ICuOMO+GdsNrG4OQFSN3R/29HVthUKeMcp+3aFvxVa53k89K
t3/uHbWgQRODfttDct2IDW8qmWl4RjzNHwPJs0dSYMD1zo6nUfVJPc/RLi+1rLrpzdz40+lVkisB
yj8IbBM9rrfqY2cWkGgojqHVFnZJYESl25UbJp+t1FJuAOavvw+2R44YIaakGN+0sZtnMS28Avi6
YDoXnSA2EhdLHalakhaO08cheCS7fX1Xe8WH6DzN76utl+hMPwDrRQlTR9IMYfgZMFub+iSyNR6H
bgp0zuA8Att/NBvMSVULxeu0t6HGeBYjRY0sf53xn1LcebMfdpOyheI8u37LT7GlVedI3GhlMsZh
p1znGEiq9/UhA/XsiHldSnH4omH5FIaZXJj7DjCaXLkdu3KyaDfFYZK9JoayG6a/A33OMDZk4D8u
i5K9SpymrYoSlo3TFO09y9NUOmYAmD7HoZbWgR5dc3Q8THSDCOXMrKAdFPkPvDGIhIVzuRTiWuWg
q6WdhE3u3PbRS6Sxw0jB3ttvxBhnQCUsB5KwFvS9woA5kpUcXDeKKGbchKam3Fh2Oe4MRBxdbZTf
xhoddYyXfJdpVrwnscYeOHXa/UQd5o3UGQ7ozNEf1REA9lKDk12bcfsQwcG/7wvjqRzQtQmo8rhJ
E7+yPZiWDk8Y7VviCESG8MQfNiN0kSRjkoYUTTjmlRaH3LpC5Td/cK81Fljv7e8oCvbRY/EH33z5
/MWffZqggEDIRiwNI4zDkfOqpIhoq6FEEfaYuo0BwGU4P4LbwAWn7YhJOJeFncFmltLO+IKnBGD2
2oC0Ov1N4/oqqaZAn80DzMzedtGTNN0MYOovXmFQM3veWOuqeJSJ0RMgRmghM7Pc6BqNQM2kWmmo
5YNn1iXgaREKmdbgoWnJq1WOt8F6sKyfcfPat2ZAU2D1Lm/Bih1xTz9BugqlxpjFLIL9nt7j9MWe
Oi9SgqFTfWMLc7XyJgiiJmAzUPETAf9ytZTbJoitsNpoOo71Xx6BWXR4y9HvqMffLdZvRFvnWgzK
HuysqAXAffhs4jrR4rEwuqzRexpqSTg4xG8c0JwAHW7lH5e3cOUFgiQdgRBAXgDtywGKEyWxnsKN
Doe9Bfa2+jbzap8SzChrNxT23DoifyaGEQDcgrdVzt+OSqU6pWlQ5LZ00XuBkSbf8y0hMpcD0pyQ
AisssjJI18nF2VRrZ9QS4yQcdzyMron/RMxdHChBE2wNXl87pFNRkp+QZkXXDxlE1eUfRfHjx8K9
6ZqNcOysZUUsCNBicDjpcLwMufpE0qlNyqJNQv1QPxk/1B368rzG3j/WHxkXXCnfL2vE2jGdypPc
VlZPlp72kFdqrZ9VQUZRhJq2Ep3npnK5Kuk+MWtqMYQOUpJ5l+z2QDtpu+bR/bM5KOXc7QHSHrEm
LLKNVK7shSt2bNgRsRJ0pbzaRv6gxuWhtOmT07B9Nbt+UrR+Y/5wYzTyO11zP0/K3xodqUp/vLyv
KwYTYRSiQ8TXAChg+UsTUsOXruw8T0P7XrsnL85vEvwqA/WICZz4dVnYmmqeyhKHfGI/Zj5VrgBe
hW1xXelobbI/mrr3Rr5F0LSmLbjP8BAQdSDiFXbzRFCW1LTOnDENiZL6BWbS9RZofdINn+esEC0u
AZomkPrHWFURfizFCGBAXLRzGqL0/Jg+kGugQ/On/Al8/CEG7gYlA9H7sd+wWGu7KMaKoLEABQAk
P5dSqVkqdDbNNIzV3sO4IA+Nzx4SNYO54WqtWi2B/BNjB0BAIzupNoJ5DWqahD+sPZm8+WbE9O1s
114Zuy1/eFUPT2VJr2Y1p1zLFMgawTrpem+t9wovAYyAnT9uPNBrl+9UlOQQtw1Yy5AnTsJ2Z+3+
1R8OCBVqy8Di4PVano6qDTqNI3Q7tGkHCql89IRjFnz9IgGd+18h0goQHWpk5g3cSYyyJlV3Xxml
x9zHuNlixl7dK+TzbRdhGtJvkrLpYPtwXdanYWrnoHhR0ntVARnW5eWsPveAYcGpwNQrJPQlKbwu
q6bJcF8nfeCHhmp4Jt3ZChpAhVGocH5NiqGiemplu67g7i4a3a2Je+deG3xkgP1AGoGrjBhmeW6m
HnGCSiLsYGLRQHGdmwYN6TuqGn+ntrICbiK2uLzsNSvlwnqgVxgkdsDULEVGs9nwiImLnLoHZGzm
I4Jf5qeglN3Y4BWTAe8GgAcg+9CVLRfESaX29VjELNSsvyX2Dy6BwRpftNR+eUkLQdJBxrTvKzNV
0tDSsx3Q6tfRaIWgxthdFrPyTotYE40wmMEomiGXOxejX3/IE8bCZHTrXRUV8ehNs/tBUkyFRFkS
86tBx+x1hTPGgV6Nm2ColaNbfIB0dLOSNAhuSha2mvpDV9RDr1r32aQcI5WMHnfMu5QYr3VcHycx
dAzFTiAp0xrkLyn4VHmWYy4pMMrB5W1Z+yok2mB2UPBGF6/0VUUJVB54HlhIG8w34Okum5/sytpI
U64pEwpvqD8jt4ckkRTL1qlBe6DZxNrb27p+p8a9pidHF4mary8H88yQigJGEwZbupIJ8lCJ6mZY
jtHsNBONwvZHW3+5uAM2/FMpssHuDXuM2pyF/Y4ADUGL71r7p0S39ffLqxE6uQzDxSQZDPVzgbIF
kkpazWgMbjo2cxYqulv4zVCVCEnH3WUhaxpwKkRazGR1lRmXahbSDKyqeuH9i/ttI12HVBi6weH+
LC9eHjcYyGxVeA7aH3r2kurHJv17eQlr6oWaFGJMELiCUEGKX7Q6j0AtUUNEfJdHT5xd9VFA8qvL
UtZOA3BYPDaAF2BkjrRRdR9ZDbdgEQ1wQ/9BG1vrWxY6njcM71qcBIjsP3Kkl7ppq1IZNcrC6kcG
b1ChXoSJxdEQeWrc+U2tHqI8u86q2punMLPpXaGZG/d17XVdfIN0aGWb9ZWt4huQBCt+o3RF/jg/
q5vGCWi5o4+XN3blHRX0/aKhGch55OeWGoKoMGmtMWVhqYRTkt/zDKMn2+PIwANbbTVprag7EqhI
FWC8Nh5RGaPfN4kZ26nGMPN69jryN8Zkpcy2Ni7VikaimQc4WlT/kUHTJI0clJqOUTPhDJ0PFeNF
lXgPRhoc4haydXU5SAajTwzYtbOpU2ns9HXLdTzTfePpZezP8/VUbKEfV1RfVFJFH5ToqDSk5Yx1
kbSpbcOsOgTaGPtq2/yLHcPRo3oNFI8JnP1SCbKxTeOuJSysm1/J/DgMoAEDJR9rvl1WtrWTQYse
GqihanDcpKcIEykwtc1ysRT4wcZIwRgU+0Z2AGnXxkVeOxoYCoHiRMAHoozliqzYwKTPPs5CCxOF
e/PVBWePnX49shOmQiB6BeWJjHZnQz1E+dBCCEm82Nm58b1Gb+tsC2ey4j6hlCQwXaKYBKyttBj0
l/A2h5yWRV6SsF3TJFeM1JifGg5lfE175xotEYfLh7UW4kEeelygFnjRz/rI8r6Z5lHD4xTqj+gd
6D31UNw74FkJ+t8DAzhv49DO06MCSfGPQEk9KjVFqxUTAp/1XRYo3+ddsTM2XpI1IQKnBlwcgiQ0
GC43k1mzmufDlIWz9sA4Js/rFZB/+99m9bqxf8JDkDwIC68i8odA/CPfK92qFIz5ADEaGdpWvHzn
YFbNHmN17Zf5D+bLTVs1i7W7dSpN0vhCrWoFeVMo4xADX/5hxiB7VFtMj93Q+rU3crEuYbBOsjVz
GWvUUkzsYH8z29mRv+FpLMZdR/yS+QO7SdJ9WwV9fc32l7dUmLpLOypu/YnkihhGzl0d/U23FQ35
rv3d9p7z8b8JkW7bEM9zEts4Nt4e3tJ39nMGJ+jTZRlr5gkt0Qid4fwDtyLLUBvau1OWh22X/i7R
htPO6GsibfC/iZGeDqVVOZ2UPA+r1joWBb2as+nNNtMtt2ltOXABP2HriDJkQwjQW2QUM8vDEf3Q
Xo9Gmz0bY1FosLayaWuvId4PwJ0EwyJc86UKADoCKJRW5KFrpMTXIrTsEgytvrxvK3cJ4HtEZECU
IjEkexA8blx3nGEjkFv2qQVKgVb3URoFOm5D0mfoK6k0eoJh9DQU71Gkka6t7dRO1js8C9P+um+p
Z3V3evZal4e+AvzilzpcT8lHHr+j9Fxrlj91W+7F6loFnQ+SOYJRR/Ks06gpDT5C3Uv1aCNoq5L9
GCV+vOUsfer02UpRU4H7BwgbuieXJ0dbsDzidx6ChXFv+nPwkV9j4pJnIG9d7Cyfobxy+RjXN/dE
pKQsM4snZo5JjqrHsFevx526SzzaeQ/adX3FD4VvbUhcuQhEtdFH7iIYAuZDaO+JgdK00nIHFaYx
yvJDCWYwVKcU+nB5WStWEEwtpqCRE+clcxD1pEIHSBdlIabHoYn3MGea3xiPXfSitBsp85XHEm4t
ODxMdKKA8UkyuB1okWuL4bYVoMHxhjxOQQ6Y5od8MvlV1SOezNGNeZugF/Nf7KQYnSy6D0RCQXqm
kazR9Rx/hbYZDsOfPkyHrwNI0HgG5Dpq/DAloFBbHpYxRGVFY0rDvvuoAMhXLTRF9tc5mlhdFKIv
H9qKZiAjC+AIQHCi0Uy652Aza4kyT0k408ov6us2NjHxeiOYW7nL8A7hQgPKi3BczsuC7jPXmWWi
HmY+5nMfqNZf4qKm8XX0iOj4+keOpBaJTeEYmiiH2dYTieygV97T8gnw7g3ruKLpsPGouwnTCB2U
HEJHs3gDAtskBPnpzkHAECSWhtK8BuczZ2/zUGkbx7S6g/+VCPTwUifMVjMqdCAkYWVnvonwX0+f
CrCtEszy+RcKcSJJNodZlRZaEaGk2EaAUo0qFkjeeW9vuGurinciR7KBbl9zQR6YhHmNCp6RBlaO
MHKLIkTcFcm4w5FBesYEfhAJOukuoZMtYpZTAETRWPzgauw4GONWmLouBPBEtO0AmigfDhtbSx1T
ZLNQhZ1J/Bd01r8vH8qKvcMy/pEgHcoQx6zPNEhgarvLzHdw+fqNah8V7RYMBgFCO/+ywLUlIRJG
Vf4zxJepEno3RTMwgUCUeu8LcCSoU/NyWcS5AhjitQWQSUA0sHlLlQb7T8S1HDZcqRy/pMzrug++
VRs53zghBCRxghcYKHVJyNDabO6RJw/LKtpnrnWXGt8TYt5Qzu9p3oG4xT5eXtb5TQXIHw8Earkw
RrCpy2U1kWK6AHLnIdq1vQEPEX+Inech/bJBWIqRro/Zu1mn9GUeopcATMt2fzdXd2QLJbe1GOl1
SKqoo01R4Z0luyyzEi9pkWHM68xr3D+X9+3cpmJBorCE6p2NMrG0IN1VMidVxxyIoPsoqV46sNxU
vMWyAKSlJLgsbU0vQDqABLqYHYYWheUpRWqvoFAAT5qmqOwnSI4p/KU2O79uur/ofNpOypypu7i9
KJnBmxXtijKPnhLbHVfnqg/NLG2CFhDNAJxd5dHo+RZr0Ioo+A7gcABuAQ68HCbYwFaVE9WGkCUR
5hTx7AfHWNT9bFv94fI2npkJPOmARQiyD9HUdDbfPiK6UtfDEKKkGih2FdBsIy0intKFAV9KkLER
eZSRtqmwFtxWxet7td9BYrOfC9YdAd5LfUVt9L1ptW7AGde+X17gebJJyMcTj7opgK8YlbFUFOqU
WgEndAiHX6b+aPpXmo15RAUwnuDQ9Bu/3VjvmWJ+ykPCBDEXijtyx5OTl4TVDtbLW7/8Q4GGAiN9
H8zKxjN/dt0kOdK6hjqiaP7UIYfvY6v2bP05DhrjTt8syq9qo/3PiqSrZvRmqkcuVgSNr19AMXuV
/HExZKrZJf73v2rA9htntrU08fOTYCeOE4pJNhB4O/96oAEGHG48jmdWUewdeMCR+UTVGE/YUgA8
9rgda+zd/KtM/Nkv9WB3We22JEjGsKyQccyFFrTkJgPBadRaIDkFV/Kvy3LOI1FpKZKBRx93r9eW
geuVPKVtkDQPpul1xzAavCrzMCXilWPwt4W5g/+jYGFZTg6psup4zmIItu51t8KM2HFPa/913Bvq
0br+2bxX3saerurhyamJn59InLuaaVTDqXXqCzNuzfglMzYIYLZESKpeRok6JamJ3TQeBv4xOrel
8baxcWfZW+nEJO0GbnHOc6F8jOYBCMBc6ps/qtZjAbrDikOkbxiKNRMPbkS0psN/RkwqrQl86akB
FtYhVBPuqREeY2NrRNnatp2KkJbUUjRWp3Eyhjr3xityk2w89ltLEDb35OQxlqGADCyhS9/07j4d
njbOZEuAFA9SQ1Pa2qRjGCH7UF2hcaCmd8b7+DzcOnfqzffkPvWzx8tCNzZNJnvPuhjQWTsew6yo
g1Kr/RL4xGJrsNqqFDBvgPJQZFsc8fOTrasSsBBkBY4m4r7uAQjQbNjStfcOdFP/FSCpF+h0xqzt
2BgWv4Hd8FPruc0Pw7BrkoO5VYpYtXYI0TAhxEGxDzQxy9XQIot0cAqN4aS9qYKQfI8MlUc9zDd1
fPMNh7SxujXv5b8CRbe0JHBgvGtsIdCvDF9NfPujA1/LiCEzyJBtqPn6Vv7/6iDs7Fnq2eik5YhE
5vTX9Tz+930DybmiDaBEQoyLfgy4x7KP7vT2iI426FzVPBbpc0Zvp/T5slqvLGIhQnqQyrKqbAba
01DXfpbZb1zXurxvwQTwoJUb11aoluRaLkSJW32i23pf9YqDYS9hnrVIdLwbzk+OWSLaVgy6LgfF
XpRiP6ddLOUI4zYOBu4QVMAdHb9wkMjDjBjT3dKAFc8HK/pHkmToBBeGNtm4TF2Z+gyTe8xC2THD
VyLukY3dW7F5oI92kFLBBEsXWJ7lqmJ10ienykZg3HuvMGdvRPbrsi6sbhym+HyG0WA2lIyPpRlz
xyoo9Khe53W8B3miZ5KjyfPjZUFr+4aENSrK6IJBXV7SBKfm1mhmPUf7f+8l/CqrXp3ip8ivaf3X
/Xukx1GeF5MkBA5kuW1ZmY5JYpQcOPnhuVW8QttVtQ+8CfsyNAmUeqeSpEVhZl08qmbLQ8w+ACeV
kVK/b4qtQPocFSTEAGqA36gcwjFeLgjET7FtJRjf1xl+Faq7qDyoypETb84O9VW51aK7Zh9OxUlq
NzqYL6pwHBU12A35rehxkEyverzTtANQxl8kdkG8t1icdFoT8pIuZ1icNaRBXqpejpHJWyyIcowJ
lBoqep/0Voj5wLYq63kyV44Ra/zZzRKHY7hRxfzYZOa7OznzvrDqP+DoMe4bq452qsZvFMyw8jAp
533MnHxjxdK1/v9vATMbEtyijUkyIamr8CJtZ/4MmBkmC1qFeeXEZKuKIp3imRTpIS4YzRIjw4qt
H+l4AMPLqIH98QlLVsYfl++23F0hy5Jb+UjaGLnSQhZTQiX/6eTgSnsjb3oRJijxdYNH2TG9K/k3
fbpDmL1VepNhCf+Rj8owuLWQRjirpNLEqQ1Q0fFndKyD8C7Ih50H6jvrKr1FC7Kzf7m83k9Q1Mmz
diZPuvcFKewECsefzUPWfbPmYMBIzT1mNxcoLBaH8Th94Pcx2U/4p3KVHQKyu/wJn9MRL32CpNCD
SIC1FqYNOerPzLnv0HFUFsOuTI8t+mfTGxtdIKOW3PesC5ryJ+neJyAI5+IK1UvfKW8Y/VPWO4IZ
iPymqzq4Sk9zcWCtdecoGMPojH6lPLRdfdUR7Xo0R3/aKE6sKw3gUw5KEABDyE9P1BHS99Tmzxh6
ofrRQfxqrjAiFv+mPm/2XD/Q6+DyvknP0H9ODvjAT/Jc1JckU1pNLho+dYU/c2DuzKAqa1SX4slM
vBEE00FkTzOo6NBBf1nsusacyJVsKv8/zr5rx22l6faJCDCH22ZUGmlG1ATfEBNsks2cw9Ofxdk4
e48o/iL83dgGDKjYqbq6atVahV/LYiT3bsUj1dAaYdpZEoIV0Tuh2hSJkdUxL1xu++2h0TadD14y
jYQ8kTvJCOTXJAIEWer0EJqc6S5b+bp599A/s6KgrAyyThkv0FkMHavwdGOLpShFSuTwK84fkGyM
VZTANqBOUjqGlFtvtQIyJ3P9x+5ECDTlNYEfnr1KY0ZER6yP1ZCC1qIy+GjAfSJ7kHJXU8PTBuKD
80aITcbblUhgcIc8d5FC4cBKMTYhSUZhp0A2XT4N2TYH4fP9RVuaFjzJgIBDjhfcJfP4q5W7VPZy
tXHL/iGBolIePmGv9mKoR20K+ULXz0k37NeE0hf2KPrFBNAUoscGbEbzWVGKFOJtTOuO7HPFZfYo
21VWWH2amEL3d6+naQVgC3xqYE5BnWmOWtC0BH0Xotq6Yn/MxYC03XPEWDKPEsEOjTvi08qUzlIr
/9ibwKzA1oAOb8662opMKo2c0LpD1GTnvvd5M4dd9JuLOoueJVOIoa8TYjHPvN8p2ziFrOb9b1i4
GMEdDDQSCD7xyprLQ+diHPNlqLXukxrwSHeLhEVHJ/MVj6Uer7X4flc/Z34aeGQApODjWDBczq6K
eNQaJk3kzo3kIX0YRYl5ipWagahi5Msgdamzbd9gxwt5ORh+DRLoFCCEdNAaMxxGfs+MKrQfZWHQ
Bw/cX4jVc6tRqKo3ddHsmlC9QM5SMBR+kPVRARF56+WpXmhwZtDerU0BiqQlV+U20wScxXSQIxWH
WiQNSMUtkR2Ql64aAf5GEopxxcUvbWT4PPCSoCADdPFsI/cBW/hhEiFHE6cvoIV/FJkPpXtsi4dK
uNxf1KUAD2zk6HGRUOyEAtosjIzVugNbTNa5omdq4gYSqhuNgwxYkJO8+9OCCxHQtJeh6vREYQBx
XqvpzzFO3zsbXfDYUhjwhOm6DtLztvFHhSk6txAtr1ftpgisSZk2zwxwMu7KcZOG2wSwAln8ZJtz
1oB3uZBBYPOaUv90fzaWtrgMmmlIaEJsAm/S62+R0lFqRSnvXMb7VTSfg3aMclLKRMkeVl8Ls/zL
P+NGFQyFeaDIAe++tgUOtKQL0qZz+Zp+ABNKIkVGDBYe5c+WyXUIEzf8CjRpebF/2JzNtV/2fJ7x
becKHvMpqDb17CzHFepvs7iygbUxhgbUPlxPvHQ0+HoVujdN4M2pRlONNtW9WZBbXw96zGuQbHJ1
5ybiTqSbotlL8SFqjhARrs2w1zO0DJX5jqNwoaORHsY1bqjFFf7xAbOjVTZJIQ7TbhMCxpTihPRS
anknEZzmDcjOlFRcifHXRjx90I9MDq5wmVIZy0wH7qHnqk2RaHupWUuGLt65OMD/zuzs2cJ0UHbT
KGZ2YCqHiwqDRYoglzch0xOo6yF1NMnQBRaVSCLZ94/N/7Gv/jU+T/h6Pa90g4hB1rF1kGU9N5H6
V1/N8XKunJWga3kFIdiIq35SkpjtYcYrkfGvYEtJ3grWqaNzCrDp8CR4z9qKqeVJnfgQhcka3p3X
ixcGfs+HbNm5Xfq7Cw8yCLQ9pBJSA710SMxlnvUnq//8L5OJtjDQaE+c/TfRU1anbN3ikDa4u1Rw
/1gSnks5JKB1RiOt5KhNvWlqJ/h93/A3g/LN4fxheHYVQEZLjTOpw+EcN1zwBAbNy8gC+5LDB8IP
BpOsckYJG0Jjz4d6x6brDnmtOhqCu66mOtRSN1R0g+JUsGfea8DKbCPx1iPD1/AtiURHbVdelJO/
uPfJsyihKrq6bzLMFYiO4o2KdJ/fOTWz1kC5NDXI8YF8c6L6RLg381tB32XNCA0Nl2oHyQrMtNGF
KifJsyfZsg/VbSMGSQEIkeOP6qKVLpOiC2P0CBgnTzxzwAtezg6gVtuWAMKc+tHuBKfH+/7+Ci4c
DYCJWHQkgfodr5HZV6ItOuByZpoNOxm3vfcoCRtosxuDeCykNc7FZWPQSwALMm7LeVOIF459xCQS
zmEKXmbHFzoIJhA5+mRBCJC2dCX6XFhpjO0/czP/Bvw6B4Z5sXM1Uu4921KG/2ny/jUwR3PQXpIg
gc52bh5XesHK5pC++1vflkY03HVrfPnTxpxt3J/D+fY8P66Fgsk7sRownJ1E2pWp+gbR3PvxmYsU
c6GO0hY/ztOzB1Qer1TIt4ib1C+MUqyNqj4yNVHqjYqT4vUsWKNEwIrKY+mVWz6sD9Gwli+f52Kn
cAcDRtMfoIJojJr3BoMWmvfRTIe9yWYnTfHyh2CIJ2H7mld0tRuit5aTfiO4V7YSrcqUSE36lyjw
f74BTZv4AEBxIVF17c5bMW+0QMCWzYvHgH9CYR+K5bLv6yK/uX8Sl27EiWnmX1OzOIMWfaaVgozT
USjHInXq1wLJ2SGs9iyzDT9LyaAHD6Qw3po4/eLGwsvhOzuAStvMIwqR55Ulx8Bwk6mE0TpIKPe0
XttiC2HN9Oz918z0/z/2b9WnOR1Ur3PZwVHDwWqrXab3eUmaN7+xy+bY7NSRgCcpHkCHmb5zKxP8
3Ul3s8d/fMBsLeuco2UsBUgGb3qrdaEKEpLIbOxKr09HyRKsXwwZjQNlyWA8tLFT671d63hFZM7j
ylpPa3nzKaKI1nd1Sj3MOWR8b0galLaQkIsfesinAxDDgt60NOLylVIb8R+pxKfita5qIoy6Nz5o
zVOtN97b/Q/5xqrf+5DZk6KIsmxMwgxpoWObkVfMP/dUJU6tQDPBTiB4GmNFnhSqt3i38t1+jJ64
0qpHvYoaoy4s0JFExwDtsulfclv9c/JQScADb0o0z8sIFUJgTQ3D3hXa7DXUiq+h3gXJ+/3xL64D
msMmpnsQWc8fF6pQDxJHsQ5pzzHI6oLO2WNDQy5TM/Nq0G+ugRkXz9pU1QSIGxfu/KylKL90SUN7
F8wjdCtUY/Q+BDRdaW5fPGo/rMyOWq8JXqxwBeYuasQ9tJT9XS4EgZVJtXa+P4PfCkc3OwilFQQ7
GpTX53wtasOmZVhjChFPtVZtDVve5m108F8YK7DzV+wWq/806IbdVuYwHDPb379Em8HSfjWWv8nN
xuLszkr/BO+SolfNBn+25jm0Yn0tIFgKzjU81P/91pkHAFks4A05PADlA5INpOeQFfAOkCKKeJ6o
heP5T/Xhf8nEXZmdeXYP5CChXGMrM/khZH9l3rkVNmp6lIBJS045By9zf1EW1//HOGcvyCxSuShQ
495V2nDYZn1fmlnTlhtZDddawJeSMRgcUliTaCTO6WxwJXinEz8sezczu21t8XZ64gzmUz5Pqwu2
/r1spXbl3B/g4rn9YXQ2wJbppx6JFP6T6bwdhMpCPS8zcV9WgUSCTPAJ0MjKSri3fEP/sDoLKBNQ
+6lpgKHyXWb2jlSPwFkfSwcyb2V6AA0T7yGrazLJmtdYXs9/53j+qOQaRJoeyuwuK9VHHu8GFJhU
pltxhv/H8fjPzPwyiCFg19Q5Cl0a0vynSFP1lt2GHuGVL/+tTQOicGdmLfZcKk0g7c9PxJbo45bm
6PXE4yOuAaefG7KOn2i6gpxpHULINzTgjDdSP+q1ZwErbZepbwAOZYjcqUrftOq9UDbMu8/84fsd
COB0WVx7siyVzq4+bra9uZJp00jAUUo806d21TzW1FVFY+g2CfoUdGiqg+o/2tFGJTX4lrS/T+xe
2Z/tdCbUILvNYOnz1NdDcGvvI8Ws81JX8jUwwuJ7CfeuAOU80EHNtewYIW1bscSt4Ymv/ODIzZvM
gPrHvn90/4/l/s/MLNz0ZD8dJySHSxlLBGcESiGieq6TI/qOzAKdUwh5eOBWVCPGXpOwIVRg5zLE
H4nisNmxZ3IShzsuanU+5FbO+NoczG7OkBELlW/r3gVhnS5GgZ56lsRkj80qG+Oy4/wx3bPLqPcy
peXYBrdClFk03EfaQ1HQt1w7adRJ/Xw3sm/C+JSwW1o7XtMYIOHcMuq+0NbQ80uDBncCLoxJIfNG
ZDhUg7qXsgHuRSn6dzFsJztib/S5zO3bJJHWZnnatPOY4adBYfYUqDWRBgVABP5DJZ8EtiZg5W1C
K8y2Cb9WLli6K1BaZMEwPVE2zulQ1KEW+D7zcILf/eyjCjYsuMubQrG7j/s7e8kQauxI9vAa+pPn
LWAeI0H7I+8Gty8KY8zhxJjmkpedM2bhURXXvPVCfQ+QKyQ1oQo4yV7NPMMQ4X3utSiNjpliR82l
6xNox7W62mwFbafl3FYI/2jpX7bYfsflP83OLkGfq4VICpTBDUFXUm3D4jVaI6BY2h4/TMxr5KPU
D1nKQCqyrV679liWPWQArTAWiRq5ZbR2uy6tG7KmHFAIQGSAkOB6NzKhVwhMxgxuHSCNE+HZpzzy
jaN2jROgUvi3mwQsAOChg/9DsRsCgNfGfLXsaRBAnFMEYKW0Wv5d+JXxRIlW7o3bM31tZ37E1IjG
oQ87jLatlV+j8pqjMfXp/mBuXzPXRmauvG5j6EJSIGOAdCh0XvTYLZMNrHXfysLDHWag6TZVf5BN
nae3ocE4sC1w+67Uc3qvfiD66XkQ5JojY/gVxE7aTfbKh1/M8JxIO2X4GpBByAPGkIAaKETqBPVn
EP4WAW0YtqmaO7y44TPDx03TNR20L1am5Xb/Xn/vbO4BXQ8lpQPqLMlOw/hYO5XRygR9NbK/AmFe
szRbgARAFfTuwFKpbAJ1E0mFGfkvaBLUWcoCrbECp1vA1mBkuCCQDkOzK1rGr3cvBsUEUa9hZFF8
ENrAqXKzbM+90JOia84pqItUq6tY0kUjAaiEiqyObl8SenbNbppW59J3moIcsUNJacOvdczfxsky
3DzqHyAkU1Eenn1e14Kzta/4AXUQzjPVshhIlIPsuI3o75U9uXC+pitFARIORNU3JFtCxqkVYD68
K5a4onudQ+NZZirDWZOeIL6TF8dWDkjEnEtfQksmkbLHnHmsATMK/1BpRwP6mahfCprwICXevEIb
k2l8K6tXNsjKZ85FS3wuhwvzRN5txYi3wI9r1koRbpFwjU7BUK/1pnwTLFzf7Lj/AHCZeFWnYtvs
CQE+uDiJAKx1dxlBOq0gR1n/+PgQ9Y/T/uXl5e3t7eHhfXtBio386Uisf/31ssA+8jhoNpxIf+Z9
qXkgyx04YyU32ANnQWS7tyQL9EwH3w7teifYniU8JfboyBvOzI6yydoKJfGWXlY5xG/v50kcTZnI
4KEBctNHH2q+KseQYnMlABOIVUMCywfTFvNWOWsQxYVUOcqauE9AhzLhlucyOFxAlbBsFNllt8Gb
Zo0OGGYeUlMGYfn9CZ6LpOH6nwqok7AQ+kgn1NS1BxhYgQpDo8luRo6DDppy/fXok98iKYzT/m0b
kI483zf5jV2Z7ylwTrEgtJnitzlDmoI+jRzE6LJr7A7lyT1av6yDEeuDroXkw9oc0cdNXIvArTxV
J8dxdGdrmjahGLzxuFu5VxcehJiAH18zi3+CEWVzNstlVyGhmbVGdQGQL3Spo+vFvt/GyCZt16BN
a0aFWVUZOxr6uD2mAA/OZ/3X8FHEpvAi7McHaKy1zzUErs/+eWXep2vqzrzPAZxsSPEEDwrMu3Ew
fh2O1vGYGtYx0BnyqyAf06RbCfTvSLYpHwzM+5kS/Z0n2dF5lE4NcVY2wlzk5p+9B6pm+BaEvCDq
u957ZRrL/tBXsusdmqeDVe7j0Nq/8JZm2mhC0rnfj8B3/hm2yho8cVrT25n4z/DkZX+ULiBJhPQw
D8MjZ/B6dtDOZWsXEd7/Vi283p/2hSwTNhjYqr6btEX0J10b68ElkoVsjROWkHHfapduBJPIqfcP
3osS6vQpgBTaytTehsCABkNvCvRU6HmAKNK1TbAiM13Y+6qbY0Ul85LbmbMyrNu7+drEFMr8mMM0
hMBz53mKy9riFoBbk1qhyegteXlBNc0RnVUoxprF2UkFEKERYp9R3N5ojU73Heah3EUX7ok3Mgsb
1EkP3op7/HZ/s50CVlkAPTUoH4MAYrZFZa4YeD+uMEoQ9re7QNfMQv8IDJCn6zFB+d/KrJQ8FXax
LezqADSENc1BYvuEtZ5iI3So0ZOTZJeEmvQRlN0kItPXN/hXbodGTBj9BfBFvdtJm/jAbGrdtzw9
2BQg7T8zlroyosWd8WNAs90oJ2USMkqpuEZu+Y+X7LjWVPhdIJhNGRDpKrgiwVY6CeVebwwFZfo6
aRXFrQ1RF3beiXnKLWphxszRiX4Fxuj428rmXiqrJOous4JdQGq7tiMsovfEYx7ANO54D936vbrg
AlGrwesF2MoF7gmqtmGqoo3Fhe6d2Zi/yo1ijXveJL4bh7r3cv+MLKTGgI34YW52RmAuiceUqm5j
olke0HxLMZEHIpr5nhmhRe3ARExNFOO+3Xkn6eRYr+zOTorvVYFYChimbKvbepM9hKQnLTgNXopN
a7cPnnnf4II//UZba1DQAEXKvJF0LKEPTuNedT2bGoJT77CwFusUKz5nzcwsGBWgYIasKcwgDHT6
jf+o2dTJdeXt/mgWwBMQigF4/P8PZ/bsiKE8rRRdp7qv6QYNOFb0CETsk3+Q96PdQK5DwRWJpOYb
t2Z4+uH50QENHuTc0dcF8tjZAGWE8lksDapb74ut/C5vY6M0RUOxh3P0KZ3uD3PafHNj0IFA9kIE
5leZUwGx1Cu4rg00VyjMUCTwUCii+WgPWBMLWYpmkX3+z9JsPv1aCKDMRzVXC8xOlwLgWveVYETN
WTY7TudXQrrJhd0OTIbUBqiO4LanbfTjZqrQulKPSaq56Z6e5TNvrOmvLc/cvwbm1X6oGnKDNxmQ
D4wDZPiTv2ctcWWzL88aHhoQ7pJAWThP3wOUoimtXGiueGDfiy3/Vf4Bq5rJP/Erb8pFS4gSJnAO
OmaRxLqesCbxxEapO80Fl0fxRD8VaLlZKGaCanp8V1a23aJz+mltluOoI7kNJa/RkJ6b4GJokske
/UfuUO6UBzbSy1/QweQTsvbCX7j4plDo30HObnKKbmqP52BWO4Jk4Sx+cb+bNSrmJQf108bsctWy
XOHCqNUQ0AYt6d7REXYs/2RWvcLksVBrUHGHo/cHr1E0Hs1hB1zoQRIqST3XiCoSn7rLhj8Nhi7p
1Z4zt+Exvtz3FQuJIhgEgItDLgYdz3NKy5htU0atYZDdKqSwAzxJpV2D+zNAVRik94S3EmAABB3q
qXqz6z5WKVkW5/bHF8zmFmrIPpS18AWlgYauR6KYgSV8VLa8eXngDTCNvMUXaq8pPd76EuAgpuIZ
MCWgkRJnD7VBLRMOzFSeq7Cj5fGbouS24x+m7qz7E7xkByLumFvQNk56DddHsJSLqmryinFZLd8i
Dv0sRl9xwD/XmjnfsysBwvRrVx5SRHKBQxYDLwRQY82bxwYhguZIHvFuzMAJR12ZGhmkIkxeaISV
eFO8WTek4cGfh3IUpLwmBO31yPgA8JhhFCSXGR+4YsvmO5Vuco0o6ETzmBfP+wohq0IPLGAm/nns
T1JGJP6CKE1XBLv/Yv33xlG8cx7r44VDBRt//y7fs8zR1HNX6ix6nvzd0EP+zLM832gqo0bzggwd
J5ARJqR5iWJSt6ZcIDBPUAO79NFO8FcQOjdXAkaJKxRx5aSyeHPniNCKSdLpRZkGqmcW1QDVVQVp
RAoWBzMOaeEEfO6bRTN4KztnybIqTjIEEMQB8/K0s37cdqLUg6qQKWVX7hk0mfcgu/cFPt9UPSY5
lLTEVqoofZS0Ya3Qv7S0U4cSErMIlVBsmd0bHVMWPuQcZMBvgJPgCONB8CPaSulF4Eh+SAKrybZg
bZfpYfS3VD2mWqQX3IHtdJZzAkYfwdz8oQ27cbSqkvjyiWuAxsx/8b4TqaYA3ujKYrLn+E9YHJLa
Qw+n3cRvPkTrJdJEurrjX9OtJD6yaEQPKfE6q1T3Av51/3DexvHfOxgUaxJSf2gunA1UFkGgWo9I
x0FX94T3UwnsMYgtmyL3nbyqB6NsY96ISqHdFFL1WMcyiMOG4uzLSWPwnKfqkuYZXZL+SaYRQrwm
02shUULCC4lACpDzkTZV+s39774FgExYOw3INMSzGMI8nhQCvpNHX40vQqXGG/ANJg88I2+CGGIL
IQDsbQ/5PsHrLS3HWUNInFtSQv9WaRvuSpEkaCbjMThlkufOrc0AlKfl6Lk5ha5EzWWPFEdWLDsC
PhVSYCUjuT4FynPIrXif2+QLTKt4uYP3HAod7DwWFD1ZKNiS9S9JZnudLjgdZ7Ws3dVGeOnqLeCY
kvdbXO2ymjbEtYOFWYwZGj54B0tzfRg5ygQ2qlL/QhtNNVkG5aLOYz1zyNrArkIOCsFtVTlj4Ilb
PmBaC30lpKFjbqiQkje1rqjXwsmbt4UIehdekyA0C7ESRP0zP9HWIIGnlX8pIxGZNlrpMhtJ+qTc
bZVCNlgNIIVGVBeqrfnsCIG2KrXqkNKNOvBrCIXbJAG+Bsz3KKtDRQeuY3bf+ZQNc/B9+BfurAZ6
Eh2GPyxYwkYdDaUU7yzR6DozDU3BO3KiWfkWoDmZWBA2OcbZJ7/n0f+dOwnEv2JCUR37GlpbottM
MhVuJwmGpj0rF1/UFWZtHqfwdLa0U7ISvTm4p8GyPd13P/xtIkEpIks67KhnTyaBj/eusE8eG+Wh
EDVS1a9Z93vY0dFO5HHFD31naG9s4/WJChX+BK3Jte1B6HgILeT+hVcf4Dw8w38aGEDjSJBvG1Xn
WycST7VksZ7BG+V7/Mg+dc+iOfSGRHecrpgiT4ST5Caq0XlGy5gaxADWnM7thY+l/fGR8wupKSQl
KDL/Au5G7chUdi+YgrL1DxLqhvWRM8UdRO5fBd9RHhl4/dLgdFZaWabvwtBsqsCMgFM4gVgn/Mb1
VAnoDO0aSfUvVReZ2eNQPKeF2fu2l+my97tm9m1uF81bOlIiiPtg+CxZQ+ZsBbigXiJcaiPH0JoQ
a4TMN2FzM24NkbHHAa0JD3FsUu8E1Q6xNJnIaTTCxab0KHyhQuqdtaeabkpQSdRI7jK/RfkxAAVB
wx2a7Vi/KRrpoTkbbsJzNEAbJt3W0hqG85uD/d7gZ3kEkUlaMYFq1EU+VLKFZkdS9U+hf9BaPdqG
9KUoSOok0QtamnBpozn/LT3RzIkkYwz2fm3J0gvfG8OX7G985kkEMjzbKoPRwGNr1VH2YiKUT/A2
JO0vaEMfpu4RPexOimyBXF/55Ykbpb3E0aZIj0AZBpMg+l5WLHE8pPkuBq40JC2z8VU9R+E4e05L
I1fMot+Vdqg85q9oUrl/Ey7c4Cg0yQDoI0RDbkWaJcQHpap9lpH9Sx1ZcqEDG1/4G9DytwbAWjHh
Q1ut9eGQ1WhXM9H+Vukp+rm2sqrLw0FcUxhZupauPmcK6n44kTiFslJXef5lOCQi2n6tKjI6FNED
lmTBcz3oomiKbGSo/BqdxsLpvLI8c19NzPdjIjL+hUlJksQgXcp1rVKIJFugeSrThKDjfGX2b5/8
iI0R/cPZT4TG4Mq6Hi7auwWxLP3gUrMPDG4eOvaHwFdJlQNPkU6cjWZUDQQt4lsOQXOr4jgGw0ZT
Vzn2bt5Z+BLhn0akKb82b7lOaM4XYiMEl0yVOjAGhtqD1PC9XbQKp3dDle4rJVbdjOtOfs3Wu1Tz
eyNLBjCUBRz/msmNpg9sHBl8wWVfOeOtQb1vn/b4QqikQvKAByMfuACv5wr9SEqYVEF4aTzBKUNq
aEqpA8peKXZeWUHTmhWzSWkLWbsnyjzH5V4rrUgBXPnj/pm5LVKi2A0aMISFWDgQP80cuZyLwiAn
WXSR7QiQJu5FsYYDnFUk6ry34SWnJPxbdARV0OW+5VuA0GQZ0sICblhAGKVZrNICi8FXWhBf5OIh
1azSByePk0UnxbsI8idVDklFPLRbsA+1bFZqZaQe+5rzbg/GgCCddD0yAE1fOxbI6tjT1TzcwhSE
CWtdkL4CFVwxwcoD8Ca9NPvkKWz4caI5MRYZxF3RhZcT4dLDDVm0qyqgeGLomZQ01cU+C1bu2oXd
jCIcIhGIfSCJO89OMCkwviFbxpcSkIh9tUZuM2212TVy9fOzayTkuxI4dfw8Nzwow3P3pQjb/KFV
9bXE/ndN6NoSshDo1wEYCblv5JiuZ08pEy8Tgii+DPG49elBHLZcqRy8Zl9cilE0u+wtH5xWR2xh
MKLn3t9vtwlQpHeAcAGXCxQQOcjEX5tPeEZsvMALLiU30WDRjkQDOj6tNj6kJSVJabNrvSu3++Xa
5OxwxQO4orhWCy6TsknENyQWODRgvY2j9JtBkun+CKcBzOYXyV0FNS+QBYHfb3ag+iTrQZuphBch
6GIjaMaKsBmrM50S6fct3Rb1MZfQqASyTxPgNeaRfVZUfs8plF6ydDfIj347gvYHvWb8b2R0pHeQ
p8apWVgcJd1eVo9abY0H8POQpiIpv4vWKri3ABd8D0gskUIHFfakoni9tkqdU8ozMb3UzKGb6CV4
PWGepEfPYkaSp5vkqKIkOZDqJFw0+VT2jp8jzQeNu3Rlam7rStOniEgfAC46sbXPzlPO9kmZgSvr
Uopfee625WPFnIQE+lSB6YdE9tDUTy9SbwioFYtbD9qBCC/5hodMpnl/mZa23+QwgL9E7QeXzfWs
RFnRdxxkQS6NICAc0prULgVaA5ebjQ5VithAkLD2flkyCnImcPpgLXCzzIxKURVwSRBGlzhQVUds
K3bTNW9c3e6AQhrxxKPayotpIQPyzZ+AlYfa+cQVcT3OofCgFDJgVkfxUxw2g8JBIALvDbEiyblH
MF6FJteY6hoseOnASeDtQQs+O2XHZmEW3zU5xSOcXhS5HQ8cGE6iBL0udTmu+K7pXpmfbAUEVBwS
LCDxmzfbCE3HDooaREhwQItJCOG8Vi6ZJefM/zQxLeuPq82Db0aXP40uQcURTo1IMyJu/xIAXXhm
07dBIBC4qqI97Um/Uppa2jE/Tc+CIdkXNIRDRXRRc0kBNUvP6DTmAEnKFTx3lUwF7VSS2H9/NhS8
8NG7JAPxOI/AxiDgRlaroks9UDTMup5QGIHg67TPcR6TtS16e8tOSk0iAh4JOCHc5LPpzdooGDOM
Ee2qnJV1Kg9J977Yjtz4BAX2SVZCiQwfsarDNTmQYRStumLQhEbNlKBCUMfUjICxt5pK/lLoIIDa
igl3ycivtrRPDupms6HchEQ32rvA4HP9qTWIMfJk5LAcya6RkHZFqx5RhYcK4nTjFq2pbGVHa3w9
i/sPUwSSd8ipIfMx8+BsJg2COEjRRUsqA7ziEGE/M6OepC5y3UJpNXih9+quYg30/LL+WhQ0HdX5
oNFDN9VGNZBqzNlmatbj85HP4wubteGByVS0UKtxfKJicInAqX9MR8jJSaqX6EPevf31XkT+AnU3
IDQhdf8do/84e5LgR3mf1/EF1ETott0JktEVppiCkuXXfUu3rePYgj9NzVwlmFWhRiVU8YU/oOdy
86rEVu2ZL81rqINAwIwtNGFuwf2qQHcwOVKIiTn+UV6tRt/GtED8qnBm0MWc1LVnRx7awMIYhXFy
QXq6MjKeA+NYBL3rv78Ar8zMHHShZnFCuyi5JCNFl/IWXFMBvwN7TL+W61x4R12NaB7c8oUfsI0K
U8KZt8eMKC/qG5ScVUjS6LWJFFho9R1B7eu8sqL87c4FVhkgQERik6zzLN6AqABtyzBPLoCbmUi4
vw+X6kCt3/RYEYsaKsAlnVGd5B2UaIcd7o+14Gvhcrr6gOkDf+7eQQ4BU0yTS8mmGhlkLTb9aEit
++NcyKZggn+McxZX+GIG5H6eJZfckL1T0xmgjuMhHQwuTIvhncrly62cOitWF+6mK6szZyirVQn5
FQxOOX6VnwlBbSoyxNdeRyZ4U+rCVjeHj8f7RhfuCtgELzeo6fDg+060/JhQ1ud9cBjUyYWJ8KIE
NeoHLg3IajRtpIdtyNhNx/e6mGZrgNLbRgB4BxwYYCFZ4CDxOL9eSlRwfBSKmvgSg53vSOs+53AV
+2Kj+znDAYwlFaN6nnJvzz4bDTXp46yU9nmW1ZkeDlHyHPi0/YoYrWq/euyC5hiGOfOBIyj5jtA2
DMg5NLUM0EhSgFO25MS8NFgqK+PBl0YwioRllcsoS3TaJwNFY8nqo0zMkFzUJJOL++BD6EM/NJqe
ltEB+uJ9qmepjLtBlOq0M+4vxOKhnujAcF/jKkR56Xo++KyVpCIv4gtyCjXTGmpFOB9ECd6jound
XkLpWtWjELxQnY5OX/S43v8AfuFagnjcfx8wO9yiyKYUWl14MlOnkViASZsQitnRtoJIvKBH4J79
BE9lb6kAmqJIYgUVkXZMA67l+k/JvAbPmOW4fqp9zHhItORcyAfUXf6HzwToGUSpIMRHLme2bzq0
wA45HWPwiP0O31mH7plABD1vaYWN0XaWXJJWJXgu6YXf6KX0yngPCTDZra6Vsd4jTI82nmeiYBnx
ehlt2n5Thrj7SaEQdk3e4ZbkC7tcRCEdaF/gNvFG+3+kXddy5LqS/CJG0JtXgKYNWy3Xci8IaSTR
E/Tu6zc59+4eNbtXjLsbc/zEURGuUKiqzDxf1RapcmEapPTEx02p79syIUnoIlOoANUcK19tHzkN
svxdLJEueRlBjM92EYRhEgCBUMost6byZI1U74Frex7j+xGNDpldlQLp18rv13wBXlN40uNlPz/i
zr9VCKuoH2MrPaG+39lBqxd2mY2MWJhyB4VVnaRpxjdVJazxZF153Mw9g2BQmqE5EN45twzJJ1Ym
uopZ0sVgUw9KjZaDcbrRsrJYuaavRQMoQUIRBXE42MsWwXFhlIFWTRFcuyKpYLZuRye2+BMKPjsx
KdcKJ1dvEoS3EBdHtz5+LQ6VgEgzasHochIzAJ4ky41b0oAgq3nURxeVgeg5mewxXLvAZmexCDGV
n2YX9yQzw4jFZZudSp3o5a2hHVpxb7o4oEKyLwZvrFaeOJf9XNjooPFFjhnlV7SSLZZw0MpaCqEk
eBo7ZCPQYwQRrw8Zbes1aeVnlEXM2xBxUewIo93V1HBF3Klo77fAaj19S+OOqSufdM2foXMGhLcG
mmhQqz7fVGIpCVErCIiSQqvbgZEWTSSN9iALtXaANna4l3gZUFHIItqid3floXktUaDARVl4gqFI
Dtasc/OJwUKwmyf5CVpJRI9fjBF1PnUjGDtF8fKh8dLgrjJrJ1pToLsad8OorM7yFMhCLjykKmXo
J+pgudfIUN7VYm5b0CthsZN0Ga1ETmv9uWt8oPpJkLmaXsM14lVYOADcTxJKeiG0Q8EwdjNET2Zq
i4yCj+93N37lGEI+FsE4koTIXi2PoTA2WixlUn6CgDYVlG1Qd2DHOFhrnTZXKkXoZcLb25oTlTra
Rc6XoSxb3SwSJT+lfvUgbDNSU2h6kft76f5PReQ1Vsdr2cEze4td109511Qh7HFyCF31e4Zv3H9N
N7eJr5PnAjLrpxoijqu395UTf2Z3cdHkuVSbUyznp+4PXgSJus/D99zwNF6APAPiUpVJmHYAW5c4
PNTCnuFzCjtNnAEgonbPC4enKz2lV87f2RfNW+BHaClMqs7wAM1PKJfPeIHC7sQMu34gUvhVD6u0
IVftoWlNBFMl4J1LnqFxTCOjLmBvHACk3CDtSrbcCx8GrDl67KlIaHGY8TJOV1K66Yn9me1ZTZ5+
39l/eyYWvneOTf7nOxbHL+sAPg4t7IA9CEmIRRSUhgmIXbHvvtpXr7b9HM2tBdmdHvqPu7u1ROy1
pPCZ/cU1XuedUkrlPO8Eja1gI6x8vF947A07zjD8EM/DyL4LPn4f97Wax0+7Sw6iaGzBNxFh3C0d
NQK4PZ7bNGUQuvBsZfu7sStPpTNby2tV7aPUDDFG09h34IONm1s2Pg3B12qLzLVk0ZmpxVWamYnK
RwXDUo4ZgDbIyQAj3O3rHo9cUqk38VuPZsUDW8ttX/dc/+yjZYlFCwIEFSFO9ChteElaTsWD+CRO
u+QLPTpTYgsgYOFO+SDrK5mb5VKikgCW+B8iRwsnVg1Db41KM/hydYNWDJ3iCdLdiNkBIb/QOcIK
vmK5ZS/sLZxXzyS97zWoHHGnAxg7PvIT3rw2Iw2RgFoLyWdmhwdr8/smWjiMf1tFLyF4X/AIXU5w
JaHxqm6qwR/LfcQqEMwih1K+ViVR2KeZumobrtx6i207WzSAWgFL+dw5iADt3CVOZZWkbd5DPMou
DwV5361h5eaF+eF7LgwsfE+t6J0gRMPg98qBayGp2H8+Z2cjWDgXBclKUW0xAj0ZnD6JaVsQoNYT
TSGpbMC7FEFh/75Mi8fBckx/N+uPe2QAfUXSCjAplRCU0w4IIyHisLIyy2N+YWXhUcYgZVahQvoK
3WOu8qK4zYev7caXxmHIYvHn38e0vCT+bQ7hKZQmkQheSjM2oMzN1B47vqfhLSShttBmJCrRvNrV
PNWOkF2rPZDy+TfTAJ0xARjGDKDUz98/49pBx3L+92dYyyA1BljILKDI7SfxthsDMik6LdHm3rU6
SWJbDFpiTFQR9ZVLct6Hl/v0H7vL2U7FKgk6DD/dFo+9w15bv7gXV/bq0oMuJtkSF64bxBzxlFmQ
hDNrUKvbUkvkPpplyN/K9kWJuCOiM49bH2qikRFJAxRK+mTtwXl9+/4z1EUAysDwCqJsDPXxlq6R
z61sIyQZzh0K43kFdmT88EBWiQABXpB42Hp4aDDUWKA1or7JsFl2X4YO6HGm3K2hwVGSFB2ukKdu
va50ece2alLQafLQ9d5YNzW0Gn7fZ9f9HnIuKDzMokaLUBB9zd3YWDjCrejVaH8CXNdCTcphkvP/
M7RwsJUemxUItnCKXegkbXftZk0Q6H/ZVP+MZeFihQFaF0mII9MA6R/j1EquQSQ7fO9AhXdnQ7ia
/j6m64cUL2sUbaCphr6D80U2paBVWSwOfiShtQ2s/VVTkbT7alHoNwDDZTdx47bRWql7XpSLM/rD
7MLVT6BS0LIQczmID1bASfocqIwIwdopvXpA/sfOxUM5tHRTrFTYUax3M/XSW6HzxhNgaPMODl+7
4K22i04hUyPj7xFdQ5NeCQOQ8RIRACB1gYahxUNdLrQgBr4CXiISgfUQnL74hnaDO4HIXI46VxhO
AtuurOl86i8m94fRhQNM275B4wyMQnD4zhTQXRYC28N3qIFr2j4ASZv8pBrpVsR5DXPE0Hwl5lq2
1fzLOcK9I9VhoG9+WXqVoGXUy5ME169luac0j62SOA2r36TSVcXOaY1xW/YlEnF2CMqzHBIqifTQ
AWQjh3ybBFDReTOsQ5uyXRasXA/L5MnFx8175sed31dQIgM/Gvyarrkay+zGumWtpww2qw49puRe
GrcFVNt/X5b5JF2syswhBqeMSG35hMkznrGpn82ygE6B1yg0zYJDJVjv06A5pin8h1mifw30h8XF
PlDGUK6mFha1B2HzyG6l3bCTb0vb2kYrIcd1x/XD1PI2zKI0LAeYqjNHch+Zrduad+NAudRLb/w1
BP91r/XD3OLey8soj9EuO/iCZI8ThRKk7gvfQmYXdzlde/wvm1wv5nFxEYamlUSAaQ9+kWvbaWo3
QYnOTJlovg5ShPBQqxJ+60lB8ivHezGAiB5S/xOuo0r5v8SrM24OZEsW5KMXS6pDeYoXgYxPaT25
O2jyY6GsbJvLfaoDgQUxF1NGTfsChMTrYlACLo3+C0rqDjziWmBx6RNhABVeZMzwD6jTnZ+/aayV
aCxgwAjyR6GiNcjL8PqNVKcsOeSPX+WiW4lFr45p1siCDwaoaImvYGDwayZk/X3lpUffT0xBd3/b
zm0Bv5/xv7ik80OOIf0wtFgfWWwgtTbCEE63TJsPJKSUzfik2BKJdoYzONG2dr8qB9JZJRrYbeu2
/3hY01a6PlogulAWwmXyt27ww8GhkVwftAoTLOs0oBVV94K9Viy/vMAxUCgKzhhS/Lwl3t9iZZ3r
qT76mUkZlCLM0pFiu14lqr06lh92FmcvgaTaVKna6MePok7yyhMyUj1X4l0r85VYaAlYwjk/H9Pi
YhCkNCoa0Rj9wU2I6TQuOGE8iKzuTDrekAnURNb8i1YOWDVo4hXwb7uc7Co6s6Kw1Qj8Mng5/55F
ZFsmFk+kzMT34KmUxi7Tayi7rYz6uhFQEyJgADh/2XNYDl2qBD2M6KrboCg4TljFZsVtXXHY81D+
sbKInS20jBW6ACtq/Jwb972XQ5AWMVCqvPWBYxkZVQZtZWSXDwOgziASDKo4HAWcg3M/o4bmCA0X
2DQSN7b+9LFnNDeFRS2AWH8/9lc2KYoxM/nuPI2oB5xbGqVMVYq6HHyWkOqRgdJvz47Vzrr93cyV
pQI1lz7TCeNdD8HzczONZI5WUieTX8Qi5qw9FpY/RaXzu5Ur8RGSVugUmO8YGFliBtuiaYZ+iiff
4Ed+X/kFRpUVGwVy7uJxANE4iLFT/NuK2cvlmhHpIC7AJpT0i+KpgYDRSHKMzjwI5JhvG1d0uDPh
ESQ4X62rhHQEXcRaUuty6c6tzr//w1cCMTL1hQartapRme9zdGAMVFMegzimTbRZGeQcmJzfD+fm
FjtFneEEWgNzU+Ky8KBW4C2pHrt+x+6T1GsNwVEVR5jZeUPI4HUf/z/zyx0UJDp095ps8ps/5qlH
fwpHzdCF1kzlBS6ICCIE4Gu55pV1XZJyNiUwAzzPJz+PCqqKL6X+PL6IyAX1/ffvw7tuCbKgQOqi
08Bc+Eu1blPcFgK2SfsQCyeRvYXVt8K++BpzypWEHpZx1rJGNRqb9a8Y7I9dY1pdGxVjOPlxa9hl
HDlJGRFcuAISiXXnlpwWLAVk1R8l4a5465p6hQtXurx/5y+AnJGszb2ty07qKUWT59ikkx9uudOE
Ng836HGqHPYQ3ls7Rh/Ah3sXfiXPv0/xZew2m52xEmgVB05/McVyJjaiFWD/jqj966i+e9IEHn3S
NCktjZ18/7u5K/fGub15yX9MtJy1TVaZ8EWjeBCmh/qdU+RPAX6NTFJMW+RLVi6N6xOLCQWrObpG
Lvg+QS2QcaPg4D50AXR3DtURzWrzr61KGPmMUeoLVm7Hqz7oh8mFUzBbZaiDvph8kUp7EGjttK1B
1jIRyyYK7BVM5T9WliyelREkXTjBSuvkR5k+TiSk0+Z4/9GR1wCoZrzTaeqB6c1W6Er4fXWz/jC9
uIkNYBCbRIQLaKaSRioqllMFMokjUJMr++XyijwfpLzYL5beSBqHJRVEj3Jg69lka5ObiI88fQEd
TxFqoIz2ZDGgRSFt8VKgY71t2hVHO0elF27+x4Dna+DHtq3q3KwHC5vIYq+R9ZEMK+fiqqf78fNn
+z9+vjkB/RKG5byWWXFvsqdUOcqlnahrb98rmRwgGtDajD/Bfot357mlvNJYnVbYNYMLKpCnaTOQ
YtNsUttwjzlRdhKFI3DBawJQxfOq9WvX5U/ri3nsg7buhBjW9Z3monpAMwoq/kO1MZyIDhQfQBmt
bPUQg4tS3SPFTlZSWcuei7/HBo1HcxyJR6tuLTwQaKskHtSY6satHeGIDkUncDW7doqtPCI3i+a5
xiBIOcupCx1JTleTHdfcA3jOAMeCOIqGC+d8CVD+Gusu7CafPzUtTe6rx/xWfjc6O7/pn+U9UKKQ
rIKm5b4/ruF79asL8MP2YqMZWmrmqthOfumUZETHaLWtboct+wZD5B3SLqqNrhMvoO+vBX3S8Apq
6SdIIp2Td3M6mSSiFr1PyXtAX73HmmxBkUMEdMk4735AB8e/qW5kV6ON93Dq9/r9Wkx5ze/8nLnZ
W/w4Ju2UGjLPMHNg4/abfeZDxGHF4cz7f3nS0VyIPmfwIOIBuYgfizpPx7Se4LuD9KDxMANVTm1u
BFFM0ac2CYesB1ZQyeuOch3EDAYvt1nVxigPBYr7+8dc8zrAVOEFgl4koBIWl3MjdtJYRvLkR+Uf
Izzm6Yp3vfQ6GCTYOtUZFm+Ky5gjRTsYU0PN9BuVouWo9XMQTv8+hCvVejSMyyD2w3ZH9mkZYERy
raZGHzPfPJVPIljT0FBGU3egoitvR1snYG9Lnf75d7NX3BzMgjMO3dGSNHN9n+8ULQRlXC1XzHeL
0Jmes5Jsuw/1ESEVxFW9goxb9Rlt4qAqAQWHcDusvOyuXM6wryOywgGHm1nSLgtZoPQtSKP8vZVS
fSc/CTfJW/45EHlrvVmH3uaP5W0DAtF6o1HlVrxZg3teOhkg2EHhrpoienSVZYMT+l0YK2Sd+UEG
Igdw54+3mnCLBBkSmr288sT8m6Y8PzXn1hanRmoKyeKawVCh5kQ4Ru8CmelXZK93NDe6B0ugm3i6
PRCkBcnjvW4H5PbmGT1uNxLNbvvt4Ii27HaeiKaAyYGAif37frg8SdAIRuoM2GD0d6K973w7WOGU
GDwJmB/mJVEBdF0T6Vh25ONaObew2HAgtEtZMwiWr3qCq73UHj8VTn3qnq1TdcMfck+6Ddeyk1ei
6XOji8ucZQBHgmib+fV9s5/A5zs5OU1ITtfaKq54CqRDQOUF4iTITC4vTbMvwmww8f6BHDnUjm4y
R0nuVCmBp/99oa4dXEuE7iOMYZ3kv+H8DxfPeNM3UJEW/AxsNofwttsq+/SBHwqRqFtxyzbhzehr
J3UfHNmN4K8xLi4HioriDEgG9NICXQuAp+cbRcr0bigLRfAFpOiC6DMvOpJC27FSasrLlcFeM4Yg
AFk6jBWp7IUxJo6yzqc4ODT1Nr/F7bLJgomYOQCf0woEf+kO5nH9NLXYKc1YVQARJsFBYWwLNTRg
u0vBLWsk6gJoocXIEojB2hNl+bhcGl0EOsMYFKB0wfiqx6MZ29Cv3ybwttiiH7/vmoug7l+W1Nnd
o0aJfs7zZUMqUskh0YP9ABFMX6aFm9qxXe2R0k0RtECX06kId7OjdbsmHnlxCJe251X+sWP1ulXj
Fr3jvgXdmjZ41CGu3m+CQ7Qdiu9gAhdh9Pn7cK/OK8J39CijngPQ7rnFkcvMqAXMq9R4smaXg0jE
l5gHxGD349aI/tOQ+e8I4TRR8YYPxbVybo8nvZxOCTbPFKUP6cDtssuJVAdIq22VU5g9yNEpYDMK
tuTHOL1LjYLWYPqeyZeAVim+5Ckiv0/BRVyx+KYl+UgqDRVkHTAHVkiQYDyyXXtITmMPL5H43Ef7
/E27nQVSyWoD4rWzBM4ClOsQIM051fPpCJs+b8OkAKUYkapD/Kd4Zq/FsfUMGkCyY1LcOiSCr5xG
V9iuaXcsqaRwe8HyD+OLtZf6sh3NAsZLMMhnzrBvjtm7TjlNDpGvhZAFeB/3nSM+3Ai3HXA/a4Dx
ZQgO+6qMToAZnm4hPl6E4FyFe2whAXwIci9rj3V4N7BbWVoD+ayZWRxoJe9HqWxhpv7udhNd8YbL
cODvIECZClj3DPL9+0r6cWRFTYpyBEhwvGb3yqJqG7TJSkLvb/rlZ0g021A0MGCihADWpyWYJ4Q+
Bt7ZXXgAhaFXuOZusrNdfdA2B8HRP+sDB/5tZ9nTobgDd+iRIUuz2aDcgCJVerBQ0//PD8zZ9yxu
gDQ3gW4A/+ehrp468w11QMJBrQauq1ezPI21jc1TQW62+qz9pCUdODqzk4bczu/fceXwnH3G4k4w
rcgQIhnTkoKu1UIjtKXcqQLY2HdK4sXairWL+i1WQUOBBWIr4ITR8Ow/P6tVFgLDxYfoEHKICyVU
em5yMo4E3K9gnZ8yNA0XjnocHCQcvse9aIcl4Wj0p5vfh31RhPnXhyC9C+pGpF/+xj0/tlxvpKMS
6n10sIYHWSO5ctMHkF2NBhJukiOSnwdt7QnwF7uz2IIaQigwSKPyD77LxVxLA/BGgzVGIKzyDbcc
AP52K2MXq250N+QbxXLVEphliE98Bm5GQtPHe4ibK2twkVyfh/7zM+bT+GPoAjS8+kCfooMSvPdS
TQv0i7L6mN0ykGQN+7Z4lAu7gL4U4LyC9vz7xF+5K4ETnHuowTaNGtvCXw5VCA6DwIgPif5sguaU
gXRUYiR541DqiqDrlher7CsXcR36EuBaAOCUkaG9AJdAEacskrQcDhnhSJCA65TWRKey093qdHrB
f377uH0dbTDP0ok8VySxoUGC/EmBPoYJ0crXXyWbiU4UDcWbllh2j4cRtUUE9/vALpAoA4ERtFx+
n6tlshVPZRNPddQ9kZjSQa58vlBTYSVtixbYQ1c8RkJAoAushSsH4cL1zjYQ4c9IbrD/LPFmaRh2
AePdcGiNgvQg/UsAcvx9GNIS1GbMA0FuT7QAMFQwjsWit43Qp1YYjoeRvh32nb2hL5U9/QENwQZZ
T5l+DOQ5Im8ZZvBFdcjRzW0wuaOvlx4fj+DTJGT79rj9A/UN+3kWLnm4u1OIvfM7+vqdkV3vqkQn
t0gN4QGb0s3cVHMjefjHyv7u6Pt36ySQi0tpT7/1owoAj4J//excDf8vrdwHkwzUJMk2JTdIsmlH
pOg9X/Gee/s1Jyc/JU5Lf5+Ti2OwmJFFCGdWIjpRxwAz4k31oybY4p8hx9YUwW2xtfKVfIAyT/CZ
5zk3t6xLCh3vW9WAuf3h7SBSOyFPnGwPn29b7/5gH47bysEfvrPbvXv+V+W9bOzfx/tXr/a3L1i8
rbJoiLNewhfob41d+Trdvh3dL9e9dWwHPp88OB3xdOIRZ+Pc+PRp4zuE3JId8d5tk65tyWse4ceG
XCpd6qOqBsaEr0lI6bwYdJXSc2V9lxzhXahHsdXDQANRBPQr4JL7br+EP3rrALOXY9NvJ6feq8c0
ugOeULTzF8hg/z7nlzH5YtUXjr42TXBLl/gIXtyKaM5Fr7M8w60IYnTo74afAttzoP0BKQzQ+4PS
cZIDSboW3K1N9iJEzTvGglzFZ7hPOQ714eXIiUj3CTmABYQ+Ehw+ij3w4rr3De5/33Nud57/8KxQ
uj/d4QR+ri3/5U0MKm5QgKPcgMQyUMbyuWdlXWeNRQRCv0xGf8y2rk81z+3yLcqfwcbN69jORB/0
Efl46BkVa3Tb14B+EwARrHhNwnrJpjG7R4gfzjzc6DwEKeribBiCEfeaMKWHFwFqYHazDfa5Ldyk
x8HOTaJBNAxE+bbkVRtziwlqPDChMjhLG3zJdul+x4fmlK+1/V+ZIxmvCsRp4GpFk/HflOrPMKEU
8lrKw/oQ5RxNzMBbH3AZJTYrmOhZMmscWQtKTxqHxgGTWfNHzWVrCy7b7CYx0tROxzx0c1OOnNwa
M6+vuXAQDT1wpkhcQ4tc3pT4VhXM6nN6FdmqxU4fZHUyuBzXh4K/tgoEebOHeFiDB1860dkIVmom
QNXxVDnfNKVhhWVnwYg+Z20fAcueQGZiEn2NYwpQ88trGfUF7AldQePrvD/ObQ1c5qVSCcMjohow
ZKRo0ZsgaQFVbrUNpPdA7eI/UzikIoUcDACMgtB8jSMkST1Akxh0Oscs96sePJt2BNGStyovpZtx
FKJvnib6rFnaW3gaK0PrpgXC8d7i7Dgh1fdU5X0BbqdeA4lFV3XoouwqoQMpC4oqXi/IweBJ7ZQ/
hiDa0mishwMkC1iKRhsNknzeOGEvETZwQdqmWpc+l11vgj1ZqQbAd3u1+SyH2HyqeBkq2wKUpS0F
5R+IbWUjnZ7Esq5rkEqVGR8LXytqkNoQEKGJ8XeoGCwAxs9kEEJCi2ndTy5XtZxvo9bKRjdKzF4G
QLZt44+xFTQEc4pSNXasdRMiiWgENYseNNNYkTFRIhCNFIkKmhY91Es7raNYu1G5ybNtbeUAxElF
BHY1prQgENK1dGJ0nGJ0XyZdrYhON2tNUaVMzMyTJ72NNvgUtN8IAW8+mwC7B13KKk8pqrug+k5F
tMSZBn4wuEL05pmbbMCh1ppI36u9AB7sDAQMW2Bih/syTSqgurlW+GGqN53dFVJ9N2Ri8DzFWfNR
qZksUg4y1oMcJ1aDLiZQ7ZSGbJVeLIpcIOmoNr0tjZ1mazwBF1BQ1DGI1wszAW1d21dfA0iiJFsz
eJXa0BUqcUEpYxy7Y6QkDG8/UdsWTSZ/lRCqELxczQXUn3MBjBfcHCY3N+blHpTW0IiZZk0Iyiyh
CTyIB2SPzBCBR2obrUmJnoi6Z+SVZNmAo9QTqVGDgapsYsS5WyqBdEjrmda5r5LimOdh+oD/i6ck
ABQ5crOqYA2ZxrS64yyS4v0EHTsMrAgbL+oLJlEuiPK4MUqr2feDOM7y4VLwleg8ErYKB1XhNqoa
uXY54CcxGbmofca8MqA60fPUcmRBSRVSDaJyVymgWKBhp7Fh00JrtyVVWYuSbalJ+IdnZvvHUjqg
kmKhbgDn1QZganhuNk9CLXUgnNMnLFoQNC0UsXW5AmLenLrMSQuwq9q62llIV6tJdUoS2RAh8WGB
QF3I6kixK0sPOtJ2EQM+qG/Lu35Q5BetLlUvDsXwWwNeEkwX1ah5RRxKEtV4nT9rY1XjMERYFrdQ
Gx7aigHKYRDvSe246yEXLBwMgGTNQy0AwOZIecSRytAmVaYoyXTvQ19ZjwMT9bseU3nXio3lpVip
kYJNevjswKwH4a0IuXIqiROKchFvlKdJjeJTJoCPOtD0kBF5sJDUarsAc8AZ9hoxhlZ/FrPewKpC
N+8LIIkcj6UKjIBBHMEHNLgGE6I0ABWhjb+pIeDDQAsFsovCSolRpxzgoaFPnqQ2aRKKpHX1MeTD
sJWEbIzAeaGF+9wIrdIpzC6w6Axa2/QxGP5JD1xOAN1ghneZoQHuHIwCk2/kpgflUZbnJjQnWRY6
InSbcMtzTTiMsYQEBOg4y1NRaFnrd6acYqKSSJiVWOTsM236EiQjbYtvjCY9NWmjZVIEFohIhrQp
F0EA1EBN7BHdHSWKIgwAApA0anivGWqmfWoV60Fh0IcWxqvrGRoSWSWdDEAYRxtpCP2jMhrEflPN
IXgRilHymEfZ8F70ZRJSMxoVbaOOsVkeUitCXdKIC9Ag9aCpmPcYnIIlN9VOYECikCTX4bQaOdVy
ZzImUdnEwGp+tBD/MQD+YqLmKFIZRD6aYGtQ5owM9Ru8CXvSi0oigWd+xBp0vdXrjiTFowa5GqvH
W1mdmoKKION70aWGq6DUbnlHrGoULScfAhmsdVFt3rVxjjgzToJ2m+th/BRmpSF4Rptnz1auCNXW
tGruTeLQFh6IvbhEYjYJiZvyzDIPYWhF8R3UQQLZFuoMLMgoxvT7oQ3iOUcEOBepUj091FPJdW8a
hObBKhLhBmnhJH3owQ0DOimx5RK6BdVZwEYJALWD539BUbofiSJNzUfdGlbjIE0QvQ9oTX0YeVwr
RO5M7Q7Mmk1JzdyoHqcmRWVEKQZNo0AWK8AwGZnYeSYCx8lJrRZZ5SgY2myrqqwGU4sZFLknRKne
kTgo+WOVoPi+kfRW0L1aG9lxkHDbUD3pMGhBzYyPoc7L5DhpZdfQLAXO4EHUKlQsVIWVxWGoC/NQ
6JDIgSMycLzFCo1ztKqZBLb5XgvGPWTHQkjPihLkZOpRyXMnDxoLBXWGr6cS9mdBdXQxYRrjOAUT
3gB5XkQbkGaC5qk27bOwBJO9Wqkm6K3lJiioJCOTTEOlql/RDG3c86gPX/Fu62Nc0hLoZDUrGiq/
7lnZbpJMGO4SNGrGbhmJiINSzeKo7Eyj4IhiC2kFsDT1oNAOTRnHOzG1rRw0BWR35Fi0ngAXmQRi
BtAwsbW8ajtiCs30FmgiJoFhosHoJfTqu9IVgkJzMABARa/IZDfMkcslTBLZsNXKCioWKBFGEaL0
dgwekIq3EjtrazCtdSHYa+CRuJ7ugjEJjLsusrCLikw0GtoVYgcXMXdo23DnGhqdRCPMgdjD5qbM
qosnM9BF8HHXg4A26TRoYk9tCjV3xKAKvgctGQonizXjiKaiOXuiGH1ip72QNqTW+xIHNELHmM2Q
EK1soedyC5FgQxAh6qvAitcGJXoeZAFhzVBVYbPDWohHQY9Htq+lNgs3UCMQAm9gVqd7ncSbRyMy
85h2rKhFt9SzpNwHUSTsBRYUn3mspfej1kHgpQlTtBboQdFGjhU0PdijSq7WW2tS1cznwjgzJAQ5
mCFABYD0J1fkTnJB1d3dpWrTBQ9cScrqaBZ1GDxqTSOfsoab4EdG/aze6408dhOpRtADAWlXitFT
3gwiMroqQ6kJ0QfcTTOUYw+VFESqdGymBs0dTdE+cxBNf09dWuQgGlHlflMEeoKbrAoL2WVNmSLe
QxyKbp5M6UK8lLneuW0iRVBGAW2kw43SLAA/bnptE8hg07yfcksObbMoc7zXklZKH9jApMAWRwaa
b9HgvR2ILFV9ozOm2J6grBd4U1hxdIGCNs/a4lGDh7A0JF3+LgSWETwwnKGMCAJaw+y+NXsRUVaC
GArBgmn04wNPeCff5PgqbnfGoDw32B1vMtOlwmUT/tKHTZDd8QjPTGKhpfdFkYQhpApANfe1EEx/
tEY0QwdaYNldhurhjncm3itdlCYPAdNiUEa2mXivDCYKwfN9i9Aylc1PJBXCNxS7xvE+Y4kZuHkW
lNCWbCstdMUwnwoatlIIavWCBzGN8q4MCRdq8QAVp+GPmnamSfqoLi1oO0UMDXc6/Ao2PhhDCBTc
VPyuHGSfIdjoSzfjbfWdpZydSqOTaqeEa0ypEmkm9G5NYPZQcaqCyGGZoYSkmzKUese8AytVpYg1
jWIjuInRcSSBhKCUb3GH6ClJzDF/5eM4dqS2OjwsxqjHORqSCbTrWYBZJmYfhRbeIGk3fkmNEd9J
CZsA+GuyPxa82qyo18ExQkcPdzyiDOtZzjUd97+g5y3gBcp4sKI6xPtFVKbMkWPcBkUTWnftYGRP
xSAx778oOo/tunEgiH4Rz2EOW/IlSZYlS7IcNjxOwwiABAMAfv1crWbhsfz0CDa6q6qrBhnC6nhF
ch0OP//W4OT8affk/oV4sLquxrgmaCradfCzaH3Qm3abex7Hmse4UCbxcCOZK+OBqi1tr1njz+u5
nTcr78PNn/ZzlxDwVVr/wIUErj+OT0u8avOZr4gevMs10PqIbxeM0zx5903CcHxO7DC/1+EGEN7m
tPrlMWJgX3qtZaduWcPcnlc7FNl50KplxJtxK6IZqePulGzKVycGmkPSvh+QRYDqbHKNWTu1lddn
xfzPmYzvPFqaFmfFvhP9de+LZaVscf08MoIpfdV9Iu6SRnfDLfL2ODyFvp6WLxn6TMGLyZ01XuPG
2/sTO9+4vWRjNFbS3zB92WPgFL/56DTCaKQ98y1pgRXh4lleqiAnkpG7M/2+SZl8i9aeoWOKDXmv
Xt7PaGTW3Xz2Nl2I0qTDkMADILdD879bXTlFbF2pmuk4J1RqQoI1pDshLImk1TOEDJRpGG0PTcLW
tWDSAOKKjfoUbp0o6KyC/H7uNotaMkVsWx65Nx3l4BcWwrHLvjdhh8/TIt2G+NY6HOGTWBZPNlLx
VI5zk0JObcmQlvEiBoIGxw+PR9gR96dustEvo70Y+1O7prti42OSX9QweH/9fMvA2YpdYJq36lFW
uJlhfLtznhRdaoe7VaLjL8to1vwcLzpbytlrbFNqEWaPXlskXeViyJKSxW04knnt6EQNUvb/NPQN
XhDxHj/M/BlBaXsyPrFnxuguokH820MzfA6GtpHnfNK8kn0q864a6ZqaauyGKMNDPEvYo+glnymJ
d/fs+22vL35IoaGizNkbJ6993U2bg9f5beOdgmLEF3iUoX6yVjX6PB5sJWNkxBfAz1DmWTSx35+b
eeiYoPacVJYjHMbKTydpqtRs8vOWQjA0QY+NJo3b0TDK2h2L6d345D+yj/Btjcb+BUv2FKypox32
1UAOnIBQDIk282eigXgbCDyLA74sEU7Dv17ogNDlpKEMtnteuHORHu0fty3Hy9qZ2J2iGpiDv9L3
D3yzGlfUIFWfRcLgyreeea8uHONfgYqUf/Z1n7JrGQxRegrRHTRlQNDaO9XaitPQ9MN6q7PWpaec
we5HPtaxTzZYKp5Ed9j0XHhj+8MxrAINbcmalPNEO4T365g/sZwrcSUYHVU31F5XvJhki9Q17oYW
s7408bez2ZKObDZK8E3ApqKu12oMyjDOmx9BHO/ynmFCBSeKD9hll3tMq4grD4zw63FW58wFTXBu
onS4TaZ32dmYsf0zj7t4VmDS7S2ch2i+zWKZp9epaEYu681fVGV2iZBknIVoyDySurvk7bHGp1wN
Yr9bA6G/47KbczMuCca+QkxH9XGFZmV8+BNTMCmybdWIeApux2jn4UqO7BpdgpZ+N+9wUq0UxjEH
l0cUkE7sBcFT2vRUbiv95UmHgaK5HryQ956kIfzPlBe2n5QO9PaQ6I1ZkTVBOBJEsgW9PiD+LTVr
7SozaPtRKUM2Zac2xmK3XUU0lSlHELjd9jVfVxhP+2lpbZxXumMOOIEPv/Pj7JWFG1Cntkm2b0eu
lK3WWSuGMQ+68kl4/gIKswJJlYVlw+M+SgLb0VGtOj8RwpCx18VJCKtAx01A9gG7CWWW9fjgN0zO
MxVqCeVD2oe1f1K+GT9HhSimkuGIanf4Mo4qEzVxX0VZg+Z9WBqVnWt1DPisCDmj0SS0IqD0dREJ
6f1wvEqj6CXlx2JL6aLam6tlTOERQNkh73PGk3/+obwfx5yswSWlu165NIc4ImSXDfdSpttaPE1t
U9QA/kP2NOnGFECFNpB0lwO/Bgk8uJIo3YT5bYwS8bMI5uM99ELH1sfu2f9CcVhmmWhjIolj/I3z
2tUvxexx4k04cP9lUcM1vqEq+Ob1+c58kQxAYAWw1cybLN1lyinRZYEJDlXvYNfywjw9IRAb4yV9
3DD5wkfbjRnhEmFHjd2IC8/PY++RLtG6bFsq01s/r/oaD5Cqten6I1okxmpt3+i4ZLwG7GnNdvzK
zRb9lS5KQW9kEr7us1swJ1vojTDIjHmZVdaqCFtyNXCHFpH4sw9pIav0o8MHINSCAr400YckQ22y
WteAjYCxGKljpmN4qoXzPOauPWPLJxzUU21cfpxz307NiWCKKHoKbG3XaqAc/BunofDLPfbVo9Iy
Ah7s1PItDJIRg1H/WB/zfFbdySkgmrJr8QF9LIYhbW9pti/BJXQmCi+9t8MJt4OQvGRBHe0X+B6D
H0ny4f82hNpvTt4eRP1tp7Y/F0k/eqewS7Etjbws66r5SFT3lDiv7x5M1MumXIIAFxVtSMYh9ijv
4srN2/onatdgOiWTL/JzESIKraZAdDlujHH4O2fZlWdzDPOOubeOw/MRNYuudh2ab/me7Z8FUafc
Atiyb1XYzPqnt3kF3euyJfg+y5EwSNn2RAKZYEq/m+QDhrSoIe9U4SlzNym/navJBZE6e3JLbkVW
9+4kWA0IStmI4JZtDCDnohhFd5VOiLyE/imopY2Xf55Xj/CcuaWrUuVuKQ0nsukidkQdF7bnwGe2
Ro8vsxhGYGOj0uzar/hAVj2NVV7uLrcayF9F9uJ8v1OEEPBKVIFofABmAbt6KQgJgkxkLmuJCizY
apsTbzgh6BSucrqNH5Z4zvStaT5Gi3mwvGI1VwSCd/BMNHOZ0GsVzDabT5sM7c+eU6bItx4Hmt4p
78A9i3Y6mT3s770tFR6CGS8ChOFLxOZ74AakzYqnBxJEgHIsWOlnrLjJxC6Y2m6avPGFeEPrG/Bv
oT6t7ebzEZINUQFGElj0HKr7k7c5NbBx/jugzuBOAfaJNEySxU9amVkRksjK5UrkG10bSNGa/xd0
BbbdntoX/xpOGVdr75D7nzDy8OWNRkSoKuCM/tl5XHQFLm6za+aivv2+Rbr+RUfm2qrtbUcy5DRP
4XJTNiAGPJt94d33gZzN5dj5TwmbBA+XR9sc4vADNvXheZMDC7nNZScU/rm+JHJJX4c5GO5NM6as
Gk/xnJBsyJ7se7PbYfrijXsT+KU5/C4s874gN8QOiKhna52DttpqAltBVSrwlSgp/VHtx0kPNSao
GQjxd9dZOiSlevPSpKL+nrRH8meu+0N+HyRt5vPCFZK8hVza7u6oh6B95lNacqX8JeFqw6sufPCT
Oqx/GqUPHpicp0/BZMReyWJsVMX7tWNwFmUzUS+4hfzQLE9xGGKZv80mZ2Wg9ndBc+LbWr66aTCU
NSHwZaU1ck1uqnFVAgOFfEmB4Ws/j9WTie2i7ppwVQFmVyqd5evovIBnMe1p9zT0fe+dEtpcnrRW
3cs4qg4lFtPS/neU/ZqDj0MYMOYj9BDpJx1JYmbq9vDFpa5br6i49wwOI9ueNNv92ntZSMGWrXfy
6FbNPRYhwVfA8fVxzhjgrgNdBFFXeu+TR3cY/bsZc+1YCpfx+jkafZwSotYJwGumRUbvQuUw9fwk
cSeGfZ9va2rtSMR7Zvf7HcaKMv3hMUHnFmyPYtFuel9cOnYgDyplhRcAnu3PZYpvo918cVt3hUa5
9DbZEpAbGnB4EXke/+e05QyS2Ca0ZJwcPLRt9/wfdLwEyff54OP5kYsEZiiIjo9PRoZ31QwtwxAM
R5o9gNgty7kmw9mdmiH/iFwFVCWrhnieoBrWPZ1eNEPSeO5yCumJYJd6vuCq3NRXlkSir3FGm8L3
lnfeqVtH97MlDpMmcpvqej8fCMnIJjX72N+txRLLBxvkW3pqe6LWTumwiu6bOaiJd31Nf1MD8rmg
DcDAozX5F/mpj7TuCNK7tYnXtCxUlP9g1Tf4Lrxlcn+7tcnqP0B1NvvC/RoxhTj5IU/Ugi6pDUgj
ipXKILC6kTZWAtXQ27febYljBdKlW/Up6GuwLRgBFIvOgo7puDhulCrtV0dBJMV/eleHePCSVphL
O2XyiSTsuXusU2d8WpgBxiZutgB+o9XhWHXzJI+XgXbk3evp8yqXpuMbfDqETjV4ynn3RVfs+bdp
DDFFmg9aigOPrPHOHTyfasp9MZ2axVfZNRVGJU+FCTpsRaZh+R10UYo415lxKCeyoNJbjiHuU2aW
Pi3dsgbntCeutg47GZ6nms7vzHQmHvSczlB9ddEnZUw44N+wHfzscVfz5p8OB4B8gVj1vlB2lhbv
8F3rl0SFFqJDCZ9Vy36g5W0GEQNM21yAc655y0ASsl+xS3HchXPev7Uf5sjn0UsRgm47MQ3zptzL
To/d3SFuAGSQ3JBpOU2Kuait/fCdbzR/Zs6wj8Nq0p97wRMrVdzu16w76rzMUrH8OJJijUqRjDRe
7ZxGDUchm5HrT90KTGp0+iUAzRSgBmnG/sc857YECnC44ZvUexsA3r0SPWdN0ZeY1kPtNQzRxeTI
OYDLiDWfRrGXknFT8xbNoTtn1Ow34yb5SwPiPff7Sjfm+VpVMXGHd90IAnWeHPNeFQwrn6mLRz2T
QLf7/0kRRGsZT3PwfWw99asJB28rp92Kl5g2Kz5tjN72vIRafzH4kJAIReLat22UNGxTLpPz0bqZ
3L+PNhMWIx3e2/RgNBdpC+GThm39Pox4zHfyA65fGb/PFvlDR0c79+bU2r0zp30YU4Jf41i/FrDR
IFVr59AUAqfIammn4rtr0VjeEauuPh+sE7423Q6JVwcz+T612d3T6GmA6MC1+6+mzmj6225EwhGA
n90vsh/Siwlkf1cvxsGpwQzhVgGgyXNknOeIenFxgwhKaGt6kT6TEF//3sdt+4biB34ohxeHZKuP
+M3rueOZm7bpPeKLxENccLOXnhaY+SeyC3+l25J/XsZ5gscI5nmovHzdqbRRqN/Xwq+/BDFODPl6
FG8urwcfgmfHxDjoNHD/uI3gdrYL9BcW3JL+THWkNxFNk3zbQtN21znDLryNE58YF9ioT9ZIIpy8
wRHDaosVjkbF/a6rlD7wzhaxUOUBR/O3yWBCSiBQ8TVtAgkcBnT4gimENGeWAJaiGpTzMbgL2iWq
kpFWmklir3nSrYvuM8zf+nK23f6n9SUblVzNwLVBYmZzo5PcY6B6SO2KvXkBdTbFtr9MS+0/z/Xs
Z6WxoF1VrizPd4t9s171RMwLOd5sB1kTCgjlfbRfh73u/zNTMcuqkWsGl9Sv6Zv0pIowa4vUO7w/
qcaFYRKu5DLm6spvHX5u2riDEDddce0j+gaYiJoVaNF1L3o+wuVuHlYOVUxajmJUxP+Nl9yp2zT3
BA4T7TG8tvNyCEIaCyvPyYZdVOVHLv9z9BEraJuozQtSgeFZ8DGftiYxnIjlg9tgNCaY3lvVJ+CB
5q/b24UBkt7t1zpHx6MYQoCc3KX3IvjYYtnXInmN2jZhd0OO6X/SHmFx3vstla82gnDjDLrpbls5
VtqPw29MGB/A+Z6hNtsbqR7mrR0XYLdwoSvyw7t2dHV2XqLEoUlLh/ZXMdr1C9lm/KorM7O7gFLa
urImsr+8WEp5cZuevqOXoPfJm6RLTzSXXoJGYFvuTegw1zTc3zNgZEfuyiCcmS49je9r1kbH/APx
6UbyiYY8F9fIQ01bicybL55t9PywLQVUcxq5j1PWz/sBrBC28Q3WImzhy30h7rZpJ6vKppYEiHb1
jvDWj4X41vOqxeC1Ool+g8iuwVfWayP9gw6zQWdh8PMBYeZvHv3Q24rCHfwAhpfpdbVL559HZVa+
QG1Tj2GKfxpIP0Nmtm0BHg6Iodfk2d+zjqawq6f5PjnoZ08hgZI/Ugk3fqqpUf5ZjkOMbgJ+H1E5
M0h3YzqrTZVbUxeX41jxaIoHQKpr0QfjzKaZm4EqMqP+5QU0FPhbv75njGY5pz3li9yRMA4VL8T6
Z8xzIZCJHyw2FZvxgvuZDl9fIrEBhZein+VX2UDV/Mn54+xh6nyvq/RETuWZzK98g5RoRHQ6iB/z
utJBgGQnffADP1HT4uJhqpeeKClQdOpJnT0nLo3/22bn1+c1D6YAIr/LfubEJIBI+JsPJwwff0mT
3jO3vmVjBGE0YymyJh8zZLfEO8mMelUAB6Rhess5MZYiaz1AyguLyuly5tiBDcBYxyjqDidZrd89
XlTpPPEcqaHrnpZEgZCmYChIIWJ0Nvd0rzFWYZ2qsW7tYrRENVeuqMYk7mQV6dDRv8558uoHxUFo
0eQYKNFyDN7jKLLZMPIVLYBa5A/jJRoM+/IuRnwE95lJCLstD74OYfDBdoy47dxZZ+qsVPmeBtTt
IlmrsS0YgTb6+rz0MoBSU8D0VoDy+W/eY7uW/bSt8JJ2XZoTfiW5+xoOmhs/F2b1zoiopv5ed36f
l+3RQo7t6CjS854yu1YU1GxjX6px0QkHdSbdzfVCnQYRRvapMUsAz6th6Y6zFy79cd4m4dpnq5sU
f6MFHuo5iZAAttTTPdueDZiaOclEHe29mnYxPOnUb/3rHo+huSu0AbQXS+97z4irbHvr0rHIGDqt
fMwX1azYanvF3n8Fxht2xp1Jq5dIu8538D7x1L0FdTIUd7nKoF620UsSvmHA5m9NOwXzVQYCpL44
fPMWMaSlZRtoUprs2C7jybrCuGtRqwwUr/fYQ1feZP+iGgMUI4I22y8I/khRA7OM1GUYjny51A7K
VcXO/N4jb9sugVdLdZIqd7byDk1gg4kVUj3H54JmYcZ7Fu2+NbcdK1fuJ2lq+4AEbyWKIIefrdpk
B5TwAaLAL4WRRbV9xPdV9B+GjSQRsjEn1gNcNl/1NL00ogWv56I1xzkYEjYo5q74UBf5JnXXYc7X
H8w6zZfMNrAiYdYtYbWgZpjBPzDiOq+D3B81bP9xEd7cNNgp0Fh8l0OtALLSVngXHjKSODnCAZO3
NTXraTKTKtBWhEdxQaRWz5+KnuTeklgh0587qzhMYo0s8jI9K/t9RLRI4pgOl/394LdUX5Yajd55
S0TUvuwbHPr3JveIju/RNKpzEqiRltuOYn/SLBA8zgT7rN+C8NgnnJfSmbdt5/Kt6rnDRrYJFkxt
pwaX0qKsCRTrXoWAp6nqmEUDjLOheIG22qN+dFLFkEZZNrD7aNtU3qGatPG9XBDcnoGtO3uZtoKt
0H0qbHChQ83TM1COpDvLUzXex+EKJw+VpW6OxZb+dSuAtN79fGrDe8nV0/7dZJavD4FjgbnsyWiz
N2eG9FOgsrW9NrUVRyVbF+BXmiJHeaztyLY2+kpcq7bjAKNrvfxg6oZa6L56fhYtZDdkqvi8Fl6+
/YiniJvDixsT3h/0OVi/1rHWleaXFadjNT2kJLKRDYeoMeDWGuos/4RcJCuum4VlvI3jWgwgpind
XLUuvD9X+OBlKyMRxsEFQ8venecoqQtO2Zohy0iWuL2XueFUGlRW9jorP5X/gtk/OgRbEWq3dSoK
ATO2KOt9zWOS+8795tX9Fa2GHU5esgfTE1V5fJ5EwDWogmwyzyO/XnGT2o71uyTmb3/xcXrno3Nd
1Y+DqWlvrdibP4HHhvanYMiozClItfcAh0hgwQjqi13D1Ab9X2PTkPiHRUX63FgVw6GCxtd3fQc8
gG7jsPBSFG47ng9rxoDcqjxZ3zyInfWDvIH1o9/MESYCVdft3Uai4h/wCCO9EulN5E5Suzotd5i8
8W6DD4BTLoQOL54sPHNJ/AQzdhf2eXOfemoNrwk5vW+ZrDuMfAY+9jWxbcjmDkfnG7Z0iz1v7J+P
cCVc26oEkQHeRfjCsMGQvLFwlXnTdoIfR5fv7WvK9VFwWSNR0+GHoGTJ1punNk8/8JojZ8gPEQ+/
5cg8VrpwDpKzKfYwPcX7lgAWBeGUYqBmZf+Qqmx/KOaeEdCtHgZNa3zElgi9PuDNJ+C7u3huQDYS
JSqOq3BJ0P5yS3Kt+pNjLNA1vfQ8wMVeFSpkWwqaHl36e756J+R12F9vdYgCrwP6gcxApsWuTQEB
eu7lnPY/BrX6P2U87zPAg66PE+qLQpfaZNkPeOKYxKNcBa/MR7gdubmPKX39MnefoU6EuVoJ4XPX
y+jjXV59y7vfC5tCXqWWa1rH6VzNg9bkGh6+vzK4sQt+7zVeyCE4EiDuMBl6Yt7jj/lKb2HkUK/I
IL+TrAK4m3eoHmJWNDRkXpxEHx3EwizKInZSnGSNeIIxcMwxJtqOhtjCaVn+E4oEtCbt+/QsYFi+
HCoFsiFB3WchuM6OdyoHO0czc+iXqIASvc71Yr8ar2XVv1ByeQHWn56KfO5qRqDFvXZYe5hrN0t9
XEaG+wNN4Rz9k33YJiVYD51NF0Quhjg9UijG1ARojIp8/S/xFhffmnQL+OVx/xiAiFyHg0eWeL+g
UtYO7d2UviwOvq3ail6LqpZryKNt/P0Rt4wdHxY6lOAWuKLAtXB1jqhFu7bf/K4IfzCdTZ93gdq7
3EzhD9WO7ji46WBL/nph3E9IyFOhK5985uYE+7qwXZj18yN2x42t8rbvGk6pWr9myAHVLXMohX5r
QO8NgWDGsUVJLrp7YIp4xgNT7H65WZWjLWs482eUY2alAww5cIOefdCFJbX/sn08CKQjEdS7rM2O
tsISTn5c0ZP5n3benuEki8TQwvIs4J+SiOZVL114xQq0QCAgcxGeZQTAdtrQ7XLPxJHrbrWvtAJ+
GFZ5larDBZDXlR3rLF37CkFb698dUe6x455F445xQ548+H6BWlFPRJJwF3BpoTOwbXNJtz4Pqz2k
6eAFW+R0Xv0QUaJNoXEZsT5UhGm4WZbUFOoluAUTODI8ag54vTsGHnoj394W0e+fWzTjEjyODgJb
rB5PDA3AbM60xv3NK4pgeoRIL94KVADjOYs3D8X8ItKk2rzxiO56RKn2Hv6At8E70FafRWfoBUw0
S9SsPbBQlXbNjOBwyuzXPGU+qkA5yTQ16QiTPyyF7s46FXFQ+cfuw/WJbX7RPTGMZZLl8odJkwlh
rdvr9BZuOZ9Z2+VztA75v0T13ivCnOx5rzWKg2lB83fPhwH/sn04jtWUmh3d+Zzj6sQY4P6s2ZzI
71ZP/lRm0oVLOaR9kzxDWUQtlnrCEyFkSxMH4d0IU8exg2IO0OMjNj5rf0mOr20OfFuCQHWYU68R
fqdDPG3jZUmP5HPA0ykqRpBmO2PIlj32S77a8kNc8wuMXIyVOOZuqSKpmpe61zT3gkN2D3PCaxAl
jJcX2S3La0tyD1EwDnbxuq4NyK9b/Pp72sgjv9CNHvVJ1BMonV542avskIP/KLPI3aJjaRDfulXS
dXcrSDNfwuB9z7JDM4QOHZs0u4ni+ucKNXT7SJZIUG5wmt018cWC8F8P9tXz4tVVew768VOukWZ0
mWZc+TC39QIs+SnKoBqD+yJqJxF9pZpQimxi2eQSBaG294Jq9wYxk//RCXLHuzFftp8zoor2NCcx
L1qI4NjcOp0J9qazxe1fFNlF5E21bmm/ZbFpzYWvWVIR18h735c5S899Q0mu5nFN7L1RTa0zxB5x
9Mmw4rGjztIRe49dkhUlgMKxX7KhLtLL3g3qA6EZip/ZFOS/5RbaCVmwjN48oZfv8ewRkEgyk+vP
Mq03V23dkX9ZpqFvEUwyH1/GtA88ttobjKdQdEzwtTIfovozCs1uOa17jn8ZHUgyv0KvpBjvKXrS
KjMpPvP+NIFwr074P7d4b5/7pY3I1IocqOM4Mrl9DouDZOKp6SzyGOPNWI7LNQ9PH+sfM2CG1e+h
keFcIRip3wxpWROK2K5ruB2oaWeGZPEgsjXnfosb8GhaLLYyrPLHb9Kf1r+00oN9VIMGvsnMvuVn
T4eqvet4Cv/WZBqGn7HPjgjwFEXotG8G4CLSmtu0mIivPS1J067ntF2a4RcPsEWrzbC6nSx78Vji
cjGLUxrFw6+Jm/LJN779iSh3SKr8SBA0zcGeLNWx+OmvzUZzclkpoh0zYjp7X4PhY3UOLpoLW6q6
cL8jdhqehgnx2W+te+vdLcik/RMCvm5+6DEbPF6PBm6z6tIegAHaF2j4zGaNGO8AluvlLx1R7F/W
PLXh/WCtnJ68QGtKnD1MVO6RgS9JtI4CpA8BGfUPq0uW+oRicEsxzVn3+CWZbIzXR089uB1cESRy
NKZDnDeFe3vVx2KGSxsv83hLlkZk9zu3tXcHXAwjSrAoxHwaxGtw4qJs/UsTJhDmDXMZ8EferC/d
UjC4+0k8v5t2Sl05pTkUcICI6jUt1i44cS+OOKmG7LqjtWjhR1eRz9T5I50+T468bjorHe8XNNkB
n7p26OSJ5rAo7o6IogE7vsvrrD0Vf+I4Zs3Zroz0VROAiZczWxfxlZJ4bJVgqda7FX6ArG9FJsbX
O0zkcPvG+4mzw/w66lVvX4pljOKzMn79O12QoHRjMtYnI+v2b2PjOiqbNeq6R5s5D2yGPa32U4hP
8m9AjuL3rjKm4cH6Sf4yMvj7aE+QuA3XAf4MzTHU4fZasxSFNqMVC51okljexSOr/cvSra69Mwl6
YOqU3xq07NHsLqNZ8vqT79f0x6HJw+mZzJSWyG69fAj6+jRb8p+xx9jAIR3dN6PWIbgGgV5xw6+n
Ivi0pwc8kJUQLY91jCLmEmThQc+Be9+eTWfJ1sW8IfkZUbwBiEn70ZB3LplQOKhgAhqIkwzLR2g6
/iUP1bEURew9BgEIbcPbGyTsJsNMT28CDlJeBNjAUc1LHVIbCjH87ThvbZVDP0/vOsk6XAXYjGAC
8XsT/cqGaGEtqIgMy2wEhC/YWSztAQhNQ2bMrn9PMGL/ChdLdgpDfA5fPOtk05aTl49gGZPTb0O/
+gWduBd66mH1h4HiNDbTN80OHAzS7qsfx2T3N+27LXopbEMyFASm/B5qscXVLlbjlwkZo+l3ggYm
RKQdwt4ybK3g6B1mBk/s6ajCytjE5ZcoxxeDjZ3sUBfrFvsQxpoZCMXa0T4Z4KqAubkDptkwJVZ/
4ukAPV5ztZLKzSJHJM6LyY931xb5s2BlSdM0h3326INZCpKC67X5tIdtn58RdHXDY+xr2XyxkTwi
TQ9VdAJRAz2WQ0upbP7FoXbev8KRBz8WH5rojKWHN57bFdkLBbrNuGIBGUzZyA0bERkk7Rvmc8N+
2wME13A91oqnqA4/Vm9YwTNMgURnnOvR476ox7b/A8fug/GhH9iK51TjHfc65vhHVpxBbhaU1vmP
denF25BB9LBUIwTYLENscFmGIuUc1e0aVmhi10/KZIywi4rF/6Sd2XLjStKknwhmQGLNWwKkSEpc
tFSpSjewWrHvO55+PtaYzS9BGtG6/5u209Z9lEzkFuHh7nGECn1RWo+NGFZCm8zvta3O2ZlKKCHU
iO9y4Nlak70AXum8X9QjoQF1ZoGIQgN9762YlrrmHFnIJ/IL11mNtMG5g5pAvS3t7AaiFJlYSuk5
SiQvcgkNwDf5X/+CAQfBzgJKKjaRBWuJeAPOPfdXq1UeOlAtO/haGmrriLAXPoyT9vAjU1XPhlNA
2BjtBjueuxtVzeuXuCSZ96xZn3qSf62PVnYcVn9Gc7ReQrUquSByLXbj3knOhT843zRUIS+2Etdw
EgPEzx79vBvTy7sCtWitFclLPXSKdhuZGpIJWO1RvxaBbHbJ0Jo0u4U2Z97p7RB13+La7PwVh9em
xQcCg9qzrQiyc2coEIFLqWPQH+epTlW8oss6sXVRryz0CZg++QHqNMj/UCOlP42skN3540W+MYUr
Pj2RVp+0ZuWiBm9VInWznryyybThe9foYIS0TB+DrWOUBhJSedHfUVEiqncV6kghcsgpE6jknPre
rHv9AGTRdgCtafsrHx0b6Y0JHArmhKJm/kOkNH4dqbh1m6AsiUk3gQ2VNl+RUA2esMIU0zeSPDJw
Ixk7tF8+3SiaqsiF54c1iovcCLPHQlphCYsks2q37eMKF3+tVwqoG35+j4yTzSZFr+6J1n3HU5Uq
fKThgaHcziLTai8eO386NiB9BMB1KQ1PgvQHBF8WdxWHAp5HXWvtM521GsvtbMp+Ps41PWU6Z3z2
oy4cnudxBpGuhRV1sLwu23QIEuMPmA3rEKPE9Ldq11UE4BxrVmmcdeFSQTRZSaOnyYgBScuzK0PB
emO4oBz+fAmSqkBHuNtISptw6yP1dookSneRRcZTFVQV7RwdASfHCoIGUC1QlI7+RF33RPU3h56T
IkegCBD5vmeLerilW0wMNsqXPJGiJyer9VEXAUcVmWtCn+3W9F1WkV82F9G0qajUdSOEn8aK2qa4
BSDpXvpE64fV2MfTISPzi3j6fH+8yfsLe5NStHo/qnyUY99StthRW+tLPAOb/Bc8+pJc3TTzIx8w
HoHqoLlSC4n0eqPJpKDY0BsaWiMYjsglirk+N0pXpl6QFqT9iuRHrE2jdn7oeofyADwUQnpmiI4g
PMCLlkaeMxJwjkNWwVC4sDwHJSOHVJ1cRc0LX9AF25TPli2tn7kaF/x3oO3nNlXVO3LZaHYLSk9f
A59g2TWGuUBF0PnJfYOeTVs5EBiBekHoVjDLAVl4lKD/lmDNv7h9q2ADqR71IEsy6psx8kdtZerp
xHkPJM7gxEmdfYhmtT0HkTKdQ6HlqgeVKaturEyOf7MKccoqNluKiA556heKGeUX1Eg8U46eJuZW
ayDk39aUL39liY+AYU703lyHVpg84LLak/dXenc0S2r1F05AR+WjqbJHY6xTscY0DRJlMI/x3qdt
G+K8XMXmxSpNGwRA0/085wqOSnngDlbggfmmgPlDfT0qXwyoSRjiIPhp4h8R5Ei4i+yIbK8ZSjV4
tWlKNCQB7RfuVZVk/GxUuVPvubv6v5gQGNUdKVYX3lSZmT+PNEUzoXrFRfMUl0ahbKI8dY4RICVv
a6SysEwEfl2vgo/gLKDDRyhjg6oeuWpr3GrIIyuUT+loDOssB878OmdmcB5Gqnt34J3qQ6I6aX0b
Swtou9VLPToOdmPWt36uXzjandTCdToSt6NJSuZfiIkpIpHhENKQAFJ9plocfHcaoib+H775V7cB
d1eKmqI7cPh3UhAx+Ifbeh4c6eap8E94TUXduh9lcz8oo6bvTErG2je/9vUno42bH7OhDRWMpa4M
V0ZakqzCWpCtDYsiS5Rw1SWStoS2De9nV6upOt8ijCmce5TW06OeJ7AixrhChX8Jydp9U9rhyDKm
KP4QflBSG9PYUby4rCu4lNGg+2uhZjwWUKr8LfWC/ksrcv0Z/CWmjVDXxvisN5bjuEEY1C+z4+jw
vXt1UlfoP6If9Szb7zJPFA7gaKBMGeGh/hZESNQSG8AcF6b02D8PStJRz+u4FTeUf3TjrtFGMmLk
Re1dig4WtZwMuI5I3xNPTsVorAIngz3dg0YUvAkzdcJON1QEFJhlWhtDJcK/l8Mg5dlGQAThzx6C
BwXosD+N1iDxatBJanKgdwXuLdpOH5cqJYdZk6FXbV21Kmp9a+ghdLSEbML2Jqp70q2MoHnKE7NH
StehGKL8a/vr3tBVY1c1RUndJrTr72WtNM1Nn6XIWsOuSz2tjiyL29vPK4j6tBck3FK/l7Reoyid
lwWoa6xnWw3Q96Joq7M1mITZcH7GOXP7WJDBdYYIt0PKZbFHGe9DdY8SZfhGtJPhwkTFKzomsGja
PyRwOZ4aqY9X0AqgNLV518PpWCIo+DqIFh5t3hJLrHQhhupxMqQBtW+GXsrPdcz0KzFpF+2w+up/
JyFapRWspYr7obT172auTMdEndiERVSUyaavuvLLGI/Zox2lM2DEUE0vHY/17x6uinXRTHXnPIyU
0sOyexIQ/VUIvrYzmo+mP0EnNGtHf07D8nIVTLafuejv8pT1INRzhxKa5SqqWox1WgNqmCf5nfZq
4i76amI9Ae2qjoKvrR8m0aMOqQsSAPdq+liJMfySZM44QVtsuzMQcV2yFWd0NV2gOv2WqhBovBm0
mblRNZS7qxIU8o89EWd6jT7Hx3byEesiPmugvaCSe0qxpPOh6wqcXOg8OqG3maL0pZ1LJ1gVgwJz
lafxh8rxrj34pPmLDQiPGRWyxN5D14GjQT6otkudenjGMG4ykCXG8Qn7fkkvPkdV1JuWEPMAQSJ8
hpIEud4s5xi3VZw8nlF79fUGx+KguvGhPgVwxpuk+jHzjhODqYn+SIbphG5WlDL+A2Mp4J+tYcx3
FgYzxd2cZt22muuarUExKWLDGhZEaEoCz7j3893tpu2PyVwYL7WAdLqygfIw0q0HQG5FIuiBSmTB
lwIUbp4McvJfKD2y9ibza+0v3h2VWI/0f6IzENV5Omf2wWUJOhHBsMfYbO6o7amziVikLCntVqUo
dNdOygkL9UzPlaNdz8VX8DBxqfkN+TM3bX4cCQRUF4TWIURqoq5e2UYY/eLYd9oKUdgo7yZMKygV
i1juQYpR+0OFzZIHA1eAnmkWgH911zrEhjIZDrYBL4t7rsRJNKqIo1ZRknLL9KnZWF96vNnCH8hW
gvAmt/r4DuKULoETcTdip8LKKMEnxy1YSlVtm7DDUcGMYU+6lojpqzUZqi3cubQHtAFmLn9fuFWH
nvqBejM3zmASpVdTfXtBkX9EgsaNkBNs/UtiCglqPg6hcyq0oakeqFOhMcuci7WBEiVafUz1vE3W
nZ2b39o4mDAeJiQ7+dScCOChPH0rtQlRSy/ymXK5Ek05bY4n8mLZJz3YfxGkOUDRhbUB/s5GYP9X
SBzVvibIt6tJO+bNHJxw74nvOs1Ch73iVquTxwzZnjxa9pBrhGZtjPLbVQ1V0dQjRizkDpsirkzf
gdTbmc3POaMnX+0B1sKWXWWOYQ/jhp6vvdLdQ8fXKu3sTB36qhstFFGGpgc9YBY8yAmHherW0eEE
kx6SZOnB2kJRb9oIVFCHRzs6+jkKvZtNLVUITuuw+mGV1qyS9sF38pKoLxGm55btbyKfFjq5V9RC
YE0aO4TcuED1av63bIIKTib16mE4KIU05CMc9dlZi2IYCLfUCBsFvWhtf9Xp2vRHx7+l2M8+UQbF
BaPMn4bIz8p9yPVneh0dKF4kBk7quaGSf1Frc7M7v5U+G4KzsCdJzcYRicSlcozSbpcomT3f5PpA
D+iLlQg4yxBkwY95supsN5VDqG9bIM7gIAehWnuc/7goRTOHmTeosT0+tpxpmhHntmWhzcAR4WvV
iXi+bZzE9A8ojNBbCbJSVFxUQ6FBaJz+Vqyg4iHLWuWcLpNgFQnJGrijVh5ATJDujAml272Czea4
UrGA4fTMeBTgZZRCywlaOfFnKaL3K9Lt4YLrVfTEHLIcMpzUtDNGvgnM+m7UZqTEkgIBjIv4i9nX
1g+BiIZHohzkg1bOOU2NBQjnRGkRsVCaxYQzPDY52bf0zVVi+9PZ8E2jP1Ga4uHiRBpfGt2hDWfA
GT/2St9jeMByy71i1vLXGFbBz4QPMK9DeOEq6AJwzrqrreZXFg7EjIMRgXvaGfUjXx/4m5E/Dyjn
DDF/L+dA8bciKZV6S/lu/Nrn9rDJLUs0N23jj/0xH2tcVxz4BI+9BNeDNoESeDv6JapTHIAG9oqd
4IDaswOPc8GzehvaUH+gTXI7YBoU+2sK3fV2zua2WhdtVTxM079HTtfGL5VOEQ4OfUgVEwFNbrkh
49puOEhtBBg3E7QmVWeMW79IwmdMRyJShS6Td8hZcTwZjLRYp4Zm2iuYFrBUIxMu+gq8tiu2XO8l
d5bRY/4zh+E9CJdWr8jVQecalbTrglZp+rpBiflICZ/StF6lymkKQ3DaOsiQrvu97P4Og9WSk3KA
ynUMn4L8HHi4ABNEl3YMkIj6GD8UWrcbAU5unbmFND3Sp50mqlj4iNtOLx1o1kEDd0KlNFtxoLIx
Xod62TC1wG/nO2GDfSJOr/3eHRqg6JXotZkspMGC+JzW+hjdOI0TXmRaVaXeiR5dAfUCBbCurMd+
9NSMNMsl6VXhTkwxXCy7aBCUBD1GC1Tk4lXQCL3wRBIMf+DPk/D5EE4xygztzrgpGjtASMIjfVNg
LzqvcQgzH8IKzwQP547+Xh0cStyd75Mtwc9jn6Xw3b60fmVQLJZN49kGADPUObW+xwAmAsTCq6G+
szEb+zoVw+gfCzrPPjvqVHuJEF3/fdIpeQOeTzIm2KVez/mmTotcFlNQ+I11L1fUctTchVaDwYsW
gz+u4ZzAcdWxGIBwQT6modiszefykut4volXML/YKrOdNGb/S63aqJ4p3JqPdqlOHtLy/lT1dbqZ
IboG8Oit9jcifrg76EMA3fHqI8OYwXrVNam7esJuRl70ytRJV8COCYp1JNzaWkHlhHUHPGQ4hHAm
EJeWM4V2kdXpc5INqX/rpKkywvFOVS+LLewCpObwz7I0cTobzGE+VGTqvwpUBkjVlSF+COfaFEjp
EMesYCB3OnVKuMWbWKPCzz6TzW2har6g+4ms84fSCABPcjVv/uZaX/4swIP5BXXukJkDE0w/ezOr
7bUjq/GUgWcNqyj3dfnHUhXqRjq1+ZtASyQtnCatfcREwipXfehkpEJtmWcwBSp9Pxo1hZMmN8Ng
V1iNM3uSulO5djpBbx0H1v2tdjEaWk9F2J+4WPtkTXUJFprGdaDcXLq36ccy66bhFiUAeokBBxJt
V0UoxCSZNDxAtWl+dtz93V1HOdQ/F40SmSQns/BUKgDpCmYn7nFoDUMl3lpZhxQsMuzwB4qBGEZw
I4f2FAaj1bA8I1SvuOmsTVsiyj1h9i6Gg9r7I1US9CxRsoHH4LBxhwRhoIYG+FcE8PtDork4wxuC
7U1A0dvYBEkUj/yzKA420gZlR6rSC9TBbZGuK0pPBY4Q6GhAIiI4aiufWEpxJX3Gkk2dki1xsiJK
gW5U64rwrNR3/D23HG6epq5cSEQY7OFG089Dd0aaj5k5G790sDQJZhh/rWtGRqefgkbJobCgJ44G
HrUQbUbtalzW2QPAz4xCk/Zj5mZoZVBspZkgT6TC1umbGX9O43YaqLRd4F/B1+H59chH59CNUq39
PXSVfs4MvK1TV3ZAO4eJZoNYUeWW6nNlBlNb3UKyyYxvGoYSVH5NRRnuwaXC+itsyTBA2Q6LwPBi
6C6wYQQ1QQBBfFXyr5HdW79SLhrYHzqFCXvuDYo8g4UBJJQ2O/WGGho6bHCqrZusTFp/lw5Wb9/g
1VM3N3IgYOFBhMMhXTWukxKusyVx1RzruNsXeYYmOexr/TCOgRpIoOlQ03/OuVHfiRxI/5sNoUs7
t1APVbeep9Z5iMu28u8kUkkgi1JR8EqfGeamQnarfNOMpi/o6ctfe0xtQP6trGoq+KhfBPQ7ROKJ
kXnCD6r7VmlzsesAFBwsmIR4jEUUYAevCoLrKhlg9igXQWSlBa26V+DYJLsRzXaw4UKGDdDWGrml
rFu8BjLbCV9IK8fmBu/M7twLu2rW0WB1PTzlVgl2SIsD1S37YkLThQpBU24dIHtcu3wZ+vd+Uopf
cakE1a50qtKBmi5JQ1D4Wi/cKS0GQy0lOuycAqdPgBhs3aFk1sCJqb4VMy9giYwuC5N9GMZq++Ko
BNwgAgjh10U0VfrRxJ0u3BYx/AO6VGAftTKB7+gSnMZB8oxTyxBcSLqm+lBUTVmcaARMn4laN5rm
3MgKvtvMmqk7hEIBQbtQTL16MrrSojDdNUAd/RBHo5c1oZGdAcvHca9b8H6UXreQAthG4SNm63qD
UHE0hwPO0/Nvw+nNCF5uG/+84oT7kZ0mtG6aJKiC91csHFaTPtMcqE/tAeJwFz2KNFtnkPAYEHaT
upqV4CmY001XaDtn27ouK3XFgln7yKLUEfCLVDqE0Cpk8RMqK7fLUfITaG034XkdrHES8WCDHLId
XSvcYHO1xcDFxfat57IAvRLmxddbR624cEVVmFaf2kF3GNJqWvc1bVBqOFhUgQd6DCIkgEohudaS
seo2imV/z51y2Kl9KE4BGgX/ih/xux4SmpDQSWl6b6v4qC7tzM0OO52wKLoDRY91P23j7I8MvuHT
dWWx3/sNX8bB8Z2PjfmPs/jS86B1AnFSd3Dux/apcKdxZx9MZd26tvYU5Yfa04ObDD8Gt6Cl4ym7
1p7lg5V+M/7CXBjYIxSYLCBB/UFKXba0NTXX6Pmm3+Zh2MAt31IvCbVNKK98YO3DmQNdSlpkC+a+
nLkd0Y9PbTuasJTu3B1nbDPIdgL1BgsCyUtplkgK/pJ3AjavywvnuN1N+l8xKJuySK5s+fffAdhN
VS/LfWk3/a8d/CsD4bpF5tljXXagpnMKqg2Fs0NcPXy+2h8OotHBgf1tW9pyU1GZ1ccUBcNBM7J7
yHy3evcQG4//xSDkqoD/hGZi2X88yQO9tQy/P+Bo+1Va2h/E6/dOqF9xyl7OhWNBDIIe0Jagiaaz
OK+WIhvVMUvMlKLnWnsQ9henujLEcocwhKZCKbE0zSRo1BaN17Syl7QXF/EJImrZrmv0pNa2Trdw
Kj7/ZMvDvhxosRWJoc3WISw7xeV9mzwk/l8hf9bd6fNRPvhib6azOGoRjQvmtNbiU1P/FNFvR57m
a526rn2xheuzGSYpFUq+WGq4TXfSebymNQxwq75yb1yby2L1S2X0wzHS45MdffHNo2/8NoorzR6u
LcrlJ7w6kXixjYbs+VyDfzaDI4uixg9T8x+eluXSL3q8hL2OykplFKwE3VQrsPv5Zlj3/7uVvyzb
q6lECAUIvsz4pKM9SZQ/Dnx5FunzQS6f/PUD+n9nQmSpa6rg5CxmAiugVErVik8XM7IV5bK92qLE
/XyQDxfFoQRv8ihacNvezoRMDkIzXVFOYXlysJSN8RzVot/1UF4Z6N3zcJmOMLlgdBskRdcXp8Xu
c00NpyQ9Re0d8EbU3CGzX0ewBufy+2QC21HdwiZzM4uTb39LcPnWM8cdqceEMC4lbmCfT33pqL78
QYuzNbazgUMvPyicxTrFBS0yBQXewKuVEk0dHVWePx/wo2/9+gsszhh9MHyrARU69fJG/MgxmMwc
qplXv/RlzZYb5/U4i4M22xWoaRWkpwQb0wzSMlI7OEG4vskbXPUk2stk3NiIHz6f378duRzY0W1e
PV2D573csZ2TaCrCkPQkc+WEchIe3RmPPaQA+Pcpj8mD/ZNUsb/L9tZdhmsTOPi1ZiMffWPHcC4t
DQj2DGvxjWM9NLsJxt6p9MJuHSo0VEHab+bXpnp5Qd5N1dQsgcTAFLa++MaT5vhQDdv0VLUPYL4r
TNNSsjTtu7+y740NvloQ+FL3ygdeNvawBe2bCGcslQDLEtbiSkggdtUgTNNZ0LFJJZFtcIWgS3Pc
P1jDk1bcggzGIDadfeOIn2OVni9rAe1lwiWs3II0bsw+u/Kr3r1Rix+1uAzbKJpGnN+mc4fychqf
IpwQJA5jHfCFVmw+/wTvLsXLYMTWOv46UtBA4+19VWICamY+X8AOHoB+VnX95z8fwOLvX/pD4cO0
zJTALCEWmeV0Hijj6TpO3cr3z0f4F+a82TvM4fUQizko/Wg6pObTmXhoZTl3ofGbOR+NZD3g3k0x
fIcFSF/JK+v0/xmXTMy2TQIwuTgbgL5YIOZ4LSb5sS+/44roKRfdnjwpDm5IP8cO18lrLd7eHUgm
y2e0aRNItxNC2LcL1qBlqajkz2cFT+k2QxvBmYSvcjDCK2fyo5Hoj62RbdIng+4hb0dyKt+vh6BS
z0YgyO5r14932IdDj7rSxvraQMvvKPMxMYJUPXfYCxyx+1XAKzHQ5eCmu3aSjvf5hvlwPFsA0P9L
ZpzFGz3RJIGMeFTPoklWafsoiZ/wx6+y3efjvHsQhXXBCAwhLLa+EIulMgMYSbBdVBTw9qk1k5u2
egqqGmclg/qMOPeF+vj5iOL93cGQNrENqARJx/JCyxC3N8YwqWe7wF41NZSfjW85X7KZWk+G7det
aejFvqFutzeaWfsN3FdhSE/ZE8vY5pjF1LRmDYHwyg/i7HZs4bZj4mbusRJZdW350qJzQZttttse
Z4pVS+3DVQblmDlmvMPaM/yOxjy8ctI++pA62hd8sdjxwlzsRCg0BbIToZ614TH/Hifcg+7ce219
LK9sxQ/ONLktVpHgLFyH2rIbK/CfUjSl5HhhHp6U2qa0rHU073VndEvsdUaUOcOMu9M8rT9fu/dL
d7lGaGzucEnaBHZvj1vRJILeHeN8ti1lg/0B9h/Kps/2Iay1Rn/5fLB/HRHf3plvR1t8UnT+Gi9f
P5/rX9DR2+/zb+1R3ctNvPE9Yyd2fYAR4kr+yO6Cp+6p3Nebz3/Av543736AIP0mbzVN61+XuVch
v6Hg3QMFdT4P++DBcGEPGyvlaD5Y3nxTfj1G54wGr3LXbOMDPKwrg7+LNgSzN3SHvuIm/yEuN8Sr
wRN8keAF2/M5aHBvQlF1G1o0Zoizb1pG8Re7Zyzi2p8FUmmUYl6rz9/+m18gAVrZ10IHJHj7C0Zh
woHHeOTcNAqHq/4KbrvzR2+IzR3mBC/opGHgW06y6ohrPx/8o51GxEP/bVO7mLMu7qUuCua4oex/
1vPmydk3tivz/DGb/zrlzf9qpH+78NV3Dim7I1ex/u3pYmUgmqcgv8/mdKcM6Jqc/Ovn472/2S+w
EbE6QKfJ87hY11yH7CSTQD0zw31n+Ru8oDGFKB+c/spIH14UwL8IfnmMefwXQwE6h7OhZtxJp8oq
kHv8ipsnmsPFSNwUv1xVqbquCvva/fThDF8Nu9g3WAzqWVIzrGI3m7q/idraVazykMb+k+8LmOTr
MGgOQVljFe1h89Upwz6SyboEna+v9SC/ROXLQ8xrA0Jpm5izWYudNIqiL7BpVc/5kEY3sh//0nNo
QCyPQ8DnK/vRniUDMlWp0c3IXO6kTOQmHFbmbVCAS2Z8mrfQJcvhi4l8+fOh/kGZy1m9HmuBds31
WFZGmqjnwexQedFaxqX+vDWU/AusiuMgdMWNjfFurup7qlq32Ww8Zul8F2Nn5WI0Ha+bDAq0icv+
ypbYdeWajoRLPQW4RYdzex9EGjaGSj17BQgi5hYUZnztd+iYNwJSo1sJf231A1Rs0Vy5+LX3Ab9t
84haMHwF6KdcTM6u4gjSaU1QIkyMjfX22CXds2rOsZulOb2e9Pwnjsi7ojJeKA4eIifcp3UhkBDr
W9jY85W3/cPfo/MCAJbSSVgugjFCTxBwv1PPLbHEajBF7MKoNa6M8sFxdQgQTAciA+keWOXb+7bs
JE23EkU7FyuMXffDTTGs4xMs4Lja4Hr3+Q56f0jfDrZIZmtE/IquB+Ls1KgmSnGX2ceZPmvwtdXt
50N9PDE6B1jUhXRVyMWFoGMFqZfIeM6oQQZrE3v2S3jEiQut/Jfxv5qYqUshVIJnqS4mBg16jjoQ
aU4G+ShuiiEGqjANEOB8Pq33FwtfkBCWm1xS8VpGfLgKpbM1MdDcNfVJEdV809LZ6iYo9OBKlP7h
UJZK5VzimGKJS/D56o1StCkrOxKgc00B/C9CscgNoiH/ZUXWr88n9f4OY1KXdACun5Cqs1wqfKlN
GTBSDiMDzoab9nvrjL0nzczSK6UB7RLAvb3EGExi1iwtRyMRWVzNSWokDX1LBKyJEk9gaHf2F7pL
bQ37qbVfMlgEUfQV1SOOq9sEXaceXunR/v5gwxW1yEK4rh1KhIu9kofoBquBTiHOBIGdECfzcjWz
/ouNQhZnG4QyGuTNxSi4m2mUpgdxJqhXocYYEApF7oqHz5fuoxP9epjFa2/UCPDp3yzORcoluFei
e1xdIYN9Por2Pi7lm11CGGbEvl/WeMtmLhUfN7pzrP+ZIEcqyVOLoWqebZP0D4yllZHRYh1m9/3n
A390Bl6Pu/iKUwn+rtuTOAcUcI3MuLWHrVa2m89H0cQHe/L1MIuvqFulPsyZJs55gZOB4+teQTOy
dVOD/l9oobT0aPsdWVB9xM072uM9mR0SO4nuJiwJrvyay2CLA0LfemkYvD08C9biNBptjsx/COzz
BHUHrIHMF4OdVVDb+hoP4m79+eQv520xnLTJzSXPDyu7HM6njGIlBv5/ffyiYysOVuYG470o2bEt
ep6guw2r5soZfD+oVBHYm4ZjAe+RZvCjXt1tCGh6xGuJfY4qbavkq/kx1c/DpN0l8YNj7aV1ZbwP
VhiHCkMSCuoksvRufTug7scjpMpBnoXWrSvMP5rovkp2OLnjRlevqh7aSffF0DXXRunL5XHlK3+Q
18JSdhBiXm4+4tLLFnw1Y4lwxomNKbzPuh+mPCFUXRnxjQYnLhndrt+GIwaMfHLaHCjZPQTGeTrY
aKXwgqrwDeusjMaUv6VZeZ8v/0dfxnbISqRON1Fy3sXeL9BLQ+XR/HOC0AYuldoQP+5hpvcw40Pa
qwIMITH+Zm2iaz2b37FVLg8BruDaJdMmnlp2bO9nvYV6GwT3Qye+lvWuTNy22wAwYoN/sLtxLfFm
rRX8p+R8U2QHMzpryjaImitH7oNHCQIHQTzJGSELSfjb1UFzgzRKS4J7lJKebn5VZ1CV+rH4JeBu
HGDwqkXgYrPjDeV3O7jy/L5Hkd4Ovnjoy9xse7wygvskdzbVhM85JgvSeMH13S2h/Wn+tda/l93+
9szzsXHb13mfVGlYi9MQTSq0WFMP7nFvQm4YQWvDSVJuMUm5Vqf54KRfgguOHdRCw17WaWjgNU/2
ZAf31gFfSSPa5ePRHuQqtZJ1UX1XnCsH7dp4i6kZMc1U6NUW3JfdpRiFm0x+19GpDw2/h4vo54fn
PaypQzyBawRYQ75NlPt230DmExa+J/H9PB2DbWrspuBgxH97FjCJnzqDKjvG+OVmsoJjOgAhu9r4
K/awZVJcodxI5bbBD9nHQrUqFbcabtAHhjiap3F0LdF4t+Zvf6q+yGfoqYhBf9LF98XX8DsL7pyr
P9UXnOJ26R422hcfrvqVz/Mu0loMubjlBxrH0r5wiO+b4btOX+/uz+ef/91Lufj7izsVXzm7sXz+
vtFjMuJULvLgKvrRd9//83EcYYHyWryP+jJkdfq6zad5iu/b4dmom6NTciVl1nQfBYNyZZ3exeLM
yTE4LwSOvMvqYpnyyhxaJfGZk53lN+pYpLiPVuTAc1lsm6nrd6g9r0RZ73M1HToQ0QbXAbcxEP3b
baxOJKZ4x82HzqWZyXq4YXfuED9EV2lr744nIwGu6peEGoBmGRZnJvLEqA/UA4i1N+6UI5LfjbqN
rrxq73fG22EWj9ok7TCLFVped/vRS7aQV8W1/Pb95r4MISlqwKq4xE9vv5mM7ExVjEg9tDvQaQ/1
0qrxfgVnd4/F1N3v/3QHvhlsWRkCr6Rx3sxnS7ahJ11xp+0+H+D9tns7wOKoppf4aFL/rcuwxmrm
DvrAlTUR72+gt2MsjmulSiyRhlA92I8IQzJULQhwHsY7Pt+zf4pcn5kNXnQG9D4Ov+S9vxp2iFA2
9l135ZC9e3H/7cL/t3aO/nbtWnr/VtkQq4dmLakrSFfuI8++Mt/3SdNilMsOehXyDchrGjxG2SHe
sMawbuN4xq+VWIFlXZnPx6fqf+azePQwOsu6PmY+CNBuY09x7XuxVbxrw3x4T7za887iWOFejMY4
ZwWbNWweD0CQeyL/0d9c247atRVa3Ei4YWAj3DOSfy+33fpyiBGY3Cdfylt5FDvdrTbimeZf0tOv
PFrXTsIiGqOLPb5pgpGFG7rlrb4Orn/Ha7Nb3B1z1ScVgi71MG/kJhu3+k/Cbze/NVaai1Opax3l
Ga9W2XnB1fl9vC1BNAnIILMStbzdllUeG5EZppdtiQvhPvXErvLgkWxo/nTlVnmfXFyOwKuxFteK
ED6dCOnVcLgs4rROtvbW9/JtuNXXhZeuP7/DPrxfXg22uF9y09Hni3LqsHvYXnshL//um4h5MZHF
jVEDWlU6VIBDz06M1hn7fvDGtUte7kXPn8/j42NmWTbsEUAAKmFvVwgXnExR8kqFQ55s8WlZl7fJ
uTz4bnzl3rg60uKKMhTM6EOdkS4HrFn5Hq5f+3zvu9dO1dWRFleUhs+xWl3mNKz7XbOK1sSDnnFX
3xRXCK4f3oWvPt7ijippS5MGU3m5o0bPcC/Ppb1H3PW//XTLGyrvpsIxmRBuiLtxF3vtSvvrYuP1
8L/cDYsLCRcQqcU6E6o3uDesmpU8Jq7m0l7qypSufbnFrdTR9T73E2bU8SqmiEaIAd32Xr0yoQ8v
v/9ZoGVhxS+VTrck8xm9y+MrdhTx3Ws3z/8h7buaW8eVbn8Rq5gpvoJBWbJs0WG/sByZc+av/xY9
p2YkiFe4Z85+cdV2lZsAGp3QvdaMFUdXIAJ2AUYOb9nU6aBVH8+jmHCGEN8IIWTYJf/iml7JoA5m
DGUwkC1+VRroQiapCcnW3JrldWf260oMdSy5DgIsDJpMxwLqXoOH8wMdBePsb5/f0Gh3sWEq5RU8
gCAEYwAK74Jgft+odyAaNUPY6gDI4xgmiY0FS6R0a1OvRFLOASRdsiw2WJh0VE+TXeWMFCDypDF5
c/PDsgtzfg/PwTqyG9Q80DVG7aMARMAwa7XJ7/Xr/C3f9rhF2ntggraPsbTbat+0m//IorutO5CP
ann9Kys5tABtfuxgjSqUI8AithOf3KNgZF8iiTf81n1kGtvJbFPe6ko8tbPg6CsxHPkrfjLrsYn2
0d/bXNigZTB85HkMIzX9xRuJaHZEpyb2F63B+P1FrCsKqhADmA+bGxAMmG9zSya9Ac53A5jGDAs/
q6vIVtEXigKiIiuUo68rlN/rKhL2SYIpa3/CwD8pSMFex+6keJsqOYnoUJLO4MglHWa+NU5lrXcm
wZwS5r8/YdLti/UKfhFEwJYV4M5EIzb1Q/qBCevuzV3hXdVYHLida2QfPM+Q+ztCSO/zpVzKYY+9
wgETA3IrizsCVLw0A3NhjLvuAL+6E58DIwF6NmjrTPdYvwOJyqxYD3gzbgIPZ7qKvBdPoTfVEIC/
YO/R64ncWgG5r+mfg8fgcbKyIFuykx1o20A65j+mh5JEJstQzV6tC/G0++CqGAU3cI/u/Z1yrM19
uZM39S5Y2bZwWIKd9x2Ebj8jVC9dMnR87lYpuipjxBPDDfhJnbnSZSI/VDjzU2Mpq2rvw+e7q8mM
iETcsvOE35rczWlfSKRMFq+2gycFtbAHoh6Iiq3O0J665RTSpKvKGCwklijYAKtq26+75ZTIuqvR
0IHl/glmRUzA2+z8SJwJhdHq8vc2KJSnCLkAw8UjtkFfKcfFCa/7p2Yz2iCAQbAFnvr0o/oEF/0y
N0BpgYS+QGLBOImZSP/qEyj71rlBCEQ0fEJvxiZoCcxs7z6I69EIV+kezNQGd2YFFHOpzJVMyugg
XatUDgTZOIY8J9FK+k20MTRvol2le9JXjDVO23jn7OlOA62UlE5alML+j7T1EZf3ULLc0E2mINZ5
UialBll8EvNYmITrlB0qgzOABGsAHaUzQaa9ZqyLcYsUKhEogcbijtO6OmvK610EGcmmxfKSBxf2
wvtXSejVyVEZAfIsrUzC6eRwWaY0tN9VhvaYrgYTvemsKJqpKFToOVHDyJwL5fR3rZkcwGX0e3qd
CTCiTc5yCKztpIxSX08o8RpMRANH1K4xpgYiNrM2AVZliWt35cIIcCcFIXZuaFAekISj1sU81Vmn
cGEUKEu18IBjUKo4VVDy/taFADNltMfJWMkmoK6N6mGyA7rJMYt50uRr79wUOnRVQVoI2iec7+Lk
booDTKEFks2D91KbaJPGrh9R5jui5W2lg1eWtJv4WS3N0QBZfUu0TWPGh/gA6tZ/WQO81D2VslTg
SV/oSgtlyKznyqpQ43xYKieesNzibHSLrmFdUDHvgbCaUnJM2UdhE3XCXt2Pn9qvxQBdsQV6kBWz
kDsX7F3KojS85JpOrQB/8lsGFJ56u1u269ac7H+68h5qoi3jw+QWQ1xoYMaQ+yZkUunb8/5nqZTK
AzG8AbMBxDcboF8aKBzD6YWshlbWIimNDlXJDQDtDjtlIHI30mNwmswiaAuO/yoTuthQ2qXC1gvA
l4csvLqjrtqeXbOdvCeOTyTyv0v20GaJkQW0yKK5jNLKWIpRYBqEv25ruFvsARYPe4HDW7e4Dwvb
t+4f2WzUhpBRBR6DDCRLlTqzpNO8JAWn4x68iT+9KT5L9fpcmMKy2HGDBbylVb7PbH+fIdHklgor
Zp07TFgnQENoIpD56A1uBuAgJaBS2+u4GQtoKPpeDYBlmYjSWdnJnOO+lEVtbtEs+LgG+NR+WCJj
3+tG/1iTdPP/kQdN94y+CJeSqJAEqIB9JYdYlXYERPx7e9ZWIRzqYlf/lO/pobBlPAK4xvB4/zBv
2zamobyL3aSSH9gZQOW2WCF4QU/ZoUVMqmxds/zRNp4hffOkBtIIQ+bsCaKPbuqKAqMnbeRd1xWi
UmlE+DmOtMds41k4xSXmpPntvzEw+oUs6gQFQMgExVhDW1bTY2jwXa3R0M4IYuc85qUQ6vBaRSmF
CIiEv3d+Mp0I65cKArz7G8cSQ52VUlbdxAAz7VuE2nu7AQY8QRc344LP+p/L5UxxykVCXA65iAfr
VsTDbnusTtLWszJUqtql/BIw5uVZS6IiyFrsRG0Ef/fvGzJYtSsTVMnQdtYJMddE+dQAPm6B53gR
PnWK9z1rMsu94RJhX7zcP6a5+jhmrP7Rb8qnRqDJzAQPiypNDNscAsvH84K/QvD2PyoEZYmzdATS
0qTcAOnfTTWpye5jUSwzOJ3CjXG6WBDlP7NMqNSJTBJeevJp0Up+Hw5Tkgo0RRN4+uaYLfWv/20X
NSo3lVpXqCsfQqcnVx6FmcQYN4DwM1yGPfodA6OWB6gWXkKpegEyALpnWkuAexzLg4hnwu4QrdDM
sJPMzxpdAJ2J2fB3BxfNKp6ePPN0Ym3tTAB0JZs6wgrImgkGI8T99jV/EK1oOxIgcRutAcGKAfha
K7HjJWtvJ0txb8XUgdZaIeVijxWPOzz7AjAXxXvQ3uySh/6gIsiUzozDnKmxXS6TrvRUQLYTlRjL
1MheML1tbh/XD1Z+qB6c1RdjT2dsypUsyuSHI/qf5RCLayzQxSJhi3YhaVYK4/LNxUFXciirr/d9
AEBerOkVkOFvvMGhLWBcr7/R6Eve3kQbcJvg9YO6slrV5JnTE36bfFQNnf50m2cVRLWo9wU2U24O
SVE6URwtGQc246NFAd1LMqYVMO0mT99w4QMC9P0I0lBNV/6vZ5don2/rw/RKz2yumF/PP7IoJwBc
bwk4y5Ms47cE6xNgX0+R3VR6wpusqXPMJGtOIdGrOjVK6+j346n1NcFQNo1QivtQrTACaXH8m5b8
qBoTdGJOkMijNRZdk9IEq3a9kU3SRIkQyuJeXrbI5PGKieLa+hHdsZZoo9Zo8nDhjMObMyqXMqnF
KZEM3pcYMoWje0oem+d0zVuSeQZNklFa6XN8SM71QbK61X3Bcwd5KZc6SKQiGQd+IXEPmFHQNNiV
8n1fwFy4irmgf3aTcuPgifE0OYIEDmCMEyCyZrr5lndByJJZaXuo2mWZfzQpt86Vl0VhlmD/ZfWf
z9mXy2+g3DsQNIW0xoTBnjfcTbT9iCzP4veTfwJ6J8xoZ+IZA4yb6DZh3fy5Xpqr9VPuohUbkMi1
krgHV6wVHdq1tBMw0tySlsQEIMKDqdqSVRowd2fG1rOUivIZspCLGCKYPNXH/gPItOT8uFw+4GGg
Xz51hPUKNfc6crnSX+t7YYCSDIoERhmkXoa6HM2Pghz/xOYamChwjio8cznl09uOfP2vm/z7aRei
/RrQ1MKATQaFE95pOTKuj+flw1QFeQdrEoq3J1bZgKFTv4X6C5FyKWo9nk8nc9tBZGgDWRTVdlYG
cQvoBCBSoG1MGAAYNZJopEOt5AKwQymT/oA/Ity19tE+BuT7u7RKCwRN757xw9CbyQ3SscalSMpN
SjWA0AMPu4m3WrRXZJsCZZ56Uz6qq9xgvmjNmqCLBVLmFjRodeMXWKDvoyJt78/e79UQX/lPZcOZ
uXl/dSxx0+8vzk2UOS1IAohTooyM/EHOQoaEX29+b/8oo6q3IWgn3P9oo2zIVmBlBs5rugHxqjR+
wD7EkDl71THFqoNkTcZwAWXhOJRYgBugivv01QMbYWvmL2i7LSQL7MH394/yjhiNQoO0AuAX4G6g
v4MeRpMKoeviUUgdXjqpYBXPQrvH60h4vi+GjtX+I0cRp3YBTHvevFR0KiernpI6CreNJbNR7ERA
SUW05TUH9jdNBm42MJvfRUwpNyDDAkT0AT1NiVGs9JKR89K56M3HUE4sbUCjB+Kj1AnzfQs1bWwM
DEScDQ4mGHFlm5hczhjJnk7sQoluRFInKrk9yNU07LOk7ITQroeIgPwqIQLo6+5vNaU7N5IoDyWK
gPnVUzF1bPAcOAJ85BEMgKv7QubPc8INQpMCRhnpEnnHx7kQ5XLqPKORKjz66IoA5hw4LowNkFIJ
OFlW3erJ6IiQsrJFKjL+a4EXoqmt1DnN82INp7c17ebbN0c0wKX2SBbtOgVwuGH8xPvso8stz44q
g7G7NKTJjXRqe9Wm66K0xsLLz8rKAwxHJ6Q5G9Iz+mz0xirtU0dO09PbiiVZnlMh9DGiZQEj/ZJK
2fFA4nxwfgeJE0ufYB3rQSegFj4JxwCd34vFc+UDHzQGXPUaGOXlRPjOAlf8HZOmtRheC1hRqohH
e7pwqMlxN6R8mTg9eNkWywrM44ChsERrwPU1hu8ksofQ5KPlKK/1ZbQvj2WB3gHZVhfrdCd8j4kl
rqp6GwarVHm4r5JzlkzDTO1iAXOG4WtKLbrQa0GCySeOLoD2ncsWIua/UogOcwOUkaxXusnq32wF
wAaQmQFpgadBmIZSkAtVVxIn6QcwbMQpkcvytFgIy/vL+oXDpQXBCaiwmZj5AgbAtYeThiiTW7VO
HRWPjh9gKsy4BwxjAR2JfwZyXkH47yoHzUEH2qxNtC59myvtER7+s++XGNTSQjN2rTEBV8LGC8D8
tYlexJ38iKHtOli6MPY/XmKNkel3p/ufTk8C/t6Vy0+njgQEOhGCgSZ1FqrZ9bDlHdhPSQwyAATI
Wy5cpwXJVt2R9WzwC+1zs2eTMqDQAJgsGncoiMDu5Wmwga5qaKB9IOcI7bit+QBYQwNIasOyJj4a
AL+CZeVMJErgMq1R7vkE0Hm1C+R1ozCOke70+GsvLj6JiiLQw+n7bY9Pqm1zsGRr+LbX6sMyRXT0
mf/IK8RiiY2BtSVmCB/vn4M0Zzkwo/j3dlAq5Au15hfCCH+3Vk/R+6v8cwweta26TnaBUW69cFlb
Pyj9GpvkKbCV9QFTy0d0/eD/bdFklZxn3S/slw50BAxm30Cm8Vw21EORZI4MaNNiDdo2cDCA5jN5
bVuBf64D0K6aEkDvUbsRg/SpGRP+GdQByWsm6bHH8CdzdgNlR0UCegGySjryH3z8DqQamdPU/mjz
VZYaoBj4rGpeeWpLnjX+P+k8pZpA2AYukyyhQA3ghOvrrPcaiOsrLXOAESCvF4Eg2jlfCKbGgY5L
KsDVGZexzNA+Om2dtA84+qh/IMaTATFPleTEQYiEvKkzR4xNVSFlaOFKltlKeizRdrUUhkfZLPal
upWElYaOnBKxGSvFonOfvz4CL5YygHk1CchU10uXBn8QlbzJHG6lCnsRLNMyKXYF4DUHgl1Hq+q6
kq0UrFiNDYDX/FNb378Ic5oHI4r5MiCB4o2Yhl+TfU/UfKXInA8UDQoj+ZOda0y/BB8MOTM6BTkT
NLCsTvCD1IXLU1EaeR8rddH5g4VW47nwCwKwXhBTgNMYPCggGRQUQPdypCk9Yxwt5TkCjFCh/LfD
qr/bjt5CAfAcE5DVzaJBuRp7coqzL+062zibJ87cyDufIEj5embUfudsPma+ATvES7wK/MXJFl0k
ZGXrB72nDJkTEQQmCAG2JXhsUkM5gAq4IVqKWJuwQiPqmfivJcKcAMgdoPIYgL8WCkYNTmjA6Op0
fN6ZXDFoRGwEeZWD95FwWToQrQWzW+wvzp3uucux5VmPquLMxZ4SKDzLyxg1veFKaIUidHHz8Q2u
y7/0gcd9pb2kS2YKCk0gX5QZ2AMQQHVn8IXikV7PFpV2cCNFB9+s20aRGWHYGmyHfeyBsH5omnCH
UcUqAvGSJLwMCqe8gPIWCAe8X3VAPNACAT5Dy4Sd18W8TnSx85/dXFSey7Rq0T2qcbIjtWnOGguf
82WY3AXPKdA1MfhON2/GILQtXX2i/UWnqmqBok9rAXMVEZAWGVzxIb7hc7iNKJHsoSvAWyUY6kf3
WtiqaywEA/B3ROVrRiZLdzJPSgD4C3wPIAcQBtKQ/yIITMvGFzxnolXS0MkZiWhjVbVlD1q4jYcZ
ow78enFvjdLh/n3/zcevjTomcBWwDaCNF0Ddv5bvQumLxpMXEXjCHfP1z2Cla/SA1GuO/MnIH2wE
OVYY7iuMDA/TizX8PSHGk/lzOhkbjGWaux3MIB5DY/JmGKsT/q0G8vSUGk+54ZMUvWabzcZ4YuUT
tzYKF0ZClxO6jvHttN8DzmdSSLrrnoXiDXSApKrXkf/g9wzXc3strsVQ9SDfzZRFA8jwMwqnlhcf
KoDCABIKM9hbKWGhutFjsdCBa2mU9fGyAo4ngjSvMwcjX2sErVQ/+W6/39vgFVl/fw466Te9QXbj
T/TA6o2ZuRnX8ilDJLR12QGBzD2b6hLd+3v7ozLAJUXW8sPDC2/nREVABQIrAywOjDjmNiG5Fk35
nIUYLbRoEg0mSjn/EaJjBFLc+4p+G0hey5gO+0LPQVLkJTAr7tmPnaIpSFAzbhJdbPvrABVpAkhC
8Qt4OdcSOBDVdaOUcedk5T58L/tNuzkAovQL/QlbxRwYNuO2VoL1KIiMIW5i2aD2jC9Ur5XKhjsD
DI309Xpi0xvAC1t81OpLpzDqTrMnBNs0uSkNxCbi9dpcsZRHbmghTcEcSbVMtGcJDf73j2gmxtF5
gLbBCOJy8whrr6UMIzo6FinHnTMrspLlYrcgmx8PfdysMv2cAcG+yJhcACgJEq1rQSraMbWqd7lz
7yV2n2/CSiJVtS/q/z5kxoouBFH7JlVyBrZfCNJTFCgHNMXIPKiBNRLwn3E8sjZwzmJdiqMsVlU1
cuWWOnfeghYUs0biCf2/BPn1p2BYqWVs1C0jUZ67VghJAaWEeAmQcdROllIhxaOMBcZ6a6ngP1SQ
t99XixndQwAoTNVeFHmB1H59WHlc1SBGTjwnVsuXMih3ICJuiB8k1n05MzcKL+Ogw8FykHL8NnRf
WIiFFnZhO1aek1bZBlBIR1eJXvU0+JCKgRRJawsiz7hWM1Up/UomdWC93Pu+tMg8Z28fwZ4A+Aj8
6PGmsibLNYGzNTYr9xAjp31iRLu/s2eU478STZkroVTUqu4g+vWVN55V67kzQOG5Uohp22vdwid8
4AHEI6g3lKD028qmipE8o16iSlittrlp/jAqszPae/VFkyJcHIDGSXqo1IXnBIG+Ukdwxiv8rugF
Mylro6pExubPioORmbIq0ISplF6FQr5wxcTznAhFfNEKGgUoa6uo3uZZwriYc84VHQOCLGH4HOXP
X+d/sTSxjaq6lxee02yKhVF52FCJpAuCgeFj/ZCaimtULqkxhE88TPe6RHbPACR+74qSZG9uxfge
ejhh8lVX30N5DxAwAzCdEz0Hs//C6z5Es4sNJsSfEH1ghsvwjNQD5Y0wyvWCNFmJ2kr3nGpcFo/t
jhe27woKScp++G+hxP6SBfhYTOXhtQZVx2sd4vqaT4oo9p1tQvYjEQRr+PraPseoTX11K4kFODoX
teEh4R95VE09dH2l5TF54HThuq23ALGMtn5rayDR5kngrlAfCEbSNLEZ+5Ipyds2OAr8a6KvxXqL
3jSe5NxGSy2Qnpt9uotcjRH3/CaQ9D2//EKqajP48ejybeg7mIIHbaWNRw9g/xKEl1/exjgIf8Rp
Zr22vs/Ho/2449CzbzydzNf9dvUkfwTHwEyNlWt9aWZHOrJidTzOX41/dpDuyU4lLR9lP/IdUdmG
IqlfKnD6AhlANUJtA7TxbDMAtlos16IZnwZ1X5wrgfTv9SOXGoN2yn1GMX6m4IS7cfFBlF1AbSQI
ugpHqoDAwn0TOMFS9JXk5mZX646S2RlwgCXUnvgSKOybKjdBmax/l4v9Aqj0sct655zJDvFBAJ4A
BQyqEiBQuNZpwDL1BaBJfYc3FhvZqpbji/gQGPxrZyam62K0lmfc2DlXeCmRcktDKupJ7We+o5Ur
tTCGCjgA6fAHpXmfVcOc3248REigKJngJ6kb1KDC2yoDtruQbQmAGokpP5UHHxOsutUdYpKamn+s
eDwGLEcwgZMYk43n+55/3hwq6sTsBzpDhITXO9xMZPKgdcWR18tRLdHRJW1C773zjEJEfTcN18ki
WoquRmK+MhTWk+Rc4Iu+A0BTAoRPgiuirJbSqmAdTyF/WCqk+MmIGhKQgQuGEdkMv0+3Qf1aSGw2
aj2gjwDcI6Xe7Qiu4yIdfAfT07ZXPYMEPnF9s+VPYrAN1YnC3AjA0Cq+FTnxOJPXDEV7Zmz4XEx3
+RGUSo+5PkEPjr7TaE/NwtAXKwHzJz1ZZOZwivzTMFSmkAWA6rOHtYgUXy1Fhg/8bcWhDSM6dkFC
AvMNgD7qG6J8FOKxxjfgKdROYlOoyRvGhQ/pwXGcxI5MDKKQH5i8079Z/FRJBiI2CFppVIC+Uha1
x6uweEZiaQAN4zC6tGwt610xvrIPhVE6nvVRCHL+lkedeFBpctErkNds0J5cntOHyKp32irbq6b/
Xq6kw7jhlgfweIAHbeOT5gPTgQbryKftpLcbLSHAG0K+qgDu+PqOlV7ZiElcBWDlfQKVeXDSSgt0
faK30fRDEu28L24jsbjRZqPcS6mU9wt8BUiQLaT6kmG//tn7n82yMipiT37wFZl5uh4MDb1aamA9
qEQlQ4DHtINzAFMbKYnzNLxsG4bmzVnXBRALwPABxbtBi9TBVa0nmus7Qb7063PZbFPxTcN4b58R
1q5Plpre9cmooLanCaASoWJqkInmYyzxKO91VkC8zbAPyAKcwweRaGD++ze+E4ZlYgDGhA6wfa8P
WS/RUixFXOBkjWcp8qenEUm08h5oNbrdqA98ZgSALMh+aqBO7pLQBCe7ocpGUi5jnZV8T8KotWN3
wXUoL/B+eAPNh2ewogg8MXT0eqnGK4E/de4yVBgB1kwaARgAVGIgYIKOpTSsl0JJAgV66LT1hpOM
WjIja/AfFuPXfbMx/R1qNWhX0WQoDSIBxLfXWyvKzWJRK1zsRE1uon8cuMFEbtbBvpRWgegR9K0z
Eu+Z/ZPwqChjOBCQHkjNriUGQqv6Ua/HsFPHejPYzAGyGeW8EkBZ4LIKBzdtICA7jNvUFL/zLXo/
EO+hU1w/dx+cfX8L5xeESjciKbSC0DCtRYoQoJYhTx5IW70o2iEdN2H6fl/KzHMKCtOqpMK2Axnj
hndNSJJSrIowcTDqiwax2tRIeK537Q7wujvk1CN5bEluPaTACUpTq34WUCZ/Wt3/iil9p9Xl8iOo
i++jwclrG3yE3EiWjPm4zPu4L2FmN/FGiH5QHrGpBAtzrR6d2GhCVxVo1OrhuMd1AIzbrjh5DC2c
WQichoxYBcC6oOCZPuMidS5TN86HDAsp2+RZ4+uFLZRlbt1fy1wEdiWFWgywtWRfBou9E+vHtt1I
OzeIDfAtxcJ+yF6lcVn14NRkxWK3j394+blYG+UTmxLk2GPuJ4jsI+1JGX+q8RQWh9Q7CxXyoXXY
MWKBGSOCCFeGEQFoKZpLqAprmQV6m0ZR4nQKaeqIhNHj0L+Vtd2LaAX1T6x8/EZHYBAhCDDTKBoj
c6EOr9VEMEWqWeoEQwjM4zjHs/ESxFeBEUciQ1FuDDElizpCeVEmvRBGqSNUmhmCatHn7QRN/QFo
qxr+877C3GglhCGInsqSABbD4q61Mku1odIC9AeB/Ur32o+2rL7uS7hN+yYRU+MDJj9Q66efKvMJ
SUkQWvQporHCx5tQ+/oqAPxPsb0HcbvlWMp4E5NjkgXXCy0WIBhEUy11VlIO6h3QcuR4/obBwiA/
B5A5j3yrmOMfAeCCYPj+Cm9Tf0oidWJ4h1f7iJNyZ5v32w8wfixb9Hd/h3ZLQF9nnBrytTKiTzNj
3faZ05uKfnBqwInk0RFInV7gBlHoBYWD7Mb8o28BDuXaxBPN93qphyZzLODm2mGhaKYA5j8cqYJk
41qeF2Tqwu27wpGXGR67Ld8Gu8oYkfy7ZxQ1b2JLStLkci+sZZjoKDNqkNQEX7FqPjU8eRpYfbqs
5UzbeyFECTkxbSchCZEHI5VXqk6chWsyEiWWGNqFqVwklq5QOIU1tZKHKETrVuQT4U05B4F9Xxlv
uz+mnQP6Px4ZFjBYv179YlGIExXQGasF1F/9s/hjJ3/06tCsgWr71JG4ZangTewDcTLe+3mMscvg
pKAWp9Z+Vefou3TQ96qRbfBeZHYlmy9qSjAsqibMqbXbQsskcSLiFkUEkjAs16fGu3JeAam8dPC6
NpAR2R5YmECRdNRQtcLYiHzG0Ghmaq7Rxk819xh/j6yI8rbQQn0DpTltAG69CpxwDuZjmgkK3swT
UvsGUFc2m14x75/ptIdXMRAljdrjXNNat9D70iltoPJvWUCzcxb6akcpi8lX/kLK1Kp0imCNe03M
vb0oCF+99ZG5kh60M5OVcgq5762IspgYd4zEzGtKJ9X3irpsXzkR2hMmp8Ld6BXaZgmrFMhUGypG
CbVciWoJaiNle4EzxwTtpy+ylSd2+JljjAogDKBVSER0S6MxkAhcZEhvaJVRmFfmJlrCcU4zlxMn
JiqhCuVz6y5CByKXVI7gPSaA/FqkRBM2o2vUAMLsTqPFemO/7ZiHFwT/9i8jFu7+by3twiYghh+a
IHIrpy9fI7TDOfGLgpJkMrWph4cF0fbpFjR442ZhSygU3dfemXgGtF+wRyAUlME4QN0Vnm+lMNb1
ysmb17AxWlNtn5KcLGSGnBmXAXK7qZVAQ0SDsR3KLvhNshCypHbC8HGUVprjlXsoUkf8noG/Ik0X
glJfEP0IeJfR8ToDFttrUaiJFOB7lGqHtxrUYD7QZ6TZ3iZwzvuwxMz8+0ZE9QV4QYCPW3rH1DCs
x6fye4spacxDskZO5+IPfA5qUeD2AwgO3UMxFoOuuJ1aO3Fj+OBztZPCSnfBVut/cLIrQJAuR30b
1WtlXIk+6VBv50z5sPiJX8uI4RBuy5HQtcuPoa62NwZh25WLGk61/cJoKIAc0eZKAA2OMAwvHoRE
6EvzLY10wBjcsko3kzbRR6OI0AEEmuA14qmjEapcbbl8aJxSBY+Xq0ujkeSgKL+v0+KM21PR6Yis
eOo0RIB3rQFll0huA/w8pxxLAs4n8Tku1xM1J6kSKwQQ68oHGJdGvNGSu2WBZuqKKBgZad8X3Yu/
2IbytmmMzH+7/12/Ve/r5QtoaAaCw5Ri4iflKpDMh42WiL1TCkR9dMHwvWxLS/oEcNUK/Iujt/Rl
MuRGV+xG0ewyS5COcUgSfqWlZhdt0QzeLAfBzKsv1wRBuKyDadVyx69IHI373zqzh9ffSu1hEkdZ
JHh871RkD61EgeEPXg2mzoEJACKwzuk2PyjGU2wgkvhiCL8Nyq6FU2qKKmOwyIqxR8r6Jzb2g4Wa
ZQQSj4+peHre6+TPS0De3pWlYDjG4eWdIf+2E3si0kMkjRd73FtQUV8rEKfLfboolB5hGngjImtc
JWg/jEozBUWEZyqkA2qCazDE3hqua6nU7UgkvV7Iit47dX8YFMRncQVu1FUisDqTpNt7eC2JitJE
cIvKQYX12Qmxj+afwejtxhoxKlaj/cIydqhSfwBkkyRLDOQDA6AkBr81YK0Jq059O4tC7fX0rRfu
T0+TXi0Et3eS53QnvcgAhh9XjzFE+bBHhVFD4bwvPSTmCc8GwDlheCYaDQeYeNebQd3KUUDbkdDg
A7ziS6i3qU9qeRc1MhHTtyjMp8ZPgLwThorf2ihIFVCXmajcARRNFUm4wAPAq8Bh2UT4tP2nhz9r
7rNeh7ZK8vd3SUM3rHt0DxKJl7xHJpxRxgfcemR8AKhvUY6E24dFut53xQt0cVx4gwPxQ0z2mLI+
RxuPPH7LX8vHdfy0xKwgZsk/5MPX6gfgyqxH+dvJrWnj0ZoE/mjMlqD16voLOC4OZTdJBud5+3rc
B9sPMCodjniqCshjvl0ulwfraSCbzXu1Pjib2PIJmn5Pq+f7GzEdL22UL7+COn4hrsXMFWPsAzAt
yxetiggw/xjHPXfhcJw48QmtBH3h10tF60GulVU+OMFouZVmxYJu3V/G3HFeSqCudFm5meqXxeBU
CUAElZhIEi5utPQEzVQipJsDk/f6Nnacnu//WRR1fsIQ9kDNzgYnN5/3ezwWZGQ7nF5f939843gu
9me4eDMVjMeerEeydtceOUvbdWIsCbEsJxOI4wOkFO2rD6unkGys9IDhWOcnNb7M+5szZ1mliW8P
I5kYD6UrhDI3PdAmuGxdMtErn8LxT4459WTBOOZZOWixRu6Adlkw3l0fc+iOY5hMdypHLXwqfS4Q
XPEqGijqn/srmtPa6WEdIzRo9AKF57Wk3JXydtCjAfPSekcUBQODqtiRFhXQ/0nQDTBSh72Lp0uq
J2+uuK15RxJe74uY3bV/1nLDxt0VFciHwwHE4sDy9nYJEgMhevFy1lsdY9PoBuO2UTwd3nRwGrlH
gpXiHqYgmC0if31/RXPX/eJ0dOoyKnU2cIMGQW6HnErHO39W/4tzAaMpQlyYzmmi6FoBmoUoZ3xc
Dk4bNaYQo3nUOygho1xLg4L/+sZLKZST6DSwChcppKBUtEum5OR1f+Sto/2Qr1ry2G8fH4EE1lpv
77JI3nliYj7j/lb+vpfR9vnyEyjTid6J1pVLKGBuvm4zoukwM3vbPj7CVS3Hw4N0SsnuHRQ/Tyv0
UcQGw3TMHeXv4IyEuUD0N1BXehAxOfir/02PJvEsJYuIAX0wp5WXEibLfhEAVXmoemGPBVYRehZ8
U/Wec4HVoff/OElMs/xnHbTBUBJRq2JICcJVQp732dSdcFw/KqiIO4/dw6dMOsQeLWA7AJljTHuJ
GQyGfWQs9TcUu1iq1oWg6l3gI+rJPurfihN79n19mROBRzzkfhigBEAIdS+Eti8azRtwLzC9XaWK
7RaLdaGz+sVnMmk8FqKnB/hjKGtgUOj61OIolKVGbEf0uwDJHDrZrzF8bq6jPbFAaOcZ5UZ7z40V
a7hsprp5JZh+XQM9X6qCxHV0JFL6S/U9iLbVH/6haImLQTl5pT9kH/e3dC60QJAIDmW4T7zpUQrK
C2VYS1k1OgmamIbUktEUEDaPyJP/RCGjejNtG33bIQez/BhB5ZEkX29rOoC3qerE0VkMKWnip0bI
zVwi/CsXnnQp3yQFa2ZnNtm7FEmdZFinWZZU0ohkbzsAtR3tQoa3+gM4MttzSNIYKfoeWD1Ds1kH
qm5AJwYpLsaqJz2+uAqdmEbhol2MzhjZemwXPU/6KDMT6SXgSMfvmsbCtOr6/knOvD8ICBn+kTq5
4gupXqP3qV64o9OCtkMlaWuhiViTjbb5EQw9eQDnMSAAkldXXN2XPHuuF4IpM1rGbcGLOQSL+kOw
EcBGE73x2ZsvLctNwsK0mwtML1dJKVGmuYqmp5Mw79RxHlG+82wZ9ydWbwmNBv/rHqfOPh5WQEMM
Sfn5CIO1XiIpo7PfV8b2/0i7riXXcSX5RYygN690EmUodavV7oXRlt6Anvz6Tfbd3ZEgrhh775gz
E9MxpwigUCibaSOLtG6fyJmxVphiNEKbNc+c8TXY1sdDChPRrIvVb2Q124eFR2p2wUCbFjHDjIv6
F2ldHCtHPCHsNG08I1MvqHa9FgIDrN5LlZXZQ7wQQ+9rlTeiNkBMBlygw0D0DoYgA2afqj3XoKS5
rzKzKSgZQN7oDIJDDTSAa2WtGg5E1UXAnjndcRjr0beeDp/vEoZGD5+O8+gAXMX2mcW+5NsXX0Ez
G0pmyNGhjEoz4pGmyZqmZtozO/JnRioMSViycsLtKzXJwFgpUBXgKLKU4uSlH5CyibozPBq8xLKh
fXJbvMR6dnB+svXXC2jq0T+3qWr9tD57erD+2KwBnKOY/svCLt9639efQu0yOgwKJfHj7vws6MIB
4B86ZyOAQwtRupqoB1ln9fKGGTm3OpweyFKf6m0fE67i5U5QdlBlgOQ8xBCvnl+HX8z+GwdOtyfh
8O/k3deLeABaqevWxqAH77+o1t9f//xp/3MSlEUcY7GS4xonUQwvaX0gykKtfEaLrxdIWb4a+GGK
L2KBhQnEffvVFo1xmr6qff1oZSjz7DbGev2tWotkK5MSXb+l15Kp66o2bKeUedLBsawAPcUiIjU1
30y12EgA5KJUay1ZBdyhlI5Jtk2LxWnjpQ+gXtaxVtmxi7G3gv4au+8oxgTmk7B2HF00VxZrb4rN
CRZxycuc8c2uFk77gEow9jE3yd22cM2A85XYTz+P0QsoDjZGYK2Z4xrDsvf1aCa5fy2UCpVSRolS
PofQzpAaHVCC7/vP9vQUPzzlG8dZSdZLguR1prP2G5xDveGmEnynLyL+zTxK1x9CBUyD1GV5+Gdb
iDVd5856f6+fNL2dEjR72XiKzMdVttXT3e4tlywXNlw/TWM3gHFeePWXbvefP3LxMPFaQ/I8g/Iz
6+dX4F0Q+FayYTtA5gY5wuOPYu0sBVP+vM6dNw+a+bBwuxc/YLr+Fx/Q9O2QpgFOZYJ3BBIZvDu8
H9iEUAdU56pYHxnFeLGsDXYg2T8Eq4UI+vZlvj4MyrwNgyqlLQP5AcYLvW6rFmcO0CZeZkRkIY68
xZy7NqV/s+MXa41Urem1yZQSK0VJby9aBwe8PEeL27gGj4fEXFL6xe2ljJtQFUXTFBCJrgTJ5kwn
OPl6O/kFiCsf0e6026UmDPcGE/0v3w/Ct/y4NNc/k0a+3mLKzCmxx4BEebrtADXYTo0K6FZgN+UO
Bz3Blffb2FCM48sLyEYAIWEJg26B+THTvUOho0UdR79eLxw7DdkOz/D6oyjTF2cp8ct2+ihwTx2Q
a8TbjvTn4+pLh+ELj7D5QGv/Fpz7VugvbLhj8/905EIHRi1g0niSC/zEfaqb9W5vK5i19czHx/5x
pzMPUAV02SEuXbhqC5r+Z5QvJHtA1vFiFpIFQhzkq+yhyLdh7RtRPNp5y1v3VzrTNnG1w3S7W1lW
eZAWkFear+RjL+zgD+qrzkaJ7oglnnzbXDjUmZjtWiTttWkBz8QJRBamt/dWkh1uvLV48LbDkt1c
8A9pgLYk/Z8XbJrV2u/b3Zjrh0MGCGdf93arI1JumawDIfsENVrkJFk6Sspo1Vpf5dp0o+R0VVcr
DxP3Kcg1R4eJF/Mo0+28p7CU/xWrXlGUGmQNKzMK9Vc8UUS3UX7CQp3Ho2J8qae3HHbMPP8+AN5g
u6C2wuwHKAAkAjXRxNdKHao6JFUUZfCSRFAcNEhtEsN+jPeP6lPYGaAUc+IHJ7DrrfCIqkWOqxPa
RvYwPVZrdZx69hYbOWdaRqBnF59EPVrED9WyjvBJw4MYAwhlD1OuO8qI/lHP/tJdpOhOBmKBha2Y
PfYLsdSxYzQwJamAowA8lSkbhfqWhoXhkVXKGfcv718X1c2pX4iiTj1XJC1pNbwbQLB+aL+m4JiF
888bnxmmQHH0+JvbPpXQAge32nV5E8XfHBVATOna5fPuRUAbLwuwoFb/KWv9kXdeGvstcqWNBZAg
8wFjAsBg38nD0iZNe3/vy6kXj08CvhfFtDs3Hu82MXtmOGGpPj9TE58UAN28aGFipxrptddCvIyE
mjq5TchIKZPHgmyUh9uvWKOLjjRMdViYYVlnKJ5t/c81WRwfu9UFleVZTVYE5FCngdXrLxgJX7VK
jYJlwyZmVNdO4zGlwXqpy6uKnrFKYt5XCW5a0/XGXkmkC00ka7kuCrLhbDK8Hv9EEfjNxe0DY0IZ
F0TdWtdrUdT2DsCpiscAi+sMdiUdtlvV2O6BhQWfJTDJwq26ja8hDEVSWJgp/0V32HFtXpdtj3V5
gRESHfOu5sJtmumenETIqAPhtABjSOW8wwrTfsOIQizgNaah+/d3fw1YglF/GQ5qo7vGw5jZ9/dw
xkahcx4gYuA6wHwhxi2vFURDza6Pan/EHoIrFg1jn4fHcS2blY0+39zRjXNkdfpvtMh3PfMKo5te
xGAEYIIwtkDPMXsxIgqmkYZz1GyGzioUGdBEblWjpQu4r0r9BcAGPSuWkoq378S12OnnF/5Ny/MB
HxKIRebUwu/OwMncRb7BLLhwt1gK0rUg6upFpFTaANPq52ck2TLzgHxIvH0CTh5m/rRtZXxWq0MI
ekcO2caJbfvg7Cx+C0LJM+CGV+fcltftarNpV6CpOtUG/trk9onVWX3A7O1SI8ucegPiCOmyacoY
4CPX2yLX0ZgUUjCeueGUbQk5a6Edd8GCis8EGtiUCzGTWb7YfU6siFZ2UDd+0zwQEVMcX4m+six3
KlT9nhLLWNf2+rT+iM1kdV/V50wh8oEwxaKKco9KaTpPirRIhWw8+55v1NrBE9CPFm0ZIcU4pLog
bCZwmCifNR4YzSiJKxIVvWtehCpkjrpAtmO2BUDyoAIMgodHxfhEje5FxSmCZnSP7Em5WuqFmlSL
tsGXwqnD5L2qLJsECV4/WcvPhQxnR0GWl/+tYLZKAgekXgSemLP7lzKpk221QGv9FAvmdj1GeIu1
ohghA/zjUtAHVENfiPJw/0DnLAgGkGQQNKJLA6EI5ehwXZa0QsK1Z+UFJh+QxrlNRFPU9u3ZSx28
6fflzezqlTjK2WlK8K35PduexU1kYiYOmJtcajDV0Q9WXr2AqjGjrVfCpp9fXBQxGaU6qbA20VAY
e8hMUr6SQ+0v1Olm9xCewdTJi5ItBpOv5WhtLYP3oe7OPZskR1mK92qXEz3wBslqSMk4XZRyuggE
67QJtJUkDkvkctykGZS24qKAMQH4alNHLfWMo0MVxOGC1p7D3mSjlVRMSJbMJn3hH/NP8il0evp5
/yTlGc/hSiS16jSUuaL1IFJkV0X51nwy3KcYGkW4ZTOdI2YY6yHnBP0bi2PuTanYk+yhAI5ttuq1
feI9p8OhRjulBMzbn1gDe222UUH0Ouxz71HE/60llgyvBIcnPQzvgC6QezsYzTQ3KtCSqKskWzWF
3p3GjYCqZP0dATV3k7EGqV+C5EuWvrLuUW4MoXOkqjJSbycXVq844YZELTBOagPArvKwxDg08whg
W2CsMNSE2T6Jshtt36BGUqJkIhbb8VRxBmM34iEeppGqPNg0PYCcLUEFNvsxwwj2S7/UizbzOF99
AGVEkHgYEiELkfboTHHQ098h+EWJOm1Xjbyg+TPzBcBVAL3rNBwCp+tPRy5umMAWNV/jMTrzxJb0
AsTbBej47OjQ2qWdrRJnqwZGYI/b9OzZY4K0omB4dooQ9qS8/3GdAweDWXg35nzAq6+ijExS9Aw4
gfBVgLd8lTx9j7bZqX2WsV4ZAPVV4bYJVkZxXrClM+YGmDqsKgOuXALpBOWspHIhA0446c/ZKENF
WSMDZX2GlDLB2F70ev/6zVx4gVMwDYui3AQWQLlgKMCqSd6R/qzUTPjcIjrVRbn3FrR5pnygCpwK
jD4AXgJFhJ5VkbQ84D0VbfoKKIjAY2Annqn1gQmopqLVS+U8oryKKr0HDzc1QwFNEZ2RdIohDie5
3FQVsOtKZl0EFifY93fgFv8T2G4KmI3R9YcHDE0u12Y3Un1uiEelP0eYgurtMt2JUqE/kOCHBxYG
ipVAFEYsXZkeYxCy8ln9/gfMhKbXH0Bf9TQKYZDROp4+A+HLfu+sV9P/jPWH3zUqK2vguhLf4N9a
Vk+HLf7LUg5u5qYDBWBqmJ7IlTHzfb0BPGkRbJUIp0r0riNb5HUmCFPtw6izB/nQ7cJj5USb9cKq
Z57wK6mU5tXdCDwnHo1L29pO0DGhxy7RBXBTPT2mq59a33X27ksx0NbaOZt+fzYWPmAuOr76AOqe
YS/gnopTdIx3gLMB6dOa/Qfvo0XrZN5f7NwOo/AtAjQA4/QAxbze4SFnGdkfWHigmD+TUKjon7Px
aUzXg+Yo6tJlm3lRBczaoZEYTBjQacpyy3AVsqrnxnOQGsJr8xGjjQLJt6Mum18vL25rYTwW0Ik/
pzLGSpe2dUn69PMLW64EDFE7BdJrsgcGJ+ymgMEfXfNGfRAMAlcGwC7xWgkM/ikg7hJV+Uw/DpCZ
0EMNyhoFELF0i0MSx3Jc1ANaqxSb7ANOV/1fNAJsA0SyibfzpcPYrn0QTbLW//uQrwTTCy87BXhN
PeKpaM1zG1/WeXWniK2e80aQL0RvM+4BJmnANYKmVEyma9TbpJGiYdQSYUUt7NpPUfst+ydNWViR
NPMUifyUFlAVCZAhdJxGECFytYbXQdCfBxB1Sq/Rt/zb7zgbaPeGZBP9fbRbkzXGnbrqPjhwr63Q
2jAaxQdeabJrrd0bxhw21mq3sz4Gh7NE0DY5L6Oxe9tsfpeYdWeumSgqAOPnAe4AU0YZUiVr2S7K
+eGcFA+Aq9SIqcWYtKlBOAOn+f5pz5SFQCVyIYy6ZSWGWlklhLDt/iB/JCbg1s+68livv1YrC1PR
AJBkgLnOv3SLBnvGdF6JpjSt1YQGLZjccOZXBG5RqH/a2+/nfYUpsuRZW20+GEdasGBz1vJKJqVw
XVVkXi1BZqqTZ0V/jZw95xbP0YL5mAvWRXRgKzKgR5AioBU7EeuKGVtsa44EWGbmhoyYA5DSrIMA
toL/5dm1pb6mJjkwjnL8lp4Ae/G0ROczUwrD6V58BvUmtl7kDUGHzwBgPAccX7fG5vKb8dUSD8y5
/cSsZY/hPWC+OicO84TSgnpN2kMFYmhBx58yRiwAN0AdsehVOXYBN2/If6rIrdTH++r710x7KwDB
BY/p7NsO1DEaUUztq/6Mdo53cIqa4058Vjfo3ZfRTpCYKBesSit2SGkqq/MJpRHN/J1IAgCuxhxb
DDDWYA8C+6i+dIvnl/7Pl1HvMkJgwqZ93Z9Dha22sS+prqQmp/vrn/bvzvL/ersvXqm602qBK0oI
8fg3nvebZ5LBu8TUUra/L2l2ORh3Q6s7YNhvcqv+gMGFhmCjgyg4ERWz9sLSg78kYrKLF4sRpEpq
I6/pz8/NYKQggMCRHgr7rydolzoYP5QF421zQo36/tpmb6t0sTj6rPieGbk/ya/8Zm9PFLH56jFc
wXE3iWm98dCP9a/mJKiqLGXWZo/wH9l0ulzOBLUlTdufW1lad+wzq32y8mjdX+HcO3uxQIXy3Nia
6YFPBGX085/aM5X+hQvtKEjNf0MMRk4maBFMENLwx30FAJ9W6PtzUfiGWn/6gt0Wpwqh9305c8EO
/IV/BFGqko4xcFT4oT+rXGWlGaa1Ja/UoUG5nmFwO0DjcBwimRbxv0KkGAWQ99oW5SlPEm2i9I7P
i89any5o8CT15jZefBWlRoKEZniNxVGOKGI+8ZUa20FSolGyRv9JEJD4YWjFz5JRhYVWwjkHR5JQ
9cAMIeY2pelmXdycFNQgnsRgKroq6oeODy1CHobxWcr4LastZdxn2uJR3cGoAY8IGOOhdCK6zxhE
/QR5Wa9Cs0xoyqWeaegY1yuQ6I3fYo3Rvk3yUgPJBXAd/a+cGqMA5MOFfObsW450C2YB/hgV6Zsj
Sa0G4hp0AZPf1H/1ONFMBCtv95HwoYh21INEB6w6o/a6oHxTWp8+5gnEbCqqqSLqd9e7HQR8C9pu
n0WzB2vkSBPvGbfQ06P3EizkUOZyqYCxRN5MBsUBehAodyUb+tbP+HQ8m9wLB1CTz1WDYnemVy/N
gg2cccbwgoKIB0VCCX4yJUmI5bH0MtQyIqdujN6s0AEHVu7kcSmy4dkZY4TuaUy8SkBhEJFov96/
Jq7EOi7g9GtgLNlr/ejJVlUjGWwD3phT9YTUfGCQ0RN7O+EV5pP0ovc65H3LrFg162XdnwJDPQ5w
JYxcCCTAyLYyk//0QlDHT00GYkPMSKiir7M+mt8NELvH2aMi+xWajkqCPESY5EWyU2sllC25ELXc
ylNkb7/jJPZYG2xyjIoEq5qHhipK7GCWYstmhz5IpYlyDBPL1jRSmtlZg05WnQdVNGNpIIUQdD8e
htDsOz+SnW7stAchbRPhkCt5n2zFIef9fRmEJWPKAeMJOtjYC3Y15qijbAGswEeHNKul8lXJlTY/
tlFYak5fo1tyVVaJUOBpl0P0iI5dItpanwjcNi+GodzwqexNNQTek/c8xxIMp3SewNlZUvlPsIFB
f0qHMKn2gSQFilEC8xtsdhIB4GxehhGiPE0E6Lkmi2F97OsITft1z+SCOyRe3RriWAwYzRhSsN+F
HhMDiYdP2MaSPF4I1lyp9iFgnQgbn3MxabMvSUrRyQ5edzEMP+EfDwCWir2cCVzUB8TiQU47TVwr
PYD5HxTSBJgpG0qB0fmaJ7mVVEoyYOvLPhwNtUvz9D0DYpVshUgYVF+1yvvll1g1qQ/0qrFisnWT
i1q38RlGip6BaBNEVoAp2OQpjyM+JnpZYZIOjAZpJLttq0jhGfQLPsbYUAPCEL0W9wXqPWWrISnv
+40CpvZKzrhHP++a0Uzw76TWidTg10LLsnOsgcPX6gq/9bdVicTIb+JzYdJtqjaRApdpGll6w29T
oD0iVbr2vRbqugZ9XaY9JWMyDHoPMkPeIk2a5KZHAMhs8Wmu4Yu0SOndumTAAt4MES+v/DwJo13D
awF4wnjRi6UdEjRMuPVKj832TIKE2AoGRMVvignzrTCKDaOnbZv31hDmmW+xuVeR1KjKXIoNlWAe
GPBXVTaUTz7YDYUIzClal52KolDGXaYQEI4kfJ8whshgPGotZDEPAm0Fm8TpBZIVnYlvqX2nBr9q
BrTuLOOshimFdEtyNsPmBV0tgS0VXg2H0bc6Vnsdw5Iao7dVlxInTTuOHIFAkCho7x3IMKy9kKnY
k6T2aJkZNblU3/1OUaLPMS8LaeUPjFyh8CGHrdV6iTYYPB+2gc3JfizgqIRedGth8N/ZQSDthgsG
ubFagJQwjurhiTCUrvbRLQMuT+2LyVLQIrB+40vmCNa3Hw2JnsAGl6UfHIKyCBiXKzMutpLUJ7XF
qGGf21zIs0WptyyTjKaPkRT1t8syxgJoy/jSA+DHB/dR1//cf2ooo4zQf+K8R6Xqv9nMKTcnbvJO
EwjYzAVOT0dDlhDPhLzJfjXf4VIXA2WVb2RRzgsrl2XJZyq/h98U7R67Al2w91dDuUe0BPq9rip/
FOUQqynwwMClRiPqt6oBWU8vlvqkFjaO9nel0E8kJVD4vbwPUzzQI4guBl3wjWGNzOj9ZdGP9L/W
NRW4kK1BdolGqxDA6lflUiTs08iz22AnlCZgTm1vzHFPvrXQVdnaFIBYtiB3ygNd+CE3cqfI4sLr
k6su01IVcpH4HXcy6qkgDAgxRqDiT25fHbqXpaZMesb0XzLRSoQCCACrbup5EttN9OWBsO8GK113
sg4mUs2ovmBeMOfN7bW3JZGzRymCKABuLbC7aNi1Cl0vYhPFwh55MDXRWdHMJD38Hp6icx8tHeUU
B91sKTx4IHPCQeFvcFXDSk2arBD2zS9A3tbtmnEFt3+On2IbrUP3z292Yf8rC5hX18fXtc0odVqG
rZR0lHO5JxnOw5P/nZvq531JVHjwr0O7kERFf4wPVg+lgyRVNaTWBlDfb0Fg4pcUkgplb+Tw1yuK
xVLm40kOo7P78F2NJiIJICy2Rnwc1uW5+lScTtHl8/3lLW0klS+tStZTRyEV9m1qRGFmEeEnBY0k
hruDHRPhTXr5z+RR0VaAxoPCS7BMoGsj6mQLWyn1+Bg9lhvm+J+Joq44G2oJ6SPoI3OKH4HBY3lA
7X4aWH0Jk3ZpD6fX4cKWeEzLcn6d/61JfeZeAEkbhpgJ4HyDExYU//YdAI48YIv/EPpRRqUUP+jG
OAEwrrbvaxUzAKyeJIXFF4cETZAMmMV9sqSYt5YSkKoI2DA5PkVRf5HkxepiEhUq2i29vRSAJras
LeKpTsYBy25ozAz3Ds0WcdnqTBSDbvbYgHdkYMQlqJ/b63H9FdT1KJio8fMx9fYK/zPEqzzDTOHq
vr4siaCuAsMDKIWBx75vRN6OEgc+cScuzdXMCkGuASDNrKRgavxaVzhNG9B02nr7yq/0tjjWZNdo
C9XcW31E4xD+ACqhiGCRNo6iNDCgRxkDV4030it3KASLjb4r7ZBguqEqFxI30429NvvX0igDOeQg
JENLR+D6gq8ZTZpxOlOJpXH/cOhODNhHFbVMGWDyAD9H2uJG8YM0KpQwcusxc9L8FIoo5Rl5osMF
NqPiGSGTDs4DSxv1cnQ6AU1TSqEDFfsQtYUVya3lDUtoX9NhXS/9+puopRO+YOoYwaobidqGZCeh
0xw/eWizJe2nK5p/qwc7JAbRgXCMLg1KbZJmAvrC0KerhrVJlJciA60vnEw/MLUHVg9cPtT7H01a
MKE0vskkF6ShKCMDTg1d0BK1QmEMQcWRN4nbAFURiWUL5a3MjGx/5VucyViVqZpovtHLVYoqGxob
VzLYd2r7zH2rCykrukPo5lsoEzBqUQ1shzZxE15vgyNmd8Iaw59Cq2fNtuU+uTgzsm9BWkWqYqhA
jx9qnUnWaNjimdcarODvYWqqzZZhrI7oUvSSZKc0AM91pPuHkpgROQySnrwLpRMj1GNftEWWz9u7
Ajx4eICgLgSJ9U1LeTTGA09KOXFJkn8DuRWOUX+6f1FuDcy1COrEggLAGHWiJK6P3rm8dXrZRIbj
vow5dbxaB3UUotL6gFGEEDT6g5VnrHU2svpsLexHS5OMptb5wgId+n2xS0ujDLTQhtLAD5AKwr2Y
3VahxfMLYRadF52UDJQ7E6YsCrtIsFFmhu18X/KqKneZktiVcuTKkxg3RocmwmwwE8nRgHbbVfEq
aBZE3zqa15Kpg/O6vhHGvM7dVD29C3lpqYkxqW+3xJ41E3NdS6JOr9J4OSv8JneL2FY401ctEqFS
rXfqqt4PehcsuBCzKwNPp6pinGIyJddvXiGkaaTVOVYmvjE1EgEKclXFG/I5esgvOUgzNhnAB/8I
oywl24tpyKUFFte0RhQdhOZDyVclMLbuK+NMNIddVNCdCZIdpJlpk6xEZCzjBucVdMSoOEcONnDa
FbRyM9Ge8069fERzTTBdwgVLOH+AKuCReDCBotOBSm1oY9ZwOUNy1xudMmBMUJ+wepljqvCssMfS
2/XRwkNA1y2me4EqNPB/UQkDKQhdkwd+Y9GpgVy44cdoZ8dPxuiOIqjmLBV2n98azTo5K8tsD7fu
7rXYSbUunE+2CkHjDhxzd2g+xJ+0RRuNl8C/sCoGw5trubO8Lz5aieq+Owyxdm5Vo+/fFPAZy751
/8DpQufNFlC7Xvc+kq+yULjMmjUEO7LjMw/8434LZoPEqCPwX4wGQEWsEqP/nT4ggQ7WRyt/ERc5
YG89vOttmX5+sS3jUKCVrMBpRM4IdE9U7JHjMrI1hvdetT3ZRetfTLExR9XinPu7MHsgKJRNaMuY
PWapTYh4orJKlhVuXuTGICE6HXwj7u2IR3IIpIMYA/83BMoTAxqGvzG5QQnshtoPBJYr3Ep6BQi6
wXb7yPNN5KKrHG0hS52YM+YD+MSIdcBYjXw4PW9NlJHxhoYv3HQI3NjLVoxH9ByxcaMtebTTU0J5
j5IIgzhB4iNHczMMKLApF5YhmSA8PDNeITmjn/0Dv9B8MOfDXcqhPWdfFgJujCCntZOn+mkEIjun
RwfGImYLamjGgjO3Rw7X9Oze+Bh0/xRY6jpF0zXYBE+as8SEMOME4Xs0sFhKgqqg1nytvKycRTBe
KXHLIjLyPDK6amFr5yQg8AFJDEykcMPixRdN1EtCRtwqTLltr6iBFSkokd3XTHpY788goO9u4s+a
WHdoHhAtL1quJDVxC4c3psbVeM1aoiVte33nG/J6tJLHwjh3U/dMYizl9uYX+Y906qHLNQYVWr6B
dLUqUccvuCMfhMOC1aM5R28WSZ2WKHVp2ZRYJL/JnpjXcI3wjgXdOUDCxZ1qh2A7fVuIX2dXxvMQ
rUBD0JV9rSBl1oJsEgUxNx6B7pNuUWFaMCrckgjKJZF8iah13BNXW/Ob6AugW96bbJZWteMsbyuD
RXNpyGX2BQX+3v+uijqvseLEMK+wqsCRvoRXbOhzZJaf2TZ0UEfUNtGjagfWxJ53X03nvAWkf1Fu
R/5XnrLP19sZ+lFYBRruv5TlulAZSBZ5Jgu2pFXm7zlECWpEFi7g/yETmMASpgtVjnb5pAz8KjHS
z24N6mreso8J4C83S5BE83sqw0vH+jQNk9XXS0t6zE8LQ0cA6C2v4nViMxY8oQCM7DsBVBTNVvie
0NV/oyXy8LkISILZ/h/Jfxtw8QKXgNdKuRGSpUNvlgC9kR5RoT6MxodmNltl4Qwndbx6KkQg0IFx
Fhwq8MCQ/7tep1TkTVEB/MTFHEdulErQrGUQL1slIjHzvrrQyFpgG72WRT24gcdpUebHxE37pzT6
/hneA/Aom0y9HTRfV8VDhVJJ8eABNqPWpfoQveOfw2fZb9qz71SDnfj8kjotrZ86565sfI6o+CZZ
eAVgLKc4AXdigjcyBgYb6LHTxqsIKG6Y/xtWY2co3IKtv40Lr3YFybvrExA0oVd4AV9Qd7/e2vN+
U7BnkcModGY12mBZzsdnjizBj0/nenXuU9ZFwu1FnmmaXaXOXSjYOmzlpnFRx7cK+aHlNrySGQnY
Zmv/+/7B3+wxmKwUPMs8jASw82mAvlARGkJkuXRJmrwWsW9nBbgKmub5vpjJzFFLwswvgBjAu4pg
kOblyXqpkxIQdbvV4Fu5cAoxYNjlKIkttcfPredSEGVv4wpbmzYQhL6OpygvDDXV9qOYL2zbzHrQ
fD8lxyYcAtDnXiuGIlYF2jVCrKdwCxBNqsFZKexcWyoxz6gCFAF+BpxcpI9pK86FIrBxu6F0h2cx
0UWjPBLRajT7/unMbNqVFOryF3LXqrk4lq7CZkYVHUNrRM74vozbuyRBpwE9iXQiC/Jumq8GGCwF
GEOjyuVkBiOaLRGAy8iVrYm4xswjSTbiyouNoo2JofE+0fuKia22jpeqwHN7KuOCYbZh+kWmzAqb
tmVXSAJxWaXVE0lcseFXLGaGp4C+XFtK4t5aVqwbTwYwaDCYgmYxSlWiLOr4RPVLdyzeRv8rJzxq
3KbAo9CGGrTQ5WumOCZ5cO4LW3tH18WqBswX5wbsWgKXPWoRstKgLw/wOAetxwj5/XOhkc6Qy5i+
D+lJoLyiyESrclzGbcZ2KnGbUlvXWWbIX4EwUR68c5uoMuKnQtEDYc2wmyQObVVwin5fBcpK9axB
3Jdg7Uye73+SeGss0P2OVClACgAkpPLXl6tpxrjuVQU+7kBeiBYadSwuOJszGq/waKBBrUTQwGJF
6QAmX4I+60jtFtxo8uGmx9BOLC8YiRlFw1yrCqADEN9Md/h6HWFTKWSMq9rN4w03/hJNM6NIM/hg
1BUhWcjOzlikK2HUHU5yn5MzuaxdqVQNvjkExVdb/ITy+/2zmX4bypDjTPAsCSLqO3ihrteECkvf
lkHeuHL9yaDzSNUwJuGDBIzf8+xZQinmvrzbcAvBAPAikEYUUJGAQlwLFDq/EES5a9xAXQl1hPqD
n5pS9VrXvC5obuVkCYAVrOErf2K3sZM/YaBcizfQVFfeVuL6/ufc6o2I5BscTzBScOhjnFT3wgFM
0mRgEjFs3DQ71vKPmu4iJV+4kXMykF4EZxLmvFDLo9Q/EPOEAUZG45bovwtBqpYjz9T+f/POWMKU
78AhTpPX9LBckbFyFTVF4452jfgAQG/A1QN25FK4fKsv13KmxV5sGEaDJfSuQo46IHvGWmq0itJV
O4LNY+FK31qNSRLuNGJztKH8KdKFpEDoxALFosZtBDkwaq4/8MDuXDibmeUglc2xcJeBJgU05evl
VMT3RzR5t25m2rGBVLMuLqR5J32+vmAgRriQQJ1+IxMtQsNp66LFBfBpoAdzVPthKV9Ojx7D6oNP
d5r8ZvmJ1I02gKGi5WUjRK2biOm+e5I7ePC1o5UYKwvPafAwNsUr26fOUHmbBESNwOjrRbuSRQPs
5P5TgFZOzGon+zwzBHLKw3wnj4mN+RPGe7x/5WbOFV+qwEHlwc9yM4qoDg2H4IS0rqdWjFMnbWi1
1fBzXwg9HvHf+/GPFOpgi7Lsy2KoWjcd940PilwjCfA+ix/BUUx7Qzr4HSYJtfzYs9lz8SsHdjRa
Pp8s2JeZxf6x3YBuAV0C3B8w7oUSt7nsFWpWDS7aWHWtbQC3fn+h9ED+tFBIgE2FRwnoJ7pfq82E
ji3SdkBCAjPJwmv8GD01z/2uPv4XadexHDmyJL8IZpCZwDUhSpEgWdS8wEg2G1on5Nevg4e3VShs
wV6v9cz0zLQZA6kiIyM83EFxsSFWAsrH8F4PrGC0653M/hD7+hdMJ362wTURQTPouhEGoiXl/AgJ
QdzFQi0Pbg0tAJIGppQfkppb161cXocYJlroVHR34Or9jcpOJpIkeZqPvTe4UtZvCRr8NXAKZNmr
vJaQu4QoYEJljGWCdUCoV52W9MRSxzMi8roa3cEcrX6nHIpHH0yxvdlZmT0c0A1675t/o834eH2E
S/N4anf68xO7YQoxc1EoR/fNul97eU+7fb5Gpz97mt2Tn63KEZeB+h9dg6mbr/bAwUOmmQ+xs4Y6
XYiOz2dvFiMNFRXQOg9Lg/mVbiIrv9V36i7bjpv6rbY+6+2wERziIisNncDK8ux85cQtHAiE5WiG
RLUBLTpwMOdjHfWRZmWXy24/dLEJLDbzhNdIDJn6o4k2JCtQvDSpB0rjYy6/VLWTV4ETZ91d6IH3
G0nKgozbNr+BALq8poF1ed0AgzVpuqE6gWfm75vqZB2qACQ5si+p7ggQtZmPaNgZZRJsk74AeYaa
EkcgYoMyvEI213fXsmXEyOg0B3XWPAdB9RwZWiQv3QoYkw7Yi0xPmdhv/F1ev4VQC75u7tLvAeCi
QEwMWB/E/nOvpFMxEsYoUt2wIreaUDggJVmJeBYiSTAiiEinISDXNU2ZbTVpoClqigZw74Fd3Ece
qra7UWf6Jv1J3PSmcGWBxTLrbqrUUlSHQ+hNupec0JLMdjWTeOmfzj9mtusiD1qNsaer7vAgooGc
HCTQFCEKC82w39XNVoe07dP4AmmtgW9lx2h21yf8MokKwR3AqlCFEtGwgeD6fNvnetkN6P9X3VIV
APg0FekB/RE0ey4imZFmnwS3crOP9b0mMTrqpp44kfYFHqDu6/qXXFaqfr8EVy80N5CunmeNBa2k
JRnR7Ea/9QSob6byY+zfCWZ4r4V3KXgjhE1a3pYHeR/sVTd6IHfVPjmOP5Jny0x+legW0Ctjq+gm
KFvGlYvkMh4DO46mowhu4FIGTeP5PMVVLedFhK8b+HcDqkJuPKTK378qtH5LAc/y1+uzcVmjwGyc
2pu9dwSwfHUkhb2+3dB9d+MaoHR//nQf/6wMTJku2nMnD0vgfsGcA4J/gfLy02QSzok1V7mDMKsO
WYP7fnT8I9qSNAcdismm01nXH4Hvq3LmH8oXQ3Lk2/Z9/KDtreCMqi1zZ6QPGtlmQm8WkAAuHWET
qmviB5dX3fmXzkIGHle8pSTVAJJpGSmh3z3uNXUN7HB56cEKsiGAdsNNoE3xfKXlQOp9Wnea6w1m
XI3MUPGKOIbo/OmDiqkBU1WOvqfYWYuILkEl05ojxgUXkzS1h84sG2jCHVKh1dyw/NYOwiT0aGW1
1YIUcdjy8G4AKLwRj2O4MuTFeT2xO/MB2uBJjVZzDZ7vpQqfMqx48U9rB0F2CcObgs5ZwqDinTDE
+ai5TcjdkcbbVucbRetXXn+T877YzCdmZvE7ioUBMfpec7VE22hdQkw6FN8VkrKJ0aZ2mDTFypW1
cENOFxVy5lg7GYnt8+0ipaUH5VER8vLFe1yBnd2pY+2ItmLWCeE26AX7umdYGiGUdNBeN/FnQmr2
3F5OYqqMPtHcrs+Y6r9qcreJvMcMLW59la4Mblr5+XROgFuk4BA8Q9Dz3Fgaoo8Q1Jqai04rwoQR
DDN5ltEVF7QQ/QHU+kvMjHIhXnezKzloBA2tp7LqEhBBZToYd+NjmryoGnpyVJtgo/S2ATEvuwNH
OwWP0FecOaUx9dvqoWMo7xHAVhz8gE1qryYUFgMGokvgBsMjGd00s0nQmnBs5JiobhYle17qDAK7
loD1RYNGQGSGDlFTAzeY53m5OX6CaB49ghPBt6I8+ca20F4NKDA/Qm65bW6ScC01dlmkh9tAk+JE
K01xh8+RCNUwcqXTcYWDq45piilDj7Wqt54FVsNPzwI0utGO4T1UR61BfK7XurgWN+SJ+dn09CoS
dtjuCE77FMyJAfiDw6gsrdpHAxlmE9gIY1BWTsHSxgTyHAJhFOAZ4KLPNyb4AmlHB1xanlzXGyS4
InAUQvNt5axN3z7f/9Axwr2PVyRg9TN3QgsFzZudgljxCRG+bavsaJg3R585HwZzvjchuxVNaPA6
1BUs07Zv9q/2D/u8+Xx+bA7gBf4TgFH8EexH79vtw3b79vT34REcb9bB8t23w94zDw9rkKml5Tj9
5NklWehdy+sBu5WP3OyjZzocOlo6rXQnAa5xfX4Wo5RTY7Mby0v9sdYHVXUVQOyLag/Ao0yf1cyR
voTSUVU7fVb2+k1UHDyQZl83vnRrndqe3VqTNnEdZVgbJXlXkbzsKgsdx9dt/OowXtsAM+/ue2JR
8J6q7gG8eL0zsauA7AqUOTJIKemkvWPHds90C2ooPnqw9/UNnseQh7bWnshLAahOwTcFMD4ywvNT
HquNoiQx7hl/+Mj7bTvd0z7j411YH0TNqbJ0ZX6XjhhqIuAggvdHQDTb+yXXS2Hqb3dLT2QaWqiC
lRrC79tiPrlI0sJ3SXhh4A1yfoiBKMgA40qI60CLztw9jeyHWCr7pjY1fzzr5z40S4swOwKK43FL
d8nbS8qgbnD8s9YIt3TOT79k5sP0oVflsZ3Gqh0G11M6vMA+AIRY2U6/i3RtxLOLDr30wZBRjDhl
wx5ci28GON6/amaw6ubty3na6dbPrx6JZZj3390bBHVYwZBgBoOZ8zlRLsXOwyGH3OFLY65RfC0d
KJATShCKAPEvEq3nyzGWgZ6FRYM+f7ArNMO+VbZ52q7sqsWZPjEymwFB4xUkX2ri9vAVOhCWoK2A
NDzNP6+f3MXde2JndkHUFNlizjGYxu8hlERrNIqU8bASHy1PGZ0ac7SpY2D6ipPEjFjpmTG2PXHB
+YKHwk07bCVwMVwfylKEaWBJgLumyIvMhe5B4tD6QZYRd9ABmXxBT0LxTHt0iiI5kX9dt7W4PCe2
Zg5dFsHzU0UpcX3jMH6LkVWUlSnVa0HzkjMDueZvyRm39y9f/8m8SW3TVSQoiVuAeDlSdnUtmkNQ
Wn3/gGCqRzHRMI7XR7ZwL2Kd8LzFNW4AfzDb3ToYdP0iUYhraMNw0KWgtHkobcaC3NbIEoE1JVyx
uLAFIewJLWNVRN8W8MTnm8MYVIgnCHAqSgUOmggZnrZ+uj6oheU6MzHLEtAwlzOxgT+RYpUpgPWq
SJuMTpqu6XssbHSKfgM8AsTpb2O20ZMx9HkswVBZ/gEyJEC3/NCv9BKu2Zj+/GRTjFykPq1gg8cf
GEtDt1K/AodenC8kM1UNiQ4Nwdu5CYMMbcIHbO8+Aa1KOw5PhOCJrwrgY4rRxnF9dZa2HJq9ANzT
IOaBp8O5NdnPUkg8d8QV5Dyw2yAHv/Cox8yrA7ROpWGwafJg5QD/alXPrhikiSkFxRd6JbFc50ab
wgsaKRUxRJD53lLw6r5Em5fK6iDTV0L0oDTvfAaRwM3x/v79XreObIC+140EfS+zYzLY2jq2Frss
TsTJN80mIhUAKgTXA3aPwZ942OtmrDeg0UchBuK3rNUKlV2f+qW9dDoL8vksRBVkxtENR6Ds86hU
x0jeJeFKhXbRBNwJaFtwLrDG5ya6rE/B/iIRVx3vOv9xRBtVp6+c7yUXAoDZf2zMnJbhg/Q65Cr8
5Nh99xL/FvLavj5TZJqKiw1zYmN2JrgiVg0y+Wip2A/7l9rGm9rk2Dt4TeNXzKo3aPk0+zdoozsI
gp9+clOYNhZoNxmaF3Lz+LM74vjsCBqCQhM6IpAG9MBghH+dCCRBK4QY5rU1IWMjsq1mPfzL9iIK
EiKgnwAYZX6q21od+iGnWGzNVx3ZT0D9k+ZvxUB2ciOndwQ9U9bKrC1MGnKmEOoB8A+EVbNJQ5we
Sx1NqKvR5yHZ4QWUQ11JzuP/PsBAuz+dlLDR1w9C6vNNlg7N0FVSSBHGoIVBzJTcSlpU37ta71aO
zNIh/V9TKJaem0oyrSo1TcB+rqvHSG1f1F5+paHEGairNTOA7qdzfRLnCjQoQk8tIEDSAOH1m/M8
N+knOmyGKXXfOMRdKzyoXpDOsRIzwjsL3V5mclczcB853NLtznyTbegYk2qLYsD1L1k6ywiuoImN
rO9lY1OmaWWfqBV1DWEvkAdR/DEQ+1y3sTi/gKUQtHAjkpvT+gs01obWz6lbBmNkogZ2D+1vpGY0
5JSV+zHaXDe3OCQosqDmPekIzbmQAVwa5dDj1AV1F9PQj5brn3x8vm5EXrpQUTVFnhyNMAAQzjw7
HQJVCIeGuhUUWILu0HE0eG6l4W/P78WEtbpj6GiOFO9LggydugG7WuIdsrFm2TYUjn0bM9Q5WA9F
+cHrbv0A5EkQYGruxTXo8WVXwrTZcIgAOwXgD11j55ut63lVV3ygrhekgIorTsAPHR56/k7mliaZ
BO0ZZi0b/7AOFIugTr1eqDfOXHjVKTpYOxTqSh3UginlDwJ4tDYeko0rlc3fysTck5+amnbgSQBV
degTECKYaszW6fFLQ7F8APc60hVoUQKK7Jjtekj2GogE7hAG9Cw2fZB0j+hdTNi9v/nxbXYTYhZY
YJjB/uGhMY1/iPIoYB9AdAJ7JM6vTSTQMy0Bg4gbjuQJQdATqWhper0srpy33/DqYjoQ7ENCA+hR
yLmdT0cAES3Q7hnw0bipkl3MWktyBrtmdyhjbSXrLmQ/LftO2E2+K5jOQBKBqq9kw9cxDPz6Sfl9
X1z7mtnLSprohQsfX5OQgamNZYCX8Y/QbTS+8bIDSd0oqE2FIGdnoD8HIjiA30Mqo94Nua12MhhB
ewckS1DEASxbOBjKDrhlqyCHod4q0UGP8JyOTc5jkLm+ScE+7UPWxHd149QCaFzx+jWJzkQ3hAKV
mtZWR0DM7++0YjBJuzZYzOy1sU5hzclGFCKwN489hVdo0WwIUlW0bl6fziW/g1Ix6tXTmw752XML
dRwXOOO+7tL+no/gVwyfdCUz82blilrK2KBpCwTcE3gIAIzZmULRwg+DDMtW4dzk7A2cTBZFbISa
HMOtBFoMA71/xMRmOkJcwP751tn3t8rIL/s9t03xewp/BqbbD7GFTASzInOtgLKQIYBuBxQPJmUV
opDZS7MtZU6VINJdxf8Uh8+sr8Fo9llmn4ZW2qqertyWl2QccKWn9mZRSVT2pcIL2KP6l+jfeopT
Qtys7lwa4NYuSiaWZtoxNbGMQxh1ptE7XrYLEBSS4YHLMXhoejORbGVQsAEh4A3UPbKm6WNdWon0
PkjmCF24VGBFeUzaF719jD2mjfE2FtY6KxavhWnepiYOYELmUM6+6XK/1FLdTXZ6/+6BUy9AsWmn
blsIXatuv1JrXUqZ01N7c69EY2IEJey1oLUc8/RVM17FJjDJnZabvvFQ6PDUIEcYQ5vED6Av9LRx
JdKbk9v/xl2n3zD3RQGICqZuBLf37sTA9LJHUEKzEJogkmUYG3R/yOoDIhhToc6YgpSyt6n4KYbV
sQqgweMxabVrd9oyc5eBui2okVAuAhB5dk1yMRCrMMaW6rD+rlIiA5R/F4VJyD7xt2W04j8W2lCm
OjtKqIjeIVknz7ZwCTkDIfcL3QVzv1Lb2r0G7Jnr9++lydOajeD/yHfXfdZSIfHU5rwGjix74RE/
x7QDAQ0KHycw+60AHfOe3evsNYOfAB0atN09F43YVrpSG79sW8SxPRnzPB8xkLIO6sm+1ju8Joe2
6IG8bKFsZpF6Ewy1yes7kJqm2UGVrTpfawydfOXlGv9nzn+RKCfXQtP7Edc62C+NYq8Ib7piUnEn
KuifDIKVPb64nxD5Qs4J9UFUF84viEgNtEH3KhzrQWJgjzKN2koQkUb0IJB7WSnNeK1YtOxKTmzO
rj2QDCuVAuCuqyi2uukotIUxuSgEA/nACH8tniXv7/U9tRTlo/aO5yEYhdAXMRumrkWlIuid7oaa
aPHsTQQaJ4+frhtZXDfkasErC/ZKgBzO53KoGknNK526UZSaobz1usSins3V2hTWRBB/X84XmwR7
BOzWyNDh1XtujAgt8Oo1HAG6v61oF+1ESFjjQDKfqagS+ezJwD0cgAUKVbjREtgXqmBbcnOf33TW
+4SR8li6u3nu2J/EzBDKgRwFVRTZef5zfVYWdxjeckg8YGIu3suBQOQ66+DItSBzdQ87eIgPcWPh
FeLEQ/8RVyXott+uG1266SEhAZQx4KBAZMzCEVHKG9TDYVSvFZbFiEZu0k1jgHotR0wirTzvFnfX
ibXZWpS8iqNSw4YmcImF/KXKfwa81q4PafENiXgC7Y1QnsQ+nu3hwUjjTBYCuH7hJW1qlpCvtt41
3ZPvvyV8m3DWANgnhriNbqPMTaVtr1GQf+TAgnxFxu0wEQU0oKEaCrtSilfu800Vbgp9U3Tb69+6
cBIQIYD1B8zQ4ED5Tb6eeLBYVcagA5W369cDWM7fVe+IzkEWd/dVtEZ4tdCLADge4OQA56G0ZMxf
SrFBh9xIJheGQB9xSbkNgs1It0OlsgiynBllI4+tGEm6lvUj/qcMSuAnrVs5/ot+bcIGgrNMQpJt
ru3qSyMvC6HVXcm3A83O8016bCpTQ2IhADRaOtZr1/PSNj+1OIsGaKr6URRMbi3EW90fhXc/i+3c
4+jx+q7i7q1DSHJ9addMzk5W4+VNlAwwOcSxPaqI6/lTn9zl6FL2k85WBW2lU2/N4PTnJ3spxfDG
uu0ng3tvn9bhTez9Kf0jiPWtLGy314e35K0mOTs4VtyJF5VKrZGVukIGx00hKiFUB0nfdgIjQDGC
QFd/a4SVAGsxt4cO7IlFbWra+42DT4bXVV0G9ARwajIgMvq+x6vJ3xb3igPmQPah2iUj+6kmIbGn
GORJLXuqzZHi6WtnycrSTrtldqXoSFEZGDb6W0HYcj7Tkg9Ce1lCfhgb2ab+l1zUW051lndr3ExL
/uHU0mxNE6FIwLUBS4n3wcWKTW8hSW+sJEZ2TFhZ0sVhqdDURPfepAoxu5b9NvChQBtQF8UnRFCR
o8qQ1CC5KYlrueFfoNPFFP62aAB/gpLmdFOcrGZctKNfliGd0CdhtEMjwEh3JP8erVZ4j3s7Dgor
fgZ7Pv8apJuwHkzwQAAO0+yU/mkgGzleq0gueSVo3wH6hlwSnPIcm1XGRpUJKZLHaQdd1PG5ko6q
bgfkoxDSHc3vFT9/UZTX68docYFPjM5ebzFqC6TPYLSFzxX6HyAXLZ7/NOgTQf1y5WacFvBi0nEh
ouCKGx+Z4/NJFwWFZCFUEFwxTGUzSYAgFJJyjfNjcRudWJmdjmYME7EdCyTkpP2QohKHalCLLvgO
usvDGmBi6d0FXhjca5NUIpCes8u+U0AGiKsbabA3LlpfIxSXPZDuRDf60X9JVhBGi0PD1OGM4IUP
TYDzCRylMkqyqEZaP3rXOZy4+lXXr7KwBmpZWiiCiAzAmakX+iJApmGitOlA3V5/CkdX53/++103
IWx/42Gog8/GUdHW4+iOoC64mJlWvvcggTCylxIyLZ32ed3W5KLmmw59NtN0oRXnoiW+VLooitDm
ho5Qe5QrlsuPyYgazEON9PWaZ15KrwE6+h9rZFZ0Qj0kkYGfpm5W6zslvxVzMEtF79A6l7LPAKRa
nllp8GxBcoiSwCoqCRw/475PKhvi2WyMX/sa2t71Tg9eaJ8yz7jzuocgh9iFKYDtvkeSOzzE5V4S
d1Mb8FjvwTuxA9e53uLgHtEiDHYQlgnoHMluQGLdDExIj9QPmTxY12d24Qo+G+ssZwnqZy8E+QV1
azk4dnyjE8EEJB6dVAe0/HQ7Lq2VnJb2JWQU0eeJ1CX8yGx2O0SPkCfCWqY0MqNMvNWFYnd9UEtH
DMINaJjDqUYiZRr0ycVgeE0zgKaSunGuqqxNZMOkCogAxBQZpcL36cqlp0wO4mJ/Gii8QmkARJ9z
NBQVgzhtuEfd2zeNWcC6AIr5MmX43z5uvyLrCwrK7A3/9BlK0uaU11fxa0MSs32+PvSFlk8E6OiZ
wmMMhWfwep+PPQg6dJvL+BS1t5WGpdRKySEOtqTZieOu7WOzc3kNpu+9CLDbGODd4iB2B0siX6Pv
WAKBnz0WZt9i6KHiS3qpu0K5JTzcCqVN8DgZjjnYXY0N8h1Z9NdTzArvqx+QiQxrleql7NLZF8zu
kVLqIao04LkSJB85deq62bUh+OI0h2qs7R6m3o/xp0hilua7fg2NsfSKRCe+jv5IpA+xIWcRit4k
rZC3XAcZNvqZK9lp0vFRBe6GJ4+Rcid7t1Dz9qNvnv7VlKeo2w3fI1jYNVQbo3cxHMy+YJJSs0qG
rCcCQ0n+w9/Tx35NU3fpWYfaF0reKE2JBGDL813TqAK0j8padz3jDe9YP/WsFq2GelbdakNq6mrM
jOiQcjO4V4zMLLztMFron7GktTlbcA8GOAagyI7Ti/6G2V3c+hLk3jsJD+8RVCTZPlnTe1i67WEB
PxlkCAYYgGe7MvCVvCA1BDy5vmmgILoV+IOk3U58MuVDQVRW1odwjQFiWumZhzgzOtuIXRPWpZep
umtkT5rxNRW6+Kpo/IIbmrTs8WJCAwKahqe5PfF72CVtoecCMgFiBJByCuZ5NVVLoBPy5wzuyWyD
PnJ6gI5R8+2jLWgaq1sxavQHQgXCpML4h+wqnBHgu1hQCg6M2dujlssslThWkwu3Urnx7gXtkCCF
nx6vu72FAAF5QEAaKbIBoDOaTW/Ny0gtY0xvjKSQiLhfjg9NvUXJwkc0F6xlH5ZW89TcbFiDlA9e
XSnIeIW3XP4swlsNdNz/vyHNjqQhxEUzDhhS1CD7nzO9cKRKYXJp05voH+JtNJhjmSRl4lkSZztH
l3kSN2puuCnaiWPpSWlQIBTeGnltQyz1E55ZmrlEFfRWeZxlYMeRi9cEPUADVCcrdVN7Du3qQ24w
Wn7WDZ5yFl8DLS+6OSgPQYJdQiYHGLnzAyLlSm00YWm48kYdN3F8n0A8wGtMRb6LJQOVvZ3WHLmx
L5QnAYy+0bOCRus1bcaF6OT3ZY+8tSyCTHS2sOqgKmGt1Ybboqefg9Bj1FAmr3yz1leyOdOunzsd
Aq4ExAGg7Ljg08hyOeTRKBhoSMoszb8Z0obxaCeFD3r3cn23Lp2I/zV1wUaYQQmhN1rfc1NxX3sg
KEDLOIAB140sBDfwazKyjujXRG/4HFSXe2E0CBE2T5g8lpqVJabWvEk1HgThrd/tEiARwl2XflAB
kJ3SNsCL2GyAf+PClq5ARi5XESkOCVEWfsNFMk90JADa8ZbgxCSF+J5L5RtALlCjoZ2TKPXao3sh
r4AOb/T/Itk5acL+JrZOPLtYSkBcdhJWUtJMsEsV1ZR01RCi62FhDokjMrWwr8/25ZLCJlpt8IKE
Fq38i9E8sdnFyPVDOtJzOSJDnzsNZDy7FXjQ8sBOjMyu+5rLgxjqgefWyd8oOhpOljEQZhJIz34L
imhl49q7+PKqgJYCVG3AHIGihT6fSjTSD6KHEoobKIDgeu95SNzKVzdt8CfJboBL+e9ncVo10D8B
TnhBwdKqRQDSh8hwRfRpDuO+3IlltFZEnd5M5wcdYzoxMnOqtQIWhEoJDFfVGltSbnKoNFADrV/y
JoseeuOVeH8GoVg58wuRFMziviBQs0Uyc14kyXAf1/GIM9Blbi5Hew+ibtDEYNWumWBC1OmCdlP5
obWKQV54Wpybnl1YRppzQxcqw61Qxuzj54ceenXb3oIilBdtMkv/Y3AQB7QOzW1Be7q+pv/HwJFG
BjAA4577IapCBCAJpvmWsoZl3U8ERNOtIm+zEbfZiGSnqfj+cz2qK7tpgRgBWSoJkFAVzIC4qWdZ
F6IVvAozXB6Qjzk+gaAIWOdvahKo3ghmj4okRO5sn32MDP+JFPamOlrDwbCAtYJaIiDuzvWpWDpN
p98zO79RmSrQNMb3kGetA/2nb8rEbpH8lOR3dZUPZxrdfJ+rYKwGRz0AGYhzz+9vPwT8jOgch0mH
zkKIB1GobUrxrfMMp4IwqF45ngpnJelm5aEeBQ1V5Zb2I553Wm1CyFds/oiVQxPkjkB3WW/oGm3B
tO8uvxCUyOjLhSiFOF0bJ05Tl5TYJ8FouFAtvg+EADK0lX+8PueX1zr2gALvC65+QIPnCpW5lPC6
G3AZGKCWrsH0EfXHOm9ZibftKtHx4gKjsjjVaNANSWchExr+cx0KNDhotWLG0g4vQh+AWl3PWS1n
LEI/tyLcifEmFHomyL2pk01ejGiZiu0aGu2q/uRDIPf6DCxcvug6UyBJPzWDAsZ6PstqUgUqDT1c
h4C5aQcPiTUJyhc1Xzlua3Zmz4pGruqxFBFACY16W4fZFm2CexVPt2ilb2PN0OxBEVYB6GcrGBp6
WzMYTzdBYK5hbRb35smszQLPUMrTwqhx15I2/tSDGBgf6LNcX5nFC/1kabRZek/FkwUk+RjJ6Jke
UHbqxse+ef6mkeU39wN1rttboGnAYdDRhIDfEBLO8UMajcREGlLPjZnwKAL4GDz11gTOeAIFOkeW
jW4IGMJu6N5tQVRz3frSSQRj3dTVpIId5RdcdXLaE7VXJ5ye51ItYBliP3SNKtmrWAOr3K60iS2F
Y6e2Zp4W/fOS0KYZwrFuQ9WPMn0otRUTS2d94r+jiPeAJ5gD58PaSzxUQjwX8uIUVMCRxJr+4Ck7
SdmTtZWbdtvcU6JZBZZQeYGk8mw3kjJDM9RYA1aWijcITkx0rlhCIPwQJMIrXb6Ru++qW3kRrRid
U8TykIcFGQrPbYYMqGWkRY1DJeLlB3ZsPibogKbAmMvBWtC5aBfCh8gPg84c/UDnDsvDkcjjqvIA
IFL3HGLsKRsH05Oseq+tvS8XN8qJrdkl2ahZkUYiJtbP/hbxk67+KYV/CThR3/3PeGYOOPVqX1Aj
jEcjgPXu5V1lQ3upHz6i+Bbkk7mvrXj8hbwBnn0nFmeuWFE4aEFlWCRef9fyWxXYFlH3UU259fNj
gZwyKHaJdNN3qVPJwfb6QV9IJE/mwQAGHvAJbjLbrXlKinFIYV5HJYpJxB7Sr0L6VPwHo3iU0q3B
FSYqLIn38aBY2T/c+CfWf53uiZ8ZxwkFUnAPaCSJlQAZaT3d0s5KoQFMVu68pVsCbPv4C2QViLNm
WzWq1CyWfDz7UNqCgkGwuT6TiycBPfDoIDQICPVm98MAR6A1GtxYiGjOpLy2+lCjZt56m7a1+zee
m5B5WjG6kPjB8k0/Gi0emJJ5wFB3paEXqYTdE3IzB5co8FHCth+tBKJRavnGdacIzND/CNFZ5kS5
WZavjbQqGbo4tyefMdvEImrMMenwGXGjQMOJNeRxLGzfHhxt01tguvOAPQHVX4lZEVb20JJzp+hs
Q7JC1adI7twF1Xro93kI5z5EWx6/Q9sKGGNWJBWrJTPX1pg6Fk/MrwoRnWJh5PzO7UUBBbu8iIUG
dMPsSfrcqrvSMFWPmHl2w3loimDprcTYLlCLEUGs2fzDdTY1uctovwTp8hzanBVDJAojnD2aJk0p
coxig9YUr7Rk+UYvVm6WJa97amwWJ+ty23SaNBkbn6cOruoWMmH/4gRPjcjnc6on4+CnAlw7wg2v
qqxY/kgUkHFLr6GXmlLnb1M0GLOmG50is7I+WTtH06LNL21sHsynCFkWcG+ef4DXKHUSpNRzI+Qu
E9UEAMdCDwRQS0i4pQfeOk3ypRe3WQgZo9Chwst/7z1O7M/vb3CJolMyIR7EMO2kxmOzT46lOYhO
obWPIh7/4WovxtKZBbwBRwdYLWC2Zws7iFEktLKBc9ORTRq7mvw9Vq+VdxDzZOOpHVwXtSC3J/Gv
0o9sUHPeEmM1cz1ZmU88YlyEDqCmQAZgduHKXOQFOK8FuE10ggyPQbPTS5COgXTQ56CW7FtGwRdQ
KpGb59Lj9Vlf6M2YagIgxIHYIoh+yOxOkPWurOHTBTe6mdQWewdc2ki3YAGgh+HGG30X2kJqy52T
meV27d2y9KbQEWoggY12BLx7Z0sQNF1dxbIqTNueJLEVhE6qHls7vjPQQGd78v3KeBfyaTAIcll0
AxoQ3pv5yt6jaRInsuDWVDR5KdiAuDQDFOlrpnsbWvwVjc5UVk/XwiKfmZ29AqVUUgusnuDmyWMv
3csNSI2pDmQkA8uFAxpLxK21VQVrzPHLEwzgGvDDEnhI5slsKQgDZSwa3Plg1JVChj6pdLS5DvQ4
44dGBevqGovftGFnGxoSQhBdATxpkh6ZubIQR63XK5gcBHCXQxsrgK6Hrx3APrG7vpoLF5+OmA1k
CCCTJ2BrP/dZPG86Egm4dNtc3+nIUujhIU31rU5CU1JeKZhErxtcPC4TNQ64SdAwoMyrnkXU1+Wg
ynDTAsogKCyBfg4NSj3ZhXqKNrIH6K2bEGuwpRw8eBQUzsC1qcjgIKq2Ivkt8x9l/1lZiwCWYmiQ
eE6EukC2TwRy5zMR+FooK1kkuG0CpSrB1jL8fRMpcFx480kZq4dm49cbOe3sMl+Dg0yHZr7ip9Zn
66BJvt/UTSC41BtTVteAF2kuKVjZaiBKW4NiLq46GCRU1EuAVp9X+cOkkiEcU8AapECDCNs6bbaD
EiLMQIdCUkAXSVrNwy/cFWhhA3EAKgtTwmz29Mp4IzRYTwF4DyjoyXJjZXcGd3LvLvMKhjYJUNki
bxaAQTU/yOVdlh7yfuWKXBw4mcgxCRpAoGh1vshK3CWNEGaC25ONXnKHlqFFUTLGaa6UPxDrWtnt
C4EPiDggawkqToj0qLOQoCbg/+6R8YF2MxEto0ABJxSkzGppvkagsuinJEwuxMpxjpFmOh8b70XP
j/0atpCrMLGXt0Ig9rsW8CtLT/Jb30DPfpzk2r7Lg8EMJLJ2ES/OLmodeLoAaYAC2fkXCEOQDE0g
Cq6HnWskyBoEKFkdGjDGRPw9SF5XXMnSTQRrEpSG0N2Ksue5vdHoht5LsZp1evCi2Kr/qsTUuHYH
xQeqxQzPb3Gt2rh0UE9tzlY0Bn1Uo0iwmVaMjAUr7Aa9HMmXZ14f3NJcQip6IrBGwVidj62r2pYL
miG4FfHeszJ3igSUmaA+Sj7QvKFyf6Vku2QPxXBARPD2xGU3e3rmsSQ3aYy1a6gZ8XAj3NUbqZFN
sXzq0+31sS15glNbs30Sh6Ho5dM+6fqRhQ0Q92vudOkCPbUwO+dlxmnGi0FwXwIu28SsQ8EWABa9
Po5predOG2AJ3BZIcCJTNztxpCJcSg2EXqQkt72+9fsn3dsVJfjnpfJ/ODuv3siBZEv/IgL05pVk
GZWkKkndrTYvRFt67/nr70ft7l0VRRQx8zCDwQjoqExmRoY5cQ4PyC54vm1wdVmg0Gb+dxpsb1DL
d6UOTc2jegYtnLMJSSrBchoPIRhFPIhb8j9rjouGOqMXlDkUFNCur1bZSoWcpQR5hfba6w+Z8S3Y
moRcfXHf21hcpTLhNFYUbs8e/NXern6dzKMRO2xhZhtuqPy1/ppbLbmNdRmLYz6YTeJNHTYt+V/S
/jOtS9F9v/2RVh3xu3Ut3aCuCBRSdI63gg8Sk3sJAmTlLHpH6sXVX//rVG0xq65dKEZmAQ6DJ2Om
dBGSW2XfhK0p+hcj6UV3UrTRnrJsixFjra9M/AumXaNggFbs4gVPQ0/2q6IAnOOWduDQYYSezNgV
u+9fCnguxeOWxbXz/t7g/Pd3572svcKTFCAtZWbBz7zrrF9dJcHubm1crNWlwfcCLpiqO5igxQ6a
RdCYZqjTqrVaN2bKKpx+liemHrIeEH1xiqvHwNpPPDKjRAXee9Cj7+n0snFy1h6X979iceu0PLAm
ITCAYKV/W2gaTs23yvpC+gHmfbChQxfRDXGH/DyEjic/8EuE9mGKtxCva9s+kyCi8qPLABQXFzMR
4RXv5cE7wyJkFzEw0OixnCy7i5sND7pWCKMI9b+mls+O7k9mmpgTEBf0RU2oyMAlnDI9OjLGeumt
jnLUS5zBJG5Kj5r6UrUbGJu1m4NAxMz1M+s2LZPZOipqLcvIf2rxcRQCqCQ2vMHKJ+ViziizGWPG
A3t9hDvdyA1zyvxLbUE3Fvo4BN68+EdQktLVm0HgyqezSOMYdoUDnsB+YS4ppNpvlSS4pP/UE8PW
F0gyTukufhxeGKbwPvkQ1kZMBu9vn9z5RFy9hEiczjobAIdEqLKWHQB/TCKl7IzgAh38oLgz6kCt
0QOxtfChMPZlvxGtbNh7c8HvHcM4ZX2TY08KM6QsfwRyYgvjxapfUUB0q+xURU+3V/jhO84irhT3
WJ+lAVdfXM1Wavy891T/0tXJrszUY9Ufkvi5tNQvnuDetvXhI862wA2BiprZwJbTSWlZ/F9boLCA
yhxKaMcaQzhsYka2DC0cujmkrR/Fpn9pvaeyV+C5RKk4le1yi5Bg1RDpFgdyxiEviaNNKlQVGYN/
GTrFjZgRMtWnaLLucvnX7a376FDmveMKqLxPyPxp84V/dzKSSIR6tw+CCwRNVY/sZDS6FDlcNc1P
gxLeJwnYNrgIGOXhjIj5j821rp3N979gsakzC0DeDnFwAX8xePGd0J1qHTFANXXjGu3BJHUl/+/t
Za/t76w6KZFi0r1YNo4MpagTxUqDi0hyCauE2kMe5d1t9jbX7RiQ6wPY4y7Mf3+3u13N0LU2FMFF
TY6i/3cmXoG8IviPqX/5iKTn/2tm4cWiklFZvcFM54+7IkRNL4YZLa6duoSHZetwfgzYZnMz3Bio
AqXs5X0rSjShycIw14yOhA/7HoW97QVn3+x22pdR+BZH0sYd/wiTm42iokfuQAr7AUGajWPZJCOe
Grawg3Dsn6OH4C6oz8pB32qtzb5p6Z1N3aREPwuDUCG//mpl0XRDIPUBbMMMqTz4XIRHL/wiyIdg
6yBac87zwdZ8NuA4mSG5i0/nC5rZjU0XXO6//TDsene5SPbFsv/s95e7PbNfl/3Fftm9IMFgv7xE
7v7vZ4gOHcJJ9/Pf3dPnH0/nr3+hJLQfYNQ5nZ3v593T5JyD3Z9/z6/W3fP96BwNu7VP8N9+P356
/gPL/LPz6dnZnTY+0JrDn+so/28hC4ef5Az+GfNC/LP61NjVUbWnrYLJvPG3Nmt2Je+uU6xModLl
Azb8iNhHb3UCPX8rKHgLoj6a4WkmbgcgvhzhhSJRr2LoSC+SFtl6/rNTQzuIQd+Nv1GHntTQkdPh
0BU76nJlf2ymyoFB1BHjz5X+kiHA0ws5A2GKC+brcNtxzc7w1k9bHE1GYMBbCRWO64R00s8NKMbq
/sLdSbqs4hmX5T5dGJIwkqbgEkPYFydM929E7GsGGFtFVHYO8Hixrz9g28dq1+cWNyvRcO0lrioY
q9K9vUkrXneW/CQSQHSHGHWRtOp5DLzdMwnqXuwnzZE3gvC183H17y/rMV5IPa+Z/32mTqcgheZf
2hnNhYaBbRz/FsZnU3L18FVIE6i+7UF1i9GOiztR+hckCVHDfwEVpWP2fsny9cZ2TauV5sjGdl2q
XsxCk+4Ur9+YNl9z/PQg6ESwPjgCrIWVoMu6kCYXT3UcMDwEReAR8dhIeUYgO7bJuram6T9ClOd1
vbO4KBn1hmIkkofF6TdwZPuz6X7+dXmKndipnW8CM7CkeXZz+vrwfTc4uz+mc7J/HpVh49Z9nL1c
/IzFtYPIpIkDxQsuSvwgmmhVMII5Ucic+01looMNf1THyE2M1jZa815SgsOAlIV0L5h/Gil3tPFX
IX8P/M/9wKDmoYvcVoOqKwgdvAQeaCP4XnnArnZtcc2itO87Xxc4oCXcg6IbASVsYeuwkq95UjJD
nu9u37gV539lcBHnxKlfi6nK/tDiewosz63Fe8sLXCHfOIIrwSKG0COn4wQzxpLVTulrOQzaGKk4
8XvZAcnMXEWCT652UwUpNO27Nn27vbS3fuXC5c4RB5M5pLyMPi28iapXWVTlSXhRqm+SiWeXGvSw
A/kgCxCFe9Yd9GQ7Sxju9PCLKghO2zxNMsCgfoubacV5MuYlMeg1N4UAHl3f8TqsxDr3WftgSAE0
kiOUkWnxHzO8zEf9nZXF2WkyccwapK0uXfRDPUTaoQ1em2wHZfbtfV37klBJYI05FmhrFvFC2JKT
NO0YXZqJKa9z7p+8LoM4s/uVpYFtMW/qkPfctrl2L97bXMQPnu6FQipg0yJ+ZOh1p+789jEPNAdR
hv/cFAhbho8RBGQUer4x70IVvRxDMsQ8ukiN082a4zuQmqX65DWPwmZZaNVNajJ1DFi06Mrqi4V1
XSdBVNBgLRV3AhKOXTT3BvvPQnHwfOkx7NBeRUlXfxaCfQnGomIyygo/DxFb3vfnsvvbC8rv9Jf6
UNdONfxE4bcMv7Y0GgeCn6i+C/SjAe9NcxfJPyJ1i35nzX8AEmS/iLpJHRb+I9SndhKiMrqEU3Og
EQaQTU8fUgmuyq0O/totglJH4sgxRw/y6PrDeE0YJ4KVRBc5/EOBOdoq06+da52WLQjBtzLZ4t+v
y3DUrJhPYRGYCt10F02PZfKA9pANJrFvkKBo/mPtSW4R5SSG7elPE/As3uXIqGH3Qt7pkumMDCmd
HUUnCqMbt2d1595ZWbzFKhkRPaGendMjy04b8w+V+i2xv9Xte2dk4eTYtEyXrDa6iPm/IX3ULFfK
XkXzGOixbebfo63p67VYEerjNzgHsP+3/OzdPZV6ZSScY+sk3w3ih0SMbEOF+Sjb4qRdO+LvDS0W
1gxajdAkhmTjk6jVO8ng/b+ERr3PVPe271k1RRuKuGkuoS6xikwJD6Ew1dympnLl7sVqafQKjlW9
RsLf26bW0nL4wADvKbOmOOXv6+skQuKHYie5kuxrT+mYHc1KtGctIC8ed7E3uYoGsbFjCl/CcAvH
vfLtsG2QoxETzBSh17bVRO0TQcZ2p7wUxTFDaACXvqUQvrKbV1YWvkn3B8Gikh9cWlPK7QLkqR49
KAhWD5P+Eqt3Gxs6/+hFuAGRDah+etkMpy1FykY5VBMq6+GljWTx3ouT0hUTA5L7Imt3vpgkO63v
p8MglZDpFoZ3b9Rh9BjohrdntCqjzZnnr2NP5tkYbbhxslZuJyJJFP/x0XN+tXA0yLtJHqEw4Zfl
H2qILiir/2nU1B5SRsEVz5Xq5gdy6j9vb8ranrxRNfF4zzDy5ScQ0DNXBx7Tfig+x3H6KYMQTlG2
oti1/AYi9JlxboZ2KcsyuSbXfhMZcXKBnGc8QK1f2u0UoTnqnwVABHLjE/DlNqpHLZFnsaV8u7JM
ZA+5Q/+Hamv5CnaKrKRl2iWXCq77eHD07xOC1be38mMXWZ+1Ff+/kcX7FE+GITRWm1z60S5HaN5V
wYZztLSjn7kLd9g+2N22uHJ/MMiELbOW0DMuqymRmIWexzzMparMeMdhER9rU7KAzGXBN0Oqyydf
Tbe4RZdGKU+CPpyptgGf8Dgu3FKgi14aQntx6eUOHO/B8M8aILRSNw6RslE1+VBDn40xvgJhE8P0
M7T02g8pQqBPjYIxX/xetHBfS4ItFyjaw25jXizD7aTvLQJVqWh7huTE+kZTbnluZvsayh86pECq
TPHm2v6ge9aQVV5yUbzEppo9ABOJtf/GyMy+wmeETH4J3khpflgxiPFLpdW2rn0dqsYWNgVXV5fy
zsrilfQn5CzEOEwvI/2bnv3LZ+4OiLtvn8kPSd28ZfwH6PmcfPD5Flum9nXUN1JyiWNpX5uIDQbZ
FwacVO8onQzpIGrZnZSae1VoUAqpYbxDinrrKi7TkbcfAeshuMKZQXSJBpekSuhaky0FwWi6jefC
suU0Duh3Wzh9+vPnX3rpQXbcXvrazZiVFAhPZ8qJZQeZtqqfmgmHJW+CF5jmKHRyPr29lOxycQvx
s3o1ZvUc8maK9zxn1/tsxHIgKtW8xAmljsLtCK8o+s1N8oSiRB0Pd6E12CU5yYTEQhH8S+E5/i9W
LJM2z8wlQLUWvwExFq+s0MS5iLwhjtnzrPqER7vRYPbYK2rPTvIhPN42+mFKiI+LmgaJH1V9JouX
TRKYICavN7GqwcYieD/y6SgP+fdEdqwebg9Y/3sXRk/F+iVqqWuPDaoZtLgVbaNi8uF7z210wE+z
JKRJjjX//V2AK7a5lwRgVZ9NRRB3oic6OoqhzjROPgUqDSLMPK0Ptxc/39L3MQxkzoRkoFd5rSnV
vM3ZvrMpaIEwxIoVPufNGLh1IEvg6uVp42H5eLhmM3Dv8V4q0H4sYTxqNRNyqZiBuKXp/zZF6Sij
tM+acK8X0BT0X8vmPgg72DHPYXlukmbDJ36oBL8t9N0vWHpeEG1a35jhs57AVJO4wnjfxQ+aWnyn
G9Z2kk17MRlS9IZ+Dww1MNd7agvIznS7kR8F78h4jbL1m+Y07Grz38oOvLTEZwbo7MVxLyYI5tOW
D96nUn4X5lF/iBNJOikeA9qlXyn2FNUSoFapgddb0x/jIm/cpg7lvYgy6pMamPOsbtP0p6mRJtuK
vcQRCkQxRR5vt0ib10BTfwkt6vClFUa7IKAYdvsALSP7maCG309/EaehycsvixhsmYx60jy2ktfu
MlXU3Y4X6BANEbIRaMje3bb34ba+GQQQhhtmFIlzc31LtCkIBKEpm8eA9lWWvpjNi0x01FUvXTXY
Rvej6qU7IesP3tf6rg/uW+0X7msKjI2H6a0u9P7rzT8EHhDIOCR6afiO6x/iW11m9nndPCLtcedL
p6b/iuwPyt9l4Ph+uFNLKP28e6tDm1tAX6V78oOd95S0v3yt2xf+Y6bqx7z6zuxhwP/hM8fT1Zfx
VRekQ79F+PlhYP7t16L9yY8hU4FL6PrXDiE1uyYZmkdKOqcht61WhTrZsMcEkcXmsx+3aOv+1Rk6
oTx8UrJpVzeai/ZGqt/1xSmtZpL1c1BrTgarrGZ90sZh5jTdgL+8ZbzLXWVW4Q2gRWC/1MARq6qB
8TVpHxMjLSa76rXiOZNmUV55ClowVL4Yqm5S6Yllt74R3MtjEnp2OSDqLoZ0uk1GZqEtVCs5/FwW
wKhtvVXNU1R6Q7Zr00o6R3HLjGfpRRmoKMFMf0+RD3y98Nvod1lqvQ9PdlU8DiQUP4K4EineylU0
uGrWmNM+U2IFhMCUbpGxLWOM+Qup1Lt47ZnJYYby+gupagjtlEbVsYa9tPBCV+v+ZdKPJhghE3kw
tyYllq/Nmzm4VFRmNJnLfXPZ7zy/NI2t7huYA67llZxUd2/zrW/f1g9rguOch5DxPFC9OIpFkKhL
A1TUQS48+qH3mCYep686Gdp0HwuPatyQO3nS19smPzgkTNJRlIg+oYVAKOt6G4PJVyo6usKjHp3o
9d71zeNAihiqX27bWb6cvNUKH2RemQHSYSmmJ7V+18WcnHPs2OaGb/m4BupBzIQRj+FUyeCv19AO
FsTtI5mQMFV2YlbHqjyhC7XrinEj+FlG8fOz/N7SokGaFn1W1YnunydzcmRhEm2hb/4IjbnR5/pw
2hZ2Fu4nqcvOp1OEHbV9INB0i8y/1/yUUeDod1JttQ/ml/PKi+DgCCJnsj+iO9iqrjdwLNTY8As2
sHggmHkcPBduFe0LuUEn7W+fg49H/NrU/Pd396hTcqUNWkwFiXfqX5Ry57WPcfqDCI/oYeNwbxlb
RAyClBsqbUu2MQtPJmIjcOHbRaoxVA0WrJ5sSExvL2/lw73fyWWFUvfbCTI2LKrppzCmQ2J67gT9
AcO3gf/vtq2VY39la3EYO70V1Liw/LMIMCPsHbV7yMg0Rn0jsVo59Fd2FodxCGujUxPsTPl30AEw
X8t7qdg4Fx/KN1ytKysLR0QsPcCpgJVe+Brq5tfOS18zT76XPyfPpeoKfvgiZ8zAaVOLAuLGXPpH
73RtfOF4p7ywlEryOJXGF6v/O6b/Ya7ytrgZ+MtoH5HrG2Xju1Ov557Xp5PgnxML6oZB0sJPrS73
ji9Vxb4ri/xctsNWFXntu0EqAKoBuCW8pQu32KXCNPZhE5z7ROztCGT7KTXGjCdZ3DK15kAon8zB
HRUUul3Xt1rXq5CkoA7OjVpGwg5uCqLZvE7B/ZJMPSV16lfwS5b5cCinst15ot9tcQiuXIc5W0LA
mcE3ldH769+QJrgWfwzjs9/34TcltMDrt16/k4ZGcMaiqjcaoR+KqnxU5Hkt4HtM/dB7WCw6NxJr
GqwmPg8dsnuyB/cjpU30Ef2q38VTfIg8z2n18CxDunb76q/bBlTHlAeRAqij68WW9ahqkybFZ/iN
k9fIysXDqJSov1lK7Aygv+GKkIRdaQnfGqnv3bLM/Y23cMW5EsZTjaRqjpLJsjfXGEUkC4MSn3Or
K9P9ME3ap7qrwAGZVpCX+0BXxcRRsjILXS+Mg60JnjX7PJNoiPAzmKxcfO/G8DJBz6boLI4Kmm1R
mRy0tu6+iLLPEAr5+b0YCM3B0FN5a8xm5agx/EJPd464IdRa3KxyEkcpbtsUjnjJv+QwuB2spvLc
LDf3XVWqh9tfe80cWS+XC24DCMgXB22MWrk2qjI7+1MGGxnpbJ62TokrZr5oS5/1QwWRY80MJVqk
fJ95nHLe93e+KutEs+qDKT/Ljekafmv3iX7nheExlh9Tf3KgFeoF024l3Ukl4aLSa65T5b41tp6E
lQ+MdAbTRbPECTnSYpfjOmgCVS+Lc0mFqTAgFQjygxWbp6IaWieK2hdZCHe3t/pD24/Vv7FYwP4y
U7wvq4jRXBmo5bY8V7l57PyfQvlcpl8N72Ih6wtiQIuaYzh+8uUtFv4Vbw0e3qDeLfOlYUG93nZz
zBk7l7LyLKnZv8bwd5HWM1kaJRsP7ZodkBRzxwKmJgA313b62Is7z7SKcxzjIdUk1W391Us0fcPO
/O8sYkqqDTMnCFdEYTT32k5Ewxmt2bw8j3W4SysmyanLaX24V5PPirYRL6+83yYVDmad0RQGMDDf
oHdn1g9bT2CemlKYn+bPkpBlBx8GzI1AaG1JlP+s+eYzEbnMYXJQ7p5hhdW5UBwYmI/mKB3KyH/s
6i+9uIUQXLmHnMBZZpvndH7GF2vioApWbyGbhw57W9sCY/GnsSUHbC7aId3pxQ9vesiQfk2NH5G1
dRw/rpVsEBIEWkzzVViOT4hin4+6EhXnpGOG2v8hKj41yDseA9cKFfv2rfv4+a6NLV6zNs6FMS7i
4pw1KL9UQPy3iIc+zPUxkDRzofJiQsLLF1yYEKqwSY3OjM/Iw+3zk3QPz9Jf7Vg7OZBLkOedjfJ2
udWtm7/R9SWYrdKPUJmgI/ddeO7Y1HsELbAqiclugEIqZugrqr2H1Cieb+/hx3t9bWoRP7eIWs5K
hDHkeXUUuqbxEidbaKYtG4swWagioYJSNGEYMmOmvivCBE7/1HT1vGleb69n5QBebd3ig9HK6dNC
tOJz6pf2lN+VCQfQvBeV3JnMDQ6sLVuLq0a5XctCg88kPuf6Xhtem1+I7TpJujVQuZLlXH+l+Ze8
c1Qa0IoiSrHEZGM+OQN8LlZCfXFUgk9BULmF8CmNHnqa2D4QtV7aCppWV8qrCsQUsKWiLL6g1Xht
QPOBA9lnTuZXX6O634tjYCc+SX/+5fY3/JgWUM7iNePcUV5gSPR6tY0xTvogxsk5KdH/fGyLgxq7
jXYU4kevflbFP7fNre7ue3uLfN9I5HxMNexBc2qLu8y9vPwu7GmXwri0YWpOrpc3+50pdRGcyFOd
WFXMEFnj78T8Pg3+DQ1yrqMDyTWz0Yx0NrZFebgYug3Ta5+QIiG4uPkDMt12valxNZrKpIDArwbB
DW1fPZsmNc/sd7w1+7/qNN+bWtyLIC4NtcoxNUxfJyYCJNR45W7v5WjDH/N4PCiG6089jMYFzDyl
E3p7vR7sGrXm29v9QcVwdt/vf8ni3gSeOrWanuN57spzv+tcKB4bt9+1L9kFiNZ3/7F/anbwiiPn
Fxe2kw0OKP7bP2L1NL/b+MVpRt6n9FHwTc6q/433Y/oGwxt0U+3n9LeYbRQktmwtTrKXEJ31ZpGc
Df+QBQXDJMBZ9mVpp3/gmNW6LTaTj32ieYPnsSCQHsyGLdnDZmoVTzLa5DwJ+2lfM38g/ErBCqbT
UZpehPaPcuqmx1BH5zd1p2o3tnt9qwy5ktXikcglAUNpc1F6UdGqEZIfI50dTkt4aw7DffqNIdSU
fsWfabD9rZr+uj3cE8pTeClu0/VVqgQhTo0mSZGnqBTJJtkffDuLkJFw/KiT5kKTUTZ0ydr8X0rX
AwUuUQTFW1ZG+V88d0yeEDbOKfWHgco6GoZGLDngmlrvxfQoc6fH5D7NL0MybBzktWf8va3FZSrF
iFYG3u5Ms8ivvyTCk2BtNKbmu7B0j9QaQAfMUQef9HpnY0Uv2rbGE1tx76I9TvnBDUyo0mBmG76b
0VYBas0eZKnsHxR80FguAi29EdUp68rk7E2P/iy7+VfX7/zuftR/9Nbxth9YfWaQ+zCgVleApi8T
0zAIzXwUBYzVr2Nkp2h5Q18WdQO01pItAjvzdUcotZ08/R63SpVrK4VkUaHnB583ZfHrnc2VKguD
Lk7Pggj5eRo8Cv4+NZCTbGNHMHcoad9e7Zq9OVkE8kDYoC2xPJWvKOEgDQxRh+JJE+7B9jie9+Kr
rpHBO9PC2nPb4Jrrg31ovgdsLfoj1wtUk04s21RNecQLPbIb7/nvGPC/X/36s69sYWjWlmfOwhyc
HfLH5UjsYLQTfClWit/zbB/CHt2H5iNztJBKR/YpD7yNVPUDtIJvR/0T7Xk4KhnFXA7xGYkPPqoW
svM0Aa+gQNnmynksvyjtfaN87qz+OTG9x16xC03ZMbPiyA8+zXDQhcXUMfisuVP4WwhP7dfb+/4G
WVrcWeY5mD8CATtzOCzurOUXk+d7SX42s+gu7LT7qil/KVbxRwP8DKlkz4HTmGVXa/FQCrJTkYgG
th8Qvkpqvvcq3RGr6UmIDtS4N37bStCjGmCtKATBgcVFvz4Uil71ij4I+dnQ/w7eeJnkyDbRp8gn
1xdeMuhYqmd9it22C+zBO6pm6whUn4XubvIQ/KD+ffsHzfaWe4WyEl1TDSQm+3X9e6K0Uj2h99Oz
Z3qOpjIaqxrZY9hHslv4n27bWl37O1sLd111mah7kzrHAq7QHmiEOiUbXyduamzxWm+ta3H5Uj9M
TMqZPA1KsFMYBJY/CWKzz/qNbHXt6eX4M/AGPJAi6nKwJ6JmZOYWbqzqkd+J1QIgRY7eJbw6sei0
segGibKfGLUz0q05/5X3D9sogAKQpF2w7BTAnjBGaRemZ7+tnDw07uKx+mJtsoJ9gHHNN90U6UpT
v7Hg0Fq4ainuBKP26vSsAGSv6mEnhv1D639qjV+Jb7mNbk+66vZeePTr/qeqfkk2pQXnO7s8pzDH
iTP2m7FkY5EslG2lTJOXpedMlEKnHYLGGZv4v3DZNI5nBmmwPTpwlOvb0IU1CMuGhQaT/keUyk/1
2KCD+XlEiTccxUfNl78rmba/fS/WziqvIC8hGED1A/+sXHSaWiZlyohd5hgNAB1UlXwGhWp/3HDa
ayeGgwpHwzwhTH/peoFypvCF+mZG9IiSbbaWALGyJe8kb9yqv6+aensaEI2mZrSMgRlJ0ZkEnU1l
u8FHcnas64eQSsGGT103NH82dIShll2sifS1bEKjT8+hokKP/CXsASTHG02yNSNM6oDSZOoe/stF
mqwwspfmFtGDANHorjPkP32Vi7be6FuQrbWTTgtZprYN8BnI+vUn8tK8EAuPsKESeipEz3k4bGzY
SmCizVeZ6XsRAbSlfrHWdaY1lHl2rqYu907p0NB88ejYHAphbLy7QFBIkAVvtCJXoG144HUS093t
Q7+yoZSf6VGgbjV3/hZXDerqsQqaLgOW9aKalDJb20Kf+LaRtVAA9kd61RKAPYt60fVmpnkSmDo9
w3OYul+tXWf/hTnbeTp/+bpj4N9+bW34Izae1LWC93ujy5KKVZipGqUYjevKhQQf4ZEBUaQxr3dV
dNdYztBBQLbz1GMRv1bhSYCl+Pa6V4JBeFhkUk8wxbK43NwuTxhfUuLsDIxN3xth4O0q5nNgemb8
ylSKfaWj1zYpxVa1fe2pABXF5OY8BQS2enEZ03DI5YD/OvNcFT9Lsenv9HxQHcQQ+ruwMecTJUWH
YgwHZqNL3ekt4AOhFKXPjBUKTqJk9YZ7XdsMmqsGpwzPxw+7PgMDUo1JgZzIuRRi877KLWlXEwyd
5KIUT35p+buqL0ZXUwPx5fZnWDvjTAops1wRzWV5/vu7IqkYjB3U01lxFrRp7xXdMYucsRQPt62s
hFW0imagFRtOyrhwTaIVTEMz5fm59XZl+VPujl977d9mDXTNDOMBQAdxtFRWFl+WVu3A61ixjUXM
V0wi4sVBvOsn5ZJ3k+ZSediadF9xVDSOCG3mnAZXsbi9UxoMaRbnBSJIyknKmJ2GzSsxHnNFcrXk
2B1EhHxub+ba5X1vcwnHzAqlgV2IZm3TfzL9x1D80ZkvbSLepZTiEuWiohxdy08TaNQ0+1z5+aHY
Kq6vvABzv2weFoI0nSfg+thYkidUDAsXJFOTIww/6nwraJX5FxbRFMogsAjQlSbeWL4xIjiaOCt7
OtLxUYp2IlD8gkxx13WvffIqja3tJ5+TeLclALoS6YAXJxagVIXvX45OdqM+eJ5Cytgmcr1L1ean
gjaKExuhaKeFWbi3P+ba+YHKZp4zo7xM1HO9kaIQ5206jjmBVTuVth6Khe1D1PssdTR9OuuujHXE
jLqoRAVZEDdirRW/Q6RKXAf4HXrw5dBZTjXbiEKBzqMFIrwOHMSS4mRfKcdeyGZXvDFXsHJsGF8m
DmKMBJHRJZhD8ca4U4qK5mP7VWobO9qS01pZECVVaR7NZ6ID9Nf1dkYJCJQOiNk5UtTq6I+wqufa
MD7VShKfrVwGKiXIPjTkvrHR11pxpHN5CvVDk/bjB/B/rwx9bVZTcYYfjyKV1Tx07XiMpv+if4uv
YfQSkApAs+VUAxD6VurHmF7/NDiBr9u+srt9JNdqbmAjwKjSR5pb0ovXCAaNNJctcBl+JpxMnEw3
NU5puKZX2X6XvwRGDVWP0bl9adpek+ybdEudfu2gyKR0yH9LwI2Ww7qjrvroYoPQ8OKQ3tnnuv17
e5FbBhaJflebE4NXSXmus/tB/Drk3paXno/awoGB8p5xPewjQc4iI9UKIVBSjw+VJfsM1dk7GG1U
N6+P8p5ZLam0za2mycrzZxBKEU5R9QIutbCYBWUahaNfntOZoToQHw0o2tVdrsBeuxGwrG0fs1Lz
ZBYHhazj+p6lUyGaRV6X59yopF1eT6LjJ+FGY2ZtPcQmEkgClZx+eQh0MZbzulDLs1pUTjvJrog6
hV5HNqxUz5A9buQcK56fvB3MuSobYNyW0HaIKwdz7PIK5Wc6Xv5wMlr1oOCh7WBjYWu+gr0jcZpr
yx96L1SSRbKauDrHkVnuVKu89HGbH7Nw45CvbeAsMTZDdeZ5oPmNfRfcTSgDDHWrVgR3yb4XgrNU
HBhYpLdfvGyyl68cCaSOSGGAVYEmkBY3Si+qII70pEYPL3+drMHJonKj07FmgigLnA5EShTIF8FW
nPZjT2MQwFjdwVFieNGua5Ot/sbKOTAJa1gF1SQij4X7szz8XyKBppIr874zIluY4GXSU7cLD7ed
0IolglUgMszYvXU4rr+PQJM1URicO8OD4qrhnyZ/FeEk3GQQ/bhvANBm+Q/wYdSmlvgwWUiLTO1A
PuuTaF4Gzex/+CU1zdur+RjKYIWeJiAcKnH4hevViKEc9ZJPKJMF3YPaZxm0IQhKKn5j3XkRtAfD
YBZIA9fCzmxGa3fb+se9xNUSk4JKxmGAxL62ziR5kfNi5ue6L9CNSSLtWfWMxPXyYTihThhsrHYF
vTj7dmqqwDsoYy4DxUGGET1Qi+Ks9D4Y4ElopIdajEw7kQTjYaiz6DLVhAJmlYJN1mtP/6Z3BbpN
GYNj+9uL/3jR+bh4fH4RB4nPcL34UE/7QPfI4kJpfIU08UERvyPQ1NalYxhbbnklgcYa9ESwCtO6
IEy+ttbUcdAjZjPDGuU8deu6KL/jYbTeVrtEfh7ynIK2kJXw7mRCqH6D20qVH3qGpgOnjytoLZVO
KJEIm4xi49VdOwXzmDJYVlw4Nefrn1ZbXWqEpVicYfoZ/ecmeq5Cp+o3Yr217UbxDKwZoGyy2cV2
R5WvRV3qEevVtX4c/dw7aF4o7ZI40lzBCz9BQyVv2FxdGfVQrjB4e3OZ9HWjmEVqRDjRVMFeFIR0
lkg8GWVUOKVe/7x9nj6G0XPxlTY98ReBurL4wlLaaHkmY6zOR3tugliwMqIPO3qx3cbWjjL3xuO7
5jwI16FMIfPC8S4+XE74TAyA063jT7L4o5B2gXFSfGgZa/VPpG/5+I8vMAt8Z27xBfu2tkTorsC3
RM0T+kjHQf8OlGhLx2ztoMA0NfPZmoxKLGvZauQXpZGR7/DnQ5/4+3oYH4eO/EBOwNJHG6d/1Rzv
/cxvzEjjsqbWDkLYFiOn34ylQxgAIJ+s9u+kmL/E8XcAmcjtU7LqAkm38ALAWaiVLwLOmWWwUlWp
OFcPcfyvdeV9Zbrx77pFysqRvny5bW7tm9HJnXsrdHJBVV/f7Thuhbqr1QKAJ9PUNZD4/+HsvHYk
R5Jm/UQEqMUtyRRV1cyq1uKGaDFDrTWf/nysBc5fySSS6AEWu7MYoCIjGMLd3NwMNQ1r2lPu3Tpo
qK6ho8Urxqdb7f0w8CvL6CZSD+wk80Ys3UkLvo+z+lFQ9S/3p7RBBaKjmC51+hropaGf53pOUmP4
oZDIDAYOixXWORyK4yg7dDtGijNrpHjlUZ6+GNZHMVHxJyN4G55Fw5ui4/2fsrV3uFXow15cJW/A
7rwdCyWtzOpSTQdZvzTRU1N/MoKzJu4MtPl8vB1ptWsSLfULPzQqkF9bN5zuUNjpby2y6Xl+KJAA
xzOzcec96bSNKihLjYYFWCd5GdYJ10sdtXNSEj5Ulxn7VwnQFxnHh7QeHkRfs1NLogA6fo7L9PNc
7qESG+S+RXCcYHKp2oF+rK6bOkOQLo3n6tLD6iO5oE2nrry2/p4Zql3EXip90OSfIl3lrf+UFCi7
ZsILtl47ecfGN15a1IjPAL4JFlY/Q47SihoRK5/RuCgdM0ceOKmKuxMabRxULnHoA4uM4EK8uF5p
zDfmNPSF6tLJxqWFJRjJT5i0frq/YZfvdZ1fc8m9GWV1HUxFNcsRvW6XOE0fdd1BJtQGezm0+c6G
3ZwOMAQLRh2bgOd6OkNQRJoWVfXF7LuDaKaob8gPrTL+uT+fzWEMXdTptUeYdZ12CF1Qjf7MfFJB
sejPlWGwV2l7CsEWdi7ujcd2yQP+/1DLPnmTFwoi5rRowNaXsGcDJJ4WB04YCx+jFmXayortpEI0
yd8r6m3PkOqkgf4TGNlqIaPe8GtFi+uLRZCanqPf/h6LdnNPQDKkgoICKGyH64lpfkHYXYVLwhvb
tFUcCqJfNbYOSbFzlLZGoo6LURwZPJfmMtc3S9hVTTNNcV1fAugUUaq7SvJI5/Oxav+5vy227i2c
Csgv6IbBm2Qd0loN/ttjMNQXqZC690kx1UepnOZfuSa3p7oscJaR1Kc+MubjLMqPbVTs2SZsXRsL
Z/OV1QAnaFmLN3ONEVataWysL6jauXqGufL4KRCOkaAeq+4/HLa3Y622pi5kfpe1PYft1Ov/mM9G
/+v+em59OOpd+O2RpdJUuHrehQK5Qz+Z60uefA5S7F1+QMj0pc/3R1kun/Xl9PrI0KtJAL3u/ApS
rRwaRaovSNEW5UlRvt//+xsBOg2x0LRkdGaQk17d5LrVCHqbEKSgG5c9h8zzeyYUj2LM/6vMyDyk
bSraWKb+fYM6JUrKI/ALaJ5jbtd7IegbYdQHur/S7lBa37XwvdnsFCW2bqe3Q6yOVt2nXR5qIvFB
StUjR9BKpBqbTx9Uqz2I4ksqHuTqdH89t7b4AsWRyxmA+GvwqmtA3Pl31YUT1Gu926s/Ksue+85R
62BHt2DzRCO+TRBLugMdZHWexD6IpN7U60tdyj+FSJSOvWEGTq1qlUsbk3SUFOQMiizI3SaA5dal
g/Xz7+eL0TEEDvJkCs+rn2BlfYAKEshg2zyWkfWOBOZjEEUnKZCeW30Htls+2Pow0G4J3ok5EFtn
deRiiiV1H0Utjr4prlgaElapL+28aVvn+u0gq6s/aHLYsnLYXloc14f4NFsvwmCX83+493Gbp/RJ
dQmGymoYgXbO0O9KAnZrFD1ZypxsMh6b2FLdsFBi9/5n2pqUBV1WX4x5cLdf3YZ+m9PqgXfzhW1Q
oUeCWH0r1YObatXZ19t2Z7iND0XVc6nLvfJd1qi+GBvUslO/udRty97TzcqhFJRAmwv37La2sgCK
9BaNz2wK7LbXmY/iJ1ZYd+3FCMuSbot/8xg2dxSoijuNs3VpaWc6mrOgntNOVI6NnOXPQ2jkxzAL
TcivZb/zZTcmT6EBVZtFNAcq9OraqSJzaowxbnjloJ0Fpq30nasrOxfN1uGnQEPL94KskImsgA5L
HqsurMPuop+s6tE3D1H11BoNhbWHoiiOshFx8h/+ehsxJsLU5OlkXmvZzcYwYrqD0+6C2phJjfmS
Fj//fuuAK4qksTg5kmatLpTcz0aumaZ/DSk77UMpKXbcic7fT+TtKKvz0KRBpdRz3V+G2S6nL13r
FtLLQKX8/jAbW0Ejflz4pGTlfKXrR04eYz9t82i46MWfIXwMJUdpf98fYuNkv2roorcPY89c34kI
oBQitYXhks1eHH0u4VL7iXyw0Ge+P9DrQVrdvsDhsG+A5peEbBV1N5M4orneDJcuhnM/heW7uvoK
MI6oojJktETSaQNMrVjnIpM+1Aa6Ft/7wOlkXIh+DfqPWX8u8tiu+KC1Ck7xkubPev9Zj3QnGmCJ
tclZj6v393/11vJA+6OMhPMfjhmrHx1lyGDMvjRcjCh2c8vFl8ZutM+RHu3s2+2B2LTINS9I7iqQ
mqa0THWjGy5NmZ2QwOkr5UMQFS9TkCY7Qy275uZDkA6jNQmCizz39a4aZ3Eck0QZLtMpiB8GXTuB
osb6YNe7Td634SFGfJxDDUkSCprrcCbq03EUY4QH9B6eDO9F+xS7Ufi7kv4thX/vfyr1ZlqoRuC4
sHwqKs/rUFfBVn2m9kMero32yB0+7ikO3B5HzG/hV5lAm8Co681Qz5UeNNmCRqe17AKi2YOKZ6mk
/q3DJXuNtjw8pZBvhF6xfm7jZtYJ/mLwkVRvbTFsoB+bJzFCDDHJnDkVL8Nzn6Q78eDGAoIKaUvR
goZA4sLrfeGPRtrME0mrpFYe8oE/JCvfuQQ2kFroHIsnqrKs4o2Ayyg2pp5EhJwd2jFuOkuGUxjZ
s96GqWtVyMZiT1a7SU2lSg7Nxh3nzPHRydg5AltTfSXU0vvCE2itjnVXpqVZiEApWJ8fEiE/qP6v
+7tx+QvXh4y6LY1wgODsfViA14tJ4cTvwwaIqyxLO4uUjHpFD9BV+16pSq0bmOq/vgynU6x23qbb
400oT2FsmRjgxtpZR+g1DZzPqC9RkJ41gBU99IKFvJYE7xT14/1p3l5bcO8QakFolHIngMr1NGUV
RjT9sf1lgtz4UCrYP8hmGLth204PhlKIOx9uY3IsJxRHOI6ELtoqWsMfoZCyvmC8oj3DGfta+ij9
CNgJ2erUP6qJerw/wdsbjAm+GXC1U+pkyoJSrvpLbhlnmUatsHIN2FUzOzTx5RMtZKf7I66WlMce
DhwJLQk1uhU3WYqkBsowmk3hVbGE+Kg+5g/akJqOKsXzU9pqewXr1a32Oh5IME0xEs8/zRzXnxBv
SFPzxaL0DNr6VIqnEQB/Zfy4P6s1met1GCQ7adhcIF+4ftfDGGpjphQOGSYuWEJOziNyuEi8x2Xp
zMag/G6nNPnQDwhSStNkPPmSOrpyPgyPU+RnO6ngah8tvwayEKxKHIaIetbQsFVSr4xkufEEdWqO
0hx9zo34k66huGIFmfog+Oh53V+BjXXmuYUVQEWMdV4jFnnWBDg+Ko2nsIPpOBZC9HDDgTBnDne2
0JrL/zo9XkBQYlwDeEdWi60WmYI0s4w9UyglxhETHx/ubUfXqpVEAkF+pNMQpDV1/TUskt48CBKO
HHahCMFvH7/Vb13TC++TbqpNO+vmGoVYfKwV5M7Toj7UCH7Rmp3nYmjTVlzu4C7rYtTrr8cwS1ks
YHlvb2LSgXfDqMzGq6W0HOwkiKtzYMyZWxQGFoRNPwjUJ4L82HR6cUqEUfwJ5bGV7bCrhKNQxejd
iUL3GEd4Qqs+GtV96dc7n3OdQL3+yqWOskihgdisv2eSzOEU5kbjGYh5oHYR1+8bIYAcNqazE5hp
dRSaLnU0PbQo8+j4++GsuPOhX0/Nm2eGH7EkyeAZr62zpFbXp6qYfCQ8AcO82U/wacxkXwtceZyX
rmDfGMmziqj5wvn2u2MI2bA71nBDWzufxuDX0PsKBLOhrYjMpL56NrNJc2pNix9RYskD6iXmVJKD
jmj/mmGo57+iaexbJ0eFnjyhD5RPiOcSaomKP8+HdOz8BpGwUfz0t0dHgjeE8J4CgrnQk69nWUfz
pCfD1HqFLBWHvG4kepFJHXrN2oW5l0B7vaK8K8TH3MBUP1Yr2lVLkiqKjIX0uOsHqYyNQRNj/2f5
plsEvv95NAoolEI4nWul4yDI83cMmOOdDbYMtP4h3Baotiyq4WhPXU86KOqoFDT2V2GMFj450Sdf
T5NzPkRAPTGGsXHzd4/r62YCkKbBdfFDxgz5ekSjUbU6UefW0+cS+WuDsKudVaT8kUE+sM+GE1S4
9uH+t10FSv8bFJ4jyYGO/MMah4j6AKvPWGo97Djr95QNI7SM8sI1qm46EA02p04K1VM4TaHjz3r+
X4Yn3OYcL02pa2aEiG5S1nV8br3EelnVsuE7DgsSPhnqnyRrsgddFRon6WvZAZvdY5usC7LL7Cmn
EKvxIi5s9FXap4mUu01f6D1dbKKPqd7gg6SKiNSao36KkFE8KGM0Hcau6JyA6P3YtJXgEOZ8UCD+
OG0lV26RD8FXo2/3qnOr0Of1t5Gpw0KFsieDz15vB7Ebac2ShtILApAHs6WLo1cNh+xEsiuAu/cm
hbSXMrWUnQj29qXkjQQQppeWvrcbuTpqSWVPabD2ehz9RrsOGpo9LUHvxJOvcvB3tsBtwEU/EGqS
AGGA2nyK63nORhcOMX0kXgEB4n2q0vOl6s3kmFpJd0dSatHX+1t++YOrk02bBTfjq6cGKqLXA0ZB
HMZzZNWeIMfzUVg2Htj3XrVsc1oLeATWAm677nimaDNAQwsarxt9PXNaqVfqxAG2KoWXyE9nIj3B
V4Z5J4vcGJZiOBrti9oUEjKr1dSjGQ7gMjl5+iFp0NAgf2cC4j1Bu5NibexPwiht2Z3QDW+ckY1S
smqyycarcIZrU80x9Pag41zbwdcqjeLU5HsSABtRLEEJCANFGJrUAE+uP1051HnSd13vcTNZXwMt
/TrqaXEo00xzQw2XOGtUUqcnbLUTzMsc8DAKo5Gq4T3Z+3t6ixsbCRMUmpRJpbmv192TY1yUfoP2
tEc7r/ohHIP5mPbNHhq/cUMDDSLIiU0yDMl1p3dJgaGKIrn3EjV77iz/mBiiOwlIEs0PRY2OmKF8
GtRwJ0Lf2EegRnQqw/BktdcX8yjNeW4Mde/VQdfbIYQcqc1+iE14rtTz/fO4ES7TGrGIlWEGxVu7
Fj7MCrLwxtd6T5Ta6KPiC51+zoS4t5y49eNnPe7yD4lvlpYdKtzTrlg28Ebbusr+KIGaHAexMOyE
Z+w5KKPxBfD7e5U00pkYt3moE0F66RV8We//6q0FwpgTSBVHnqU94XorBvDDurEMBq+lK2bQrB7W
Sf9TGavSKev0dH+wjbMG0rmYYhCTL3De9WClPihZnS/v1Fj3zlTPhp2m6Z82kH+Efes2JaRMtd2L
+7ZGRReKdlT6SDQy/utR407vjK6MBq/WtY9N9m6ufvfpKfGJQ9qDhpPF/UlubHTurAVye+34WyeF
5hCXwtgWg9f0+nkMDPREv+SIsZbJwVLyU/7Hx2bu/pDr8tPyyFKoeH3vKMIC+11P0Zzo+EnEdPCM
2UTwJpvMhz7V8TpBIffUqmJ/QoG2OAfRlLiZZn4jzmwPElinnVnhSZvMvT7wjW21PIJcc8t/btjz
EoYXQZw1g4ffU/yEKGp7mkCmTzIXw4OQznsdPFvjoeIKqYPzx5u47IE3pI65GyWh45n3JHV2C1jy
NifvZ6AU34hF278/M7AbiWaA5Bbi2WpDZa3V6nggjl4XxN8rIBxr/rfUps+BXu3QpF/Vp1aPPNgb
nFSKUGT8a9XFmEcoFq2o8yZdnj4hovm5a+LvYtWXrhjP81Mgp5Yb1orxiT6VwkmHpn7GySs5GGIU
4RkdaXFmT2X+j97pU0XPglV+bJjY0QfBtcPYl+24SMYTkinycQB12Dnx63oNO5M3jiLd0llAFrKO
H5pCMMy6SQYvVo0YxQGhSx9IHcyPQaAck76Pz0HW1u/TyAzOoYEqsyTDOh/0nEw3yoxjGSojGpe6
4rZUTU51FVvHztLac9HnE6ZpUoshne7bYmp+CLNYcEOrI8+hk83JuIXcpEwfo76Hfdq3ezoYG18H
43FqLSbRF3yLNYd3pJ/LqrN28KoEIzeIRdHHuG+CTxE1t8Mw9HVmh43ymdbiyWlnZTjmxjQe5KmO
3b4b5kM3QQ8dm759RDfbfzS5oJyaAtfJ0gL9lE+ab+dihAudUomHuCvUnY18+/Lz+xe17kVkgztr
CaHfnJpalJPO17TB8+fSp31VKJFmwkf0/u10ezYZhQCSR59rEen761FMesrFJOcuUFuhdfNEmt8F
cjEcU0PsXWPs5J1Z3d73wPEQXBaMkHBm3R8k6Y3SzHM4enrWy05iGsM7VKtmWw2V/mAkRei2rVng
baDtaS9ujYzEFCgKNHL4Zau4LukRRvZLbqFmLP1TJAef4xmd1qHXkH0W5eld2yqnshn38OzbJ4eC
i7I0CIPdyDR8X6+wnnW6YA717PXtiQjMRRZofK/pzaMknKbSafakzxbQ4PpWWsZDn+QViNTM5d+/
2TcGRaUpj6PZG8rhJEeRrUj49AXvK0l15nxP3mNzdlRA8E4iROGVux5t6pYF17rZQ92hc2urgsdh
CQonXbNsaTIuAgRKd6oW1EnX553dtLF7AdJpRFqya2DE1VxHsBnIiKztIB+n8SEOvb7+Yf6nQciy
aPVGVWpN42tLJS3yCZnMWmp/NFLmRumPQf8nxNLs/lnc+HLMxkJ3DFV8eA2rQIHGNUMaxGb2aPcJ
62cxvmjdZzGZHGTB7o+0keQsPE8mw+ov/Fz5+rOFoy/oYmpNXlCTuyjwjQ9R6MaJ0wBCqE77tW1T
u5YhRmruztDLOVvtz8XrG0o4u2bpE7we2veLvpWDefaotPYOMF07OLxB5pHdoj1ZY1jZghYBzmlh
5k4GAklh1Uc7qce6Srk8fegjAYXprAGx9ereS9WuHhuDX5HLrvLV/wTy4eq27Jq2A0P5/pS3vuvb
sVaRddB0oVmpjNVFs6um9gyqIz1qaejwxux82Y1bjjQZmAhsk/Ow1nWcpVEex0IVPXCXdxQAzIG4
TuN/FZT+2m9yWe9E1LdIDrgKd9tC8WZJ1+QqsPexSKpJ8iItfRDIGj7hNh3ZZS7skTVvl5GR8JXB
mRW6Bp/ueuPoZVg2zeBLXoN+rfzerP70+qPYUs2agp1V3JoUlzWYIVEdpZxVxCrXSm1YaSR7mBu2
T3lthjjeCMqxK1vh+/3NcfvMYzHzv6eQMsONGXNbSbURaJPixX1eHqj2dM44m3sTur0o4ZmBrRPw
LYd+3RUyGnmeiYMoe12vfpQx3BBry44wuq/TPVuT5TNcn2+G4kqhT4ssCzrw9Wcis9D1KTJkDxW1
F0V0JfEdzirHYBJPCC2calAbut13IKnbD7ZQFkntABVh1ZqrZwjdpyGx2l5Bt95Hx5RihoAnRY/4
5c7O2MjmGGmRwOUhIBReU2vyeg7SOGN6pd5Knta3P/qWZr4u18tjVgQvkoqVayUg3tQb2CUlUjXb
XD+hPc/VcxW1fymQxkVGEQP6DTVOIhuQwOvlBurrB8UXFa9McrvO/lH8L/c36AaA/VomWWJolvjG
O8XUgtqcG0nBklGMY1vqlAZVEx+pcHXi/hIbuf4SVdGQu+QZ5DWKVqcwiWHQtU4TCd14GLp2FJxQ
1orQScUQ3Sera7Odg7RRrUPPlnxmMauiXWfdJ2FVY1jGo654RtmodpqkxqlL6v6pCKzKnWjkcLSZ
Xa8oPi6flfmrE7ppZxtuHDNExtiClJeWks7qihq0xOiGulO92PypdIuc1jm3smPmyzu37sYhQw8J
I1MONeIBazhr8vHEirtGRXx/gtrSY5uaGoJu12VanDSxjA9lNaZHIW3DUz8qu5Let7cW2QKwLDo0
S9y1VtkKhDKupX5UPRqWntQismMxfpna5jyK0VOQIGCgPKjRz0iKqCMgu61JGPG+9Ji83d+cG+ce
2hlhGeEMrT5rcorha2MH8qB6XNd0iEiZjZPLE43kn+6Ps/VhF/OxJXlY+JqreMlCB7OO5VLzLFSv
rWY+TTh/DH2AMP3OSJszejPS6vqUo9osArPQvKSuIdN9jbLosRF/3p/O7VNKPknDNRUYajBEtteX
Rl2WFJHbUfOQJcdidRgHB3vQzwjtoCnQ0eE2SV39Hz4VEi7QnjXIwTdMVzX3G94RU/PGAXh3mAyo
H2aqHsu22jND2vha1F6oNJLY0oS5LrmloaI3/JfqBWX5olvw6ULxnVb/qRDUvr+Qt+GWusQICIQA
zy8Nw9cLOZVRaBXY5Xo4LT0KxmOpRG4oIiUv/VLqf3L5eH+4DVCD8QCd0ICkTsrQ1+NBuevLrp00
L9NmsXN7IgeZLS9NJ6mbx9oZq9B6ClDg/WZmOerlLUXJkyHktO5PaoUi0CBN2qWSrEi0ex3rVifV
lMXFiXZAVLi0NvyjylkID99Ih8IWgll8NxlGqdtKbES/7s9mIwthNkTgTIkYHPB5NRtf0jH+ljUP
myW5imzDn+xUSE4lTdCm6MQSzinicwdJfhpGm5nvfL2NLGC5q8ELGZ1/WIOFqkL0tQA7nhHEjlr4
H4aUHrfmqxLGl/arIT5m3WC37TEN5T0O39ZzBSLKdyRm5gZfF//HKoFwhzKUJ48/o1lz4A3+SJoX
1HgpFdJ1rsSOLo8l7een+8u+8XaQVQEAQzgnnl6zwbJk6T3QKt3ze6g2/hj0hzBrhXPeW7hCyGJx
MGtTwmulHBFNp9p1uD/+xg2nA5kSGi6Ea6gt11+9QrqY+KonFkXG2A3GInU1CMROFSnNTub1OpdV
MMrbgBwkEhM0k60BAj+cNWUKidbiOT4gW+vG1vcq8p8TKJu+4kxhQ78mXnhBf9TrT4G6aIufp/xc
apcy+CedTlYY2RJa4w0gCuqpgClHo0WjQnm4vyhb22FBMcApoVGj2LRc2W9gG98APVL0VPFU6btf
RW7VWH+oRLqm/G7BHLqyP9ajcm6SPUHQDS7WUmF8bTjGB4ClWo08F4IZEzgR0QZnWQlOvn/mq30z
y9HxU2hh78QqPauJdjKU1vW7cxi1Zz8fj7UWntNQ/3B/JW7fpuXnEGnyqvOjXsPRNwsR0Z2ahemk
06twGExXuFzk6Wux53+wOQpnCfyDYtctumoksxYiB+thx1w45YzyfhLX6oHklVwF1i9IiPnXT/ui
mAwJc/GZ4w5fJSmTEpul70codjbzcPIbv3RjWc7srJ/i8/1FvD3ji24VsbqIbBop7CqKqMVS1+tW
1YkiLKdMFbRpGmfIiss8Kkcz6Mj7dKKL9uX+sLcPL8MqNAQs0S8nfHW0y1ALYbLpuifkn6b6JRx/
pwF4696ruzm7N8Os3g1ZyNNJDEzdU+LiCM7/jwRfRcm753igbYRIFLFCdxB2urb2Jrc6oRzcPOsI
ATze1eQ8Gp7xaO6VxDe2JQuIhD0xK20O65JSH3Z1ZeiIulb1AtyEevAUjmX1kKZ55ppC2R7MEu3M
+1/t9kJevtr/Dbr6ai3y7kaYIFPZ043oUiYCju+Lb0Hlt4f7I23ccgxF6wZ5MxjgDVyct/6kDQn7
Mrd+RviNGNaZm8mRU/Gcy09J/diH57Dc2y+bE3wzqnx9w1Vlr0FiZ1Quc0jDxLq9HeyxYpZr8vqp
Waa29Cvz5bjDV6tYSroQBpmmU9lwpfm861O1PYn/+/urTa+XKoylnr9Pimen7adA+qL7e7I+e4Os
9ric1k0udMvJGiW3NnTbj7V3pfrXqQBLBR+PGq0EBX6N5AVWrCNIZ3H5WkFwaEAPnS7L/4D+9cf7
G27zoxBtEGCy7UhZr7980JdjJQuh4cUaxEpdiiunhKzxH0ZBW3GpNgI+0IR/PYpZiXWyKAl5Qy4V
D+YgUQA2id/uz+U210DKloI9kf9CY1RWGyzRZ4jGfmt6uZihnZ5VopNaqYmll9U8IrUz20NR/UqR
u9kJk7cGhjJKFXV5kK01qoEdyTQJ4mh6/jBjWKZn+pGewgwX4Wg+jLGRnqVWbk5akheH+1NeG8SB
bi3dZUiRERIQGq1FixRlgIEuDKanlZ9m8QvWwccsGs5zhiZj9GOEkZtIZ1UTDr322C+4DgVS2t3t
WJ1sqynONBg9mghiRWL0aDQLqXG3zry82qtzj3HNa8gGtooy3vXHD7I0Lo1I4Ny3afwPEi7lp04Q
fQI3v3pWBbVwzEpJXGAU9VTqM2Ao7iCIcYYOkoWCa4ZKd6ykQXumDio6dayan2Nr0OGC6pXbScKv
MZuTD5EoDDu7duMVpScE/UySH9KgtdN32ZWqmU7cisYsOfGkuWLuFv3XUHyYi99t9SJp3+9/zY3D
SERCCESxjuaMNQ94iiarnPwcRSlN6A5SavzwW0h19wfZIDWQi3PUF4NpzslaUtio+gK1WF/30qny
CuuQGU8A+W0WZnYy24EVHufpl+7/k8ehnYXPAY1GfvsU6BeFspuUD8fIHJ4a0qHaToZDbX7qzHMl
vysamkMPSUhBtdfrnbjp1f1qtYlYFFgkUA/pClyLnAsqpQ2fW9ETZ6lgb6e1/1HSa+tT1Opt5oyJ
Ip7kzugzXNdUDrgqh1YANzif/u3UiM7LijrffESuLILWEFbFd7+2osA2ZF9E6ttIc1jOA3JQoZHI
rStnSCaFWtb+HmdtxtlsSCLFlZJZ/R1D4AhdWYly0WmIwxu0SP2ehr2i7dKDoKGM6pZh3GXwTOPF
zyefrB9a1RimrQlZ5S0m1AmEXh8VATnV0O5oS3lOKQhPzSMxo/8B/0PpmxomPhBEI4NfFFoiddxl
vmDYXSolsYMsqnVKzUH9GsxKPdjWqNWf2zATY7vum/xrii9MawdNEZC0aFaHEGZQJi7cTQgdviwE
jmBFPI5NNjWdOw3o4T3qvUF+WdeAtAetK/TohKKTXj40bdP9EHtBkg8CijbqSdem6kcBFv5dD/os
P7JEfuAYXT4PZ/xjDcVOZ1krD+ip5h/FjlLRzn372jP7djfQsAsqRxkYlj7ljDVLjSqaIghcLHiB
xnNr60lQp7bfwFZ2ZDmWRjvpQFIVJJRGWxAo0aqhlb4YApbEdjhb01NR0e8rzqZ8VHoob7bUS8Mf
q06DL1lWNDu11HXMSuMGJjAoLPCiLz2Cq8AkagyrnRsBYC8Sy1MhocEqlWPsWkXvP0WD3B78UPzb
QPl/g0KMBTzC9tlYJThiLUVi0Ue6NyXn7otZqO5cHKTm2EZ/C1csIyFpzOPOU0Qf0Gp6tRjSUaeU
5DSWYvuh/sWqugdwob/MLqiGczWSN9E7u/RTr2KILCrVUsxE4CCBA6u5so/O2HBSlL0WkBvQaxmJ
K4bnhFyUTuBVNJzmpT/3fat5U/xnbJpnJa5OQ/8uyjO77bXn0VROYv6+TayfybCnUrl+cxgbyhkk
02WvMNPV2FplzcLsE/n50yI3Fh+ptNp5rj0acW1LtHhKCPV1O4HT8oWuj9P1oKu9osDXSlIaBT0l
/BmmnwX87qK/zaGWibH7WVa0Q/mH1RippTcJZEDd66rYDtvYrekpCTCZ2Xnd1tEG4yDzBJ0UGAQM
YU3c6LrQl+RaMj2pyM1T2pg0isMed2hLk45y18pukOqBg/RHAx3GnL81elMezd76lhhy9zRlg+RN
PpFSWiMNPGmt4gk6foxCm8QPao+6vq/l+tGXwj0V47VDIl2Y6GBREUbdDp0F9t51oBTNOCKqTex7
URrYSjLndihkn/tAPIr+O988VeqTVRuOuCiU+MK7YaoPeTlBsuucMnM14aMxBIc6kOwaTkhs7v2+
GzQa+BeYEF1GfhqcJXn1+9o6CUTwdN+TpH9CPmJcHaXmfXJQq8DNxRlfHMAwhbdNat4V9d6XXQdH
y+iQ/TACWoAbbU3Bl1sMf5Qm9b2Mlje7iATRDn19JwLbnCOim9QOljN44xQgSKFRIilMnDFU/yoG
hINYPvv/CL6jCF7kN5+0YDhqgXREdBiz3D229zq9ZJLYjyhYk4FMIUa+SmHCQqb4QyjrmWpuB2J2
FGkkb+hZuX9K9oZZXdmK7oeB2U+CJ0eT3WonofwjRcbOIDdYxjKZpXcBFwSyWYLO6/3cpDhHJL4l
eLWZnOShtxHb1QfoB9r3ukcYPG18xyxbJ53SnRf3ppthGXpxUiIRpC2AnuvrobO4FWhAiYOLL6HL
Z7iCapwZXdNffAkrQMwzZkX7lSr9R6FrX7Bd/T2gb9yqhGjjo5zrANgvUeqY04f7C38TfL/+MGhd
APgsDjXi6x8WApEnepUFl745ID+Ce4ejIAJUFcdUezDodadNKMg/ZDiL4xPQov8oFx8WEyFc2Fwp
O0uwcrv4c1wcLOtDVx/lOD+U4zmOe3Do2onKR7NRd8zsbt8k0gWSTF5F1vJGwQQ6Wqz4cslvFo4T
fG5GovTVRUg6xoZjiixdadJIRaP0/dW6fZeWgRe5HMIKytfrxQpjVaODO7hYkXwZjMGeEJPAifGQ
ZOHD3w71WudFhE0G4od4e/1dUskIpBR/4Uvlm6bbGvGxUaX5EOQ/aPQ4/vVYzAiKLw2XCxK8qlGm
IBdSps4p1ljQEqjvnYPcf6TWt/Re7my422+HisqbsVaQuiGnZUVTE/7mU7p0sPuDW0yTayFFcMxD
81ssqPMxFJPoIRDj5vwfJmoRrMEnpjyzDnwrn+0EcpFehPidGBz14l1aR67V7VWxNiI2GL0LWCbR
tAGrb3WfgWbXmZXF2YXczOkCdHzrz6X6L8DDYabSm/b2EJ6qXHC1wtgJS2+fJQ3PiNd2mSWnXut8
K+aY+laLIy6/rP2IqK/0lGmJ8v7+Sq4RJhIeVPTJeeiUQTR43QVUIbVhGiO2sVrvR48jFToHem0J
oWiUIyYnKp8zcETs6+va39muW2MvesmcP/x/qEiujgbqWPko4HLqIxY4YP+lVokTCujUIFmVyMr7
Uim//f10IRMDa7F3FgOp6yErqZMFq1NwqsVSOZrZs8rJiL+xzsekaWlF/nJ/vNsMDc4KFVcaeDj/
iOxfj2fKU5Ero4ZdbE/jO7DHEAaCWxbjkL/UYxHLJysx5/oM2ygx/9wfe2sDLXJX+Meye0EQr8du
pyKtmmbGiTujj3CeWqqnipq7fz/KQkKlxYgLgZaJ61FkvM3gJP0/0s6zN24g2dq/iABz+EpykiTP
SJbk9IVwEnPO/PXvQ128dzWcwRDe612sBRirYndXd1dXnTpHRF28yVLONlE6WYU0rqQjr4RPYFcA
1tKrCOicu+LcjJ/2Yho3XnqksmgbWuA0Pa1T3V6khyAIhq2g+ZtGt4PUfBa89lNirkU2V4Joen8A
9xKkzrzDS28VDUoMljYi70qbhi3qUbMtjfQoGulPWWu9LaRLgR3nBsfR0HhOpk4/jbLZR5U4bj0k
JHZZk7xADpY6MY8xe8YoOn4jtxtDSdVtSOn1328e0DGk4Hmog/Ze9jCWE8L2MRQ7x8YSthBDnQZu
+Lp6rFYZma/dBRDcs41paQOaufCBUrRiq1Tnqam2unRX7/xN2N9FdPVt0Ka97W/XDg3wPnN/MPwy
4BjOHSGqPR6UMSq7at5GW00uUS+jb9ZFanR49LteOhXGAAVUnKxsp2tbmWczmxkOIRmaxXPDRqtY
mZ6yncTkr2XFNiCglFu9v8v8NcnidynQ83ezZlngeHm38ai9IE7QocAEti4woej2PcUdTDayL4l7
zbfSh4DGfbdr6GsTU6HaWKnAcQ2drgvwLNpFepVvFSW1Hgj5IwfkseIYfdi5iV8JT6nv03Uv1eZ+
tBrDretAu/e1Mt5Rxz35ZSFs1Cgrdn2k+Hei0oPLb8rur2oGI+/UPHEQ3izhW1WqwyjXvHhzw9yS
3vPooYyb/X+x0sBlaEOHgYWo5nzCuwRgK7lFRBqF6S+vgJdA9GxJirdsJketfWcUAffetjnf5xcT
Tw14bqiBunOZKE8F05OrocqOUAbcV9KI4s+DGmSfjOb7bUOX3sRRxsHMo5MuVRz5fHBx04QCGkFo
bRM9IQifSonbcIrEk3FKu+nltrXLDcrtDucrzULkfqD/ObfmTTwuLb3Ijor+uzP2c6tQWtlV/6b6
yT2g9c9opd+2eIGXA+VE9YjexlnYkxBtMUB/aMJelFBF0QJk0MAuj01ux0Jo/WlgRZrsnD5bXmyK
VeUOyQeaCXok2U5KMORfxTjXXmVYikbb6IqptY1cV1q7EGPlMDWZ/D1vveLZCrTypw+cpHOjRAkb
O8304A3WB3hybg/m2mLRHwD05h20srzjOj8rAcf12VFoaOQqRJukOGC18SU2e0drozV715aLpxwF
P6aPP4ujZgj8Oub9lYOo0A8jDdqf/GzcJojMBp64t5SYXs81wdnLc5UOKMCh8LEhHMF+O3eRsdMR
FB/97KjDG1ZY20z/UZr5HdiEOgg2Fi/q23N6JbTG4Nx6TgPLjOBchNZmKocGMG102UWhoSABScC3
FJT+nd8X3itNL2bnpEpsPgdAznUCtYSc6NDlcMQF2gDw+fb3XB0/jB5sDvq/6DE4H/80JRbJ/jI7
ym0cO2pEqTDIOlQVuzijjmjlT74KxReauNaK5fkcOz9zmIhZ74ZjhyzU0nJLqUQUYzanOahupwtO
HO+UQPzntzbTTLRPNYqp4045H58nDcgEemN27KU9lAp2En3uqPf0+eQYYk9zSLwht7GCyp/PleXQ
iO1p6KFfY3blc6OyFXeJOE6cOz1kJeqJJ7J7e9muTR58hXMTJO3tJDjPLZSZb3m+NWvIwxSREwDG
n5LV+v+1/a/MkG1QBuADl+/qwPAkhcAtO/oIIcc0WpTC58F79oAj+dPn2wO6vIFmmgSIi+ZOCt7x
i0C38YdSGQeFKVOSzdSpRLmto2TTRu7qNdrAec2XywMoDCou3pDzPlxMXjhWTTCr0sdCfu/5z2Lx
Kqq26iPmQljzczR/1NYatds1lwCiNl8PEL0Ahj23Se9xDSQSlXDKmd62NrTJjWAI2d6exSspQrKD
MCKypeA+IHA/NzN29Bgqcp0fpaBAYoXS8WOQlY43vmR7FOHdwtTseC16uOaMNHeyhelA4apdHGmd
0sTGJNNErRr3RfqSaHeVuJaSuHZOfbSxuBtI5mRd0KEiX0cj7LWHqaAjHmJxOOQUuhpXvPGa53+0
Nn/NB0goXLmVoVQ+2mZasmlj2cmMwlaKL1Hd7DVlTW/lmm+AsQExBFU8d8NiM4t9G0VCxyNP00CM
RA0xHhzta2W4KzuMJjkYhC0CFDB1izElg1Q2UxYXR1/Psk09GUoJ/r2Vd+OQhvsMjqqVSbwyLMbE
E5kuQxpYln15kxUlRZa0xRFdkmDrU/y2ofz5R81oijwUpcAQz28GEyjDYmMNphlGo4moijrI3qlr
4WsyC8FwVzbWFY+YG+rp5IceB0sLMwLI9hi5gllahdRs/1IMwUMsvqhVzyu3eEwoPzfKeJj/hohr
o0BxEqBhgwyFnafdlny+6wXqSq7sHU12dpKRaiSlQ9KPj6IffrGmPD47rWbMx85oh+/JGIeRU0S0
O7v9qOb7plRC0WmpDUSuEsaC20WavlMV+uhcqU1LzUYP3vgZA5D42Ywe8iB+2cg2XljVzhiN6hOc
YhWNCpUVbDw0h4yN2gT94JQVrcz2qJUNXRIwB/8RWln1twId5bpD9bP/G7XmMGwT3evbz3mmN/2+
KqpYsUtIjGrb6C053PhGN6cvMy/mR3/UAVUUMO+urNx85F3MEXk2ct44/YVilxxbRW8VgU4UWyoH
PS0OnpiS+q578ZABbXSMqTFGOwyCWrbrCiKSzhJndcE+fDBRFlghcbkMALm155YkcDeg68idnJ8t
SDjxDgV6c2SZGjtPlEOeNq5i7aREgcPWv4PBejvR8eXH0dPUeysB0cVh/W6ejBdPS2CxS7bjMEsk
szUS/djX/jYrdYk3SugEXh6uRLoXJ/ZsiIzBLOpJ+W1JLlCWURt1U6EfczMDEQPxTFLxgkjtqqHz
vnnovZU9umLQWGxRq7QUsF65fqTdw24h9bQgBq4LV9JU24j/CtaXFc+aY5KFZ3GhA8MGd85lu6w9
haYRNL3I7gMd3m04qfJ7JVTfppbmDjoKUHAM80l9qUvaFrpMybdF3+s7YZb/uf0l19YU6DaLylmI
nYVLobmtdohngSirJLe1dqq0IWO3sp7XjYB/YVEJapehBQFaqsMsqR8b0I01ZU4K45z7K9t1zcri
PZJapGt8L8NKfdeQ2TSynaqtBICXjoLrkw2nWkiugx/PdyAsrxA85Kpy9OgbpSFQlvZefIDgzFGS
L1Jorvjle1nm3E/YafSYUEqZd8My6RGIyPZUWqQeCaFSBzDwBD31qImbNHyS48dR/S7KX0Ty1KKa
OQ05q6obt8hZf/JVeoiStRvz2vA/fM7ySdTo/qD4NZ+jKA+qB9en/tBYXxp5O0T3fbZSaLmMSMEq
EXSAJZg1L5jt88nG9+PI0AQDHXBRfxjizLD9AkykRzS3BXJaHeXU5y7gSnnqtGJ0SqTPt7f3x0Uk
wjcgxATRCaVAWO0WSRlZCWLgoYZxTLgfKXe5cfrt3y1QBuAOBpAGD9g85x8CRnPms7Km2jwWoqA6
MZvdFZNiTSLmysqRogBjSj4GoqblkVrndZujeMuR2vZbQfkLCvhBCD+pB9QvXZ7p/3yskBGhjAJ6
A7ybsiT26ULUWzshZtpM8U6TyaNniLaqub4mS3u56Sn18XDhf4HPAqQ9nz3UmAtJRtkA2eDuPqub
kCJ9+CR51spOvAiBaQD4aGe58eWaaoWInbifbBM6lDj8AiJ5U6yJaF+55GdL4E6oQPDTe13ngz+E
uLjZzWxEGYfC1mxrxRZ9P7FbAMmul3jCoWsmbw8zMfRm3iBs2zbTOH4yc3PbMS/IFHhOq2jp8b7Q
lDkIX9yKImyTguF7qN6Ogt2jvZamXwJ5k6Xqi0fPabkzJrcshlOkZc/FMLxQJJxRr0lcrnzJRXZv
bg/jspxDDw7BZWeE7pfAYmvZOvJGoagsZfWhTIx+PypZvCHw7uhA9aRt2fjGwRtl6XB7Iq6Zpxsc
+l9WRCHNcO5jgV4WkZVhXugteFX92i0MwsAsMhCUtw4TjON6hoCttjLsi4fDO7iKI5DE5gxDW5x/
dZWLWgR1ybH9WcY2MBTvflDtdCXjdHV0zOn/t7K4NkM2f+jPVsQn0eke29cucqiR/C3XajTzVlzc
ZWDF/mNoPmo/ODZsP42aThhScptU4Zfk7+1lupwuCgM8g0lggLOF3+f890dczPR8aO1RHU9e+E0j
KRlOf83s4Gkrj6fLKVPJz8FvA/4NRqYl+s4bhRgasWo4ThacukKLmMrgCN5XUqxlr5L7FBwItFfC
m8sTCKMzfAvRO5Tgl50tY68EvebLw1HSPgMaI/qA6v8x08eVYO3KNPIWnm0hXARR4/zvH5apbkW0
sQJjOJa0YEL5Y7dmRq8++HzpWQrLlYDq/RA59wqV3BaJThKeFKmXNXc4tLyYMsV47FxO0+9maQ8m
Z7hTqnar2rHuQE5j776/Prdfq51wl/wAit/swm0w2MXf4W/xVNxlztrL79JV+SgcCW4U8nwXaZXC
F9va66PxSJfSQw+soxBQp8rW+NavTTW5S5p6VColF++5wYwqgbLkeKxrWtj7xyAAwJ/ZDQTc/84f
ML/3Pxpb3GCtSRcG6i3j0ZgC3NMR88q1RP+TkqRvmfqzqh86oXjIi30orHjUtdkk6JiJNGYM4LKX
WBREtfPiZjwG+iE0hEMW2zowpH/e/QAq/mNksfunLKeRWCzHI9nbnaGGdtKP9+2DH2wmYW3drmxF
INj8l3zY3Py9CNkGmhstI66moxKBfA2/K7XsiOIvQ1kJOq5EwJBnEAUgPAJkC6zI+V6sDPZdprfT
UajokTB25jexoanNzYnx4RjfZMlK3HaJGoFV+6PFxV0X93IMUQgWjXbammr+uX2cYGRzyEchoDzk
D4NZ7LPBlrsVy++PwMVBMFPsA/iHf/fykUhDThuKcj8dv337FNrbT0/3uf3jFNony07t0g7tT4NL
iG8HTun4m0O8iecf7GD761dp17Zk0zC1efz89eEl/+aYdrf57tmvgT3asl3teEDvgg15bTt0Zftp
z3ZzDfd5Y3/ePTzcvT3dB/bbn7fbHvne5HhrRIubtbLMwah7RqTZuX3a3t93W3kzbkARO9YWjZR7
sC4na+M96K71o36AclNzwlPz5Ox7+w78u71X7JXL/vr6fpjlxSUcxdWg6/78TScvSzdVsUtJZW3J
7evxz+oJbF49fV4LMeZfupgI5I3UubMVMoGL+A3q+X4sJXTiooiceChs4iJeuZLf99zSBpQUNDOD
zaNXZDEwek3F2NNy8SjZufMLZSH+g7ifk9hfX38Gtmgf1c8r63vlGKA98D8m53Pvw02Zhmo39RYm
VeW77sT7xBUcaurOy7fZYX9AxmHX2/SbwhQfnTfzqBwA7dn6poW7UdxC0qHnNneLvP3erxGrXolQ
zj5tcdhLYxSHhsSniYmy0YSCZx/S72HV1MQp4aYew6NSQ56iiivH8NU5AZuM3JNC78cSQiVR9ZdG
pRKPRtc+dvk+Sw+1+StW2++3J/9ygO9KjjSEzscjYgDncw/2shqryJeOUP/WzYNVdHZaIPvtjnLn
ZJKyMeo/ty1eOYxpaFYUdGE4I+mxWmzndFKTRop16QhFmzqldlRLjhy99QlEXtm93t7FXX+Aa/px
xe48lHPPnhupadQhCz3zZC48W9Fak3ezJh2zB8HcT6pEQh4NlvE3FPu0wTbZc6lnG8nY3LZ7GZzM
Zol/QI1RnFuW5qKk5axuTekY1bw84vtY+NEgtByeQmElA3KZmzi3tIg4u0JupGgwWMsmstufov8i
i1+yMnaDOw96ztvDur6MUA4TDYFYoo3t3HPEzmggM2dc9biZThaRAsQxnobeaCRBBerBh/XH55q9
bfbaGJkvCtSUjlWe1edWQwsCNk3N5KNp0NhpbYPm0UA/13Pa8KcgrkzotTHiotTeZ1kQiHIWJ1Ml
hvEUmbl8TGnD7Hs3rG2VzsrS3KTcpOUnoYvtBC2t22O83Ptz0/9MXURiVOEKPx9j0QT6OEWJfCzF
T4BN27jeZOOL3/Yr8eSVucTOPDwiIqrGi8Ot9MAulXolH4eidsz8Z4AwYRQWIO848C3tDu2V2wO7
0DUjA3JmcbF6STZ0k2bUrF4e23GC/kduZ903gDWC4pRDuesEV60tREINm0yfLQQWDSNuzo/N8LvW
ynvP2jWp3ZeIN+FmdWjsMl/fJbLhaAqdLsH29hdf9QCgnhwXM7skXne+FnmUyq3elvKxELaRR/Yg
qtxsCypdKqE3LW3PoNd/jdD3Su4KKhhC1Rk3M1cVFkdVMEoFqJYOvwu0P4iVOYMVbkTFLXgji394
vCIkUNmtAU99au1vD3n+3YtjkisBb6c8RpfDsilV0qp+aqtWJig3NXiE6nw7eUm8MrFX7h103whQ
IUKD9MZa3Dt9VU5mGnh4QpQ9e8N0LCfFycPWFfQMfgSR5VTIhtcrh/G1mZ1pqEnJAX9kORfrqQdV
Xwlkyo959xt+0h4Lo4Dgva0QFZt2mNnK31qQ3dtzetXsTDr1vs1ADMnnbhR0pVzUlUD9gUbtsdrW
wugOemqbw0GXvhVx8aoLWzl8gHNyJVK9tpwfLS9u25w+itiIfe2YD2UFCUBP5NIgRXZ7gNeWk2sA
uhCk3hDIXUyrkoRKFnmBdow8KvAx3fvN21geBBQS/K7b9E9lZOxum7y2NYG7zBSCIJbpqVo86sRJ
o0rMlj36tS1umvFZhny2jHZ9/iomxrafYltaiSEuJ5PHI8HcnI6fSWcXkzlChSAg6DIdEzlSNm0b
6odaMKrD7ZFdswIWhdBoZny82IFjoE5KHhTTUZ6I78cQfTiY4/9VZYp4hGuUlAnFBZo8lpFf5aEB
EZfldNSFKd2aIYxd5qCEK6fJ5V12bmXh+Hlq6YBdeCd1iIY/GIikbdB9JbqXTeFgeWq/MndX7HFv
knICJULD5BIwO1iTnHhxLB29SNF/5Jo1bqXOJDzQvKCyQRVFK1t7DgHOj0vi2Hd60/+JaBcH2awD
WvEsI+gCJkOnhdcEdF1C5ijkZdOtbLN5G50bg7bfRHeavmq22bIcFGQDSFEELI9VKtrGyKt94F0e
fdb8v5N5r0QrW+xyMs/NLXb1UAp9aoELB+IYOVoyOmw4p9Zeq38HZJwbmo+XDy9AmcqT2viiAXwt
/50UyUMQRpPdyrZsBLZg3AuCNvNHtyfV+96jxHZ7v81Rx8WszvUQ+Cx4ai3ZfAyz0K2YOPeY0kT/
Z/QP+vci+RvDHHnbzuW+JrM2d4DRg01D1tI3kzoMSgFB1+NU+b9SmmS46Lx05Ya79EeM0O8JFoLX
Oxno86mUkBUdzDw1j1aShg7AXsZErZn+oKb/b8bzwdQimtPTzNQL2KgoH5uZbahFtgkHCKn/i1n7
YGXhhL0/RV0+MiDTS7dNM6F9u8YVd80BPs7Zwv3g+q+zzmdhUsPNhCJzUpAArfFi6gnkTNHr7QFd
21UfrC3LgTMnUK7TS0QBIqm3Vuu1rj81z6PlP8TVOK34w5XCAA5BzRqyCtKCF5yz6lRXYaeU5nEc
M1eGJNFr6k+1JW3EyHSn7s5q2h1CqAdVbh3xLh4TO2ylnZS3P6zI+1Z8jjvjrxV7tjLtFInHD6XC
IJZOqaLbo+ca8J7hBbuRRpxctbu4IyT9fHvCLpdn9mOZdBSBBTfi4g6ZqhDSedB0EFkOE9hZ7nbZ
bQZX9Q6Zaq6dsVdSe6bBnUiNkriUB/vCrdUhKSyNhg+C76+RtacNPc3R6BLsoIIhN2xHxxuaN0V4
DFLZblPhn1khaC2eGYIJagg1KOic7+BamCHnQqEcOyhnXWrkiq1G4ho27Er4RMeFiS1ih5lCfxHL
+KUg0KgX6sdSKeysRvl4w5vP+IIYbfXSn7KgWjlmL/2eOhiUciZUJnCqv7eefTjkrZxuL9+rgEh1
6EMIZvm1SEk6ifF3obS6lbD3kk8JWD5PC6gnqLwzi4tjQ21jWLVCHcxhLG/KbKKyL2c7gF+8by35
F+DJCN1zE6alLjmkHvuiaeKdRi3MCw+KXCiwpSTVnSp1491Yab9uu/QVQBJdAyjiEHmBniWePF9k
s5VoqPMC4+ib0n0v6A9V4z1Do2Dn1heZZxDC7K5et3uvTraQFafqg6bc1ZK5kbqTvIYef49bz2/A
+WvmbmEQ8DNK6PxremHoLc8DZiJ/GQgsTPgQvlswqDv0m2rtr/C31DvWo9Hub8/CxcaGPxFYFvPN
7QpPzOLcbfVYriEUs45Tl23G4Bv69o6QPxrTCxzYt01duvu5reWpWwLjpByDLQWGvS/eW3Uacrd2
A3lXmvZai9HsXGfzORujbYtyP8gTUB/n80kThZpmUYMxRd/U+TNSGLaA8npCbSX/tpZAv9hYC2uL
K1+ROr/g9LaOmf7WjLVNdye0CN9nKeDbk3gRW2AIlVP6eufmffz2fFhSpY9CYgXeMdFHu+QaloMf
VrtGhXZtOHPWCwvMHGbOrei9HyFAEXpHQ3ZjywWKnwb3ZrESvFx1CNCxoKreibCXkP+K4fWJgZkJ
tMHTtG8q20+diJJWlzj+87/PHBk9AFYgxEFVLDxdjFo1KoTI41lSwbHjStkvJV05U+bZXzgdneqM
B4z13NK1eA/L9H/oYuELR01Pa7fXcsFWejk93B7JO1HBhZkZHCLDmASOZ7E8TZSocRskwtF7rR6l
F1Wi6OW0fyffHsftnf5Z6zY0A0Nuv2J3/vyFXRC+ZP3e0cywjCzcwtAqIVNE4ShWDxEV/lHT7Dr+
gQZ212S26rlyAQBPWnH5yyOKN6TJQc0Dm0aKJUU74nZCqBWKf6LV3e6mP1ZT2137y5C+oVe2Yuvy
1KD+Qs6XA4PJxVfOR1hGXRQL2RSc+uzvEEovZvtJjFsXNB6cjqrbrwkkX3bKzrbIhvH/BghPB+C5
wbYK6mpCueukcj6l9c/WicUTwms0YcGuMj002u8eZsq2/Uy3FMq0dI8IzT2EY7twLhN9Q3vJKOAy
t9gwFVWUNZaeK5MP7JEEzxyN8d5duNo0TrpnhX14Mr2HuPBJkGlbof5beN9QLV05Dy5oZ4m4yPDi
V7T3s32W7W+dRonZQ8vjlHXPUfbd61+n8WGENdrT600v4dF/SsEOeX/QjJ79zqqTDCen+rUrFPim
JtFWUKJp5v4Kfw2RfbmziQbx+5mPlxtjqZ4gNnRcjakSnaQQuHSdkTlPBs9a2WEXwgnMAC6O1g2V
DiDmy1z3NHokemFCOWkym7lp3ESMD/MrsoChzxcem7w8tIXoGl+9IbfJpMgBCBRwtqlP6S75KqZA
q3lfjMVmjLbNO5h7gFRJc9NwbV/OB+b5aQCeeBbyoH13Jp5axE+gNj0jGMX41AZOnT2rebUtZ1EH
/Vcr93svRfNp5eC74ozgb3mIUniiHrvsbQgyWUomw4xPlXUXVC9S+xj6d039ACh/5Ry4fIFQ95n/
AFZEyZZA4nxfQilewvTsZacg77bApu0wHu2KkfayZhd+dSKJgBt6bjx+kbzsUzl0/zxY5hbiA0pQ
oLbpIjn/gjaMjaL3Su0oCJYTjoAtajjNqHrIyc5cQaxcTizcvXO9iz6q+V2wWEpfH+NKNkPurUxr
tmEqADYZNPnByyU6udRaPantqkrIdaNQbxIBzPSEi+fBlARTGpqxcAwLCU0QNehNJ7N8aTMlIP/F
sa6dhnamL7cvscsTHhAcuVagFWznix0m5XonFfIgkAEyq8nJilDTHZ7vZsUJn9eeXY+eRfU0FGtx
A94rXZPiveJaMJrS80QSERQwqkLnC0t+KlWlfuILPD/I7SGBBgbgb/CQURpwuoyN2iVp5gpw+tpZ
GkMeq1d7Qll5pzVQot2ej8uA0gSAiX4CeEXKkMtHWh+EWWaYYnIKxEHaZII8ONgEElC0a/HDFVMk
TWmPBXRAznvZ85X1ZLirwIpP9aAobjxjS4eKVrdyGNdYAi8JexgT1FYArREF4FCdne/DSzcXAJmG
bZSeCkQkG3rKzLKGRrZyunudWIVzQx5e2ccPHCLd6GaVsW+SdFfUW0PL7aoatmNa/qrpGpZX9trl
S28WxiG2gPqO0PdixiWlS4KgSdOT6FkoYnPVS7tuTF2voA/mh1S1jqFtFeQLm11j3Cep8M8rDvWd
ObejIgPF+bLY7JyuaiPnRnryxDs1U9lziZuulYYuNjcNJjCmwl9jzlLn76H/h/n31ZY9gAIWcY16
F6iy09ZPFpQ0rXaiAr297cOXD4mFtcWQNFVoW3/089Nkdgez7G3ROxSD+xpBegp5jXaUlbVI8TII
n23CCjU/kFhEY2GTcKzurKHKTzVMNXYgdfkmkrMn+kx/VupYb7mswvuoC6GZb9PRVcY6uoMAAlpm
0crdwouEn0EmrNWtr807WXSouCDBg7ZkcW/5nTI2YzfmJypneFFo0CTedAY9D9GPoE/KzaSu82LK
bKazSICp4DkCkyoJM4L0hdHKjPS6r/X8lPWoNGm1Kh98lV7xsk99Ulm1vzd9n9tLEARXj1PvHin7
77lklIe+bMy3FWeYQ9KLryGNMoO24HVdPl5Fs+9peJTzk/Zs7JX7qCCtZHf28KZA6G6Hh7yx6b1c
A9Je1pfnSWDwOuk8SpPv2bAPHl+IsMUbpZqfhinfl5Ju+0/VWLh1V9sWeoyxftdaKJq5qNbdHvDV
JZ/fR/DFiMhuLe4TKxwhNpn84iS2zWvdjtHGK2HBkLVJ3UWZaMCOOmW/btu8OMoZLBSM7HASoeZF
/6wmgJkTpik/hWSGacKK0BktWsGp6ADb3DZ1EXnPpigwA8Mj9uMRcn6S69NYE2tJxcnwfijyq269
3v79FwHB4vcv9rEkBJqeRWpxkg3X+xI1iFnYVelkyQ5HuW1q3gcLz6Q7bm4A4pVJuW2xUgmS6ZGX
GMUpfisOxWMc26Zbtk77Eqj/R0vz+n1wxl5CJCyxlOKkWSfDPOSd28TOUH8enwXNlZqV8/eKB56N
a96RH6yF8qT3yTwuNXnWwo2kPQU//fRlNQFxZanmxj8iJG70+e9zOyVqcrFmjiwV2vYQ7/ZvJRGT
6D/DR+rEQ+neXq4rnndmbh72h2GZljASBGJuQlY2emnXoAzX3AHUHjAaaAsIwpTz328JppmFpP5P
iVzZQv2ij3ex9+aVB6l0dESiO7hYbo/oMvYgrcFznhcm6T140xcmoWvsGj/G2WldnopPIbo88Co9
kGz+471AJZKbhwgGgrWGn2sziYQStJuk+iDFXJiVSVrScIiDmNl9IPgbFUW72yNbszD/+4e1qgMR
sjgTC3QUCps09uEbG0ni37ZyzQH/hwgI1AbR2+KsIFoC1qJgBcJJ6SVRD0pNj+A+Gndtu7KnZl9e
nhWUwnVY24mfSEmdD0iPktGKw7w8+fo2gHc+eZLTzB6MFZDztXn7aGaxMh2Md3ldz2ZwhCa7C+T9
7Sm7ZoDWKzpL4FBCzHqe0g8LMzT6WPDgKU+mWTtS+ilbj/XnqVhMFTsINIbJKxK00eJYSFBc1chT
VSejvUMPhV4r/dC7MSG+YmzF8FGS993oDJthb9WvYaBuZDuK7d6pWleTtpRV0rWmqyuLd/ZFy5Mj
i8q0HgwKHEKzF2Nx9kU7C9468Z/rAeTJoF1g+HBL0Ne58HtfyAn0JKM+DdvIfE36h2KtZnjlcD+z
sLhKorRt0DLBgtKPjti96eZ9SDwrRT76NU+3nWX+XYuVpDmVZzklSngRl7pTg6gnZZEWzalFZcUh
1xjwboiSfRKBofh3UzglXZyQDVEOXYQVvd4ROQZ1c5p6yVHlT1JE4mHc3TZyxQ+gopgjcar+bOKF
82N3NCejaU4pDNlxChtOHP808vGu7IuVKPAyrTBnTK1Zy4hsFXnUxdkU9TVHLFIUJ9S67qV6Nxo4
v/qsGM8GrYepGm1juMA9Qd3Xgr4LkjVC58uxwi9Adp4mQECd8Fueb3QVfmoURcr6xIeAx/2byC+e
4A6o1t+e00sf4d0MMvedjhWXX/gjUhxhhOxzfZIE9CiyHFZueSfkaxnAy6MeZB4DIvs3y60vGX8b
5BrkrJuaU6ZGdi+95NFBn5xRQSRizGjpPNwe1RVzZMBoGwVPz59lHXZoFKXpY6UhoNa/CO0WkF5X
O2L7UjlTKa6VYi/3NLx8/7F2UYkdgPsGkdScyjf/CWZ/I9i+dkmyFm3MS36+nc/NLFxSgoUa4ZCx
OenZ7zGiK9a4r8rvEoqXnhuGhBqeajfRn9szecUPFbQ2yGXxF3tiHvuHC6fP68ESUrU5qTuYhD63
D2vgocuwjVF9MLDY1DB2Wm0cYQDSMEd3JFt3lV3uhtvb47ji52dm5s/4MA4vTqq0Qhr5FKKUq3b3
cy7KK1Y20xVHmDHYvJQhZKELfDEWKUmLYsy95pQU0GdANtOTAPUy0P1PnlGsnO5XVmZWWkF4EgwK
6Z+FsaYjz2uGfXsao+zPBN9SBCiumiRX69fexFcCXcjQ3mG1IIjm7MT57DWjqPeqL7en4OAfi0P3
W7xDaHrX3MUPzZv3rVuZxysZqHN7i1NJTD1hiESpPTXb5kDk8aIeig39age4bf/ZL85GNs/yB7+Q
ejEqGkXEkvpq+eWvyYp/DP6/41HIHoHzIkdOgotc7cJMq+lJThjTnvrokxedNMV/rrSNINzp1Zve
Q93jU3K0pH00pTDL558zf397nO+dPYvTg9TtTP/M/Yko2+ILJtGD/7rN25NlJpAA272o2IF/L+db
T3ucJndKMqcy7DGAAPuxIQdXWA9ruNTZJW99w+IwkeXcG6eha7kFSNU2D62SPJhNva+rku6Y6fsk
ronMXNn2MDHoJNNA5XARLM7MvJXrHrR2e5LHfTD+zYrALvLtytReOZjPjCweF10Gib4ZD+0p6e87
A4Sl5AwaZDDiZ2XYJf6h0r+Gz7dtzqt1MZOAbvEpAGEXQXouR6mewkOL24aOgkQnCn/ZV09bK69c
tQOnLjySZCOB+p5vj0m3gjTRlfYURtbPHh1FMxB+pdHXUV1jkLp6xqCc8b+mFmdMOxlJD2q6PRVb
woLGbUy7qLZ5vm17O0hc2oOqxh2+r+mfXIn02Jq6MrfsAFRF1mUxxC6SJrFgiFaUP4Txp6bNNiWE
HZRyXPA0m36iHM43SJ0H2drwKmb16fZiziO7WMwPX7DwH6EeKj1EQfWUdNVjJDevWrC2jlf3wQcT
i3VsI9PqMyBVJwQXNrUU2Fb3oOor43gPwG8NZLGEaVuOMEJiRdmHP2rY7f/8CiQ73MiQzJd2ChDp
vtsnpI/Jon6jJF/vi7/5r2xwdPonELqkBjw40d9VHMraBC+uE8ULwtxvca1RztxO2hj92vxe915o
M2lxA9CLeMO5F0nwAxoow6HeLttqTIv5ELjV4bc8bNvOjn7GB/nzbae5ujM/GJz//cPFFSqwHYX6
PKa75DBsRadXVt50l1W/+dL6YGJxXLd9KCKMbM1XhvqSlJ9CH8oXB9XBorkjdX/QEv0uCx2Vvih6
pY6xqT34um9rQ30QC+r6amerwmhrqD+a/Uqm5UrYePZti+gnKYnnepPhl5uiKUlPPOlPUvxK/6Q9
6I9jJa+8KK4eE6B9/x9p17Ubt7Jsv4gAc3hthgkKQ1keWfYLISemZiab4evvah3cu2d6iCH2uTA2
tmEBKnaqrq5atRZSLhYAK4os7O2ky4dOk2J2Gvov8gxgjJM+RSlHaKlPy/SlROJ+QQ6wkLtda8j7
Kam3SD/WVhzxA2Ct6OtA0CI8CU1wv82muownaWyJFu86dSRa+0vfkmdZ8xVcrxUaMWg4MkQcYdmB
Aih3lBFRCtIsSK3/XJp5I+xaiwSg6AjmFzAlcR6/692rQUylVa1sOjVL42fyo6X6Ux9OU+TVk7+l
pry2V9AWjLZTPNJQUhP8a+EMUqSaxXSScuaOSbYz0J8Lj9705QPLLNKAJV6evfvnc+0tcGlU8Lit
hDI8LfIJr7U/SR5YFjBV72Z1wMPtvqHPOofgdRFUQqmMowkB/RR25sjAqF+ZsGRVsdumnVva7X6Q
+69on/ei/Kdefi970qTdKUXrK6S5d6byvU4/Kon9MFN7t4DEzWxLf1KoW2tR0EBld3jtG6jryMVW
ZL+yiYERRzIASBzLunlJKEaSQNgHa1HI+6HyzHfoRMaT78zULejP3i9+peiB/wPOuin6lTSEbSR2
+GSIk3VpX/DT4MCeOoDOsBcy9dBY0qs9VVuhNt+8NzbANyLDfaJAJWZQrTZVqNE002nBJQCZ0h+2
9mwa/VNRnZLFJh36varhL+DyvrUYWxPMN7NoHKTwvGANuDaycdcniw7GoGvROJ/o4Iyuas97GTKq
6CTXoq9Syn7KGsir4l7apY3a+IkMUezByrxpUcaNeVg54wZInQAXR9YdeX7hhmISXj19keFLdPl7
U/2RnSGEPLE7Suh8+yE7Ww0SK34LaEdU6VEbQdpHfH2DANnQx57NKD3WrhJPe732mTW6U0LJkoAY
NT4C2jfXH4X+rW2cU/sxxNGRZlvMZbetEBgy4N6QN+BVyRvNEbvsbBp3y3zqy1MGLrghIar2YLGd
bflzHzDL2dXgoAID+YH39MppIIObVvlTGvHGbl+7tdA8CtwIauiQr5IF18ds1YoHeZ5PXfUw1Iit
as9hZAHw8lllvvW02O9WvMW4s7YFUbdB9QDxPCADwhmLpGUGKWSxQD6q9ifIBycDdHKg8rSgVABw
pY0Eo0ryeCE1FOEjy9lKyK2sABowOE8blFqxAmIe30yrqbUMbTk12Tfwmj52H5iihyZzGrcZwRQV
1a4ku/VM0C7TSvt4AE1U/JuV5e8k/3nfPd86HLAOIn8M1lOsA1pmr8+jrc2QOVfl5TRMgNOazXIA
s8hWRfDWq14bESI1JS+NBPIPy4n2xwrMTTUqXP4mGfaaFWDVQRwBrhlc2sKVlrDR0Nq+lU9GFruV
pRIQ3Pyl7Ou/nzC0OmPdgBHGfc3dykVga2cQETWkRj6Z8/wwqlZKtMJ+uW9jJcGEtnfcmnhvom/L
Ec+F1AJCiZ5I+ZQMx2jaQ2ktlZ767JlC8GhB5KY5sZvoW23Ba3sBonqoUANIx/Ph10NT6wxCPRGs
QgtzJuCkzH0LQPGNuH1tmUASC7ILdItxvsZrK0luGRSeST5V+P1tHu0A33uFqvdHnaT+/XlcHdCF
KWFAi1NSuaeGfFL0xWfzE+QMNgazZYH//HI3QARZaxodFuQZ0MKmIo5GN2L724sDOZRPoDwqV9hz
QmCdZKlqtUYhc0xMDkU/uXmqlGVjICuIJm7lP23M6IYUo4K0YsVQWzg9JQNVnYM30UC0o+qVx/6p
/FFvmLudN6SkdKQ0wEkFxI+I87GSjikYlHqKocvQtzsKaeL7a387a/jViDOQ0QTaAjDU65VxOknq
so5qJ3kBVo+2/ogOvwL4rPtmbnczIik8uHjBGzeYWICYWqRoq37RT3MNhh350KO7aTGOab6Fp10x
BF+AfiPOH4FnieBDLalQ2Zgr+qnsmyAz07CO7L9ah16Svvh2f0wri4NHHMTgQBGLRhWxWor3W1lA
NsU64aYkifyjhiO9b2FltwHABkw0yoeo/UJM4Hp1+lk3yqWv7JMFnF7x2DfzSxcp8NqjQ7psKNEE
In0Y6QjExfTkQD9o4wNuZxPoFHggtLtwXyRW4FK0QU6LnjqnpHsaBhnqHk9mixReuoH/3bAj1t6m
mcVdwhLnJCWZG6UZYcD6qs6B0Z/3Z/Q2muUDggAoZhPldDG6nGZZbWeWO6faeZrVIxIFJALh7lB+
KLFyQEP6l/v2bvt9+fbgD3A0aaBHzBJWsDKNMgfBjnQykh58t+q+U45yNYatLaNJm7kgwgFfGHrG
n5zlBfB/0km/61FDIAP2GEBo038f1l1/EF+KC1fs2L1qUdmWTupLQ4n0bvTkEPVu/LU8sqf2SQru
T8DKhAPNBQYeVOEhiSFOuAZ+cV4cT0KrkrxF+sgHbd9KjZ9GEFYZAcHbhHLf7CUYQkcjQgKEjhBh
5XmEiwHaxhhHatxwsY9XZ4aAihQj5cws6e8I+fT7o1u3xX0ankbYUOq1rb4d2iKxR/N5sI35mHbd
2e6gFtg2rRVkhkY3JpM7r6tXIad0QZMAsPKIi/EauDbX1hDG7VsDbPjMqwdICpg71rJX3YzeTJZv
WbtJuPBeYd4TgtIk4Kyy4Erjutb7Diw1z4P1blrfWBM/GC3prQbU6Ehd6barD1sTejtC2ERshROK
+hrW8XqEtI0qpGNAedGyBTy4TR8itty1LELimc6GazhoMru/hrdHlI8Th4I3mKG2JPrxMS+Vesh7
+7lpQQENm/vKMrtdFcvKHtiOB22Issckl/pdXpXfK6QcXNDQ1cRIFvO1chrIQnYh0EjRKTIX6jVs
kx7s5pLWUerDXcbXHbyGImTGGiUnBfuO/ZxJPbqBQUkWDwVoCorXjanQbjYYDIGFHJEt3BXoJK6n
v5AUBgHUGEz8Txjv29LvwFfNoKbbn9ESQ9JX7e98QE5R77cyHjeXKYbIedfwwEWnMBgZri13raMn
bKhBwp/RMVBaNC6i68/eiBFvGxRgBk9phId4N2A6hXDHcOI6aqnuPFtya/6Y4wF3jZLozrulLt3P
pi/gpOcxdt4XMFQ0ZIjSPCYSfE0dTPMIZpIhTSy6T5aK7YrWHrd0PNamAQI60PSGVgjSgfznl84r
7uRi4NJO7RIvj9C+qkiizuNuY51XzJi4AdGXANAwCh3CNJgVeCg6NUKTudXXDwuCf4cobQ5cDXRk
ibmY1S63ZtvX89F4VjRApUuzjt1+LAZfsjPLrweVQmg53+J+vPE5AHZyImyeXeR8bYKH65qpzuUs
L06FqtIXPU2UXRzR/iWKlc5NUvQ6ojMIHJ52M6MvC8wY9yfm5qB9mofaKdeZBPxYnP4EHNVDnaAN
ySocr2Ry6udLlCKp2fxrOKQJb2MjcjRQ/FUhDXO90nOTUlCB2UkIcZjxNy0Q4LNUafdzR2W0zyTD
x/2h3T6WYZBPLm8b4M9W4UWem6Ux0DROQ7P7pU9fR+grg2AzSM+1CsG2pAkiyZX0LR6ymxsScsdw
Wdhk6MaAhxV2WpxAyK3J7TQsNb3dq40aB+3S635udjVJ53JLheIm3hDsCTfyCEW5Gs92jNJ6aMYv
0CXN0QRiIEfrFhBVuz+nn0/9qwsZ1hDVAPSM3g6wG4heq+8T2iETHY4uxOH2jk895oHA17M96oEn
FCTmkhuMKIp+V38V4aC4RumOW7BobkX4Ck6NKSOcRVculOCvt5KkQHxyQIN0WBhIypWQ580YaFJ0
4ye4VH/mSWxvxCEri4qQzuKdPbyRUDwm6qDrUjNQGmrpo7JArnsJz3O3RTi0tmOvzAjOQGk6HUpD
BYVwQrxDV5hVxg9KnO6q3K/iyKWofg+ava8Ve+PZfeOFEM5djk+IQqAMRicrl/JQhrC8MT1k9NRM
YNILUYMiIOU3s9q/v5PWlvDSorCRRinvdRxOGrbzs+S0HsRE4yepDlrozN+3tLJ2yGhDRR4pfQuP
V2FSLQkqkGqqFqHeIqHO0l2RvmnF+LyonXff0sr64ZIBtSgnEkKMJZJU2G3m9IuaV+FcWeAuM1zM
Yzq5kPjKigwKR26JbiIjQ1PchmG+4a8PBFDMwGmhZoFmN7if6wMxtlWqjtYCyp6u/9FM7ryQDml7
J1ATvy8OCm1IK++UlO7NTTa92/m9ti2spEN7sIHJCmxPrwloAmm5L4bYnb9tjPEGroSOHzxg+UY1
UDEUea7LrOrtLG+qUFLCzgBJbRfvpugxcx6QMUZOFEwJoSH9um/18yF+O7P/WOUn5yI+med0ssqq
qkIGB5ef21fjZ/6SndiD7oGl1q12QFU/VoH8gNbd0/xYP2c+3S2h/EX9Mu/6wDhsHdVbf381DZ97
8OKDCp466IeuCpVe8iTw8hiT7hbtQZEhtLK0LlRGv9+fg1vncG1RuNHaZMpiecHEs+4lluHml6ey
C5rUS8dn6BOi1WJ33+BNUIIoDVgUHCKesAcNyPWc90VdMkQsVQhuIJcpkhfb6r4oN5R61qzg8sAf
3GnIBPKnwcVEOl1jO0211KEWEURZ0o9N/M5tNouHm9ivEIlEOgsQxmsTUTyVeK4nTShFYE9CEYJ5
IwRViaZ1mt83+LduymWvmiC9SrWp+IZ+n8LtYqs+3J/RlTOKiiZILNDr/fmouv6Qco5SRC1GHab6
iPcaVzs9opcEFPFbhBUrs4rsAOrHIM5GndwW1q6qUahFWq4Oq2EmpTyFLXBoGRpH7g+Iz5xwLPF2
AlIY9zFSHmKPiKMXubGwogntkrKgSWQQVQ/Llob4ys5HwymKsuCtQ05QtNIlS5O36dyEKFsHRjQe
QVXxkj1I6fxdkeyPmS67Jt44bbe1TwQZl0b5R13sy2SM56GyuyacpeqQZ29Ni6xYeywkRsp2IpYx
AAh+mGq3lKRz3Kbh/ZldW0A02WLLoqYAjLtwLJhqTUnBlCaMeiMYpt5lbPB7qdq4K1fN8BwLUuMo
Wok3VrQgp+XUehMmEgq6DXB2Um8Hc23+vj+cFXcJ5PI/doTbyU5SYwTeoQkN66A2LZrhvyolKNsf
K3pCX/4GvIv/NnFb2pxqjjenot9NWLt4GIo8Mdo2nLqyf9GrzHwbqtxxUTWEHFWl1n6mZFskd2tu
BqAJPDh4p+AtfZRFkWpt9KINjSzZyz0Od0MM5Rdyq7n2BexceF8NS7mT6BZ35crkgu8bZVUAlFD5
NITJVQBRsGuwIoWLUUFH0f7KGrvypjJ/MdDQmva25ToSKqH3l/T27PPigAqjeIcgh8K31sUByQFC
KKjUdeFstUBMKDR560wze7lvZSWY4zKpCOgMZCeQyhU8WdkUspQWOgZXzPm+S2bzaDRO6mmSEYOK
R+6+VM04vWXSgP5tc5CCHO/f/cZH8Lv1ekPhI5AfgnAdNABQGbseq5nbfU4Vpwu1tlEJtM+Rc2ud
DwV0wodlBrLRYpw/JDIKt6JD5dO4dZCNzf51AydPISE7idc0ajOAbF1/R9WBqh5Jky4ckInwAR7p
90tWNBsX/9rKXloRIg1mtyhapUgugoJ29PFmAena3PX+/Um9PaR8LLh4ueYZiBoEKxG6ubu0wJwq
Q/Og9VEGKifzV6YmuziODTcxhw2Iz62vg0EQYsAkENs4L9eTpzZpoUkODBryDG3zRPmlKlGFlvXW
2vCqt/c8HsQm3gAqgEscjXBtCRlOCy2MbR927W82vWkQ2izObbThU1cm8MoKf41cHMASmd9Ja6o+
ROoOCiVgKCQJpIrBcggi3lLP0RZSWluENeLeQDiCojBKS7iPwSgvZvDmFh1/zmC0IXAzo1vXTYsE
eaJvPIRvfKloRhib2tflMjU2AO12By4okCFBF3v8E0FEVO1erOTPPHcHdLpU/3KPiHaFa3cZ64ki
VdyGjvk2Zrt+Pk/Z2/19z33FpS/5NMHnEJEoSg2iQ4t1VIZpF3ehlf9QO4jPA04KLXYf7Szg8kZ3
jW4Q6DZveOtPRWnRLDwHwCqc4wAp7+vd0ixFW9fRDHetB9kpPavfza/pEztGj+Vfy42PFTJGUKV3
uwONj9m04VLEvaqiMQNuCxVyJIt4Wefa+gy1wSiKUFZJKTF+lWNyyGzTaxTDM3VnI3S6QZ6LxgRv
XdNETYpY6UOHIokUyGAKgJRfOaPtjEFsiyxSPh+nCd5pr5eTZfqSWnaJ2w8tOEINy4jSXaQ4jHev
1yrdR01n2S7NU3THmSkEu72adfKyV00KnI9Wmx11m4Utf+/vE9GJYBQAgGKlgGpEVURkzcK7MjZ7
urBQm1m2k1D+2eVz8oAmpGwfzW25dcetLBE/2LhqkcwDgkE4cmldjVpB6RiiM1B9SoteOndzYR3M
dEz8SGId3Eu9ILEod8zV8lry6loDj6+ZMRfPO9WtFnWf1TVyjZKkHjIYQ+hVbHbciAkIzAsnZDTR
ZY8oC678eivF0qxPoC4ew2yIHGKq1YPhtN13uijtI9UyjUxIE/qNWaUHNO0oxxYCJRvAyNsjzNFf
vLwO+BduWcG/l2Op1VWljmE66uMRaZ9nCVQK73pb934qTdVpSKOzFWvPSs22+Ng/S5HXB5mXkOD5
kU3Hq1YEv1N1pqija1OYxWpzamk0BYaqzSgfJYuLGEUOcg0tgYMisUdngdiuWbBkD5h37RdxPX5k
NCuf815T3WyUQM9JjREJDCi+aVNnkXyEfCNNGvjZurWOEMlrwNrE8mfQH45u7+gRwYMIJLNVZLim
PH8x08UJmMzivcTM17ZqmIuGT19CfEjGoocKVVlWG8/OlesB1VjQ94K6mcf4IgCvjPOWJnI6hYnz
c6hUL54hxpq8QUZrb+dqOEVAY6kBAsFXfOH9Y7lyTK5MCzcEisTQo5mhqluqxrORR6+tqbxPTv7c
sWMuIeV+39xN/Mu3O0rvvO8dFXFw019v964G990k0ylUsgyqZLqXgdQXCFmXqhqppN7V+uog1YCt
xHqwYfv2sr+2LexzvWSD1VrlFDJrhrpYg8acRfUY3Q3SRxFZrupE3lyCv0Pv8t2YBpZsu4BMa3QL
+rg26Z+vG7DRorNEDN2cTF5YM7VY72wg6EKVEQcw9PTN3V8gLjaCj7VR44rCxyIDgKK0MOPW7HRa
xxYcsExC7TEylL3ROu2/30egeeQ5Gg3vJ/TKXK+rrSWFY2f2FJqF8cISKO/qaBD8rTugfjlvrOPK
9KEIpwPUCX8F38l/fhEpVlbco4hkzmHaN/s0MUhrvzXzQUdjzjxKRHGWo9E5pxIaggnqzhjr7CSk
svad9asE8Lts6e7+J4mxOHw3HqpIOqCIhcScOMfz1EZG3aRLGEc6XqfD1IE1F/DjdMZFfN/U7XJy
vCT6KTB4XN7i69iBnKdWLsUSQsd1JCmCfz+qtNK7b2Ul6MBVBHcE7hsA5ZEEEOaYGaUUp60S5jHr
fUrT/lDLekVqWx934yypLzMK9yCFjuMgbjTLQ0+85YFd1/YMtrCdQiPrMSucMbCjVnksoAu6s+TR
cpN2gHpkogzaiwMi342AdyUuRKIErsVAqhddFiK3BqvpbDM708I5LjxkLHQ/8Qbnrz4Qsw4M0K/N
bkagMQgajNQDwWL5vvBz15J6K5m44uquP4Wv5MU2RV3ckowCn2IeTbcMEi9sP6AuGzRboQ4PZa6v
UGh9II4GKINr3ov0KJoz5qOilVqI648UfnNUvCz4pR2jh9LNX+9vjJWdDlt48cGVgupWbGdYhkqO
TQW2esT3Zf0GQdXW2YIv3caKn+IlHFKL7Qdw0PXMgSKVJV1WaGGbn8HfF2Rz59MRgpLJ1tRxt3Qz
dQjnDGiH86KAYCnVtMbuzUoL6XdT2lt+s5uzXdkGyKlJx6Vyx72hkGKLbHrlDCMPCoprFAiAnhFJ
LbMxxSZNFyNsDfM4N7PuGkbu+P96peCHufonR+nYIuO5po6pPuWtHfYKaz0r7ymZ2/Zx6dMtUfmV
PYF996loA8ojRLLXy6WrjKpTrNphZkipZ1hp7+mDXnhOBVqb+4NamTl0nMoA7IPqDe1kwmUma11f
JJllh1Kjm5AyUW2odU5bymirA+K+HBSUQNCJViyp0/p6kuyw6LT2wBCFprhFhuxbD0mTl/sjurGF
uJdrswBvgDQKyhvXk2dJcU3rlDphp8rVSx7FlRZIKjTRSYvmvE0q0VtzAMugpquBvphvCiEGStH+
ZteWJSHWp8SBXI4T/bC0EdK+u3EoiJYv4dwEOvq0zbYhcRvt8E8+k1CWjDfQyjdrif2Pc4f7Eh1B
QBELa6mMjpF2jMYvcwXaCwhZ/c2XeEtk4KbUilEaXAYBiTIUz22de4ALL0yRJqumPlrOxmkZSBT5
Ns41oa/0ke2Xd6nZdW/2wfSUh8J2zafuKdN30+RZBoninQ3WGhBp1v5bEhQGyV62JHL4LXrpfj4/
juMIEMdYtzjquJpki6ZMPkeN2bpoXq3dCuLZpK4TiagTQGT5MsgEumuNf3/b3SjBc9MqqndIe6Gc
iPai63lxUIQqR7QTnJOMqC+L/WXCi/hj/mkd23znKEGqu9PfaTfWroZcwnP6NdlCq4tb8fMLQEgF
iCv40BDKXX+BjsJJDv11+UwNOkKrrIDYYaNYbh2x5LAxWnGvcVsarhL8D54Xme9rW7LRDMnUVfLZ
q8gPqM6/D/6P7r0mxy3WoxvaB9ESH/XFfuugBQ7qqEI+F4R5BslJRfjfBn/y4r25c4juogGAaF4A
lY1jSUJjB/Xu4evs/d0Y89rmuhyzML8ptUqzRyfP+R1EZviIJ4UcdiFZ3M57PGZu6f7b2EscuuDK
6j5GE7n2H4O9ZxEP2QKvcfn4mB+7rjt6W4xFN0w+ok0+CRfTnXUx9A8RlJwfnoKfP53n3TH2XJm8
7rcGJ0YKoiEhC5eO1jBMDTfEAm95qAP94BYee/I27oMbbC03hIL6Z3kfGkkioamRFbXNEHudKxKn
7o+k9dtvy5cckhwRcdEhM3i/sz/3t8raTvkPUBN8XYhIhIWjWVSpbTfJ58CQXOWLtLjHF6AZ/39G
hJUyVYZTSGGEHkAI8ujgVLhAlzjefTM3OHQ+f5eDERaK4vaeVAU+tdGD6hv9rh/st8x5SU4NaSyf
PkCU3Epdmvm97UOIXP9vNgpIJkEYwZt+0Vh5vSPHymm1Yh6VswdejIjkOmkAhqaB/f58dvN/G0ry
0fJyE6JJHo2LWuJm09j2GOnzWaqUQ9U9KIUc3J9Qdc1PX5oQBtRYeNIvkjafl1dIpL/lHz8ChQSH
9gG90196gjDiCc+rkjz7+/0Lmm1+b9gXnzfiEAU/VuUgM7YyDNE+G61fEO/H19SvdraX7vLxaMIy
nMtegm+JfOP3FsB47ea4HL1wNmRlGguKtpRzTadn26z2g9Rt9U7wEYhhwKUN4WiAUd5Ux9aaz4D1
gjfUl+WDXTdBFzVf78/lqiHQIAD0hrrhTeHXaBMD6tPZclaSM1LLkPGulkDfIpzU1lYMLzjUZVAy
BOOYsGIoKkxFZUfz+U0juAeU99l9b9+995NCvk6kAB8B+TJ+T13fr4kLPZiH13MXulsue23fXn6F
sHJNbhVZm0nzGWyDifEkmQ9jtvEcWZvPSxPCwtFUgZZPiYXTZZBCW7MLIltI+Twu6hb/0E2OmJ8C
xwBfC3CgJuhNBLfWp5paTWW6nLOD8V7slYe2J9nP4lDUhOok/Xl/o6yGzRfmxJZZoxltEMpi8thA
BvfhCeQdkxeU3qFyd5b76I+ef/4enb79QsDm+x+vLwNxNjbrTQJFGLJYUh9BUlHoS7Kc1fmpsdAo
XL/IthdXCxkHhRjdR4o2inwLfrJ6gcC0bKBFCNlMsT1MX1iOXtJqOac9/AyQoCw740Ra6Xks4eyM
p6n8weyvTf5T7RhpkvTvNIFJIvqTFg2Sj3/vr8T6LPCpQI8sOqwc4TC1aI5Fgq5czsi0oW+JLZ6y
GytiE1Qb7S2sxMqGRiMh7i0Q3GH0Ik6rdJRIKiMqn0vTLgJNst8MOw1KGRX5DERPwf2xrfhWPOS5
kAZeoujTER6jWqvZrGHdcp4zo/HKPo39tHO+3zeyFlAhVcBJ+wBi5oxR1xey1g92JifqcqYSJUUB
mFb9rAyYvt4HQO+rsXQEKh5IXSLPGbduA9x4Zdue6WyKUq7OLg/scFFDKEcsfiAhGEO83l7OxbP5
FjeuEoBVvH0AD9FyQE70OSMSKMOhE03mrZTaZzOBcMeYvPudi0Wjyif2BluUUjNrBvnM4o9Jfa3o
txRNWk5P9OWjSNGhNoag9Tomuf7ap+yQSRGkU6H7/T5AiLHoXTvdN5FX9B9NUnlG/BcEG0TeAM/e
SBZimyMARXZHA/4StQTByS2LSdVcn5az/vT0ruCp9oCIY/o1BXgJU0TBVeuVz5A8J+5r7L28bWwU
nnAQp+jCupiQmGNQPqKuvpyn7jh8GS1SWN9kKZi0l7Tz4Ne3wCc3oEw+XDgYQI7kz2Z7vl8uHi9l
ZTPGFHM5RxOZrcydYseP0sif82cIUjM9eUJy9Ch/LVRf1Ta74lfuR95Q5PC3BnC1YhUqM+V0SHpp
OQ/Hzn+fAq+ad1TykR93Xz02ksq/P7+rq3tpULiQlxkgGNuI5fPUgBBPi0k/uhWDK8u96ScUnYkN
utASwCn2K453df0sKSdJ80y8nM3dqO/a1HcGok+OG29VVbhpcemhHwH2AQDD0dAhxLhmhS44qejx
aQr5AU5Y86PL/yWK83Oxkd/ja46uebFjBArQmdMyHMCCSA5Z9s55eqPnjSnmvuxmHBdGhB2V02To
TRVGUBTzgGFw02Oxw5Vtul6wBPVjeTAeg9F0Y9XDhoIKGF4nr8lRfiif0mAru7W+v0GKAe4t6CHc
8MZDUJ6pgJ3L59jSf2UDuC+7QzvmvkT/6tFXcwwy6c+AOqsyknKL5+6GhJLPN8ePop0cZQSIf14f
Lqsqp0wDwfl5hPzpNLyn4FySXdkkOT0OUJpH0okkpRJUyUKk+o1m4f21WIsjQNUB1id0QQJSKpYp
B7oUdplgLaLsdTDf6/rF3A1vNrh0kkD/qr9q04xKs+zO3a5LyFJ6PbhCpS3Hz12muCOQZdVA5fEJ
MOCx+oWPwSzVQPmY8hnAfE0OmzfQJKSHLvH01mvnDVoEPqe3xpDJRF8A2k7F5kjL7hbILsfKWbEh
h4VzpOlk6DZe2Gu3KIde/68R4ZKYm0adMgYjTrebzDc00aPRomDvG8u3dhtcmBEvzJw1napLEvYP
ZEUs53vP3orsIUlebOOJTj5DDKYc7ttcnT4e4wGbixkUeUKqyVIkuiTKWVN955nFG7/+k3f1Znn+
+f3ikPq8YdMgV+pZi6HLSTpZT19QZa/VIIY8BpcuXCDUU2bl8qGMbfEqQexHJzGLy8bLkISYiO4w
3Ex6nIKYcJxr6mdGNFEyOsjs+OWQO4+TBqVLKMQqiI0jtBQBBYgis0Fkuyk1Ukc9Z59Do97vqaDD
jwQ8yyOZ2gU3ApKVkJm2R8o0F3QtjuqW8ZyjYtqNSrlTDDb2bo33awXEG3Is0NcsDEAnEJz4hUb1
t0opbd2bgVDoSAH95mqnyzN7Aq+EXqC+0Ujv7dhOU3B/zdbic6SU/2/RRABTx6oCKi9YNK/vkNmy
9gV6ARGmu3NCyt19Y2u5mCtjwmmWR21uJJA0n6Eu6QWdi/6xwxKke/tPoLoQHPmikv55frQD2Use
hq8ZoRtYsRtgAHerl8MV6imDrM+m0fA9Koe25EsyYR3IUR8b6tfAP8j+VO/tEo27Laij3iEr4jGz
BDHLy5wEec+A5w8dmpP787J27V1+FH9oXDi5pDLUpjLhEmjnw/PIi0ujbyrZqrSvRQmXZoQrBaDx
pZ5rmIlnkmmPVuIzZ6chiVl0G0d1NVw3AJlEbAbc9c1DzFlMVlKgrnGRG8xNUTB4SN/YYdgV8KgZ
aR7lR30PKsU9PWYv48/aRTMmihmb+XX+BLt1Gf98hzCzeZ2UlRwVyrkAyUzY1970YD+WC/Fdu/12
fxHXcvkAbEDpEDAlYInEXKac0GmYq1I5A9Ni7mK6V0Dso3jOS/x+jH51pxrN56/7DaP8xNwM8MKo
sKbR0hTzbFbKOTkgLOtIafIpRncUOMlO7NzWAc39+zZXLzCuNs3LnvhPCNLUOIkMu68VJFTVY1V6
Q+erWyILqyfiwgbfyhcnIo7rrqgV2JA0V34xS18uzxXetWSeN+La1UuLI22AgQJ+VSQ7wZqVRgeo
yNmmO/TJG+aDXG2EFfxGv1kj9KmA4gjeB+x814Ppq2XUJrwXz1Xlg20JFcssfqxNIofGdEiNjbO3
ZU2YujmJB6pVsIbiN8rw6iniGba8d1+3eOlW/cnFuPgiXiwSml/yWGWwZFMPYh5lEjbQ5mE/s+a/
8I/AZViIh9EaB4DetSGQdcVo5mrUc/oXgLjA7FOiZN8reSKK+d/ch5e2hEFVSLqO5dCq5+UkI5oA
AFBSfmlAfjmVW53aY72VsFvbgJcG+XpezKIJCXqAHGEwB8d6Vu41453+uX9i17bEhQkxG2ovkODV
IphAl2ThL48/2EP5ZitespEAWX0xXRoSMmL1OLHZiGHIADeqFNtusrxFoDZvP4DbIU38POmvw2uT
DGRKzY19vxrJXBoXgguQP8cMyizqOXGOS4QmKXQZYIOQ8qV003rjTG8OVQgkImfqOqZiqF0b0B6N
Zoe4DqXuWD+m1ZdFnlwKufhh321xRKxeMyjQAWgNICUaA/h+utgvkJxvCpV26rlI3IWndzzb8mJ9
39an6SsNjPIw9bFv1+jQOZrBMnr399JqPhI0J5ArN/GGATrr2r7aVVKEM4pMXO+2/WtZu7M3uYav
VUcl28nmY6cfJt1zQifdeDmtFWYAzv3HtHBUJHVu+x4v1rPxK8j3RgD+3ZS0jxJZPBoEkhtBfsxF
p1V0sF70fQXahaP6oMpExR9pJ+30x8UFgXO/uz8laxfiP58FtfjrGcmMrhhR95DPKEkRZPZftjrY
1s4vGoIBO0c/OkecXBuIpaaeorFVziNSq7s68cYamhRg60PWdSNAXs07cA4bh6dh0LAuLO9cGT2N
9QmxqKf8jLzn3j2iOPkSuVsdumuDwuWBwi9vngSS/HpQ09zSPB4V5QxQ05izfQTt70nt/JHlXgvw
VtqHtP4f0r6suXnlyPKvOO47erAvHe2OmCps3ElRFCW9ILRi33f8+jmQ7XtJiEPMuO0H+/rzx0Rt
WVmZJ8+ZIwa9uXuhJAcSJEDKOejxXVvNHIVt+kzF69uOwSS+1XoDLYhPDon3Rnhcpau52P5W5Qsd
lWBaRsSkoZg4sdgIQgNyYI07hWRVrDetFUGlwKSuLj7c34Y3PQPqsOBxxWN27M6/Hhsg+aHn5Q53
8vvXlvlilEXrfsrlIjEyq0ALiaezrFEU1H8J2lXOzVzSN9fzwvpknIxY9pqTjtblVY3H61vunkN1
UbhQWoay+4y1Wy8MtP8iLwSaeKR/p5j1zi/xR73Pn3orHCjfZ1Qj+fAsJAbn1KQMkSgyik0S2vFH
mRtHMTJSZMzSzJYWIM/o3O/EBYZoeLm/BuNJnIR6QIOBtRBOSgE19OQCLAd0CKUq1580vOKH3De1
aK6if+uEXtmY3HN1Hzcyn8AGU4pmy8SmyIhruTy1td0Vm8DddIzuFSpFC5kJ+Vqu+B9/weToJkXP
10MISEXao+LVWBDvhjKyaHSIzjhmVTnuqsnRD+NUpGw7U9TiRV7+f8Iv8ZCHNB+PVDSwKniLTLYb
uIbKru7Y/tQLzWuH9hcmCGYW8xex19TGJO5UlTRT8gEz3Vu9BfbHhbcojdedS/BvqyLdA7JLC3En
k5flsSZzKeBbBQcMEXVM4GJ+zvX1eQ5qieuiDtiN583ru0vGntDYquyQWsCMnHDvkhayS551mKPT
Gefu1y7+y/C00NdXgABBULU/1YNVylulfmuT50ieeXnNWZmcFTUd0rYpsIvQ3g6lvLzel7GKDnrk
3FgwB9w/mP+XyRzZpwHYHTv2ricz8/41mTWt9M1ml5il5RsDeSCYzRd0ly5y83j4nCua3nIIePiN
DWO4vsEOe2026Fipb6DBfOLkZeg+8HIy4wh/HN10sS4sTIN7TuiCAlktVGUJZIjVDdhggRLdPWJz
RiR40jbapqMV+Yhph30LFSAd+jwLjz6irvJ1JsyysiTKUaTXKRoQZ8lxf7K+975vssxMVElu4uP7
gONEfhFZv8gMzNRKN87eWcTUMranwAjNworNyED+lraEMROKoOP+Frh1E+P1+OdaTIH+sdpqQNQM
wwlQVpFCEOk10dPNsO2Df2ezXVqaOEhZKbgy11AIjjHkcpx0DFldeHpDgPd6cVGkPCJKbFeJNafL
+BMM3pvvSbAYwpvEmvxj+/VxgG001RBvEROEHQSL3pH9R21CToVU9tf6nJGCHJHqpdHG1cvVLADt
5nU14uRB/gYICEiBrk+AKJYCRNuGHnNRPKIlND2oeltsReEYcxy0YZNahQg4VRYzq32jADL2xfxp
dxINJbJUq+jYBirNioHhKr/Qn0xj09b/h3ZGN3fxHmv8VmjdEHZCUpnsUodaJD215HPGzC1vqYyc
Y2O7Ad5dk+E0juDzudyyMCN97HaPubVwCRvow1MKUVpiO9uZ19bN43JpcTKwwUWhh2thMc/2CQjC
c5G2EdKJC0lv1t5Gk7bOHCDt1ht+bHtDpwO63oHhmdy4DIS8c7EDynbT6Ej9vfqh5S40mdQhVY2Z
Gb21QS5tTV46PvLCKh/2eLbVZPPcqnpKlWGjG1IzY+mnhjI9kmjmQUkRuxF6RhN3oHq9o+UtB/g+
WnJrK1fWGk4ht4wXFnlwyUDM0qTfyUZ1SWQdVsLjk7h90vS0hCucW9XxuP3+lp/i8kj9ML3bg3IY
Ek7EqDfBs3tQKLekEF/HDvrG4Z/ZtD+sCPeMTXx/q0RO6xbjcq4G8/3VfK2t1lKXJrbuw4NGGxKt
9o9fxtl4y+m5sLpTRG0wCuvucf69+au3cozmkICFggZef6Aum5ygtlPDCPrX3KlqxGTVh7FeaBFa
pAHbMUo0bSwlvvZ0bQBjAMuAcllzoModJnL65MsJu5BQmrPQ+qxsm9SP8Ney1hIGUdmV+Bfxa1eb
8WA3QxYV7Vt4G4PwHZ997VmYwQfFA+OMeQXdQfspEVvqsHpg67gbtcUhff9mdHslLWqi0jm4y3jS
pksHkSOwJ40x9i8cf55kqtemyMCXgzFw7wL32DMmFHelnt4/h3OGxg174T9VNEp6DpL9p0Y5vYro
b/abQ4YJBXXFfUM3w/nLIU3mM5CFFENCGkVJiP68QjwClv7WKF48lUgGciqgBQv36gqCUgz5tJ/u
m7+VelBB+DKSK0H75NdyxkWjuVEM81nh0kjZSMKXiG792ofsJvPtMAVlQfrSgH9GJmW25FwjFIfH
+x9xc08hPwC2G5StgcueOPUqycCnHlbcKXGtcDUQ7e1cmlblkr1lGO7Ldrk8KC/wOtwsHeuNCwx8
bOhsBigVyZdpJKzGjKAMBdCD9TIkG6RdWgOKKeG+QILpIOxrMhPu3VpuCBdA5gOaNjLI2CbL3YVq
JPrjfK8EtM935Fx8J2gfysiWoBSSUE3P0WEsLJ5s+/4kjzH95OiAOXN8aADfpqFf63pH5x38j1Dw
QKG2ppa85u5H1a4jKH2gdUMI9Iafq4+MI7lncHKEJD6R1A6JtlPwwaUbhSt0WZ1D+904pnhoo6l0
pPGV4ZCuBxXzLCOnOWzEzaZvjIH6AyCvc1Qic1Ym21OU0xLKVrAylGBB2vmH0GYN6KB88JpLRF22
cSfacfvEZsbMdrl1PMdMAlJ0AE7zuCauB+jLHiRuGnhbNfGJqx41bp3GRhwaQJbkXa1Dr4R0X4oM
xhUalaf0/f6muYG3gnOAtN/YOoWodSrV6mciFzdDxQM8yh+UjxGKERoWB5mPZ8cnNlAIpeEYw/6+
2RuAiGuzk3UdRI9J1BRmk+Ig967OJ0DVbTRTbe2iISoYojLF1HR8Quy9SQ8s8hySLq6bJy3U82Im
OvntI/AxaPAFbyOY/UCBeb0GjduWId6yPMK/BVS7V3NFm/HvXx+U69+fHBSk0IU2gnThCXhJIisL
SAtQpBapNKySAgoqDGXLjRbooONIh03VzO2x3wf12v5kspGE6Bpw/PNoCSDpuQNl86MT6k78EDpv
w1so78DXonympCcAsN5f6Buh9bXtydHKlL4RcgljjyKKmlVTZoRJ9905L+0CQGlDLOdKCWMA/Wu2
xz5tVC4AYpz25dV81YdSjly7gO59wDXZJlaIAvkBEbw0sngMHZ491qXfgH13GCAmmniSQKIilGUi
5iywhU0sCb0J6jl/NcRhlkGhoO3ew6Ht31I2Hj7BpZLHxv2J+u2CME8XXz15FoBAMgJXABBChegR
tpRtAcDt0FtJXUkDNZqxdmNHjFTLQOqNYE/hZ9Uuoh+OqzI1RR/eyZfOYr5Qg8d4Thjg93UEbgjw
XQC7LKMpZIpLqSO1FZK+GTEwIA4BPVqflwvGC3UlexIivY1Ak5nOpUDGkzRZe9DJAFMx0isDJjWZ
RSiNazWYvwASCYvA8uLoDaQYzExEx93wF9BERE0FtEycyk5Z2ZJWjF3H9/iTXALfHy3Lgvjipvag
SBo5ZtPk0FwoBqjzmX78DNqcOj7ECXhgg485bNWN4gvye+BdFUaBHjybx1W4WEgXmuJy2MT8ydlk
j5Am1SVj4S+zVakbKhmMRCTCTCx3owQNkyPkGw1xuDSmKQHGU/ualVCq6w8pKZEbjqmoc9uObqFX
8G/Eb8hCj5oBYAkF0cNPR/7FAPFoUhSwLgBEEOEmAowx+2TfeBpTn6occTxSQxKbZA/teY7P4sbL
DdVIzCwQR6BcQAf69dz6vcw4DIKPk5cS1LGgGWY7i2qlbCskb1eVsfzKF8Ddn/B0XNx3Bjdc2KXl
KZUGOn7jyOUz4cQ14NrLLLYlcQvopgGJJ8eb8QVz4+QnIQgDQfiUYTBO9jvT862gL9xlTNFo7OwK
Q0TnoYMEIgSoPJLP1dNuHqWLOf55OFwurzqIsRPCdrbvKlJbie6uBLRzUtYzKNOSeoX5pWBjnzvD
v9MwV4s7jZYrRPB1qMCwkunhm0ijndStJco+IsCIgpkA49YtiLwSWMuQGkQfojLZSkmF5JqqdUCo
dKuuoY1GPl3JzDQd4OjWexvKOUjMLQd/YXAqSMoP4PPymgbXLhD8Pel4wiOOXYM9QVq26zfnvIzw
Bpl7vc9ZnewkJLq7Ku9gFXqRbELL2qrlf2tkYCSR8ZwDdfDUxTMtX1dhIABvwz9VjLgQuEGvuIBI
/CkXiMosYlZ95ZLv0jEj3uQDm3HstpzZPuN6Te4Z0HyNUFPcohw3Xc8ICvQZ6yfCCdrgi+i9Xrgm
5nMuduLvW5kuYgYxArS2woq4iYn42um1xb3mz+kCZfy5BP4NahPc93i4/ggkjH12197O8Rgv9mQY
k0hnPle+KbfLrkfzCT0wNocqtxGSTIdoivYoz3igG+7uyvQYG104ga4cpDCVYDpE241GfX8PGq6U
tO9eOrNuty6vK1OTACEoODZiwPp1WgHycTgoR7BVJVT8QFVzFoJx4zRA0A6PK3DeAkH4gyW4GFbN
y26qCalwKszkkadmbD/4VqmzppG+YP30+3fGrZfclbnxcy7M9ULvKL2Doel6oW+UZ9coE+qsQTh/
tCVderSH44zFm/sTanEKsuYSCyzrtUVJ5fIsTGrh5MQBaZeNYPDqJnj3DyDuIeK+KR7YYV0mc3oF
t7eqxiKbA5q9kUDw2m4dIM8F9jb+pD/zS4gEoglw65Hu1B6R0znMreMN/NeYPoKDBnkiiyBk8nyr
1LDuvSoD5iM2MlaHhoBT+3rERugvDA03UnU0/2IO1lnmkzaDap5w4BTERl4LResTF628YRmlPC1T
uxrFwdchryveseWoWFD5VfDw8tPZ5jNCiWOOZPHmZEFkD6ETKtBIQE8mywMZb9ZKNX960geeNPYi
pI3Nwm/h8ZWjM/SBX+mlglQuaJTu748brD6YuAvT08PW5lIYu7gO+gN/QB1Or3Tn0OgakaDIfmYL
w3hBWoyKPnl5sbbNxk5m6QxuHnjE6FCAAMEhj6j9eq+MDGtIfeDmhfQJEiwpdThSUfRqHtp/45k9
Pgf+NDWZadnxAeEdYOpJ15/FZe6SELyaGxaxk22LM0CUnwbs6RUEPgqQaUP0AU+diTUkxhS3CHHr
Sc/lG/ukrDq9eRS2ofGoUGvNgTjII96hOB2PwulUEGKcE3tNkGo9HlxzxvfceBBBWuevb5kstNL1
cKmMCqQ0mkBBxGVKaB4qxLlkwq17ApT64HMArI1FE/D1WjZSroS9OginSnoINBInlmt0iNoSww9P
9/furaAYHO9/2ZqEMj3T8U6fsnDeIBYm2lGkw7t/YozeXCdvKlku7Yx+0xmrt9JiV1YnHrVBIaIM
Wl44jdn5nnBrZykvm0ci63tjvS4Ib74NA/VsiZaf9wd867ICixEe7FBHQKZ4Mre+UyVDHcp4BKiQ
mXFJewzal/smbu0SkDEg1zgqV0g/b9mLC6oYfM7nSwwu6oGX1SDjW4PsdOnNBNs32r3GFwUoVH6U
38Cbfr1N+MpVlZjBUFp0evVP7hltvfsSNByNTUi8/sAGxWv1oyFfjPEulMTrLW5mNuVb03n5DZOA
v5REz+V8VTilUsqg4ygsI8lKhEE7a7mXn6ow7R9dCDt+yY4m13paO+jkFhlP2XTugDY9LW+q2Kha
iFSieSPvQaEdIsgAH2vIvvOxCMxM2qDeQ/KcKSUquIyH4x44CXpiuQByM6wrJR8RmvgiU3Zi8I0y
9fuAbpBt79VZQ9piqF8Ala8XA9fVuR5rjHRS+FJ+TLMk2vNp0SCbUPFZTpMeDF5USGQBEQXARqC7
T7z+JUiVAmlMLstsRoxL9KUrGrDgXqBuoL4S2VmkDLaXye4nD7kml9aiBGWtpEo4MsRNtVQTnllE
WQJNmojLlIaCZr9O0Moesa2RFGiRJGjzB6o58Yo3NmoLlshtWzsUTbThe4ypgigEy7Fz3Oo3b4y/
lk6e4qpbv0HTJVRFT8FjrgJ/LEHJGyR7KWEW3soxNFD3eub9k3GjCnC5ZREuXm/ZXpXLPkE19OSt
Zeodd4HuHjiLA2dDBA07aeYg3ijHwRyKu2huxmn/BeZHt2iiBYmD3Wl4a70xN5vQzoEZSsmztAPv
3VuaUTHX5YhSJrX0mdvi9mhlpB1R7hipNSaHQxIhwC53sXgSG71hDgMYPJ9E9PAUhF1gTykCaKrK
Td1t+znY2vjL00sTqi//sjy9QdyUj7NB8sWT9sxnNCRCYfHpOm2sstnPhAM3PQBiC0i9waeCY/h6
SdGuGRcQnRPxFn7W+k3doJ4/U1i47ekubIjXNuKs530J0hZ4YWxWIP4AU5SnP3w5prtuKDGW9vHb
VhZP6uzT9ObggGYUwSMOpOiP+7tw5YwwMD3nDuJp5cPM/cMwBi6/1ujitycRW42sriKMv92fjOXJ
Azbv/u/fPuAXBiaRkyJ1AWhqYECFiIblAfP3nDaotkH4rFMyMgiHtJaJlq7baiZo+4k2741tcjXl
SowNmMN0amw2rzsTQCrS5oDigGNyvc4X2+2SJ/pRCYirz12Lt6KnEYH6rzWbnLrODbLA9Vhx7AjY
9N+veI+A6Bu9O4uHaGVl3+eX+HG7PAHccbCFjPxbh/4v81PAKMNlrNAGGHrzzK134wPA0R8U2u+O
FYCJVjCzi246GTzYEPfjeQr8+2SquyEtOc6HSw0BRNz0NJb0yugfl+DA+XTmWDxvze2lscncal0b
uEMvCacN1KWXCo0ebO5lZtuOd8B072Dt4FFAx4S0++RcJE3oVk4diacNMocr1qT24dOu595so1v6
ZQXYG2S3fojEpxEozoUKMmrx5EO/9Nt8zwmI51Pyrq12i5fG8B7UQt9C+oWcmlOoH++P8VaECAze
SG6lSRq+4NqfRUodC3nDi6dAfs/7tz59jJm3njfuW7mBVUVcf2FmMkZGEJJILgV4r+fRa3q0gY4M
UXPy/gh9R5wHkZA1c1BJu6YVlUNQlvpmTxhd08HYVqMYcP+Dbu4ewDYAHOUAdpjeh5nH5yzfK+KJ
fWV2UWvJ9QJ6JmhukGfK7rcNyaC7B4H6GIlfz6/C55yWqp50qnRVNoV31rGTxGhCO5sjYBNu7iOU
pEZONGgETwF/jOsyWRzDVGqUhkKY42AOAo0WrxvTJ9kR/bRf7lhGiQh3iL6NhISPIFCN92gY9nUQ
Op7uT/GtQsMoyAz1BwFZW/CmXQ/diRmNcz1sLX3T0k2xTgkq7rQ4R6t4LS09mdZ07sTyt26yS5uT
61mVkFStIthEoIHsB6ixRhrl7mhimxHrg6yNKqeGPRLvHvSnmQHfWoBRgXKkRQFVtTpxF2UljiQE
8LfMMYs0U4ieVe9BAIVPlxjgJAugWgoiPIRfDHb3XH785h17aX1yx4p+M6Si2o9D3+hQUjsrLLpy
iRrQb3Ae2jNjvVHMGeWx5BHCi9T1NEM3qE7HMb4snmJ0qlSL3AIjXeIpehg0aNlW9S7QK+/jvtGb
d/ml0TFGuoiBar9PygzhLWL2p2dnA5QV2exKsvhq9/v9OV2vBbqltk2f5tzFjW2Fdn6U7hG/gwNN
npziMA+cQC5j6cR/gz+kba1aB49Mx1j3B3gjxrsyMzkxqehGYdVlcBbSkFlDoGJOGT+gvSNWc8HB
jbgcqGtEsqD440CIMDqui7l05TCDhnAunZCLJCNP7oO1t2hBPHIE1HTmaIzH7uqKw+UGazgX7Ah9
+kGgXxgLBzZvI8ltT4kaubpXY2B169Uzt8zvxOtoRoHqAvwO/uu0VayV1EQqXLU5dbtwy+mCHW+Q
Fv8ClZblU2lzrgxRL3WtOcwMT/t1GiaGJ2dP8qUgAdlMe3LlrVOsmGO1EOKF75kAnDbVm8J/xj31
qLxGP0xqhp75rr1FohHjea698CWIHfX4Idf9TX7q60Xon0EdEfE0WntW4ZASmnhhqaO2wBjuY7pL
IwqNsRMXnNWYelDwIUW06zJLyikEIMTSzo5yvi+4ikAhtmdIYCdvOehJSs10ebxzRTtDB+7SBz4z
WMec3vJ6TEOUD0kC8J2kGq0ApAhfkXDbjY31m1yKCXp2UAevmDOIRpAXgF7NRnwPytmu8/Eo/doq
F2s42Zea46NOrCrNSUKv/VOZQ2gLJNhrDkR7+BjlIDFG6Rnqw/2T9+ua/llAkQdudWRIUqf3Ruj1
jTIuIGd6OwW5KsclczRzczYm3qtJUXcvMthYiRYa07IVP3emb2/Dv0YxuYBA79qruYtjBokCPdlV
QBE8hdgiJF85b/cn7DcMZjJjky3f9nkiNdxoi6CPT0ptITKkw9YhGeFobrYrjh61eKaT8OYUAp2C
NzCCNyglXDutuJdzaPGGMFqVtVk7EbRiuLAz0nZRxAADdVX3lHjsHJnU70LfOFgUM9CGDDcGmNPE
bhrEStJg6YLglR3QSsajUWWb+NwI9S1ZIoANsrPkT59fZ1/srlB1iEkQsd7fn/RfPnvyGZM5B6Sx
T9gkaMdCfGIyqFAXGLJj+Kjn5LtYEcz79n7qpb8O48W4J4cxkNJB7CrMt5iblUckDSVbP1gUol59
pBJRBshGpKBjo/Je9Y14ESp2+sF9Na3u4YltsJ8cAH7p+f5Xza7G5OlXen6dKn40br00ssP6QeKo
9+5mjxqNUyIu6ufWX4eYkoSUsh4yK7+fcRe/62xYCQXECQj1INeC4ur1hkj4uKzjTGpPpbzyZeSI
98leE2iVwuW+SE5COltKSLTIJShqoJsjINoD5587wexVeHajQ1+KhFxuS4TAEtqNLC6kWQjMLVc6
3oMjuSSC8Gn2v0d1TOQTGR9ZEBnislhA+ZCIC7my3M6K/GUovZbaXhKOMwt067oHO8FIYiEoLF4+
17Mj4FVZMnLVQbNlzfkP5dDRoQPpeO7vA+G1k1mw7SwL3uScwGCgJyhrr0U9A0qdPgXQfwhVChVt
dD+yyZAVvP6IkHGUUqrR//QsWs/YIWpA1Bc8LK3Uii2/pgCR9XZookNj4zwA9KTLmwQoD9Tt8e/7
EzK6h4tj9OtTJvPBAO0FoP3AnlggzoWwJSG7Bc7aiWfGPH0DTA1xE/8ogB2hCRkYKkA+6HOfnbNX
84yAds6QCsmsYhqvhLoCj81rXycz3mLinX4Zn6QSXH9oxLRk2VOVPqZvTnwc2KXf2D6nc5UpMzPJ
tclV8MvauPkvQkqOZdSK6bG8IYo50FRuW4gl1Xpc7OJwru1idl4nx92JNLZLJXRIJgvWcEszZ+2k
ph24cAJawfvbkgHxU3J/1/ys1nTbAG8BzgMIp6tQcp4M0S96ZeCxmiiHNqoFUR4zANU1NEIAjOTe
58hnbo5yZBuCq4DcEhCY1/bqgAVhKVDyp0A0pIhC5T5YaIKd93sEkV70XWpWgRuXcz5mBnprLXG9
QidNBFEMoLXXhocwVwKnR2eYUHvOk1z3rdXxqKilicsTIfb6195v4idGFYIFxyq9HTM9OuSi9CUe
oMbFxa1VKmJ6iABT2w0pnxpwDW9ZH6T2/S+9dZBRCEeTEYSARW0KQ+5i1ksjBx/ql2aN29DjrFQX
1Dn1s2m67Gdzj5EGECQyiy6RSTjaNE7ZopwBrs5CR52IBnsQaO7jg2wEn61VQdyAMSRjrZj+Anpo
erxgzRylMvCOHkJdW0CqAvG6bzIzfuznnTbdkZffNd0hKcc7goDvUvgvOY7sxqxK3+iQ1nHdV6XF
M0ZI6D+95//66P7T/Ur3//j98r//C//8kWZ94YPjbfKP//2/67Iq3iL/LfkbqYuvt/pv6fffjtVb
5ZeV/1H+1/hjf/7l/77+R/zWP23pb9Xb1T8Y4Oqv+kP9VfQPX2UdVT9fga8a/5//r3/4t6+fX3ns
s6+///GR1kk1/prrp8kf//yjxeff/wB7DSieVbQ6a1D8VAXosV/svdHeP//P27cYv7NNi+80Cv+2
KKO35HP2h77eyurvf+Dx+x8QXkB5D6ImY84aB639+vNP0BWALOzIWSOOf5KkReX9/Q+I9OEvoSKJ
pln0C6KLDbutTOt//Jn2H9BFGZWQkSeAG1L/+NcMXa3bX+v4t6SO96mfVCWGjGN8tXuQLRo1lZGi
FKB0p4xu4MJlR6oLUVYn9871si/AWVE+D3MliMkLCA2P1yYmN23FCVXBDTChqyf3rXmOdo0CS60O
KtCL5fjn4C4HM271O4OZojciRUlDTYWl1Cjs/Sw29OZAtLGWiVQuMiYTl+gmdRKKXuudW1pAdm07
nB2Tfcy2/syl/ZPp/jWOC0MTVyNynRpkfOedEzBlgPJ4AHNHwRHtHVn5hghLaVmhucHZ18iO14te
L7aCAcZgWVfNEHqEqRlrJsRV70/u9HX5j3W8+KqJo4mCzpWHqPfOBYhiKhraZvqlGbVZQdCleOue
mtdOJPJc4/A0gfTL7LiDL3aoVzi8mCswy0KbtnjsFsM6gNjFuTw1K26JTMy+bGggkWS5VB7/jSGj
6WIsE0AYDMj1a9tMzgSyGFTemftI0I9XkPQ1pfWL6hHxsUBP5C40fYRxCB7f71sef3i6Ay4NT46l
Bm7DguXGrdYbCnidCjI8fczdnL+DC5zMSyuTk1kKjQcpssY7ywV0zUj2wkKEJiZ4psGgiA5tj/gM
beYQ3VMo6c+SjhrmACJCihVUitfT2vgpYiZO884gxCySsjJdtx+MVtUykkHqFK32Akvx7D/EUoCO
qW4hgKqbxIWMthOwnNPaV6Av2tRo2va6dBNx4larwlAPO+UYMMUrmiqRY1EDI3ZiB2FZZwFl8532
imcrqQKawIbxwd3I62FSnod+KA1uyFz9/hJOS6+/RjlxFwnnKX3H8t6Zt5hdtQc12INPua1Lmqf+
nXsBdGkm/P5xQL93zV/zOvEbSeD2aHYYvLNwFFUKDRTQrRuxAWL0HeNR9VnlZxzu76DoZwf9ZXHi
E5w+Kpoi57xzbsRvuQ3ydnBsGJ0ZrVkKCXVWM5r9QCI9NkAXi9cmupdcQwO2LoT4+sh31IJCK1qU
dmThn8Mdo/MAF91fiPGs/JoVtEyh4AfPzf+s04UDGdSG9ZIK3wgB45W2jfXg9b6BHxbBqQWVG0u1
LBRRQQt6vZ/7Cu1RYuH755j0VLbQursJH9KH4rMCjoLkCAw/WvBun9SXYeXp/a46cy5hDP+1WvX1
plJNedHv+SPYJQiSw2dXd4wugIgsURaMyR27fW6zCnG+AqqBHkD6RK4n5IwDq+f7+jPcOwS481WP
LF/ME3f/1s6WZn/oOe6NcLKXIy/n2Aq9EQAR1oa3aJDJBPGnmYN6FfyfrNE+sKA5XnpHdQEwXm8O
1CHIYJviu0wK6r2yxMF/Qi7EQN1LnyvXT2GqP0ftcgEmG7/v+yEROcc7j0xx/ZL1aPkU2rXV2FUK
+WqiVla35Jbs2lsKe209y2z50x9+b34m5yBpspZtHOwAdIesxaX3EumDndJi1e5D+qjYwch9rofg
WVmi2EHHTZEvc1oty41nFqvukLzv3z66Q2T4aKEJ6HMN0KbwooLCSvc6EmzSM/9QrlqWZJt2Nccp
OEXC/WP+0FiLOHREjE67VD0+9IH09fxzBXB6sih4HQ/bD8nk9JE7SzHgkzNDPg5GvfM/K1qd3FnF
2XEH/ZpBhLXgp0CkjE+5PkO85zLA/wX+2X/in/gv5kH8lMEWu0xiIxx0AKnRndzO6hhN0CT/GPiF
1UlwMZQuUJpJ7J8DM9tJNkP25RqMPMt2NVeu/P1Og6uEVvOfA5zEEkWmZJrDwBSS1BWJN/AIDt6K
ieFs4TjnetCmaeJfI5tEELmgpSF0bPyzaDnLTkej+9YB+V637iCry2y7d4C4X9gFxKn0grSL8oiW
ZN0/3/eMtw/mxaAnEYbSx9GgxBg0DiXYhzJ7sKJ3b+dBbdddIlVjZJsGjOwbZ8vCd1r3rf90L/7a
U9LYogvEw0g+c72nkijpuNjBHNQGSIr1YBfp/irSPZ1B32z23b7keq2jOgKiYlcvwEyoUmiQ3v8I
VCJu7WwZeU8eeB6I+UwSgH2tuRnqTP75efEegxLu+bh5fzL9LTBFOnYchDgAv3lfbN4VsioBP+VQ
+TN4AAqtDJXf/UJEm++OpyyNlzF5lq3XkgRmbD3Ch3jmgxFSe+3p5ojvgsTiHuXUkenu/ck1jzHZ
OQvcwtRcUWCKUVQWyMaFiZK8HjaKuUqtVzQK7Qb8XYmYClg0RYslh06P1p252TV6a5Toe6URoVav
77/M/cvDh9HvkLflDWiHoNQP/gYCsSiyanR5uQPw6/XRA9DyG0UJsnl61UF79wQ+YfJR6D3dbQDv
BhuenZLHiMA+4UyBPJvOgjHinwngTCB/dfxqiV8dyNfudcSLHFII4h63PfncvA4Ygr5idONhB/a8
NcigiLTQzcPyCb1yZIPxfKIR3TzZn66p4uMimhEb5OsO/Xx2jKdXB+QWKd1LuL4iekSxBEpXO8zl
uDu61TvWwwVNYIwxI6NDFhI5bCBppm8WFXm0OvLaW68r+tnpAv4nNCP2mF60Xuq4yzV8eWntgD/V
EHNpaHWj1oARhpuKPMhY1X4v41fGRnGcOxO/XxF0FqOmO/6XD2SPDEsltFsK6MwxltuxRr7Ymx15
sdH9exSo1dBFSfaoJ2Pfrs/b4yqiW7IHsbZP1/ZSA0dprhvL9dJ4WKM5Q9Ofc7Kya3IsjAVSUzBC
EWkR6mB7fb8BXUwRkY6kPNaLSETsuL1rAJJO4N43NdmC6NSGcj0WlwcuaHvkiW145HMwJUyosPzw
dKs1maWwHBsyyPbU6yEgPQCSxZaMiTMe8B+QSXfHtQvIE0hVdJSzUfrMyPoL0p/QHHFWxpKj45d9
pdTU2bHJmsq77RqG8J00o5udrxvfhr60vsZAx9h+bmq6rA2NnODQWNLujcSwvgYa2LmxqZeHnoK+
rjEbnfs/5H3Zdt06suQXoZoDOD0296zRsi1ZPi9cHkECnEAMBPn1N7br1r0S6+zaq/na67xpHUNQ
MhNIZEZG7PX2KPLjfYj9BzcviO4JbnX/+Nlu99Nm2g3b55f7xyh/PSaICLtND95hdzyrj7/c3z5h
52KLjGwHuiLU7m7N7vFFbPNu+zvMP73+hCefwyjJfzfb3fH5ZbP7cHPmhH04fIX5mvz3y/F1zGHd
acsfvmFoJc0fwD35FYwau5udfpq2Z2YCuyOoVpY5vy1y3O34D4SoSOL2Rxi7vykBgMWq5/UMKJMi
cI9hQ8+7Z+wOk/fF5tPT63cQRjmQAsC8OSJvr/Lh9PnFwxeLD2fgPqgu62cvxyjCw3DTbm7U8T8f
cPRvb+4359uixxCQNK5Ai199SXC8vJLb13n7/V7Ba17wpRCwoDu9p5szzrbbfP980OhJ/kDZQJ6+
pPndOXe1O7kPN5/WZYVZGuKJG2Ckdzkg2fPCjwgZKlQO/vQIqk1x6E9MoCnB9xoFqPExPqZd3u4g
CAWH+892WbZE/3kDv/n1ixs4K7Mypq0654TB01/dgzslOAfBexs+FMf4Md73N+LxGhXG3z12UEgH
U0N4Htta/s1eKTC4EY7VFzVU/a6Mig9ZwPHY8OW3Fv24vJ37bsPckFyr8v2dF0ALEqRbeM9Hcbp4
AzVN2o0+wS8Gs9jJ+53+pl/H1+AVL5L+PvlAPv83TfL/ZxXoc5b4f/5Vvv23gvP/Hdi5jt1+e1tr
Pv+Tf5aWSRT+A5TKwImdoY1Aqf1vbZkk4T8izASD8xjAGYCvzt3w/yku+/9IkGQDFQ6BNswOn9uw
/youR9E/zqq6GKREQRgujIbTv7b34Z+p1T/bAH9fXX6f+hC8tTGTeR78fp94UWk6sNGXNcaCzZc5
m74X5uWNIf77N70t9V5YOVoklACseZoarIy6O0ZZXQ5WuyuBe2npRbxW86SpdJhlnrLkgxeSD7Uf
XiNyu7T2IvnvTRK0hSjEDips8z16v0AzTXW8XWeUxSumADWDqqtU7Hy797pow6rhSg3l0r4Xr7KO
e9xNqS92s2sthsw9gCzFlH1at+/zb31TmQmKYR7bpIP6GxTsNxXl8zYm9Mob5NLWzwfWm8VRMU5G
GjuxM42Ij6zV30ZPXOOxvbT44rSbU4UrL8Hse6gkCjXzXTWw4zqjLK5TmLfv8UoXO8VU8DDVdfZX
RlSvN+uWX4RmIkc5Qq8R6oupcbcdN/59kZIrEz4XzEIX0RnphJphwt7L4IfsAUFi0brgXCqjFHFc
uIQHmAPkLaA9kAelpKlXLr6IzsoqoWiXiF3Vy8cisOwY9c7brzL4EqfmhWnXKx9yl8M01T/moWEn
xYPstG71RYDSmgrXWQWc3+vcb8JrxFOXPuT552+Cp0ijYKogBrAbVd/mgy/5hs7+ukPlT0L5ZvE2
TGOZtPAS5vhhYGMABVa3dueLyLQCpG6yGuqdTZjKa1cVmzE1cqW5F8FZtnUxsxEnbZrVh0yl1Qas
BMNKN1yE5tw088jUXKPjUzVbGkGuYEoA5F/lKeEiNuPAmGbusHrP75TBgPOVDPCCq/xhaHjzNUE+
2HLMQaJyGdj7pqh5PrT9FWrSS2svAjMO59LLZgzFont+6kTTfINcZ3ilfH9p8cWtKeNUKTeGfMfj
WPw1xJ4SeaaGaxCsS8svInNuvEpWNOa7QlVQAuvocfKJO6z7mOdf+sbodTcZn3kwTFDX3baIILVj
Y52suyOWICfuU0+3vCkgBdXnHqCSgf25bt+L6ISCnORlpflOGaryyNCfYXFtdP2SwRex2eqZk7oE
5jUFPU3j+r9Kn1/j3ri09iI0/SKCFk0IhUXQkNC8GtSxSZr/N7mS/8mWl4Nv2iZ6GgZsXIygnAsj
zBlw8bTK4EtVbZuWbRNE2DjHsl7YPqum+bBu6UVwtg705WmLpYdEJycdJjfe4JJ1t+afsaM3Di6A
M6CDwuJNCVKzaDvQlbtehKVTVA0N7rPdVI8bTMIB6Zrwa3JcF9zkT1H+za4V74bJi0u4iSR0ozBm
vIuz6XmdvRcJbV2QvhWm4buY1xR6qX42RV+TDjzx67K3P12iN7sHekb3pa75rgS8IyVfyuEaeP2S
XRahOSXEuCLEyh2ZbjTr/bxR8+d1ZlmEZh+V3NgEyuC8Gb8TYu6KqJfrDsI/7Y03Fum8xDhXAoJj
Qxd/5J57phELrgxQXDDKcjS7aGVVhZmpdswv78GJjEeEN6p1t/Kf4tSbnQeM+nySdbnzqhS16rb9
igfRtRLXpZ0vbs4C7Csi1VG5q7RodylR4MwAyHfV91wi5FuCOkflY/G++pqVqGGV3roMaAkEIF7P
OQtpCYO7FEMBfobnpt+t/JyL8NTDyIgh8BXHvuGuEHlhwBW6ziaLa7NOK380zflr1gDSpky/KJal
6x6cfxqXb1xltFUTBAyLJxrV/ghUICtv5D9g6jcrmyhASouZit3I9QbKiSAyjcW1xuoFJ/QW+Sww
01SXFvZuUunlvAGzHMvIuM5XlpMKnDvCJxKUu2ACcbM3Mr7pXWXXpW/e4uqMrDXWpVi988aHWoy/
5Ezidb7iLYKTF0NhA5BYgusIxEjotaN/rq7ph14y+uL2pCwdrSzjchdLTC2mAIVs/EaW60LIO//W
N/4SDMwwb8LWU9Jv5v5D3L+uih9vEZtDk86asaTchRVBu3nEuKkd03Tl6ovoZN3YjkJ2uIEk307D
sZ6vAVsvmXtxbw6QLhplhpUbAkHdMvzuDMof62yyuDdBPjHV5HxDCDDzb8spajfGXZt++fuNY5z5
/ZfsZRrWXafg4AZqS3ZGRw4jbat2/m/MZqWq46YkEovru2o6NHbVnQls9ftNJwEA2HY2mKjtpru+
ru/na2JUl8yxiEkPyisuzTR2jFENlqtVVyWA5O833NLRqFINuIdTd4p9fQutt+0a74AG5vulM6nb
tCwtImaOb5rxPpyqK2jFS7ZYxGI9hd7oKC4FWXL+sQzV8xlXveoEibJFKDqQTYnE4RN2Nf00pPe9
LFYFObB+7w3iwI+uB4rrhoKyzuzacqXTLcLQrykZBoUwhHjZj8mf83kO1xWUgIB5v2edxUzrBm7n
+sIcCgHCwXDEOPkqF0nT96s3IEZQnjs7dUeG3Rx0Bbj+r6kMXPCS82DG26sgxODs1MkWi7O2/5ak
vX9XRjNRK/e+CMg6iwfLMyxv5Aw6gNJBhQmSd+sMswjLnmkvlR3yzEgM8stcgEdrHyYGpOfr1l/E
JvM8QTjrccPX/En4gAem03Hd0ovg7GxS1lYhfprGP5YYbd5UkP5YafRFcHYytskwnoOzOSR0epxc
f2XY8pK3LIJz4iHY7AIEZ9imR9HO8uBBmXW/ziaLCBWN4CoOccpOOuinfcLmCZyL3LiVzrikUR+8
ZsJ7B79gIHS+FbX5yWVwTaD8gmmWAz6mn/swGKEjQP3PUQJaEbeu64im8fsQxaR/MGLmCSlyCeRT
WKhNnDXXBi4vbXsRoInsgEh1WLweu2NZ3c+kOqz6nMkiOus00KiD4dgSqfpQpwSIs3K6Nrd5advn
n7/JYJNpxjRea5KdzbS9M57X3kk0Inbrtr6IztjrmWj0HO8rPgCwCCXF0wR26ZWrL8JTtD5mJwYd
75ntm0M26PlUaHYNlHnJMosQTZJeO19XOAmL0WK4g027MuZu5d6XMUrSeRqzId6LTJnjwGZ/7/AY
X3egL9XzoFVKsqGV8T41ffOQRQxo0onrdXvHPN87n+lHv5cdg2W0EWSb0AhAQdCJrzu9lqKuGbPE
AxduvI+B8d6FQRGfhjAVH1Z55J/JiDf+HovS6d5Lon1SDP4t7mwA/StWbNetHr23TDeVgRunLsY8
W9w+gZkyPEFF9Bqz/QWP/IPbfbN3D5midHN/trsz4LCR7liXiVtpmUWsVikmlSPaxvvRpPGGW52+
NtRcY1S4tPdFrA7NXDph6njfTmdtD1GGH6zU+mmd3Zex2jSZDjR8phMB4HGeAFo9iK6xBVza+yJW
SUtC6SWwTMMN0Hd9LOd7T0dk3eaXCCFPFZRMBMungd/tJUmBp8aU67ocJloEa+JPKeCOcJpRlk+S
QOGlt+m47j23FClIKzUHXoWvitIk2xHh+7kIbLoubVwyZ4J1sclahlMsok5+jro2+F12VbLSMItY
NcoUTetwAmdZHWyLLrN5klXXFNsu+Myf+Zs3sUq0sEOvsfewFOSuqTuy8evq2sjepdUXseo4lO2q
iMX7WRf+DnCnGIDJdF0rK1rSTfJGyzDti2jfYIRqL0c8DEQdR+vej0uyUAo0Fh8obm3NRbBXNtSg
J2/WuvsiVl2c+sXQlYjVgU4HN3v1MWGh/b7qnFnChWzagoa6G7G6qROoxoHgwvnhNaGUC191CRmK
hZSKJw38PbLBEQlkupmDSay7V5dAW0zoqra0Xrz3J2IenPZIblhEPq6zzCL9lUgKOp/j5oM4aPTI
W/E9cDNZVdsG+8D7a1UyP2tVjUsb7t5uwzGwu4h21yRXLpn9/PM3oRoZnO3SWCSpEf0QJEN1H8Xj
Nc7vS4svIpXYbIwjq2Joo8XTtu6redfPqlv3NFjOcXJf+iQDsHo/+i278yqfHMEsFq6DmUEx671l
JlWmWlq4exrraGMLSfOOghFwncssQtX6BpJgAYnAZlVUvzLa0UOHGuw13p0Lll/Ch5gnJDDFqGSg
RAoxBhtNp9G3/ZVL+0+z6X9Htv6FgYDyxnvbtHrMglrA9MqM2c7vRJrz0DPHpKAmT/5Ik0ZKnSYz
3GZ+ExwGwYPPAin+ypNuOeo/4rnQkw53bzEb/opZcfW7pmOzLuTCRTwbOpaNafxob1olboYyYoBe
9un2P3/684v774y3COha1qFSNIr23JL2pD3j+IZ7DYitlJH1Vthp2NZ6ZOuqLX+Gwt9EeB0Jg1cW
DtaSkhjStUG1A2Y1WPfYWoKPotIjUtMZfhxDOaptwSoUCpmtXD1472cQuCxjNeOxRRRrjl0FKs85
6ucrbnwpSBYRXp5h9WDBS/ZTNMV4xZH0CB6Edd2gf2Na9HUxVowjTfF00/90PXjuRtZOn/+zE13Y
+7+hkCJRWP+cpugwCHYBGbPjoKtkXfL5bzgkT8KTCRI4ru1UbwlPhl89hCjWYaiiP8xzb3zSJfEw
RhPWV9MU0Dydk+RQWErcutN1iUdyBBJvLeRZ9wXr9ZfUU9XdXHf2Stn1QgAvWb6AQ7RVfPZKFQoL
9jucsZss67LHJqzCbSHUnBv069i6IFjClCzK9DxIRLIPg55vFR36Bwzv8HUv3+XULZAJc9oWqFKx
Wso84LTcoJxBd+vcdBHAsRtj5/XIuyBLBe7iyg05QAb007rVFwEcwWEm6pBfKG+0t2it6f086HUA
q+iP7tUbJ00zfxCORajFAMzhb9qhA5cuzqCwWPcYWOKVfHSea4ajZy+bYH4xaUF/D1m6sqSxBCxR
IH56G2B1AKCzXRr0r1VUT1fusAvHzxKwJNpwtBYK2vvROvfJgs7hkSpWXwmwS6sv7t8m6AKRYFBx
rwJff7CQbdkkeEWuewssIUtQZyQlaVWyz/TYFaci9btPGlFA1vn8vwGXMMnSewFInaLBZDk4NOs9
mdprI3yXbBO+vxK5pCalfZftleLhQ1M33l2mRPK6KqKWXD9UgAC8LNNsnyoMDxGTZM9s6Md1qcgS
u6Q8jH/5Jsz2CZX81E9lk7Pe2XUn2RK/1BbdbFISZ8gJBUBAUdj8KFnY/VplmSWAaQIkPLMmgN1j
Mr0AGKWbnFvWfFy3/CKjjpNSZFUyZXsiAqm30VxDwiMrsmldsWqJYRpE2TjF+mLfDRySVW0Tf0gA
ZVrXyF+imJqwcNwObbGffLCRVLGygDL1at1hsxRv77wY0gFJV6BeEgEjhcJ7PoahXbn6OdDeHPNd
FWUdFOKgNiE0qgKNR469rrOV33URrkxgHhQImAJF8Xb42POkfDCarBvJg5Lu+703NeaVmBiKfdkj
rQfXUfigW0NXYgaWCm9VWWRNWtpiLzvP25GQ8G9N2+jv61x+8QQeQjUxE7RkX40A7cWWB/vIon+4
ZnWQwr03TeKyruBUkX2ZNf5zHHb1th9L9XPd6otwnXsBoQbdkH3RTG5nUHc7jJr4qxIDsD2+33vT
koGrrIYkmqrrDRkm8SEJRfhj3d4Xt+vkOuHOTbJ9HdbBfekT+bls5mv8i+ew+ffXLV2inGavbDT4
Z8neSuteA8fETZF486qXOV0CnWgCpkVhcIy18xzsx54/VEWzrqAEctr3Zi+a0ZeqG4t9EpF+50+u
yN1clqvSAroEOxU2bnsiLNlTG/WQgfD4YQyGdeAhCCe/3ztIZVHPnCOy123N5pOse/kpLOI+XLn7
RbCyRoeqZiEIzhIRArAxjj2UHk3lrQuoJfiJJxBGlRT7R9k93oJ9tfgS0qpaF1BL8JOITOtUiaPG
TIO8LaeJnyhz196DF1x+iX5CFhAkE4ST9uVk6lOAYakXEY/NtcfsOS7/JqKWokh9j0fm1I1kn5Ym
YtDxdt4BI05mLyT4I/K4i5N5s+poSKP3XgQIWlo31JH9pMBF3LEwwHRJd01o6ZKdzj9/c9NWXeyh
CzTjSA5deONRRvMB5YVVySVosBerAwuVkYaxgxqjkd54YRQ/d6jpDKueDZBie79+mXWTdqknD9r4
xR78vOOR92rl6ZAu4leTgHZN0qlDJ1i9NZMVbT531fx73YddhC81UVn5mGw+JJmDpHkZqW1TCr7u
cFhCong5kbgKGnKgBrkrCL7Hg+TQ0lm19yUmqigzUpAwKg7RBAURlChI/Ivaga2qddElMMoDtL9U
QrOjCIjXbvsWDe5YDG6l1y8llaySXVekIBxIeurlNrDmTveCrfPKJT5qDjPoHnrBcFRGU7Lta9aD
lqFs1s3FgiDkvdcL04aNMKk8jiIaNn2Kr9qC+WGl4yxiVoKgxisEi449r7MDkABgXw/1ulcJTRYR
2wkzwi8dOVay/zKNUfurTkb1dZ1XLgJ2SC0fm6rpTzak9V+Rz/ufvW6vgS8vnPlLtMuQgN6EcTee
soTIcW+HTLujKvzxd+dpH9y5mOO4kijH0fl0/5sLZqlyKgyEHGlg+lM56ZDdRqipFf4h0eBnbe+m
oDQkw8SO4t5tn3YJvRfjSNIDVEOm4hd0371wyuuWD6CE9VTXG56XZCb6nlAo/kBxS0xhsk9iUvLv
sh2nJk8Cz01hTqYmDm7Kzoi+2YRzkXl7XtlQfCcu7Lsgn2k8+l+T8z8BRW1Yyflj7KahvmmLrGru
kzLh7U3E0p59Na2RBpTInXLDJ09KU0MoedKa8hx/RMG+k2D0WQHVkKDjP8lI9DhvXGYcey6AJpA2
p9Axh39301A8dj7l7q7Rbo6HjfJtqrc+bUTxsbcgQ7iHQGE6g9oL8FL+MZFG+JAmd8xzyXbqp2h4
qYehLg8YT2j7U5aaNMqZto3tttar6wZ/f2lmeZoHmmG+wCOlhK5zHbYPaednstqMA431HSAZgWw2
4+jS9GdDe18+oLEmvddG1zbwttZvKjz0OufSBCJ3YORk+GN1KiB/ZrGmlFslISr5fa69qJT5mEpe
ga82hMwG+MkiFyRdXqaYHBhAAcu9fseKsege+NTq6GlgkcIKKRi5ApDygeY5mnYMelJob6tW8Ics
mG19zPAM6vEHFbSbIGTgp/XtnKZV/cRd059F0ajr5kMZTZG6VyZE6wsU1Wjwf5qzKND1RkOFjsk8
cjPrjyXkXcnXJtSTavMKAMSkzK0DTKVDMcdFI8QR0n5UZgvoYziMG8zYTWF4O/Haoj7o+ZOe88K1
ScQPoAKqmdrIWRFIss9tWsQgcwaTav/Nhmocn00VpOWzLCJpB0ygg1el2tA4cBjKJyELy1Nsuij+
q1JBzX9rLyEzOMgYmYM2tzHBP9vEpeXuyB3+Kv8wNYWqIROHKXzfy/02we/dtRmwdYiJsTPpb0+x
MuSQfpIFhg1lalrySmZtIuh5lnM4/4CswER+gvO/brYYuIDIZsn7rNmF/SihddRO4hxgidSl3GFu
ucvcFlqZNnO3tOpCf9hzqPrpdkeyUoOPOzJhCbhAklbN+CtAacN8hOwXV1+lnHvvVzdUQb0Pij4s
cj1y8HMPRH0xHKmlJbQ7pR3ShFi4uM+HyDpwcAYUYe4NHoJhkEmlf/gKlvwpuQp6BhM3/nQDaa0m
ucNItQo+plImmBzGQ7Z+auK4uhl94YHeLKvpT2l6BfWiQd2FgQmhapSA0DUGF4Vf+cgfqqrgn6jw
R/aTgeadHliSlcmcs9CVsrh3dacFdK7FREdIyNAiE+wVsie0E/d0LrOgummnoUHwxB3rhheFw4RC
Y4C7pCq3gFSO3U19Jt+WW95xxuWW1lM8fomJp+ZfJCzY8Kxs0mc81yUq815uQqrnpxKUxUpsa9xZ
frupx0TwOcdhQ5zMOy9lVb+3FALqwTHxLFiMDhh1jFWRNyDDkb8xdtZPY85AFKJ7gNPBF5Lmmk5p
AOiV4Vx+hSREkYZ7hzSzzjYgthEW0mhtZliWz4RK0L17E2iMIMUUTtnHIWjH+Gs4EQ2Jl8wC8oO9
jXakv2s9hN1TVapUvrqu6XzInDnam4fC44H7NjLLAeDhk9dXh7qI7AD2ItlXps49UzaVvx9ZnDiL
E3QIRXAnrO9ZP69pK1F0G9IirNymDojyX50ZJ2+XUBHT34bgeQhy8I5lXb1PBLone98L1PAgLTdt
B6J6Z8FGie5S8qkEYYD3HZ/VjEWeujSqmhw3yZh9cH1FI7dXpbb1z5k7Sf6CCIf24aKBbGmbE9a6
wByE7DWR4LnpY/YYlyGR2wCin97Jq6jG7ZLENgWTnhyLn5Oobfkkkno0j10ho+AA0zD6o05p42PA
MI1S9owMxHCQDaaiYTYvVdOOp1TSWToA5dMRTLPoufU4JjS1bTBuElMb9oyHeKeP3hCo8VXVI23B
6RlVpRh3tXZSj5t+dJ59MhKn0r3iZX2miwFUZeMnqSe2rJ4zsEarrvOfkpJqk7f1VAUgFqejq7+Q
wsRz94RHB0fnZgA7P+9vp6Sfk93oq97dontKIi8PglaBPrtvfDrlBYp2dZo3Xjc136Pa0QpqC1k5
jgUk5QbaQ4SiBE+NAGcAKx95YgYc8EXh6DdeeXXbbGfLtQ9ZtSYZ+jhvA6zxRaVJpqALJXjXHkqP
lyI9tL4dUm/nM8jY3gZd66npcUytCNpNpqaAzffhPONb5dLX9VChqjp5hbftAtLwZtvGImnbjezP
r/5czyHpn3qdKsjIF9M8BXI3j6g+trkeItamj7Uc2deCdBESCDfowP3y8bfPRQ7tZG5/0nHMgB1z
ym8hY0Vcq480SMdww4hXjJDSm/SYfvSMD3Qsy1RlsxzdMNQaflfFbCe579GNy55xXnpBlVtaZWTv
BbExIIiPIQnG87Ytg+n7hONzuC0CMXk3XCbz+LmtZ2XvqTd12ttoKaooRCYy4wwAuzjCcS6f3ajg
IJtA6cQfNlBv0lUHoYSgcS+4Azj5yyRTErCcB02RHBjPwvIXz+p2+DykJuzYgXZhmUIUso5ldhd5
MmXQfjadsGpT+X1XHafWVV4GYVa/7W0uCQ6njyNJLI5mSiVtP4RAdZlTkTkdP82e8CwDk0YVzXwT
aM1atRlgkxRAShYm5xd0a8aNKFmHeaXED8L6U9Z2uPghhFZG+i/iRst+gbKTqh6I42Y00NcCwoF/
zSCKKyH4MdY8/OLbjIfQzhw6vKzyIjUz6XJXgtnI36m57QXibUL6GOW2phO/jWI7xB/R8A6zT9Uc
yVrjSwS+RHU4llWLuhxkA6CcMjPR36S0iPhLPZuo/ZEEVR9MOW1Dh4OizgY//gGIaGddHlRxXX1h
EysgAcJSgkwph0BwIU+NKjk05HCvQQxS1bLywIIM9QECA8Zaw7WKqUrYIaqQ9QabCsyMoB6pbUR8
DIyAmcQg3xrwXs+rpu6LU1kaBQuKyfl3yFBo+gIZPyr2/eyfya3aGcRlr1MXCrF3MhgHAaFZdE6g
wJV16glbiVgJGoK6OTPHdyr4EDc0JXkWu9jPk6Y1YDjOhPbBOA9GuOJjV1A3nHxX18F+pvg+SM9t
lz3rpHQDZikVm74WczIIk08lCRud+6XX0XsyIyaevIn3PMx7mc3iLEAZR3WFOalaAwosp45Bo4U6
2zYtEhhaUbELM8WSX0qAswvMt16U4f9vOJrWx6jBJfVlnookuXE87aJX5uM8+TF3MNiTGHRkH8uu
Ce2DA1iovCnqNsEcH971Y3qjWzXo334/t3YHIcQkMrk1ftkdCxty8yp6MGN8CiWty492JCHUQjtM
QE8volJCHtGGLkc/hyxT0r0MHlrFP+cm9Vt/Fw7WxWMeoDc6fhaZDJD+Wzb20WmSfKySY8N4jYnW
qiSmgSJbb6JfvhE8wvUqWPMy4hCBfVAqrKBD6TlS4CsgnqW8dTN40r95fc+fJrwBo7vEkAFz09p4
H1xnMM0SVkOVPVdVxW2zwXtqiO6JyIT4GoDziD9CDTsK9gNHHH5jSiImNyIqsgjjXhCBx3CmT3/Z
oiPZ0wSCAIen1ki86Nh6oI85ofee6s9dHejy+5QNKf58HPViekzGtm4QbfWk23vw83OTB6wc29fQ
IenM+x7Czyfes17eDVBiCQ/WVEJ8jqK+bERuxRQ0x7qnwCAS5HYvJrNx/2gKa8VBcU2IzK3XpuRz
2UsW/BKAqJkDbj7p8tYPJj/HtZjAK30eqK2nLffuBmqK7KXt25rizE6jfutXJu2fXUtRKIWVZwSB
mhONuQUTIyN7ImrUqIkbUbR8ZyNJxNamVicfCVMuuBkso5BnmMe6xrSDy+qHsJ7FzPJmxunz2WWT
izZdO5gOtw0rVD7HXJlbzxvL+CPY5RorNkWb1JoBN54a+lFoL25AnA4NG76nM+jgD71q0mTn9coy
tcXUMx13YGgo2ztknYm9SVLmx7tGGcb2PERs3jRzGxfA5EJt/BAklS/vCiu8M9Ok6SpxWzV0rIGs
8UehT96kTboN8C6uHyygbOpkyhlN5bisO6hQG+wtPiYt5oseHOTGwrvGQ5dmG8WE93vuMFEG2maW
zt5tMcSi+8HiJlWvJgEW9tGvQzrhoYepp/iR9UoMu0Hpwd7FYxD3J1pIjdPeN9Y7VXTw3R2GUkE9
kcdc0+wv0VW926eQoGw/C8Qv+Bz47MvDEOLx8xhbRXskVSkamBZFrCBr7mvRBvODjWHiFio/BOo5
/BRNjJJ5a+OiasHgTKYkAwtkEJNrskQXisjL6a6oAeq345SdHO5C0LY0nQSmCI3yv1bVdZbzXTIo
EFF2KE+18+Qt8ATeg2g7sa5/tZzvChptEmRI8ynqSpWPypefJ0wbPK3b+7ma9KbAnkTzINsQUs4y
rvyboKz5l3OufGXvf/Btf1MnWop+sNEf2DRV4lR3ddnzHYXAGN5sdChOEZBdXo4JKs62Og4I3H5q
gAr1QJj8q8r+i71vac6Ux5r8Kx295w1AgKRFb7g8V9/tcl02hF2uEkIghEAI+PWTfr/+oi8T30z0
bhazqU3Z5TKPODonM0+mwpDVDiK9kzhIiEGO0XQh0jYx3G55kNiN4Api2GgsE9czfMFkElEf43FA
yFSrTIwIuq4JxG3AqZ4uYpFRg2M9gaYLd5iu5v+X5/c/Ha5/wyPXUZFgmbbpvMAcLbh0cuBBWhIZ
hUPJhx0YSp7We5KWgAIC5ooGJOKWQwUYBSnwrD3cchRwj4SqdA7sYe3qyZ54T+L0JlvqQBVGY0cO
ecazCjiU0qPt9HSHUTxDfzTPxrEZ/rTTZOw9NJEemwqmbtDLQ4s+Xj4ldANWDmuFGbeSbeBUWnXr
0NIyts3m28KjGMRHlYl4PS7CRv6lHyZwIHmXLT2Caequ7kKF2RLT9HYcSRoBRRl3MTVFWG/jUMYe
HkBVL4J1Wi4JW/ly17NMIKlb+clrWf75nP8jV/Bb+RPCueH3/K+Rk3/aWP8jj/J++WVnxFb+5fbN
TH+B7voDwZWD/vfv+ZcQy/83Uis/taf/s2c44rXlIt/+2TH88xv+2zGc/pEAWkOgXQQBQ/hnruR/
pVFCxvRpJp5RiqS7BCHREY7qfzuG468yLCxyeDQl2FtA8Po/HMPj+A+kV8YZInsIicPP7/sPHMPj
8E/16T+KAZIyU+RoEZLAvx4rkvG/EwRwGLKxJzSsEPC2iqrGwNpjgzK2brnFPRb7l+DPYQnTN+4A
pL9me2mBsG7vKRy83wU0SfTHHM2tqCYeBHNBsmyDp2KWCOIKs+0qzech0E/zwBt5QNelEHQ3t9jr
BTsPv7d82Dcd3Y8dmxHVtBq/56kl6XgTotllpugJbTClRSZFiI8fNRpLmw6kWlS6r0mxz+M4VfMy
buq1G8ZRnZNxsMjCstT/9r2Zf7TCxvTAQKzncqNZBfugtgQEfbfCtuDFul7jhRoo3sjhPoBRZqV6
5/GlEjm8bvgZYBmznBaLaCuxvcPgjVx31BYRirpo6BLmDTJ3AaAhc9lI2Pd+TvFHmGNew4iZq1Lp
VFCh5kOUYcbYFn5Np7S7J0qLrGwoKShJHqdtl6WyZizl5kW1QJJ8tyuswoQJQ8IkbR4hbshy1tq7
1K3NeW42++wWk1VsEeyMQTcuoi2dDySdfwHKW8topPeYCex5XIILYP/fUbA9klTtRTqI4GBX+aVz
iztiDtwPFDnBj1EXv/O2TQoLiK9MajN+MT2szVXc6wqt7nsg2A+AuSTHuRyOWbj/JFkT3IfEmSoG
MJondkf0EYiVPB7k8qy4+7bhJXgyBr+qZYEDzSDqLwprYT/gSspP2Ow0VTBlazGjDy4i0aPRYqib
6wtiBJvww++jeo2XUCLPzVOXPY9abmcYH9TkMi3LTD7qpWMUB3IIgmIiferju1aShB+MTOf5CK4x
vDHxnrCKd2JsLo1j9DlYZx1hON2CpWvBDYwwfCvJEjHkw7E5aaCt22bO4P0GOCJlv00o5m27EQh1
5/FDk4jAC+BJcxjJy2RTo0u0nst4HNMeHgqJ2N2TCMFFXNkQRhaXjY2eMbnEb3SnrID34HpybTM+
RgjDhDUW7hgZp7SAWcSOOXyumyKTc/YNx5YUe+BYPiD0CfB52M+nBi4nt7ZuzW/g3HOuhR4AZiNb
4OK12O4cOsxpqgZTd8H0OskaCx20VXWh0N4jo9jLu2glD4IOpBwz0hczCxaZ8z5rEHNXtzjFDB3o
cu1RL9gljrrNAFAASLqfJkBXBXQXwdVHXXiCxdKaY4gnRRIEW8WbGAlKsh6nmwkTBhhNgwmpnPSK
ncZ8wObkOwf8e+rSxbjCN/U854kQ9cnVgci3cfrS2CH9EXh4b7F+abCr7AN/2JxpHpIh2440wODO
g4gfBqbDQzJapIog7algNcvyuE+6HBu2MOYGHlXPejxHPg1K2457rpBrmnMt1aNs9/3yubKZKGC5
pGX3k4zl1dZGnw2kslfQpCvmUesPgBjtt6Hfguswe1L6YWa3bPftmxBS52rFsUeQJh4GAcCbpJ9f
sjc69x52oUx5dpymqBG5slRemUV8eThYdmQAXs9oqMOidemeT9LwGwUU8W7QCSkH3oanMJHt1Tc+
uLKEJF9kCt830A9TPk1w2t729jw16/gc4j3J//yRat7G52SrWR7yP/9X/FUgKRIJTQuXWYmPAz9X
zvbbn5/gMJnwNKw7KVn8+S8Emf9lV4sI9755UwPAwNUnwQWLqP4sGr2+sA2PBLW3vp+hIgL0OXVF
Yw3S1JZ5PkxJht9v9P4A1IMfU6cQoGs4OWOG7kGsbfH9SBdfsQ6nR8JAFNZ+2XdWb+3bnz9/4BmC
V2nWHdWErwhHwe/+fIYA/9eXcO3nM7NJs96KLkUsLV69DzGl7FaThnys7Rw+YruyfZtop8vJ7u2b
csR+09iJeF/7pS97CpVizpYNpQ+7Bt9VFKxncEH8hWIR5NnuOniVBgxbBwVv3kYwThs7zW58BAVv
HzP/W3p0rgoQKpbhdl5EVnPDvpI05QE9mxqki/p8xlkcf/aVQ7dc4F9q2gagQBiJIQcEFjeAyoyb
L0kYTTY3NFXnAGPJyyRTclkRXXqcfXZfD+EzIMinLdOnVZO9HJhHrIw/xt101tQdYredHCHvhrGh
CFuRlExM+hJSMHONYfeejDjoLHpgYv+6SD58bnOBF82AY+19NB1B7KJJXxwOE1Dag7SzzbmY1CFx
qanqgREAmwB3WCBFJSQPcyhIk+tEIG1BsCdijhZJikxTQFoiFSeb4YhPPuujYpvmNzpGcbE6ZHLW
fnuFZbHE8x9eVFz/cLb+mcJer4x08BxZP97hLuEFGAh9iqK4r1rncbopSrEDC1QtOwNBOavsyzqk
axk3+/Rta8C90IUGVyuX4DgNUPdpjMLHbGrOIF83FO6E/V7D6bBv9BSC2e3hPIwrS+5P01y7K4Ce
41STEouhpDRbpO5jFdBbk4IjY34WxUQlu26dDgulEJ7UZwhjNM2XWoOeDXyN0KlxumAS/zrO+9GA
csyzbsmOMyOImYzUT5nIDeTFJ8M0xBbcI2whg2QKSz7Be9vKCKNQtJ12F4yVS2lfhXwFz5chTizx
7CBA3iXbEpdbm3U3ogMaiyDGtRy0Z5XuGpTBlAaXJdxXsHnujPe1PWKNJqtcZM7gY1Grh6aAk4x+
azcQPROZySOiOchR+KUuAJzyhx705FM0Zdj1o11Yatax58HS+Ij9NnJSfQ3KNujkWop+kuUURhQW
LDTRcD2P+GMtyBndIGtLyX0MjxBg9zh8jbzbp767513UH1CrIfXBsnb4CMLJfrVbko1Qi0l3ZpLy
Eg0pUu3EgGsk2+L5Qnn9Afx6u6uBs9xi6uyKQSVRyYzpH2U4DsU+juIc4ZKu6t7WHa68bC6xrkqO
lmJ9lSVLA35MjwcbtvalNwpe0z4YhtLB8eKH5jo4whTMlmtqp2JHrMB5WfrsspF2OUiwVMB5mDqn
eoquJGvpyaNefaxuANdH2+AeXtMLjqlQNxG3+wF1MTovWbIBzV79Wpgm4GBeEhQZrCWSDVwWKBBc
hzTe83Y2Wylk4IFmZw2/kTsVJTXUoVcczO0gB1u2SgESAx2U6zW0z9pLBa4fHWPGsIhmFN1+LHEw
520XS1EIS8UTpgNf0nTZK716EA7pkFZeu/Y4jk2X5Q0EdJWDoD/H/mKah+jUy3r32wOIff5o6umz
hQZRl6ngzkM1+xP/sHrgfu6qeUT9X8J5/7Ks2zGrkznPYOV5BqNzIX5LwCxv2y8R99kHMzQ8BhkF
ESRUKRVJTrIFcJfWtT+usITHhQiiAqKyekZ/jDuJtfVvjpDKKkOCfI47+dus/HQbWTk8Jkrzwuvh
FZkSqjJNuF40Vh9eOFrGEvHW8pyBQCrIjAZ03lxWtRv+IUb1b9zoT3tswVLgKst5yO4W7p7qMEHu
cQxvZlzLMayKLG6Tmjf9I4hbCZ5lRVUbV/q14/NLi9b+At3EB+XuZ9hl6L3SgJRamQRscYTLTMR7
NqNcantY4vY98y3SdUX7Rrsdt9/eI2DRjfcW71iuWJLkG9bzT4PBSh5aDSQdsizOMxV2mNZDpNHN
9LbXOr75lMMc9QouZw275jVMkggMFO/YVRDU4wEWd2iV44J/SilcM/jDqlFHLWa7XATaHMB5vTHw
nyc0XPoN64woiry7bAYe1EEz8FOdSPMIaYUvXNSNV0gHNT6mGJEDHV8uLlyRaRhuz5tm2SkZxzCX
hMb5MvmurLvkTqfZG+umL61O4kNI1Q7+26UFnDuCwzTWmcjDTuGl380TorL6AgYwnx/qLyIZQtjG
zD3AtXWtZjX+AuaDRne0PRyhQUchFF0/xw11j9ilnhF9KCEp2oPYFOnIWhw2V7+C2w5MiQYL22ro
lvLNQH2jpE2OnELzA7L9JxZ7VKEyp4skwec02bg+L7jqTh0JXtRAziQAAFMnPjzNRGb3ixohb4r2
Y9D04hLxRJTdoDmqSIO4TgEm0gQ2Ljo37UePx5jj2ia6QqyXOIs0wXFGB17Ocg+falDXXz0CHPKl
Xh837d6Qbt590R6Z7nNinqaAtC8iiePjkljyHXPVdIAM9WNEeukFWBNqIR3vwU/c7+Fw11N99Ayd
lhYw5QVDoc8q67dzNMCmEgf3Xa3yJsRz/VpHGfyjQaHIFmQvAqn4RQGcy209RcWciq1MOyTKLNjz
P6ZzHIc5Bzlw45NZP/mEzfDqacdiqyEuULEKDwvf55Pq9rpKtODXpRZoz4IfVDfulvIFruZ9sPyq
W2Zfgaf1JeslPySBT7HWPQhclqZ+JQAQ7zr4qh/3LK1vPdLjb0TNwhIiqA4wHHqeGg8zg8Hzg6dE
l/D2S+/l0CgDrQd0ypBQ+Nt0hpO3jkh6m5K4L5rezXctinMBEgwJZFs/AnHb+qM1K1C3CFN80YT7
h074XrZrszyusNo9rp9zKJqVLN+wSonBe3TvSZOsaN9ieFlEGWwFed/oYg3m92YBoUsoREbwBoyP
mUzdDSi0Nw/66nu6e5BAoMIuMh0TnH+sMwL6+Lb5ThRju6oc7G34VQfUHv1Y05duouGjWObkpuUG
4MLqAzTmfC+gAxdXqdXjAgdqiMoyctBx95XJBsmIiUlLuBtR7COPy9kvbMpZM3qUjUyOhwzbDA/4
7WSFFYe7ZP/0iXTEp897m3y3WbLnK+zBXO5Mwh+01nsleTy9D+AgC90yPPQ+qlWehuhEnNMgN8An
50jA6U6AOsOrztpPQ1HMUOg2+GNCuuV5YrHAzN62cWkGsj01g4gqzMLqNOgUWibRuhuMqHM1UEHP
SxNNpbNevQy8H56I3nANJKiztyNInlMPVcuVDKm6czVbPrZVoY73I8Q2qhPPPfbv8w6bzNU6JMG3
GcTMaeCO5N1nvE0fqPF7OCbmQt2Q/JA6hFaf9v4wY4hEy8SR0YuMxkMDIuWE2B1XjnE3Yq/Sa/Bp
hnY33Za2N3EM4CNeTNV29XaEbmK/SSAqDcG6X4Vv9pvaxx54uFtPRK0zugSHkE+GV4m3YjolOhJV
GiR9bmrxc1jJVNVt/b6M0G50tr+1GKsm2KPcW7rqR5pt2e8aenzwPQKSYXRyj4Gt5ZFKt8scBL75
oXXa3eCRyJJCy3KkW8zLMGymR4om+8FhiEJgZg3ZJsCEwqEpivJ0dFkZZHgJ8jmBNo5yHoPXrHdN
cdB5VIZNlpZ7M24y3+CQ/YSdqfW0SE2x4BTNBU97f+SaBgW3Y/CNmzopwnRvymGs+2cQc2shGoFU
dWgOLwZtzgFQPnrgNvYz5pk0xuEiK5hONcKuuN/i5TiQFs6ucz3eqdbVdytXU4FGFRIR8IQ/hg3/
KXBx7QT8YsxOsRn7px3tMkx9o+BLNmPsaOw6lw478kf9Of2HwoWHoMUtuqnwzMdwPuH/1Zz5CpAI
GEJ3myydPYpklr+7XXbI2jQQPakZdklDPx2Xsd++TwZFJRTcIrtMQyyUxSOBPnRnbywdVNUa7U57
OrNTNunhsAGO+daFbqtaqDKbXLo5+uAu1K8zMxNkntLxp8iw8H7c2/Cn5jMYw4XZYp5p8ssBJiqF
2kQ5tGzN3dbqA3dAXuK6SwGMrOYV0FL97nQ73NXtPBd6pgP4O6gEBezMf0rw70Qk6s4LOZ7cPKFh
Sfk6/NjWNXmKV3j5J2u7fmeQVaI0JOx9kXtzNUG4nBQu5L6Ac1/2NKVB+7xMNYrrMBrQCZ8DtN6C
y7BGO+SkDUSSBpfL0GAazkWvQ5InQ8RulWLyChWlfCfKd/bzOhEZaMK+fZjtjkhbcPkmzyYJ997J
0juSQSZx9TuX5thkZIKCIquCeFZlYuhEIFSQuEzaaLlCezyexcaX3wlq/5GIkd/rtaVPQNLUbQQh
/VsXQ7wGzU8vc+t3WywNW772CFwqEdrIf1rgaS+JyOorz1wAK8ggPsRc+MsgoYd15PMVD4LglzMD
NGihfJhGsTzEPV0vQ90DGwMziviWEXVP7bccXm/HBVjiTUtV/Rjgo0PDufGHeO0jgJcZYouhPr41
dVhfUDf7u0ZFpOrTcb3HKzLndBPzB0eTYwbxTmL+DgHXcwLg9CbQ+usc1c+S7Oh1lnApIXtdS4qj
wpr4o++dK2LCf2SurboOyhVLenEFcNi9zFESo8OJy1DRL5k3smAMgGC4iUMUzST3SUjKCG9ERba4
TNGk5oFpRNF0MeKL4b0L3m47QgyL8m08msfNXJZBzM9IJcDRmdTt0ogYJa/bD0urEcUTxfFlJPEC
p5rtVWj3bRg5JKupqya9HAZMmtBUhMttFAEdrOv+hJd8z+HRVN+aeY5LRG7oKw01Pa1RBwlx7NGK
YZm1FJB6FnE7t+csy+bTtk7bcbMwIQm5ugy2nm8xAiEjN1qT94W2bYkd7xXvW/xIhtGfRui2koXI
IpZEHI3dk18wYrXPmZqCaldQTHuCIQmkYVsQyIROvkG6SAA7Nih607jC3AR7XOrUrdccuCrU1j4f
U2g1Wdt+czBXLCHUCx9aKCJu5Rh86gd3l1TMWX6PYPum4nJ56WUXldFEa5CCvs/h9QjxVkq6w5jV
zeMyAxkIPQ1KSGhvd4FufeoAzTpnxZlP2XCrgRMdqPWYkQgGaDvg2bMwLWwWIcH7z98Mx+Fl1dsT
12iD5aKSHD0lOroRdPjn1BTzBknNaYikznS91C5G6jTV5s63wxki+K9mEreLCT7MAtY1QBpcFW5U
3oVigjQIasfPmKtChDU9QaudlaFg6OxS9s6yyWIS0d8A34wFLNVwuqClPm+QJRSm/uzJ+/gwrMB2
d9dXAYyeHxdDcAA8FEga0uQJo0KBELqx6IIlyBUnA8tXz+4bvNxFEhtZLa3qzwxa4nmeYAIxfIPM
NM03WPUM28gKlcivUyuHCqNBnWegfg5Qak6HVGUjmIsdgWLS3ibt8LKmLe44C7xVk+xGc2VzYsEG
wOTAVyOha7X3q0S6pjlkXQLkrjEIvq4hWoytIi80mL47DgguRmw1pIR0xa0J7QVWS4p2Yx5LVGy6
Jsx/mTYuAVwN4aE34beWEYHSopZT5vjLkKGdGmey3sYNVEvwtbNHTgy5mNQ90cyA+Vi75Q4rmwLh
5xlIbT6s8pDq7cDj5cfS8Oe0BtwBtfIR1d6Vao5r1F/Dzm5V4Qtaw/Yo+c8d+nxgcxrgcshf0CN+
FXK9xxAxQDo9NM8StOoGruZORTQ8ODi/3SZB9EFryF24KUO55xHsU4583PXJE9dcCFuPuDU71DQc
CRpJf9w+W3xoEw9dYj6WuT83Q/ylHuukHFT4tEOFfWlF397YHlMrj9oy5votwxZ5bnvMNJFcQFtB
N3hWcAHPtxpXSKCZvtnb9oIJSFw8Dc0xDqKfXWRehJJvi4SYQZggOinfdqeed2CJ0IxexSzSI0Gr
Bsm5sg1mZn+asDdRbdnO7zcSf5B+6Z6x9LGeh2DcCjiimEfCsO4Bl4uhFI1rCgzm9lHAavCotfuO
baFe3njhS9m8oKT7c9d7k5PObccYy4VQ/w/ih1lNVLpB44iHU1ug9zpDRN/itwlg0JMuR6L7c+f3
772LbibhDjtZ13xc3aVTkCA7HECZ1pBHd+33bUge8bzPK0mqFLsYBOcuJ9sYVkBUj5OSz+tUl2sL
Wm90un6QDb5ocf3VjtNWImr2CSzaE1ntwcXN2aSsRD4QdJpjXUUI6sx36KSvST2X2jUPjkevgcCr
btazUpBS7qP7UN2qyjqI3qc+PKd4GxYcjaN37a0J2TmI2XOUka5Ykv4CC4lLisxlmpB85yp+WNsh
ysGdOfg9eFZmYXjpBgRM8W7MXhurv6XtjBZYm+/jGjykqimSaHpOxmYrpj06e7CMDSbBChyu+Rbu
7V1Tr3nQzyWuqHLtzJewwV4POtmDzsgdiQykFRA9nx2vtztRD6dhRmQo0viSSvZ9DdYVPFYcyNKL
9X1PkHIXWKYuS4BNgXmuv8FTneRpgC4q61yJJQ+fGyemqtvW730T+mrd69sYI0m6wPHAjjVqA96j
jlOws3B4EiAHDmykF8Eafh2nSGJ6I5p+BdiVYmG2lbmuZ3/PaHhFVgHAXYyRVZ/N8gAYwXyD1GV+
WGnSXoJWylseIAa2c7QFUprZvCPZERiKPDdTAOu+uMMCAEhD8wq7FP+ejGjakYHZlTjkunuTWYpJ
HL01lF2gBLAJUIWTNdWKdg4GWB9ZtiRFL0UDsgVmLivfIWzPJvC1fTiBqwOs1CwJrQg+mYzyFgsr
BLc3WpOkjko62Sp1QIkFkAq50GcJwfppwV4APOTcz0QpoAogoIBH5M7JMz7BAh3hAMDc6XL0g0XR
SNNL7PunqM8W0BVY/HXba1Lry0jVnLswfMjcrqqYmq7o6/G1a9yDX+IvoDkVYoPB7QdZ0pZjJOxZ
73YrsTD404oxwtAdQvDeZsOLGxYKLXD7NO/ZmdWcHNxI6gJC4C13yf4Ym91UvV0GiAexGdltHbj2
6DscnidoX0xbpADepyRUjyk+UUrhJgtJJ5pXQY8bSM+cAXwlDZ+KvqtVubL6DhsCT1QDkJgoNgWw
nJDj9jktTQc7bQGHFZf+mFj0wy1rV1jwhdVi5OcmzPwqBveTh3M51hw0SZZWSyIkzjF5wCKEOQwd
Qk27LvwJ9+/+FGRYDUgouDeqGorWIa4Wto+l67qrnZdSOJ+dB9p+DwYQDQo+vnSe72zgyTFpxuiw
T+MTqyOM0+nTnFF7L1a6lrZesxs7JK6sZ0DXS49bGeWTXJimBfViKMEvN5d5kckB+r8BO15o3UGN
AyivMYjSbOgLK9hrxNvpDhru9LaZ5XXCBkIF4eIJyt/7Fh5laCdw0dQYMmyrKuiQKrCSUNYrYoHu
gJ1VcXvvQyrzYQrjvKVIr/BSqoMDGV81CRoFhcwtvHWbPHcMgHSYxbQMMBpAx7TcpIiMWfYlq7AZ
9ggpEzBEGr7CFAkyNGES/DE0Z7nEb2QFRDH0t1C599UW6+42FEmHBpR3RZRgWKEbwYTTB1QDocVw
hzUr3wLTJK8LMWvXPwzCROTXHpt6LOsRzDwU6HCTO5PBUXVdsSa4QUc9deQWfCsE/lG6KHueEFYQ
3YzGNoEBDDGCZbIiCNpDOnGPHewxsW+taTpg8PO0f20Aw62PE2Aik0sAjf6Iv/Tp7YwZdKiwdLQ1
D7jfa3tvg2H7vauV2Qo0ugEW3yMe6tT3KTZuZK1hR5CvoEGGohfjEJZtaoPoBsoONITZRpvv8KsV
MIpJE2qeYhBe6KZx7pW8WVM5uKfF1hyNK9Zt2tJBf6QvWjTcHTiobADzKXdZYci4hEcs9FvwyGof
VHAVwFW3O7/W+OVqOEqDLiXJNJctazEtYENpieSa2xlxQt/06PfwwhGgg524dk2iuULfk7F7CWEE
zrHvEbCG3f2txNKNXPKoZ/wBSgl2l9DofR3TB2ahyk6WJSu6TMvjrCb/xAj2PcfWjNiUrWvI4aQT
P/rWm4dABdjGsAidjYs4xF1ahDpiZ4g4nvaFpi+9UN+EpYesbQBuR3UR9245CEUemO8RegsrLKhr
YPi02eQRpPhwEQEzrEA1dPtrAlEz+w0hhMImGOKVuapWGh8Ms9Z80zTxvxERHZ67ABPNCf59x67d
+LFjxKZ3y5qo5LXNQGeXYpsSD61vGgVF3baZKYYRamjwE0reK9O1wAf3KXFHYPXjz9p3Kl9TERWc
dsEb7AOmLynjonmXyaancgAdho2BlBhTOepmXqZ9u74OCelDzKOsj3CV1oxBwsExD8QAaaOD7iBB
f8A3ttMB7SIQYByiJq0Cj8H/apJ1TavaUI+St24qOk2s7lRhDYG0QtfWN4V1EW7CSXsTXqIYocc5
md3KPtCIY8sE/41BlA3KCfrjwKVdvkWdv6uNzZ5nTWN6i62FbcsV8RpDYiZatDE2RdIm6O8akpse
QX8uT3dSR2fXYsivKF4Nc+qhpR8LiriQc9Sozy2ouUPt7wH3xwzK8I2VaT3FHyEWMPvjamlXSPAG
QwUEHU0cDBtxhoPcWx+CwMdKEllggDH/eXlAYjffbK21W7FA4glKZtrCpEQ+pQebDAEYsnqxaysP
WwyBeBgMMLCuNYcMJ86wrnSickTSQtvaABx3iz5Vhvq68rb7mjra/YrHTXQ5ElQeFP7FXBnW9hX0
PfYKgGrZipC04ZIHS7oPeVZ33XsEwTYrYpvVn2p2aMb/nrHw/3WZf/kFvfG8nT/+9lcCN4D/gy7T
vgH4+2dZ5ufX/12WGbM/WEIzSOfiMAtTtFh//cvfZZmU/MEZgUoSeXRQZ/LPv/q7LDP9A6rLFCHL
jBIOuudT+w3CZ27+9teAkD9oGkVRiB1dHiYxHJ/+A1Xmv+7xp+DQCeP4+QmNyacE7N+sCQg2JNtY
QFk9pnMHFrKZZ3sEaI/RTOxoyA//9GQe/kvr+RftcM+BPpn+9tf//ccl8OOJ8KMgUP1fnJ3XctxY
0q2fCBHw5hZAWbJI0UiieINQt7rhvcfTnw+cifhZqDqF4MxEd1OiSW6XO3fmyrVAWizYqgrBQDu1
UQdyuvWo/RmSWJoSwuBQUF/IrVfT37ftnYOz5+GpmjgzshmSBofrEkMvUgAhH0TbSUlX2XNjKPpr
GerRbsXKh37l/yFbNQPQo2hQclJwU7ouLSmJ+CuJaEN6ujs8bh/37nZr29u703brutuTw59PLv92
Xcfe85F7utse7ANfczrxx6Pr8rm9e+RzmyMf8tXbw+HR3fPZE9984Esd58BP2+5sfiQ/fv6Sbc73
H163j4cDP83mx9mb+dPbw9Z550v4FWxn/hs+5g8b23b2zh67fC0/8dvukR9/57r8qHf+5rCxNxt+
4pt7sg+HV/uwcfiezWbjbBzHmb9sw/fz8+Yf5tzzwYmR8Bs9z+Z3e+f4Y3Ocv3RzPNgb58Fx+ZhR
73c5g3f47bab/b3jbA+n7fyL8rvt+M5n5zc/dc+XHh9e9vuXeZqYqPm73dMptWezLw5/fXvJFljk
ixWzFiw3aVQRyEfS02n7+H7YvjKojfPb2R+dlxVLM4L6E1XGpaXFEWsA0tF/JT1t3ae3vx59+9He
/HpwRHvFjjL/xjf2oLWgMKnLugiM2Q5L9HZ4fmadHeabJdnfndw7x1khwfmg4LxlcNEB4UlNGU0Y
PLnvr+wW1un2GuHnVoY0H+9PTSrQBRge/RtPp6e77d28obenj//z38f3LWfjkb16ej9t30+Ppc3B
Ob2/s5b2/Y6NdXjeHXa73Wa3u7cf2GFH527Pdv51f/+xHe9t52HPenPyOBau83Tn2JzPzfHJubtj
9x33K6Qpqxthdo6fRqOKXecR3z65b+4r54YZW9vV2sK/Lv2QNU/oJxMTnpxyKX5o+/7obziWHPfH
+cAzbc/872Dv+Gg+1b7NCI//7ind2P+6+/3+395+elnbIh/CNrf2yMLhpxTfIqLkJ7zU6+PW+Xd/
CO3tbjtP+mmLj3NfTrObZGFYiI2ND3TmP7qP21f39fB8ct9yfNvOfrv7a8sPYCiPO3v3+q1j+ly8
yPNhx77bHNnnhb15+B3ZxxeW2nVl231iQ7xb9vfNA55k69p7d/OEHzqeZgdze6tq816/Nc4FySPQ
uEGBkeIJh32y3/C5nc3v/Wu3tZ//45kZHk70znHvtvwSG/zu7d9A+aCAvvUrEE6crb0x9mM/T/Ub
7v3ELJxmv3Z6cR9d5+5wwFvv3zktOGs8PrfEbrMpca/bLXPO1bOfbwH3jcXZvruHx0ccNvvm8dm3
7Z/soi1rwi2xOXIK3/DaR/vDlx12h8fD8z8H3/7nef6hf70+vof262T/5dsHnB1+6PGZP/7zD7sR
n793Hl7wsfz3af+yedn/6+Dy9y/2K7fIYNu+veOo/rx/ePj5cNxvvh+O+z8vT9wUzhPXgbPZvLj2
73suov3TnfvCEbU3x+M9Pvu4Z+pdZvVjmhn5v0w3lysWuVv2J+7l052z3zxw1D++8McLfz07hRf3
7untjY3o/FlZkdveSxYXV4xJzlEwuGK4Je/4h727O7lceRx923GP/7nknJV9IH2wlf7/94EsLu6b
uDOMLscsNpmO0yPnn6M2W51v79LmFNl/zXc97pJzcbD5QrzD9nm+lVloFp6PnvmGg/1AQLDlo/l7
D4fdA//dvzBp7tF5+ghsmNbtfGtyoh44uYePcGF/PHIg562+nffg43Z2p4G9Zwsx/XjrrYs/vpuX
0d2/nYh03P2jy/fcXoD5dvi/idAVk3jWlCVD12Wan8Rlu1EHSYMvIsthAy7q3LEpurkBZk3c73yV
/2uFNhRDJeyT5aX+Qe7VBVQsaW3ThmxtvJbuviobknd/IP9GhVB4+OqoNJHgXzRFSTVVHgjnxzyR
6DymzkLjc2Wp29Dshy3KrtJaW+PF3NGphfKnQW+zDp5l4c+k1gyjSvSoD6qB/FMMy/TQFMO0slkv
5w4rlqYZPEIIz5dhc1UmYtAYVmUPsUopNwCG0NLEoNHYn1tjjqZp2Qevt+fv/Iqc10uTRMAjpmjy
jqJL7Xz+rEwpixTdFMoemcwLvNRcyBaik4ia38rwrpji5cc7x6LfjSfCYhJJKYh52lJHBKcPhEof
8l09U3zVUZqssJVemUkdiluVpjrNNHgZno9KK6AIErKUck9YRweqRvpe5/l2DxuI9dhXubESzFye
LXoJ/8+esfBtY5NPuQ6REHsdDOI+pQlc2ESdHq7YuTaFmixZQOEwB3vO+bi8FPnPMAeYTpUo6BxP
E8PRhX1xfFf8bpXW7nLT65pBP6TIuxwmn3mSP0VPVlnpZj0DeP1Rjt22q+SHQNcBsqtkF/XBVFcc
1NXBmWD95I/eTH1xlDsoD8wmBLstJS1ZaCuiVbehf9kPoSn48q7XZ05vMlyyxJtkcSlIMKnFdN0D
c6rExKVcpD/U0USqNfWrlQM2h3Tnblc7M7U4YN1kFFUtMSqSUI9BACsKRHPlD0NSZkhoXP6AqObt
9uiu7cbPo7uYSCSF+xg6F1hLKEkBbtiGdfM1EcEPz8FDXtVNnYc+pCWLvVhbRVBNUP+BLbfab3FO
QUgwM+VLrPv/tcJm53Dpqga10/km9DSPkudcQ8xrUErKgFRc2OX6Ssrimr/QSXKTlJIsgHsLKxVU
oBVoafg7KkvRHdNK4mOip96/KTy1rxb+qvkfTjJThzu0+ImqurAYCQHETroyYwkNfZd07S9NVf+S
S9nYfH0zGCJEpvPNZcpLmlNdEwO/13AZgQf+u09rE9K2VTG2xet3XieSOpZqKpauzxfJwuMGggkL
2lyFL5VKIYmt9A7YxmhT0II6YwthUdG1nefF8Y56CrDcsstAwdIlsOJFLje/ztHRRZn26vnXmj//
2WuFKQ9LqkhwCTaJ/pTValAfAqVN65UVnPvEFycbSzqxjqyYmiYtQw8q+mYgDXlFr0kQH8VE7rZl
WSiveVedfF0YjlVdQJ4XU+dXsO+Q9g8c1gAwqHWA571cCYUuPY3F5cqJpN9dFTVlcez7kfhI6Cik
AD6g8ar3aS21ZeTQaI8UfVpEw6oDqdg2q/zal3OOZYoBqknz/GV4NMrKAF6Dm2IAkORUOZCwSaEl
4PZOvjq+T1YWW2zsCurwJU6bZ11H90ciU4b2hF0KNG20fuW0qLu3LV4dFwvMxOmGJC5zSPRDwxjU
M6PKCOBUsGh670Dxr1xGl86H2dNRPYCCSyIrvrhns1xG+Mpo6Fyh/eE5N0ewhnEd7cQ2if5qQnqe
bo/q2jyyZUGUYEu88AhenJPA17iR9IjalNuVpnAne6LvUNGqT3I3Wo07+ESBK+Ncs7sYp976Q1nm
Ku2eaVbdRX2eHwr4XE8RHFB3BILAoQGurri/a5M7R5uiMgfwqjIHHZ/cwVCYaQmSnckNJe2tEZDA
3shWN8PBLMrRMNs3P29P72UYY80FCUXhCcS1uIwFW8XvM62Gm7Xz6szVQRW6ShpRhsqGr4edhNJE
MLqiiaJO/fh8cLE6TXGvq4U99m2yoZrcbodG+3owbWmqREBCICjPRZtzK9kIyaIqj4UtGEW/U2Jg
+HFkPIkl/BJJJa7szitn7szavIs+LVjvy3o96HgrBKI9yVFCcCVQelbTuLIz5vjkPDBDpFAzxHl3
qJSVFvEL5zhMgmACYdCJ9TEwhXSXZ6kInkEzNwUkmK90jwgxqBwawr9+FCxxrlYRX/MgX4pwGkAQ
prjh9qdTynpJINZ8hPAT0g5ZKw95pU/wWAaetjLiKzvTIu/CDSEbOvtmcUHwJtEbRYLSUZM8OiCB
cdiFRFU1FDvh676aXueP6FrnmfKRmf20imYBFZAKX9rcBNfd6W3ZHqAn1o4h6h77xjMgKkro3liZ
1itLSoqDvAOBiKnJH1WOT1aroJSnpsGq0uqybydhaLp9mNdHWEtgBFJz4KsmeKQSZpkV0xfbdr50
dVWRwYtL3IGLbat5kNTSvlfYPohYwPCZsiUX060oNFysIFbIPljzm4xwa+lbQCBB3zyxZ6ewkaC4
bSMIw8I62SuFkX1JkYrQabZFaMoL0CCXsxQFAykM/2nRFMCMs6Gwy1aY3jtBToyVrXJ1TOrcdmyS
GdCXTiycogKS2LZgV8Yj3fyjeicmbXoA9Fmv+JZrpgz2v6jo80W7VFtoei/L8zTFVAmtJGkPaP+n
8VeQi+NKcHhtOxALcQTg+LGgpD33YiWt++EgF3BAq2K4qQRi3aCHf/r2VXPFynzNcDUyeaJhLJ6x
sEoG0J6HuDAIeUB51TRk5Km5skDXrLC12QPYMOVlUZxTJJl+4sFpAZMIwAxL+KtrrezLb3JLhB2G
sXDbUD/+qCl8OryGnJbwlNFcp5attwXoXzux0s28e9ZKHebqgD5Zmj//yVIGEt6bIPGEILT7QQsz
DVHwea/stflWPLteGA6pydn34XMp758bkSAxhj8a1lZJz8V7mhXLl1SBhNKii3WCiXMYdrc3w4fC
4IVFukcshTZlrC6igalMoqQvsaj6FhNYSoE70OLgeBatqHagecE+Gzp/M6LbtsvEUv5XoEGp1mhj
DpQ+fr7961ybZBYSsiyJ3CxwivPx+zBqosvJrgEdNbloTkcb0gP/fN2IoemyCn8tmVN1caPpgOHC
utCgxg0rmRbSPoKaoAaSr6+cgWuraVgqKSPZwncstbk82uNFZWRzZlE2OFGgAKrskXTSun3WCOOK
tWtzZ5JcsUxDpfNlGR60kKVAoJIXttFo3h2y1uWhwIO6X588yKctlfiHGHKZ1DYSo1JGH28Y1Wl1
n0NgDiJUCVdSsVfGwrTxgMIbslDLmYMBEv7WMJhjVBT8kt5SHSnUgq+micD+wMhFHkrhXWMudcfN
qYNdZd77caikJ5TlaJz1MnPF315mOWYzYIM0gzoKr7Z5sJ88RwpFmyZCq2LTbhneCyOk81KZHPNe
s+it7h7MXnumNdDblIHh3ZHrPupWUazcLXMosTjnnG9JoURApgU8/PkvMZViazXwk0DR2snSphmC
OvumDpoItLfte4WORBiGD1VnyWsp2ivHgJcAOCwZ2itCrPmC/TR+IQ80sU2t3B7TSKEtXNTBmRbh
vYIildPWHv/+8h7l4pHJPyvo8UjLG7uVjSGdRLyIGgSh3ddKtTVS+JNuW5l/7fMZpafdIDvGDtJ0
a/kUIN/sg2tkWfUAig9ozfLDmE0GxK/WmkrV5QxiyoQ8kHe3AYhz/vynGcRXgvxFNxNaLi0U3DFP
SrijwI18t2pF+xP0KWzzt0c3+/3l6Dh5c5YR93WhiRjEpTb4JTyhRZbCQGSV2o+y7ae/SiCUriRl
Ms2U4nBXBEq+R4OhXqGDvdyukkLyROaVQxSJVzsfcZqVot/1sE+LSQXZg278SSrjXUNH1S4tgOOt
uhZRXrqc2SIPVippZFiVxSmte+DyMgB8O0O8hjanln5jvctWnMHFY8NCzJvcLQeB3lGKHufjotES
BFwOc0YVCdXkmFkYvpVwJKhuRWv3tzLuaDaPzYB8kZEk9dodcWXPaqJOKEv8R+ZoiR2spsKIM0rb
0AV55VajB5oWc08KXvO6UqKVY3jF8VEm4ZkMfRI5FN4D54Ol8TNWYd3j4Ov1N/xi/CohHuJCrEG7
ploH2kuspDyTwbDXzVYGRG7YQl2XMMupq9JOV2aeWiz4TJPQegaMnv8yMHLRGk2fjB2XdOKSO2/+
6nVi+UwcLGjxvfhU02RR+sGXrzImgRI6WTOwmlT8zu2K9M9pZcFOhpc8yWF68pRpB/Y7XBM8u7a2
PLrAnyo8JSV1/vwnJwE1TeSBOqWFqW69790YKcZmlCzvrgnV1liJG68Zs0hZkX2Eq1BZyr02EKQE
QgOT/URW/VhIefvQw1IAEXXev972RFecnz6bECkmGhT6lPNxSZ6qjUhXEBNGhvcnaqTxu9kY3S7O
kmQfgZ77edvelaGRnwdxrJENMIEJnNtLVCFM2zHHr+eG6QoBxcuqglgj53tWTsgVUyblZq5Ehkam
eLE3Qj0t/LqJctuCsx7piKGlv1abMuUgITGSubcHdsWnwmLEwPBy4pxsPB9YNGR64rcCHCxpGjke
jNhQpJUU/RwPHuM/zVjRY1Jy16y8nK7ZJdWISeUDSLI4eW0D/SQNvdjt6VqyhzZUH+SRImOVhcF3
hL7ze7ODmfT2aK/NLfzxlIYJvvhg/vyn49AZNFA2Ar3EbNPR9TJOeRFDTGYYtb6SxrmyQ038nAYo
m4wxgPRzUxO0R0YHe4Pt1dNEf+Ek70bkcPZQ6EUuNJ/CSpLl2tB4Us+lE3LFPBbP7UGt6peDaWWU
N1X9ICOT5aa+lj9PSIGt7NB5By7CAGjvFeoMBlB6LshzU7DAyXDTeSgy+GHyoNJe50ZwjWxvr9VV
K9y7moymDqHUwooI/Vuqa3gThHfKTemJ5l0gBP2X82ASBUeyEXAxiJpsyOdjgYSTJOlId3aZaAOk
ByLdiXs1oqbmjpoplisu8tquIDs1v2MIKlRzOSgRObs2xG8JTfPSIWgFdX5PmyXRi1HC5XR7Cq9Z
I783w6dIEfOuOx9ckdWRrhQc7mos/WMWVsq2jqH5EYehuJv6qV0Z3ZUlwyOThbZEA5vawkvGhlz0
dIVCF9cVBTXZQIScAv0a+sBuD+zKZsfEnBQjP6uKSwnqoVAlGh45x0PXGdCDghtwjTg3Qxvdsurl
trErs8gkUpakyg4N+NKYN0goGcG2YOtWoEETLFrl31k1E/d4Aklcsv5q8HXvyI1NppSYhMrw8tpG
tCUdggGhu6ijtToWfFeVIRupW03YqLDj2cMAxebtYV6bU4JqCMtldc4zzdPwyTcGaCAVqYC4F9Sw
R5lK4iZJFahvUaVccY1rlua74ZMlvQASBiIImu2W5qoDrhq+QsT1Orhl44KlvD2wK1eNZcxF0Tk2
4U5ZDCyFlzoJYPexEZNsdtOoCd8m3bNoZK7LjYBeydEoQ+/n/2BUn90Kx4HX0sJolVqQGphKBq8q
kxgCA/mejvr3QId3UNRLZdvXgbpi88rzDMdPVA02FciCupjX2kQmOlLgT+SlJNnwPh0temd/jl4Q
/Y30T/qupWLlaoJYHeR+SFfO5GUsPVeEcKFE1PRcLQ+/qObGoCSwfLTGID21coYiaVD5vwWvbE+T
KXibGl7pk1DUKzffpdeZtysnhTiahMLyOspQTgkb8pO2JwMaopzhbyIlkp9uL+ilF+DVaZCHBFJG
Hm15v3ZG1oZ0K5Kw8drg3Z+CLnAbRBWyrQrV6jtciv7v2xYvJ3R+55JSM3TuQG3pd4ImFQKxIoJI
GwQkbcS3tG8Wvfq+XVFSQf0602y6velL9CAwXkMsXLP+EcVL9CDPcfb5Ie2EXAzRYOWxDXVu4hoC
B9PukUyBvqtP6KUPYWfuXfj7inhPslj65/boL50EzMJsZG5Jcg1kSs/t61QjCJNxEvIQKwf++R0X
KiTKgWluv2yJFCmZIco4Hwn2c0u8HWRrSrgl0bQ1MjebzH60rZh6/lbvtDFYcUeXp1RhHwGWnaFu
OIbFxNaREEdDg7yqDr/dHy4QF0qV2JVijwxck+U7Px3LX0VvFLtoVNQftwd7eViwTirdJPg2JBJi
i8G2uh63NdZBjUV3UqHTqh/BX/q/WDEp8lPpAV66CAQ4ISYIbRiQSG1bx2hUHzpzEA7/gxFTnk89
SE848s6HUoPzE0CkMZH9VHwDkA6xcyiK3RoO7MrJJ7ktk6o0LGCDy3IStVP49mjxtX2kPlyrpM3R
klL/ANZvOJomHFS3x3Vl51ODm4sdBl2kF2iw2pfHvJyXCKICZZN0ZvKgkfdCEmZQv902dW0vgroU
/5OwBJN+PoUpapO8t0bufES5D/Rlqw7JhNSV4cU8FHUlwi+GErFWRcUveuCKlaNwxccQxjGlZJ0A
wy9xwVoSwwEoEnzDOSRA/ERG8ZsKZzN5zMGoXuF61DoEjcLyVQ39sVoZ/GVcQIRF+yrFHjLg+hIt
lcP7ImukX2xpysVfLAY8o5nMYXTawE9qYI5x/IwMj/Y/OBwMgy1gkXE7y9x/E4YzvR2PgFEqa9gB
TO0AqUjwJkF5thK7Lo47Jw+RGRCFPADw4UR25wvsdUGWWuoYunTva64EAfBOyrtoxYMuk3r/NWPi
z0SFQ798q9HwnYqhAk1aRI2isaD1QZJE2ORihBarXosP1BOzI8JO37zBG7Yl1c4nr22+uJ0vfo2F
R1ALsW8IbkM3hCQaXgbIXAkM+11upIobW9Mm15Hb4DSTeAPIuLl9mBbn9sM64D7QKhKZVDI453Nd
waEbIuUaQufvt0et1McNLJgQ8SGovnJwri3rZ1Pzuf4cQU+KMWppF7qtZYWbRknQsxvqfGVZF47v
Y0DWnBg2ieZ4+Myf/2QF9vdYC8IocL0QIZ6jCALWc+qxgFhFGSNLfDGKxvtiNDcbBUVPlY/+8rkX
fzGLyogmiJZbvtt7gX9qYPZ1M3bwSrB6ZWho0nJ5AJ3hf8tQuaVRxBNIMLkWrBTpHYzaSgytdGrI
e1r1a/p/jAKPf3uDLBzOx9AoXc4oLWzzGDmfz9wzvCAcYZ5OBxFKvCwq2nByjKlG1A0tEmOwUHIJ
un7ntyXV9tvGL7YM9Xz2PrgIgPb42sWVXMFUDntnpjpa2fh7sfJGRwf0umJl4dFVnSy6KBNGsYAK
teCFlTYJaV7JZcnxw9HvYL9P8seoHKyNoA/Cph65rVO0KLeKPPkr7vzi+GHapPgMFk6mnKIuXJ0V
5aIXR6niIBQXSN9krejKHyE8l4IKHbhRNyvVqGv2OBfc+cRyQNUXZzCY1ET2BCjdx1jtbJjmTBfK
h8SBsKtaOe5XTJG7t0jhA27iHC6GVtDNVcXAadC4grDXK7PJHbiXcWnogtzeJouIYF5AUBCU2PnH
gLB5sUcj2BslFMUZVS3md8jXFzvBm1JHFlAraDpq/B6sdE6UDsp9r2j9yiJenMvZPKURgjqQO+zU
8yMiC5ZFDBzIDpvU3CHMDA+MXpGYFhEuK9VcfLo93MtToRBhMa1sHuLFj97fTy6u8Af0kjzcGhTr
KtTpCOCWYdCsTOrlqM6syItTAbumJSBr6DlU9I1ZQiB3kgHUnRRYT12naCt+5po5srMzMJsmCsZ3
PokaYtBFiGSgixMTs2hbwHgXQjSnIWPaQruowsAF+38Cu9jXZxPBQtIAhP4kvpdHglQj+H1ZgEQ2
138FMWXMvP4iHIhFgumEq4GMDhUgTvz56JJ8TALdFFVnZDi/LDHPYIzPipUM3OXGoPlB1MnA8V4i
Fl/MYQSlgI80BNSZMlUfzYToVAC+dvjqhGFlzhFREiUxtUxN1bnSo/gDYeUIF9fOz6H0D8V6bT9c
ug8dl8gTl/ZMKq4XmqGj540KUgyu0I25HQQi1xucXvvBo1h/e0AXV9yMaCKmUni80Ci0vOIQFWTV
YJBzS9rE/p7iNkXb2C+3iC3DfWvmaO6RRF3Z79fGBxJCoX4LLIC21/MdUcG5qvtIIbhRGJSUjIGx
1zJc6oOAtubt8V0zxYnifuG9Ql5ksS20BJUB2r6o4ExK81igqO3A8SX9UgEYfvkwzZ17YJDIqM9p
vcU+F6cyHIvWjF3UFPOdVSf/Voq+Bj24XC/2A+UIMP/ztbn0t7UixY1KV6tbqMb4vc2nyZ0ENbin
57U+iUGRnLJJqNZqY5eH69zqwk94OjKqauCFriJ10x6hstEJitRc2YuXsQhFTTJoXJu0n1PfPN8W
2oBMbinwKEElNvyWxu1kj7D6O6layHcSuvOpHfaesleDxvt9e5tcGyCXGC9bmRgIkPW56WGqC0EY
Bt5Duj5AcSrH93EjrmWSrlohqU11n2wvLWTnVrSoBfHkaSgPyF23VYocNttSWsvrXm553jQ4QmVm
zaIWt3hU5YaYZlITRK7YTl67y/uiRus+quJ0X6Zy06y4xHlbfyouMgzM0YwCeRavKF6T54Pq/Ewt
ywnGUW8q1Z0fl9NTpoWJG1VzrspqO2t/e62uHAGyfkBw5rw54fFirYJGVYXO6CPXRAMdAWCJmpUh
5Oaeh0oD03ph3ndGXaeb22avTCv+GNANVmETFBeL10AKKEplB+Mglw8809F08GD7g8CWx/xaw/yV
SSX4R7xudv/IlCwm1crgFbd8uCTrpvFzWs8I/RzQB6buhLpVB/tYzdHc+fIISaqQxuKCgyLMXMRy
qtH3dd22aEhQDHXILXmvet8o+0nJu79vm7pyEihcccxJFFPOXSKomtagChAgFAiG3nA6qdOcZLL+
/C9GyEST56ANbPkcFqXCB8/XpC4AaBT9MhHVNYgLV7zWxb4gfcI1Rt2PnM0MdD3f/wOPN4qLUe7S
V14+JaTdXRiF+10wSvrP2wO6cJDsd20uiBEl0sqzRLdlVVbN4OpZFlxTXj2QWd4hnEYaXN3cq0TI
Kv2yN6GL7osyfo/61loTkKeEejFe3k9AJQmQZyQIjfTn4+U5F9PwGZebUROR+LSFSUnk5FuXTLWP
HkCq1umEclk6JdBImlUdIahrprDlOhKlO9QUrFCUUullSpUx+B3GYDHUQ5+YhfAjMBAVaX56Yxxl
0d5AVVz4k6WR4KHfGorwhNsh5MJxtEHLSPRQIBqzDomJpqPcG+0aK6qU124oLCFHlwApT74+mErl
V2kEafOv1IhF/3NCTkx5qFKjSv+UsdogD9GOobSJhDws4VVFVDk9tkUUHkUj0iOKY1E3vg1BhtC4
zbsOsQgUmEavRbUo7nrLpsJmVicxmZkSIiVIzB+kd2T1TqePUvxj1fQ9fY/5Rkhbc1qi0ChkZlLD
7RIhgvS5sLzUugvoA0ug8W+z/gUBP51WybyJPM9NKZLH0OY3VvV9UJUqekSvVVD2iWV5JAgZS679
KpOxRbdSKfvB0PYV4uSTghhGRC7GScTEUo19BTt2v2tSoFZoJ5rdzAo8F8gMJ7VKK7XHEfENNw88
JIfydpKyP0mR6TIksbAE/ixrnrPIVlR5ITyAl829hya04LQvW6kOeaigf+KmOsiSN6n1RRpalQk5
pJdCR/nEtXxoIzZDLZaN0xpaEiG9DAdN6gqK0Fo/NW806vcCnYygdUgyZe1LnUckXe0ui5IKQlDB
s6R9oMjN8KyHQxPzivCntqReGYkCZKkJwtnTT30wEh/hVrMrhS3sAX2XHGa55eDJCNqi62xaZkyY
aNFpQZ6iSfx+jJy5KkuMDQX6kP+sDLr1eXdlhdX8mEalh1c9hEJUeDJrxU/+RhQgln0nFQQEQN2p
ryLZpOIvau1Lrgei9o88Taofk5RG9kV0Ah+tjcAJza6Saoi9kciGo93KYcq3IVZOrNfIG1Mw622h
m9Nu9LUs+2VqsRjFNniJYORugee8f8dXdrJoN60aT9/K1gQGuRNqa4SWXY6ySkMJzG+UtrJDc5K9
f+oqkzW2sqfXtC0I4yiJbyYqiTX96uowVZ3jRzD7/yoCa5KOvVyo03c1q1r/RbHQ8H2ls3VIXM3y
hN6hLWIybFNsvMzt8nAUTyl0TjT7k4yffiQC6JHGzVsd46iLGvd5kJfVj67MrWFrejkeCN7rtg7Q
JPZyyRf25ZhQebWzUh3HX5mKBHIAtfoIRYNtxOIERCSLhKwS75RKTgvEyT34OPtdFgga9LNiYJIG
tCc5phaAzg1dnGjDdmk7/dECgSqW6wU1KCBbykcxV7dAhDKTbjlJmEbJjsQp63+BsBRgb6aj3MuQ
p5rF/Gw4foAl22Nu+vFvrawG1GAMX0RqTifQrRGD7kfPQnG8ASLT2jhYrf07jVAwgm5dRvCodWY8
RF0fDbT+1OYhzkUtqQ5VkwRFu6sG2oJrp+NRYOhuoeiedp8pkZ628BYhThAcGrx1BEZashqUE+Cv
0RwZhecidsK2Nwv5MMFAXPTf0TYa2/Y5i5UytiCet4xe+l55OW8foju4rqO5Jom46oDg9XCHdPJU
y5vCn9Te7q2xlTZ1DbkvyqhCH1Xf0qgcy30JlwfyClLa5KiqW5rcW3/MVKbmsW0iFLWaIuyNO0mM
a/HdCOU6f00NuvFB/QFWAnhIE2n+R1bwybbcES04/RB23Z2ow1r4OvJAbn+ITV4luyTxdfmuNuGi
cnBf4l9GA8k5QjRjcai8Kdn1midBENGXvmTrfu+fdE8OHi06D7ZyYsWP1NUK6j2pYdXaqxlqabwh
3VQhPULROw8e9aLradwtFMQ032SF3PffjClU3ho9qkkLtIJg7fi1KDnAeNyODjiERNkBtxaTu3rM
PM1FYLJVnTiy5PJNaWVTENFWSMviXtBiK3mW4xCVM4kb2PtWquGAQrnYFG+TKo0Bmj5W6f1tTKGZ
PkWxYBpPTSlO1htYoDLf1sg8G24gFd24I1YdG7tDU3JUN6WQev/kVi1V34Cthul2QIPE+ostizS1
7UnAXZ4qXc6yP5anRjpNhRXzgP5DVyn/hGpHdtoW8kpmV7NHxOFJU1LKU0I2NvpLNk7ldAyECEUi
wKlQT//wfLMRs73a13ptbEWt8gdpP/BQ8AZnQmO2+hca7F78B4GcMkNmFqWkFqX3Bl2av+RqGFqF
7vkM4XSXDo0OumtYkHx/sC0rCNEnQU5sRqVWgVIOtaOPWZn9Y7SpKELYbJY1nbLoIjXW71KNxOKH
EaopIip6zkYPkBGwJl124nxU4CpvpTZtMhypOVQ70+wS+s+pe5SnUNB6BemQALogMx/w50AP6vZX
Ci4UJS19CFtcoxRLTgwOBIyllKPjqg15CKxIjEPV/DH4FE5/eL2Q/vGzIjLJViZdTDa4kH5IAhkz
B7psQXEMZNXTv+t2Mp8BeHFjW6kYDE961g97n/Pl3ceBgqQh3qd8MyUKv7PAZvyrBtTznEAK/gdl
wybdF4jXPRV9rz/RdOo3H9fCL9+UqoE+x1o/Zn0ZtC9ECijHaIFmpbtygthiB5mJh/KR4SGjqORW
pe2nWgTWAtw3/ZFLBouFIPoBom1RcsmNBiK6wLAdOADxoCLQyiSJthHSkPe8bkZ09NJk+h0K3N+H
opFLFcXXugeC3TTppkJMeaubo6RuVTHzdzw+YAwpxrhAWABcUOAWqFWIDmJMSKFSvWh3PdfbLwUs
ZuKUHneMo8UdixKOCaxAHajWxhmrvo0PNXoYI+zzJtgxmOIsH/agoe/cEIL84ehDeTFC9422VZxW
zQBdTW8irCdwDSGwgymnzeUYzIfUop5XSbkuuMogDxIgOz94xt3JPxHMzjpbHq36uxoZ/nfNH7x/
Ayo7T0j0pAMzIggIFoY5dSTRqETOQx5ZPdrdNcEqpDGFfl946RA/5fmU1TtZraPiMOT06GxbpZGH
7zFd5qWrloaAarlWo80T52xNvbZSdeONppg7Ed/zOK8DmfAxzjun8TwZWVMZ7jFXnYhFwCWOKZdI
ZKRoi2St/NvqtRTd2XxCucxgomy6chplFwpTSUf5FEbvOUsTOmGfCFuFrm+N3zYDUqRpRQbsL41l
h8dOuo3UhA9JwxKD+zGCPbYC3/uPCpJ0b6/6aC0ikx0A+NQjE51yCxmxxzhBaWhryKgt21bd6s1W
QV2Ckr41xf+Po/NYzhsHgvAToYoBTFfyD8rJsoIvLEmWGcAcQIBPv5/2vCtLTIOZ7p7uJO0JVwTt
0Sh7UxG4JZFZWCUER3KqhqctmtvgV6uKmkC3UBBb05qIbBNVjsbcBhEBRIeh8JMi64otcg89z3O4
I2vKuyD2pQ0ue78xOT8kJN1lhAt+6rMZpNMlWihm817J5tS1Wtx7SKv6T7fHpV7E1Mx0DM2KKX4x
8s/6KiI+QJOW0FySexwUKMU7guObOpLnuKGG07onnfpWZApt31jAz29tM3Ce1GVVkTY8J8l0WvbC
4Vrcucvolgjl7DbkHle5mYIXL7BzfNXl7AFkpa+LJ9KkOycdUN5fG53TXOpto8nT+5B4h7CXhckw
nSIjMy5N9WBHz/szy6S8qZq+leni+MVCMUzqKutyTWHcdlf+njzH/hG9yhOc62XlPnkrkSJpgMSh
fVPTSETbQc3L2t3xWRImiB6eky/MK0c8lPS1zwScY+vi9F513bvBmpDnPfH/zapXhMQVZexf8KgC
fdrXkpDTmv7hSbNuUh9zUy15WsBRlxfVJsbwpJDqKKJHYmJU8iUHDt5F3pZpSa7hm9zEjyCKbc76
BAg5HxNfowbNTZmfd0+TT7UFRdGeBf30QEyHT2TQTyJDRrATtQtmg/xEQqqTob2Y2Hd9AHvzmgP8
kXYvx2hx2RATzCx8X4Rg6zPm5qa+6GQ8Ddf0KkxtisdSXwAy8O849Ury0Wwkq/AssJSv0Prtt+fu
xd9y6Le/WL+UH1uhmpsuQJt38pnSH/Z6Vc9dLgjGcnih3gg1dAimVn73PCnhUDNbkjZOkQkbmgIn
T8QhoKHwz6FrXHXpN+38DM8eFHvGvN+SXLp0/tPEjp09soE0ENhVh5wFglMrQ8aLNxaxznFFM9gx
oGpyix5g5TGm2FlmSk5o9J3pJKIpMmQ+J+SiL1LRDi/aiY57ozmH0rnqiFka8Kqr0lCI8r0u2JxP
Ea057XNN+OV80O2Y+2dKcX+LiCJnxdffQ9Zu1iRM5V7jE4CQIvnnTJ755ywi+TfLgMlWk3Nos9VZ
A0jLeOY8Q2DXVMwhrXfMA8ZzdC8/ZpHGbcePbdvYdClKvyW5Ltn9L8gSZqAlcRUtsph+x3nUf7ak
YPpXPtvpZ9cJY3Iww3gi7CMGBT6xuUJWaB3kaE9KkndedJ9rPpd+L/6E3bDdhbvMP5LFisfV99bH
RCSbOg90PMgnF0LJ0qiFdDpWdT2eNtnO1TFxCRpKyb6yt9vYGIe0tc18RtiRksEr7PJV+3gk4PJC
rN2BuLro3DiTdgBuiv1jdsg35eSMO5Jb1ex/bpskiTaxtv8YKB77MVrj+tarPeeft7bbnRYkFJ38
cQ4/dNHUz2WAQwYrjc18tYYFLVIAmaJTi8ZHXzSIcEli2qr2nxkd8dnNpvaob9b+qvoFS5a535vy
vq5GCW3a6u7bbWaiMzabKHW0QjYNys1mvRatGcg76+z4rwhl/sf6Q/G4coQ/hE25vJcLGSWp5q59
RcSgXJt2dOn1O555iv+KcbNGif/zksqftV05I1twpG3IISjL9S6ZGMPJllELU5Utf8aEOKgeXK81
3WlwqgBE3sXN6KRnq1dyE6sgOsNcuu/hooIQb5JZ3Msp4HP3WLuMAKqY4Q+GtXaSuSMTMZWiJIhh
m4RNjhsJbxFfsumvdjhfedrIGN2P3rhAey5yWc5Rzb1Ok6VdwqxfvbVI1zniJcu1lPf5GJcvKC+a
Z2LmwYEY/NY59YdkJFMKBwZCqcLYPBF1HHzrPmlut7kii80QaS2PSUwTc5pMGxOxSxYXcHnuFpfu
GDXLyZgkeeZM76uDDqruumbDe7mc+ib802tf3Jpa7MHJjcvytaBhXa+iYkqeSvLVCGKbFTsGM3m9
eWbLcTzGronUxejKriaSfpB/49EnMG7p8uZa7hNRONs6LNkUzCG51Z4VW2p5MucWKnI7aV3ub3lh
rLmhWgQt6YbKO7aEiW+kYw5kbTlDwXCXc/HcHZvYN4Zu/zlQfvFLTSz6ptUCupQWgh7g4Cnr/Guq
ur1m3e+nhINehadJV0OUsUWzPJBgqTHuxduBG7BvYbazlnWPp5tv4Hz2sEt1LMLxWNC2B5loJPF3
euMyE5Yg8IFst4j8Zq72C4Yv/+0Mcn6VyOn/QBPY66JZa5MtZZO8xpvu/4IENg/TOrSfNfE0lz2X
OWWw5Iy/BpYItww0/+jgtiS/9Lu5ifm9JP0ejCAw7kgOovZSlyg37iw1AxzEC+anBnMPhn0PVQTV
MxofiOxUW4qJb+1eD1YEfzQR6LdRWE8fTaXkqx9BoaWzbJZPNeM6lZoG/DObW5K8KXt146XTOscf
MMw0yWuZFDc72bRTarmJtwR5OGRLF2a9GdaCJsVxV/dg86ghNBRnAsLQmTveBdIssoRDyd/tDayE
INzoz3KoSQi3ejKMQKyVMvzvVT+e81Zst3n8EwoSQsUSHVR6UZHNZR+vR7omgr/kvNdvyPTzB28N
N522zEc7yUM/XdsodX/RhfgRpnoIoz4rfBb2r+LJTh+etvKZsEdJ7RZ799h3S/waFL5rLxNVqOdh
qfuvBYn1LfYRvT1VYZWYtMcF480xAKmpxwnM8n81uk+N7jgC8hLbTEpsGD2azoleV39glENFLF9K
rTk6tt6y9RNOyjRXi1P716S1syIddj6x4X7nircq7rGlY2bIGUhjiZHTTNdy0+6kq6SDbIif5BMP
P4UgAP5YjhvGRzUTcdYUSt13PvMEOBCc8rkZc4I0d4wSzrlI3Mt4VtF30cruCv06XUyjaTHcJTbP
IMsRyXBdnm+ZiUVcHuJgQEDfAIhhlcne/G0F2fS1NUtCsuDSe6cg1HT03VLvhOVO0/zujFvyECLu
Q2vfYUmSqqBtJnK+VX8NldkTLjsRR1m0ahmyYSF5HkNWTe9FvOPop4tftL/WRERbRmSmv2eLdM2N
JP484ShcqqcYF94obYelik5+vLonnvGw07mx6tx6s3hHXMS6O0vv3nwImmC+adiO2y4ULNFzJLap
vMI1ksOxpK0uU2qRuEhKx+izUwxRdJiCmC31oKDISMCyq9xt9vt5acbkuJtSXdvOTgSPT4H100TY
mbCxkFOtI8i2OjTr1F1UEUQRKcFB+Rbkw/4xJsYZDzxDdbOaxXMPyTbzcjcqb18XoYbPpG1kkRHe
1X9BMtjbmmSs8sDM3N0txormwcGKYSmekgEQ+GB6fyGVJ1+r6d31bUvbUa1yvZO5V4SHuItH+6l2
4cxppxa+AhEvPAWHVp3JcPaVf/4RALDiXE3JVxhUU3ccp3nf3rd8dX/FEIcXVjslH86uCWRut+Sr
XfumPMVu171gnC5f117UU7b5on13iOiWqcPE/XsXdYLpUpj0J3cKeUtJyt6ao5jXJD6aNR+qiwms
e069Trr7TdEk9CxEKA+/QjkDL7rGwxnAB8BuDtWgiL3EqrQ3xziuewXM4be/lME4Aev0vROpmUrz
vsiaNtSL3C46tg1/DIFlI7/axGM0H5zdmlua55FZ1jZ2zFoQverIdn5LnDKc0IewOoyLr2b/gRSs
M46PcS3i+Ohh10OzsY3Ep+9V0IFMEX7mZMIa8rNA5yZi1eC0/3k2cv6PzWwr7yJItuHPmK+4nObR
StI7GDNjjY38FaRHhP1wNUtPEFfGgQQ6hLEeKPE0lG3W7XvwsNabutGO2LqDIQq2yood2V5WmgkT
+XJahu3kefQYKGAKZMDt0E4KgsZ0T/W0eg7/u+7vXL+mb7P17rREL/ZWZkTbhY9tg2ogNXYdQNxU
G91hSedH6TKE618W4g1xaISSDYeQxzwc2kmUAFZDUjxoizFOClCinLNGtUu2nMGdMwvahOzAESTi
tsnz+QlSpWW2t33n/pRvkkWNXCnTeKvx4xXddCpyVz97u0zuh5Zo5zNy/fph7gqXNHE8Ih6XBPNG
/LwXHN+7cPOgq9xypRNwZs8VpzUBMnppy7pA41EX2s36vqv2WyUVo1rAMdim8bIG5jjsAuNO0exb
c11NsXsxDcOi0wH+/7nkrVpQ1jQxGWpsaRcU44oPqkIrU6QGuReDaBgU57Xw4/2AMfEAlZnXS5HG
mI7nWbjm5kN2zeKcS6bUSzBV/76PtvBf6SdypW4VhF4THmijNGia3TmpvVA7mZmeft4C0YrUdSs7
440hmwgSporIcW8HBN8WbywTI7rw9w2YFz2sutvwTwsyeNptpNvf4ltIoul3jkTOgfAHCsHLdttB
/dwFIqDaxp2AuHxGP+qSO542pFN+irLaASVlop5zGHqiTCOR2EwwHzwkpqZzYrtoKlPHIU83DW2j
LnPfY693MdAyaYAzQ3eI6FynbIXja3mSe88AYGQwZUE9yF/J5DJXuyxdPkH5uEAYo7vSCK2rShdF
sipfwTI8rBUtL7nLo7psVUmPoQuhx4PeSv3p5dZp6Pe24Ybg7sa99JZcPE/k7z6i/d3bNFjyBITV
6UgzbGH7bvc+AAAri2D5/T/JQDxkMnx762TuBQG6LyLvx+aYTGP9Td4wx+mgzf65WTHd+7Yrv8ce
Cw+GAz+/H2wXUoLy3nvRjcSvV4M+XURe733lKyWPS+Udgxfd18NquulP1AmA+X3XOG6tcdmwkoyV
C35tNTmHfiXvYdDmJ0ZVsnn9IrBviKTFnw5mgoMsKQ1RhKsr6lvcSuGTimXUvwYblxa9/07sweBF
0/fk4NlCtx5+C0wcnYxhNL7zvK0G6Z3M/FuYls66XFbntql/Ko0py/yx4/hcsm1x9TXkCNu3CJkj
kebV7Ia3JthlCDXTNo/GtfS7/Mru3jMixNZQc97FkaZYTVHoPI1xV4/Xcx55BEB7rQ4ORdQAU2Kh
HXsX6yixygpwWAkOi9vZf9yhn2JFq6myATj1xd1KwFKFP96WBhLYo8CaJLjgEHTBtdscItzb2/5R
/TgNnJLOszeUPb9j/KC9T8NY9P9y0UqZdaYcGYW13z/VJpm3DL68mk+J7DB98UzlPpLKWTtZiMrn
Yab9nygHcQn5xPrIyma8cSaa7MLg/p63gyba3IL5CV1F9lKyEfgdB3Ut09ZdZZvxktg3vdbiuXDr
iXhxO00fncpBazVBcipdjR4eQqxJvyZOnnuQZvcBv97eexjRwudAdq0ieuOHITZ1506vOcifc659
uz60jju313m47Hs68nmFJ5YR4f9q8WN4/OM1fGznmV7ej6ukQs0ziypDYlt+dgpsliXKiYFWTEpB
Ew2qfPDYhl2P06KnY5HPUPxkgZLJ3VqPpmJqnPBRuUqN3OqCXqFHDfrpKIjpYzdTijNbG97YuHei
f4vv2CdpVz1fD3HIkWPZuXGzSAfmAxw8ktmMCPkcYntLKK5EHv9zzOGHOQy9T/vXF+B22NB4eQas
u7/VRrvvVjWxm2qPbFeW3vvvkFhWk2HyjNkqIZzj69pEOkJI0MLhB0U0XrYz4eIpYcsjLa2MmiAb
VRz8g/cIYDtQEfyQxS07V52cGbMwjXe+wE6AxTuKms4U9KF3Y6fW+d0IOXpHQV5hRY4rLD84cg4Z
H5Xgvwe85Pontfn206DkeueCSGhh2Gi6I/n2SZjJUc/LecM7/QrAxyHKk1foF90Ssc2Fnwsn6+Nd
+GfrLv67E3TVCyrV8s8KNvuOladbnuGp25exroLvae9LYrCbxAHzh5v7HPpR3pokHjcisnXifiEc
H/bUy2tMAEiikOrSUc322hHdRQB2STDqYUENwovMYuc/vkczgh6O8MSVbiwtHsqb8RgqUQ7Heark
9YzbBHST6eR37rcgAW4f54dy2sLtFFU7asJqDRzBxNCLubgtgrrlmmEGRGZ4Xy0Z1CuR7S3P7qpz
ewcumYXMbzVsy+PQ7TS1Ip/zILPA1T6x84Gps8FpfOd6z5spTzEmCt6FZ2CEuoJM1VPNAPsUKeEO
WRIIYS+rqfSekcPiDOC4Jb1B1OPh0i8u6Ezx0weQG54P903nDw3Ffet+iQl6jFO6xhZ4d4fo0ZlD
XZw2sbR/ooHuKKs6wOq0EUXAeeY1w/MymuAvOxfgM51a+yidFvZx5JvEydC99QmC32/UJCuR+sSZ
+xxJQXSPVndQh5hzeD+USzxSlESwsl6ncYc4FYS3NOe8GaP62qN8gDyX4+IeyamsnmtVWOCeYBMk
0qNLksB5HrDysIR75tkV9bCrdvXCXlfYpi1+FgU/PhEr3nk7geaVgeNYOWm+Zwx05QHGx70Kt/Yn
N7xLwqtQxcIA6G/mV8mtfBn2nSVjUycVQb2K2pfp0iuxG+76cTgBCRUPc/njz9FsofsinHJ9Zd+D
z69bcwQoth3MfChlPMusEANSDJnH3uVc8/19oBOgQMqog+jyfIqtos3i4+y8aUjdCogBcxPEkfgm
zgyxVTgu5AK1rn9uFnzfOA2i/CgNQ0QqcUw9dXoR9U1gtzxMY+OYKi00zkRZ0wGoXsQ2DL6HYCxf
O0pKyU2I1svepSU6xGig5NOumvXGSqevbujOwpttcKLuHOhOV1kQtIhq6BxAa1xXu9Oh1Z4AgNkL
Xp4yCPp3Tah8eRj9qnhsGbpeDTMBKz6ix+Bgj4f8t4qLwbJNuUfIgDg66iNU73Q9DLQppxZMXWXN
YKeV9Vl/unPXrf8SjQiqa0NG7wXb1+tXqJvg6HjlOt4B3cN5LSxFWorSGP5LdFv9tXCr3w3o64sc
QqQT+YCjT+YrsqDTZaQ1P1R6kPcLcg8UYnCw+Chpa6ActFSZ9bAgx3Rzmz6iuqcIriVoOSfJEk1Z
raqZR7FFvPpLPHQy7cpZviRIjz5KMplfnDGK17T1OvPRYRDtHupSi0f6if1lqUf++Chuf0u5Ti/K
9E6SUqvdmh0odCcox+RE02KLocLyKOx2Zrd9XtIKAxigBtzjgbmGaIpTdzXyI3AX+dt3ovVRCgbU
dI71/OU5RUc/whA0HHJozcuWC6Sly1f/uqIlJYe70nOPZgXPasw+fYxp9YDIgk+/Hc6cheVnJLdg
wVra7j4+T2MVHiRKmOqQcwNd0sLZgM9YiVEt0cx+hWwZzzD48wHBVvpTk1la4QHLdCJS6qaLgTth
5NTwgsFU81cZPfWo8PfmvmvoPI9WFwO0FvRue0hqLc3J1NDaownbMbORklxZzpbocc85YODGY/Nn
UI76YCBgj7tqxf7sudZha0WM27MsbP3kWe0CGrkbLBzHRz9k6DVgppt46e/1ko93rfT831PHpP8I
7OTLbER59ceyWfde9Lb9NYeKFhsFeI0mrMr9lzKwPRv4tvLvBDR3edF3xfhR6v5HgcgMotING7fl
vDqdEqleE84LYdcaOgky8TkMEbXUJTaX6TZ2y7dm4eJPyAha0G/4fJ8+TUIBAunuNi1jI9FeJYoE
d6+cg8cq2gPmpxa76XRdPffR+ITQt4SRDcCVsv5ARcfgYRf916AmbtNy/nlz51lW/cU+qO6thwTm
JU4aU2UCMMBJ4QvKJAVoAn7aQ1XelsvQRdkkvYmzd+OHTmMp15I4jxJAvHGEbS5kmyMWmguzPBZz
jqyi/hHXp1JupUWDtoo35vHm3g+At7nbtbgfpqV4YIUGw9zc7eSl5y7gvtOPLImPLAgwhVT9Gh8i
gLQXgMTh3Sk2LzhGTgMWq6fKvUMn2YUZuySAVcxoIUx07UY2o7Yi2KDd6h7tSiTMQYw+D7lcoI8P
vPZsdhSo9N5E6Q/m4Jckgm8Cyp26XZiPeAjy54DOhfsUivXT9XeYfVw7K2Jl3MAynIutfHHzKsiv
sGHd7rsRl5gTrz/FDDke52MfkH0M66rHgm7dn8CY2iHkeLD9dCMk9SSNlmJRh6WR456K0Ob37Fjo
J+3Fy6eWi5wuXHxCrrsG+p1urc+hImXwAXa3UfKiqbjofbbqwV+r/uxsI2oeI8VwzaXOyBkirywz
y5rVdxVuSFoEnu2n2WnDf4Msm/AoJt19/JQEJjN4Dry76R4uo9yQ697Akb6P8eay41D6RcepJGIg
GXCJu2ZioQBJTJjf7aTW68MO+Ib+oNx7fUjyvhhog2R1tQcdqPWQo00HtEDxcRqFVXcq6Tkw27Hd
PF6fyb9SATwTPjdO3zA3herJWUz9tfV79KdEA44Is/Sd13kfGYSCBqcdaUoUNoXnsFdYrE5OKx5q
/5W3sL5Bfv9l8rkZM78b6PCiip482mMPF8iucS5qb0DDZHaITYp0PZbHOqZNT7Vg+kxrKDoERsnm
XSLEKeMj7nZkMYWd8D86BHBUKJ+jt+60c1HOI58EYH/yMHuD/zCAOneHfPO399HjpOTlk9un1xEv
lNaqDq/1jN4r7ZK+etksFBk41Bbcsne98YYjqCyPK2K+CT+oQTLBRwrmIpxc54oHN6HPUEY8q8QU
iNd+RId9kFTtWY+6osjm3fvE4ujb5s/9XedUxr+om8E5dcIs8kxBHVUWLf1SSpQSwIDE/4AhNPpK
dXCe7g97iI4uTiO2SPWFSYIWjqGtwjmbhAfASzAKyw1440Npa1/xPfEQ8gnt0hKEkB06vlVbRYLZ
7AOJ37JIBmLQGRVGZMlMaHKBIkAoOCvK5aiHqPFPJAMBY9erP731tbd9bx3nDi5csMyHerHjryhx
RXODuLe6rqkWbRZtP5MUvDJ/BBKZqkgj+q03vEfFNZuKUNfRvtUfspTbN7wev3VSs0oOYFVNfD/J
FhCYRMOdGQDPW5jWLg6mV3bfhuC6DPrqN0KDZaHJ0sOKTKYS6EQM6ysqmwZUVxcFMNp8wwrtfKsR
l69ZDMS1X5CIOFTlPfyq8Z5RVeyfNFsaDbyJZD6/LIVi/eM4YbsVXQro+w+cvbc3U/hmPcPDx/0h
YRJGV7EKHCGZqQG0i2gX7wk2aFh1xWFyV64qKVGAlTENdd//mqHuEVM5lfMpkER0h71SQX5EEJIg
h2IcbQ9yRhcEu/3zAcjVYlDodbEes3gSc0hXHaEug91Lnpd+jB/31d8cCMqdy2QreTyjrt1udz3v
QG47leEAGbI+FQilVzghV43gmLF6qbBE8A9r3084/aD8o7FUrQUfngNKzuQqBv0YMYiLTGxZFrQo
olTQCoLXBs4W60Y17FF+MYInVxgT0dRmveNBE0K7deEJq7EBPybs0+ITaL3ibPI96DiJdByfuGln
RO4m7UFU+aL4RcO46WOJa+oVBjIuqIrTCcFAPPP6bsbBSWGsW5unylLe4Q4BeS5xAmeARmQSoefa
a/cjUJ5iZ7jDOhOHVa3MofW1/FvuHTVQVKTPpMJvwWWTGt1vulKsn6ZmbH4jRvSHI5O8edFF2ZaX
gmYbPqMa/Meo8HDVMu7AG7mE3eLCFLru7UZD8zHWOv6FRXCC4Ih0ovzYJDtrnLvvLXdTXHl/yt6L
gkNdG+dyD4p+uJ+SfnrcbBc46DViVOv9Tzvf5r6aMumsKMHowgXb1l04v3Zlw2xbYwVKkUe4mR9A
w+Uj5QDeiL0yZLh+1wiB4E2sD5SpXWd+rdA1DjUuRtv4/zkgl0SnvdMvt5RGuGG0Q/kb2xfNhcVN
1RwQOUAJIu0Z3y07cfNhROQ2XpGT4vwrTBf7Z0eA62VAAy5HiRPW9kBxEfHR3XxGThzPl79t4c0b
TbQqXvDV1Y+2nDQnzBAWH+VY7f/cHLbkpKZEfSYc0tMx5MOCfRjreMR2po7QglrazIw3HoJbloLv
hs0Fmj3GbfUFLt999ENUbamLHfwLzC24zDYv9rbvt+QDvxcUPLDEwQjyv9fIlH0R/23qdv+smKe4
KrdBx7a2kZZZXdXB8kPhBTpzqqj5U+HnSlCPu7NiL0HnYDqrnz2OWScIRLt+bxGcOA4Pv4Cqu5o3
6y2pE3lbwHcgRYmyqC6mYzwkSK05W4hQigu5Fxkk7HhH0phjD5ETOjdB0REwULlb05/pGdXr2FOV
aeKQG63eQOlH5Nh+ITGtH9hlXdAWVl4rjqjA84eF+lRmtPYuo1nVr7889OG/B/ia5yCEO5Ccjjdt
3/hPdePL7nGstxV7naTS9sKLtfk1l/OM9ek++Vj/DM2Sn23v10/r4M+gTZtlUcU6OwgjvQtGqbsX
q/jIZCTCYyV7RkQzj+F08Ba+mmOxVIb6mGxTd9lJ462s4G4yTsBTA+pD4C/855IVnq+h2geR4a/W
42JQu7b+jHvEEmdsMXR+q5lrEHGRTP9k0Mp9S8YBHrX7Y+DSFeDruSyRkFlUL0gaFqf53CaTP+d0
938xgvqBVq3ZJIWAHvDI+o3/zg4I6o6WlaD3sTIc5NPiJuex2RTMKltB7YVB0/nEfDIQZFx7M5L5
gIWgzd1HN5sbtg9T5XlNg6oEYOSQ56zG0EdG0QN4NN1mwCbAdT0huTtURErGEAYrxxOCGv/Fs2P1
aWLUvFnTRHS5bPxNYzY6cf7Q1RJtUb8pmlyo1lKder8Nf4nWQ7yzYhTyMAt32bMxztctZeUNBdMQ
Of2zV0XTH6RmuziZyE7nku3c/RAXY37FKyWbo5paOtNG+N2jGy/xE2GN/ftGmyVOO66z/1a3Mp+6
hG4CZKnl3bwL9YQxB/dp4334GCDXDfPmNl5OLF3po4vn+5LxdznPck+GCyPqHEEM4OnfWVXFux2K
+k+7WP93y9D7dx1NW0HH8s6lnt8KmxbosgGTAjwsSOhNvNemgZ1xVZuD4bZ6h5CP4uGM1n70Mmak
ouc0hIejZUacn64+jmnHYlqiu6UOhKGAN24ACljXb9OgquckV8kDBCLYy5bnu/iBukyfxqFgycVU
kiHAUu8+aCUYQDz0lunSs/aQsmKVf4YloMVpTsZaHiyqiATF12Kv5B62uF44P+dO7YxNdZS6BKBt
0Hb4R7eNo/ufCTSg1Kz75dzPxZTlqwblw8nJu5n1Ln8XitqWYnVZkUPEsHKKp4EmBxvn6d/G6t9N
NbaLd9CTA3NexewXpJgXGZ0Fy1g0qd6teGMVkSdvLObocbW7z76JMG0ZUWB6PD8aN7J0eo8VHNUl
j4vK9yBlbC9pJXLX5TNxPPF7q/z9d17p1UUa/oM4Ywu3fsh69sds30Bksp0sivzHYdBCvYEePbQ8
VYGQlgE7tX7k3rI4Nt3FSYH0OHJb+v1CRguRUcmwGeo/RL03W0jf3agtPyEZlcVF487Jo+hK/DSS
BO7+2tcbvAbE+HzIF2tnli3oAC69WiYinRcSlZduEkyoCwT8kRG2q1lIrPv+0bMuAgHUYzPrNDmv
EzSJXo+jKe1wmBzjyizeWYbOjLOuH9rfxHbc1smtT0mZKL60Mgnpv5Ci7gjpiqI+uICD1V9TANEc
1124Omt7VuFp16xCfJGMXnWFE1nS3m66ih+CSjXjwdd7w8JWj9runuUf6O2VjQVuxui3f13VufPJ
lntuDtYAXp2Kknb54HIXp8NOaafjqOGruLHNIFzwIS9/qsaIDmMkBEMg+dS0JpZP+LvpDLHqFRsg
T/1i8XoZCQS4JRpheUM9K6Ej+zm8HQMY6Mzf7YDIOB5qXBll7qLBpZ4xsnv10+LWIU0zmCqavA2B
9qFhk+hvnw/2d9+49b1En+78SAdBkcFlI8bTfvgX55qREIQX1BAc8T/Ozmw5jhxJ169SVvfRE/sy
Nt0XuZMixdRakm7CWBQV+77H058PVJ8zTGRaxmFb94xZmbqEBAJwONz/hTwstmjdtE6q/iAPHNo1
D5ecxLSv3QetNCpt75vu/CNQBvUesmmvvoNWZvwcLM0QZZoUoCauQsENJeJwplOq5g/QDAwNNL/R
hTTcsTpYAwfiRDljrH4IsT9I1oWp8sF6VbU+d01Ng7nqbBq9idp4N5MStMN+4Ht/mrnXx4NJjeMm
rkM64UZPNQm1s+4OaAR3ZwEO5T05A5dIqjZFv5obSht7N6pqSlk6vIJPVCdTEpOi10FO5Yn7wc4K
YLFcQsFDlYIpXvWs8l9g1fsH8fwDlKOmMMMUpWiOMCb9p6SklrzujZF3hzm6KYARzFW+e+HEYQ7K
cHJAaqUUMbIYid0tunjmU0rZDY1YvQw/h2be8h5Wveo7ikN2SrktT58CrarBQ/gJxSV43WkJOj0v
P2sFWAAiLUgM00L9eBU1WJNvOMXTD2+y557s3gAVMlC0tcDjkEyCmDbTj2YEq2FNP8r+23Jr5wM3
U2PsCj+g483WrbdqG9Qk/nVplGsRnaedHlPy2cZjS0HbcmcgkqGbPQg06rQJx2q8J5/JG/sQ0Nue
tiGaBBUic5Vy3/TcpYekKIwbl0qJvnKRmudhX4yl9tBAC/xZ++r8YEdu2q4GIBbdwSxmN3rnllGu
UZ4PWudubu20/MoLQfmqeJRFaQKVKuh8OybfbYdS+57mMxU1jbw+fvKCuFdWPMRAKPoalKl9WYEZ
/8vBL9Sj4eLlFoHBoEgGyjagBA/8J5q+gC3tcdvwIC7tjBImz6roJlxor/OthZLAa2kDrAMQ/kSs
ATaWTg1Sonan2mR5FbAf2sGm/kPpCn/VJVW3d5JhPCpKitSr4gd8rrbbpEmn7a8PL9O9xfC4tELG
dxGxpQd2yrSGwVq3gFayFcQrHkYpQObuoIIRNOB2lg90KLzVbJnBu3pMAQVfH1z2FMNajtF1VaXn
aNhCPeV0dFzCbIvGXb5KfK7Zba35HJ4MQ8BtwvsiAtREPS2Al033POJtBUN0m+RgTchnKHdXdvtt
4RfJogHyL5IEVoA7+1Wd8TmCwiT20sDcxIGnr8mavlYkxQQbOuE1XLRt2g4W6l7utM9zagH6EAAM
nyg+gCbxFlZKJsS//CzsC4XmrWac6YpVI1G5M3kc51lA4RXmXACsI6UumTSFXWyur4KsDCFGE/oe
jtA2BREjiaSUg5lj8A4OBDCw+7cZOQbgOMhSzioarfFvLH71BQmdS9sQwT3NtsQe1CxJ+AJ4ZFMk
DV14yID60QZkQsKrgcRt1fEG7Jy3L3OY24Vhv838QZgb2uCMbbEDGV+TdqDRmEmqtchj8/YJg0QU
gqPyS2YS/29cRaNZcn1pzyd6Op60vyZbgZZSltAOc3UQkqrT/US37h1oDAOkeNVuKreqPnpWGuyu
j3y+sxkZ6RkLSWMHNyrxy16pmjWTVWiRyc7GH0m9DUC2ctmWxRuVWl7WE4tAtg18DMo5p6MwdGR4
FSfaGLT21hLANzfTbmnJD58c0NYL++b8XKC9Tfigd0w7kK95Opxrer6XKezUuuUGaykSr6k9/gW1
RjtcX77zM2GisuHgQ06zB3Vfsbyvlg8iV12PEXeDX+nVDVkLTCzIw9EaeCec5JrC7oLh+sURDWSY
4L9DTJC1CzXe2lXWcebLUBme/ImSl9fGoqZYh8kRrcYlbaRLOwTjBBcahIv4k6wtPuAHYdK3JRrX
HW8Uby6bclM6TZ//B1sRAyIU4TXT5KtJaxkBJSeLYC3nyqlAOrceiKOxWhjl0vohVq4BncIDBUT8
6RcbHFC6ScgoLfgAG2KhNx/iUK+3I9VW+vdUxa5vkUub0VM9sAOkYkQz6YTZRW0Fkyu2iNZ7H4Yc
WZD1GASOsu1SEpmFSCJLFImT5hmOyiqaaEbIJiWF16XkvfCOay3IHiNae6BDE4Arc3nnNrkwI1ba
/uv1KV4IX1wMSJBpxEo8nvXTNZ19dzYsIKIrFAXgc2qOv28mKq9GFu+q1HepRxjm3jSAOy5M98LX
RAKWXjOKTAQXU0pUej0qQrfipDd+537XoV3H3MVaf8CqrNsFsKO316d64TSIhAxjFkPjSpJDSzN4
LQi7lK4W4NCNha7lrlOMJT/yC1/R0dFzszU0ihB+lqaFWE0Q5+LM+XqijWDekybeG02jqTutFe8H
rYEQFWpd7C3M7+LIXAQQ2LAKRC399FP6oP7HFi8w2ia9+g2uVUIrJ/GjhwlfjL8J7SBdB3ic/kIg
vXBKGE4luUDpGnCb+F2vAmkN392BXsq6JuV42+Rqv0UGVvngUTRZkE26MEW0/wzcSzgpwif8dKgq
VfV5sDKmCPFvo9TgykarhnUb0Un6UIJR/pZo3pJY8YUJekIYHvMgi6KJKn1S2NIIMPeckYhvt1Fr
sEjwWvx9oEJRePMe9QB8eFhs4HmDAubpBGMY55SQmKCPGtDGawExDZW1JPZ2fhKE3YKKw6qF3Jst
6wGqvYuFR4UJjIJ6wEMyJID5wrhfyMQujCKE8fgPwRP9fCl6dpBVstzy6Eo7AERLLbeA6oT2wq6/
MApmhgjLI6Coq0ifna7YqIb9SPaOWyWIkeyhRlmn2BS10oYL2/zSQCSUSNmr3HHshNOBaC2ZQW5h
IDEPyJJGmV6vQSsuyA2fB8UXP1HEsvCGJ/uRZqOTrwxjTl2T6Sa3xM5o2kYNQJByhPK/hV5dTt/f
uuVQ4sWpEXy6JXxVpLARgemmZEDCbBglL7bQLXflNI6b66NcmJjjEhZNlbvN5pl3unoD4q1BnVS8
xL2K3mEaovrjjM3OdbpwXY7BkjPP5fF4AeBiSnonS+L3uto5DqUcsAhKQyMQL1HarH4AzSZW4+JD
N9bG0/UpXtggTBEPMy4ZBP/PXt6I40NZYSGnMI+g7Ra0GYp2fvt+R5CHWphliKjrSSrDXmNDcIdx
sOpS1T+6I2ynJk6mBevK87SA6pPFTYJtJt4CnnR2fTtEa0poZxr42gHTRpIFyszwCby+t/cGFwJu
Eoz08po2219fxgtfjmwLsUALo0KNUsrpTukjNaoq3EpWhW0G3+D/WN/mzjObXVqg2bGyE7BFu+tD
nl8ruFKwlKKlw+Up39nhoOfegIX2yjfyeW8Bz/qRKrQm7xSd1/nRh76rrYoqpIR7feALW8ZF09Pl
ALqcP1loFtNL8lfEBld92CrvY8vMVk1ZDm9OY5meh+ilDtsKvW/p/irKESK/CwLMS918D6nRR+FN
yR2OQppm1sIGvbR1uJopAIoVBTF3+v06Az8sQKo8S90x2se2CbAujRQk6X0nvkeMcLq3qNntDXLr
z29fTodlxGrEZftYYmu9ykSciHJ1YFtA/0E1HTUEn7YFgooLT9RLG9TReRKTQlq8VKWUGcGn0kBu
HliynTirBuTCD2NE0hPwbUXfzG4O/8GseEmjcsurh1B9OqsZLZUCfiC70yzKaAPFvbTBe6GQtbAb
L06MR75IPvj/rvTUR5YKTCjyDMi3+BAIsAWmR9IgypYeksxSm48ztJ+lQtiFQYVDCs8eFpMrXLoY
Zh2McjlDspmwa6MtBX9rAgRfIGoTZNnm+lKeZ3JsDh6oFs9UbgVDii3ZkECxRVMHPlQLs2gdzWOV
foP45VQj9PBp0JcedS+mKKflYOGXwsPKZV3JHqSvN2ZUoWy6ESuPY5dto75V74cR+TAvavOD79It
0qKqocVL+xuYLh2pVTA59AAzBPIWtu6FeOOhekJIN2xiu5xehgMQTayhCkA2dbDFRRcsX4BM/PVV
vjznV8OIz/DqHMZ2m/aqj/WNP8+jvao7oayFT6RprTPDax+sLFRu1IGWmpsiV1umCA+hWu5iyROr
CyZVl/YXX/y3qwKRQTqtBUpyvmMyZehjiJwCW3026ioBG6YGt33DE+365C8tMbVv7hJuTuHodjp3
054xpkCTceVYRoXoGvQhZ8qGhVld2sgOLuIayvgG31LM+tUKAxE207HjnYB+XvXdjwNah5UePOK6
vZQKXJwQby4hTw7IV5UWEGlkEAIaCUeNg/jGr4EG0qcJFxKOi6PAKCHwUPogfp9OCFKTX+p4puIR
HETuDo0is9vw0oL+fP37XFo5vHu4Wqm7U3uQ0via5N6F0cpASqvuFGDpG6fonQ8ldOFP/8lQqD57
IrHGAPx0TlkzNq2n8JHKsS0fXL8NaWq64HmBFQ3xl/9gMKyuqMCRYmvyKxwtmxBpaBLenv7Lruta
XC+Bim/6Ns1214e69K1I0bgA0WLmhpfmBZjJtJuMyo1hWNkHdCzc97bbuwuxSvwtcuBEIdkR1SFu
CFmIOU97e4pm9l3eAKBcdYBGbwiOw9eQAtWu7KD6XJ/WpZ1BrQ+sIrAlWljS9We0MMYzm84ZYlr5
Op7hxtUxDmHk9eHCxzqfG9USk03BxUclQ57bYGpe2gCuFlRq0D1+9aFw61vk6OyDWkf9wsQujOYi
uox3AoYvAnd2ug+HzlCwGqejbg2KfRtknvIZXyd4O1o3H9Hn8xfyzfP9QWFdwzWHPEKH5iqd5Ui1
Qe4rBYx22urfS8GHyAx9+Hj9c10cBYtDjjGlDFqep7NSlN4eZ6SZgLYhv2r2Qf0eLOeSodKFtRO5
EH0WHgfUnMWfvwq0VOuhRrkA7PN+6o+a5guUBJTfWzMb7L/0yk9/vXlabEGKTDpS9TR4pGkZdlpH
QciTAHkxkvVM/xnlzhsNqiks8B4wCUsEdC4POaXUFZQm8rnneVcYSOg2CMdQXDbzNegL2Gkq32zh
NJ9/LeK6hfcmb0pSTLkfWPUl9JveA9iXVt2dM8f+vdoNxvDm6A63QnWwLXeI7rorRXc3A+ID5iNB
FqMttlmSPc8CXVbb8ZIH1tmEbEPjBe6oPJF1rMulQ4XMb610KixErZqi71mhlNukDd9cnmcUnqak
E8IpgQmdbj8QocC+HbSGazi41SrJXXRwhmlIjPu+K8HthYNlz3cGjHrQWrlWLbbJLs1ThA1e5EQQ
Go6nvyDlpSPYvgCW6hR4TFQb4Z0ZWdlb73+uE2GwxcXMzUxoPB1GRRu+M0UZD06Yu/GM4TkHbXx4
49kSg4BOoBtOFcrxpAgf01QY7ZBBUHny30GFAS6jBP6Cs6fI6E8uLuqqwpFENNw98d/TqdRR3tRt
Y//ooCGXhfLBjg6Z6uwKTV9hqkMaBa8MS4iFnX9WwxCjwm2ieGwKTSJppwBSRBB4tH+M3a0XundZ
v9ULf53a8Waev11fRnkoKtQqLQ58eKjrQrKWQlSEdMXseRPEY3sM3iOo4q+7IevfKUi6b93MB6XG
nb25Pqi8D18GBUhA41QnkZELiDHCRtZQjOEKiZDkA3SEdDu7k7swipwD/B7FJbM2DOHdJ51qOt0B
isNMLYRVNYBcUUTBF6GmNdT1JVTGhcGEHwm0N9rquHBId0tdFDihWQLmGPqMNZTuR65N7uWx9d94
vJjXyVDS8bJs33fmiqGgPw5wJjJ/j37LWxNDMQr1Jew3qN4Rr6To23VaCNAfAUhCmbUfaE3T0Zud
3Vt3Ai1gSBdEQ2paVGFOzxcEhzm2bLiQflSWvJWbEBHH9K3xnf7SySjSKebZg+zAyBMVzVF/hTTX
dzXRvl+fyfkGoOiB+iv+H6Kn5UhfZUyVVg9m1NqKprd/aiOSESkcYCFd4Sy5Mb1s3ddhiTSGwShE
0JOhiyWb4A3IMJhTT6+MVj1CNWSmCnxwp7mrlax6D6q32LV21x3Ql9XXYxTrNwjxpm+MwNgYcS1j
P6hSGiT5kGacVYi4Z6HzzYsgHFQoOa5HO1nK2c5ChRgEGAlrSl/IVuVBUJZBqTj4nkxV5m2NyrBu
c+zwvP2bvp6A3Zg8t2jUMJC4V073YZemoxfa47DCby8EEl26X5BmgbFqxuGn60NJM/o9FLk0brA0
ynFMPB3K8J0oyUmhV3YGv7xhgpsuVbS3BYmXUWgwvUwGl00Z7jAXuDDoeQixJ8Tpo4Z0fWeo81Jb
UMYI/h6GHobw9+NRbEnrhjRPT5dOAZ/fW/UhHqvpDqG67r3VBdY+5FkOkWy04H1CFxsSfFrgYnfB
jYU0zJpPunTQpUP48nNsGg7iCJJ2n1U93VxHpQ81ChgR6UrAx96NKCbsIqh0C5nBC/js1Rl8GQss
HumHBkKADPz0O5pmhrr0xHcM4/pzB5cIdS5jP/vJAVXkg1XUP7po+NFpOPSY/qfc6r6N9Lkncsuq
TW6Qvl+qhohYKf0gLnKXC93TwerJkCQIHJCAXVT4Va32jOcMidnkNm/opR6R58yTXRLNmf4R2bno
aY4QvF6ARF1YfOGUq4KHApWBvt/pgvj1rHcojPYr8GfIBNtFsQGYXG6qME4XrvYLZ+hkKPFTXr3k
Km3Sw0lsu7C1lZuEDXFHytu9/aQyiscZBS4n7sLTUWpYtH6ecoa6OQh3ujcqu1JHzurN8YCuvUpr
HWQXJUBpH3kYOaSou7GPijj+AQm7ea/0iv3x+iiXNgd4Eo4EVRg6xFLUAdYRlH0GiTuJtHiPK2zo
QDXRgm1gBu2dWiIcoXdleWv0cf/l7UNzRwFdA1FyflBgcufakMFkNCgB3o+aNTxivaDcwCy3jhnC
daiz2faR2L8EQDzfJiDyedWBiSKZJiScfkBloIGk1DESIa5Z3cdJXhxCr1nq6ZwvrUufkU+nuirP
SLkrEKpVb6tlNq1gAX5UbeuxN93P/mzf9ojEIAvbHhyzfht4huBD3VNHnIBirg4OWLoWITYNPO7z
aVXVThY8RShR9utSMyJ7jYptGW70jnh9aHIEdBY+p9gpp2HG1bi3QE3Q5AG4Iw0NRCf0vIShXRvU
tzH68bYow2qLnRIsirZeqm9cWF7GM2m48NQDISvt3EmbfTPQkdxBZzlZj3lhH7ysUzZjmZQHuKWf
0RMsD0geL9kMnscz0XgEDAV+ld0j1+VDLA3hYiPjiG6Ssk7UQtkkZuPtSmS8FuLZxaGoDsA7Jdvh
1j7dqKgVDU6mIMWTpwAA1gp6HMmDj8b3Y94KbZHrB/LsWODsB2rDNtm1AhQgXdrKCFvbtWB3WCNq
IUqNilaZYM92fZSzfSIQ8QxBAAUNyePydE6eD7BtRukKOb7MbbbTEMb5JrVD6ye8MxfFtTJecjM+
W0ZpSGkZjRRyoYtvwhpyabnRzOQ5drR2k1VpvzC5syV8gfuDpSDBokFuS1dDOE+hivASiqVT1d2g
jpKt4R3lC9vifBQKKLT76ahyq6IQf7qEaJf2sVPBi/aSxtpWYQ9v1LfnhdxX/C2vDzTpCweLo8Um
1130Tk9HgfWl4SwFpKbzffXj6PVYMwXdzWQ4/Qqbo/FjXyz1oc6GZMV4uwh4uECHy8++VHOM0Wgg
bERNrW1GVNKttVe0ylFDv+nBc1uhije12+s7Unz+k4nyNiNTE/hGBgXUeTrRdBy6Xk2wm8KzedWt
h22xN+71TbgwjNwyJWacjiNdOySMnV2ljFNufnzNNzh8rH7eHh+vT+blSXJtNsbpbEa7CWEVMoq+
B7mwwjFkq71HWGaDy8ra2tLjW72rV7eI9K+mv66PLb8/z2YoNu6r/IsXdGrWwrhLOZjrYQ3YfvXk
3Du3b71a5ZUUB/7VOGOao0CRM475wd9XFEW/Apy+9Rc+mHzDyKNINwwCAHGqiNnMOxxI1sgTrvN1
uXCWz55K8ijiTLyaixHVmhmL73Vfbf9O1p+frf3j109L/pwvFsLXtoUUdgFMp5MWMUy1Bd+6RvFg
9RVJz4d57XxBJfRmYSeIvXxtOCnkevhiEj4Yblj/jbTs6ilf3f5af/q6MMyFgPH66Mrv86zJGwfB
UTErNLfW1IvWOBOt3Y29edx/bzZfUCda+mAL4UImWrWuUXqhGLPf8LbjgEXbv+bV05f34erYbB55
FqyQ9Fy4WJa+nwziN5AF0VPx/ab13/NO3eO7tW124fvoxl+l+261sLDirr/y/XQpiiQmXE1ojGKS
4TrjP+YKXdE1EnALyymO6rWBpJBhKhgehbRIV1qOgHjvQ7ko6u62T5ylOS3tFSlouE7cuLk4aK71
rfMPEYrMJd6qVp4gfrLU2X4ptV2blxQ8YlfRLSTOfi9g+oAbxMbZ4TS3/hJtos0vCP0EYnX1a2mW
L+nntYGleDIEGY4FFQMbn/Tb5mvxvro1/vaPVBwR9y4fp8/5bfRgHK3PCztmaXmlABO0Y2QXYscY
7BlUHdif/YEsb+2vnHW5zbfBxl276yVs+Fm9RYqfuhRpJj1P0kYcDDqdu+igbT5n63n17K9KlrfY
6avFe/xSAKDzCFtAsPIg8pxG7CZxs1wVWxar463G+TA2HpmDufbeZWuMAj80R3Sz9/XevPNuFlb5
Ulx9Pba0yijYTCk9EnKVzbC1v6a7cDfspk2ya270w1LZ7NInpaVA3wL0Ht136UEQI4cdT3XZrGo0
5lUNli+CWOb03OX1Jp4/XJ+aHAhI+yl9Uu8wDNgEoCNOV9VuI90PU3NeK0Zr7FBkQrtZqyOc3KZ5
IeaImPL6iDAUEFIQBXCdXAclrtOhUle3R73Hn8uHAf+u8PIc4LGRLsRQefXEKCZNLF4DgpUrl1ZM
vLBxnURgqYX9+4C0pXNb92mzVic9e4jLLPsCZUo7vnkVKeLwrCJppxFqi/3zKpsoEGGomxJHSGwt
yy3qr8RUs80+IIqfLu1F+SXHBHnDUbsB8W9B85LOAZ4/9ew5yrR28j731uhqNF+Qm0O1qbYKI/mc
an2LrGzmoI5LcbtRVqgxZsc0nvyvVpu3BeIEfd/fVJmtfwC2UuFkVEeluypV3Jmur8tZ8k3blfaY
rVFtAoBG++p0YUysOvLWcbDK1PoeZxMlDSaiIcq44WZscJNFbNrqx3iHj2r/WNN8fAoaL3A3Gg3C
eReXhr3EpJfzS/GTDPYHHS4EZXFLOv1JCrJQEV704xojhwQ5Y0NfYXmRfaf2j+jBUPbu7VTqXLtR
Py6ktueHzeCjgYOjJEyR3pBuJ/RilWGChrKuW/dHBUrkS4vc0QMan0tw1AsjCcqOTb+fqgKgodNJ
Bo0w1vP0GQE/oV8SQqraFFOMPimtqufrH/n8XFPFpOyFPAGkEFXuygeOOmYF4llrB5mdbVuP2EhV
wUIH5eyRw2eDvWmA/aSHzBUgZvzqiAX0J4x47vq1r4T+asS3dBVngbFiQ2W3UTcXWyf1062uxuY9
Df302combSGCnR89fgMAH0GLAs8mF9umuR+CouJ0uShG29ug8JVPZqICPvRadHZuEElGJubNqyvi
GEwiMEUaxfrTeWdWmBlFir990RSo60xmsssyxzi8fRRQ1KJfAOwARu7pKMHQ056a4h4JGVxDUVlC
yxjL7jevn6kaTESjsEYn8eUbv/qGyWQkTgsCZR0NZX6fmo22iRSUbQb0SjdZN/q7t85KwDaAbtIE
YeeY0p7RJ7VJcbxFhX6Ogtu4UOYbH+eXhUfCeUBxdQtuKJOiinuGboRdTFdvcps1LrT5RlXR1kmR
DjqorqUA2rAGtGjHpr/xlebf2K//ehr/O3gujr9vz+Zf/8M/PxUISQl8mvSP/7qPnmq+/a/2f8S/
9v/+Z6f/0r8e+ue67ernP+4fy+aPXZf/fGyjIpf/nZO/gpH+/Us2j+3jyT9s8zZqpw/dcz19fG66
tH0Zjt8s/pf/v3/4x/PL3/J5Kp//+edT0eWt+NsCftaf//6jm5///NMgQP/X67/+33/2/jHjX/tU
4NBa5H/cNOlj/rOR/8Xnx6b9559U7P4BqIH9bYOcfNFOGZ5f/sCy/mFBJYazCVDkN68lL+o2/Oef
ivUPeiQQbfg3gEQYAkLACXv5I03/B1RSyoDcvvT2qIT/+X9/4Mk3+99v+EfeZcciwh2NXyOO8P8m
Ri5VX9ESpjhL4gGZSL6R9BSp49TJoiN+e9XB0Lz8gO7thA9qGn8qQMJtMy/V1hCBk209jNR4yrk4
5mMefwPttxDNpSfU71/jEmUx7iboEBFOQwENDCRzvT4+YpHmfIMZg7BMhp/0ZxGGnocpbYZNH2f3
ljkq4QqcA3L2U6v/xJjIGDYYocUW7ocdEN8SosVqpM4n1JvTHFsZM6oC7Pdi9CnzNB+eXn35fy/s
64V8eR7LC+lRsddtAfsw5JvIAOlmJ/oUHVO19VTMuIbyc90XVYNWp6Mc3Qk/0VU1ld5NHmX9xxGd
jwB7HKSckl5/jwqa/qUvcaKzRgMdOL5h/ZyGhb9Htdb/MOle8ktH1+sJrvv8ZWqS8lOijx+hySpf
r0/k9Eb9/Qm4XcROhT0Kouf0E2hhC5geV7+jTUv/BgHMeE3/R1uIjuJvkVZLNFMhVMLt5b9SzBfA
qQgPmOiI3Vay6U0kwcuxqt7VcRQuXGKnF+fLhGCsiSovEDpSBfHnrwJ/n0Qeni5MSIm6XymV+lXr
6/dCohEhfOvL9dW7NC+NBxQcX4g4ugw7cLuETkttRkdyBPNdgBLV2jILPI0NO1tosl/4UKRygnbr
0f5DgOR0XiBKomye6/gY52GE7a0xbOepGhauzYujUOWlQg8kW5WrQhMMsWi01fiYBmhH8L9Al8NV
lmqV56MQzGir8+rUeTrJACJADKj8z1p8JEAJobiq2yF8oC/MRcrjxFYgj3kBcFq0UWxZi6MdTZRh
woStMNsoUOtZeMCoHAnzUUW/KmMBKx1X9MkdcTwskAJNi3EBLHJ6Yf/+CTT4XUAIoG95LZ5+tRhB
drzvkvg4hPqvrozrvaH37R6SwrAx56jD8IgXcFs4Syfu/BgACGGVadUilsG1czowkp0WPokuH1JV
v44jZPc8cb6gWvj4ouZ1/RhcGgyiL2wI+qYmravTwQotRXiwjWKhRfmXWnkGLiDTDsHVZ7rVbxOl
+r2kXJ/gCqgiADgRS/76gMcYeTVIih5RtNVgMbU40ueqgv8e3W9j9Kq72TT7VZotCnBppw/+l6EF
ewB4JOESgrj0Hu5D5BAGFO9hbP9Imv7enIztgDa6G6s3XQYhI83XeoA4IrLPaClss/kTme5jDfNg
nLC6SZxN0v28vvbnIYiiCg9MUguhDiafWLtHCNUq5vDopQq2TEXX47/nw75EsXl/fSjpiS3mz/OA
qxogCcxyTZU2lW+0ultA7xPXW7LJpzHYIDww7xCrxN89DJ2DQ0Hpuzpgq2pkWfMQ136zwwzrbXnw
7x8CE4b9LTinZ23zQTNrZC/j+BgiGnwoS6zREzTJtmmmhmtfzc0dkujRR4wbwoUM/Hyr85KHnMDs
KRCeAc0yQ1OwEWL3jaE3QUwGxEdVtN96mWc95FGsLq25iOunV6dNI5i7DBE2QamTzlbgFlBOVT9C
WirUfg5uinmap7h3GMzFMRaMhoULvG4gwC2QkjdKGu1qNcHT8u3fnhxVKKhw/Qv09umxA+9uTNSZ
4qNTat47o208BGI0fVV2jU4US/Ib1KnaTzE2ECvoDON2NCZ/kyfJUtf6hZp9uiKQ0rl0ybtERJXR
WV2pYbAyZe0xilqujxCJcYwsYRt3267XUJLCwCCly+sVwTtFQbZ86hHwr+oB/5nCzKYGsUylP5p+
mvvbws/wl8u7WEVIMoB7d3Cb0ca8nRqNt8Ju073DRUv/XqCNuwkmpCeQ2s3bb4hQjh+zuHO7NeI1
+V01aspHZ9Tqj1lq+2j0dM2EQH9Q1r/KbuqWgMDn25C8WRxH/sPhlxlNkdcGJjyp5ljgJoH6NSlo
o/n+OrRmD3PNaIkFKU62tOY8b6FDUBShkS63xHyquqpdjM2xMqvkMKupt5v8dOnSOo9lJB4CEq7C
a4avIu11rSsrxMI1ZtVpv+yQ5IMSSLVN1DRaOFYvle2zCYGaJIAAEEL+6nQ7T3jkBVWoNEipRgdc
2vf2+PeE8mrAe4Hq8SbO9W8oMGGUmR4093uLSDHE/bWVaDuEUXaIVH+w1GoPIOlnI/xVeTRdP3AX
14JCF2RQ6ENndd6w6jGYNIr2iLh1tO2gX1PRjHDm9OZoc32oCx8Xtg40Wkrl1E3lPIkPguNN17TH
pBzybTrmOTaJ9dtTS+qDoNbJ/mF2cYGcrrg7tRQcyqg7ZpiP3CcFvj1lvhgdzhMuRqGKZbrk5Dxr
pDS5JWHwWmfqjmZne6Jsl65BsGu32Aug/m4HwXaeDfpHg710J11aRfGEFyog3EiyaqoNXsdwJqM7
1jk2t4OltuvMTZfi8IVtAdkADB4nEUFm+YhkmGxa3ljXxwSHgDVS6Aq2eTbi6RbGtde3xQsbRzoj
FiwQ6gWCnslWPP1iRgaNwZjH+hgXEyqHCO9g+IoZ8MzO3CZaiYy63np3uhmi9B6DVioivdqCTzQ+
pRUUGLt3xi/60BoLBdoLawCbjgYRKQ8AQRlgNuG+h0N03pIBYoGMDL2CHxs4wSRv+qVr78JYoofE
bc/NR9VNuvba0sQIorY4G0UcfFWmOqnx3UKJdZ3Uwz4s8pF8Y86JDr3on1nDMGWgqGLq+wEl3Hhj
902L1Lib/xV1dIxXlVdkS1oNF7YeqQF1TlHbAeMnHa1sCtRyrAuOlmNBc0nc8sZCrWFh2SWEgsi6
6GG8GkbaDw62kxlFiu6oITC1wxc+eMD0o97Z1hBufEVvb4LB0Y6l5SkPjuoHKzMYlH3cAKKMtWBc
O3PobK/v0RdUhLRHBQkWYi8VJPEGP92jeTuFPoLzw7GEvHkXZ021wjbK6TYD6idPthZZOJHNeYM9
YqW4eNCaeX2k5lSq66ZvsSCarCBrNhgSl8Eahy8bK8dgqunOeF3rrFG0LrxtZXcgMSwFzL8F6iVZ
U4fBF7cgLVuI+i/8dHk+JJc0U3gviqvwdD5uPqNNSZ33iCdGg1RYHe/6Ce31fLCxjMrwYM7sGHQj
JS6/afpbv70dkn3bDXgfpHa9nXIkaucO85S6pG9hTDrFKVwcPheZ3v+k+eRu6gIRt7BhppFl/cJU
2Ty6MK93BXShu9wf85shHjwU1113M+A+cqNA7d9iZz3hIVAPu+tf8PyAETSF1sFLEwktgtMJl6qD
YASo5qOqNMo6bD1somzEXRLViBca0OfHBEk+1tSDNgpQT+4JVGPXo+zhDEelnox92KTPeLEvKdJe
HETo7rz8nyOfRcWo2jrMW1TCR3vYYMHkrKkg6gtx6Tz/o54GOJ6oRE2YqvHpqk1Qimcyh/EY2vE3
x1V2djndtpjFrhBGWMK8XvpEMAcYhk43koPSnYpDjJVkhT+SK9X4Hs9o+2QJWJ5SwXT8+m6QwC0i
xoAwh3kodIMRMDpTRoum2J+sZDrWgYV5buBGN1WU6Du9SrHfyBVMjqakedQiW2/x1ujtd+7gjijE
gcTxoF9mXruO4trwKK8Emb5vUWz/FdO4rBdO6oXvLCQ6wW6TzcA2kC6GoaHHBfNgPBrTUGJYjveR
XQdLIo8XntxUHHh0C21Xshq5clpluuJkGuvBBad+9pqkxy0BV2sMuey6xcbLUaFfBUWPax36pI9B
h2XGbvSD5hN27m9sS758Hop+8ACoZwmRF2krWEFg1EZUzscB35dHN8Z0TqEY85A7dbMhc1zS4b84
/9cDShs9dIPYR2RjPlIOV2+m2Uv3Nc4r2PTYwe0U0RbQoy4/KE5jfYxyvdy1KYZ3uBzYC3Hq0vdG
3Q0+CeQLgNlS7ScMHLuJcVk5FlYHsUObjF0XdUuV0Qs1S1qIbHvQ2Lz1efOfHuw0QmLOHqyZEhMu
XvhTGhsTps67JKndgxL25lZ3BnVfF4l2i8VO+dnHOWVha4t7/PQO4jcIJegXhilF2tPfoJS1m+Os
Mh8nzunKGzIMu/KAN3FcJgeaRBMWQy3AKMN4At+hLKQZlxZakBQsdKi5DuSMS6Om3sahyhef028G
Dnw72G3GQpx5yZPlOb4eRVrnKS6QtB8U7ZjZU3rvq7Gn7TS9KeONp7Xtw2zalFDo8sNQxuhRO6JM
olNfKDN7P7fu6K0M6mufAwxFXehUlt5jZVS3G4r0XrFTcI1+cqNe7Q5OWmnq3azMur2CRxTf5VVh
eOsKpaJq89bYCcqERedhgBA61RH5cDrhmGuWYhxrN6l2EKuVvRc22TE0YV1tXOyDvI2n0vqFvKMX
H7ymVP+asCNDQAHzqmRndta8dyLP+eUntaLu1HZQPiVKr329/kPlLyy4Bo5twNOkoQndXNw3ryq4
UeTaE1ZBzdHXFIvU0Jj3g9dEC1fk+SgoviDfRbvEtcEBSJEDy/HEaNu6Oxp1/LGvBhcXUryZltQf
5ZuYihjPPVpAIMGI0p40TIbYr1vV9XDUwUrcBTwuacEn3hca9HhQ2tMiN1FktK93Lp1/chc6pmS8
dDVk1kaJMYJB7qIi+mM4T22S4plUafhxYJTX9/jJwhzBjphsF3cqytjChsWwYtSVteBnYyS0Amos
sPxV34fRX07VAY3Aw8KDO6sJl7rZ6qJ0lZHDYAPahv+Hs/Pacdzo2vUVEWAskqeiUndP90hjT/IJ
McHDnGPV1e+H/QEbFiW00L9PbMAel0hWrVrhDeIjHlI5l30jkn86/nS1KS2tT3HeGbqfLTLnz91Q
u0/xpOF+iWoaDtCY2uh48OIyGuObt3iS1qiw23inJz3DTjPrMF9snfFUDHU7b+PJlt5m0S7DItHB
HnQbO1b9nGhem+GTONe/3t5/ryKul6+QETiYCPAnwFyo7S434DAYeoY7yHDyEyPGSykx1RE9VP3F
bn7hUqx9djIlv0MDEw9eiSSLLoa82jKTSKugsFP/Ua9U/bs0mMRtMjVoxbZIE+CF6BJqX+XoGoC4
J+wc4lZ29Qc4L+ohCY0Y/0h0H3/GqPM2Bxd4ypHPy5fBND4+6a1o/45z4D5BlHsCt6oWs6d06Gvr
ecDWZ96gPNg/FkOPEaAlpE53UWaYJKNOFjW7wRrtLzCsq3YTdal2KDInAmfn52WzE3i+PseqwYsh
rmT3pcZ4UwVVS8cioL3uZig2DvhVTt7gnJn21f7OEUb8KJ3ebjYmRm07NfX4oCe+VD1UP7dVT9qU
5uajOdr9ZzMrabOMQzd4OD03afzkiSJ8xtN5PFcoFrggp/R/2GGoly4OmC1st1DXA+k2Ma6Ibjx5
QWYBTTs45kTZiANs9VCaY/V3ggttEszT7GVBgU/jvCuQb8ba064PRVnI+MjgCaeotgzbL6a9SM8N
FW4vm0JZ30KBndcSnFvvTvdwHVpI+myIwXTlqFqAoa0CWCexsBtQujvpg+h3Rmm1u5oJ5DszDlah
hcUQFh0awchl+RX/CZOg8x08tUtSYdvLkAWa1YPfqubOdXuVcfxvGQRsF2MQXBJWFXSIcu2AZ6c8
5V0Hr1IgdpxpyDv3cWIews49GTlHOvErufc6/KY6OGnHtw/kctmuziO0VtQWiZ8ItqxJrWGD0Wc0
UvRiWoibvV5/rSp6rziMGjgKa3j3iuqft5e8muUtj00UIH0nkSWxWyUAFf5tuI024wkRUQ8DzNES
fwpeAa17zff/lLjv/vEjweFIXSVeamEU+0wp/yQ0ZHCxwPpilFNpbwZrGHfSkG2/8TAeQRChN/M7
pN91U/P1tzJsImZRhgGkuNwJHR7YKh3s8TSPI668dp0cChzigoyGSpAZUB7n2od60Ln1nVRw2clX
X4ZO/HJjM+9bY7aHiD7rHIrxlPtcJDOwsq1WdzjNF3dbbTcecpE9ZKCxAO/JgFcP2VvZOFc0Alq/
jK2g88dxDjBSXMzbrbL5nkRIIwVQY+M/fTIkzfuflEO2gKwW4OzVDNsaZVfpIHKwINGbh0iaydkp
x4fJEsTYt/fejfABsBOgMuK1kBLXpF8c3EI4joY8+WYWB1xEE6LmWXInfFy169g1LMOIHLH71/Hw
5Qvtm7YnkkaoAwJEfPBi036yCTZLl6t/nE2grRLFrl3Ym4ADHOkCV9L6YBrCbleUphEAsrmXdt/6
TRSPbKRXFyK28+VvylsnMbAtprwZGWi4VfzH0+hiNGlSHbO6/5PSrhq7OrCmVtvJcdEE9PT+obAy
ex/76T2U9I3Aw+ZG3XD5EkToVRAobb74hFw4A238oHXk+T/m2Qw/tDCZ9uF+t1XDXWjq6/91daiW
TJEcmPY6hNhVYBeYwtdWLalwgPQcEn34NxOYOos66w6T0sKHlkHks62hvLRoV+4kffgtNs/emXrJ
PQDOw/A2zpoPdurIjZZE/RPAIG2P6YT7MGai/yX9ZHqw4tBc0Mv51hwN+3HU7S9SWTGKkQZ1gFkb
G65Y7cnsmdaPapp2SVkWNBBbjreOz7PXZ7h2dvnWwCL32U7G8o7+7Y0Tz9BpmdXwMpyreqVo9CHj
o6hT1DpqZ9Lq2HojwlM+YrXbuPDnIDOb6Jjh77J9+wSuk3aOxiIssCj/cAlcaYzjlu1gKh+qU903
07MBBBKgaUiKZRYuwjltdXh7vRsnfmH3Q7GBtEFfd5VwurFSCri4fooibdzqXVjtgBZM7w9h4NZp
0oCoAr+1xiCjPGgnyhxZpcClNgK1BjrFBI6S6t6dpa76MssbFAy6FpjrQnJYlT2lskjMu9g4hdgj
jIGIcEoD34jRdjTP41fHx0r2MZxU/KmKZqMImtxxG2zlbb0Jcpw9/g8xlTdGpsT0zVlkDi4Dy1jF
miw0Tz+1uEsFkxpJcBvz3vTtRtawjPhIUuiAoWe77gLlDTeUXmbmqXUM9YCzvNkc9Y5WIyKcafyV
BikSEWEUNad0tAZKrwyNCtyau+QfLfMa7AGHhlECYL5uK7y4e7FmXD03rpgMPzAGFzrKe3cePxjB
LsCJhDgGRJfvJR19mlbSoYGhSwZ0fcsxDwfrzna4Pk901kHYgXtHF4EU7nIVynhPiaEyT64gmAxW
HL9USNQ+JWYfP9h55tyjXt1ckO7rcleDAFkfKO69SMlOmZgSejF2yyE85NQwdiGbPoBjGt45wFd4
AaDQCwT7/y+42l8LxaBsBss8lbguRm6Sbj1LPSa2+yGtk2RvoMx2HAorObgGisBpKrxd0SX2gZ5M
th2GqvlEy6PcRpNjPNLU/j5nXrprGAw8lGIxCHfufJHrxI3fC+d7YZghGrfO6jtTdNag+L1GR7Hd
epq9n/oZGZX6neL/dCmXV/OfpazLj4+0pKeghpon3y76LR0GddBz5WzFJOO9VqT6nUe7DqacPPhG
BsecUcE6G5ZdNMjYLswTjK3qodewZ57nQd5Jn5aDcXlJv55vvsDi0CLEaktjulzNE4byJ+E0IqjD
xj2VIkv5p7IM8A2yA5Bg/te3T+v1jcj0gyMEs4NkFKDZ5assdWP0Cy+zTr2yRDD1+R+9dry/Bw74
34ZVZhsml+pHmGj35BhvnSdUohZVn9cB2ap1aAlTcsxS6zQ7dXIkdsstk171gtYZA2VpDv+Ht4s4
DLOTRaMJGaXLB3ViMl+fmoshqveXmXnVVspqeqgKppy2Hg27xHX689sv98aRYMtQWSxajYu0/+Wa
jcq5H6xcnRLZ6FtTtPauZLKCAKo33Smqb2xRgImCzwKpFruI1VIYuM9T4rTqlFqNfihj9xk0a32n
KrzxPEB7PaYRLMJwaPXNSmu2IYIb6jQMeXMkW4u3ymQgElZt9H9YCsmphVML1pRy+fLV+T5EXa3W
1EnrPfOj1xnDFzcxiw99mkXv/0rA25HxW+zAINWuniqbcgZYZqmfiql7CeNw/FZ39tcqS6zT29vh
RuMDmigTVMCcEIWvujiy6ozaSYR+ErWuDjgLtmcrLvSgQQ1nzzmN95HXGJs698a9gxntYzdl2sPb
P+LGN+Q34GyFT5gFsHL1YkujH2TBDX7yaNfvkxHe3SRS62DRQn1/2CRpQxuRGgFpfLG6wZI66oUA
L3sayQmfwO6mNOta/U4EuwINcRssMzKKQ7RQGRcvIe4/XauqqTzcxkk4pOvVvyxtqIPZ0sydU4ao
Feh5/IRt+fRounhqDFPaHZM+1V+KNDI/arVlHDFsL/dlBqLk7Td9RTZ6/WFEcov0GHrWOjv2Wjyh
O73QTxIW3TFyp/iDg4rlETv27zN0rANwq+QRL6WvZlSWH/Adcw71TG+3rFPnqybBevfco2A/QHY3
k5PttLJtt32Z0TK60yG4tS34WIv8IO0pRmGXL9Erm0zSu9dPbu+1B60eik+ja7eU6eE9AtCNK2eZ
N9J/AzzDwH21lKnsUOS4zp/yvk8Ch3nC89zm5Usv0i6A+GQsDCydK8Hsf7/9RW49JFcALjaLorwl
VnkDpUmHX6EyoGf0eHQn6p/OmZxjnhrj7u2VblQrFJr8Rc8fbVQ0CFbvM8Rzlq9vnpRXv1R09w+4
s/Y/xTiXf+VWLnBfxiPCYbbyjzFX5meny+XRcpM718KNnILARsGrQ8peWOqXP2OOk6RS+K6cIrNF
oFXZL+Xkie1Ax2SrUgZUYWT89fajv8bLVR7DxJrrwVvAW2gpXq5Zu6OWzaFjnWojaReWRJx/sGcI
UljbC/xgCWqPRSJgq3lYjppYyLYOOudTXmJpLGR2KhvnDzPDFmlBBiU7X+r+V+Fr4qemDYm2j92o
yvhTNZ2bwc3KP2k6zRPQx67OgnDEYmTTalik7XBk9tTGa3zzmzEU8kU683RQstfEs+108aPb0KrY
sM2bAP2N4inMJhCcFnbLqIX5Tt1tkypEPaLWpvEJYhHi60J1EiaZHufFVhqRqjdwThhPz7EhPloh
47Bnw5XoTEyUR9UGVq7HWMoZujnIZThrx56tcsD8vHzStbL8BdVLCKxsE+0jCTQgMAiR1UHNflIF
Te9VXy1t0s1tGSpPYXNUj19rlRQbzEHS36HTVvVDj/xtv4nn1q83RbQ4MPR+lR7cMIzuQcBvbWrA
ONjrLf0T4a+tORXDJZC7nXUC+fLRVbXxoUtc9VmV8/DHlvr02EM/3LrM8b6XeqjNANfr7sVQ1fv0
oF8LAMofEFzc1ziFrk/XhEqiZoaTdRqnMnpgNgiH0PWiw9s7+UZOtRzhRVmQEhwNucuNXLqdGaZa
aJ3yBm8hTx/TnR1HP9+5CHR/IMIo+6KLj9HAKlCY/ZS6ldWLU2/H+i6uYrVt4ZrcuYqvIh+roDEA
6g1jHGgkq/RQDmlN081wT6Mf/nG5+l6y2jWOGCf7d1a6iu7Mpzj4C72YNJtk8fKlTRPQiT7JtFPl
phZuk/WnTJew7mdTfxzLFKEwP563nl3dAy7dWHjBci0ikAiVUtFcLpwzYjVwu9BOso0NtGf77ui2
9RTkmKfvkCP+rXmVt0kxEfz89hf8X+1/EfEAmVP0UhuC7AZjsIp4DbhOpVlJdvY6l6KUXk687yqV
Pw+dlqhtaimNma/Rjs+M99Kj0zn1rk4UiN4Cpqgd6RNHGnnaj3bv+7+KKnW/JGpoPiIhmCEBFOLk
9zfdlERt6kyW4d6IJtHtSXqqXVOqIqREjJtu11pmFrhdN1ePDYLuaNDXVYEdFjO/j5nh9sPGH0TV
BFregRdvs/jVNDtCDN9U8wlNiAjfpyxPzkLzx3NecP4CWY1YIiKI/tJGZf4jhXlH3O78LoLvlgyn
TBPZ1zR+JTIU0/Qv+i2D2oi+M//FFHzeOBLd+E0/+U9xZdvdM0E0NQ4d7idfMWaIrMAHvxDtu85x
og0JwPx7Hhzrd9FG+p8K7q740KWdie4SWE1/12cJhOWYYu5BOknmbKGKdv9mRf6gEZiI/lEI8cbq
nVQdtSybPsjUt//qHaXxkEkujs2kaBxuhHTVbvCzaOcW4A42HS4z8bbtreH3GMOuQcNhRK94NK1x
r2d+2e2YSCEEpeVmtFXVQPPEaxjFo1IT7sPKLPd6pP0zWHn2tbCBZfBtoEy9PlX6SE/PPmWtTL/a
XtPFgRbGThoMY9x96+2uaXY+6dbJGxRCMX4dPTR+ln3P28HSN2M9WC+xA0cF+em8QRoExHl058Re
x4ZF35eJG6IfgGPWwi0w7UtRulZy5iMkWyPpqm2aNMVBZuY98/bX6uLypEDWhDJIWLUJeGs+o65h
Hy0GLzuDyEAYM/ejH/D7ZNBoWn3s/CnZi3B0HrKKiXqcKvNoQaRXKjOe3E4kd2rMqxYEFGbKE9ot
zGQhby8v5j+Fw6A1yhtof5wtgW8lpXq4Me3Q2qbzZG90LGrv1X9LlL18enBSOoxGuqJQjtcDx9SY
qMncrjpXIy0ky9XUIc2giGcVzEU1evJJz4S+0/sB/Tgt/JwUufxUiD799+2IdXWxmXQlFkVUvgV3
+VqsWve02PPK1Dy7UVg9eTIfn4SJqvS7V1lkKUgTFt4104jL1xvFY9ugHGqfEhqq5DyO2AKQuqf9
e+NZ6EcgUb00r7jbVtUfyEFF4iftU1swtgdmg7/MHHq7t5/l+nLB+Wph4IJ+ev16l8/ixPOo9Daz
T6qDYBEzO5SlTA8lmrO7aaxcGqu0uOtQ+O+kc4O9ZGMKejvMDOFWr261UsZJMSUdj2f6bSBAnf7A
QNne+5MvHzMxTZBime24Sml3sp8bZ5Wm9oIUp9mKgq67Oh6dKR2vaArnFBbyi8x68bc74As0Wk78
aGTxoa8a+UBIibfCrvyX2UgffJEfei2+kyJdn1N+CM0ZrnZIQVdTO1ELkfuD45y6cBw+Oni/4o04
tuYxLeC9BLXtRJ/f/txLknJ5UGlLusD49FfRm3V+yU2ImFpiOSfQ+yrwhqT4kLhz9FDIfPpYtd5T
Wudwf9M4YrPdG6pdp9l8c0pjqLcLXhGo3+VmG3E6mYuElBDyQ33Sy6Q+jvjVfBzrMsQQVRYRRUv3
NbY7O93w25ozGJt8N5vpvdbYrcP131+y2gKU4VriZZpzKh3yBuaxUFYnO314+22/Rv3L143czGKI
AtWb7GqN+cBU1pkGpEpOrV5oYMPSPPtmibT44XAHfHJqwKVBr3t5FPR1b30jQTC6bdhnLch7U8Z9
UOOEFAWRq5X5fpg6vDMFyNJvZAjg2pJcin7TgDWtN2nSZUfyUWeA1ih8uAV9on3r0tbUIFllwzE3
jKkLMnCov+aWJObtJ73xaUmLmQBDFGRpEJWXn7apZnKr1hMniZE8/j2a9uB3rf/CTh72IHthAUnM
qmxz/BVV/WdZo6rUYYvzXgwpMwa2NpGZpoAOn321xTqzmsapasQJLFt7Rrr/Xw7zdHTjwnuaTCzN
337uZZ+sPzDocoYMjAZBPlmXj135aSrjcRKnpsBq1NGxD8q0ftwANit2by/1Kui9XotqZ9HAYDYL
b/xyLWcBUhOt3JPdaM5PEOsU6jI+G4npfzSrnBOr9do3S2rd32Mu52drTp/61Nd+w64iRca63dlF
ZuhlW90swpMf+tFWz60MbW1jlHcACbdejAkiYyGPEm7W+ZCb60k9YHt+mtxIAVqMzF0HqBBGXWe+
dwCyCFTS+0JEYsGerA9ZJupJJLXlnjKMPw6R7xsHja7qU9Mb8c5skDfK03G6k2Jd35t4NvJcJFrw
iq863mVu9Sp14+jsxE1yBFrCyril7nJfG7Yyxtoh0tNixwy7vJPVXjfb0UDhygRxt2jLXenmo7+Y
EUdFfJ66+GzqGNYXY9M8UsbV26Qx7c2sJrXJZOifcSL5biGvcGcrXt9byy9A6J57mwacvd71du+Y
euXE5xHZyk0EcT6oWyytDQWybwDbe+dl31yP1BqkCeGFicblzs/0wo1k7sXnlJH/wfK64hg1hR2M
rYdAkGIQ//ZRW8ray5O2wGggI+EMAvB9PYOPAfnmFNvJWXdThA4KDSmS9KGefVzZQVdu8ji95zV/
DYegTKGXCQ95wZxc2UoPwJA7bTCSsxnO818oUiyauXGR28+R1OIBj7q8/hvOITjczOxdLoWxyhHs
bUKJGWsUpUz7zHHCfctO5jPOubgXxVOkb4XskFC12vIecODG7cZPflWiJeNe8FKXn8UzJLMsq07P
sXS1bZnE0T7KCvObymPtoJdatK17zzjWRsuv9cL6IbMaF8S8pf1FneztEB2zjsLLvGMCXmMnBwRI
jLAezm5XJo+9JeUO2vNJj7oM4fDU6h7dzuuOApTmI+giA2UBJ97g7jG8f78xP1qkYZnUkimuIq0Z
Gm6baVl6tqyfwNd7vNoLN/DnOdmr2Lmz2W5sbsYhQHYRkiMNft0Y/ynWzEiMNAWS9Ex3pN9Z+twH
sfR/Yp4hD7K457S8HJXV1mY1wLoIxS0l8eqezmmaF4bykjPgNG8zpFX6oUIKM4iyrrvzFq9zLOoj
3h/mT2DvuQwut0ecwHwykzY9R1YoAc6N4jAn+vvUPemYcm7+u8qqLddPAxx+s0vPQ+onR+7oZFMq
wz2WOTBMTGHenbIvRd/iEcb8i9nf6v3p8zS63qinZ1c69l/NUKtglNIN3FjzH4cpvtcQvhGKaJrj
3YcWA93a9WQnn5y5pHRIzwUBdwcds99WtYgPk0l26MzowsDyvEd/urVJlnkxQPZX9twqvrsk4gNc
hfTcwhh88lrjG0oUYud66T3S+a3Nz8AACaRFhgYSzuUeoQNVjiat1bMXSp/2W/GP2Rg/vbx/SAzz
29tR/cZ+ZGZDuY7Zog2aYFVxxt04OEZOVHeMut6j1id2OE7dMxe/kaZxJS/Kk9TTJAhrwey+DLsw
1m0CuZPCuAB4338tYbromPcRqzZgJ5wHnZRsyxSZXuYwaX20Cce4BuNlWUjFTbb+7zBDNlNqqgI3
VBjXeFOq9v3oK+qkcsru6dXe+A6wMDijqKMsopqrUD5noaNCjUbv2HZQPhJ72Csz1jamP8x7CYvy
Tt5861tAF4LzwbgSZ9F1bEDnp228LCPCivqBhCbdoHSV7t/9xUGGQ95eIECkostT/ye0ZiGfqWmd
4owcERr7HrmYpNB6fwDHuIyhIOQ12jRrjWOBYrFdDXZxxkO+e0y0iiMq/GxX6arZea13V4zvRkxY
FiNNgLjO/lm9vGJu8e0bovI8GcxTQEUuSdccbbRx1g8e6IBDG1fTuZht/2hXKKWlue/8qE1Vbin7
HchOtGk7mc97kJXGh3bwmhdbhe/zA32NzB7J8TLLogELq+/y7U+DV0SRkOU5zYfsydOV/yRb/J36
vri3fW9sJ74yHT9GTnQf14CM3rOLVPUsVbQpTp043mw6Ud+zy75iunLXQIEER0Dsf00QLp8ojcOF
7pZVZ12vLcDfGKmGbK9vqhlfT7PaLjYgjyMmnztynWpfg7p+RhWUPofjNPta9e7e1ep/27pK9sCd
yh32wPN+VFnyIMb8u5k6PeqKi546BLjA1lR8py679aZAGjDjdNlCV2BjPEXRMwQkdlaqKzd2hl9A
xwTizvF+BYCt0oxFTYZydWHZgN+6fFMR5DyweX59Lns7YzumY3KoixqBNQ1oZ74drDr5GWeweLeN
2VtflIxqdzPZdviDCYNxHmdz/hyaUf1XqYT4iY1b1+19l2SicszwF2Q3s6RpOECAa9PeqDeZF94r
uG+9qqWtvfSSX2UKL59B+Y3VJFVWny27WpQC+jDeqK7wv787SNGsRwCAMMg1v/ZANfrSivPQTyjW
2npj42O7lUl8r2q8bvxBeiLJpBFFzwzi0+XDYGhU8LXK9CyqGs5VVc8PqWONgZX63cFX0x9Zuvsh
7NvP1lzmd8Aa11yVBYf22vdD8Aud39U1b2SNnsKEK8+tNbpQN435ixWjWgWxRxxSPC6wl7H0NHD0
Kn6ekPrc1WL0DnBF00DELU5ctlXdUYG9cVETm5AFs6EqgdpZ68IPEV4TsUWTESO16EfbcRY2Fviq
71KMGp7TjclYVZdehAycnTylTWsdMVoGfcAh0sNdwn/1M3cNyhzsoeGB9M38Z5oX3mhahniLk4Lo
92YPryKFlycLVDidDobQjAcQLrn8kGlYzDmkTkq8zm4/WU0sPufR0hiMGCWgmoSAY7X1zMEPAxf6
8gPozfqA/HOiBRN+EVPQOOGQ7ZtysH9WoW489zzc3ixnNl82ayMYGjGk8PBCrdKCDtQ4Bk1iMP3A
lmZ2GjUbGo1ba913Iyn4d1D0PBxRqzHcZfacfvRkggt9bTVTvTOgI2fb3k/lszPEkbMtYzFDwok8
kP0duR/48loTe6uRJgQLr0uiYGixINwqvXFxcwVQ9KBFQ6w/Egm7A30Ps9jkKECdhdHa8Gdb1f72
oOrW/Dr0uyjlgj51X9D0gZAygaNQjhK/KjRSsLuyNUyGe3PIAlOPpx9669pZABjTQj6ty8pfYThW
3/tciWmHpER57D20SIKsCx0MwBnp5gTkMQTtM8+a/phMmRjorVaIdxkEbxRxQxdoCG7izrnPnMak
bxvJ3xlEoSaQfseUE8tmxAuyPAYbM3Sd90faNYPTtwOKfxW4lqNGd5s+LwMWAJmXW8TSbCdJK0ed
RZOB8iEeoL/YVLWeb4zEyyH+KlcEclB+edD8fNI/p46e70ezRA8PMIeRPTHBm+tNV7XWv+Y8h387
Yx8OTEjSKGhVJTgdstcHGue5+U89qrAPILxNT9Dd9TLI+QSfkqFVzg7Wo/k98XrMFqRqIWjbVosi
oDTmJ3Pu1cyAum1YOjetjQRb9wPhEfWl0nMOTjM2tbUNcz0/YY7SMxrqZZbvhjDB3L5Ctr3eZXNd
/LTRLzW3len15nbixOOn5Et8x4fcozpzx9r6Pidl99ADosDprwIxdXDSUY6bFr9jdzfnvdkGIKai
vdtJoFaVNfrO3hvq0dhoUBl6+OISYRw3LvVdWclim5qpnwdWgwRCEznx77COqgRMYxTnQZEbIn6E
hqeR1adW/EdXffQVscz0LyMeZvqSrWiPWk2bP7AtTeobxi3+bioUEDIguxIemlWopwyucrnj9rO/
oxMbEiyHKPoRNhHc9wlq0qadIENtpDY5WqBpTfgcc7NXL1GfmdNjGjr6ePAk0LC9aqvqr7f32JJi
XkQhxncLKITosQBw9NUI1CmErbmy78is8ylw6tp9tM32HGIutbeRPdiHSv7Sq9q4MzW8sbXpuyKe
hn4cil5rjTJUmJs2FVN7FrEa95WjY9VYgfZ7++lurQJPfGkr61DM1qAit2UyjSAO84NwtB7ZQMwh
cfB59yrYESxgTSA9NBLWOVKnCk4HDqjnIXdkkFjmL4yV3mcZRxK+SCpRx9NQ9ECHrtkBIVY1WWQO
w7lCW2hLMQCPkTnBPmva4k61tdw8l3uCbikQJb4OfX/6Z5dhZzK6uiAvm88l8rkBx1HtYB56T67M
XcgyAMPf/krXjXA6wf9dcFUHpVYFpmeY57OyZ2Pnw6ELfBn1gZWZyD1wER0M4JxfHIcbscZhfkNL
vbpT/F21SvgNqF5Q6AA68FH5uXxo243SrvX8+exb5Z/Kd7LnUiqDC1j37myX6xEbS5kUzeSi7BfK
9culRJtmjdNq83k2jeqgFWJ8amHq7Vp7kk8gCbygiab0U1mF7THiRwdgt4at1jj3fsn18aAXv+hF
07MhvV//kNg3NJmganoeQ0VFnWbGcWmQbt/+vLdWWbB2OqC75cFXb7YcUzk6YzmfdaVFj5lmfmMq
7d4ph258Pl4muD7GhfQI1sk3qlOJp+ggnn0x5wehqiLf9F0fYuChe5/efqBba3EqqB19cEl0RC+/
H7pvg4vqmzwv3MJNopnWxyKKf8UU4nfwONededomghkh3g1QrsB2XC4lsrDAvtk2zhNwVUok3S31
vU0GU25G3x9wVZzSGh3SuSBxLBZ1vM+6Zmgfkm7uqyDljZkb5TrVqeH6wX5xCLFkICtNFz1OcPx9
WFg78G7ipwpD52OecIUF7Tz9mVWV/SJ2D/KpmDDugdrKBefOyk6eVTiV9/pIV60QHpRfR21DS48L
YXnn/+nw2HM1WpEUeN5EebvXYhFtJxpwm7B2/0KyvHrW21oc3/8dGcD+D2NEp291DrVxGDWZafLs
y1Fu3RHGKoN+sQu98R718PqapbcLMgeOO0UTUJnLx2OY6MwkkvLc5aDMkY/SyTcilCs1xT8iJP49
16tyQ85U3APP3YjmLigZ5s2wyuApraI5AyXlxEOuzg45OiIVjNtaMTVk+jYLz+/VaF6uKZD8bFkd
mRYwZJdP2oi8HV1X6mcfMgmEqOazVVj9wzxBeH77892Io4DRFkYNmQSllLXKXYYCGmed585ZgVf4
HPpMzlPfYwM3DQSizYgk60OlMfLflCJHFcRX/mxuozoDMNN07pe3f851mKOtT13OHQ1agXdw+eB2
E40EBXc8Z1WZQV5t/cCfzHfDIlCkXrilNGWWJoO7Cgil6SdNYzbOubXjbD+NLc9sgncxeozrs7E3
7hTXN54KA29c10hu0J9bz+Q9M8qbIWntM0Rneaw8/UueI4P29qu73qJLdwn4FGx8RgivddB/Dv9Q
d61epZ04l61TPmIQKI5DZMUHF2Ogg4sYyMf3rkdOSL8VDPbyodZiyWHX5EraUpzp/BtBYXhAbfUp
DcYo9499I+8hAK9PP1QT8EN0qRHi5u+XW2NOIiRzx9g9uwMyWOniuj55vfbQGOZPxALnbTf4ySHO
q3/ffs5rfhcxh88HQA7pUPwxVzeViHuUK1peLIZK0x/bbtxzpOV4eg/aZ95w96lmJL1NOs98jmVI
B9Gi2GXmaO/g4csXI3bywE+tnx0JF0pxcXn20KXdh71rb2CjlncC8nV7id8L5hYZBQIWc9tVmOwy
HKHmwXLPTa6VOwE3JXCHLv0eVuh+6RPDBT+cki1eV/6LIzNv63ZRsjP6WoNz1prbbAIE8/Y79JZp
0mU2DOuYIIEYB4fAXg9aQSdNTmrb8SeNxtfZx0SSQm8egBAYdT/9qObQPrsN1Wmg6Ml7+zRCWyZI
EsOoEHRrp2xDsl59zE0l4OLEifcTO6HBfPQwvDmWaeQf4jQF7eWFbSI3c51EE42VrlFb6fj9WTYO
zlCipI7b6E7a2nh+OcUXNJzVkxBlW6C2FvsA4htwAcu8Su3cOM2Oqe+PxXcXDZdmEVhosk3uinxH
T6D66g/Qt8c2zj7R+i1+u1Fi90cdG87PTWv76a6sE/NTqFx3T9Ze/NCbKm4RbAjnYit4mH+ZSOtq
gxaM+m5aGdZLXS+tV4Ga9nGuhzbcTUZjPAB6SH8ntZHqXDZQWAOvsNsGYTJRP3VDm/5pyNWQjzYj
9bWpTPExbYYi21Yqs14KEzm5g+tiWYLg8jxGm2FcOEptWMf5IZ/KMcjjXATZ1NDHAzA09zszr50P
WhTGQJRqexqA6YnM2Ly9H676rxStpLLsBiBD9Gesy7OMXOLQuHmffIpNp91pmuc8W4Xbf+tsDS0P
a+wfW1ezdlXDqERVxnynA3tz+de2ENMR5mGr2xzZGxdVDT35JKT5OQZsy5bKROBOiViuG+MYg0cP
bAyxt37X33NFuMrS0NAkeQFnDCYdrdvVw4sEi5GBWfMn5gLt81y5/4+6M2mOW9mu9V+5cec4gb55
8eINAFQVe1JsJJIThCSK6BN9Ashf/z7oHIfFoi2GBh544gjb9wosNJk7917rWwTrZC7UVVoveycp
0ktMwdoHX+C7n+xQt7Kr8vkxyOZo9vaOaxXfJt+UeVv3WXrv+tzinNioXdpX+t5pymTfkiYVirJt
XjBsdh9sFj/LiDcLANfn+GIxn9s88sfH+7E3jZm/wL6F8Y8ea5l8giUL05mvF381rowio6GYAMqy
QtdOJ2Qu0nmyBtsndL3pCJEWBEiey7Re570Uwr7qgxmij6iVPsctZQsQQVD1dK6CROznIh2QkubZ
Qjj8PKU7Z3HtIrYbOzgtqfYpEhVQ89gwRIsbgLariIoeFTY62w72euqN/fDBE3i3P3PrWQT5H2Q8
cag5KpRpovRzT9FxC2vPQa8UIDPBiwBNRscbQofsgxPju/1ya9f8bNownoOztv09v9QDqQbimSgj
63Zwe87hKF43avs83nd6c1/2uvnUNbPzRJrd8Kdtqe3KAOW2OScb5vF8o/LSHp/Jat06QK5ic9Cd
qErm198vIe8LV66C8A7+KveS3u7R/ayDepnNtrNu8zVtzvRgnD9r1oxvNIUlWKnKj5rKsS4Mnu0z
29yjP9r5KQDij+qubTt9+2bzdyBV4nhJZcJ87+19rlp7KvJ0sm6lMo1HYct8H7SMkbJRSz///je/
qyO3n/zLpY5KIAqt2raL0bqtfUIfl1arI+qVj/R+75cKzq7UxTStQKMiSXj7g3LP0AHtTO5ttlrG
vtTz+hTJtHWzCsW0QozdITUtrLNtIq8b0Y773//I940s9C90UxlfIxZ/r/3L7Zn93k3s29Ze/F3h
14c8K6rQHrtzpJxPUuhXg5Knjd1fS++j/J7/6rWCHMaUHlezy1T26B7L2dP0UWTOrVKLupxKw/oE
LzW7lOWoYhgE83lZteKqtPT6ua+qB9HkG6K0L/64jENUtWkfUTYgQ2GU//YxDMHkKQ+3y63eU9WH
hjfPYwiRY7zu+f+R3gNTMOzE0lqRP9je65xOJyNrLMbCeVgjNba5EXcqKL598Hy2O/DrC29vfTcc
P+wlJjKlY9HXUKbIj5EVfTKnNT0sunPhp6t14tmN1ZBNUq9nQFqHG6dEetEVtbaztFJ8HVIr/+hz
OP70cMzgs+JETr+K8vJYXIQuMc9cmqqfRGt2WTysWlvuzIySOii7UkSCYp61Hw6GughaLcPSXXf9
GqV2MD76/HeTeIG8vaJ8mgwrVkRubyOW2c53vYLJE+r24FIccFzPIhI0xEXiVbMXAknXTvrKdr53
yNAv6M/PPdbAfHjy2UWncLRmguvBUctv9qTsL4He5hddwxoVWiBIgqgRWMGiut/aSUVaLp99ax0R
tRb1OZlvTszESpghZVtrxj0HC+3QuK1a6GFWoqDpwUAxNDCPfIghc4+fLXeEOmHDFvLu0cV9+9Lp
6SiMue3Ku9Que/N0UUg2wjFLAf7l0h/MkOW+/CFLs7onl2WgmaXK8c4cJ+uEwrv6lhuFjSQ3J8gm
rIsgzSLdJTgkNIg3ef3gPdzOXW/eQ9RrbDE/Hc/IXY7PFJCgmqEu+Funhc4omodqjKTsjENt6dPB
NrPmNDOa+mAWfXm3bhxDxvsyNuayjGgJfoTWeHfuIiyD4QLShc2TwPZ3VGLBUc1R9GjmnUZaAzjs
EyYAO8N9JmoAQLW736Aejfu1NoorR3HnGnliLx9ZL493ff4IlPhkZUJJwW1w/AApkDQtYJByNzMY
j5aGKENJtX1WD3qHEaV370p/WUKzND7oHb8TuVDQ0gX86adiR2b1fPvqjNPoJJ5be3fKvMmry8G4
bpj5+dYU24kW63RSbYirRXHrjgFZWY9raaPObqPUuay90673d7YwwsD8UojioNf97ufr8j8RM97+
EHdj/+PHSM74/4Jw8S2n8L8PF6fKaepv+ddfU8W3/8bfqeKa6/4FLgvNMLAisIv0cv79r79zxSE8
/cWoAfsuawKbMaeGf//rn2Bxw/kLJ8vPdG2MPn937yHZ/AwWt/9C5QnuhUbthuDC9fInweJvl3hO
4TS1OI3hXXKRpcDWfPtWsfS3npY19T6vggPRGL2VxszaPziPvl32fl5l+3LpnhuANKGkvb1K7i9z
5U9DzVFd3wu/vJgX72Bky1Uljdtf7v7N3+vTrwHfR9YGrkX6xBZ7tkVvskoc93Z9qsWx7ntSEQA7
dl/WQbrmfhTN3HzBg1d3VyiXGmfvaCrpXrdN3r1zByfALzBUw/K5rebO9Vh3Aa6ftzX2qpNmmTwP
ycdoy891ICyLzLA+mW5+/4e/exIgTVGub6hR1hZ6cW/vEY0Mv9MWwpvb4KGqrrXCDMvy/vfXOKr9
ft4c3kLqCpbQLQrmqKifhegSpZJ8v2r5i+muJ0KpK0eWBK4v+x7JJjNoRv1GrKuPnsu7d2Dj/llw
TrczE4HiR++AMwyiaOgM763wuQvbCyvUI/i1cROxXB3S++AAJumDM+GR+faf30szgPeOkpM7/Pam
6r3hNnVQFftmp/ZtPO+SuDxDMHTunIGDefj93T1aov++WkCDnZMKPVt4J2+v5rbEnyCuz/fdzvm+
xPlteqLi2yqcYwSX4RDP8bLLwlcyGcK7T7+/trX92/+5W//HtTf3A9Y0KqajJ2sXxqRPhUnCeNSE
RmycEH+AlSRMYu823eUPXZx2YdDEMgRtc5nstDiwwiLKQ6gRJ3Qwb8TlfF58Gk7S/Ueu7593+Td/
2/Eig4pN+CO5rHsvjRMnHD57J/lOnrWfu9P61Pk07JezbPfR07C2pevdVala0X27NqTbrb755YDu
iWYpLDqx+zpMT6x9EGt7/8yM5hN/V15pj9pjfj5eM23aBk43ybW9N8+1Uz2eL5r75qY/s0/W8KN1
8P037qF55wOnYQAu//gh0ZKUw1xN2d5XUm8u8H30tyN17XhOw+ojr8rb0+z2RrDQUrgzOt8MnMfj
vEaraDJSZe9zSBtVvFZo0cLt9fwIxv3+V1EL4ZTbUmxwCh6TyObB7GCWdFwotb+7NWESkm+EIAzl
ffA9v1tD6HFv03O4e7DVEH+8faSknGnCZxywSzsicjBAmsGZyMvIEh9tI+a7H7Vdiv4Kblv2RwSl
by+lxsxIq2HiUl/ts+W0immnxe1+4BZG6Xm+86Ih9g7rXly1V8ZX9ZDt1vPi0J1r+99/2G8LTp4i
sntE4EhcqP1wSxz9ZEI9ZoUIU9stexHXBzfswzKuPrivx68K51+UVRCasHhuDqrjKoAscLVun4rI
+12fRwq77+9/xvGT4wo/pxObb5kh6LEcIZsyU0zZysYTkdN7U500J7+/wLufQGH+E2Dxkw/Oq/j2
eaW0gjtv1cpdCpg5/BmnbI+oQv/sKmwhyGgtbKhgEjmWHq0pyBeBFK1NvRPFYIRz26Nw9fvkg5t1
/Fu2q3DEoUFhUDB6x4+jJalvIby63i1oPBtOqHwRkTniQP/guR+/5NuFaANtlOmt2XAcUgdPKODo
2fNzgG+EhtmJSNn1HOU1YUN/fufAEjDQJF0PmOX2gvyyGsuqGqGHc+cYSXQP2qS3V5VI1R9fBbAa
6yvGVsIi38nbO3+UBvmf1U41XfLIeuFd2Z720Td5/DJzcEfdtvVG6fwijt5u6y+/pRg8zqjKKXYO
+t17fYZI1XocsvzKNHd+6Xxk/37/PnC9rXwCGEsf9DiB2RtB7CfEh+5aq88hlRTM16h1wj99QttV
2J9AZYDMCI6eEMoAxNWaWWCdl+mp65TNbuTQsP/9Vd5OZzYTuQ75ziWXBKczMqjtt/5y79ZWAZQv
LT+ux6EiD8i+0me3AXXVlqHpatcio53x+0saDL34V3+tBdxNkMD5huP75sc7Tmf1SpmTtZ6XMTy/
6spKhWdm1+5ACq2fx9AUmFBuw4U6YibH8uGQdDHEi6PVWEjGYr6vVFpufpte1/elo/9MRsLiF/UB
gqCo9Wb3FWifdc0pyzilF0PYcioH45uVNV6208n5vSlcqyUgy0tJct1SayHheWoMC9thbmh3Zr+G
VWPTdx4nk2DyPLMmcFWo0u5dSGxTWPS4m9NazdV5p7SAyLoRH9bOndaC8eo4DQngr1xX5x79GYrb
rEhVbFZ6t3wuOitxI6hBwXJnAWA3gjBDHTxGCIaRo9PYQXji1PVCFiXRnJ+GTDNMwJZdcVMhO18O
hrKDazXl871frvyhLQKCGlqizZ+4yL762k1pr4eDX7Eglkky3LrwFC+7RB+HXeWh+YokoDzJULwa
jAM3E4l27lbJ9TQRUhby9EQbV5Y02njU5DoBt2jli0UjzgsDffau3HaSYiehphTgwnL3k2zBcEaq
UHq9dzJDkkelZHMl+KOIH+XI/YWYNWLI8InTTGfy1eVhTrDKvM+Xvh74T+ODjYzRydnuvHwW4FLn
8qJRyrnxcS4IfNGj6kLFNrCEo21qtMjrTrRna9VytVml6RjWrGNW5LYurRU3mNvnztoypk6M1dMJ
9NIr79V0MnJRPFXoTTh506hHshgaEgaCAnQddDhtjcqi11I2Xy25KWGqjrvM65M8P0WpA0Pn0NMy
/FqYa4333qhHig8tQPS6mlYbgEGAvhEMjc/5ogvGIZx8WaTxVDjwlEDbBFT6vVyeslIJLSwWverj
gon5HQZbAKCpNTWcSlraVqGp47eIWzGPa1RgqGZ0V9f9Q9rKvIXpNVnqQq42NAKyZqCNe+5GiHJm
uVQ7UucmEAJd2e4dozHxkkNIxWILzzesbAFMeA4EJxANQPoXzxDiswGi/MX0a+er1+geauERr1Y0
Oo3BE2bbO5mt3Ljjm1bOSe9ahcE406+/1m5d9JHGafn7ROIhHfHBk6+8W6qLlUhsI1RNsOZhDXxG
hgM91CEMFifzTkdh+9U+xXTjwCargjqceJ3WePUGXDXTrHdPgdNgdyTHJGD0k/mD/9Dhq63B2zhI
3rq21MWJ2bX5lrbDxopfJ2n8ODNlcN5WyQpQyJUYFVbR9urSkqK9LqAG4uuBCL8cUm1B7LWktAFC
wTHyO7mkebrT0ZHc6RYBevgTcl0D1+o5C4zUIqnCQGW+FXVuV0mIpEVVHXKrKFtGudjd8UVII0ca
6etPpdmYJvdl8R7MOZdPrVO0aZySRcP8vy5lVCPIPAitmq58lG+cwrj1F07tFFPUOOP4MFmmvPVH
IQ3uoxtMWEv0ZTh0DMTOB61lAAwQRcegMXVzNHuDd1UQSaDHlhYMU8Q4FJBEtkxa6sZGgk3htMtM
P4+QthevJWcUfWeW9pzEvG8UTJ0ZIGc0pEEj0pmcFUvFktZG2JMI0YZr3zBODvSpa+Okrs+W0Vzu
HGFon8xBznUs8xEyNSE4zo9UEwyd29LO+hM/GF0rTFPSCmNJiozYYbaoCOgRoL/CpK9RalNcGVfm
kLfIt0UgZLgQ45SFGChFBh0Q0mpoIGB14qliLhRqCZKXPS6rTu38pq3Tw5oaqRkzbU6caNAk2MMe
p6YG07QtplMvS5LDgHzPiEcTZFJkZUH+3Ksci26Aw7K+Sr2yvqv4osowm7sVmd/cT3NUyG5kMW3q
vI98CfM3UmpY0oiIYFhl02Q7u6W2K+ucDIXGPLE7Y8mirM38HzP+Oz41lOFTXBSdW0T+2k9kSFpd
n+5l7qovwdAGRqStQZdFXtm2F1XfmkY01T5+isKviInUDJnMlzOOoy08yGizqwmPl4zsGgFqPPkW
g/y13OJPRrR8j6mYTIe0pyl/7QqUsDu+9ATEw2ik5aktpJ/GcJFZ2mdiFqsIExbhY6vUhx/t2kEV
6TTVaGAtF7CwWQFXck5svkgIeLkLYHlNXjD0Ihfh4Cn7KLNnxwcYhyo4NBefpVXkU8q2ZwsHMOji
EYJorjoM/WZgYBzROe2aCPdk8+R6DHTDzDIWcnDREyNshRnThpiAvHMWFMmL0dbMriEXlkZXpuwS
gXxi4Lw0u6L2VzYCpxgnRBCdC1Sr6fPHZkQsFcLKal6SSaWCba1ujbNsccELm12heyeUjmYRQXax
PzWIgu5VIMclVJzWX4pATOcB2P8y1OCjpZQ9+ADZCer5Wvq4GqLWnK0XhQS0Pcy0E7qIaO1tspL3
mEKXesrvO6l3Raj1lmXHvgUKOrTm1P5aO8L7sXpBsnDpbOKM2qaLtSXcUkCQaLIemm77P8+T03wL
POW7YatvZclgrDooxXFeWb2IJOfVqgdiWSriio2TRSiecQTfUXsaPUMlONiM0iLYqxXPWuORtUsi
lom4Cr8MNM6elVd3O2oOe+mLZ9LhWH86chy8kF/S/pBu23IzZn1UJwTxNkuE+0rZu80f++pKc4C5
Otu9GQ00eNPIxtP01NcWEFZNG2pSrmxz+oxWLV/AVVvKjp3C6O8KNlpj5+qFvEuQvum7xLYXFbmK
dQ6Ea/XVzpPt4/CId+FjqPL1pdAXPQ0HTW/dNAyI8GyveiIg/AO7bzOQE23mX/sFhElk8UmdMoWe
nIiF1flSlXY+4T0bs0tCqdYg8vpA3a4edFd0Tob7IsZs/p47M2YvpySEAKegk9w2FaF83ITZu89d
Z4311PLzfW4Qnby3B+xoJyrpJQyrLKePfdEF2fQsO27IJzHp3qviYJLtBsutzbiax3o6DFIaRtgA
cR4OirUCUdds2RcoAKkHzV53aqhuTq52Oj2gh2DEpHawtNR5LKeROZXeDFm2b3qXttzkVitAn1T5
a2gPoHAqiScMuC7hqnDz1Bi32tJWsbNY5muXrQBgl77BVe7OMLRDvSjkxWQ4RYBiu3bOnLlyWOI6
KxjPKy58zssuAaO6mKpCqdrA2s9pyazKqaziNfHb3t1nk0h2TT62KxQ3iiFdJhQxgMfqz+RBTAYJ
IIVWpifJOvfd69jl2vpAh95aC6hitX4m9EL7rmpjbJxQWaOcY0XZP2MGX23Jy5fn0r1q6qycL5E5
gJQHmpuUnyR6sfFkyEZzPgCDlFaIfXJ+zHJmDLsBzKcWcngV64EpmjXGRclnFxVVp1MkzAXhPGVe
ejkJrKR8wmwSuh4GlQFiBB5dWcemhfHCS6X/Y1kU21G6NBnUsK4u7c+jJ5I2qjlkPtn8pekp4bRK
v7S6QRlnzCNye8DNmVYakWoDx8C4TMU4nA+BapsgqtmpLwgoc6jGq6KWwc6TuWbjeTSc0uhZThM/
2JVI4r5JcwmsnRon9Yxz0P6MitRqD+DjColPs+y0S/jvjn+CzifpyeGCXpICW2aLX2LPH02HqTPc
+INekGP8ZXRkRpp4buPBY2GB2QLvwgfsjjAoPYAUqNNrKaU1n2hkbLGuCw7Iu35yXLV3llzOZ27Q
sIwbq+/OZ/bQ9eLgtQnz7MxGbPZTPHs/AvPNH0Uq1kcNpWNwwNLhqbNFaPr3YAWuywhcn+cTWLd2
Gg2V08tNaZjNzqFQqZ6fdq4OQnqqldHshnFZjU/0JaV3ZYqyC3bS1FhA9LG3tRDKTlqBXK8M+xZc
Y9uEckhqrw6D2h5+mGkplkPfU+KckYaRVGfk8BqcxEnfta/tcqlNlBjQtO88dy30L1L1g420UXPK
GdZ0WTqnUHwm9ynXeSyxmjmHhwkl6Hg56BMLL/P9of8adPNo7mg+BWVYuqJz93AH7PQGF0+2cFxS
0wwsUy99ANTVUu50zCddDN5Xo4isiRONhOYOfDXWsCEEMC2TVTZBW+GEB/My6ot1lTuWEGKspimp
6kiMzTrdYjCe68uFrX+6JjAGpq5ba40du5bw7oTeq1siXv2bZRqs5lC7ev/dqT01nTnSKitAUtb8
RQd+iz49C8hGhgA2GpeT3kjiNjDjsM05JIc8mfNqEwoogSbuRD11IATtxDBuoVGL57oxc+Ng+knw
auQYJs5sxaHoatB5SLHHg9TPvNKs3f3c96mBMKkv1SkoK0zzfMhDicUp0Cqjihfd7ygNcRrXnAGW
WsZ+prMfFl5pv1gW8uizDs63jVZXoSI5b4CKI8zO7ZbyT5fsrSlQyfHKtfqxCi1t2OYoTZamO2P2
M+e6qXIjPR+KDDtxldMOjwAN5oYfJswbqGv0xKgl0hKyec8sGir25wZxNhQ35FzfiOyg8sgt/3OC
qc0CoOfKB8vpu+kOV2tZR5W0sh/wb6dqDxFi+G5qPnAAAH/qrPJzrTxY6aTumla2XWTjUPsx6si5
YlurK2jfA774z/1c1I9rl2V5rBC4XAa5MtMICapXhGU/czyx6Rm8+Ou4FKc1WNRXc1CdFomsdZpH
s9FRFDh+6onzDRz+pFFABadLhxItdFRbSw4g+eSei2lJ+ZYxfD7YYgwIgp5R6dzQacweKqdCMmiU
XlWeinostLDWpf8FyHr3RWJFlnvOpRjUR0fvkphMwLwMpaMBD011e5lDONJUm65LCurJtjbV16NE
5hKZgOixQvSSo8O6mMtFhdxIQLhGiBhVbCn8tqGUmGhEYzxkNWtBpPGP35V6ygaflc4wXtrG4oq7
ZRhFfqMHvTDPCqXG4UJqnED60HK7IL1oNbv55kAuooVCoLBLsCrnhDitW9UAIfCU2KMFzz7VHBLG
UHgNo3MyHAuA5mx+mDSwTmq7rpv9bks8WNlRms42L0sB4/08TzmhfqcoK/laOp9si162crxYkfHc
TFVGAHyblrjLUsL57DKc1l58H3B93YCPq5NDMS5+R8VhGq80W9aOcJBh7A82tqINn4CmLMZm6LCW
sLeOrAEWsnsKfA7VbMLmGmlSSBlnVtIRpUGdmYWVS5ESpussCcjzEj2nIxcUN6vZ9OqCiZXeOyEE
Cjd7AkPZ3q+ErRfgdDVOVCufqhPi/dZB5qXkI+ASb9M5rEyAsRElupSh36bVEi0ogbuY3ISZhh8z
9+dh9Jk99xrFBEz2yfqMe0I9ubRRH2cJeOLU9wqDZqe+8oFpmAHnkyLNUmLpx1JV0F+FzRdgDcAC
AJY2dBoyV8GZwbAAKM1aqzjRXBO5Kk0K/XSLn7PCZez8701g8f2CdUwvTWyZAHwSYay7qTPH4mSV
JbRmwk+eE5Ult26RJMm5nRHHEieMuQ4q0+aNnVLy5UHi9olDIFtZHOCXVWdQQJbxbCjH7CaXXVaG
aKfUWZaij4szV/CAOFlwRm6513ZIcDU9vGVS/X0uwbXTfxOwPHR3GJ5TMTh3lC3qLqnBOoSLsfhD
ZAaDsXDam+XX1m6Xb1ZZO32c0ZiUoazz4dToKruKlMFHtDOSpntA4KE/EariUjmaDgOsVi4d/2FP
4x/KVzm6qD64QRc+WToz5o4O87KJavzG8kTnx1pBmEo4rF17NyPQ/AR3oL5eBHOWsB/18jFYLR20
QrOIjlFFNgxkxSfeDaALsYSL5aW3fed5Rbwlfb6IyqXtK+bUvSwnnRLfcxR9PE+47hWkhdE5SLfO
YP4XkzaEQw3GIQrcvr+ZHckuvoB2CQe1aK95WnOA8jMr1XaNv5pm7Hp2lYUGmB+6qj7TptOkR+67
czAYcajP6ApQqqS0Y4bWaHFpMESfz/h81MpDMlhZBmF7eUSHyb4ga4ZhdalXbR3q/dpi53Zz7Oy9
CDIODx0EzINJvUDJ4wYZypJsfjZqy8DXJ5r0xAZbkUVDb9p3TeJ6z5N0vSZeCpuHS8XTvXop/DPI
LUqMMc19Og3mOKY/CmkP34O+69tdPWX5q2sBgAgtY64fxjZYnrpMr6+DrlraPSSG8XoxhYSK0mTD
D0xU2pOc5q6My6ZYKzC4rvOpYcb04LQjskbNqL0p7M2JuJ0RcCzLA6g1PbSrOVvP3WRtHkfarHqc
GxXAkTKBJyerhCoNOp//vZuRXiO6zLH0dNDUwiBvg7PKGsAsdRQExFMIDGs7NmzqDmVNwSPtOdq1
fjBUz+5go6bUemEsVCZ42CO7RPwbVWnffB/WUqwRVRd8V1LLuzXMHfpbIV7czti89bLF1SvFt2pu
gtPAtiWgHp/lOrKqpUp2ahXi05ojauPrJgI67jleE8KRzlTPiK0ngmUN1tWzoJE1Tl2aFlPhsuF3
eubdF6k930/TRu7v0wKKCFWlES/K4mhojXWg0T2u5EuW+Qn+dg9UPE/4a5bD7Qqp8QBtED+yq6zO
PnP7NN13lsgm5Jyo5aHVBokVVok7f/Eo5hLOtUVxXft+8DTSdnhtk3k4MU3Nmna0k8cRVoynRduB
Ep3tPnXdyY2soIWWzjHsXmWyuqa5llyMzoq7GTCVfDZtGkV7j13yTKWL9+LoeeXt9ByG0bldtCwy
qinUfe+P+jk6DOOSKKR2hOFRqRcCDPiI6MsOj6lapqdmmn06Ylqxfg3KBbuG2XuMQHLbAdxZEvG8
92grpyh2q9mPikANXyEH23y0UI1e4cPo/GvFtDwssrTscAuJniJd6cE3e4RkGfLd9cTKsUSqWLVD
82xreaUiY04sKNbULAYL4OzdWRMnV3a1drrEWq5Ah1UUE6EucYdRSvt2T6ep6U6rZRBU0rKvX3wY
Pp8BGAeoNuRa3+f6IB7MkSZGbNhLzbB+XbyV4qswZbQkQ53Fwh51ZiCEoVyN60YitNsciXVWieCZ
GGTh0RJKaGJYyuhuLS9rv6XUT21Ik2PrTWiF+KGsfnnAv9Y/OvMi+DLt7AfNSZa4hCEoapvA7i8K
XYnvNTN2mN1NTZoLQkzrlLS0YjOmiPyhyIZJj/TG9G5tkPnrPodxgzEP1qwepxDbjb3jabIJ8UR7
XiiIPif5pgOQTh+MGiGaWtt+WVNzhEDTBvWLosfBtzp7yozKtkjZzf1MFFHfZxafUlIO37EI4zOW
gWwuvQp+Q2jSu9diVaoU6KNpgFbBqYNySiu5ObvCDgQVTslerrmFyTfnmvJm7gyqonI0DL7+vg4+
eU1QPyi97VCi6kbybZmYYyNSNauJWZYXcD5D5Xq9WsJ5soHR0nUZjAltFKEeTjgjeBzMJZwzhHjN
ovlj5HM867bBWJaG3bR9s5ZNA29nGKSA72azKWo05nOuhw3NA35zkjs1CO4Wjm4upmKNNga4FVp1
AmxqAU+88r60Wb5jxp2g6FeJOUS+zXHkktUfEsHvZ4/vRrcoNkhT3IInQBlh/Hg77py8NtOLoK12
mqrWHfpd82RxPxTqH003PebqiB1NhovYoPGbv72IVrp9RRylQWk1myez01fXpZ+Pf6iwwG+ECAWt
KDI+zqA/nR2/TG4L1jMEMzCRzE5rLwvPSG7Tuvoocf1YksB8GEUsA+jNpG7bx0a2IjerDESGE8Nc
Sk4araZxOQ5ObOlCxL9/Nu8vhVQAsSgwB4juMFqPbtugVtclJynWYCNGdtcyz90y8RZZ/els3cc8
sTlN3C0hiNC3o0vx3rrryM+NSS2i4ZLBAoj7zqA+/v1POn7dtuvYSIJRKHCOx2bz9idVq9WkQZLb
mIwt68Tx2FGaxTM/eBPez/AxL23ERT5cdD3ekdawXQcGnuh9YjrKuNBwO7Bva2a9L7OsfJ4qQRvc
mhb9D7+lTYq1BbzBuQVLA8/17Y8rKt9I5pXGhAAruOd4bpx2Tpt9IFB4fwsRsm2Zuczf0XEe2x7y
glUG14UdZ34vz5wcpwUKjz+VdPyUlW0qFfCYW5AAivFfZRDOUmZmFRR2LNEBcZTTsQoX/XL4/etw
LFThKmgAcZogQUcubh4tDPlI1TyNcM3IE1vohCfGPg9WEdKRdOJaz7ub31/vv7h3oC7sLQkDj5d3
LLd15s6ZaXFZsVEZ074n/+zWa5blx++v8v7128I20OQFaBxZXY/eA9VgS6GtZdGvc83rnJyMw+R0
w30iPO1GlYwWtlymjwBa71eLTUTKUuEhYEaDc3QvAwB2Kdw9C+GKoUKsNwuMvxGLrGz/wS7+T3gp
5I9+nPof/8JKMfxrP4mXr2PeiP8FrorNL/vfuyp236evL03/q6li+y/8Y6rwnL+25WcTKqGnRTbP
s/jHVBGYf7GBbNstS9NPJMh/mir+QnOELYBdDOk7lJl//+s/PBXOX5vdjgUNF8bmrPl///f78n/S
H83N3xqi4eh/f+M/OBJsAhGFzeWzV1pofPnHtvfol21SW5opK02l7VTZ7CevvGeqFvX1q3Dsk2oJ
ThtxmKqvCCAqD2eb3HEaCselOe3I3Vo685CZ/U5f1tNfbt8/f+avf9bRSsBfxUKAj49gZ4wYWEre
/lUVBAi/C8j+Q7fQRpIAvGgeGL4MyIx2ObGwH6zV/rvbwEbOzkCaI0gWHsXRApcou5B8Ty6ZkRXE
384VTk02sXKTUGYlNvTUsnuADQI8QOQiXSdwrBRbVgOSHhQEA5azJe2qq0mteU8ma8KJQJ+cAXY3
2RWfjC4bv3Qk5PY7URYcRy2a/dTmHC4e24VRGFbJTH3JitF51iZSpw5JsK7ttt7OxZ1ggGLsatNR
4FMbPOn77Zcwxa4mdJ2oJpzs4M56X4Vt0Of+2f9n70yW48aybPsrZW+OMPQXGLyJA+7OXiJFUs0E
xpAo9H13ga9/C55RVXSQ5W7KN60wS1maRSqvo7vNOXuvbdTL08ySIh2ogurdQ9BinPbKKcNWILXB
2sczwakK5X/Lz5Q+M6ndR/0uykPV3pSVYV/VZVaM+7i2amsj+yL5Glo51B/dJPPWJzwwoUw1jP33
2rTxdSVtHe2qIEEbBk80a/2oEnbpx6mJVK2wpEvhwQ1Y3t0wrNGJaRj10RCUBX3ECPG0ZwbT/NMJ
amKQSL6s3as0rKwKZScTKmTQtkz9IhynTy19tWpr0z3n/GMkbLBnJSvtzeCIvANf4I7BpogUK/J6
RbHAe6iZ9dTPi81Tlo79LGF6gPjNRq27CNUqudMUfZjPvE0r+R5MA5W0T0IJQHmAlBD68dur0AvN
ZE6Qtxkb7aWtZu6dTfut2pQK+ikPqnV1mcxRfxUpDRVllSPYWRQuQ7xREPITNNCMizOHb5rN6WoH
10KH5hxma9uyESQVZ8shz5sHR0+uZlGkvCg0USy6OgjuNlJQ9Nid/oJX/keE4DpUAzbgLsktzGHr
DLsZ+23Tz6m6HePReOzTuv3MwXH0pz5vbtAYFJfApYpdoMWuh8XHuVFGaukiyBH1ZlHoR0N3Tj+8
Xu8PBw99oTzrprbY2Y+fi1DsKp7URPMjLchuOevSQLLs5un0lX84CjZktF7sKdglH48SylBPkh63
tQ4t+nqKi2ybBbOxPT3KO28UgC6boBJHQ2W/ELtWCzyyjS4oAy6mKlPnszs41gOnV/NVM1GHzY55
507uN2Zm06/MBX9Rp9GZSXo1Z1rrX7C6UHxp6kw7WfNHqf0WJpLIsu0GpHjzprQJsxnDYNok9VSc
oYesPq93466WrGBKSjOOOT8OUT9ezZWtXCW1+aOOkHVuuqqudtQQpl9TYceRRzTIdGbbuFqcDuOj
dwcYhssFgsnqzisFXYnQVMghT+twF5hE8UaR1X8Wss2uxGTYf5951Mvi8+ZjPgyITYpURbzEgsXx
+I2KOVYGoI5UnzTIdKs4kfBbtYJVk9mqpwsaY1aWuvdDpQx3s2bJ12kx3tLVkt2Zme39u70EYWBo
AVnCjsZYfUGkXVV9wdfuN2Mm/jZLpfkUaegKTl/wesfMi8UXqrv44NDfi8Vp+nZPMjqlZtA0JMPI
VJPHzp3myyKV4tGKZnDjJW/4Bphw8EecEiYsy2Q/BWIB/xGN9bUvqEekCsuB15n6M8ts1KfbeYiH
M9e2vJzHzxIBPropwNIaf5qrnU1ZhtbE41R9U7TRTuay3lPlbW7wgWffT9/G9+8p9Qg46Ms6hK9M
rPY0M90GwIJoHinEjreFO5bPiiz6DYUzc1tWYXLG8/3RpQnUexgmWQCx/R4/NkVKi8QaR/XLuKz3
1qDga0jHxCeu5VxSw8EW++Y2Mi0vZDuMXOA22VevPXqRsJtKTQFLdnVLKz/UCBiG745OzJiCevBK
W08XQUlN43BMzPFCV9uy8KewrqabXFRqt+3CWn4e6QD227SiMX0rYzHpm3BUkIadfhKrO8OvZWMN
Z3gJ+sXpsfbhQNM34W0m+paekfQNLDlUIRO5U43inHtAX1b24zvDWItHeqkeLxl4x09BI4m7BzKs
b3u7V3+Ms0wWtaLVPjVFT5hsOxWoEucUfPw+ltIIPQAe5pVGLW7ywAjSP2nR+qFCjWf3JUdz7ezM
NKC2mUvDfGxbIOYbu2x10weCGhSbQJuobPzx/WLXRImL3Hp3OQocX0OaupLecmxstclwbvTMcK5m
vZmuBTiNh9NDreaa5dEwm7G1x49FPrK6mluLOmrTxmZ5NrHQ7WfNBOo5By37yqRptxqI2EerTvr7
06MeUtJWTwk3PS076g/MBfbq2yx7R+VVBBSbI/Z9SOo6KDxqHc1zPqOb8YjcTS+7RhsQwApTgmeX
EOu6XNcWdSW6XxTA9BKoBzea2BjBbF/FdjKX+x51x95q8rz3htaNiytt1DPrumHlyP3Wysuf2Txk
aHY7mO6bVEuc0T99aasl4nBDCeugaMhMutCtjp8d1tmxHVWOK3oTdrduX7k+qprozCjLXLK+fzaV
NZw5C7XzsDt6c2ylGTXmlXSQfHZFdmMPvf2rtBMb63DnRFe0j2uML+N8Q5KD+9iDnzyzWHwwPkQr
0uJIyKDMt2brornS2zKxmEfD4qZpjOtKN68iUd/Vdvya92ZP20M8s1z+PH13V3P6cnexOlGBoxVM
qpK7+jLqQtHjgqLVNq+MYZvOTXupwgDw7KGGsY/P4I/vM0XTxZHsMpngSVq9p4gpbTdUSp00gb65
cUsj+2LmUXGZcp7ONya2H4LsAdIsqQKeiElhPbPjWBGYLK6YGgBfick5Ao7IuiiIr8SMdVFzxdEY
fBEidxpvGilPc9btcE6UmhgoR9jamEGFxHlBZyru3Y2NoeGpRrY6npnM37/gFHFIMFvKAdyctSua
nhQC6MYwt/xbBDR18duYnXMW18Nl/fcLjise4yElGTDiGBD5Z/WghaV0bVEhC1bTJJg3NJ+sn8Rh
aNJ3KByau5xp/nNcaBZSyk6Qo9WmiJn2o1pEv210r9+F5pbZRvRyrjZKTrtng2+lvY7cOW5B3yDe
pZZTQhA2ozn72qbpTHBo6qA4bxJ3LPZz202vp1/eQ8l7dVE0LniKNmB4AOmrtwn3ZlkVsYngLct3
baizoyWwgPCG3P4JX0uS3qBlyo+Y3icS/6HuiRtP5GIawgUOmBiQakyAiOko6dPpn3a8QnO7DUpN
LkWX5cfBk16dl12FZz2ljUBNFNf+0Dm4qHRKOfdOqFnPfziWiS+AQC4abRTfzHWtqe9HSMnwH3zB
Eu03DlzJHu+WJwXClD8dilMD2FdO4+gk3zVY3MjspnnqHZ+6knGTylFsqeAMe0tk4sypaHXg5xYu
JxQqmQvR2GLiX50NMiMkxqxiLBVd+syvYj7C19HnmvjpGhS+HINaUjnM/Y7oGP0qYo3buDUUWqNP
qh1eBvPMQfHdQ1328azuLLHL8elQ9HuzSOjo2A2tFVy9Yk67Fvcchb3RvnTIiPvjG3081GrvK8xG
1YuMoeKobLYT5Q1PtBnzZDeHZ+af4x3Lcp8pVGJKXZoKkNaN1QaPmI/cDXo6cnOhDp8H5D7PJfqc
h1lOzv3QhpqfZoVxZr17/+kuo7Lg8uZiRWL1OV7WmwkcpjsQIDeFKB5SlOv41IBkI6rQL8IscLCV
wmA2oqnc2nEb3TCll58jO25+AQ1Hj01szPAwZ7X+5w+Z8w2o/aVcTL9tNafMZCGkRdoJf3Sku6tq
uHwSh9IOa5a6/dOvyaAkz403QLRghFvNyWMZluaY28LP51K9MMLWvqWPmt6ppcieTg91vMgcHjJD
LXX/ZZmhinR8u2etqku+bIZq8X1aGUIsFaXvmbf2uILzzyhUkZadL5iD9Si2YjWVaQSCzqhAO6Gj
w4eyGhbXgH2seTOQcPnJLov52hmCcwDU1cL+r8H1w800UdpY6wjEFosyMole+MQx91dU1HsSkmvz
E7hAzLV55O5DyJDP1DeyXS7q7JIjQPwSirGuz9yG483cP7+EzjA5soLaw7oHohZhgFqtENSrJ1Bl
c5D+bO1a3uUoGC+MQp12otSrJzGq/WPV9sWZLOAPPmgIQ3xTzPmHFf/4WafxrCZdqti+aynyOoeu
/4xVOdglfffI7r/fWWkffTv9fn14ycQ02rrGAvRuJbYLe1IcSS6JLFE0pa5O8Y5T8CUOPeVvltfp
eja1/HlsJ7lPcls+nh7+g5nZoYZks6eEGcHrd3zJSOnSxJW18ANHq3d4RvvPMk+D207X+1+nhzqA
c442HYvW5M1Yq6lZrcqxcbJZILpFccdZ3LoCjG/gb+3r64kEvQuRCoOq/DzcW2IM7tRQpt8Lo7Th
fU7RvzGHUCDh26ZHIOgPHF85iPwQYzrvmjrVo9/hRuTDLn+zGfozzs0/b/WbkdYToxIWRaowUpG5
kxdQcdsWWqzRtlHPZSJ//C2/GUs/vqoM8RTIjFb4WmWPn2Y7D7dyyvVPEUbFyq4Tol7x/2S1CDKv
jY3hthnHXZbZ546FH75Xy4GBIiUF/gMm582K31OxNFkOhG8QHOHPVoDBceyMnSTbzT/9Xn00lEEs
BRu5pRa8VpVEQTtpEHcYCg//Pms6a6fX0vAz6jwXp4c6PvT960nyvsC+Mw+irNUb7GaVo9iSzSmI
dsSF6LJ/uGrTX5uume/mWHRngOjL4rL+Ylh7mBChd0D9XL054dRzPuhLnmYNyaWnPeXh1pZn9jEf
TUEG3V1ScCFdvEtwALOQ67XGKPOstVf1OCt3RkTRTlEbA+EybHu3i43b3DSKO2Mc2zOT/kez7tvh
V6+sNFohmmGZ9C0K+FkbOTvoEfkeP5YK4aCzPCpGyf70k/zwziKlpN+/pI+tK9uwM1RAV8x7I6nX
PqSB7BIxcXpmlA9fTQxxbHvZ+FP6Pf4aEanmlSm4tCRTnb1TSGuvIpMUAtvk6ev5cHLlm6I+QNmc
KudqqBQ2hZ1yzvFTl3QzlOaUQey4kxdZ2kPni6et1IdyN5sXXdpX32pLzC801VUguxR2z7xRH34n
oE6Xi+aq119/ZTaia1ruLrp0Hb9ZU9+aueHetolR+/3Y9Zenr/7Dp/lmvNWJR42mQtL05+KxFnt1
F5oQKAz3zD3+aBRqhMRzOvjGWPCPn2aQY4QxVObWNlPyB62BlqGMkfpvXMvbUZZ36s3M2RVjvjjZ
+ObtOdqTGip2bTXH29N37KNvno06kSQUzzgGr66lxXqoFViw/Tirmyv8x7GySetk/D5M9NE2pRHX
FO84M28EekNtn+lDf+YnfPBxLLRDgeKQ+dFZHwpRsRnBkBeOT2ppf91H/bwLML54aM3N59NX+8EU
AzQIXY9Ja4m23Wqtt4kXU6UCckPqYfGdsisuckpGbVtWPxqWsF1GyOzu9JgfvC2MaUHhAlfE4XD5
TW+eYysnpPITY4YxcSfEoGhXqoWG/N8YBSkqyH22y7TUj0cRgz3PJDM5ft+ic3X08rdRG9mZF//D
24d2gH8QUrDGHg+StUY/2RpPKiYNJGBdcNIt1DbxfRa9/onycno/JppxZtQPbyCVt0XySDLkGtrH
Ttywo4FRa2oTt5Rbzes0OtvS1fntqyUWOSBIe2ozOifr1dTRQgPoc0Vj6hhluk970XztJCJ2J8pn
7Hxd95jMxrzHXgU9Rh31fVrp02WrZ3jXlLo+V5L68FZDYFwEssscs7rVAxaaEvktx82owJIwxoXc
GaNe7zOU6Uzd+Xg7kcd6rln1wXSwiCL/a9jlLr15WaM4EgqbJuFb09hu9WoIXmelElt89rWfh3Uy
bYTRuCQ7EQKKizA+86w/qFmhyqQ8BGaLTilf6vEPINIv7LIydPymkOkzC1yfe1pjgeDInFa8EFo3
/ppbG8tV2KnaY4nB+QUnSjRsunzOy201W6FKiUvQkTn9ha1ypg6bPpiboOeYOtgirRezzu4iQwLo
8tm/oiDpF7OK3mUKVt/ewXymaN9kb+6Ttss8HA7ztrZ6LEG9PT3Oo2m+tk3wXQjSgJUkNi9xiSY7
NXaST7EdjzGS02A4UyL66MOhV0dbgqlr0Soc38vJyhTCiACfIHsBMhWK6FJd/Cin78tHb6pLfDPN
X9qc2hrMV0dFTesz4YlhPt5U8UiqtCuCcacZody7xYR7OCwVMlVOj/t+2UDFizgZLdUiJDdWK1dR
hEkiXE4RjlaFXoTKZ9uIKNslHdyi00O9r8owlEFfCYUSJ4z1k1/SJ3sX4ZuPYz7/3I69hvUObJVE
t+QY+ZawieSm71SR/4AUJ89Jxw5i7uO5iVdOX/ioXCiCk9XkPlaYM3InhD3cB70JLaJOX1OlZw+F
6tC8SzLdBTvTq/aNhWdy3trd+EVRc3qmrdFWMX4haGVbcEig4wghT8aNruQCz6VdTY0XWF0S7tV6
MF9icrRxNxGT2e1YIfU7ZwqJWdBF3IzbUKjNA1tz/X4pTBIYMShYr+asLHd50ZLZVea1/FR00MnO
7BDev8gLMJNS38KJXSCGxy+yS7tZLxKOW6kVj9u2FMlDQ5Xzj+uWjLIINPhWWLTW+5Cqt2IrdFNq
b01PU6eY3Z01D69QA+QZXcZH75PO1TC9LW3ZdenWQW4I84qR0K5WlyIx9Ce1n42dUTUU+RQIWb/1
qduOimWc6wl8eCuXYC/Htnij1x4IvUvNHGYXQ8O2LjcjvKot62q8N9RJfANJVO+FXVWbEMwN7CeW
woZ+9TWTGvw0HI7gU4J7C9vh/elP7INzy3K85ZSwSLj4L6sCFBYd1rhsoAA1tZZB26nVv9jIQh/p
A5l30qqggMyplv2cQkOBMU4U5OTNDh+hB38irLHd9tMf1wH5TUvEzXLIX1rLx+8duJ+IZKNJ+LyV
5V2WdAEBL8P8SzNLzLj1PGdAzsJzUpqPJjaiAQ/aSOCAa6l1o0d8hNgIfCAQoxfqFsa5RvzSJKyI
Mzd9uYCjicVia6HbvApsipGHri6wCbTWdal0+jUmwSsH3fKmwl3+wHTT38QOXpYNqSz6j6yDvQ8R
sN+XhWNSC66TB1Jcq58OhsVfldTVz7YC42GTYdM9M/m+25Isv5EXA10U3wqBBccPIQhDJYJXwW+0
iB7uASP8DJogeGlTG/xlW8SRuq/sSP7u+WnfJn1u96fv0rtPZvUDVluxZizgdpgFELM+Q3YeuU/z
EJ2rQr6bEpZBOICxsQatj1zj+CqTTgAJY52Beqbc0Mq7SjOj8KRi3DTWcN2Z1oPVNmf2Bx8+feSw
nLmoK9FlPR5zrGGW2Au9xMEyX2yI0wuZ9ohdU8Z6Hxeh8u30jVwpZNlBLReJH4ldNqcwPHrHA1oK
UkahCJDyah/4IYhPP2ldOAAQaZvfcsjrvwtSyVH5gUCZagSFpAed2ca9+7qW38CGYZFr6GSTr56m
5D2LyCRW/Bi5LAQ9mJKAZqy7vuqrL6ev98MX581Qq/0XPc4QvQwvTlFI8yoR0QNoqezi9CAfPUSH
Hi//OSj9VoNMwhxkqCRQHzE+BttirmZgfrWj7gMyZb5KFO+/T4/4bsPHaZa7RLjPopvE1nD8FJV2
mpBj1S7VpKC91pxsuoXmmN1nMsQ0PPdJtitmTLT/f6Oupqo06HBPTY2L5dgtd9jS7N866dK7uoVs
B2e5ulEm2EWnB33/BFldUAcuRqElGnB1c+t0nm0Z6YFvJrG4NlVoWRpY98vTo7z/9hkFaQpbHBDt
jHN8QxcskDPrQ+BnrgY8NBoQ4EcmHdt4nG1QCxPUyDydgKuVSRafeX/en7isZfQloI/aucoW83j0
FBu6zEor8CdXT+7a5ZjlDaTIPdpGewOZn2jHrK4upzYSX0Sdui8c0dSdTS//agLKeGnWTnZmv/fR
DWGrh9kKW8Cimjz+SVVsxU2xGDESQAxI/sr0QsKefg4arQs8Uy9BAxc2HE+ixM9FbCGM4P99vSji
FrGYJdC0vtOGkuE94dUYwm1kQJ0LF1GbB3Jt7reJqFSV0z+7n1JU1qck1GS74XQqK0+Nx0zlw9Pt
hM2T0oDZt2rb2oOujQnKMNTsK3KX6CsN2M9lYMBHrWj+mNuojUDjRKlRFJ4LboW2cgnbaQtA0PwW
9b0b7aVRCoQZpEN9Bg8FF6FQtPHetAb1Uw+iOMYqnzc9oD2FGQ2iRJb6desM9oa2GcJpsLhokipM
l+oG9pHxC9uF/F0gw79x57SF7yaa5KvsrAIsJl1e6uxyNr8Y1VQ+N0hguB6Ym89WKtTbYBCy2NQZ
6NNNbVj8WQQzzaypEFlGnptMfs6d1KONZXcKaWpJZcc4XkpTXgl1GLpNFzTAIbVyrCTFcDzmbp7V
GFhnaJ2bCHxIeKNY+qT5cEPqvwkxCkPfrmf1EqlK/1Wilk62GFJhX9mVU0b3yoj9PneS1HlMYSym
w7YeYTp51JKcAYapo1yodeiiwSj6Rpt9yHKN0J80ekUcjATXl9e+g1wAKK2VV8FTHBq0OGKHEE4N
Xqij7XvRZTmNwbEpN4URgUA1SSfLtlqUuoanBiK1fcvuweWFWUSnRKlV8dJJnMzNQPPLS4CJZpBG
gEnipnEsdt2gf2A/W5JzPxy4tPU0EcvXAabvfUVD+jUaU9FB8cnVzMsUgLS+g5Vhfoa5G4470G5B
etHaJhSeeVa7aiMljSG/0hQ79ho4esB3p3b4orUFpRwto5jlV63FqVVPayA0GWwyEpTxqkHDU0J4
NxS5Yd9UBw6Oe2DixKGGGqhbUDnTAs2RB34OzpXmM5UWqDow0wJIzgfaTnIg7xQGdETnwOPJDmye
qLRg/FT0cMoDtqdaCD60A4D5TAvXpz4gfrSF9jOgZmwB0SwQoOAABFKsPP02HTBBQ6Nnn9heOvfd
QhFClABQaK7LinKnXmifpwNyCPJDMy5vJSiiOihJdBsPiCINMQEkZ1CV6YYnB8bItaT6XV/YRlR6
wBxZOhUdbw7t5jJuVHXYACkxG5/9kfybhvPwYhygSXQD8RoCQwamhBti/mIFofqFxqf+wzpgl5ID
gmnq5+axOICZKKLCh02hp9u+3scAYfpqgpZFuSR+7YxgugLbC+OpzeLoc2Au5CdDg1ecHnhQLau+
symtSDa+emBGsTFLaJOTSOjXdAnDG5Il5YOyoKbmBTpltaKLLuwkwsiYBSke7cDRF4gmnCpTSRbk
XCHEz7F3Q4P3b4FaKQfAFdpAQBgOlFjHy+lnztTFI4BYvWoAx5oKw3ytD8gsqDTgs0KQu3ATD1it
jDOdsRG6LOPLqEmL77VeFd+hzBjP7QHMpdYNkC6x8LqcA7prOmC83APSK89HEqO6OC06j0oj2K+y
s9iTNUa0HxNjfLRlql+0VqRg5wS6tanmqz7N4r/lhJgMWlOWfItA1kwbEOQNE7BlNX/nA4ixEM28
5nWO3X3TuszWLmxLTGKZGGDiwA6KnoC62U960qftDvSZbP1pjHP5naqZIf1Bmla6neJIv5dxMEjI
eQq0RDc21P5n3NQZxN0JQTUMybgVINkmpbsMTNKsdzDdEtIwWkmz220XEos+EcThVQoCJWLPszTe
4ZSCsah2Ur0CxaBmG5vyuULdOVV/VGY69xeTWcKzHjIFEpGjccqBzDaoky9aEy4ZuZglnMVYx05R
YJm3QaR1AlRuGz6bFsznzdyCkvaqocdrNklVgbOS2Jl6WcIuDEEEI6m6SHMx7p3EThb8XpL2F1pm
G8+6MvTBvirtJr9sxQAbWUXu5G5QYQX8OYah2PVqkMfXui2VfRS16m+9WZyFplTT/iaz8hHeVcKO
2utbmN1Paae0xWcy0dL0IrMFBeS4MzXEaUj8gZH16IYxxc32tHGKwviamhUd4JGjkHqRkOUePxmY
YfNfXZqMpEk7Mia90m6ra60Hzhrasf2k1u78zWQHamyZQcm4jI0g/gqEEWdvMuKRuEs7PExbcHJF
8ncA75CETpJLfqNIcGmMqn1GrdbQJmLc56qHxysi5WVQWjenDkNpws/gSUp/1qP4B3o/eTfn8P4f
eLVHUhnCSuOXxsrPxjT7/tLog/JFpVeSejiO4fZ0dhAyd4C3nA2CvTMWgbJQOo2J1x3N3YjAx9oi
wlxyMpumS7fWZE9f47zTnhUjgPAaxinzhMI+5MWJAQyC0ml04sBzlnbV7MzH0A6UbzXRGxzZDcl5
QGkHA+Y7VVIYRU0afYXGCeKzTOEa5ciIdNJyB+23Ug/d62jM03d80yMfHsD2axHAbWKDMgHmcGcT
7lGkqNX13FBJ3hWw48N9JuLs0rJanpkk7/szhZTshy4i/a6xCl3601SW3ZPRJPEtXC+j8d1yru9a
/lfBhuZsZW9VPUr/jkCeRR5xqrnlQRdlO2c7yfCqg1ObQRcF9k1SqdWPvmx6ZSNVLe22w9RhRAbf
ZV13BfnvlyDF6m5vVqnieFpW6OhMevTKnjnAceD3z1azw4Fj3ptRIb8EBXjzvahi8L3DbI5wwUfK
oGzjelfQVeC93uAFKWtWUlTtG05BReSDVtQCzyZb4iXtCliWBsm5rTdwX24VGBUueaF4x7GcZyWs
6kRekYsD597IX40hkhAHa1O5zYwoSf2Zto012ricY14hVhtqSAN51GV6nTlV7ZByOCbfS75HAlOh
nwOKbap+hhZtKt+IROAjtLqofWmmSVrewAne2tpK5VwVJPx24BAJVmcPV4iXAhS1amSERQz83k2e
6/o+KRu1/TuXIlRhGGV67JlOHtC3kO5iTeWAYHk59OeYxR9arpGMpQokVhmvG6WP7tCOFSlxocJ8
yCDQUWacS4+wG646TxO2x0SRsJSMepVhDRxKTvdlMJcdGlhlhJ0kq6LeQpmR1w6xA7AoFYQDWzGG
EMaZ+WXqg6US2zov686zo7j+ZZIr8tsBzwUoM7TzWxe7jbUJmwEVfjYlNrkhHZRTj2NTY3iNPjcB
GyKc2JsgoFC30Wor7D08m8QesPNlOnNp3nc7+qO26esokiG0upAqz5xiDm2B44MEPhgaMPy5FBHX
6lTop5CUpkjxsaRE2IQ4x5AW15TVNexrdxPYk3FFxkO3M1o7JlWhGz9bs1P7MouDL7FdKpdKK+YL
tw/FQz67FoXpOLgumsGCNzgY+5Kw6X2SmGTSFQA3YQ8gXp9HcJJpC2a0qp9On1M/qN9gNMXdjL1G
BVKxttETKzWPQacG/qLb32uwRS9NQMZeVZnWLZEPiZdpQXLHBjsyPYmH667t7eiMFmopL6zuquly
oOd8ttzcdaFYSHdsSAxxfVMnUHhUk/6BuYbteDHVf34wPxpqdQ5VlK6uy4RKR1so0UWUau0XJQSm
VnCI2GcTRom5qh9NtsdfT9/pD+oO+HuwUoGJIcDrcER904YFIAmFt0tdzhUNaMA0rbcKyI0zL+iH
dxI5Myds1I/OurI6qwWZzEni+hjE8q+5IZwW1BogUqpuZ006Hw/GcZoKoACCsCpykJ2EvZ9oBEop
kkiykiYpO88Hd+LcdPrmvT+/g1mgmPGfIy3//s3NgzocoT7nqdEQkxeRCMoLZ1qAgZZAuRtWmPmi
NHo8Pejy81dvJWVN1AOYSfnYD+2NN4Na/RhEVda7/oQB0J90kfqxehdVN1pA5sLpsZbX7t1YOJBo
44AE40qPL7ApwrJrRe76Qa2br6PbWqNvWB2oUNmpPtEgxWNUGNk3SJ3aXpaW/nx6/A/eTkqn1tIw
gNNEr+Z4/NEO2Hbr1I0NfRTPdYa1kVTI4V/tuP+FGP3Ha9HBD7n89X//z1Lq+58hRrvmtfgZ/ce+
j1+Kl7coo+Wv/YMysrS/FuMSwd4Qs+iTLHCLf1BGlvkXYhbql5QWUXQYFu/RP/nQ1l80GyBg2TaK
54VaxCv0D8tI/wvpBawvXA50XKgLan9CM/oXwuO/X1bC4NCuUJl2NQbh8PWuhNpp1ByKEaNPGAzp
Za9Av/Em06kSzkYpp+OJlAmwxJklM2+M6/G70URmvx+7tMRZxyIPgY6DmY8hq1S9qlRzwMtGGO4t
EMPmjn59uouTrsu3nTWPF2Wn14QuNJPDISO1ldGjpmS/gM1m/9w1UfipaZWSFGHH5JgZVliivECH
srgxNHSvfj/NyiUC9fa367T581DlcUngRtVZF7MITOkNDVuTLQ2yQN2bE8lGcJvBqnhtEAXyS49C
5GpshxZcmu0233kTos7D1Wvf16U07u0wHfKLfCqTX6ky1Q8psP7vrhYOsF6HqP4W6h2Q3VYOiXIn
ilFejCqhKMAP6uk1B65OMBvVqp99qUffOqgiD6BU88nPS1CdN+DwFcODEzoHXtla5hOFuiGFlKsk
7INHJf+l6YGdP6thZzvPFJQ0ii3EPURbRxuMx6HI2U+GQlC5U2erx0qeDxlnaFvGPRBxBdKUg2kb
7nkehmQMuMiQNlNu9DzFaCAohsqTUt+mbUTSWAdhv9n3RRO71LTD+opUvfoX+i419tTJSOpdIyYH
dlVCp2uTBo2+SFDn8i7vl0qblrRtf4XHC2RGT3pUfhVD7wuJterrEbEPVhmITFb6qaiGlsep23lF
El+RRN5MmNivyJU6WJuUU/slGtDm26Qqzkuhj+YvOyrafMOxe3o2EyX8mqmcfTepU+T1Vq9Mu4cC
jPkN5qfbEx9TjS0BbFR+9VtT1OZrWNRF/gl8jqntolhBtAA4WyZPHWIL0+9kYbG05QbFFr1f7LdQ
T9JbDXNdQcYAyMAdEUO9/SBE1XCyVmz1EmPzUqCUlE99myIoAFJRh9EjhAIOQ5tYm0a5qSu+M8Dw
iHabQs1NdsCh/FsvEQ6xz5YEKyHubb6hwQA+XDfon5rcdu7LiJ3vzhjmLL/XkMZQD3bLUbk0M3P8
3XSBGxMTAvf9pWumzuEjCAxxTeeoCTf5RLndJ9cQZtacFXawK/Jc4YjYDlVKdoiEkUeCJdVGLYs6
FyJ4EXRe3dZZhV47JHhuDsv4G12T6LWm7oSk0xaVtkHGyPkXfPaY86yM8kJaYXGPc95E40avgbcp
5X33Y2EuoTElDcxtJQuHvANUN5GvQMX9TYwLMgUt6RabTuLoLZ7zqHgRGuCrzWgazRcQliRzREYD
PcJUMpiS8BbM+raPyk5udYq9mq+EKkmCQ6n3V2Mjy4ojkh3uNL1S4wupFPleJlYFHj1Th/t5iQSt
orBRvCbrnLtcbQMKc67WPWZNHuW+qxvpY4iEhDQCXYqvYa66D1WX6Z9V0Eu3iTGTMhDafUneApBS
HzlsCfKcEpjtEatUEqTW1vYPZsj4K0F88iWwJse5dDgAZB4zdQ3JW8aAs4I0KD5RMxiirT3Cn9+E
RTJ+JlcQ7WUO2NakNJWmcCcbnOSU1SwXaFo+OhrC0LSXy3FbXMD9TTnXT0orr7KglwRdEMvHWz84
5J8SY8Sp/7B6/e+K/mZFP9gd/+clfd9Pq7X88Bf+czG3/4LQBWCH3jgSHcCE/7WY29pfiJw4TsL8
pOz7djF3/qINu7CIFvUMKrzFw/DPYq79xV/QkR6jKWDDiOP2TxZzqDFHO08WcxzwGvsJQIjLTLW2
i1tM4XYKMd6LaNZrTGcQ/mkElERmNtKmLoEob/4xAO14mqtIA9TvuEnsWTOwPbRG3fBlBHFCxhHp
Xz8weLCS6A1dBESEyuNEXf3XOFcu1vmwuKLVVT2MWbh0IRQ5wvcmIvDaqCCAsP4P4UNJwVx4SjGn
933fWTeaGQgKtLKxnmVK1Bml4qIcl+yakQaTOZkg7TnC8YMJ9/kyhur/Y+9MliLHsm79REpTc9RN
JZe70zkQEEAwkUFAqJeO2iPp6e8nz6y/IqLqZlkN7uCa/ZOyTMsCx9Xuvde31/IJfYvz5KXXx+GU
pRmiUq9iY9jrLA4QuYnN9QtZfrHaidra3g0zwk4nxuSeBBiMrFOCHz6TPmWg3zUJs2nI4Q6VUDGe
0LqeAY2eUtQsXZXg+uf0njhode1etWZsJ7j2a0Oyk2XlMLIRfFhkmA23qKOM5NvQJ+PNNDAqDkhg
WkQwJdVynxrs6h+cVPWXle5p465iFeGWcEBR7plo4FlotlskYeGOWIxWRHgwHMbiHge+JK/sC7nq
rAYnPIRPKkkZkib27H4z7CEmJM1NoE/ivvDTC01hthiM7pTbHHuFJU6STRmST0s+w2FASj4yJyKV
yFL2Q0FozBctFwk1G4A4Ju3lYHzRqpRApJZe8Ebw9yVAs65NzCOJKF+TLnZF4Oipd6GzW0qoqNuS
/ZRq8bIEmkgJvuMYyjooK81/d7rZItLOsYd3Y7apBqzCkBP2QZX9YA8ZhhOeVk6PqiDsNDBEv+xl
MhIOM6dMtc3RvszqAqdvleF91oy+vOFJaGOySLxnCmDjGj88zSIkJ142aXNsjb7naKOeMOn2te3N
Z4qW9LXOYfbO2EXi2qjpt/kolg+rb5rPCSOwH+jD+q3TLWt7iGvTIiFBZ6mB2qFM26goSp9qQGjE
AFbtkr2njhoUUQrrwgjL6yfm9rF8dWtygsJl3PSPmlQURuVMAoLVVjcrawtZhCU9Lx/F4GzAC6Hr
XnOFsh84ivq5Madsb4hiEFGLo8IlkZzMSFyEB7ScJGXXsGorFBPHbGT3vmhxeWLyXY7Rmrr9xZgl
LgcSFwgRLWzx2QfXnIjs1J3RJMKmt6+MHAv0iHeufBR6ZXkh4NVAWozpEPpNIletE9JYVOuh6fLp
vgNayC9w+kUbJnnHMkJPW713WZMrEnYiM0xCBY3GOc2aORJ2kK/q1jBappfsRZUfg+H13VXnu+m1
dEqcH4Q+z9vESaKMD9ZKurhcORfbgFH+0Ks6BdMs45esb9Y3cnhSohM1x/lWo0Ny7nQhv5WpJrWg
SXLSKHVFMYgIZ1d50K5+VoVLnM6PnjnZeagKczrh8J5mAUnH46s959abKsRC/kqOHWhQqZqqc121
N3ek4dnB5fkfg5xtpsfO3D8S8OENFxaPvzRa8m56wHxS3XONWX2w9Gahhx28Otmi2uy0ZG36GpEG
FqbuHrE55PxVXLiM4XUzwf4VA9CoZtd5hAGTvnE56lLNp0lksxsMyiUgNZ6ncbh0Gp/DIVqEqbCy
t5n6SOJwRUzh2jmPYAWFRc6HJAjLZgKT85CLx6qZd7T445XS9aY42bLP3KhDzSH6goTK5SZXKRYQ
Bh6k71rOhDOIQYy8Q1li3h+umW7kDKiIAbxt4SPzY2vhAHbd2N3m6+VImygibRnum7XX11BA6sVI
u1jpfBGGlpqXHc4E+qXWZnN82Y2VjbPrmjnGaAZiahdnDlysmDA16Iysj/pl1L+6q4JOwz9DI25K
sP0N9q1xfaepVY8n00uwa8J8cyg/i7LYjEuxPkEu57yiF7SetxyKZEQLxiBLPLPY4d31XIvk+5r8
/K6aTeN9Q8Peyewgd6SLpSS1zsoUfrJeNTwqjg0h3kTs+Pu87d15TziUM+/6JU1Ptl6oyx4a4iUj
tW/ELNvPb1bcyI1DDIlAD7l4Whsq1cjvyZCs30nS6W6btshfJQsXV2nqGM8xN/R3Q6p0DdXg01Dx
0EG7V8XqfrhKjV8tpD094HarhtCq4zEnrAJH+ECiKHe7ro8Z4RGT6z1b0+w3Vw7KME6Ta0XB27KJ
F9GCrRVvCR45o6L2Zgjd8LSBw7HIQV3WxggnXyf1ki3R/Dpzs/GBeb9YjqqX9lOjAHLDfB6Xr4z3
ufamokzIv2wTMQWWUiTgZgMbLfui6qp112AVTN/frTR/RsZon+YtLtK9MZH2GRRYHDCKi9vxiTmd
sMgeFiIObGMk6KVcofqDUVn518xVvReS/YDLwIA7A+E8JEDhcOvHxfXqs/VBXpTuRJqdrFxmWWO+
0ncBdzQ8UPCVL4ty2qPY2a9OYlcE5/g4e8EjyG4PQp9/q5tmfrJN4NZAxrrzTsTl8IjLELFPlZhJ
gSvN3uctPg+EXjSafzENfv/hZUtx57djwwNDTGa96+xNKiQrs7xf6ixv5gNvW7/Wr2oajacxJ5Um
7JOhJRxj0PwfRVMtPyY9Ia5OSJ2nUyVOmbWSZF8VXX9r11p1lETq3PTVPLzUXlumO4tcysest9si
WIkJbINRGCbqlyHdI80Ai2x17HXX5YBETxBybQ2Rq9fmuAPSH45x7GLVbKw0w2HqLejp7LPoH46a
12U3S9T+42Ij/O2sHMJNnycfT+TcNB/xAhCPdUMm1t7E6XPzT85jMCj8gK+NOfceB8KvHMzSCuAX
V7JNGNLZ6VvfN734ej1YEWQFmFLdW1YWsCK7nvAgMMZdP479BesvnggyWeanUSTldKoQVvF8RBX7
yhtFLy5yvzCeXLc1VWjNfbxPe4eAlFnTB7FbUs9MIssdCVAz57rUorrunK8DJhEEmlI5vWxLIVj8
scn8SIa6vMPfKEvCSdf0HrWuKK95qNP9+mL6qBgXfFDNLu/lmDevHmEmPIWG7dRZpODxV7qc6pB7
3sXKUOI8wZAnHu4yN06/9nPpxWEyUo4FioRsPYy1onhU+RgX7GkYzrdlzNerOsnsdm9byvcvpTsY
TtChqRgXfRYDteggZU9tNTV3RLw11bGR5czQhvCpneWYCN7xqNJdRwDMljVBJxukceteDGM+mcFg
sFuo1jUvd1afO5drnVRrOGYW4TjkajHK4BoueGmak27huyDjg2dNPBtXRr3RiutVsgd3I3AlaWbj
hRqhIm0Mf0y2IVq/f04H9E/mXCM4B4MEMhNxAGcaZ2UZYW64RGc5cXkxPkp1t/pfFuKckkB4rnoU
eZs+NwQRocBVddwhfpvpc60t6pOEtjLZ1QWlE+H0aLBh0WjZFWsK6f3Y9owbEqXcx0rmwG2845NT
1nkdOV26JLXVZ9+XGPNy5qc9mfqn1TVAAHJus9oatRcLe3DrSPQIKlUzqvpSUwUA12Qv9kXROuJr
PuX09wopFY9cu49vJ8vkbyAZ0ydldiGqO1CWsorQJ8Pur227/22If2qItx7yb/rhz6ZLsl+G29sP
/NkPC+cPzDlp4pjhbhvt23Lyn7NtoWO4jyMs1a3gTaRvEQ5/jbaF9QfCiI2s5eAx4uGP9D/dsDD+
wLKBYTT6zLYly9T7N2P+vzPqZwfhl24YUhdonlLYQ83CtsX5HVNlCcJ3J2vsotVjXoggmOsTzJl0
njK7FwNpxDGT7Rbt3dk7gqAnSmrvjb94voipl0xSjB3y/Ip0ZE5lOitDKFZB8/KKm9R/seOR+HPm
2n4RgnwUoKRJAVfDTtJEbpvbc2ckoFZY2/feK4STxdzY1xd7T/JnfEPn3dNYqiGlPuK91SDPu9jm
F7qarwdYGFJdqbUY9xpTcUtue37MJt2/dpkJXiekgacBqV3tD/zhFHZdqf7GgrGV8F7xim+kNrMK
4S6lqgO3TPVTlhXzt6Gd3K9+XanskFKUkIGbp2SyO8vGhccKeC5QZbVukETVvzlFa3ykdUU+o7Zm
1bM5cK4DnfUeFcSULPBexrTFe6ZkbQUG4+QXGzDtqmaq71xopsGOglHemqIjy3JUfneJ6lwVhwqx
9tSR2AgLS3zcB8SFtgSsQSyXnYN/X6BPg+tEqVowYOewGkYI/6fKUHQaMBVOyEQSD3HNq0po7D1G
zKetOIoBeWvQS0veNDKjoZck4L1S1Ro55tpld49GQ5SgBWf4kg9rn+z0QpADRCKkd9uxwqwx+/Mo
7Nqqn8mZE5VuRpomumersf33ksQzHXixSMAZKmWAHhlGB2hXkRpHOOBwOW2hP0eMGhRShcyJeTfM
ehiDsoXAplYe1zunh2QnHHFR8ujlIu+DxC1qQdQfweCkqCtCDnVVemFjrN5X5B+YYyM1Lcia0R6A
OQZjATZxKbsP4+y7Gu2B5hJ428uFD6LEzQLiCVv62oYFtnCKR2keh7Zs9/AWzRygKnlTlPopvwyx
1yOeK+/MB4/m/0s9Dynp1EgWczynXpBBXtAcIgT8SJJs6bFn66evTFDWCfgqJzzO8LEhvGSan49A
tK54K5MF8SDGSOCq9UYM7BZS/KqQ1F/qAWzwiIiG4bWyMF017wbczEH8oElaApNhr0H7ojke05F+
XY/YoDPsFFln28fG6xwa79qqvSCtCsK9FmHMr/Uw+98kZppk5Q7UkQG0ZU9cnE/AJ3WlWvY6Cwnv
3cr8hHCx0WeaKrub1eI9FmZGrh8H9JMiUjl6UmA5s6LrdVIXAFWblx/gidk3d1xbOORpYMM5zzt7
uUgdn1GLr/OICFbYyR9G4pVWmDea2NgYYpp3zKv5NqWlgRCOWWw/u1VTF6ElZtoWKpmWgylE90TL
Vf4oJ6W9Vv3QWoHqZPw5wF41AXegOtkT/PyuZLZiAeqBG4ZFlzNlLnzywII4M7ZgSp+yS1kt3iDu
zCswJLJ+BDYnxZgUm3J7efdkddigHx4REgu0/hoU28UT1nbeu5ek5LW0dEMq0tAqIDcCiWdbcbB9
bb3zNmkvbG0Eox25m5VOxyPHjjxtrY53NUWLfsHgTOWHISMeNaTrEO6+WRtT7Rf8lNQOk13HOi5+
kZF0sWxTIysRHQPstSNXIoMkpL6RSuv26Zq7E9YSsCN7fSrEC51qK0IPnPDJGxr/A++H8QXtVmg7
pWf9dKBZTsx9M7L8788LbHVeToVzHOVg1pG1EPWxj2mM1b6mUJA8eXQL/t2x5pGqtsqwkya28nX2
xagCvvj4JXWLJMUpVpvUsWtY+TwkiHDDF9GlXCGattjOXUGN1hxm5rqSaGomOnuleiV3btWXH1ru
9ERRtzSglVPtpEzusc9gbuW2Y26EaeNWiA+FPNaODyVG5gnDhozzaulEpc62T0qKnZONbFeYTTfi
em1q2nxK27aKL2zOvZfVVx4O/fTEkZ8sQZsZ+IFW46lIYO65jys53YK8fGex+B7wlMaPqpO554GY
zGwXE9+bOtVwhIvcWV59RcIDDwEGLZa/3vbQbVGWyKu+s18wf/9YeqKUC4u7VO4nw3wzkrtpaG/Y
dimJlj1afXrRD/mFTHwsHFkA1XlgJbDg2NhUbfrSTR7Z23bbHt2ODM6a7Iogz+aj5ZRjWNdfpkrD
tAiTS+wQb+rUMsMS31pWnUN3/M7GQR3Sme+Uv6Wd6skhhx+HR/YufSt/thcr3Q8IP9yX5c6Mq73G
No4il5KQw3LXW8sl9izFpegt7dKrRoBjDFNs0aNYqeaoiqPZVNyqS3dRJBTCae0du6Tal970hczC
i8nxL31D8vDJmb7O7+tEmGRN53DBzz/HXfLc56InFlw8AAxfTm565RVYhk5YZeoevvu6vhymdtbx
4eDXEoBwT6Pz3WafJ6qmtKeItY3JDeyuf6opXWu2+/puiDRh7tONSp/XK9jKy7I2rhSh7WFVG4G0
xe2YMi/veOToRX2RxCyJB57XvnRas6vy4rNx/KjVy+OIq5a+eE+SQQiNfYoJcOUVT9tsTnfkbW9m
EaU4m7xedcPDyAqcucqidM6bKF1VEaY1TV1DszEg2bE6MXyndf/StZUXks3phyMxPq5W7tumfZzM
/IXnaQjnwHS6Nu8npaMcDw0PAZaFmHsBUe0pfh5at7lq2/KNZbjnOR687x1jgEfX1MJemCMexGAB
VQpriNneTa/0cZf7zMrsZr6fUn6n5AaKGiTmjNvRFFfV2H33QOfDxp2MG2WwoDXML0KWNVe188nH
sbFZnFIWltzdMNn+rrLpb+zKuCF5OrJozw4e9cbOlNoHStyulipayzW+NGUnH/qNrSVhOpxm7VIr
7gQjNzqXLzSq8Hz+yBTDdBb6wkl8G7tpvV6LZFewq+KVtDik3t6bQu2rPN0ZcK/ILZzDHBq3qsES
ulOXTMkFRp0nRBLw8+GiI5uUI5+9r1l6w1goYCBDU52cNMe+GBbnDhUBM2fesrPUd3VlPbB+vIQp
2LWJl3cq3DFK5SqZOAGxLoXHLkM7mDvRxPSfRXUcRpJAteIGNP6qKJw706i+1HjF9C5MM49UVJc7
kxeNTXtVGEbPAKg4+i0Xm98ekoXQPKYO5WtamHsklK9UGS9sogIQfK+ldy3K+2w5aSPidN080PNf
OjGn357eqAI1RhAg5WzIWcmq7sbkqSyz0DW6fdwN+9H/0JrhenHyaBzi+Kbs7Ct9IJ60rCqGsGx2
m5/KQKCthRExLm1pmWfJaIkHe78yDKo78Pikj/J60newpqRLZ/Vr7Dd3QiY6Uz5rRTzVnR3J6/5+
UsUtGzNB6Tv7siePpDHX7wWz/1AW9rozTDEGS0c1oq/DR03wBBtRE5jtSI1ci6PvVCdl91f13NWQ
szxO+uylUmlHpDuFbaMKf9sve6O2no5+8zabmmxDFjJ8olqZIL+6AyfoIll19wP+95aEXPKgVn8Y
vAhk2WT00Xs6IfTF2C3HzqkKDOywDQtZEfDyPd6Ac5T1g57u0sZRGN3Ho7aH7+Vd0MsxO4kJZBDi
dks3bBEpvnfMa94MUS1ThEIZkwjlxuAisayqGYcJok9woaizbjeNpXG0nUl3Qn92eCUOsGaBkKyS
Sq+ix9fm3rqkhRk/ObbFdGE6sZsRfhCrnIsSjiZPquoHkbM+A7pJFw+u5pXbI7GFDsmwYnpmTIa3
PuA7UrfhKMc7OXE23Ln+trbdl5N4kGZCIHwjfVHitFoJk+nsLD+4wfQ1mLuy0/cVwelVONYjOdKz
x9fbMa3BLNHgBXGvlNmztDUMy22pyWmIKqODz52HaiZhPmPJeLfMqFCACIQcBxU53+WlLh3By9Fj
gyBaMGdzLpsi057V2mgn6pOlvSoWp4iqfmHZf0s6C6Qch4pBV76+/z9T4uVn/TB0n58DCYH/H8QC
grL+3bzhYWTu+VZ9/kzTnX/kHwq89Qc4HB7VdPNgcLin/GPkoNneH6xIMphksIC/yVlm/2vm4GzT
CLzaPLE54OjbYOGfCvyfji0AqRjxmPZ/RdNZZ4OyX2g6FudBPtlGJveTmMDf0M/ENDsnZ58X8Djj
CpbmCshOhljTBZh3euneM0qJQ7Ae0++Ps3qunHq+spOY1qMv8jw+itxInlJgJ8xhsr6mVicb22Rd
wKj2VVVt/7hJelGOtrrPp5RMslSV2p59XINse1vlr7m2tpAypTtaB4+k6CkQbqXPu1jZ1dWC9f2b
IKAOyRsRcAys1SXOvDA7TOb6ODbN0FrQjEOf2Aw2WLJR3voL65bhInFzjpicdyzNatTDTdYnOQrj
OrS7wUF7BWWpXDcsvU68o6nMw041a2rsR8cp5EXSu+yITPpSIvnVGxYgYiJTgiGxlyryPN6ngdVg
pQ/k7KxF0JQpq3Celz7VmlLrXu+4femHZ/9eJHP8g0We5GtsK4JarIav43uJ9dyNSfrFnM3ZCNph
rKLRMpFiKENhcbBGqW/z2oPQ6TswQfrpKi1Dk/0xjxLWnd86P8+f4Zmc1yyrJQ10ns5OqPmObHeN
gcXnDvqBirTYUCFjg4b8VZl3TZnEX9SGFDWoo+zz5UX5iMQCc6T32fjIrHub2+MgdGrPfJI1eP5L
tkFLJTgkuzfJVB2k1I3sWG+AU0IGDfLKhj11pLKjCPnsFO/ioh1nBsGGg0+jp0FMZWd6qvcTJlRo
NN2Dd+arWm2q3+IzdWXmG4GVlCjDTGoBs/Izo9XOG6/Vntmt/MxxbbPcbXtNg+9iQxLWa9mwL4Cz
5jhxMquQpQK4sHxSrYHd6MaLeZbMPtnFyV7KM0+2LNnWzjmJRtL9mTlzzvxZXNZEDjI/gEtbob5a
NtY2Xo37CHaNtXHsJuoz07YOYOBXKc2XxxjKYPJfG6OWXSZZM/+oPDFrF1JzE4hLb62r+6SUUttP
TunfL2emDl0IRlRo3ctcDmVyaYhSzy8cHEkehmls4n7HDtxsfoUutdv33icD5QpPEnZxpZq851rY
7Ba6mcO8wbA1OR/bTosfxqpIhnDUgDXY5irdJsCOsZRfNGetXAQXDQGIqjqDb01tMzlNcQs/gI0a
+4eiL930wBjKyq+VqdSNQQ78SAerA7yiOBFdb46NUUS+TNbhLtY16ewkIy+ENL3fPJwEegZVKIuB
RZj1eV7vcUEGZKiX3Bgvp8QG0dO1Bk6lqGoxwyPabBBORTJd9w3vPygH225DzUjGOprPCvfqAEMy
P7en+yWOx4ec6iKl7seX7UJ1Zf/Yn/XyoRr8j1pRoVKGF9ob88Ti1s9w38ZMinPBwUR8F24+vao/
Ffk5USfQBHT6eZPs5Vm919uGBpNN7FVDmNgU/hSWj382W/mtg+ttmRH1zrf4TAa0tr28lRsuoJNj
/Nni5vOjpBTBvAyPdRGaZ8qgGRqlH9ozfdBvIIJdyq678qy4+LCJieLonaEF9kfhRdlLck7tmWvA
nR3Gwd1wB/tMPlgJE6iw7ssyv0gQ0+5b3ynWg58blR5adgY/UZ1ZimboTC/UGhALEkjLOMJp96oY
tk24aXILKpMzmdGvWSmi4UxsLBu84Z85Dtahq5N9pjvKM+nBkhGyjp+wWMQEmBzHqBWFe6ko+dwo
TZtJi3i4hdmZITE2nASlg/+vJ7pWC5czcbLAnjBuhULJ+0Q/Mibc2BQvhlMZN2Sl2OCVsanpQp21
myemkeAt8eSzigRfAfXSnAmY2augYfwzGbMweqMp6joqKwjX9pngHigap14/6o2ssSoLYrM/AzfL
Gb7R5x4QBwoSKAfzYwAdTJkYegACJVBCWW/8sJU90sed0Z6Y03XPRpf9SrrXguZtXZZu7TEIKKDC
Umys9mqZHUQxeulHMphhiEbW6R/MM1mknymjQW/G92x0zHQzVvDfszORFJ/pJD9jFk4HaXNvYq0N
wbRkrXeBhQfDbIb6xRMjZmgn60w+yQ2CQkqDh1JdhaCuWVS88ZmYwuu/enFivt9Fv2FVhbEM6UHD
AgTa6kxeDWcKywBufdSWSX+eHG1jUGrKAEhvJ/XuRU7PpVWL/JLUFUFEMfgHdPDk2Lzjmkpik4XP
w18+Ov+rXf2kXRF49nfF5Fde9uPb8nMtef6Jf9aSxKVh50LFY5qO/VPKNLWkgI1kV0hHWv1Fv9Is
tC2P8g5/YarQs0r1j2JSs8Qf/AzmRf/4pc5/o2D9tpIlbJZGUNE2rJOa1/zd858H+iSE0swIsUX/
1pd2vx9hNR4HfWaa89ORoQBZkqb+OT/6V3LU+fOzKJLZFuJrAav+ujOEHJ5hJVxYES7YbKLHLBFM
GFjvrYJdjxHn/4ciB4C2O+Sqv/9kKvaft6X+/GQ+EwQWuxDP/M3wyZst9HQTUbhIWjpnGzFJVv/J
o/bfHkqCSBAc0XlwVPv161ViHCz21K0os72H3puxRZluinX391/ld1f/P7/LTx+zHeWftsyMqekX
iQVBxApkdhrrxAsUBcSjFBrSDD00Bm0zqGuQlmMTkEH6nK1go/OY/AevxLMJ3T8bkb/OJ9tGrIIS
BPYvicqqNFTqMQyNVMhLbNeHzQ3zlwOOKweD/0W6wgA0NIMuLMNh590zsQqr9zzsL9ENL/6Tkd2/
Pcc//TXbf//puNSsvzow9VY0qaTBKM6+JvtS/IcL6fdz7OIOyb4U0jKqtA+38OuHICAqFY+1Rdi1
tPeaWZYnmfUWGwZzc/z7E/3798FqysBywxE6WjaEuPnbRxH5UplDvkZ6ZtNoFCZndMAM+O8/xTpb
df18Fvkc17Vcg2t2szf8PWFVZxtLgrqtUdHNqAJCW9KVsfW49IQapHF9ENOYpgccjMQ7y36MMpjG
WPKVloqYncBFspku2NGNZxbaFZE4s5fG8oA3xFzcF1MLGBaYui5usaIlPiCD3sagxk/ppnTRo5It
JkL2VVdmM3U6xaQDJYQ8dQ+Yhd+/WBacMRpsVUoKqtL0bqqFI3ORF9JGgWqWE8m796Bd1zSJtIpE
eqM0a3jchLQss7FXtTuJnfIA1lw1NKCnUytw/4bELY/oPEN5kEXW+8e0m2X+YJm1DOtOtYPAyYm8
n50ma/8JRC2OsVoaE/8w+mzhoPMRpsqcE+7le1WvQgdVk8Y3BqrUAmkJBhklvIYHXstSe/IwzcUj
wu/nXZfUPVqWQHcMayxd+z3uBKkZYuAkDmvrU8bmNjFVQRJvQo9aciwm09h6mVODHTjLy4aLuWLj
kvUNDT+B1W0KgJnB+xDNLI1bErzHFpuJZDCDeYrJm0tLIxsje9S1m0wQv3pQlGxLpJjzffh6Plve
wfVnfK60he/ru5io7TXLa3UCBofyzcote4y6alqXfZ3NFGZF2bfYsHTMCLCRqLE1iRPjzuzMDFnJ
Wby7tsbrY1CWe98ZhfNuc480YUm39IUBnDEFKvUB5LOC3i6EB12nnYV12490trpxZ9sZ1ljdzCgC
nTBVjwXLD3PArvVqM7h3MXRIjbbDGEWa5Xfen04ZKDiBb0wihyrsUzN9rBLNq9EsdPFdi5PslIhK
w63cLKldU5kubiTdJNnYiqT8JkAZjGC08EEKlebJHwUU900bZ/H3JJH9HfbfK3O8bE46kp3H6VYt
sn5eSp0HbCKT5BaNQ0sDIty9+9534O6tmj6U6EVtepgRsz5AJzP802I1N6CSGka5paOlz2s7x/mO
JaIGSDGDLQ2E0ZWnQWaI53PrDdejNWVlODn9dG+OVslAxFrUyUpYAsLbAjSzMwvMYRJT778iT/sX
eE0zdTBL10mA9HSb94Ku4TKxVHR2GnjH/ZJWo70lqco4zJJ6JFV11aCzMRyqb02ty1aMg1w8s7Sy
awMBOwZUUhh4hhli0q8av8LuQnjrqymt1jhwmXm3qp1qZOdhULSwbqm/On6NX5k+Zq4E9JLiix8z
KWYWTKPVzJrzNqwL9hI+xb8ecPTz2zqWy1cuqfIjTeCmdyrZNt6kWihhXQ2zUbA4DlPOguOXnmeI
EYiV0xC2QHJOuOL1dBPblcBly7GGl2VCcpIDNiGEv7nel6qecTVeicb4xL/Lk+QpWgXX7eIxhCd/
XvLeqjFuO4o2r67wzF2JYxV5iT+Oyc0d2I1skd7hFaqIDmoFke+28fcIuo5MOZQt8su6FGNoprJ5
ZSnC5Slg2NPdTCU+70rks09d12gUHctEp140Y75mv7K0r7OiHfqgTFVGplXmrsUemtYXkbJpg6MW
eQO7t4m2LmBuYs/3Mpd1EZAFs/THtJLwMSabnt5l3NOdsiqA1xJM76yLg1ghb68NCOAnf60gfVaW
OB7SXuhMC3pLT8M4m6w2bAEyyyht8m692ZrnuxU424SRNkB8zLq/xT0jl5FtoPMdq5g9zWjFTIyW
Oh7bHAlwQY6yunK2jgJXvJapwgBNnThC9hj0Ggg6s5/6D7bLOG/XlhiphbVe687BweSAx2DnaID5
lTFPB3ysV8QAnLEwvl0aBlMqMdMhmr0R64wKVn9FSWIVc9NO2AMaRuT9vVe4roqKTB/bYzF46lEU
sPgYFpbqC6nUGZh4jPni1crICGCgXOaeF0FaesdajBRprGrad7MJHRFKd7bsKNVZbA3XOmvbndHw
x+8ruzG1K3gpu8PwichEVlt4ouZGJ79SYCYi8tJpOjEm1pwIy+zSizALEGR4YfCgk4nLihHtaobW
mABfbVJN7pjXdgF6QmKtXYIk6ym28hIubHh0CkNXO16c1rM9Q4cfxaxmn3FQzAFjh6id96mpdywj
p1gxB9xfdgMrZGASw5gkntjnyCwtGhu6jcAejboHphnyGx6ruR94nXQuBIYnR52R0IOBFw6s/BTb
D2VeCKCx2KwpGhl47dg2JacUMzucfvBLwtnqGl899UPi/layupi3Mqx4nxsB47J+OGAULvrL0iDn
crc9dlhw5bux8FW75jO+q+XtUpjOyzDUcrnWUq1veJJp7ITSDlvXLXo/j0Hyk4p9Fxfi9Vzv/G/L
+kvLyvbf/523fPqsP9fxs/yFuDQFP/OPptX/A57R2Tb8MAYBvaQ0/ctPwLX+wNqCrT9CRTfziZ+g
S8P+gxaA30NHyXWNmcj/CCD6H4CbpBH5BBFgOs7C6X9FXf5mqkM2Bc7sJhKIaWLka9BV/1oa66z0
VFqzxLunW4S14OM1C+6y4DYJTmlwuvs8fL388fJx+Z+cfH9FPf/1U3+r/Veee3Y1qXj32gZP903w
CPAVvPAv75/XSTBv//55iL49v52unk7Xb19/PHy9+rhXwX/6O/hy/6zX//XP+K3/0ytz1taCL980
T4b+3qX3P10M/6ZLP6ec/N0HcGH83Ej9H87ObDdyHGu3TyRAEjWey1AMjgjPdnq6Eey0rXmeKD39
v+Q+F3bYcCAL3eiqBqqSQYrc3NzD+nRptLo5z7NYPNxdof+zeLp7uNu/vFGIsHjgv08U4SxuXy6u
txdPt9tgsb1eXG6vr7en59fXp9756nRzvd1cX+/mv1vtdqv90835qbe72XmPN+fezc3+4srbve9v
zndXy/3+/cjvN+eH0S+/3zpAkzgWyp8KLJbl2dPZw9Xu5Ozp4mn/8LDZ3O7PHoLF6vT6dLXZna6u
ry+uL9YX80/cXd1c7W9W57sjb7iPx9Nvv+Ug8FBE4J4a8bGWL/O2YS1fXm7fLoPFLXEIlvH67TZi
LaNFxN8S8l9cb95u31jeWznv5nv+yftycfkYLt6fH8/fXx+fr8LF7vmK3fV4+c7uurp5v3t/xQ/l
P3dX73cVB+Lh6vT08fl1/34TLq5ej6zvB1rmtzkdPkyTlkCXyZyW67Plydly/ut6sVht1+uNt/AW
K4//szhZnhx7qs6L9dvA4uvGJDU4U7Gkv2SGbMOr1/f9ywVEs8XL9VuwuD5nrfLF6ePu7vny+fzI
l5xP1W9jz6/1T9GFdjCCxBmZtGKdVNZ9pD4FyWUUUrlUdotCvfv9DH4EpA6HI2Zo2SYN1rPk0dfh
LEeNyAXGlP2OwbJzbuswI0h/2jXiJHMoJDTeKwpd6Ul4muRzpIhV3l8b/b1B9dmkbafqZUz+DPI2
6G7p2Ts/8uO+BkH+Z4H+F5UknKbSvfb1xyUpGsf2EM4G4valwAheR4uXl8vn08vnx8vz1xt1cfd6
7FTPRufbgnxEQv835sGCUFpWOcS//WWjKjDi7hF9WXTKVo43jhss2rEAL3tko3+bJoER3ocu4sLz
rXZY2j/SlTqrkdLDVgHfpadkAn2SDcFybPvp7+9rejiWDRcHLihxXcug8f9QkqPuhxYcFpJH4WT3
1KSN4rk3Bkrh4ii7/A9DWRoiJ9ztc4z569cjQBmpaEY7yxRV5htzCuZqL6IgCwvAyp/fx5pPxeev
Nk/LJKpMmJuoK/7C17HsgtoZo0Y0x2gL88JtTH8FwyI9siF/GsXiqNAbIPAt1AO7EJDHnSCPItoS
+8pG6exyRa1yfsT8aIf3/zwZsHdUTaMYYBEz/zqZpmsBWSsMU9M6eR8S5qZuJw0oy+Zf2xd+Gy+r
xDEpknPcv+g4tPeV4jhH9Bp+nCtFJo5jUH2Ck/b1R9hdSAKvQI6EAgyLeBItX0Mztd4/fjeUBGhr
wL/TVRg47oGrA2q3huPSiWXX1NEmgUxPDq8MN/86ikHzN7gIgpJCOIcRzmAgzR9atgRVQ6dcTWaQ
Ll73mHDTt6NFcBrhJBJsFqxAiFZfV8yiUTA2e1p080Fzd2GlUVbaCl7rAS+e3yekz1boy34/GOvg
bLlu6mYE+iCf1hQ7h8l15tjAcNqTrvO3sd3Q753dF3TuV73tBVN5wi5bKZW11iSFhdZwYqdyZcrp
WUClJBa9jkVPb53Q/sj4X83A/FMpRaQZitvaPbRuaAND9dT5qSKPi3XriAfhhApd+BQb/r4q37bs
PJLBpxZzlovnw9cPwGs8S0VByYMvMuuMWJ4K3l3YR7bs7PMfLj2blRcBcyG3NP+KTxd04YP7kBWR
lsjp7ZUVR0gZD71+bo0TfTpOaG5/n9W3b00miUfOrFfEI8SkOfrrgFGrqNwc9bjUTutL86K7y8/q
B/cVnSJah+7rfXw3Xk7n4fP0Hl26O39Fh+ERn+Sbl3D4Ew7mPMgqVVL6FpfFnbhRr+0L47x4tzbB
TqDBuBguHUqc/6iXMRX82+ZEXIhb44jpPVz1w19wYBP7UBghuK9xiSwgpU451e3GWjeHXVHZ698X
/HAbIQaBRCmoOmrs8DnUg7OlAGFS26YdlhoV/QsaTeobIunqw5FRfhgGURMOqWCnYucP1jQohU8v
Ne3QRphtnaoclmOvPThSB04CNiCvNU9JdmH5R2jDRpIk6Nw/6Ad4BGFoQnXA+zt7060epmHdUZas
hfu0Hk4yWgIy5UwnUqlRXuq4Ci0Tz244EqJ6aYdHTXuU4Fb8cquN42ZSX3U+oKrc2xQDJRY93IMk
2fFatCWR1XRt1ol+xHb9MG9ywLRY4u04hNAPzGQRGy4V6Uw3Kyb3RSaB8VRkx0Q9fhgEj4q+S+yx
bqOY9fXMxOBiW10fgemMmbru6/7KTgt5BA778yDc1igaAU+1DlxFaY3Q/YxmWJptjpQKZY4LUF3x
6shGObA3bEfCI5Y2BzU0wiUHTrDlDqZv6/FAZXYjTk0SrqSqOueIlZlt42er9jEKEQ7KPHVB8d58
/j5ZNTEwcFj1w1ImCWzkIXVv6EtpzxAeI80L6dxLRqkf8THmr/BtUIL5rB/ARozb10H9ICvSDGLS
sm+cYmfX9XNF0U7kTami0JlYAQXQpjBZQgzT/n0XOhrMM43KCDziD6P7ab6myACuJbR0JaZIli11
cQD5rWPS7T/tEGzJrCuDI8UT5usEhTNG6kSn5zLJwNjHZtrtNG7dI8px2qFxnD+eMcfDbMhbhnNY
76BAAa8LGjmX4JkFSQ4SlhVKmJf9MDq7xB9JYyUyWzdWrvOPCG3VDEXziBbWCaX19EONg72I0+y2
HOwVebsjAoQf7tXhZ0ZjDu8c/xyk18HeCvROJh235VIj1ax7PloKL6bUyos6okJiAWDu2rL6/GTi
gcrLmr6Hq0ZmZk0RYqqTS5r0/O/vZ+rQVWPBKKo2VZAslMZY4sDE10ZslTQkQ8UbOgNApqBzSdjh
Ou2GY8f3p6GgkPC8JsFOjPPASISaO3RE4btlhyDDTJKn+Sc2xrnKkQLO/oixmH/416XGDtkUmaOb
TFHP4YvZLJ2gJHnW0TPiwD70dYncxZic9BYJLL/Mo9NJqCeh1K/Ja8gjntG3qWoAsm1AbhZ/mY/V
193e1n7tdGoMFo00dUBXaDonwe0+1TdDmNbakbl+2/VzrQJVk7MsqzY3538dTp3lI1ISaktq/OiM
aB9KQR7Pt8cnksbqEXvxzVQByiPZTvM//zvLTH8dTIEkIWsH0LIf2+0KxGJ/lndTt7Xahg47O+q5
zoZ0A+HNWf++V79Z5o+RZ/+H5eWgH4ycKm7X142bLK2RFCetN6d1hwYtyLun2qX3ssiDI9/xm9Vi
RBx2mj7h7rGJDhY2Eo0ksG5hFqtaJXM5Z6+nIl3+Pq+DzzfTgsVcJ8URRBDQOCyVysgUpa09kbXS
YlOcZk6UNtdUtkrhSSo+nE0RyqQ8cuMcbFEGpU6ZHTOPSU7+0LfLUfbMnZaGHRugyt8obWnh54ZD
e8YMxfPvEzxYxnksk+I6ghHcbDRsHBiZnkeIDz4ONac20q78uPRvEdks/+1jfYyizZkSQKaGQfjj
68b0p1mgokGeTNQi2UxaGD/X8Gf+dd3YD0hi4l1Qu4PNPDjakawCq5hYN7PsMmedAW6/19WxTNcd
QYojvv7hc4OQBzWHLtcmuwzY9NwX89kZGYFTpFWPsEMEHtLZ2qUhrXUeCDfyaI5KjSt1jEwqN/Jq
nKyLcqjzx6mkK2JRmd0Yr1LawinZj1BVecror3pBwyiP35ycFgf6MPJhRVNiS++jEelGvJS+YzX7
ftIbhz6uxD0S3fu2DZiMQ/KIb0QqSTt0cqrBjSh8YjJiil1YUCoQjbjwT37fbN9Ok8A08eaFv2lz
cL95iaNb9bRwpMB/KC4AJgUaeDnwgHG8Vq2UJ43bx/w3/5fPNHcouTyVoKNgMw42Ras4PQ0OebYk
IFcBHnDHhUmf95ENrgm+9qc77WMYS2Nq0Od53X9IpX9y1RINUmzvBtmykpNDPXgYnEMlTDy1r6ad
NjjlTZVOsEXCKFg3nQxXrdPIBTwuubGrJjgBzKTd/77a37+phq+M029Y+lyGeeDXZU5rRPTBQuFN
caKi2BzWsYIeyH8YBa9x5sdwv+nzwnyauJQ0oNB4ni1BNUQ3ThiGl0NMu8m/j4L5mIMZsyT1nJ79
PIrSQD8QNb2JZaRP+6hTuo0eafl/2Ct4BLpOR5mFJtLBkU7CwlTS0k3xsvt47UCnWFK4cky8/Kfv
gr1wCTQxEMWMX+cyoZhT4UWiWOVr6XshVAS8g1nz7PclO7iSP3akw1rxZYj/8Lz8Ogz3ZoOcEsOk
TaFcKVQI0lo2Ub4Bfn1DXC7Z2hFCYr8P+u3q4rRxbREuwL1jagcrOEUtrUncmUvH8aGsJVI9gbWu
eNRXZbe/D/V9GTEg+JD4O3MZ6mGIK6H+AryvDJdEU3kYaTDIT+MpTcrl7+N8nxJ7ARiOhnNNN+Nh
xHRoRoOKNAKxwIash3LgEUAndBPp6MebrS7efh/u+2fTCd7TNCUIRgru5K+fLdVqq+G6Zriit3c1
VsJcj8Po5ohPoUmUjGAUVD7t5l+H5ctxmc2ZEILd6my6Px3jeMxjag5ThTKcvBpWlkZv2saslOKi
pR/aXGjYrHhJn3F9JPJ68Bhgm85bht0oXEGk6SN//WlgWWt9K9Hyw1IO/n7GdWwTewaly3H0AhRs
Nqh3KufUZMVLsKbDkXl/v5KI8KgQ6V1CJHSsHrx8KOuoZZoqvmdTKNvT9TeFc9enFiO3nAGoWaKd
1mtHttT3rcugukntIyUjCKvOe+DTnJ1epZfLQovOR41zpXS01g9xLI+M8n3jMgrrq2uox+tsqa+j
uKhnU3ev+56ki3s4pQ2Y+FwbUiuC7h0b68hF8G04vC5AYrirjEXy7sCsBZ00TFJPimcMk7rpsvgu
FapxoldtdMSyfVs+9onApBGQJJ2mqQffTGm6rq7BriIWGNLfO5GPQX9lOLJ83w7iPAo5LjYmriuX
29flC4Kigm0J1pfuy/xad7roiQxW/4hErQEzxh1ncrBh3f5+Dr+tIqNyw308TTkRh6tIPtKl6Jem
t8SX+S6nJpmeLC25Guo6WP8+1DyBLy4Li8dBZ//xapuxcl8niFKia0wUKHqhbkOJdXXZX1kAaqMR
uSyhBme8aG1j08ZtgOY4egm5POKw//Ahea9qeF48kl2izF9/gdqO/Kldb3q60JqHxqndfdU6eXRk
Zx4b5uC4JRR1RpOCQOuMR7oeeugUizFtsiOm5IdPR1CDoi7iR7ypDh85EM5kESPE5kmeDO8iM8WZ
FY7utTRoVf39032zWrzWCBprKNbgdGkf3ugnAxJ0aNNioCn5d2tIW4jiiqe2EO2VT7eqtVBczNfv
I/40uTlwRw6Ajw7Z+OunShujJq2YmoBM8YqUUuQS0bisvSsqx/jXNymzw5ZAip4f3fphQduodHFW
OJnphXFXom2qFGe6ER172v80I0wvwm0aPh8+xNcZxSPiLgohXy8r1FlNzFCg1aJVKFUKgAP7WCz3
+ydjn2sOtROaYRKyODAnFVpAvpND10qtegVzv1sPTjBjPoxrIdNj+YvvxovRBM95TCyvEvvA9hsZ
TKopKA2PvJyxdnsx/hnSsro2CCRsLXDR96J0net/3SMMas4vfAfoA4p0X1c0413fI5AJ7agXKDj3
8dTQkj1zkVfmpBT/nxX6V/6/4K24/J+l+txA9/0DztcbJY/zupJ2PMg5SKOmXAPX0Is7q9/HCbLX
fi61CzszstW/z4y3PoF4tgrRrYPlDNAiD9OxZa8gZT0ue7MyHsdKMct1BVT8iA/93Vwxr0+DHdhl
LSoT32hHwwuGfliXeo64T179u7XCCtFPyLONzc+e/Pqx8EBGHeytQYewbade3Nb2dUBvwKmoHbP9
D+tn443YeOuEtT6KLD/ZK9qzKc3oWL9Q+ObagCFGH5ehnOo0uxyxwj+cM+T7yNyZc16NFPjXeU3+
2MQQGAxPs7vmKpyEs5ycRN2BDh0R2cuzf77D5lCdStBVN9BgVA/WEYHaWkRFY3hF1Nq3faYGJy7w
weXvG/CHPcFJFiiaaAaVKId3C/0HnU4vjOENk6b5pzIMbHB1qlTjIzfLjwPRzIhbQIT8Wxqk0VxY
a9S8e4CM6EKJU32bdXH8r+Emeus4uHPBC5kngmhfP5IMW71wbaaT2TAy0d8NN9owjUd23U9zwa/g
QT/ntfDFvo6i1l1De35kePRdNP1e2s4UbesoUY6M84Ox5bOw6bC1c6XQgWmHhRIE7RQbXt51uxj1
1LXZpzHJcUq9mjInlIaq2O/7Yd5VX303qik4ui7VQgb7/cD2uaifmbTCIfogh2QFGZLcmKHcRrly
rF7lp5Ew51gKuMNz+eXXRaR3IpYRoXgvoN0mW0vXRPah7YyGRqnGiR5/n9dPn+zzaAcbg3LAKR4k
6HtTcQpyXkl0Pbr0BP6HUYi8zF4aTV/aPOdP5kit0YboRgugTBrra0nOep9WsGH/eZR5PyBqx6ag
6f1g5RDiot249YVnp2O6avvB2JEX044c2B/sHaNQAQJiQzfoW/06F6EEVav1jKK5+rg1tBJiDmIK
dz4Q3bOw6fMjfc4/fCGiBHgw1oyF4vHwdbzcSix6lOZZKaN9ETtBSEePzP79DmR30yRBbxnX7WH3
eFeIMKRwnX0gbX3bB8mMfXSSI6fop7lQTuxS3Mez6lvWKgYOO/o9+8AdtOasAW+4ra0oPLJiP5wg
QzikdFgsXLLDCvywrm2fRC4gPW2K/wToUnSbeozS8E8K2EY5sut+2g+fRzv4PtjTqTFyFfGINrBf
uR/LVWdBLU2qhlIsutf6I4s4W7cDUzTXsBA1JdDs4m993RB6Z9dFUXFkSydRlnHmWKeI4gVI0A3F
yk3A5CNdLYt+WcdDq69+P2M/mF6a7cknsPVJPR5ap2RoFKeKma1dD7a/nswA6Q8xFKCqTfoNmxOi
MKq7UOwSdvDvQ/+0eagPooFthrEjRPZ13myoEAkkXQBfQkRDtrqcUEyK/rF+B8AT1yRwC8o/BNUA
5oEVKYK+hoU7CoolNGVJYrBfNo5/jNbw42Q+jXLwER061hJgSlTvDkW3I5Djn0RObh9Zsp9OAs4m
9UGUNlABcrBktEXXCiUtwuOaQnVMnRpUrwby4G8Ud1Ce9/sH+mlvUK6rGngaOO2HdS1Rn9pmFTCa
KYXrWTzNuZP7wT0LhjJe1pZ70Q9qcCQtiCmcLe6XA4GxJ72FGDhscdyP+Xd9ul1a3j36hGQSZRRV
e1tqfjWctCJqTykpF6CnShPqRq43yqPIi/QMwa+BepOxdFaZApB5nbh4DgtAsNF1EIvRXTQGzbEd
7FukK2rTQSJGBNlNUvoVCFnocOjZWLVIAXcmbenRzx/e+PikaKLDg907JZ3LXuAECKKXlmWSRlak
/kevzOYxg6gQwQ8u6QYGMauvA3vyrXXYGsZfg3/5LCmNyQG+ZsOuTx3bDZdGUCZU4XV2269Dvxhv
s77XtnU41/kWaPHsVMDkb67ialtgqX67SSo/PjUjhEs2/H838MLGjC8oqM5yL6iG9KRGgSJYtRVK
M4VBSnXRdRQsLGbo8yk9vIjcoHmv2OuxtnV6aeM4eKx8lXvODBBmWjRqLPYjoM90B4zCIR/b9w59
qwiz3CdhT3jEiv3ulpRL8tj1ACthZFJVtQjAyV93RRmPtJUQyVgQaoweTLBYNKzrVjGutUk2r4Gm
IPACFiq5daGOj9s8b537WpnyK3tyjWSRRYpx24siupdN2kb7rrTswot7u68XFY3+J2kws4Z0rUR6
RPdbkFBqWSmXZjPFD4FGHNFrw8LpaG1uHApS4lnRTXFQqIGVoCB01lhZtbHbwC9pShDDLKoXwDYx
YHifKHpZy4UTGmJAUiaMHkfNCh+FUimoqDRSN7fKDKRadtT8vjX0H5wSbWbRxqYuzlSzkgBJ1Sk4
VYIBuWAR285zDG5NXyQBLwyvnfk1XooKFpKDRtq+2IDNQqacGPd9PdbPSAaYZ6nfWk8V1Zz2vkAm
bIBIZVeXid6BWMxcC+YrVIzmOvCVIfB0w6/QIoPaAlcPJKoGdLSCuW5Ds3ZWfVOKrRlNIT4mMWrq
R1VB4C5IGAxWuiO2DQ3OL4ku00t36IvXLkzde9gusfQmygz2QVlnT1ppNPdUjyl/Ilhmf4n62eCl
JrjSnkU0t1rZdq9uw8ggxmRFvTGujC43KDEVnZBeHvbqRQtm0PIa3mO3Tjv2Jm37bnvZ9FFpe8Su
HGtdaUVDUia00r1gA72HYEP8pQyUBvLX4KOcaiUiuOl5Ad32ozs+KI7awe1tulk5YJRDuUgNpx28
EB2fFTpCZrbG8wridUEMCRZhH04PKTcuXPdJaTa4d8rc65QgMCkGiOveYBjTXZb21T4gXxOtFFHC
D7d7FJhsTdrJieX21aoW0vS9miAKCCzXH0FTBzWd06E7oa5BwvaefO1krvNeKGcVwJEnJY9lu+Xl
lO9VPyqjJa5yexU5TmqsG78NtslUxfGS8jen9STch2StUNHeb6Gmt+l6aqb0rLF78w3+prwGnQm4
FdXeGvYNSwBIJWtrdanrU3qrVMAmFaBLF/oAJm8RjFkfzJTI1vLaNHKeJk1W51nMeSRkmwE9p06v
MNdZrWW7Xkhpe2WjjO4qQp3KQZlX2oAXgA/Wi6gAwrAEEwaG2iAgwNqZvflCWGyoQZ5N8o5LyLI3
XTP28Oo0JZdrTdFNiC56JvO1dJL4UkdNSV0OqNrddlqP1lkpxhBUcFt3580EyZcP0iA0UOp2YHhJ
ojTJwuDQa95QTtQJDlmlqWgFtfXeVsPgNWpNJ5sFQtrHrmmay0nAqy/yXHnSSXW9T1aMtDU8/o4c
t5alSzZOkqzUtIGgGRl+/hZFuFpA4qY0vKhUOrKoehrHm3jmlNJ9Fwd/yyHK3ku2FhpWuE39iTbO
dBmJigLzbvs7ve2aXWBC/wBhJ+Nbo2qsZyJpFZrR4OLOqXjV3n2Z5RdK7Jpy5Yxj8TxUHOpFlzTi
xc0KKI0deZ1ykSAy+RSmFYJwIOHsTQA62FpGAvzgro2i7q/wDeRKy0mRL9TnS3Xtst5nZlzMArxG
xq61prJaw9PT1JUva/5MLVCQZ3IUd0g2ehb1V3Mj0xW1gcrzqE7D+Zz1eRoKv+eOyIR2lwO36Cjn
izrqacCui7WMJBUIoSmpxQH6QMVbmoTGTuRZ95dgQ3s7yI7NZjl5f6NGsfEXuTxuBDkMYLTdVKue
A6sfMY2xz01iapnO1ZyngHScJoSQr3am5pGl8e+q6UPRDDAC9/Cmhfd9JdQWsCA0CpEvS5mi6p5A
crysjaZ97VGo20qJblpYJ6CTu5wPx36bpdXKGswBF5v14oYQZjDfmrxDKSd+LD+k2QQ3Ue7Zs2Kb
Imvryf2QcQuSEr4FemQlHq9Q+ictQTQNFc9Z/603kIKj6jY9TT4E4kJ7gMAzor3B6tiziByYzeRP
8iEt57YKMnPokCI5p1ZYPtgdRneXfojSlT6/FKGdWazOTKXkk36I2A3hWJkLVSJjuRwJ9uhrUKRF
uHBggvSLCWkOFjTq9XBtWCUECey7eec7kzmeWNA/bnSFBpZVoIQF4mAfknvKh/yeP/iBWIhZlQ/y
DrOonbAoNtWYod5n9LOSH5w057750Pdrg9CtlwB2mYDxoQE4Rj0QWuNDGzCv3A4VFQQDG6oTaxSu
eYyxLI0rQe4iLwhjU7+vgErsjX6Mn8j91hdKgyChnKUJlVADdEPmr0e+J/R9bcO9H59VueJ3HvCR
RFnUs9yh/6F8qOsd3BI/AYe+1iMrVpdTWSa3CXWCMNJrBfk/XRuSGFVXZBU7pLBfylYrUH5DaKRh
4aWD0UGMUaW3DR5jC69xYyX9wD5sgBav0w8dR3oTNN9ZRjh8CJxQrtJGf3U3QS7IlVWirJO+KIpH
l0BotOQsUMAYU2dbIpFgkc3bmoWv6JdJkJIL9ulqi/coAMziYVbBBjFGx7f2hVIWd1SrTglqO1A2
Vk2bcGg0lC61U9svIv9EQnaEqzoWBXI79KvYlPbl4j7uTbVDCXIqgmUN9zS4HBwh0RUxRTpUCxJ8
brLpqXMwlnKg+WOWsM8ym7xLk5o70vUNE09jNd53TRBlALDAooSdFymwN66dstCUlTG0uf0gqyy4
tRNZDx5FCjVKAEi5WsGWSKoy3TlKXVkXLZVt07bMqynd2XlK/1MSdXgYsPEdPd0rqVXABekKKJMS
VHJyFYqw3wUxQp3LQKiKuuvxt/WdmZlJ+2qEOJroZdYKBK6Mx0EKUyTroJl2bTxuhs6J6HyhFM31
V4oaqcEy7Ms+2hkJDdOP6DGWvjyhnKkCDgzqcnR3lJ1nzWmtjTh/mBSju0nxcbq97MPRuBItd6W6
iCgyr1f82SJejwVU4T9TltJkMZi9454MmAnSSLg9vjdQCRffFKjRZX+cQU/4qgSNkuDe7hyYpK0d
OepDnEMXUzkrHXoAoGt4NvBPms62MaoenGkWtirPAirlF0mZIWoruEs1z9KT2kRhNkOVBjByb64j
mytzU2fY6lut4sOddlMWWjvINnW/iYvWV5djFdn9H01LpunSCMlFA6ZO4dbni4EO0QiN2NwO+zfH
R1AKrZJyyNcV8sOILSDVpdzZehOlFxVNddnKRuEPrQCUVH0VXb9RICvQBU301JZUYsJLHni6IMsD
fDD0zDGoEeiEwL8KOspgb6FVKx3Wgwww1B3fkDdR75ZGBay2V7AIQVE8NJ2GTGpP8CBZC3+q8fYs
c36UNS1mTZQyYGA+X7Qty07BpXJtv9JQWY7b5rxU857zQ6Mx+k99ASJs3/rE2d+JQRACFKB79WcL
OUbnrLCytr8undQUm7aGyorn2FT9HT299uwCDFk63o9a24PVtW2UnS6yKacwZlEpoM29PA1rnn1u
VLSvauIkuGstRadE7c3wvIjpWPHyQqTboo/6aavHiolKY681GXoSSpWn6ygMk/jUbcKIwNeADNCl
pkqY6a1ldI92T1PthagpT1mIula7VwiMZr5yzL6/l7GOMqpjD0a1NJw6Q1IrRduQUixtlgCKrMIj
XGGEq0qNh3zTVaGmI3XQ2rwqXMNESGCStYSqq0Ww8VbEEqsSt66aevvdL2zNP4f9iovXj5P4g5Rv
BBwJz35cdy2KRteZntli2eqTVPaUftDsi/aymi1cxYgl7Thxr9+2fMR8DTIrg+Dtx7n6ormpYZ3Y
VTAIaD5taxew5SRN8mPjaPViNJs2O0tix4/OeNriTpjRkMsTS9pdfcZV7qOwk4DVu+WDZPp9Heh9
QJ7dT5y/pero0dqlWyLaBl0y86/EIJR1O9Tlu2/K5kGzp6lY+Erd2VsLxHeGpLNuxid9MATXroua
2yIwqJDzKlUMKdy5Kim8qAzgKXQUX+yoexSt52YdLymyWop22eRUR0EfkjxbSwcI3ULNB99adhYO
EjCtuHPXbU3zSorwg7mQMbCoyivk2L/IMcndSwBmjf8SYa7DHQIXwtmDwHOSe5kQ0NhHsTrmp6Fo
dPO85xdP50jkwNHOAGvx8nTTGqw1/ix4MSOkS+mkVCX7vhlKwwIPBwQYOTdAejZ+3RRkd4CIlfJp
iiv5FsnBNPOT3GecaztoRxSs8kjL0IvI1J3t1Oi4kiU0nfFPF4qieh8DFQm4kwiJWe3SUtPsjmh3
Ya9kp/qXRpnzTo+QOVp1ZUznMCsVvwccJUTqitgR6xDSGeJZYdtxEaLOsgdO7rR7t1Z5uqfCNXY+
UWCkQ6TZnVpmDc2qbRCNWaHAheAfhdD6O7xpGgsILnAjNCzkX7MPHB5hjS0vY5teDk5NOg4LxNV8
5JGbIgjX/Hn0eehKYD7wvC2mzdTJ9I8m9HBaZWDWUFipqgbApNkap2McFGJVIGLWbJq53x5qZJJ2
m0bh0FCSbevhqu4T+32q400PpqrcdFbZnxad5iAe5obdE5dyNkC7GPxmNRJFAU6fxMke4bo6WnZc
uMMq0stqpVW9+iLQadFPing+37VaAdpzYtuN1tT/jUtkRexbyi+IINAq7l+3YUqsLjQHvfbiauz/
WoNmvUo7yFNP6eV0XbbZSHxN1aozuxY2O3XSzfu2jjuTpzLtJ5XMtMlrIz16hiJYNOsq6qWz4T2Z
l+e1opbA+eZcZoAcXTS+2ggoYMRF5Fuop8JsfjanzDzVXX+YUEjpoIeZatzfEB2ptBXqDfVN6ojJ
WGb6FElvIAVyB8IPVls+0My2HGjheKwdF7VXazBq3RujpKkWmijVd6D8o7GSGoUDs8hPiwqeopGS
VOq4fOPDpVDTRgVtBptWtScHaCdBAaMe+gXcJxSYogz+o623XJqBW+ZPRaMlYl32CvI5utUrj0M+
IRUJkBJpn5PWJIu7QjMS7yPmgdh5DWqJkBtlr7HEsjFII+dF+WKLGKUsX/ERxutk9oZ0FKUUfdE9
AJntbI+KJoUfLBSccrQFxR84EsOsxkcgdNnkBjsXKZnoVo1qH5HzloINTx/79zAnuIOsRDKV0NYD
47UWQR6SmMiGC+FLemgsvGIil06bJIje5d1+NEztVTHjTi4G1+5utYHWBpmMAr+CyLt9gqC8O3lm
l5XaTk+HMF+6IGdfc/TSCx6qdTQLyKFc0OU4/EslVqecO9gYEb2q3f7RdxKtSngl4GcYIBETByWu
LtXt/SRqUS6kH8TozgtgeAsMC6KAeBvFI8rkNaQ0n6Qkgn8p8s6KaHsepFlmTct6ULCymnRUhKfC
wNExsINJILMeh9qjBT9CnRnk4qsE2Gctet9AlTMJY6VcuKYjLnGCSoWAp09MH6eweasiychGkQWQ
Zxzua9oyamqC21YLkm0CM9pZoG8XWys4ktG7Al3Q9EwnNh9k4kbN0s+6isOedIOyRHqA4HBV9XV4
3vd+lKx8TNpwFjkpRMs2Q0cR1cFSx99KyvIUHxF93jDrHQ3Nx2a6N0RFLaA91l3vRRg9HphtV8EX
BGLgzJEl+y3o/CH0KGPN9BPXpJpvb9Q1cIUoKJrnkUI14oz9TJ5tUSHEm2hFA4yPCpeBhmzkr72Q
KAvRGNNIb0o1HbNzRQmdZKWHbvTEZkxHz+Gq1ZYWD6KNCMsY9bbKapWVQ5A/x3DgO9AhhVjw0obC
H2wGtyinle87fr3uGiPiqaPaubn8P+rOYzl2pE3PtzKhfU7Am4VmAaA8y9CTZ4PgcfAm4ZHXpp1u
TE/1r4mZbkk98S+169MMsqpQQOaXr02Gpe2D3JS0rwCpTyxFtQ9cMS5dQ5+n2+gXv6sMikCTgZxQ
0paorh7Rs9RUhXbZELn+4JhBU1hptxdUw/kHMv7sX2M2EONdpYBUETUlydMMQfPsV9URCEq2EX8e
V43MSIkMGsodyc8c7dWItEmvuk1r+NN6L4noSJOU1kTnaqEcbTPZa/a7miRF78uizPRQEiiRUPaR
VdPyTEBfT4PJXe4Yzb3pXhB8cTJxcBX/8qq45IzPmHhqaYbpdyYdmWPgDkyM0WAa09MwuuYrj0c3
hB3it4eCnjYCXkU5XohVAcMQVTGhMhHaprHzNomIv+XxAfF6zY2GEpks97TPGH9+tvEbQgWJYUb0
T+5vXpYUwy789pLXd05V5aDgeuMSI9ulmSYir4yBdUFKxHOXV1nC5t5oP/Q4o1dHgMqkBzUP5bLL
YD68wJjq9rrUIABnlFfayElhXEncMib/RF+XVKdqZhAPOfhq9b4d7OpeJdqwViVe7716rS/Y/tr7
2VThhxmSJ0iNtLp1nDIumcvUH7kEL59t2t5/0D1iJWFFpepvX0r1YkNmqmAkr1MHV8tK8kIn5BX6
YqmvtbBTsk5HgnWodKj3buzZGRsaFxk8ae2vyzgqM2DNZygi0r04dUSV+hs4S8ZdqOYjK6f6kDbZ
DQHyOfQbqWSx3wGniv2w0OcYNIvfAVrRxpP+w33yT4UxXv+uXApl3I+mXbssSYd/u06/OqT3v/6F
Fqr+X7Zj/fNryJr6/4NCKuOeFfT/DmR8+Z//oyuy9defSgTuv/KPPEbL+lc88WQe8tQA/iP++/c4
RuMeuYhimgMVsmw4U6jx/11HZRn/ClPBjxy06ff8FZjHnpbS9L//N9Pm79kuNy4AOMGMmH7+iQrs
P7PvLggVHnLz/upYEXnJv6gxXNBNp0XVGhZt/klt5MNU+qdKktS6zF//6ar8X+SPzh/Cgf8gGv/x
Yqh/7p/nLq77qyisGHsDYaA9hUMjKvVc5a3eHhkoSPKBzJN1YLRsk+fU9vPf9/JXb1el5jyhPh29
vdZXguGhwlhzr72O20eY9JEO+CTJ+xvsoMeUzvESvE8VtTjIHtfryZDxIPeOO7tnk0Ke5log5Xqw
e3w/lzrNszWidnqRp5TDt9wqi3zZCF6HGkMDF14PwE6ud6CTrLsppKFq1mFGvmi2qYQKrJiYg90w
DsMtGxxX305mUZtHCB9Z0EIoq2pvzRawaWtM1zUZ+UsYCCdInbZqP4m2cCQbgTIFQJIrrYBEWy5F
TkzcLW8SyJ+2uLNXTqf8NpD8gXA2yinZ+g0FT9EEcTkFg4cX5Twvi3ZA7QAu1w0zgHpIiWdB/w/4
WPUwtZldWxGDD4shZbvxcKAtii7eah1tP5jbbKSoCSldt0sVssBAnwU+9p4hxgg8jY70wO4pY5zX
UdUH1UzWey5yK7CmRHxP8mqj6+KxnWwngl6m9bIa1rDoW7GZM+gyo1cS5khQ7MhAFthUbEUtrB6V
W+4um8eNJWqdka4fojFdwNYG++K3iDudtI30eHjzhQmbtzjUc6XGB+Pki7PmT62Rna2VZlPboM5H
ECu8jnQNKiMHZVT5ljv+IFfPPvjUeQZZQgtar2BzC14a1EYeM2c8+vc26mkxtqanARWaw66p6MYW
NkXBrrhOdAFOk5qjbLb2nCq6qCjmx0XmJ6VVGYFlYttXDe4qbKFjRrShjywtoroHHqVPAuYwfTby
zaxNK3Nhv69UZZyNxX6yapBJJvSvtDeOq5ucAVbaqOidKZIqrnbE/W4tad+8qYzyZQQN1cVl0set
8ronmoovBQEY+1I3joqNLPbg6TS3p6Mt786Ole/JhsaCW687d173aq2vuuLV28Z5aJzpZhvpL9RX
mDu77oWp7NkcOaLU62U1S8jSMX5lND1pVrwHo1Cb0R/ojFTxQZl5fvBKSgIM+hyVQfuP5qj7e8rC
ZqAF2hjWoEvUa+Vb17JAx5K4C+bSgTRu3eN8ZtE+FXY8HlFZp+9Wlwik/+N18tYmdAfRodDXIp8A
4Vr4P3Xhk4vpLxc3k/kutftf8MOUa8XwOvOaPpMPEXWl2sZQbkFb9OdWr4hdBvWypX+aDfVQq+zW
GGiJTN0NKYa8LDFFpBWNSLxQYW2rOr/nNzTLFvEZXW+G/gbkXJJBNWAWUP3Oo0PbdoYP3uiD4fFR
/EH74YsCqChtbhSw/lbJ+MyMDLbhTzvQ2xPhth/UR98FFKSv1+TKZ3b//X5yAGWKRxgrOq1X4GxC
xsyz8I2Tu/KhVauWsCLUaAPMlZ8HjnKwmPnNbBtr57ctkd495HQqf47zHcDPpzzAqbsfBVC2mbq/
6IbYYkJoTmuRPLX6sHA8c+YN+ndFty5A2dh1tMbX6sFKzC6sjEaFpln8nlaz5i/53wmlDadB8Fnj
c7Gs9iEmT3oT1/ci4fZXk/k6A5MArxf21rboI1hyqvqoyIbq8KMyS1E2uMZ1Uib/B1lBn2rtLhPO
1qQaK1xdembnatqqXIVeWh2B3GgmLk5aXtEC5ZP+MMWPfTFaTHU8qoZbPeaA+HTQ27AwdjlQgG2/
wYQU/GxKQyI98VMpa42qxXkGYLkZduHdCPVxN1SIG8Ap7gtx/BRDgKq4YnnrJSlMQyL3eQoyPcvD
qng1s3NWsGQrC+FN1BOMhMMk1Z9xhvm7rMB5A0VY7kDvf69l/YZmgLazlbI2ilUVed8h1YhmaMYI
AFg1fqhSj9qa85vlLxRRFOOwSaSxtfjng9ZjgLGsKT/UkzguHi0GWFtpIU1kob2lVZzuR3fcxkm7
sUA8QiuPH0s3uThV90Pa3OjNRJVGltobH2d41ZNPhUdDC/Htv1SaHxk9iTMO02gIKtSz7iaXnrLu
FR3KxqnSZcMmUV+46ZsNh6ZOPy/goKE+9+KqmXTM+WNK/W2ZS2Bj8JhpKral0x9dqu43HenJQe5P
p0aWR9maxK/7eIZmus0CvSjYFxOj3BCPMiBf1+SBWICjBMg8MZqSi2tRETxS3bY36oxGvu4T8diZ
wPiXway4rRt31yGNJ7Bdue+1L81ffV6JS23ofqDm8kzMFN3fIycfU1FTb69bTnPf/TZ9MebG+rVW
pRbZjry6zrg+FnItd4uZbdn8vtOu8Tm0LNF+JddDLrR9fD+Q2XG7T0cSC3M6iTfd3Bxqh3Ck2I2/
0/q6n6X9e2r4co2p9fa5lba3qcrnk+60lBDpHpisXlcvScyOOUJAhmNZmlwovqRaW15rN6ePgjpJ
vwdTgwx9Mqgij+iWO5P48Zsclx5aGUJlWc0L8m6XZAEOYugXqOC7Vzpntc02243X0SfbB5EBqX5J
Vb/XzGqcUnrv0iF5Dzp/fIv9uObc7ZZBndoCJiReyXxqTzSddAeNwRUcNjvl3BtBnUDMpG7+WZPu
f2g1+8OjimijNepb0laPgnUqRk8dzJ3fnY3KBslDN/MAnIkOaBkz+G8poorthfioo9dkj3bTnT23
frY9Co30lYMlG+C8oQ7FelI+kJKJ04ukRK189hz1acNiw8ZYO1pNCKY2tWwvAI8jIuHGR9m3+cky
xLntWz9C6/+Z8ETQVKiBc/r5yrLuuBt/rsTP2Sx/jMvSXPQle7LvZRv0C9NN5wn9zfbcLTBatrPa
RoSNcj4pgWy3GsVM2yE1mkCv+NqlWE34goFeaMRLFI3Om0mLD8VgbrwqPVjGeMWr9DVby5k73Hpw
pmqKnJhgjhKcRtj+ZaxWnpPVawAz2CWqQmdkRrUzwOkBjp90wCg0ONPPBsaNXMtTmQHVmn7xhcrm
qjr/ynHypYXZ0bXy3KVaThdJ+aPwJQdYcK2kcbQoU9peZfaNFIPHQVW71bA+qBXk4zJiMMixDHqS
FsxS+xq8jEjq0X7j0zZU3yzfp9l41dwBYYk7n9CfvPjciCAT3dHiFEz9+B3a6ZLsSlELt6LfcVjv
5Webi4V2z9i4NLyZ5ZB3wNPYvlbwXY+OnRRhTU7LauoJl/YCZ0bjMRtucUjhfw0CzcrqKdGMYjmz
MM803BX0dUGr2vapzSo6IwTgJW0ROb1Gewtbbv1VdKpA1DM2oJJId9gqrcQ3z/1oaYyEKFrDvOv5
I5ZbU2ahdajy/inp5f1kco9pIJ2HYBQEkH/VBCe1weUrUy1sKuxbFJgaTdRw0z3UMOiAAdm6ACbb
cf9fSK3vh7//pL28vzA5H3iqySBChIXx+c/ay7YbJmAUB5ZPbwRy51aAKc75QCkDnSOFGQjpu3mY
r4T+0OyNnT2oGR41rrPfR3hWimdcidNOyNL8KGJ0C7OlU6vhVkMSKcI7STYAD4b+zJV9SjW268pE
XBGItTZhYTpbexm7JmmxS0zL7e9PfH8WtN4/HCdbEgkxu1GRga3lzx9OQpO65eSO4UBgzFtv++Xb
pJV7URnswmIV7ocDoapt/v5V/1Kx9seXaRJW4eDdItuBJuA/v2wh1GAm2qwhoaUZN7Lq1nyl6sbq
t92yVHHQGagmggbVHtLKauGUsayeQH3q4Cvjnifd8e/f0Z8V53+8Icu4H9jvpWMOsQV/fkNT4tM1
ZZD6NHI3nyq39k5L0dM9wgH0Jtr2LmNz4ykUMx2Zf//S/8f5/g/QAck5BnR6yOy/aHv1VHijb6K9
K905+Q4N1LJc1KpLQtPI+dY7Vzle9Pev+dd7mrQHkiCwFN9LAu85BX/+uLOxYCSKLZLPS3WsXLiz
Ec3Bx3/xIn+9uex77J2HywfrFx69v+rM7dlUPW6sKtKf/W0ZqcO1cqJdH3z/Nh3rbfNhBTpdSQFQ
m2aEobdn0d/+/VtAJPnnMAjXwCyDIR3rGfYSYKK/vokC7DF2kyZGEStPftG8pDHjV1uMNGK5Tfy8
pHMXlcI+gt1d28o+tANLL6lc/X4tW3S7fXbflyFO5cAy17h+f1zc9Ddao0N8L4oGSMwZoBqzeDQ6
RewxOhNm1vR9aJG4etJqd5ZTAiqnIbrbbQ9oYK/Nc4MuhYriW0vCpaN3kSOaC9W0+6EEvHZEd2ik
2VCWO+BAraADJ4/92sSEkDMiPnhOQUOQQFcwV/NtNOOPTosJD6mem775oczq5E1eGnGKuZTO/N7Z
y9Euucr2Or3H4/xp9MunNrXvsWkcc7M+CVbXiHSHjdtyvlx0eSBCCRWD8F8SzNlVwncUa9sic3aN
tRwg5q7+ZLmn3vN+5IbYqqErwzkBlVI94Qx41Z71tLpA3m7XbN71rnessE06y0xQk/ZtjuVzOjhf
mYwfUGrv19l8yhpyo6cMdsVBRa4zHJrdO1flpZnodDI0b2v7+i5fs2Ml7A8mNNw1ySVFfrBCltci
gYVvx/fJ5bCS6/feALlNLLGzU/GjYH9Fil2xSU6/Gqt5YZ2GoB3Ubs7mY4zbKuTpjEQTv9ZIOgKv
HTYq7UmEdZ9S0/iwizScx+pN+c1xpAIrcLRCC9ql37oY8dPWCfK4ODSdEU2t/1kv9iFRLCO5vCDC
fZ+T7D4b75FcbbN4+qpmHzbCbJ7MbKYNKA5kZW60Xv8mHHfvwTMXfwhGSnXt+/IlTfRjZckyGiaq
nqxpZnsgTXGbqJqzTF5/kpm+hAm+du4j+n8h0SElstd56GUEIidD+OkhxGeqP44CeGEeroNZU12w
zlskan2QxV35A22Hu+00/SHOETIY9cmpxk2jzVgN0UJAHGYPlnKPi4/aKa74jskQVhsJaKFSbye6
FQNCMezaUj2sNrGpo9k/itEcLvUimHyH/GJ6pI1JdRWS6FhnJU5NoKAkkfLE8fToK56zcXXzbeuj
jtcnhY62o21SJEa2T6tivRZN+zDlxY6ua+S/Vj6hi5nzfTmlW3dE8SBMhV2tE68W6NjBkqN4BKX5
nZeTup+b34dy+NZYgxsqsSo0HhUSF562TdZkn4M/vFAyXIXLiusApmWruWrHejCEaFVtVK4pXYLN
g6hREcfFletKnE7TBykJtqGjoBKNlfY02dA1n3XMfZqxQjGt3cYqs7Pbx/uyUcbbuijaANbxxcdN
wI/p2rCn5t1r2QwlMNtDN/tx2DAmBnY7kLQ0IHQL9GE89Yv8HRv2sR4T5FSiQQ2jK5rbOutMedbT
3I/vop+fZsi3pE9V6CLsCl16WcE2yQVrYuvDgpk/CpnulYcD3ExhcCv/jF1hQ2zJi6aZm9LQXeg1
Ildi3r0z2VfNmS72knz2sD+jLnedsez1yt61+EOH3m6DGKxR0RKJuvga+/aWwsaHrsm+mnY4lp3Y
GIJUTjAKQZ9WC+FYr8V1XLPvVa1TiKbts9K6LQ7x9J469WtCLlBZbjUfZaanf47qS0/195EguSPp
M1a3s6qSXr++06bdMLt94JocD+augaMexQYdaotRw0h4c5ncjK6/0yvnF9yKD7/qt9q21FeXEPZM
HWK7NvuNM7biy61Jn467BGaty+vn0s3sJyJROyBhLrrP2pgY7UkXU/141yhfNJEtu5XCZ2Dh4s3i
bMjNvxZvdGLPQdsvKP4NI3/R8ardAJF/DoLOkIl+xMLXI3sWv8Xo2ICC02JHDj6e+aCKON7M3XBL
wQKoETTN34sCJDneZSYh5BpAHNzzuSk4KXiYP5rMTgI7mTzYaEWpXKa92sakP2lajgakytzXEXHj
Ju+tnl7I2bihtiv90OBDnryOFmDm3uF7UljymOftehax5mZBmRRxWKNMiBJvoIWxrHey7A+On53q
SbNwAMa0xiOSwhrB6Yro4DPeGELwSvHgzR6NlIQnIDJIIsyrPZVw7O802x3rRLcCZgEd9IPRNi26
t6E3P+SykLHZIQyw3d4IO0eKo+nJS7/Mj+s0PFgrDD9itaH5YazDT7Ma5p0eY3idpAANrvABkVQO
G/fpa1MTLogxxfcytRDErwMg6KQGQOdGfmpz2x6nzFJ6QDdh2z8hH8mAOqoyu4JVWb90WIdtr/cS
+RjCQNSiTo1imoUf7nG1hpz6XbWOTUQodvlGDee149AgDiytKWLp1ifvsi9RcwRTHVMdmaAF/Jal
1o8x0ewK//6sXwb0VlsEanXkiireJgLAIsqnPu23aFX6PiiKNj2DnzjIiGjiVJn5uLZzt23imHNX
N7dNv+FZztD1KEDU0jOaK9T7+JHIEkvDqCdxJD3Ro8z1NEDzxvvek8WwKaayfVraKj4kGcapmGHG
1BZ6XadMHCbbnGTI3O0/TcwXL4NIumNnlEhJ/CGrHotx5UaGmF/uLCpkfPHAzYhIrFu2WLZv67S4
O080bxPI9uKZgpY6A45bq7NNDkoZTmu7o/mguBPN83tqd0+6P6Low2weZNPsPEpZlWE/uf6HGFIT
gCuLrd81SOuLorF1Rd2iQmvJrxXBU37ubqyW4tQud/iL0nuTTasHgtsRwybNspKS3b1v1Lhgu6Ep
nxlFysCVyjukSHeeiOhNX7V1XNcXv7ESSNwpOdiutpxnbBDvlHXS7Gpp8daorGTjg3TtarT2JMJB
u3tGjDxLn+1dofx5b/ljMextZHo7jg9YkNiSWNB1ix7OEv597yeGv4lxHd3loA816X8f8GJOtKjx
GS5RwRULIAgtjsFHCt97Yd2/du4sj6TLtBDDDHhhV8jZ2jJi5zuvAe8ztVNht19cms8l9S/5SIlF
pw4d+hscKDtSpN1IunO+lWORaADrnbvPYDd/oUCtH+JEbXO3RpSC+3uhzLSLdwn35X33nJS15W2X
p8VgEa0pEw4UjNgJjghxfx/zdeVTE1kz+k/Psx/jwum58qUTStdub4277lA79o+13W1mVel7d/I3
TVa2B7gRLZjJRT6NszrzhKyhr4/dRsgZjV9XfLH7V/uR2MI1ld6WUq+vIeHLGfzSjqQx3/qqjVJP
v1MDiHvn8Vfi2E+OIXqOLt3RqPOHGTVhCOp9KyiHkbmv0AWNwQo2E032kATQMSsck77PJU5NE+hX
IGQOcKmdtbrDtzL7R8Q6SSDS4Sw975bQXpqpviAr3JfhMi27xcqmDWrdKYDUYDfMun1S4y4Ro1Kv
nh6/yhJBRD4i5u7q+aWMa7kx7YZ9ty4pb6QcEvkJSEPQ96PxbWYIK4L7RGnOudo3TgJBmGf6vGkl
0s0g8+3sNhIUBrFDSYHdzngkbe/WlbF5RrJp7QSi+A/gyoFiUmSTdeUGqEzIBZDMrwH8JEdoWaKA
Bh6Woas62z1wFWo0s3IN+9rdz4unwnJU2g/Sz1JsUhBJP7O8L3cCuOI61OZjWVrLpag981mbRYGR
yLu1fVltaYKtvzlzf56WimA7P92hUFWPsmZSTeziVfr524BHM7DjfAQzta5urKEL0uUcFOZ6TMg4
2SZz981zhn5TaQiP2eDc/kox9vS7LhDUsLJ85rgejzmuGkyZ00ddxBwWVJE9VAnPUazJdW+DB2xl
t7Zh3DOyzgnEF3qiPLLi5p7YO9JgOCW3NUZSBiB2abSm/Nm31fJoGIUb6fcyoz/Qhrg5UO26K1jz
mLKhoathW+fiTdXuI0HzXO52m/hjiFpEB//F6pIjDHzKeoXaqdz02jIQ6h4ThbmI0ft+l1aAYsZk
3zb3oSRZnUNaTnkW2ex6GaFNVvJsmlP5jB5ufnMm6jp3CTj8eJucBqlUO9Qioh463uAFep3HFazQ
IewJJJ2FHsKUzdKY44tOdvs4+Tvm63avzOwRHjNIm/7qKHldunxD7/DTaMFVA+vstMYct50LpdL1
/u+u8KhXG+rhHb3ZFM6Y34DxtFO3xGK7khsU5k0rQrQ45bbP6zhEKFoHqTI2bTJXVBOLbO/AF7G0
fE069eKFZpwbw6LFlWKDcvoBlWFtWBDRibn0tzrs14TYVoHjtlMgZkqu06W7EV2JMYM7oJny57Ju
SAzqXioPC5PfIELs7Do0kOMHbtJd5GB0t8XyT77bFU9W2ZdEEDA7xG6JYGy+lU7SkzQsLxIqQuIv
W8awarX3bB1YJRPzgPrOSMl+0KPOML5kabzaIrafYN4ZqKxh/nT11QgoWSVDvqZQPZ+r97gybCjN
4bNBtBZAUFiHLFMv2ASbRz9JGfRB2jboAZtgWGvKvYU82L2P5tpI2q2ZAwk4cSohY/HsgDPqF5fF
PczT9ENrGBf9qYYqsvMHc8XpNdrM2PN4ZuMz7nXDCAxq7DOoP827A4gHOjMeESQ/xYLLLt3fnaH3
2Hz9R3dxkk0mKapdmjEJLcER3a4vfr0auxIF5qbUZoRTjJnKP9lOUx0yZhsEnxyIckSkx7LN1k0+
JfmRZ5c4wm7wf5mZuFVM4qOim8DW6y+zd06yyrtb0YANTO7bwBbMkcI8oIGOD/R1HHUMiEfdTDwe
3u6NVoY2GOBuniwvvxXwTOcpqTxA5LnBYTE+TGK0d1hyoeWBUY1w9JV7kggrmz5tj6vDBmmtrWJX
Xvuw7+pyj/9i3cdT8gy7IfACgMMzhGzjFjfSVsvFY9bZh1FM1QcJCEkw0SdMC5vJ563jiKjHxx5X
YzBo0/MgO7QVSX8py957mewclrxQ+H70Ktu0JdLpfEZsL63+bSFneT96o3P0i5QzVb9SyGOTNpjW
8d5osu8WiYY/MYg0wVzbdyOO+q51hndEPReWaf4pcdKHym0/K7O7Ka2tN0PiiINbzeWmmFM6bIr2
BdXNLzScqOdYYzdY3r/srKgJwxj0cIEj71P6KrwcRcPSSwLxs2PaSyMwluRWZnUeegVf0yDElkir
i7sivr0jD/g2n71lvHKFsmhyKqxW457cS0R9tnNCRb6GdiyLnWQ5Bni+5mjimbBb/wpQ+01bFc3X
lve6jvpv+EaKj5rmgBn0Rts8kZxF9lGCA+44/4pNRjg6bJhTh4ttOLt5Lm9rksO6lMrb+xTMB20G
EWpq8nvbg5pjchS0F4sLauUbSLUM67a49rKtiCDi+tvC/o5Ql5dwLXSDDiULmJ2eiokoTSRDZaSP
2qmupl1RpmOQMgEe01mvf5ZlbewGfmVy8o/R4OFMZveh4VE9l+3yXKRg7dLj1D727YVaVt4Jcu8o
NdpXKbXX1XdvCX7cJWtM3ohBwZYt8IxbxotuZ9ex5YEWWvkI7f3NHpiF0MWeWnPBQ2VKZBZjdtIX
JH64tsuOB8bAQESYnN0WPxOLJyezRZQWZsvdw4hYSZTFQ2YCMk/+cu/e5pjj2QIROZFqLMibVbGj
rJ0/0O6DXBwb3wOe99dUls/KRSchc/HST+V7Y6V7riJ6RJv/WMsbXsoPht+Dj1mFkJ07nNgtBTWL
ouMe8ZdI4tINgdHgOBDc2rJ9nubuFfEuGuhePuZZyZjaUrklkzPh0vsRP+M+LklwSLXxhoHx5Bve
2fP7J+K9qH7v7TcLjVHYCWo1c616rzUbpLW85ip9RYiJGiSbtlazHpa4/LK85TXPtZ3jI8rKzOrD
6cr8TbMcJ5gnbZtyYR5gC/DmtlVDQmrBCDjkD8tI+5AOzMg3buUHzbZ+yAVvLKEcW3Oob9no8rrT
h82A2ud46/oKg1qCEcaQOIqEYYGhgSgt9g7a/OokaCDGHi0NBlOGni9crnv6Lpg88rbZ0gw08U/A
2abVnskkeJOp+sXDbZ2spswjWKhyk8Ryg1kjBiHzHotyena5c30drnl29WlLbvxeH/OrszBRCruL
A3sRnAPhFJi/4PM52G/TLrtxMMw4ERGe4gnvthKxCMRUNlsY0w0+9uLDz405kGbZYJWs6TWBhfc6
WkpNgh02q/C4ner8q0z6B8R7045j7rY10EOQdpxG9TLdpCOroOztCxDC0+zZH5LmCfx/WJhZ+oba
j5RTbUuSf/ZNxi/mPhCd4ZmMzo6/b8qC4REB+Dd76X6UqW/vOGEpVsWFsF6VAMlwAIqNKK3t4Tiz
FEeGicMX2ObmcfQOyOzj0BbH19UuH1ZteoDyOicSeMrsxgqp1IKVxyZhcpm7jVmOn1WhFfBk5k5z
4iOaPpIVMIoGDRYIojjcQKu89JKqyUec53x5o76ydfCyVdxSiTnOj7ptG1gVkWHhpBsI0GqOhT+/
aU3y0vQcWn1ZPZB8jLZXK16s1Yq5Iep9WTm4gHG1hLCvwKLzGVP7pZ29SxubJ43q9ygtsxJR3vRj
6FkC0rF8xhKxKy14QDV5DEySFANLHWXRM0OlcMBT3FtBSdRDpCi2HSx29dQzmNiNjASGVQKVG/j0
58wNxD0AKUELHyAzpLEInncBoSGte78ItCaoQB4N1SybEgbprJn18ypnm80y8faJzoHAzGrFpTLs
TewtPFNlSKzUF202w4cmAc7wH7CgmbeEMnkiPGrtCb8mcFZhZOK4LvFPDMZugJWu+o7lRpzdocVj
rvkbbEEnJHkmAGi9PumxAsb2x1PTUWU/cSYPl17zCd8uzV3dijacu+za5xrwWGyDO6Kl36x4P/oY
KKEsR4GOsNW3ohME+OEyi7lbMUQ4TrSS+8DIie496vF8vaGU7V+cuOlva4lfa8Zcs2m7elweYgcJ
BabQ0WTOGmciFdwiPSUamyUr547cNIiZYtpm+JIsRFlxI7/bzmiFJnzfg5n6/rZrTCuAclU0pUxd
97B26VO2aCqUlfVV5t66n5QXc7CH57G0j3qJf+AsdA7Stl9x/2FkmzgrY6H6SfNVFqYdgBPpZp+q
QPmhUudGfD2Fhsb4hqzhPSPJJMgZINAz8cgUo2o2RWJ/r5JW3+ijvLbULIamghYihyPZ6WJxo6Ff
gAJX41uZ6IKnlY/vDMN+TpenDtzwQCmLsXFM45df6DnWgbuLLsWUPCnWbw/ZlYZSJHB1+V6N9mkt
8zTAgfZoJ3xaQgOOrUheLc7xWzSIG1moegNbiINbZ2ofjSXfyT9kLmBjfYwIOUb9Tx3cuVbljFN/
4iCKTz4oCeupUr6twmWBNPP/xd55LNeRXWv6VRQ96h6kIr0ZdA/SHgtvOckAATC99/n0/SVKCrGg
6kJfmXtDcRUskCzi4Jx0e++11/r/byXeQFYHyR4xXUsfJQwXIK9LQ/s+xOGFqoJxISlrYKxotIte
6mtQMtbExYGZQLdUrpt0qM0mvhBIhblK1JLlVpYRiWZWZjKmsJb1QREMpywjTOBS3Vw2U3mvV9rE
5AuOPXU5tjzz27XpyLlGTeXogNk6R+oluQi0MSlKr+3QKm9ObIpJOltzmj2rmn7oNENyIqlB+bVl
sWOpY9ea1btGri/KtYDlE+qVtzYtQr6c2kev4/epqVox6eyBhfh1TBCujOHqW6XZWPaYQGZRauIg
iawKTi3MX2wK6ZW1eHIxHShBPo6C/r2oBx5Zo2qcurLu5abj0bJuBTLoeXRPDuLSGor8YkFs6w54
enbM8xl6TXU3o35DlyUQysZqtZ1MFre2vBIKphLG4FWQ7Xxt9r1Vk9EonrXQCkiHk3LS8nMJKN3O
E0OzDaHfFytKNSucEX1PQVtZd63CXiVb5WdhGh+sqTyPOhsLna0SSYtlCJ2F69UjiYoew3h8GqeV
rRzpd9guIgAk695QutuJZ9eohwWM0JbBtby5ZITGhJRR962IR5FSV6l6GAdLF6+Zk6rm4jRh9YBg
BfBhuV/S8DyM4uusyDftLJ1oKymTZuhQ+C595OTKeFGiMbKM1Z1UBS9nW9lald3kRdd6WY/SkiP+
gXr2QkzjLsjD8TqDQ+1AI0TrWczwa9XcayxlF63mMWwRqGk4acjRji8Kxmk7xmWjzOUeZBZFt5nk
Uz1eKXTeUfBWkZ85CKXlmQL9RZTwkZrzXdi9TwubXvZNMW4VtX2N0p6Vy5IXEv7xrjLUp6mKbyqj
ofAWKS5L9DEigdrJ3YFN5Q4D0zdpXb2qWz2cfqSRegqv5g2GsxjbT3/OdLoHGvHlTHaAp2bPtiXQ
6uSbsWJJktGT7PPZwDIoodSc97Gk7gsjjgMrNm7XGe1TJ1e4yxfM8kiw2EGuSDOS9D0Pox/1xghp
1qtQUy+JyR+zJD9KNJUila08RGKOvtQIB5RkKpE7Vkk20DSwOdEzGCWvRsCH2/c+LZZrYrDelmPJ
Z8NxtODRqA2ZTtGoKt1PJ93kwpD5dTJxvZTVZDhL/UKKrRjH50bW2RQMQ3OjRXV4yxxFhTqbksxZ
VOkAtITqfC/xDCp1AZ5HINU/m61bCsaQe/RJ0390uRzdWxFWN3BD4FDkvgeyIBbTPhRLZ9VwzMpL
eS8n64puVkIqR8m3HdBGTKJRu0qRjm4JptqVs7gM6C0nutsOPjFj+i6ExmsYTc1tVZIktYdYDx0l
1/CX4j0ZvHHVPLwDnG5aK44er/u+HSceSc1ISgeFzAyHhaRMPtVjoKjiN5KlLaMx3pmsr5erAb/G
qEUpIK577XLDujSV+mlVqegAVLroY8BRLKUd8jQz9cV+8KJYFW8SXOGusuinFakBSghvofLTq/iL
lbqtb5PN6hfFBSNPnWwxQwut1MKbXCemW+ohxfoOqdqs1dVFXEu4000rQCcdiPM6eoaM55RA7rVl
w3QxRuqdEcbXoUEg166vJDI1T6oawVvV2OCMIZ7gc+cnjOhtQNfuCp0R7ZdYvtTT6MFY1H1u1bfA
XA5TPTiZVm3TpFi8QI5w1qw7yrOYBznzk42wHu6c2q60IbJeiU8wgXQJCSPRfIM/En5PV+Zyul03
ft0oJknLRkiQ0+mABdBSk+8zu2s1XzZuS18epyze5aJAi7slPmGAwHeLLhpEG2S4UM92cY/LpGJD
6Ayp+SQIwv2q15fiYkzOLFPpKzYfa6tjzqxmbNaa4RkrRVg1tTq7nrLW1WR2Gat1TaTgUl0Z7CRW
bovcQjU9j24klI9R2b02WUHIVlEeNE7FqtphpOGHzRizan81VIPsGaA9/S4fvHxlZSf5PthRqre2
qVHuJBY9pjVODyVaDEc2i8oT1fawCnT9Wktf6sPZ6zfwd71aq981w34xlcLjvh/SpWn2bUWSHCrS
RTumB0FVHosSsWgnWKKfgFtZlWE8C0v63Cb9fTUZy76HGUlOIoW+N2iLXWv9jZGVvpXHFXi3eMad
mzFSYMW3dWZ4GhkT6n4qS2qI5mAAMSZKwxNicx413gaaAafnmhJkwUktVruk4+Ax7QW/HkrdRroa
3kqmMWxemycENYND3H2V5pI/ZXqIsked38RBeFy6gSMeYBJKlFrsJQQ4wpYqDrga9Aw3zfRpVsX3
uFX6W3UscTXAL7WFTF4py6MQWYCD1SXXV6yLo5aysVLAUDlLtl4lcaTcyBgCCNU6jdWGErbTot93
YpoybNPcPRa+k7ZuUUhH7F2ZD13RDpTK2LJmVkYlvWFlbMhiUHdaIPRYyT6vYhnBV3PQaTi/XxIi
lVks7tj5XmeFDnvQoo9kB3DLNkpNkBz0RUPqgEvI2eB3cdiS/KWppaODDuGFgyqPdsw5RUfu/Wr5
4OVQNYcoOMtnKacICCOFHsjHUTWizeBN08djHm+5LhHUhKugd8cblBWtfCnnopadF73iQ8p1xjgj
ROro1M0gJnezTHrSmzOMKAdq/ZbhSVrZ4yOH2cRwUaiQZ5ihYpdAaHkxZAN7dl9Jte7BE8wTT6Mh
Fs/Bog8eWLMquxwzoXgfB6IaoamZuJueNz0lmrF0nqER1uG3yRiKnUWAwSYqTd/1BPvpQzkzvnFe
oCxyeykZhvcCuhkPAHqw3SKpa/vYkmwFXJE/kBrlukdDv/0e9cguS2XJFrLPtJ6isZ4kKLu5sITK
IfP3pg6KTA0nrSm5dhR/QwgsBah0c2wPlIUQGUnRYj1Hbclxzfq48qYo3b83EuSe10kGG/k6Iz15
iKdQTDyVMcBh0S9pt0aEpzcjGAjVldciOyvSaCyOlOZVMGO0WM7iYOWqaxKsl4E+RUrjoQfGCYIW
C8GGyW4pc+C3Z+KtJo19IIfG0PrjEJvpjnWTJlb1Kk6hn7UQqq7oNWhZx2wVzeGZeC+pHBB3nGSY
M2nak2VOwlPaJbVoz4CTgLplPd5kMD2k4IRurRTiZirCboK+3lNRjWXoNeqQuKxV1iBawFEHYTdJ
d6oRWomHvUNagzEvhb6xx25IzhAshXhvDVOHcggTYPFGRiaeg5jMDBqjVB8IbmMYhAq52KwcwwOF
9SyFBTg17aWGfaq47QRdJ6yiWjxfVwV16UOnorl380aV1UOkhol8ngxccmRGKHeE4DtMO2sVQXSE
RZw1b5am8ZUcVjkRbJm1eI6hSs6+KGYpWWsxk8UbCTbJUx+10+IpDbZ69H+Uf6/lVshLpHTp5JuR
3lIOjTsJMUUjye6wKUcP4tDFLWqYfAnZ4A11NdimOsoGLg92GfKlhJ59vIHXqqs7EFTcGYrFDEYw
mpVxMtjM7Ve0uK3DpZTZ+M/1MroC+jeTCleeCpdJSdR+ymRD571aYzlWYrnKew26mXGx6jnLBxM6
0mhLqsZpl60d4lFx7EitCjFaAOiFIRMHIsL4Vs1WkjBiptf3ZRvFGgWzfK3OjVibxxR1z5uw1KAA
WFiqHWWF6YRe/5zKlB9t1j80J6Mw9tdFXXQxCJiyppqoLf09HTlUAoUMORuJPviqfdStGDEqmf5m
IC/q2i+6cus/tBUszTlhKczJOUMS7KnKooyAmWFo0BmAC+pS8R2tiPQ9SVlObGX8EGISUQmuqvSa
+lBro9j67M+s+ixnKZwOcRnBHUQ1V+aqYBrbEpD1D6Xs1jIogVSJziTOiNQgrIzK3ux0+VGAnUMp
bTVwd8TTjEQn6swh3aMnZeueygW0lDHtR20HFAdPw6AL842mx3dZMiPLnWWcZRMNhye5prVSMf2I
+NzsAjQYang6fLBbadVqDNkMU6jCl6nedWQ6GjRaGT0x5HoRIJCYSUvOQlPjV2NuTN0u08TCkC6Z
L0WW11fzaHVXmiqQz4nllHoc2SuyS3O03BvpzDC2OigGl3PK4TiUuPK9lk6m7qap2r/i40dt3s4A
MM4jIr+dmhdYdFZdN/DAaUV/IFjIqMV0IhOnCAj2MIASnAjUYFu5hMxC56CQp/JK31CuL9IRpk0J
RRUOhw+9u54gw4eMhEKhK0OqHu0mZ1/CeYDUNTUXuJqZHimq3Pd9h99FkTvd66oma3bJInFbrHpO
UNmavXCnYReK3FRRlF2oFPGpJ917VYmYn2hqXRiOhPyg8XujkO7khRbBHKyYYFAR8n0XTsvtEFfS
FYkMUuU16FHmKZFOnWYO/GhfSQrDciT/p5KjIsEW6EPJrAbybbxEklU9IbNl+iCnBHTTWtVuwae5
xr27ThFzI7unsIaBsSjv+E6U2FVaWkH0SSaNbhougkViAiH3kFDII+NTtn4t6hVt0lazty1rqfYF
8NAnHcAam15NYg1qZ9LKgPVYbCuT+zRX+vSNZgJpAeShMCv2IJo2AQCVunMMkvg7Cidi/lqoyFyo
cXSJsoYfU5kh8LnMYoUMk6g4tptwFH8UKI4dK8FU7oSThEfXTBMTZutKNtNjaplbPykxjtkLzsrU
zmk9onvAk4T0IILrQTzCaIBi0gkv+ZqOz106I+I1p/kKk7NpusT3+QPFwnzxwN2j8xQFhKJUeCP1
Iht05m9JnNXQrbvK/CF2dX8xWpjFCHtr1FAdi6YiLYARprQwn8dqru8QPw3nxMC13DY8CA7eBJ6l
Qs7xrSZRp992pY7UE+kfBj6ogi/hmqhPaOt4bSkTPVyZ7LJil5bSGTWXUIhvrLaukCF0Rn4Xxt0J
nmzXe+zAidG7fr4r+yV+srqGHJdInx80Jlmcly+dKJfXMC/F77RcSE75OBTfEx3WkZ1qGLaFTGIT
1a8QK7hsxQ11E3R2Il2sgEVPYgXkTh333dDqPxKgFedlEYlIerjcPvm3/AFRaowDCZIMd2ZFlFOI
o6gAFpq1W5oAd8JOpchyQe5l9OSpbjgjJZ5u2OXe9bkmM1mpExLmXlvSu6WF4jqM+cuAHN7Tyb+t
3jreEOxHVzIr0TWI0Sk7pkaLLHxOLAzcsYUXt9Xhg1ETRVsSpp5iNPFVE1fDSakqy81yIzWQUAn9
Bb12oFRMsRS/JuB+UYyoXXWf5AnbyhVVj0ORL8MDPAJXFqW1vUYgYb5x2tE1PEKkRXTwFE5a3Yn3
8MqS1wqtiYChbrBMf6QgTIGPfLTqYvEd9olJwpxIQEj8OCKri5BQ5NFOcyjhNHXbbLl5u+gF+pW1
vUjZTLTeigJ6DnKSGgyoD7sEHDgN6xh2WBKXhXQl6yvPJZEez700L6WONLRIHcUEAEzaG6HWodQg
QmKg7dJLKcpT8vkiNuZffhD0JnVbvCCNi5BiPcL4s77Bg5FexRU3mktWrr4x0NuRQ8lg7zoUftt9
JohMGslcMMXkpcJzHCIQDZRQQWnTGWj5u7Rh9alYnpEbwbVyxW1AqWWyoAZomnDfN0D2QOppFjLP
QbkOG/YwUTgTbcddNPDupAhwB/cFuQNKJPL3Fj2Nq9Fa/Cg2OtPuqObWYsfkww5lI5iErIi1Xudl
VDq/H7S8dArsAu/sKsJzhfnYNZJ58cWIlu8p9AaHmIEqIHxS7uMMFxBDjjBzLaW8o4MGyqnFLyx5
7OwOX27pYcnMv08lm3aXkkL+oCAuM/ylU5LBs8h3/0CjLOs25Fn9YWIkM5dJsH5x6xpq7aymLo+3
mWJaVO+UskVK2mAPsSZxlN/6j4vV92u8PpBEyR8YwRo6RPYhEfzjfibnGuLHKldpYPEkeNZbEwZQ
knNFeomcFn81wzMyccEVJ4A7pWXNV62YLABPkURjQODYQA1kRYWlrEij0rrXIf0EOM3VW7miZjoP
s/YQ6wqRZUHIJdopG7kndYMDlvidES3pfXwdd/N6gbhKvp5W0NiuCC6G6QXjaHKtI5HdIG1io3qA
SomPNtbrtTHQ6uOg9MXqD01bP+WUix5iy8BRkLT3bYVAuTWb7E1am4jlGAE1iV39TPqfcD0Rkati
GGtlflrHpdvgqc/9Eq4CKTJx5HEpl5wBBG2Xl1cVxUC7WqvhRiqW9lC3anJBgfNVAvoxOGIkbQTd
EeDGQwXEU/fwa3BD8yJjIcnaXlZ3ohULrffL8j8lAzJr3JiMrQRtu1ury3y1DnFcO8CZeMJH0ivj
UY0krO4W7PDWMz4sb/DNEkoHndApfrGEXWtDHSC7/PEGJMAZERXGXNQGadXNV3oTEXMp1rZt0weN
VWqSK/5FnWdGfpZZPJd45yXRmfUqFuA4zr34PdueFQT2uBs1UVz8Xl9T+axDW8vO/WLO9Pigl9lR
G3pLxyUzcoEyAJyig+OTFWrqlznbKe1G9QEeArOSkIFtsdxPY7ar45nX/zILUI8J9YMJTSBid5Q1
4AJaNcPq+TGD4TAw6HrLLiAxnbCfEMsNsRqSGckTmQ9DHYsWpqr4SFp3ZEAXjZXqzeCY5VCp4g75
JlJ6pApCj/5sIqGWHVYtYyMxoqwTMSPqBR3eMP6S1HfMj4iwY/IR74t+zeojmQGluEKaZqUONEsL
Y4PJ3fUjuDjWzor1vg0kfZNC0rndCtawZPJaVsYFIuc8exCKpOkcUr46dVyEPTzVSDTfrZYF1Z6R
cQAHGXvdcIaeSMpemnAVAd+zqXIS+oAQCop1Xp7qZZbS3ZDz2TbE2zJ2BaFqH3mGdPKZ1axF3pzD
UNu3YYsARdHJIEH4t6LbvmtDopkefGWdlAmuCL0TsVgnGUaORgZxTKUISbS9riRKglhKsKHbaALl
/l4ba1oBEBfhHxwaHZEUvAGenNQY84df7mFL/r3z8y7Kht1YZqJmN7y6ctisWq8UKEclIAFEOVhU
uu5KTjYOYC+ZPYyDWBTRrwwznqA8DjXTT2m75k4i1vVrNgyhEehzIuJLmIriVdHJbTLnL0vhyOtC
plWbevEuKlu1uZ0R5oQHtvU8fmo7U35BD5U9dIrFI5+QdindwsjCPYvXJF8isQhzNokxcA5yinlH
cTDDwg/gr7R23Swp3wjzzSf6ZXipKSCfSnDWbEJeAXyZUPPsTVH5ECUyHdOq/GKc4OTRcMhOyUPY
1lJEtAuhgI3JrEeo1P+QW+sZ5yAzoqaxWvu9OD9+OPb+Q8Squ6rgv8/YqV+hqs7Ja4uT7Uf/u68K
3quLF1CGn1+0Hc3rn7FX3f/5+DYNIt2X/uVX/+OBEeyX6+G9XW7euyHv/4xx2l75//vNP7x/vMvd
Ur//7//xWg1lv71bhPrzZxzV1rzz/w2wcqrXqvvD/zy+vyPgiv7XH/Zd/lK+dZ/f4BeclaX/0aL7
FH3tNUWXFDzLf8ZZ8R1TwnSrYYokybRZnf9EsxIk6Y+mLPMzJoZchtRfaFaCJP9RFk1+AAwWhU4a
0fyHcFa/NmSabCvBZamSpqsqEx89Sn/tPV3VNM1nzKkBjn1bo8smJNb2aMqY3KmJuGQ8Cxw47Gmo
eNvMe3O/05Wjju0MPzRj8kCM0oAlJo9Jjgs20LpD06joNDb3gZ7oqExVp6vdprsd00ARAiHctZlX
Go7WnAqWUcl0Y9030kNb7pUJ1cB+ij3A61ru6rSxn4/1uk9QEo5sTu+29C07r6Px0N0Vb/OL9mN+
KQNBvViK6yR9pmpRhMefbu1vULg+mgj+BcL111dou4I/dftBpxbB2CSZSyfv7tvybjxW35pvsu5o
j+I7OEPju1S7xvfqW/VteCfAwT6zfkc/EN8W+E78YXlfEtZNUrvgBlyt2k1gz9NXqAb22mASOHeK
s2zQ732f4RfYacNzLvxYNj7ChPkzvZqWL/zGyuYj/51TMj9DzLDZKeD35WAynur22sx3onkkX17L
V6puX6w/hGvzaTgVd+tD9oznD6n7c584zeggX0EsJcKOQO1yM7FVDcnnIzlgabC/6LT05WEyCn6+
8sZ/zWF+9YCYn1z7/wIPyCeb9l898+YnysJ/v1nh15iAjwtkKTrCLIiD9JdWPln2C3ZJVIN0gpCS
vceYSwgUFLp1g+jOlt78gtDw1ad9mqT/zk+Tt3H1aXqwNFVhfdGVrXnrpxmv3fo6qNjzAtwVAfJZ
jw7Mbuoy6B368Dijg9/Q0RxsmD4qYlf7Ynqir9/vH8Dnlpds5eiiUMRqoAaTJ3oNRWYckuzmc8DB
tva0OP1JxKqoOuOd+TK/sa2S0ePYlH75HQkb/qbsUN9aG1UWnE7Qwvz6nhyKmQo5/Bi7uS/eo2sE
3IXuRGTq7oULCpP9MblHEsff+D17H6lD/+l/VHgvVBALUmOYx4C229j4gB+DIe28tEdM7+h30an/
EReucA+o4gY1e0e8fIiuouf1pQZpS/fYi8kdb2gjBOHwRK3h1D7osA5z+2S0tv4kPXRviKYvl8fp
GLnFTUM3MDu5yRranJCOtu/oe4NmGo157lTEw6kzxf76nO4lonY21j+oZiENeS1f61fyEhPNiSIE
BLZ+8SZeKCy7o7dIHLCj1PeIcCkV51kA8wdd5kykCXfum3zErUMFCmEziMnbPghrN8md+Ij8L3d+
f2H9+jZ/mt//fZv/FW/zV7OJ8Wl5/EfPJr/GnvwyU2uaSKzMbtNi0v51ENGMs2TGS64G2NDfSfZc
ISnAaWJ0685qFWQDCirr33+yv/rIT4vDP+IjPzF8/nSaGyqHc5Wxe35aIjKgnqjjSjWgO4ADMsG5
e1y9+ML5qufmlx/0aXH4mz9I/q1FjxbEbEooGqpsTX594xIZJQbUOjUYwxDxlllRkqJLJdmHdCcn
8+x39GrZAYDRHZpurb6wokxr2c6j3l9MT5NgQtBzrdgvCqalWCBZplLfRHwZ045sYebFvVaPtUNO
kQUuhMkXZugoVHgHIMq+eCbk33oofj6dTzeo7Gi/2tKKLLAUp6C4iaie/J9Nt8em5RCcfHTQ74Ff
YjGjgaRgi08Y1+fmioUjHCFjokk9ly9w4Ay3ypyvFt3fHKY/H9+n+7oJJay04PhI3NR7Unf1HoY4
Cen0tr00n/QdRKCnmr2BeTl9H89z0J6Tr+BeX9xy7dO+5F/8lmuf1rf/7Fu+PXGfw7yf7vhn2lgV
F6UIHkQNmpcGaicW1xc0bPG5/GKh/+rR+gx9+mc8Wl+d66f2x3/zuUrbG32+qAYsYFlUKGrS4uDX
s1Y3xnm6TpkaPD2JzuVlZPf28/P97e0XWYmPm/N7n/NpOqE9jU7xls/Bu33T72OnscUD8IBdv/9e
79u9StiuOwTIe5pZ2oEQKE5o1zax3QmVvP3ycnA9IfAOOv8IBeaith9VG6mDfYHpxba+DOrlbZn/
vQP+PL+0s5k0FfNLtdrZDfMfNZ3hGoPVlRR7kFsqR4SaQH7XKa/rQwPQwyHVbDR2eG/sf399/upY
pE/zTPRPPJavHpiP9fan9NLf+sD85rr904MpfQrDKG2TiqRkFIx+zyJ46L7tWWSqQLXsOvcQzP+d
1/hTCmFKm04UW+53786vxexal/ldk1CcRtPoxonLelcrxGE28G2Yq8odsAbIUI1LG5WtA0j3xQF9
NWI+bsRPF/q/fMR8ecc2bOBPB/z33rGPJ+B3Ruhn6mKnozfJANgGZeFUgci22Al3Ku6dH4oTg/eB
4fF3PyWfpst/+lPy5UX4NK/+Iy7CbyUQLUOGvknOn3yS8mlqpImLtE5drQau+62yv9X+FJy/odNw
n/zUtd8jz+7czjUvn53rzlPs3e3tBVZUe3F3x8V52rm7+9Te/f7wVczfild/Oij10xyZD73ZVSsH
JQYIT1wWGke/ptOcH9/pwbDYowtpiSD8UB27AwP5ST+3vnhNkeiVV8Jz2S0M/d5X7AfBf2t2yrPm
wjDahU6zwwPgmfchm5Pr0Lt+yB3pSveWA/mS3V5wBAdV055EmjPv6IAa0B/R4cvr7eAKUbw/H2P/
HYactzqdW3vvLY42W727IjUleMTO79U5dNWr3n4XnGCfBYaHadjVbcd7RirO26NpfTPddzh4tue0
9oHuTX78naX6exQAf+JdUbgHifN6pZ3t4nRlupTmvL3FCkU3ao5Dd3PbQ7Bhi3sah/HPKq8AUe0k
QXgqHxM+ktYON8bFli6TAnH/mP7oD4P/SIOeA+fzmjmvunt6ntzHC9N+JL3lPF7dFE4AleuEt3s/
ucAe7OCRb52Q6GqHg2favFw55FvuTfThb9uHi9vra7pa2b2v2bp37Lzt1xO9pezj23wJqMMfHGya
Xu8eB+ftQWbqxzTI4p46b7Sxs+F+eDhyTrQQ9p+Og31GqchTxwLhTs7T+ZjukX17ZIcu49OxPG1v
VrutH++nw/hE477Wxo4CwOKQntL9ACzCofJjDweauvnzlUz6MD0tB+Vy+9jtCLHl8PWQ2TT+5ePf
Lp61ILw07Zfdj8F+eBCvgV7OtmjbzSm3aXlg117nik/ec7bvPXysXrV/7lz6vbnrYfKNM5dZcGZ7
H9nBYi/2rnR2QAu/2LgpvxnR/WV0brW4n6fhesAoKm2jk34YXs6ZcgJnf18FiX15nl0I5qfJc6+M
gI5Lh+du70kHDtFffM9xv4j6vpop1E+L+H/KTPHV9fm00Ld90/Rz+3F9tocqPBuXk3cW7M5unG+S
iy3ILpzDy3JyPCVgDJS26EdXp8Ph9vqLy/P1pPUpzP/3pPXvSeu/56T1KXb8Zw7Kr+aHTwnYf+b8
KW+air/ahVLW0jWE2uCpP9ftBLUP17histoWM8RDwbY+dt7ojz6+Uo/ePPxZPMw+NMVgcrbvLYeG
VZLGsPx9q0ht31uc1a9eyr3kS755WF3ZASTqyx4tGb3Mg7ToCt64M27G3bgTHN0loHHh0roJEbV2
TcUHybDR+uXD4M6Obp8G1xs97TB6L5FLLwdvW0n1IN1PnnC7sIqOLsY6/hW5u0udhj07EQMCK5fZ
9AJglH3/ojgvNf++bfEJGoJ3GvBdwZ2yb7Lg6kZ1ewKj0b6pnJNM16OTddG8KsHqnFhpS/t0dXp8
1kkKxPYOorv9UNn0EflYtVmm344PtCm0yWcYNhEgYCL7erDftuvxYzug2x8s33wfmM1HUPH29kY1
9OCAOvMjPw9AcbrQLPzBr73tssRud9+4i0//HbcOtqDAdAw3D34/guV+fnGvP4XyiTnHZUQXyKDm
7oGicxDv8bXdeYWlfLuTR5pUENhut1E9gPrbl3szqPezi9/IFyk9wm5waqJwDHK73I+82E/5v5L8
OmZNN+OGK67hAxL8+LcmiH2BZEbqJx76c77Pq33UYN66K4KM7847VI6ABixXvISeM3o0yyYEzfzm
tDwJLW1pbfVSCiA2+t1+9RaXSD/0ZFv2Z09zIqLpmhiMk+GXxFElXshp6HwtHtGbC5DCB7TrFEeM
cpd6IPm4bPjO6Ncu/lAicI3H3uTOIBdz5F3tOCV6Gi/e2c2duF8vlOvq1OzlUx84sRe5pUMC2F45
HOlQ7hLbJjz3gHD6hedP+/6ivxB9+rgfeKfztYvJyokPBT9VHU0e4S307F3EkASSBIZO8jDy/7lX
uTPvOFJNpnWLo/IcI2jjUhzJOxGAykHlmZ7OF/Rjl6B9GzwkBnbGyTol/s5yRlu/Wy4H36Yj996h
BVwQf/X4fDlVfNqV/Xuq+JedKiRxmwo+pz5+WhY+b3bDQRUyrA5bcqxjooBDHYxM+PQ5u57/tDCE
jCWZOWL7jvZET1zmB8kVvYURGAais6CSKN3ULwLBeaVj4/bQenvwI9VTx3ZgcGkL7iY8zwaDMHfy
4OCW5/487fUnusLYOMzJw66H5RLZgcuoiLzSV4ie2V8weheH4j9vqV6K9oX8FN/QoOJg7fugDxh8
vhKgvtrHF9Weor5jfowcZruvZCjGF8vn570QZnQk/FOrBjRp/hjRg8NO/jw52/JIi7PX1R/dmmVx
9bWnfL8yK8HzccEyffwORMOBOe0MQe7SBJFZVPVytwtSP+a6Rfw9YqaMvNAFisKfkVcF0SHxIDUF
TSB93+bejJm1ZH5N3SqIb7efg2nGzwFavE5YfJHUuc2Zn2Pulb5v7wCTym/4eXhbgeAVTugKXPDx
WATbq355JQ2geUXFr9jffo8OuZ8cpF0T8CefmHiN0wUFx51wX3IfjD+/A3Dkq/Bqn2PiHEtWAVoe
cQTbrB+6MedRBHydi2A7ny1zER1SF77sdjz+9ifHyZlUvGr75I+vy22d2H6OyfZi3NFekX2u4IFt
IM2QOIlzle0LYobT6mzxA9rga+3Q7fOb9EZ9qvZM36yt/UV3Jx0md/bNgITNR5Azs7PfghmNX5I7
BMiXuT80L2eVGzxWDOZv3cuD6mOOBo9wsXrM7s62usjcr2i3PY8z90BklIRe7eDpdEQ3tNMbejZQ
UMhcmk5eJX7mx17suek1lAGbTm8s79vS1bAgtD7ci10eRCxpi087Or7X+2QSfgmwGF/+tlQDQiFP
YfJ8GW7qlTfYeJ2T6dc/NAKL0InPIUEDRrIraruHyL0FqyMEOVmeMjBv0iBxWeZD1rXQISiBTOd4
LVdO40pSkrHIAsGcOxuB5lhBswfMdjKC23PDUglhzD5PrKEyB946mfsk+Ron3XGBOg/uiL2Nr9CD
l+tmvuKASnKPu6O1n+yH7QyxE2yHzOG7u2FHPZclF8oH435xoQO4Famt2jOuIdHy2ZZns/SNtm2Q
NVid+13IOk9ctiMVvu/2yqE7SYH8pL7qr527vEY8mZ2bnczTuNuzr66cddto27JD+FXYR1I57nn1
n/zRE87cWiLPKECldkX/vCD3nB8l88P/Ze/LluNGtmt/5YTfcQKZidERfrgYa2KRxSKrJL0gSFHE
PM/4eq8shW+TIF2Ittvu7rBC3ZREUkQic+ce1h7W62tiHl6QTjePj/unyHh87I0XeH0eDsxsV9Gj
sre23NsjxmTcc4ilNh74U0DcaeR4FqYrGOCUxANfXk76qrIAg1hczDB6fqXf+ThhDTtVwp8eIVr8
SGVLw7dXDvAmF/3e2xwHw3Uh3y0PR1NCDtBTaCEvBK9nh8IrwHu9wzbBaoOT5O54ju3vTS5MyJZD
hDwzMuEsQxxGyGsKBVvCzzRVN1+rLsHGsY3yRQA0lLl4LXNPLdkcsTE7M1hxeM+wdddmdnrr375i
0hecCA+yj95kiCZ/Ba6oMWkSB8mXqtgBfoywAFnIl/KXa6ZnBulIaGQuuqFGnuSC1pU2vcQk/MJy
D5VfCmRQLvHJ8IXHHvxC53sYH8dfUVt2Jqt6kB1iSSbZga/dbPf+VsXfm7Voo6kNfcImv7uKecPd
VHlXOM8g23uEFrOy24unCq3G9Rg8Vidz0G/sltB38F4P42PrVkcMwrqpXUxOw+e4NoQm3oKUZMU1
cwQNnMNWcV0HzxfYZsyrBPELYQYaX6RbDHY+0mO4a7+SvXwT7zDffd+dc3cwBPwr3eYQKZDVOx2x
AdeFXA8TA2vjWhaWIXYxhRKaT4BJ5T8bY8BNf4dGE0RMEnxYiM3KdzRcMn5KHGCEb70lNgjXTr2D
7wKc2+Hf9HedqayHLTSzmxwxTB4/q1kBsLUA3DU2PNjs0bcwMskBLn0GSY+LTmT4nSH0W4yfDymw
0VEN9YL5ztYIo40RJc5TZZpwq9H4jsIbfoKBWz9j+AI+Rw+I43D/eQgUuWQNNBRSCLiUe7f4vXP4
SVeAWrnp5KqZo+v8T4AZYfIxORKCzx2SDoIIn8ENb0dgnJhA6GRugnujQT3ilw1+ZOgmDqtCd2Ez
Akg1ppVimdypHi3d7RFuFa971EI66o6DtOpFjWE0L8DU0aJGjo8INxzuibeAWEFmjI+NPdjgcXZ0
xBzoS8Vd49cVw6VwJ3RUfuK+YM8Tk91hJrMJBlQzRTiDs4IkpFBtPOBF4ImKUZ7AaPDzebjTrkXD
hAbHdVIvpuiyMysBP1L92m+FdYDLfPnlJBvwipj6OtuLKJbMTt1GvsFxcdDdCJ6EAwy57R0VJAcg
SnvP0tb4/yKKGspVfxpUTDc9gzsZy9JNea9ZDP9z4xo/emvhHoZ5mz52q2HLDTMXOP4TBIQm3sWp
gFPiZFa44sHghEv0jMi7XmNGDXpCYYfwi59GBKVNnR11VPs7F+QQTkHvBggB4XRgC9LddNPeFu4K
1EimmfxoAVRrON0WiZAS56dbIUS5cTGDrzTMF8gxNojvtnQfuFyqeYRcnvluwyoi2IGsP3AzJDzw
7+Wf1cx6xf8sryOX3nPLyaPBwEUYhWgQ321C7BYcwsUYW5qBv79i7F8xdpve5WHW1P/2L2QpnJjB
9aqiNphTCTQugvPLlXsNJ++Jq0l6s1SUia7MhSCPf/1NPv1X8PIrePkVvPwKXn4FL8O/ov327meQ
8o/sN/3NEdBrocsss4PxBKmvc/WNUgNg0msXXH7mQhPg0jNmBUL/pWcsB2GzVMGvIOxXEPYrCIPf
9SsI+/ODsEUvepao+m950eqCPp63aIgiBuPqAzIlvSld8h7FmifOsx275YlVXjmG/KMBsALZXfmS
QywQm6rAjSdLsinyGDKwpgk4DMe3f6JGqNPTrO8/OC4bmz8walh8OU8bwNvol7RltwdsANZSc0DR
Y275KH/jgAzHPH7irFseHy/VfS2+6azu6+/7povpr0sm/U1k9H80/YURSZ85PAqTGaEi5j/OS8j7
ChOAaNdw4QdaB7yOY26n08tpNJ8BqoKgyTjhE4UFNH2LMsEeHxmH1jneBxxqPVnP95NxW+JbQZxl
PDwIxi1KCTbZbXZbuyBsPdM7tmc3w0F6KOwCgHaJyhEV6SpwW9vG3d3ddxDnGndANRPjDlDUtJk2
4ho1qZvJLS0ZUH/r5EBHAwfj19cjillLi5eEgNMMcJiBfw12i81XcHAeXl+PgXFEGgBrFayX0Dq8
IgfA8A4xUvUYvWyeeNmm4GxPWwDfu9bwzJeXyETtB3L5QP9PlXVCagO4oMxfGCWcqArBSCTsCL7C
3/5wwl5c9gg/uXHwAd/BiwoOL9eLPT5H0d+czCy2B9ECiH3jVkKtMv+1RcrH/Nbbg5UbX1TDeUAj
zrkzfON+MB4uvewuipcNe2eg/mWHCppH9MjYvuFZIVIePG3XIbnigFYAIF+IxATeJQLmenpBqc14
2bVX1L5E9uu4UG56SaF+cKrfvMnMqR7YKMgDRT5A+VZ88X6gzNrtN+oxfFIO4oEehjuMX84wotXC
MD20Poq6MRAwLRjqjXZEc6CE6dUR76YZnvPvCpJ8FthehMgEC7EPhtbYpAfF7nqj+3r9BBhH+q6t
e+ao6y2IYQoPd2Pcgy0+sn7wFGhqfifIGVm+Ed6EvvmYOmAxsgUrPsbH4AZcZ8jchcgIcUyb1wdf
X9Olwe7ammZufVP5EosLnltBhkoykYlCKoQ5zU5DHRfP56EgxqhXl1oT0J4ZDbFzVAKRc+9sULuE
jilkNpEFBM8voHoGmY+wVNTEIEfUI4WZ3CBnBK8pc+WvaFFdEAXMAlrYU/71N3o5ygKwQAtYP88W
aFgvT9Iib3DDS35GpGx5doDnhzIULvW2f8/Llzpk4rwTcj+oR2tueTVa/Zjgd57e5klmD+lnnk7n
5Uw8/c2L7Lm8h2aK7LtbFbYvWezgP1T6tpRARmZkAJ7HVYTy6xoZzNoKdwNQuifldrJXvORHMwuY
eyR+cYoaEqc18n6dc0mnAYTmK07Ww6UsCYMsUb8m3fJ6hc5mGxEuQoZE8Wvh9tuXF89+fX3c/Ujd
+zuQsWaZgfsHHRVa+ICRl8bxVbdqVKhxdJxj3tzu8489kG/krZEoaFf87zwLxLFypBcBrleXfDJS
tv9N8aKzFokWkyG9kUHkU0O81CCgX3fFt7d/ZCvQcSN7FhqBiWHoJhTvZgONcSzM0SjMR9F4TK3H
x2Nupc7lDaETDy8vGXrvuI68fg8+9xB/0ymXBs03ciQOWdixFgst75NbSYHXhUozt3NzXgXmgp7Q
mnb0vPDQJWt56cJ789Rf1vJ/y1ouysMsa/OHyMOSMqYzsP/Puy1LavdSGfhGcH+p3b+W2p15SH8x
q77kKF0GRbyRrv8NR2nJ6aQzR+mv4nQuuf105iD9dd1+laMJH1xVFbwrmCgmozFhph3lvPQxdASu
nnb41qFy5zYfVuvb7FjfkBWKvK0fqKSwE+MH6JzgyaH2wGofUUZvhhu4F6t0g9oeA8U+CO++D6bs
1qglw8wqV3GmmxxITGSgUK+7iS91FZnJuwyCRx2eN/i6gkPhYj5/dKhK45Ag0kOz5oIru/h6s/js
b/Z6yqepZU1UCREVtPLORwBqaZ2GDXewxNHMHjBb25LOqvWFu+a8Fnaw4Iyb1QPCDwQg8SreKpda
0dJsb3gdaOTwNpEO02vAV260KgqtULfHmwes6BZFVk56oyPk5yVHLTLkvOASpTwmqB7xcXAx3xjU
qxhC7MrE0Vv7uiO3+HIzb+Fv9XLs08rvNyc3u3ejGPsZuLgxr0MF2LE9nIBrnL4gjkbtnQgUxHXv
JCAunXlBJ+/cu0OBdhliIh5ZCCe42fqgAd6sZHZFSg+TjBIZK7l11pvj9TNcfM2ZzfwffE2Z7+i1
95wBBTLLQ6WtANWAVxG1pPF+AkjjhNBezxx8eV7vqfH0def66B8NN+s9IBtMp8FXbp9R7Ihvy01g
aBxWGO1vzK3XkpPe0Z2yUrbaKj36jZGvru8eX9G1Fc+s4wSeAJBzYMWYbetsAehd//HSp2H+m5Of
WbEmzqWcqtAelY5hUKBqMePTM28mIzvJFPF7hgpMecUrNHklOgjWVw7Z8rJxHsEHTmDd1+ANfq3Q
lQ/Eot8xk0A5gHXSTO4nuzJQnGZ0ve3dX1/4wr7o8/h3wCT1YMK+pIevaB07LAXYn1uN3zZGn0Hw
RQkmIvA+Se62QRcxqD0sTMsyMc3cBIQqGA9cMkByYT4DV3XWhotOtgyfkJ3nCejeD/z34w6zbh4r
42sBn7YysEo0tHGEMEAUvqmMe9hCNDgdgeO9ioaIsrzXhdNlfBeuSI9O8fU3/p5QTEIkBngJaBXQ
YBtfdONLCQCYo8XfbvhnOqvk5aww8I29+8oPT3Arw7p+WEv3Tp+p8b/+vdO5Jnmzc7/33i2J70zh
tn+4+M6U7t9TfGfq+n9KfBesoz7Twb/LOi4p4AuS9UbQ/jIK+NMZiZqGRJQqSgyTH2caOItBjSUr
veQ+B2hPqt0cg3sANp6h68wjXJRH6DsLvRQ8SbXQuUBErjA+KrbfHj7TzsnU0FxgA/prU7PcR+go
Al0NGj5uLpO9bsF9uspQbM/L+cF7uRkwbAp1nkcZjVDP2+rogyoVzH0RDDkKr9HTxTU8ZmqwVWd5
X1GS7uz3YEozqfUa4S06V9uCJQWRTIqunNxi5hFMVNa4BmshEOQIgH3oiKsI80N8dJEgScOB1sim
qxjxT+pEdooSa3wR3R8UDjS1RItaT9yPBoHZgi+HuZsLmzPT+mMZYgqlh5OxVHRSj2im4Rp/m8P0
jHAr+V9FqP6bb6BbQzcN761BtzE+oxpf/iOLxbuwB/SWg8ATNgIsxugN+KbjX5b4NPeaeCcO70fk
P+1baeBrP38Fd/x7MD8YQeEDWsBQxM/L/AskM5AytCmSg5qBbkNzQHsXz7Jj5Bb/O8r90ZGEtnAV
HQPdpcGix79C71Rm6O7P6n2yAekp/qG2ECL+J/bpN3Ga2afUJ2mbxxAnEVFSaTz7xro07x9AAM9d
Q5AbWQ7/BJeR1M7W376dR+vMTEyuA88jetdfMMEGNjwyXg6vmxBSX5hgsoaILJ3touDP7NL/JcH/
dGzUW400M6olyM9A7oJTvLjzHKngv/ihcfctch7WD+ghQi8RGsgvTj+4q4yH52cQIxmH19MJowd+
/NAw+ylGPOytuYeHftrd5vX1Fb2Ex5X5KiAdyw93Qw1+n80jWvRCtOgU6MPLXDS48XxttDkG9mgs
6LzFt5tZ9L/X2y0rrZmt/6W0FpXWzC3505TWoqcwizH/UE/hU0dbJyJ493SwPF/AiTfulecpYTIO
sIWwUjWuu48QHtYK1FDG5klxQNO0WdDRn46c1d48cva6IRUaJaJ4ZKCSl0HUMJVCq0DA0jxLAdpP
O9K5aUQqsJSlqZNNmJEqEYwalcAzKkpf+h6D9ss0q01wBt6lHX0ugtLssrFyZRU8ezrowJdW/KnD
8NuKpZkrl0ZxLHs1FCcmkYC/FG1+L4FZrJkx3gAfbNDYuyowBuTxiRclbPY+5vMvWOALyv/BoXuz
hJlDl1aqNCoSloDAmqvoe9/mjXJ8nF1i8LEwvG/QR53QAd7V8TVBLcT1GJVyr+jaCmZeUzq0dRyU
WMENj45fDjd8IOKtg5l+DZ9q87iJjMPCI5f2fe52/PH7fplkfu2tZ/5EXbTgnxPw1sThwADqwkoT
2BegjhJlBaU74b7wwQiY5NMZvbVHHx93DVPjkKGaILRQIDGucCTc+5UB+wPlQJHS6+n6Tn2u696I
x8y0D1onCDTDMk+w1s/cw4RXBrcTkAZ3ab9YbmdiHlFh3PEhi98lDBbiYxvdfcXjEN7YvVo9cE+A
L73neIyJRvTT6fX4en2li4LMz/yNwvnjBXnxSGeW9E860iU1yWnP3m7Un68ml27rTK+nfsz6uIAM
psbN3W51XW4Wfvi8tvn3/fAL0cSVW36pj3gjlNHAZNHrYZJwW2pcYIIxJRhMYsY30bkxdrwLPjST
fY6SqhYjxzBfA+O+CmOP4Qy84umFZxy+2tffeOlOzyt//7w7TRaciPkQ+T/CiViwRpfNe3Nif4A1
WhSSmY5Np1BRi4oLiWhilJiPQl54S7AAtclH33KbIBjfBgsxvyujiG4EABI73h61iC5qGY/ozTcX
PJPFNc216V9hTTP9+kdept9Flvn/2rqpnpLwKfuH0VY/ntp/5K//ODZPTVg34fe/A/UlZ4D8z6kv
nTAK3/Jc8u/+yXMpEFX7J2WixFnR/oPikqjSPxUGejSNqEwD9yW8q//PcUn/KSmgLtYlkaqqqOuQ
qzpvm+Df/kWg5J8qUxSw9ogy2GRFyn4PyeVsqLesapKIon2JqRKhlOrz8pZSS8JGRk31aWQl+BKE
vv7SBZLwnNWVfBuwbLqNwdZrearW7gWUSq5B2zqYfUmTu7Hpg3DB0Sbckf7NFFzWAxJ2hYgS+IiA
3M6kV4j8wBd7QT1JNGLrRsLsojqJ8q00qbrR6RpGGQl55oAYGSy5YeKHhlBQsBTH6QLjCvcsZwvR
NCqrOBwm6uq8ocGbKPMyvSUnD0zDduAHmC00TvWCXb2UNL1/DME5MiLhKFHaMjesYwLW3YZ23knw
Eh9sZgxVwKkIKDJQFbA7N5o7KM1Wovpk0nrqfwxFhRp8T1bXShSDFz6uEiclZesOKThylGzy11rv
eaus06nb1GFieWk3bJVEGJy4KCWHiEENouUizcA4HOm2lFWlDcJL330j/Hc/X+FtB+xsSCA/SXTT
EJmKVNGohPqP9w6UPDY07SRJPQlZti1awZLDap+TcFdm4CFSsxUBcY8yylaRI+YNQpONnSW18NqH
chX4rS2JnkMZBjhl6iZNcyeK1NWQd8dGlo1C8FyBYpq6cHN92R+Pna8aVUaaAoo//PH9qqnn56xv
Gu0UUKVcCVqsG2NR1gub8+lTQGIrKRAwjYpzWzZ4YAMPM+00yq1sqhGdjLFWB+f6u8yKWS9HwNlW
wFRICEa6SrPH+KwEUVRCg3OXjOGhJYnio4h96Doz9pP6UNVSKTpMi8LTWBVtbum0r24CTawwTy2W
Mowkq2iP2VFJ6bdGMSlpbqf6OEUL6/xkN6gk6pIuyRJVQWv1fs/jpEpqpqbeKSoKAVTzaDegYy0v
qJbPrhrkUMKGi6DNkuc3ui8q0Q8awTtpGiOrLg+LbUnFwhQzuTEjIhOzqCNwFkZF7U7ZoJljU9Kj
XsbZV5mGoyVkMiaGVkEIQtrsJQxqfdUP2XQXNUpsKEEHnvJWYTu9qAWnnbrJigqFOGObZmClasRD
Ok7DhoKmerdwzJ/uH4jNKNFx5+h8/7I0pLSdsH+il/SbasSbKNX4DAsUu5qSZWabJxjiOxQY2VXG
1U2m5qWR54l0L0RE2bSiL5hyGC/pcti79xpUxe2XFZA1ywQ69JIreOMjyoMvaW3U+GefSv52CAmG
/ggi22pemW/HiuUm1Fp1U6d1a13fEe52vVOq/MmKjnIziTAFfJ3vBaphU6uEQeSfUw2kAURXjqoQ
/agyT1g3kbJEn8JN0vxpChA1BRYUtvxSJPb2Pfs8ZqzDLdOTuDL1XJ2stmdokcnT2irKAsybYckW
DAeP5mYPVYimMlWV4DvQi2f65qF+DmdDz3Xt5IH3bh+EhWpmTMpAAZflX9RAV+1Rys6snSZX7vpu
4cZyxTF/OvQJxX8qw7zomZWOyBTDqSugv/xOBqV18i0Qc8zPG+MlGpQZXAAdpqL5h1LMrAFHIZGU
2aNKSSdyIof6SeiqFg1oZa24fkb6565sg1UJXmy119QV6ctnTZ/Gg9eS1VQNsqX76msnpugSZEp+
x0L6rR28aSWU0lf4VaozCbQ1Rhp31phkgpNI8Wss6eGeSaBxJlmMYYqKTK089Kqt3LLzJI6iXehR
Y4wjlWzSCuo2rPPQHrWq2E5ExDDiSbEltb0rE71a56mA5rg8TJ/GXMZANVFu1nnVY7ZjXWCgVxXV
JpEmzEgmo7ig6j6RSFWG8ZIYnEiqctfyLXZRq/LAumJQT5lc6Q7tktJOUw+Nf2WKrkhFQ840TZem
CH0ikaouahouOmf4mhd6RrIvFqxQ9BNjubIbOoVZRM2EVQpdus7HETOap7KwCOgob72ybxcuxCci
yXnh4UJpEBk270xoZBH9RkkMOQmYaLQpbe4K5h9ImucLnuGFA2sm/RrlDgLTQDcP5fZ+e6swjhR9
DPSTEk7ZndaKrcVCJlq1UiPxHMi9E6sV5pRrIzPjLq8NpenHzXUV99FRVqFUGZjpiagqojrHTIa0
7ntBzoVTkqeSVTVqvksLUrpxlQ6Gp7JqQ6eE7egYYgjg0OhOG+TBqhbLYGEMySfKFocuy/BmdMJp
tN7vRhh30iDnhXoaapK4ElxTQ4/yfB+N8n0zicS+/uKfyDaSqMiUwLNkOpkTtEdjL3VZxrRTFQ5g
aAO/pRNpubgT2Ki4STTSfa8rL9ef+cHA4rUkRGEwZiIU0dyP6pO+miTSa6daDMDGE2ZP1RBrC0br
civfixUVYUYwmR9nCrGa3dpG7fQ0bvrwnAtFZ+RT2dlNzMZ13yvKvadW9Yowfdj4aQl7VtWhGxAq
bIpQb/YpKgHtTuiLJVH/EI5xEyrDQko8TkWQ+P5wEzHLUMpSw7Vos8xWyNjtoq6fLBJ7yaqRR9EN
GMOc57AMrTLU+k3dk94tm2BcOPZP5J3KBEZAk0C+TaS5y5znJEn9PA/PagaWtDEJmpWeF90twlbv
myrTzg4HNXNzWdJXcpDGm6zriFFmQeNeF4aPbg1Fv6CqybqOtSBIf78lwFdEOnhleJaFqMRwyCYm
DyXxEQrXSYDkGHf4GqNK/eDcaG3OzOuPvzRuvBcTCQGpJMHhk7ANiP/fKXdpQD9Ep3fd2YvLycwL
yuw+z31Tk+rShHfar3rB685lmGAiZTxlLgrEyqNGMu0cedKwa4eu/iYrenEbS9Q/tqPYGVqTVJt6
gi3ssjq9C2uttjIlEIxW8VSjG4dqVSZ0MuNUJm6kt5mRxSLGLSZVZw0kVhbs10eVIkkUGgW+usiv
xOwVSZ4EY07E9Fzm3mAVVUJdLaKKlZd659YDHRb29OP9RmANRxXDC1QE4R9C1SqZ6kINcKRpFxoV
kp4uEwJpwUJ9DMdUOGVU1nG/eWR5qel947MpZZIlk87y86iMGtjK5Q1NdQofYRpsFo3MKqehtUWa
Cbep3PtuGdYvfUjF71GchGutSTFvU6vDE5VBWX5dqj5aT0To4DSDEkf088HLytNEaFKaxWca+szK
/Dy28ipnB7FAj/z1R328P5LK4CfDT8DT1Lm9qFhbDDSn2Xkas+yur/LiuR2j0tDSAnNBay08ENq0
TqhP6pKG/ajNJJVHxQwXh5vNmS/Zgxu6nmidnAEl06MvQ0EwdRBssVFGDAfo8+fII8yE55i/NIDV
LVUT0EdSE/K7BZwHaxSvD12iiyIXyDeSUPZygMYKOTsLRIhN0nngG1NyS830wqjFYpFm9uPx8kgM
UB+VONYoziJsmaZJlNEU/GtsGs6NPEVunYrNtmE18qKa2h1K0uOipxVq6mkEbGVIS0OMSrpThwS1
/Z6MyCZAdJwFqbAJiwGeTdRj8G0S+je1Bs6WEMwyrpxqoxWlnmjoYztsmVJUh6LswwUR+ugDQItj
61DVqauaNo/k/TwRPZLWwbke+uShjsAXI0q+ZnVlpbsdrStrkiNtyePim/Re8QI1AEEOwz7i47ym
P801LQy8JDrDWMZ3XkLUTe51ohvJ3zTluRKzyk6FaNxGU9rto0wtF4Tmo5aSVTgGuDU/sd+Z9NYN
FXvwUCdn2MfGksaiNvqg6Bb29hNRQfSMawk0Bv0F89h5TEV1Uko1PktinQCXG7ptHBWqSyWlWrDp
nz4KnquoM4rTFGeeYxUo6tC3SXJO8jw1atUrLRaxx0hW1IUnfeJbKYjNQZdOoH/htbP3F04PBUWQ
xzg9976PCeDABhyhLTEWuGcYNxwLoAGo2y+CWmjO2IzNXRsPGIzf9oFdKVJo65neL4TQH09ToQyA
gQ7kH86VwtXkGxUQxoNQSVGKFXm17qbA8MxJF5YC9Y83RQHmpWiIoWW8/qWq5M1TVOKRsSB9eu60
Itx1agfOHm3InBq0zytdamULxRX9gqB+OFeNoVtT1RVg5xIAzvm5QqiSKdDGs6CyH61cBU5Xx9Qe
/Lq5v25LPoZieBSSw3CaNSYTZZ6+EEVfa8Q4n85tmoT2oOidDTQV8LdfZht/8okhTA1mabGh3WXt
5AOZkdL19UV8OEntYshwKRUgFR/WQLlfqnkSPfcqBQGS2g1GnEXKwr38cJLI1GCEEkBjEakapEfe
ywtgoDITBVacO1qFa6Em8k4cRvBeEmVy/EjzVk1ZRAv35r0jBg8TiSbsq6iqHD8W59sbE6mvWk2v
H31Z2ZE2OtR91BtpQE5hlr5e30b6fh9/PkwTCUrhVBwo1v3+DUdpbFJS+O1jOskVxjA1cmEIShW7
is5Ac5rro5tojWKVGvSDXhHp1k/rzI5VQV7DyHTbSal9S4w8xWizBtRVQVe7cdpUZqqFsV21Y3dP
1EQ3ETthXH02am4p17JZ1vWwYCsuJWm/2Qq8i8bgScGyAxGR8HGmb0JcOWHypvY0FkK6SYUYCWvI
yI2XlClq+0Nq62PfmUwoUzv3gZIwyupVFyIlIsmJempUGtqiJBV2pkWdrSmwoXGaxSdRTTK3Lftq
D5HWNskga3ZT9/FRgANra2WJcXKSVxkRpuNskcN4HSJ9cMvMY2caqaUJbDz6rumBFBnNgFlIJFPj
jQTut63mV2gZC2Rih4lYOEPZY3IMAa54/Zg/nDJ2Bu0YXLS4Fzzn6Uyanoylpranvo7Qm6A0ID/p
8ajrT5n52vwA4OVBaBFPi0jkXFrP3ig+6gWp3kieeBo7jeL9R9ByDJlktV3efZnGGEOsplB2ykqQ
V16oJQiBxhBuTxIaFPHHrk6r1KlapbFGphYLq/u4BxJgYvgREFwJQf9M92ueUI2p0mNxOob5SARj
qpDw0hcu77zR4rIHSDmrio70D/zemR7OoqAmYSuLJ633wcsAb9SSurYy2kRKbpGqxrsSL9BsxprC
xL6U30QqaMYkjKBUkEUUocqtYnqFRhKjleM90gz9wk68Bw35MQE+4xCDTGTA2MrsnkhB2ImhJpBT
HMmyhchMM4Wwp9gTuTPlNsPQoFIO3FbwX7Qa1+S6lLw3VD+fDmcKiTEkvnnu6b3GKbw8EHLFp6dE
G6JNqw7gXPOBUabB1CwcxgdNCrwKPqsiQqGKaEqaqW+vKaaqSDJ2QjCROlJLwKGQJ5nJCurfpHDL
FzZ2lti/vBtCaDhxaH7SAeDMHsiQ9R1g6Rkgek/6OqYSW4sVK251UmN2HVAEKxrBW47EPlsLwgQm
lCr1nKmN47s4roYFl+Cz1wemoCpEglMJQ/l+pwMxFkJsDjuFfTFaAMBB6IEAyGBxI1lZi7Ftv/tk
IfGAv1XkFBEs8Bv49vpnGIUSlyo7QcF7W/iFkKF8IHt0i6VLO/0+oP2500h2A45Etgne3OyayV6r
pV0LGW7rXL2dAAxbXS8clN5X7Enq1X0gFuJZVCPVYUkC4iy9oiai1BFATfVAc5xC9Ixu7VwDM5FM
QM4xkCWD9OkacccIYSj3QNnJ+/1QkjQoJk8ip76j0r3EsuGmr3NQBRUtBpMh1+ukUa5aeTdFd9dP
gu/0e0sINlFdQQmMDhp3ZIzeP1lAxORLmU6g6yh1+piCeUabqvXvfgoADBHOINHwm8Zv+pvzltVJ
iqdQkE5aExAj0gCg1kESLxz1J+8C8eXFGsgjK0iwvX+KOgSRHviJfKqBVdpSnj1UUreEA3+ilCT4
6xpwGKBfQMHeP4QIVU60fpRPRAmUtS8KoClq82yrRJl4+P27pkkoslEIFJM6n6wyxigJYhMe1WQB
KMsypCozlrYLFv8T2QNmi3OB9CFZOc9UIPQKMNVgkE4hHB138lXVTfNIPvRjH2/HvBh2uYhMNat0
ceG8yEWvzKRPUSQNXjkARVR2zOQ+ypUm6pginUg76IEtesIIrqK08Z+SBFJvBDAqzBRIEW3DsIse
q0bQ7oFclRslDbXvcInLmyJR9DMJ/Cozp454T0JWCwefycVtUyRabQiZ6jSSiJx6VKqhZ2ZJND2n
YxDJpiiL8dPUjBmxlTFMNZPGCnABZGuLnT5RkJaWXQQj0JMYHYiFVj0RmQGCFEJZ22adJtuaqmcG
dBDC0bH1isBqpmKoDL1q5O9e6KnPetmhe6OeGNpFfbkZ2S4IQjRGZoAyrURui9wmaq2U2yoBhG6G
WiU+SaxTX8DiWcj2MA1gYopSoTFjkpegGQzi+jhKTXhkUltIyOHl3p3H6psgj/PEbNiYieuqkdTv
uqIhARMWdW/DYexDN5p8QMYRqWOMNvXyaKvLca8bnh52oD7KSLOLS6/IjBJgeWUOYqZ+HXuIJcoF
qeYEWUhQ/DMy+Mpe0tWTXScDq60yZ8m+hCfm8upPcP3U0tRgEoxcnZtYAwZVIgMeOH3Zw5zKg5c9
TSmqgxqkx/x11lPsn8dG9tINDcAuuHVQvnWm7Euk8EInKdqsMtu0H2Ij16OIAcjKK1jIKRDDFRVb
79hh+xNDibPu5HeC8qq3ibAKWZTf8hBlDa1K0nXnZ9UL81LNN1haYJjoIHRUxBhSr32kSTSA/9JT
mseinHpQgZGm/aINmryK6CATQ2aV+hIHybRjQ10iy1yoDXyzPOrQldpkMdz2cAz2JUEljtEKcpmY
heRNa6mbCqSjpWy8q9LGVcdBoqsxQrBtSK3HUiMdqvFLVwpUNUU0ZG0Sn+WDMeRyg6KEyB86I6Fe
+ZVCHhEjkwZ9ximRS1MVqgq9pKiEee3zAXgaCRPaGKI4sbNWVPG9F0yTblRRKO0aXxTRgzxGamxJ
yqDd0qbwTJGowReSpqwxUEmtOH6TRa0J+LqW1/k05a/XNdn76Phig2HpUQqA7JnIEwfvlaYwdUIH
GBNldLAtj0M+orzt3zk7sx65kWRL/5XCvLPBfQHuXGBIxparMlMKSfVCpEoqOvd9/fXzUdU9UDAD
ydFFP1V3dXrQF3PzY+ccc6pRCtyRze8m8Lp2Xa5H+/eHvZJiG1TawfKpkNnUylY3Qmo15SgCIzib
9mDcV1FQfXZySU3c3qj/rmoDO86ii3chhTy/HLrK71M9OIaZqj/ZRpTvVLuEhFDx9uNI2jdJoUUb
N+N6ZqglEsUtKpe6ye27fmt0daBqRZ6058Too4ckbNKd3ceWp89N6DmJrjyTjmwBztcGNbiQgQ/A
EUH3LpdDJi+z5S7ryXat2ItVC0F3qNIxE+Wps7f6/Pv767BOL5ePBBWkRrksgrGmGvWl2k2jVPXn
YK4Otc3LfoynEN6TUh+hAm1caOolEmwvNffl4bbUIoE9ARYvP6/Sc3PSeqM/D3M/7HVzpnMzbNZH
UUT9MeZm8BqjQeTvRNi+Z3FwFLzxvKDWVC8u48pvKV17lkidHT+82uWUGj2pyOKdiOLm3gksOs51
07RxG15ZFEgLS/bys6i2pi3oadM4woiGc6JO5r7PdPuDIlSFw54rR7XqaAk6aFvcvisroy2ZDKgr
ZWQ40JdTBfIypG2VD2enqqvjZEvSsYfh58I6Hfy47bONxP/KeAuHkIxzYb9YP9sZ/5II9knaNppo
xnMYms9RrFbUQEPDS0rnJtSnemO05df/ml6wEezFkw4Am1c8T7zV17WzGECoxnNTS91OCBF6plNv
vTCufBPfA5hE9g74t9Y/9hq07GSsxnPeVtgdG1N20w7mM9dBe8sTfevwXh3OYq0cmSVT1lUy0jXZ
CiN1PM9xnXnwTOivDgn6NEnld4CnYuM0XZlDQDL4NGRpAH9r9mIx9sMQzPl0Hmxd7KEoY71rhcqn
344Q3A6WQ6CGRca3Xa5Ubkp2kGfGdJZb49VIuw+O2v8Ip/GHNfb5xlv/Z/1ptS2g9mqEI6rKzht6
byhsayzhjJwza+p8NYmRqFrSvOtjXAwnqxTHgYzLlew+OvV9hGw110bfEnnoNSl9sUvZEH5OjvD+
HKxfFgBuDtEKKBEfPm7KVRXQiVKpzielO0thT9d7O9b8VpLto1xw5b8/1Bv4YRnLIkrCxZJlKo+r
VwwlOSOKArs7d6TgLlRt6WMlgvhuKM1ypzUFVAVthAHq9DStcJTpZtSb8hDMZXpqycQP/5OfQ1wA
qacMRA30cvlTpYCgqIsePECqTrPK1QtBY3jIhD660wz21PSFBvUepp4ajLqfdXPld0reHKMuHzYo
U2+g7p+zYxjasuOX5GE1O2VfZKHVSsDD8Ktv5R6FhTGSyjrQEHxTnSNXF1mOZWJqu2UW9Q9jFNCM
2Y7JZadB9uqy3llzSyNRKrieLSXqYzOn9s4oDemha/L0Zk5V/ORV8DSIf6PfCZG4bVoMGwSh9dtu
+RACO5CCYxmUelbvq87J+l6CBHpW0zn2isLRHhKdJ5YQrezawsFsnBLCrR7r5/dXVLu2mZFlLHGK
uwU88HJF5V6ruaGL/kzoKH3edfNHSKmkx6Mlv2h9jB16rRv7waimQ6OOyWHKnK9RHKhP3VyWnwsj
tnYSKaGnh3J0AAuWXCdRjF09UOq2NUlCi+Cwcw2ddq+10Pdm1QdeYRqZOzui+GSnne1mHDaqTlHt
KqLubhUYh65miXlXmjqNMOop/SCpKpbyzTRt5HVvw6YOIUuloE/9S9PWZJJEtNBlh2g6G/YU72et
GHh4RsbG+r6dZZ2AAUC6CBXIsVb8r6ku5CGLzPkcGkXnSXVvuZCP8lOFLHsjZFz5IJqowoigjLek
8KvohHsoL+ZWls8dPM5DM/fVPrWzwH9/31z7IINseCFrE56N5fL7JT8IKcryEk+UM4QX2zVQPblz
6XywM2XTHJS/dHkJwI+GfWuZLBQVtNUZTzSrpv5Rgb73ylFOlMozleypnIwbE/BvY/LenkNK2wqE
MGiYAHxvQjvIrlIHjXZOzMRypXDCoHMy63tZAd8L2lg+ToVcfE7leQtjeZstMDKXnQk9ksL6ekJn
qe54wwvt7Ayh9bEJ9VdFyPJ3KXI637GsYSOSX1k/khKIxlRaAe5/2tD8sn6NntttGU7aWc5kxZfr
yDpENhaPqmR2n97fKuyIt0tI2oXGTmdXgJKtllAxx7Ce4sA6Czu8baoyt3dR3YZ3bQFYhR5Etz6O
cdsknp5I9kvRwhrxB6VPbG8ezPzGUQM45cVEEooBLkkvbyBDAx+wU6ytxiIXvOvl+CtwbfipthBo
HBtdqRVf03m/erFTlmDjWRa7VW33pdvmo9C8MCoGE5QiH+KdLpFWcInq2uTaGIfeWENiPUN/5O5S
S8dtqDSe2zaCpjiFBWgvqSqUdOlYNlbxbAVZ2yFOEAZSlap/Loe0ML1wYOJdFVyq8c1ZqF/MQtHG
kzVOyhehV8+DMSb4ZqptTMecTEq/xnoSdwcbqUHrhlylqV80Exz6MuK3hWMjnVRH1mpXpG3kW6XF
c7iT2ycjhooP5jL16lHnCvvYkah/pxwtfRjGbO482yqDT9OUOA7vd7kXXgVh60auCtIpIfqAVFjO
sKatazj5NeR++viAaSlcOWmru1XhlFQZIqMDSkmAXL3EHManqZIB5ow5KhcMJ0xuu7RVoDMWyVel
m6RvRAcAOGRgJfE0NY9KMhP31dIcGtcoEjG6jhpnf8IPAotZcE/DK6ZZ+ppDAf1YV3qCqM2M1NxN
uTlhBNVz8wn4doD5DnXqRZbH8LaVwvRQT2H70sj2/KdiSUN9aESuYMWZ6jWgmz7M5sGG6hl7KXyU
cWc2yDI/5XNUBY/G4Mx0XwlH8SDFvRlvPGquxBK0M/ApqNNyv6/rGQrYc4mCZj7nUeO1llke8ySx
963QpP3EOXMpXCm+JccbR/vtBUD3KKoEINLkjLzkL0NzFRlFOgrJOVcjfFN8eU1yxE1txNt4tchd
AV6XiijUttWZLvU5kPqilc6kZ+2N7pjNQR0KybONiubqhr6VCb8NWIxH/ovMc3nA6asLZygCYUX4
g5xLG95yUESj2zfaQ4PIcL8Vr96EK4ai3IXgyVmugtVQSoA4dKwt6Rw1lrgVjjLvFBBNX7ZaSjuV
RhOa2Amf4zZqH1u9zf8OyzDzHWPQ/NgspS1Z2iXbckFJlp9jORxueDHIhS7Xk0pfR5qgSud6Nie/
FVX0oamD6QZNgOVWWlDtOfrCnfXQuKnNEpCT3e21c7SFCVzbWBA/uYV5ZVK3WSUxSi4lUaiG4Wes
ZBK/02eAyqALNo7NlYXmJuTRAwMIJcRaBgZKXUeD1ZpnVQj0PVoqds2kqgezbMfj+yt95YNM09Jl
FGAoL94I/gLDnKQi6JxznHb6SQ3zxC8FpPP3R1mRq34uoLnAKCaMOaqbi3b911wpc4bE7hMUPboq
AlfuouZ2zLJmTwiedqpD4cLMhbqbwwHL6WI2fFNM0kb5cMX7//kjFsaIvpDBydjM5Y7+5cKPqzpJ
tLAWnwPRw+VvrDy445Uz0S8r0osQ8sJyTapBJlEV6cpPM0La8oZTYH9SHQmJyPuTsgShy6xuEbog
O0Ggj5n9Ou2ukkoOA1EgarTqWfXQV4XVXp1Lo/CFFETarky7Vr5pqtAJf3toinTc5TZQIi+ftTQ+
VO1xzImbZ0kxOz+iZuVBVXe8Jsm+Jo32g9aT0u79r11QkcuvxWjAWewBUFBwFayed7HUyea8qNOr
cdJ+pFCBF2VDU52FnkowGIKq1yghOG3hmUak0kUthyW2kdu+3e3Il+EuwnyFwAhh8nIHmEXnRFGr
Ig+WdeHrbdzc6BLqg/c/9QpocznMCiGaTYgnccYwlVNSqcJsxLUIHbdWpSofLCmjUdho15+yFB4s
nQ5nnxeL5aZJJB7K2kT4103V41TF9sYTbMVdXU4AkZSrkaKzyn21XoSuCZS5i2TpLKlmsedfS+91
mepLJkR5l5qzs0uQJPlRlNVeHnZ095Lm8U9JrUa0yDHms+EQbjw+r00WsPcS52B5ytTEL9ekrpxg
DvtxkbhowyFBkrILljxXSica6k09JZccI7nWHn7AIHYeS30wffJEYv6oa55uN6nbOvbw24GR99vP
KhB3rkPwuvxZRRCqJhUmykC9NrjApZlfIsXbOBVrw51lRXg5LskKDwNIJqsLRWSoG8eoREcgZfFH
qZqlv9VILaddVCmpDEdeiT1BKdkPO22mfUiQdwdNjrvQLYUWO66qN84Hh3LvkwRbxPKbMjJcJR7l
aNcGo7WBNl37uRgNMDHoW0CrjVUcV0RgmXlix5+1KbEf5pnynDQl4QPRHSeFGYKMZknNcyOC6MaY
SBjE1Gc3umwlbmLqzb6o5PIgm2iYja6OPWeO+s4dISpsHPRruwrMGdcPqmmyCRf0cvkmC6hLqKN9
LqeZNmxpZoKHqtWDjqT+WzgG/Xcx1vrXIkxbv1FacnejGSGAonZcvDIQ6xoFOA540e9R1ZczSMCF
SEXZCrjLeiO6muNO0uPRObcJUkojH3I/1CVsqApHbOxhdVmOy6CL2wip94LUmjordzkLkaRVwunm
4FzKdnZK1Dqk2tvQPHiIaOzbtZkXF1ng1mKaD01oZIcuDcJHeAP0YORIHDQrp6WqUkuu3KMSbHKB
xSNoxHPVqZObksF86iu7PRjOIMOIkPnLoR3vHKuTvDDM0vP7gfVt+KZUptmwuyC6U51dxdWyF4WM
fUryOYE8cRwsYd8oRfH6/iBX5ozMl1zTgncOtXQ1Z7oeKKM0yMlnMaqOK8LM8ME9O79W7GkrzX57
KUL+oSzCNiAIQMK9XB81jvJJCoPkc6kI0606WfWlOK/v6qxodzJn4yiRU90VZV37mIDLN1Yw9kCK
neIKwtcunDPzEamlsrMzs/GtMA53jeYEB4Py2Esoz5sa+iXxX+0o8H7oaQ7EW0j5q3MFdJuGZT7H
n0kbTQjPQZR+ycaxUhe7ziFZ6CbVI9yK8rPRcRW7spOkp75uRggy+tQh7tHLfTkW4m4IpuCjMViB
cHMjzp6JIyMIqDEn514EztOQlcm9NBKH3HkCtNjlaime0VXISPeTSoJd22nBXewEVeYpRYvnTdg0
0Sv4ZiYgX0ZskxbQXWGOTd/JotGz+BM3dpJnLc/tPnupdbvCkrudlNoz27FLQc1VdFMcXkWC8dC3
j7mSdl/lKsyh2qRtv6VguzadpGDEf0ijSyJ+uQEaw5BSrsX4s5ErYu8YWe2XoFLfhqQQO8b+XRb+
Qp6DFI8bFMjLQiu/HE8KVOphuhQj/DFNX6vKyLdxRvJ0vXZ26jSOGw/xK4k/Jc2lAIiyggi0Zq8X
o2TNpRK3OHc0KsDNZDufRWdNH/uhF7QWp+B/j6Af4W+WphKUHznCu6fP00DayHmVt4fNAdzG1ISy
PhUGZ3Ww+YuG01ZS/xlgpT7luqx/LOzB2ZdDeWMiHroh/zA+IBvAAN8O/6oE3O3Igb8ud3V9mhUj
3MkTR80ZlYGcuWgOwKLxLh7mP3n1ZBvuQW/CEARHrgfYCLzNFGPx7fr1sWJDLB/TuMUDISN7jIC3
ktkdsn9nxL9lp/ZY/shf2vrHj/b+tfyv5f/6V1FOdYSFzX9f/mPzzz+HPwr/tX29+Iddzlt/eup+
1NPzjwak67//iz/073/z//d//OPHz7/ycSp//O//9VfRwa3lrwFD5r/aoS2UzHfM0+of+V/ij5fF
5Awjlj9e8+9//J+8fa3/whvujzv+sVn/sX+81SzrX2wKdNCgOYBVvBD/Y7CmOfirOVTlF0kvMPzC
bvx/BmvKvwyTi1zm/0ezcmcRof7HYE13/gVdFSmPQ3WMN+9/puTDPxGV2fxniv79z796YK0ei1Tq
Fy0t0isYEHgKrUvbcTSNbQEpztMM0XykIpA8trNivvayHuxTra9hdyXy7peJuzLoT4XeL9Fe0SGP
cg5QlzG8DU5+uQmlsQnSUXdADrkAq+4BpVBqfauduzl+1nm09/VToz5XLW0fitoNHZomxR+r/EWP
oHENXztjcAtLPmX1t1qt9j1BNemPanBKrfGUif5kdk950+/7IPYGPfSi+E51PlaKvcsbrpI4pI42
7/RmxA4pP/TQcUu52sXlQQWgba0tCsZP2sp7n7uCDbW64k4DjfCsF/s+eqACiIfu7Ev02K4fqTU/
pWfURAp9npzT+zO9vCbeG3n12hjGWZKDkZEDs6Pz+zg8BvWXUIl3VR793Y3GSW/+fn/ENd/szdqu
roLCMEFgNIYsT82OvtH71l/aA6R74xAci5PpZvuX94d8s4cvd9NaSDMVVBtQo/GgOdFf65Fqw37Y
6B1wdQhSXnhJsoGudrVhla6flValE/to/TXb0c40PoQVzayKcxZ/ff9r1iWdfybwl7FWuyU1agvK
LWOFDzTRLr+jAftUH8fb4jB8yR/CH+GN+qhTfr/Nn8SBhmkaFR53+Pz+r1iDWsuvcGQULxqik5/u
eJdHFCoWD6k4TbxG2mmKb5M8ufNitEDhmOzVjRRX3YKPlllc7daLMVe7NVNqU27VhDG1ZNdH3SFv
MXcPxyLzuKX2G1/4drQlX/lpmULkoyZ5+YUNRC9qQ0ruWYWke6Gajk+hYwf7ZBKmnxeaduympsVf
vszudadsfBx97NepqrtjU2nVbYkr2CNomPooRXbyY+Ih+nu7jvBIGRiEmmC5ZBdrOpxiSHgD1ZHk
Ig6JvJob3XeciLewNMUeEq3ID8La2AgZq8cQZURwcMRYi0AW66w3rAUlc1JF5V3bCaNxYQvXeyhm
0cYTcokCvyw12AffhKYJeGa5Ge3VgUqRFsZURaejaU9K4qmF2bVubObGx1qWy0fosdZtnS2+U0lt
WpEnz+ZWA7z1Fgf5X4ini2HXUh9GAnm5AdpKHVDuOzALoW7vYn1Ub5u+L3YdtkSePUTKntdvclsZ
cuxPIQRlGtzEz00bBxv42Sq6QI7ASpVUDO8D2E9wVS5/yFw4bR42YblvNXPmqTNXt1Q7q5Ne2z+0
yBqOreD1u7H9yR9+XYFlUK5fFCKYt6LXX7fNKrQibqVcMOg0Zi9l1sn7qHOSTyiEkyOWOTDMVd7v
vh4GtukbmH/QV0Br6okiSF/qbqck+RYMtGKt8pswH4Fot2hX4Oau8WPo6KIYqrnaC3x2vCibktvA
6jUPS8BgLwf292RIb5wiQhQaks63TmU+/e60oAWC9MDrgqDAa2a1KYw5qICNqnFvxg52gPqQK7Jr
pj1aQ2EV4jlfOlPsZ8POxLFEsPQSiLp6RbNVmHsnpybqirEKvm38qmUH/HJcIIxT22CT4Euy/GdN
eNTDoZH6Su33UqQN4342nfk5hkxzzGHxPltGG1WurPclhXkYg3+1WWTYfmppk+LOFJ8hj2QZPWZV
Syp2VjXPnyJVCyN/41euIupyO/4jZcF+gpOzdooFiW2twcrNI0c/uBvTOvuiDAkE9yw0PamflH2i
KY1rWzyFjFiRTtU0FLvGbjFPnzDo0AMdXkJrfMAsMDmMYdttiJ7XnL+fv5CaKq81cmcYhitQOJm0
xup4UR7zYLJSF5a0slOqZvaUusTmRhmHm0IJtGMR1bQss+tsF4eU5YUe2K5sTb/nsMDTnAlDlO8Q
cR0Kc+sO2HrV22Yozeaxi6bIFUYgfIgjW0LL9eZhFGupJmOeA/bE2+8yvEAn7SL0RNbRmcMfcg0V
fEDNscsAErfewsv8/bpPMa3Bw4FKDC9TiJVrNb7SVNVYGUlwnOr4r8lBxI5gXviqhog4SnP9I9hY
9drBrsRxLqGDS1zXnkFFwkPdIjxrqIqNA71mwjPH/5DQFoeARbW2Cq7YXAa2xdQeg7aNv4+ppj85
nXGSw1TyYi2hrZ2IilvMupx9LtXqJ2UaOneI53Y/DhHgfCB1t43Zm8K1eruFfNfmN8ncZIe2iOPn
igt4p/SbasG3a8avpqjI825R56/R3JQLy1abKDh2vTXfRRESobGr5GMayFuk+/U9uMwQZUJIbRqx
j16EK7DISEKHWoHhHItS7z7adRzGe2E55THJKsVw4RiGfxLvmh8i0GiFHSvJET5Jme/rPDZs7/0g
sk5/f/4aasbo4QGUuH5XvwbuDv99j0FG29XVSzEEyZM+Gs1TKUacp9MAiqwbGVPXeq3RS99zTlXk
lnqp72Zblpp9O8ftpwKaqX1C49pUhxiHmEU7lDrJvm977a7r6/g1M2KjOFqZQeEgqxUefXUZz797
oS1T63ASFNxTeMyvH7qtyKs+RNrD5hPWPusmywuGoD3GXdXtjCxF1LqwjRoLW862ntG2qVZ3eH9G
r2wlntiL2QAVOgNV/+XxNzEfmm0qTkdntPo9NaH5EPSpeZupyZbz2+q5uawd+Rz1P6IapvDrmlss
96YdzrJ0FGlg+J3WCx9wAcPiabT9UZdpaNkYodsWiLne/8hVPvnPyAgdGBhRBcj05Uemdj5MMegt
9pFg2mpXZn5RoqPTqpkIn5S5L2W5vMuqtnwE9i42At+VOV4yN8wS4KwDgq42bYRwPrHnODyVRWjc
BTjWfcjZfK5ErXjjS9fJ4jLHvw61Ws6xFZlsJ2F44szax0oWxokSeIrjs1b4PVJvHxHllqz46vdR
87IVMEPsJVfpeqb13B+w305tCGLeNhIeh7HxIFuQxt5fyKufhyMEZAqIBLw8LxeS4pra2oXC5/EQ
8Q0dVodsRV8tKG43WhboL4Y8//n+kG/TFmKfTKWYZw+Y1DriwAbHj77i44SKvxtz+1HLCsurUXvs
k26TbvV2qzLcchDxROW4/Cyu/UIXkbShHrSWvTLOSffKiqW7QOleymiGrjcYWr6zaywNM5sCeiGJ
jY99O7/wEyCILE7+i+3Can7HOY0dwnp40oSdnyQ7SmFH9ONDbS3JY1QGvjzO2VbetRy/y7yAcwHs
vGT2OKK+gRljO1WUycb5PyzH0RVq14EsSvQSQAEXjH/nuR1+UtvAnk62GqACnRypAvTLw6/FKLae
/j/5gaufQ6JBpRGLP8LFuqcdkRpXdFibx8rG027Qm+woahJQE+9mTyeQeE1eG76a4tvjNPF0kwhe
Z6Rq3SGw5Mrt+zR4ypJE9tDyF8ehbGj6Ew/Tl8yK612Ty80uGzXzNgri8kOKx/jJgqB4SvNp9FPe
Xad2CrMPyhho98ih0xtZixQA/766GSd7UUC31un9Pf522YmKlDaXRxVlpnU3nEGPCshAsnMcO+HX
6sNc04DT+JJXD1GvbgTDK2MtOQtpLcVhE/nD5REesWmoszoPT1Fkifuqc75YSigjPTAH1ylxw5sh
nr3/eet6EPF/4c391LkuPtxrqGTR/s5h64SnMA6+l7CVj2YLEXYJV4+z3DXHzgocKssOzStazboL
iinYmOK3YYSfQPznqYbIl1Tq8rOLqIrbWUXRnaD5cIHXXvFvC31zmtWdOdAJ4/1PfhuSYUswudRL
F4HO+iDn+ZxrZRiKEzZR3Y0iRdX9PKr9XTpN7QY+8TZiLWUCNA98GQ4xb0gP7dRNg8jFabTNm7D4
6d2U4dSjN6ggmE3S+CB4MWUINJU+bOkzr+SnCx5F1MInn1fb2m4CFoYm9bMUcbkWtpdPkX2qQk3s
kPLUHvt9PjZTJn1r+pR6dRHMj3kh4Z/Z047l/Sl/u8JIGxemE2VHoJ81/deKJUo5iR2dEAsiOMc/
62uXDtp9n5VR7E5jucWXfbvGy4BQtGGnUrJbO+QEdTw0M/DXCZOkyJMcvbnNU/GlQqK2gcddGwk/
50VQyVVIsL7cvJ1jd1Je8WlDLhs7GC3qUatnzRUzHpzvz+KV3bRMIRAL8CJl01Wu5NTagOVMGp/S
oulv+sD4mMrAbEUQyEeF55Sn91RI41I23SLXp43657U1XOjHKM7JLnDUvfzQUim6JLDL+JQ3Y7rD
JbnYV4FBT+5CO8291WwcnVVLj+WJj/CLLQqnF2og9brL8QgzFYWmIj5J+F/46FCQqqIJ2ZEdRkfM
4YKHruzjGyGmfM91hdUq/jBH0bY9vI0637f4O7hxF0Xf5K6eXLrdW8epNQKK7HOwCwYjvlXmXve6
Mu74l+PwIAVY5wSzhLcyyOur0bdPCLTqT++v4pWIy4cRaKlQLtjU2s8gTBTRdHkTnyh4xm5nm9nO
VqvJFUEeHhBX3laikW+Gse18e+R/HKNpS9hzdXLR73OxLSxjPGIuJ7eRhg72TJScxkCpULnpil+q
o2a7RaPAnjfjR6maWFxMr/WjYUntnZob9hdF6aeD3Nv0ki+qr92QYeQhTNyxTXPwzNAwjrakOXeS
Hpa+RZp9A4mid/vKoPQoSXiy2OXwqvF3M0vLD405yxvE9Lc3KOUX3DCx4QL0e5MEV0s8EWKMT4Oi
0z62VPLdXE1iJ+GO4atNUNVumU+v76/otRCw0DPwa4GZT53rcjJ1JZZ6A4zkVJmd4coF2ld7hnjv
1MaWoPrKIQR3p/8D5lckCD9riL+kwFHYdHA3avaOVNAgPpDD2y6U072qwRTBtTfduCuXkHKZ76ER
hB4M/MO3cRovP80p6oW8y15VGgV6io5ziDCqeuPp8vb1yyh0WyBmU+UnwlyOIs1WiWxmjk/BYGKy
YNjCo7PcAEGQd3cr586DhI4DkU0TbOTXV78PCB/7ewINOrfLkdsw7kvajcWnRrG7e0WRCjRUTr1B
dL+2aosRHiqFn7FslddNYScAOaT4BMtQwRNSDqDY9NIRhVfyZAZN+fvXLUEagsBizsXbfjklv+wS
zFSzeuiYzz6Kd/hiF3vV7EKPkpiOF+JW8fHa6pFlYPVHTrWYdF2ORoMcLXQsRrMaJbsVQ5f4rZHP
xzGZvVqZ7s1q/BJKSNTeP3VXJ3XxZwAgwm7RXt+GlHzqAKLaSZSqONBArNqHcMPcMJikeyuSjaf/
wXiLSTTD4Zq6LrxhdKGjiBbJySjxTKTSld8FMUs3OECafTE4G0fvym1PX0EQIYrnnIr1NaHlaWFH
FY8f8E7JG+DeH8eGvLGFmn6SZL3AZlQpwFphqQ6yJDaSjStBjYQcXif1CHhP66QcXrOJ74qZnBC0
08S4M8aHMa7/HKn4Hd+f2OsjsXXgeCIBXGNfgpq1k1QiPSl9HOzCyKmPdUSV3LLo9PD+UNfuXnT5
Orw34HxEratIM8X9qDTgzycht+Jbos3VaZoqa1/NcXWKzK48hWNu32PbH3gkQ80Xo282n1zLIOug
ysVP74MFqUUQd3lgSkS+Od7N8UmWMBGSzYY7VZOCnZY5M/hxr+xSK1OO7P3Qi3NBF2xTE2yDoDw6
mbTln0BPpze/B/EJFV3o7gsRbw3j6JKGxyhEd7zCKkVxW0sUf2etrjxaBXr3A4SmST+2ZaJ/p5tb
UB1MPRju8JA1vjZtOQIym8qLmY/1fYsl1Yy19qh+jiWrvzGGHo9KfUhkGu216YfZHqPQlRMxCUSo
YX+yk699mz+rat09duXc2XtqnNmPIMoxJlHL0fg6hlpjE0Zin5cjSvxyflZpdveQt2mzC0gqnjOc
dD9IWKTFbj5k7eQmBt4KboUNJl0XAjNZuKeYsLnQ9Vu/N3NITboI7dEfJK0Bi6dCm7pBkzaHLq5K
ch4jQZabxI3NoEab/lVos33Osogbl+a4wze7nNJ7W07FZ50SFO3qM0Hd2Ry0wO06i6K86IpM9aGo
mndyrZT3sHHbGP/zMfuiNkTDug5HOl1NVG54/IQd3Zt00ewUO3Beq6lozhkIj+UrtKww3KhppZeW
ny3cJgkzxUdEp3zN5Dx86cYisl2JHnWI7mRs3WgaVEoH6m326M5dWLipEht3g13+GKL4HFqShStc
mitfqjbCf1WdKLs+ALQP3yrZTneJHJiaC0gcK8gJLe24zLf1mI1RQ7srbGxvbYCd3Ms6cjAvGnWr
2Wl1NH22kz75ZgmkMzuTm+arXlhD6GetOX11lNa0bqh566nf9ZH1UOKi+WokmF6caslSTtiRaego
sNl8mNuicVwnG/LMrauoDg65Udh/RUWGg5uWFlB7kIIH985o1i9BMlBjqSE8KDvMwGbbxc3D4qrD
p1/x0ajPL5keUTXtgsJOdklr4VSXij7/lGnwnQ9oZNujLorieagT84Q7MhBTbMr3iCzKZ8uuwbqD
rqLwYPV9/wTHGsFu3ThJ66Zzp3yUA6LJsU67+G6Wa/mDyaLrSBXGRSWMGBHvEXOQxaGM5BCjqkqb
vCCbOttXGvO+mMzxr7xyHN3Dbi/o3XCo2sovVDnN2MCZ/F3MAV379HmWbVD5sPyiDmX/LWwSNCal
bFWx29Ry+VUzouKHgyj6RTPm7nWWI4UWUc2oIaaa8OMzwyF+pFEfLbqayTC+Ge1Qy14wIvug6agt
DWxDAelvNOqXruKJ7toB/EMv7wzztWnElHkTIeg1iRM06XTDdb6oiRUfonnIkLvbUZmhWl/+Topg
0ZuhBekneSiUb0WK/f/BaRLxRJEpVBcdth57CU8a32kFlpFY59/k1RQPXhopHcKVMEeeHdHm7k9n
AFt17QKFNzaEUxjt/i9759Ect/Wv6a9y6+7hQg6L2QCd2IzqbomUNiiJkoCDnNOnnweUXWaDGnbp
P6uZuq6SypZtHhzghF94g6Ym2j7k+sgBUJSjxgKJNQOLU50q2Qhfyg2dgp2kC1pVXiuHVbBpM5S2
1kkoWs3txymh/xWZyUOqZfVDHgVj5mqDFQDkr6vnvB7SR0mL9Ks0hwXuyiFoTjfzu/rK6Qft04RG
4PeeEjAILhGgbKOI2K8h6Cm28OAdS0DJQqDpVQ/C3sMzrP4SRFpWuajA2OVGcWT/uY/a5lOPL+zo
IZsGQz7Q0OjzeO4wXYXATHUKyfpYXjl4K36C3JHeJX3pz6riFcKQQdoYhwidPpLuwpnz3KwaHkK9
L06iBjTtqS1Ld9Mig/gjrCYI90imjWhgBONDFVWhBJQgajLEUzqDpS4KSLsILnTeZGhTx1obg689
9bYJXS2oDijGNvFNF8XDt87Pwm/WqPQqvBNgJq5fyU630uLJOYx172grFG6z/nqWbzslrTUId+wD
KuS9WeMSxs4bQr5AG3uRbiUfUrlsng10OSEEP8qTobebIgbIQ0LTBvoVDmuFvCqkvlyl4E37lQ++
DTv4Dg40eCKRhw9FqMuzNy5Ws7k6dcG+lkLLWtG4ktCA0cxoLaKpOtSiDQ+O3Tnfel7mCU35G1SA
Hkkd4c6ZLZcNopecHHGXtTeIO0/jOmIBfy7arnhRFnCe5AScAbmtOupemqX+tLbjFgH3NhbiFCVa
8Bn5j/ATP76yXCpSfKcpHv09FDoohEJis7iUdPKfue5jSqg0UvoxBQn5sa2TsmZSCTxWBYW7YuVI
UhagF0UsgnipMaI3M2nGwR7bfJsMhXqTlLHO2h4khGqytpGqNXB5lN1Lw/dZTCFWQqyJxolcJ0/d
vgnjeD1WWdG4Bop0V1Nao/EylGETUvVI29yNEfYIebzBuWrqXPncdUG97YO+s13k4VMFZT+pv2Yx
azTxtcLq0KzooeSaeTPAj9Ty5q5p2eLumJn557Qs6/uCALH1aBYhQGmGVJyR74hT2e2LAPinWnbK
kxQa9q1dTE7+K4/8/xo775Cc/Z+x89v2a/oaHD//17/A8XBB/6KwCz6e32Uai+QP/Y+6+V//Pf8b
0j5SIurOL12yv6HxivbXbJiKJBWpPJnMXBX6GxnPvyLaR9AMxCQIQwpDf4KNX8LUAedQDkWbnoeb
dYGXaKFglkxQ+yC9742iOdlp2+5QSIy+KV1V4Y6ldbgVISzj7MDfJFf91EM8yQctWLMvjYaVO1Y7
od4ijJoP67KJg0PqONJBk0dxH+Gr9ch+ESfFqP0vQd5r67zoXRQJ4jsll8duMwSoxY6x/jGQhhZF
jk46QJnVVmLwh48KkjmTa4OJuAkBDD/78oBKNrU+McQxjtTIPltrlVJq6PXGZO9T4lB4khQoXNH3
5Q3kPvVv+M8fLdxb8Vzldf6zOWd4vFAS/qV//L9GDUEa4731vfvxtfr+X1d1MpNC5l+3z6s8+5r8
82f168X/8rP+poZof9GGnF0WZv7hrPb0z+q31L9I62aCMEog/DYjzv+hhhjqX+R9JNMWKRZo0dmS
4B9qiKH9NRtBsjJn14Z5i/zJDniTvM9lMWfGIQGRBYu0qCtNet3UaBJKVxrgy03mTNMeMamdE07V
lpoo9wBXLPyL6jMk09OrN/jwK5F8zUxZ7j5UQij7wIsBuAKEC7DeeX7pNJMNd9WP9l1cVw+FXDs5
qZGfP3KcpF+TLJQOuYJ2dGeB7Lpq9GHsPN4niUtnxuswy4Hy6oVyHRHmo+AHZuRahFmibKpEzp8E
uoKOp+Ud6YUx+vYzV9i4Bwk1HSaoVyctqtXnLnPCj+MUlj8l9IP0BPM7j179fL3G7a1ZKMFzVqUf
K10pWo/rcLamEKr0NEqZeEgcsc0yjAgTE8Vyt1PRU3ENuYzof0u+fG8lIvr48s7+ZwP+N8oOr5bP
zBL7m9N19zWF03UtKvHtayPO9tn8v/zaZxJYVPYF+nA4eEC4esXBoiL8F5Vh+Dc0Z6hFzxfQ3xuN
+8eBqY8ULVI1M9WKkuA/+0xR/uL2mf8YwU7wAijZLFhX77GwXpq1/9ZSGMKkRIWWPsRXkGJkJudr
HWtzGtxB0z1QZlDXQY5de9yN37tE9N/LMrauEFI1VrmZgYeXkftDwTz1+hbGgVq2l/xr1XO0xvw0
s5AFcMBZQgQf20VNUhkEZgz+FD/0STG5laTtcbpMPg1GqLoEd9UuVbJs1QpsQgoHH5IiVATMRWcn
TdkXLepNt6ntdFWmdn0aEJ3ZdpVeXlFZkKmt+MNN1jlPg5Au1d8XKgK/npvi7Qw+42ZGG+r8LQ6R
37RWJ0UPclEDtpDZfg0cM6WWV5zA8Ye86kCgTHazb9TOechsBeU5NU62fWH0120dVM8oQtefisS/
M4Z9qig/Xi3K35xpC+L8yxOC5aZtBlcEvO+yg0xjU9eHmCdMUWE46GnR/RQ+Co9hZRrQ22XjGrWt
wp3kkkZgW0v4bVrxxlRCF0hPsgrrurzXU73/gP9lfWdlU76NHUFaKPWBW8lpthlEl+zgmcr3ZdMG
N84gj6APZgT/4PiXiqvnJTeyIHAH3A604AjQSDfm++NVhV609PliqajuY83sUZDFvkXHBMDQN/as
ixiIcOg9I5wOtSH5ynXXyN9K6jz3olaKxhPdSHrSIDRmJUW0CqS6uTNQL4hdFMkrr5wK6Tml5+57
KSe+1ycS7kdG9jBZYfsjG2vS25BayakwUNN0XCpO9k1ZimY7TTqhetlUSuP5Exgj4SvhtTraY0Hr
TksecTiwI9fvyjvJGaUnP4qLI2mMmXm5JlGZqNEq+uIDJVhh9PmD71UqbtJQ9XVpgTh3YGnVjOxf
FE96M/RrP+j8dk/2X11YL/NGe3UsWDC3wV3QJwdTiErQUudMjo2yDmqRHycFJH9GKr9p7EK/hFJd
fMY3w3Buvv6MukZGbudhfiSRLbZSNIXbZKocKnV54Lvwkm7REQAC7IQe9Yb0U+bL2cnR2lPKy3t/
h7xQPM6mjBQDoT/VerhPmDsuWrq61Q+RNprFYUpBbraaOdyh24TkrJ3bN1D/U49DvNr2yLB5Rtcr
P0cnl26o7SXXcTVNbgaycK+XjukZZPpuBqpqJUaruYf0nNWeVGrf0V8wt6re79KgZ69UZn2tpLGy
M/UGHphm5wba39MOJSHEGuRuuA2GsbivbKqRVhjlO6Oo5Qcn6ZUDv2DJlFH5iXTevtBQWOBeSDzo
adPyB6Q3qzjR7jr/LMNoasCGB/9QaKoL4vo24j3UUeJNRC6iN/cm1ppBE21Enx9LGFvvf4qF1sk8
Pt8BKWbq+5i4IxB6Pn6hisZs9Fg/+JNe7g1fsni7/d5MzNQt/TGhX+OLo5Cybt0L03b1eNBdJOui
FX9e0euJk5s4Hi8J+r7ZFPNj0YKc1TVnrYhF30E0BgINlAaJ/sZHs1GVO0OE+tX7k5+virNlOA/C
RTwT1V5C8/O5j2HsI5U1aQeqgtrWVHt3wHTjqq2aC5vvvP83v2TidzCnMsixGV1LjPF676lyZNc6
NASizjRAYj8Pa7Q043BVAxb8lObqsHp/ZvMPPJ8ZBzW8N6YHxwm49vmAVVh2baJozSHQ67XcjfdD
rXhNan7vIFdXMB5AI12Sh//NUqZLBbCAUAkcKA2y80EB88Q0eLviMDhU06bqiGCDN1XtNh3qbxZ1
+smx1i25rRyFP1U13f7pnNH3VxFnoPcPxvcl1Xh9T5mpXlNgHA69FAaoQJjjh5gyOyXxpr+vG/Ub
j6TuwWl2l/bwYrHayCzM2hC8ZmsWNlnK7+tZW1PO1ap7iGTTnVwIL5WUfN8j3BK5wFBSN6kFYsx+
nm+mOPUf6el0G7L+cle2dvuV6yh/iPxSvfBGFqoV6OACUCSnYi0Q2NI0W5yzMUaOmKsr5r3ZTOOH
Fp2lfVr2qod6nn+cUBI1h8R3Gz/WMKBxrq16gMU99N+pMVCpszKxawlaNiF6RpxHVr9KZdZRaZhc
D/DiNu9/wEXHc7b5VR0iUZ4WORtgnottImFQgw/1JIHt66AHZ67UtTeKceto40rNcsxbcO6SJNfH
Cvr9oRf7BXAlyTnKfiBjSENR8Dlfun6QZVFFKed+RL7QbkZzpwIQcJNeGtwiUQy0p6Zoh5PLheN3
cQK9jAsvFCwJcjizwOH5uGi00E0Pw+le64VY1XVeryULIV/qYpdghvMUXh0JFNhwbAWuCx2X5imL
4XwowJ1KYwkzfhgTWbqzeukmmyRo31A8PEQcUVfRh8/vv9UXTuu/Y854OIdCyExj4nqBI7NYf8iY
6mL0q+kgW86E4HBuU4evp9SVtErZWcmUrmlPpFda2VpXY21S4KIVklsZ+rpTpWCFjhOxn0b2VpJT
0JfvP94LLmDxeEToKnqoAIfmTvv5KzHwUcu4v8ZDmsEmQmEXReBKQAkcHfhDmuGpAYw9mQbNExoa
/Y0fiPpOgGpfxSLpr8nt8/U06NEKjVFzbZtj4pmAc1Cqyerws47b8JU6ZZ4dCRhBwizuUjWabqtY
L91m0J9ae5rJku2w1+ouunADLC72l3ePuvgMHKa4xEJbZJtor9IkCLrpQLPL9BxNtNcaHZN1MQ1T
65ahLm2SVKn3kf0N02KE/ovBc5w2/cAi+qiOiHh7IfLHz++/8/ONxlPN+S/SCixDVWNZLDYaeLou
bv1RQf011r4bdpvtoE9ZXjlb6IZCGj7bQH82ii9finTOD+lfI4MFJcyi1gXFdrEWZWvQcyPLlQNu
ZcmGDlPgDaOjXLjpzzf0PMrsw0Q5GVkFQvnl/PwmMHultKsDR1y3rTTjsazxwkWU5ZIk0fl+/jXS
/DIRBJ95NC/eDq+uOxBFM0Qtrw4GNJMnI0c43sica1UBttAP9KcQb7tkZ/l2UXG3EyhSLQEajZTa
Ihe0y2JAR81oDwDf8o0pheqDWWa1q+ZSc4w4fNbhOPafWpS213LdNZ4dTmQYpp4CyBuCHWCJCCC5
VV86aeaBz7byy4PNexi2h0VH4XwrTz0Wo3XhtweYWwQgQlW+0Jxtr31fm67ysfCv/TjJ5zsNPJRc
ZHuulojSQayuMooVGIMam0Q3gq0xReo+qZtveWD/0JHs9ZqMMv37u+DFRGD5uDN6EBWt2XV+bpWc
BYQZTGFMtKtDpfbGZipRGndzUw62Vtlt7KqAIzK16Va3Kn0Dans4dJ0d07VVp/CLGYL65WfWV4oy
hTd44gV3ZFnNN6PEicOYtSPSoMh/qJlI90EFsz4uA3HtFBQJOr1RMSEynJtQtbO13oriDm+FLzLt
hE8cDIDuJEWx7lAN5rqb+uou7H3n0DUY0ocROh0tjYx9UeolPeAM+fc2Da/efzcvwfDi3XA8cF/N
ZzNLbLFRbXNoUxN9r4Pmm4j4jDnEyrHU9wbk8r0pcuOmlkN71/Xtg4GF2yNmd85nf+yeYqjcG07e
Zh1TDHZVAxmD0YnHu1HSwz06mtm39x/1PKyft+CM2YdeRfION2MJpo3aDHuWUCoOCUaFO2dMCprp
auHmQ2JgkGhM6/fHe7vlGQ+sBy9nhkxq8/O82vJRkxgAl30QH6oqP8E/RLaewkclHMowY2NeOQaM
n/fHfHugkYZxTtMOB3qKCO/5mKllU6ypgvKAba3pVuiLrsJGHz228yWk929eJ/wHHBXoiLAA3lT2
pK5D5pOh7NTOUXCKgrscKIcnwjjbJ61/ie/4djz0PTV0wRVqibS7FzeklZphSAySH+zakU59ASwS
TWUMLuWiWytSVFxgJby5+2b4OjAZzJCRAyOzPX+Vdd00FaL+VD36ytxNqBG4tgi7jSmwBixMHwpA
keZXldxdsj5dcuG4b6kyoGdPv2/OeJfX0mC2ZhGZTFU4Uv95KMXwrVCKCcNV404tDW1L2VbexEJW
7yQE8Dcx1OqrJESytlCkFmtRNV/ZAA+eYhW5osGsNVeXejwIxNbkx64GhH4VLh3frqtdpmuSV+pt
9dgmXfCIYJ+bZCg3sZXFRiubDOBMN/a7pG/a63zKL+Dq36zYea54/lGIpaeFat/5ay7Qdk/7jmUU
hAk6FKhMblKOTwLcZNy9vznebMjFUIvwHQpwNvkKB4BdyAOiw/UT0CtB2uA8ojP/pI6NciGseyl8
nJ2OZEn0vijGkjUgA7s4A/ROwUwW/uCBpSrjVmVLmKQnTo49Rqms+hbbLpx/MiQM1IeymroVR0R+
h3JJ6FVVGq5bXD/YXPYkX+nJuJbSItlKUlNtnGgSyBlq5iGvBcQODdXN0YCjOknNjzmtWJudlMvu
UE0Fluz5FF2X9rQqBzvfN2l2aaKLZJCJoS0yn/6zcA3OzW9KGNI4M8Ha+ICp5rrhNLwBeTJ6HQC2
Dd3KYeUM+jHstAaQVQKMRB8+vf9x3xwP8wOAVXjBLFBQWJx8Sd9Rm48xGQWxF1KFlkz9R9rr/YZg
vfk49mm8fX/ARQHl15RRTKIrg8MerL/FiHJGAwhKSHLQRGnu7c7HqHvaGTMUPuuxkAykXL/LuipY
YR9huqLUJ9cIh0tlsbdRHjOfu8uUSKnQotV8voPaCoh8pQbJoYpGsW0dJ9zGupVH4O38yW3rH6rv
Q6sJBnsN5sxfcSdTTe/4TH5sfOj8yv4aRpc+x9ttTRePFJZmFRUWgO2Lh6rVDAygkR0UZG8eYf4m
q6k3xdqIJeXD+x9i0Rt7+RBU40kMZ3qrzWl9Pha6J9SyyBcORY2Ham6HceCOdFlwNq4DDdWyNNi3
Gm7lCjJJOANL6gYWTLuHQAlMcFbEN0AqU0nIonirKKDFQISCuK1VqnBIQFxZc7DntTEsJN938vDC
pf0m16HDCEh9vq9R8qUqd/78uiL5hR5Sb9SR9nWzIRMb6pz2hbNoBi6cB93zMHNej7AIR9KS8M1p
ALyh7/JDJwU/RGftemE/YvAxeoYwAJIas9dQKPwPGsRVV/JbZQt8f/wYU+TxEhlJ1/e/2+820GzS
AENmlvsi/zmfN8BaTNScLD/Qmre8NMbZNB7VaC8K80T8N91m430d1bOY/nRS077ddZcSkbnI+ep8
pojDMp1tqOaLlgRwEVQEktKqUpP3HxTqBuu2mdqVHss/UwMFkNSqq20AX2OjZV27TillpWl3gYy4
yIR4ALCXWDMANpkJCksz9dlLiG6eXB2KpjO9YuqTdV5Hn7JI/hrUheTVUajjs1JSmtWUznv/CywW
3q/BYV+RA7MqqKWdfwA5aQy0v4v6EAziuyqN+g3F8PT0/iDGm3c8x77zO2aScACWTC/TqDCc7s32
QGkVnXG9DzYTXWmXz4GS6KipCpGUmV8rapBvGgHeVgcOtZbC0D+ZxRQf4tyevppRHt9ldjRsNSX2
n0anCD4HNSZ8uqKFGzUc2k2mje3GbhpjE6IXtxFpDeKZgs2u6W0a5Flw7/s9ddO2w5IktOKtpYRP
nZmkW8C6zloew+rOjMeaHLOX1mM0OtfTNOS34YB0tBVY0akb8B2XazXZhCp4cowsdEyl8i9lucnH
624U9baz9PIm2Lz/Dmf83Pk6JYtnydt8Kqoi3DbnXyrtlLjWBm06lI541hDH8LApkfdJ6uABkKeT
Ouf0NmB3ofZbPxiLL0FYf47ReHcrzCa+FXna3HZFVXywwwYqTBjWG6kIc7eLbPO6yACPGyk+j0Y4
Op7TGRmkCN/q3RYfslut81WgvUGym8pJvjC1N2twdmEETQXtGLyHtlwdWipZaW+H8oHcoXHraJA+
QEjwH/78BdJiQTsOjV5qq0tZL1PIvTP4lXJok2GVD2IdjDg5Uig3w2pjK80xtM2dNOhbwbEX95nb
ZdmDkm6z4FNQ32dZKlxtvLXxrGmdDGfuXVI1p1j0LqKE3mi1LpvNLbT+k8GNf+Gg/M3XpyqrYB8N
5pFtZC1i5B7EM/JyjX1orTxdWXkceJWdE9rr6gD4VsP2vUrGOqB7kRsQYGgTulUQ5bd6WetAh6ns
dCPUxwIUlVd2/X4K7WdAxMXWaA1nX9LO/tDJNBhsSU6+x04VbriFwLRDpVkZgUGbU1X7XR45yYW7
e1k+4EIibDTIISEH2ZiDLIIXJdL7JAwV6TDE2rjxwf3SGg4ekqkbHqapK24rKXQ+1ebYrLS+tdze
Go27voRwkQObDgTm7KUsj6VbTmqguRwpEd2jwVxBOEhW7y+iRUzDsyIPw0U9d2koHL70b14l9BY8
bxDprXrIJUmh0JzDMykm4cWSKl1IVX47FPVCsj/KwuyN8/0eQJ9JAjAeBxUjcPKvEr4DYIh1zPI6
vD+rZfz4a1rMC+Q0f71hyQ1Go/RTU2gHLZraXawHyirFnJWSkXxN/uuGVS6uEjR4tqOClYUzqjso
B7MfeTCtVIXdIUf5n0XzL8+EEoBNVRaMGOfC+fz13KF5N1XaQYT9T2LpIlO3nel/SLTeuvBVF4nD
r6G4hPmgFIZoaZ0PBacLLDkYhMOgpB8lR4bmlQlzZUpy4Fp50F0iCs7R3FnIYXMCAZ8ER2DR21n2
ygM9Z8VPmXNwWi3/Zkq4uCuBHa8yoXeJa4N6eBpQhaxXICN3k29L322jsycXWtUUI9EXwVEYg7UO
lOtRki3/ahKiuFIoftJ2y6Pxwg59e/NQ+6CrRJd4blIva599N6TUE6foiFYCil2T2j9rONbuwAhp
NNvU9qrKLhrILkNDPgq3HGgx6q1E9fSJzz9KV3STo3Rpeaxb1byKclpPaWYWG0RFxvuqAQWStYP2
lWO5WMXQqu8neDprHeTbr8/1P/DN/4Yy/uqgeAPfvPvR/5f3NfnxPc/E1zMM5/z//c0UABI992LB
nOGNS/WGAPJvpoBh/0UqA3gSyDMl/llg/x+stGL/RXmKy4xa7AyunAuj/2A4VfUvixiTXIgzDzUQ
WhZ/gOFcnqI6NVBSUFCTlCeRvpxjj1cHdm5bTYBghH9IsdmAliM/hpfKV8vt8TIE8+SJqX8jDHE+
BD62yYgbuE8RQEau/qlxBMvwqxKcGmLDVx/g4dcZ8Rp+/WZXzIMBDQABQ8+bEvbisvSF088SudKh
R9PDG+8cBDbKrQ2hGQyDvsu2qnVhyN9NT4VlMVvIkSUsc0Y5apRCxyHu0P7Mv+QfKeFQqb80yPIE
nqc168rBFMbrEtnn83cIXau3tcwAVBXZbmcFbhpUnm7gTx2IP58P2CG6Sgh4zByXxVA+GnABTTr/
gPaDJ+kfi+TJLAqX9oxrCuXCYMvQlnkRcgIToOGHqtzSzd6CQVrk8GGJLbu1Wd1r1SXRjuUC/4Wv
JXgmeeW3JRytb+IQd98xOBa+fGOrd3JgrKT2knPZ8sZajrI4jPVStbsxmIKj363xajG1R//e3HR0
zq3sDzPSeSjk6JCcZufOtbzzpaDUQevbThAeKVBVXhxvSgN/wAvbaLneXgaZ0d2zz4WB8+b5IEOv
aRm1+/BYAZ1ZjVhOFOimXg3f8iv1WwhDLvfCwVUfewhskAudzfvj/3Z46sIoBWAOpi6NgNRCAwOt
5uGxSz6OenkM+3wHnOG5L4v1+yMtq7J0f+eu179DLQ6MuhGRpfRleHQ6l86udYDaeI/z5M1wm14A
Hi8X+3KoxZebmZ8YsTGUYnZXVYiHc3OpubU8jBgCuDUsKNo/wH9eEPuvjnPZbJXWSSpmQ2hmj8Y1
IMN1ZKdeoyjgEi4dS2831/x9ZhwMByAghEXOjSOgVlCdCI4DdqWxw+HaYNB6Ifr83SCzDAba1xTN
6SOfr8U2nEDmVZwReRj/lNTdZEQfqX5cWPJvPw5FJPS1bV7cDMNfjBLZGR2KUA2PUBaik66EKAlY
vvSHhUyWG8PoQOu4oShGLy9DeRhxlLeN8GiTLo8TRSsF8t2FufzujUH/m0MLuB4Yqp2/sdpJIjqP
AadqX63b5C5MxEMX/qmtNFOBfUSlAGwbik/y4qJIy8nElLwXRyXx8GZXvEqXxgszeZEafp0KLAdZ
TKVBVGrAzlIcV7f3J22n6q7z2N1DsPeC3bfDw+SNK3mVr4q9fl0Nbn5Ur0f3w/tHxG9WBkp+5CO4
bgBseAk5Xu0pnBxyjIdrcdQQ0pmlzO6CrFn/342xOG/DOqHlLZd8MT3Z2eNAt+tCUnVpFtr5mqBU
JzVhU4hj32DiGBrtqkFi/8JW/f0gpG109enQLpl3fY1cDYRTccziahdBzSc/+09e1L8jLC7aBpnO
FMocI3DA1bQcwuzCi1qwXdCCmtc12mz/TGK+6199b8tqnagXgzhWG3WLo8J2Wgn3lHr2SvzwcR87
iI8Pz9a2X93RWf/Wy65/sL1L7IbfvkmcVChvzJjuJS7JCPuuqeRJHNu4vQow1qZV9oex18s8/x1i
qYQTCNo8IQr+R+fetmc7S+nCLb6EI/56k5QtlblbP5PSzt+kXqIS7vcam/cb+iPbdFds6m1+G98a
d/7JWj9/3u+sFd/RPCS38Ubd5ZtqG65H9/t/sGZePcbi3g3TqMb/UBFH2zyCbCaMNS6s+2V/7c1M
F8sSmeCpz2JLHNEZ2fr78Ucdr0vTw9U5WFue6Y6rbJ2si23SrlAoSZH6uw82l7RVf7tmjBnFBs+A
yG0xz6mJJDH0hjgGZrnt2zL9CvHa//H+y5x/yJsDGZF/BJyApr3RK2qQyyCON2FQ5He+Bk9Nuh5b
zcuHS8pmv53Nq4EWiweHaKfPO14pUomeZhfI/1wa4rcLFAYl5gH8Atu4OBQHiLUTcu/R8fZbuk82
yrXyGAxut7PW5WryNC9dZR6mOuv2OlglXuu27od+F+7l691/cMcQ0NPro/rO0ywm22aCmGBKo6MO
QU6L0rtBuSTZ9oI2Ov9ytO8UnPt4qSCYl6Ji2H2LKbLi+ojSi/WjnqTuiDVyU7mYRqH3Z8A0+NyV
xvSzGPrkaZyM5msda8nHQu+iW1Mb1IMIYrGvtDGAtTdKwNnzqPOf7aHEc9SeZgWeNGrK29aP5J9D
oIzPnZnKwjWLJLztZUTeiXgUDWE6m3OBomkngUhXa/2UlGqO2VoiZR8wU5JvVdPnnw2kXHFhT4cc
EH9S2DE6S2C6AfXWIHMcoWR3fjWg2YOMiH6YyjS8tWvJxDxmQGFgPTRGnLt2UlmNS1MXJRcBOFHQ
vQxpVjntYMAU0H3A2+D28qfRloecv6XS50bU0AAHDLX98/3d8zbdmNFuqKtCTaKVCRH+/EgEXJAU
wxA5p5h6/QbjkXpdtjJ1Qql0pNu2svR79qx0nQJOvKWflbtFnTqP7z/FmyyBPgkFKXBwbGKamouD
Is30IhMi6o4Y3tyNxSHXjZ+TyhmlH7mRLgCI3+xjtPdnyPzcFCAiWJJHKb3GYT8EMoPJrqU0rnSR
bzhHR2crG8YHe4fVTX6g83bPX6pc6GqQ5ro42YnGKhmbpPhs2r32HR3bpvZsPZMPAPSlzjUGcPoY
IxnWvorC6Gcq4uChdUoCO7XBEdqlRJxUH9ugq6MXja1PfuOT78qqnX/3bTV9kIah+Nm0pvxdraf2
y5iqPV1Ov9PghBoD5oxpaxflWp7arIDHZ8QHs3QQXVVyTRndWhmC68BQ0w927Awf7dDW8I+JSpGB
e0F1cI0Mrpq5FdYPt0GFzpoLpD02tpiiY+OLao2QL0QBCxI34Q7nH30EliIgnbmueP7yLKkEYFp2
4iQhrXYrQ9R0ZQUiaxskeY7qRtJ8Ma1a2tt+jnC8H0Auy4LnoC/7deiY+fb9pfnSZTz/lmQU2KyR
HhmAJ988DuIJbVnm8SmW42JTpkqwGnzf3kmAGNd5owTX6DNDM4bhe6yKwnLbUcs/YgIP2XXQ23pd
l3Z3Vxn+sEfbU/amPJGOdMLxE8brmGJgbx19P9lI/ZjfaqgCbeShVDbJaIx7zsV8VSPeedsllrMK
ex1hpqjR1u/P8U27n4oGLmaEmLRuKN0vtaT7Rg4qp1Hkk2Ml81GU683PzsZyxS1yRb0WOPt9hmQ9
XWmYjWMamjT6h157UTyTm+wesyX1lNlj9bU1p/EBcazwE7ebcqrHQkvdMVDQuBrzvnho0pS7eSQw
0ToPLUnlhOBX+QHiPtGklbbxrYlGnnCnEhlrr3VAiANWGp7Cqq4slyKM+IEUS1B4ph22shdKZZnc
S2bclZ6QpQHkeY05EzQw51FCG+0BbWU0AOSoUxu3S634Se1E+YxejN+7SlHIn0BmysdeippbNW5b
3e1MR1r5SWzpl8qYbyrBLOi5KwLPlzet0086X9ejZYrS73rn1NZO4Kwa0BH1be34kLfrpO1O7RiP
YoXccxEh10eV0GvL2ta3YFlj9DJGv/30/md/cxCCPoMWgWwDFSc8bRYxogQeA9pdF5/0BBsNrisD
BIEILkQSb3qVxuxipb5gvShlvMnB5EARkiHS7OT7heKWyC0glSp1K5ycdzFXjZc6a5qX5taHKcu1
3Qz3fepnHjKDPgLDvfFQswc3fzx38EOzzi+EwrlocP4x8iYIjVTrs1PW2/amanJjPUGVvnCWvY3n
6JogcMFJRmmFa2dRLUjjGud41FVOSVrV16Ep+3e2FJg7e07aizE+NnmZ3iiBpa/h5fPdMaZbp4GR
ei0CB2vsmQa3RKrSG9CSd3tfTneKLGmrKY3BVMPcb+E17EzTN3YtCnG7TuqK68bAU9WO4tqbaE2s
iTSEV/vaJTXoOTI4OxjnuXFjIy5D1+hNlzGwA6O06jI/9WUQrGoTXdpalykwx0Z44RBeIq7YhDiv
Uei31Nk4dumLDsRL7/Ryyk82vdRrxGzMtVXIjgvHnaJ2koFE65L45CgYDxd4Z1/94WKZhweuCZsU
zgRNlfPFYppAC0ezKU4EppI3mIN/JyMjeAFVrb6JGhiG9sYcmUArozt3PkyBNmSNkl95KqYWuakm
xJErnpppHZdmuFVT0Wx0Er9DkPomN7xyi4iW4nUYxu/UBNUdfLFStxhifF+aQUV4Tlg/hQQsPJ7K
wc2IokNu71R4thyom6HILnGi34RxZNYsdGp8qBAj3rA8UPCGAhbYlSdnaPECNCoEpmUn8IzaODbF
jHJBOv79T/Omz/EyJIzveVgbmYfzdxZqfsi9PZWnGBccVxWKv7ObSVvjQcg7kkCfcL6S7saJ4r0/
8u8mazEkUYE884sWX6tRnU4Nyqn63+ydx3LcSrauX+XEmWMHvJkCKEey6ETKcIIgRRHeJvzT3w/a
u2+LKDUrFGfaI0XIJRPplvnNg5PiCWkHrR24Yp6zjY7Gno+8TPeptNVzBl0ndzbzBXlLbwoAJhHm
KlyXm1yHIKw1D4koW28a48DTp8g4c2+dHm3SadJPEASgHQARvP+qCrqLgEsS5SEckUa0xuilxYPN
63Ch9P/0K8LlY07giDhfJ4Y6XSj6yowM7SEsOFqOg+Yzb/28mySEGND1UH1D0sIzm2YNq2VWbFG4
e3S/gWgBcXw/PzW0O9kcSukhiUfUrbAnEj0qv04gfLMdLlrHvkSW62FxRcdMCYHN3rhvA71yg/Sc
/vPpgpJdLwJIy9EhylwuhV+Ke40m9Bh1DukhamlsKYn1NsbdP1KI/9GeftmL76/qBSrLnkGYHcDy
un2VaXIu2igJHxurdjamWnZuqWJcqpV2vkFnO9x9vKqnMTyxzk9IAHkd3Ng1RNaeYE3IRms9iNh8
Aq+8C4MmdRM9uhuDT8aQIl5cgLjvQMikChrL6hZ63JkDejppg56DbYESApOEytT7L0tZipRTM60H
DS6gV6jTfDERntAVKKcd5krymVfitwEeyOQl4wMEoa7LXXnB88VraT9EsYzocDSr6rcCLMWtUOek
dxtaOvf6NDsdWpmjMXuSWg7RNogz/bXl3f/jciqvMtxwsPx/A6VWmzyvs7G3jMp5wHrDceVQkhZB
3rePV/qn8sL7rQVMeFFnAAOvGrzN77/y1MhNFgd6/hgHVY8udJ+zr+yk3VfNrMyekfXtAZSuou9a
vdMHmJLWlLpwkUt6qXEC4S23+xe5AkbpwdMfQ9/WByfzKgTgSDDt6kbOSmNLtpx+nXPLQmauq6hx
R4oRSm5oBvYtyVnxpYJKNS4u143jD+oo/MkY09uEpOQGhngj+202dSTAUtwf1C5BHiRLA+kzKbRa
eEksnG/4pvfok3Q1MIPSMLE+lHBCvNcx/HosnTmnxuQUsuQKrFn4yYKqC31gdIbYiiTWJrfCCe1m
QsZm9DiDkulFVXmfybX8+vEn/80+s1DmYjMhGQUAc809iLTeFH3dVo+hY3Tb2kG82Zk1KXMXUrGn
o0rs4YaHK2eSXBg91NowqdLHOmjPtfVO7y4UdUAFLX1K9AcWkNGvd1dZV7kFyS15lK0svJzMsHJB
cTTnLpPlv3m/xRbhHuAsxBQLMXP10sqGkJUmDZLHATz3vo5l+zK0EM+xFBzmsDZM94Edi03cSdG9
0g2Wy0YT/scf/fQyQboHqDN0JaoSCEKuphpkpj6XZvwoO41zpJk9Pg5jI18jD/2gTWNzDj/8m/Go
mUNFBWrNw7AOOSvwrGk5j/Ej2ELJR26l38/q8hIZCJQaYXSuG/cTdrL6yD9l/Qh06QaTGr2fICm+
NIqYtRyBne8nschmCz3cAG43sfGra0qlA4fPKU3YiU62LQNb86WgV10d0StvtOLiEzZF4hDhpuYn
JA1n+mCnod7Ck+UeX8xRKRSuQr1CR6+MyljyaCssgYGwljcxPAJJI4YE6Tx6Y9/Vj0V8tiz/m31O
lxVU45Isg5xbb8Aaa2XIPckjJSvsNQgyt1QWzzX8f/NoQqpc2GlkAMRd6+6UGcmj3tsmYAKLMpYp
t8qWLum0NSgV7EJ4h9uqtzQ3Tc3majK69MJAlt8vIlnzB5AbZ3b8suDrDQHpWoahp4O5sVYXe62M
dSNB33+Mc+dmTKc3pMMezCD8FljJtSj7l48P2GnISRyI4QRsE0raJ817m/KzFZdl+jjMRnVpSqFx
D4XyKyVM5czETpNJ4I+krot+JVn5WpOkDQMDdR61eDRm5ykN5fbWwUftOhngXDeKGDY4lw+HvFWA
89qxufnjeZIxUAuAcImBqLnaS3aHjH1Kp/PRmi35Im8oAVayieIxUi5nonj8YU7WEI6QRkl9sWlf
tLHeH2qzAlw8O0HzWHFEq73cx0hD2UjNA7kX+abSpbTyykIbnmZj0uRdIFGSdOsuKZ+LMku6SyvI
oNoMmFti4T1XeQpRoTQ+KXYd3k6KNIcbU5vVrWaWUF7VeGgeBryoNr3cRdoGi6/sGhaHjmdBY8rP
Sj/obwmWxvteqRr9wsQJ6XlMg7ZyY0DRJgVAehCIo3VFwFkmIvDDxo6/OWU3dTv0dPTHgaz4xVY7
nWZIF+u3YzfpL0WIeKM3cUA3uanhhN5m1nClVYUzLIHGdB/ANJrcnhT/3ikSNOlJMzrXwb3kUYSA
xwuOI6KQ4NguEK6AUod0BEoMtW70nasZVWt6/ZBZn0Rp1EcL/sUi1SDwMhs7Fe9R9DlyycWeI9tP
FcuAeC1LjDtrHRysrlMvQiqdD2UtBW8kwAvdfuxkyyW46L/OSkfPaTbSbNOVnTyDn7PG3IuLkt+R
gcwgZS0v0AIZHQR5lyoVyv5h2UadJ+OwjsZlO0UEmOVg7RyJZhOrQHsAYd1pvmnCVPpW263ceoWu
wHmPrFpzXBpNk+0PZaLSaTG02vDpt6FJSsSoyz4lqHRjFkH1ZTYCU91MPQmmN7Ju5q1Ul/RLKgG1
xC0cucOUwUGr3xdaZAZ+GpkZdhN9U3zhpm5Lv4PqYrl2r0jtpqQWZbvtUE+XONs5LzEF3Zeg13PM
r8JI5j9qSnNj4PpQuzJWcphnFGoQ+51uxIfY6dAE7nHweOSNUJHIzGzIso7Va9cOwWXhWllJbsrG
KL7hx4HZW0m1Wh5HseEKMBDpQCEceHrrhUY8+uqMEIk3Is4K/n4Yr3/6l9+YIm00FwKAXkC4tdLG
m/Mmvndo6X1S5Shp/cKcwwuIAPkRqNP0nMypbnrqPOb2PjG6WXaFZGmJG3aTshVKkf+wjTxI3JH6
+kPjBA7LaIfRXcvB+4Z/ooW1gF3fSu2U/ejwx7hqdDMGJgzf4HKUa9XxJVOEL3Urwi+0LCXTt6tC
vp0BNZeuEPGjPuiwX7O6zPxGA8rnkXfln60SWZbanKIdajKoS+sqpFlqE3Kce7Wops/lRDbPJ0pn
02siHcX+UC3Mi8nBOQNFqLH5kogKPYpUlZ9q0Tgw/ua4ua+bxhJuIwjS3TnojSPSnU3rJfYcbSvd
lIpN0uqbZmrTxwnJ9OtKiQcJZYMQs/BYmbE3NICWMYI5xE+FZJs34VyELzA3Os6+ZOLgC+9tWWjn
pi9s82tAN7wh5JEw/LGkeXyii0rOjnEQRltmqCV+k2WmQylLKWs/kNLedEMsYF5r22kv+zFR97YY
+AxTHXkpfjn+0MfyVTrI5mvU2JCxorLTvsjaPNywHOy8kKIbpjgSPk9uGZbaZ0i9g/AducSAPM7M
7mEeCfMf0mFWcKRrnfl1VFLlpkNW9jVU0dBEprqqPjlhZuEJI+YXyxh1Om7IYyFz02e7KbTCTahr
BSXauprfesN0RS5d94lzcOR8gswTiFeTvoWv55CiVdAAX0I9NWuPja2WrgZT/yiFZDbgx4P6Ik/1
Via9Q9rZbW1lKt0xhLPvqfYkv6l9HdwSrQ2fwkCaPuORMV04BdG6Kw2BSThJfY4yUlRPPxLbgfEe
1h1e4aPBrV8hmih5i4I6SxZkMZ4SZV3LLvFLEvr6zN7jjovV0OWeTO4KO42v5CEpFZ+1KzDgsVv9
S6MYwXSmfHMaCMJ4IlRwKLv9ZCS8f9XapJWUOp3qx8AU6O8IQ/VK20bW16GBnmSS43dDP+270DgX
la9VPigcLQR5cnY6lCbWR6uMpxlNLQ2nrHtMSa4TL+DZ3Ud6EW5wATEGXy4tO6c022apO04TT1o1
JNPgSVpeeVkhxI0I5PSo6omKfiPuOxdyas3PvHXiMFkCf0NUCELdpbba4PKRG+2NwzVt+XyQDljB
0MSPWYhckqeqxJ9CsXBVoeidRbsId1CJ/S2y1FNHqsiIDirhXYfM6DkK8ikGkq9OeZqMCEAvCegq
V9D1NFGdTmkeVbWCc59M5t3Q6s85RsLXhlPLm7IpC0+ri3iXaEPrN3k+ekNuZRviEc6BabUI4qnB
VSCC/mhmaKDy+/ABYxLrOQxGjJTicleBnt8hIqVuBn22D5PUj/d5o5kHnSLzmaDwNPxcCjYgYVlf
BC7XEswJTx1aZdi79jOfNJ1KpGEjhD8QSjLO1KVOs4lfhzqJdB21RKNcsprHqYvCjRYPho8jwDmT
5d9MSFvKiXTeDKpAa6L+KOtY4cpG8RhI1fPQO91NaNu1p0mS8fZxRPub+XAqoDLQ6Fsslle7oQIb
34WxWT42iw3MSI3XNfD32v3xKISxS1ZERLsIOr8/9FjA27XZh9VjNPLOtRmyKamp/CmXAXomzTp0
FujPokqxJvpNshTQsu7rzynPhVd2euxVLSiMj+eyVm0EakMiySejakZbiebB+8nMZWu0kxr0n0v3
ya9d4c5u6Vle5b5Fm8I7i6hY74X1cKtvh1xAHIwmw8me4eLm5Qsv3kgbLnTGSjYXshtvP57hksX8
mjwuI1LVBzmBBD6X9aqBQDQAuEYPh89m5dy0GuG5ViUvWdr9kER5pu663n/rsVZJTgDDWai61H/u
8yvd+B4nDx/P5Wdj/qPJrAoPqjJQShz5fJeOW7uO2/rdpvcPL7oH99NVvPvI23G/+eo2clNfds+w
NNZ1AVI49PbIFRcBNMhJa8ASfBAcC1RtfEzrQlaw4yonan0TVp1elariQkkrcGVVkbTyJi2RRwNR
Nllo3Y9ypm9IHIybTBZzcSaTXfPAf/5c3C8ExHQrUVddpbJyA+dfKuvpMcjj8WuntB1mdeSzlhTN
h67WA68oteDeKlFMgnKFuUipBi769AMisJW57Zymuanr/m5QRHaFy0/rT7Uc+kjqpvcfr+Fqj/z8
URf/E9pMyiLstD5wJJmEdub46MyW5HdTDcRkJL/8eJTVrucoA8vnESGzh/KHQMn7Yy30XpPyvrOQ
LorsuziXZJQAReel9MD2gTn84+z7X6IrRFdujP9shIUE7I/3/Fb++r88SnAioYpkI98HIZmCGrfd
3wRXCVDeX7zwi7gRMBTGoDT0C8PVwTQUauyyggoPwb8ZrorzFxU5sCuLA69OGdr6E4brCptN3Epy
SO1pkUK2ODzGUqD6peU3G5kVZo5UPcrSUlHpI7mJNqOmXWQzKYEbzFZ93eJnQUauTtRjut7EzbRR
lR0NgXlwp3hMwDvlc3g1NE7YkyPkwysOV5bpRgkvpFwPDZjWShyR2I9eALakfwvt/Xfn/S/n9qOd
dxu335/jpvjHpUq824XLP/3XLlR1duFPeQbiFcSneZP/tQs1+S9ARwjk/kOX5rL61y5Utb+4Opaq
JD7roKOXit7/51kbf4E+VGgV83pSP/wjU7b3VxXA7sXwGOQCftJ0VU6wX9zGddV3aKkbYyltsGRz
0YUOEbJCvZ5O4TkmwOoNW8YjYdIgARAhwmJfY70bHWsJxYkQP0zKCfcb5OmN5uhkjj8P6pOsZCUN
hTbZScFtnn+Vwnqx9FSnM0Hkz8b+v5/yBc++ABsWxBv1fLRFVzc0mgT090VZXld4GCI/MmOwiHCW
ko/RZS2eRV4EOw39CrfUI2vfNMZbKIZPmGFA8Bo747qwxB0aIsUO7NiDhYyfO+a6cq/qwb5NZPTT
y7z260ZrNpi0aH4b9vFh/qYiieQW2EuciQz+bgm8mw9S0YsgMj5lXCXQBN9fJZVRR7kx1uoxj7wQ
H8cG9KmrfTe4MGKx1dWLTt7r2YWeHsIWlNs+E3eIFze3TnVIOkpde0PyzB8lRQS3aXaiehb2ZlY3
DRl/6jFfHMddcSyPU3mVxFsb8gF6PxIlWjfUfWMTHsza1ywv1LHkQ77GxYjWLLbqq4HxkrQ1yeau
h4TQZB99UZ4yQKDWLiZgmY6Yyg71ocy86cYpPpvUQLXyO6LkprlHqNwaUVr2g33ZeVZFD9nHXtSR
d2j7dKhRNds88jvsZS0fwfwRWWEAPrGb4/9D1hb71X13i8g5VhrZXfVofdO+4cEyoQxCoR8lKC9M
trn4ktquk/hlAObCla7QCN294DhIYcRylS/lnfTFsV2E22VzO+bbAG0p8X1sN73ql9Fxxin0e9xg
3+H1up9fVn7wVMt7w4EWgKSjm+a7qaGK7KrH5GgdDN/6BLFS69zgh7C2IMLxQCkvwxdWzfiEYTxu
7tOi0O0CVnABQu70HSb2sJqP8Zc59IMJFScUNVznZvi8xfH4Ctnl68lyjYfyst1mV+NXR3H1Y1F4
Lb4MoR++8EzY3nTRbI1DcJ/pIOXclCpudURxaESP67aXXGVwHZ8+anrjfEOi8mr+lr8UGB7v8sqn
iY2pk6fuhjeYEYi4XA2ec+Ucoo3sCwyKveppOtjb8TOyRl7gUbn1rQMG1jUQsw06yhFqy7lXvSVv
zugmb8XkJvKhtz3jAufabXk5UNma3fk2Oeqlzwf9VuwMLz7UrY+0X7dVvPQ1PcCBSHbOvX0175wj
7igH50d/nV07d1BVYXZm1/Mzx7bZhJpbA6Vv3PhW2RR3xZ2eek7nY6MSLx6zrjZ4puxV/yTy/30E
/5f358NH8Lnqnv9nURvZdXHx4/ndI7j803+kRgznLyw/UW+miY0l3L8jMfq3f9HJBW4O3hws9PIn
/3oC+RMKMAhR0rPiXy2ckH+/gfjFAQNYGMvAthY9EuVPIjF+sl+zVAqIZC0k+fzCY0CD9/3tOWgj
mHGELq4EAIQE1k4rvRUQlfa/fJzbv6/jXzVAVg3HZRhwMYCMUVolL1534XAJLhGurewrqa2yR5gB
s6+DOL5uqqL4gpyh/gU/URVsfS5/qSPTPNM3P52lA1cdRSBsCpB5tVbpq4TUjjAKIzwW8tzulBRL
uXwc/izBYo4O7zvBNcEEy7pG6Eay1WalEkZH4LN4d09142Vqcy6MWBUyfo5CRI+Ml0H0jp/g+wWT
8KQOnCmOjjJdCjoLRb6Z7Rmgjp2fk8r+3VdD5BL5AoAtSHqt9kba1WzrpouOyZR0353SlrYyxcfM
/Xhv/G4Y5Hdh3iP/rWLL8n5GbWQbk9Mxo7HP2000YLiWGek5lOwaMrR8OIIu1p/VIRBb66jHvSgl
pZejY+iUvAFaScFJkxcQh/pjECPtI2HaG63r7O2Aza7fj3O5afCL+/O9SMMAwCVd6cWSZVWJoqer
BxLSgcdIIOYa2VAOutnKnj7+qO+DWyC5zHbRViG/Im37KVb0a4LlTDhzj7QtjnUqvw6AqVzHrO6M
Cj/7SUVn7uPRfrOE8BfZJ1xVRGhrFFTHN0cf3uSt7vSOp1wTdJ3R+Pl4lN9sfRJHeZE2J35mcu83
SoCuuanmTXLU5jHY4f9EnJlPP/AOO4dDOZkPXtG4SKHsg8LP4m3yfqQ8bRR6WEl+bIs0ALbI5tkH
jlDO3Bgni4TIJzLtJOpA+2G4r0Jx8NJ5alsVN8acx74Z5ukrALLWNdHPvkP7+lyF/3RaQC9hcLFA
mMABun0/rUmBU0rvMj4GMzkOBnQQ/zTgrx8v0+koqgm5nDVHKQ4ZrWXWv+T2ddYNeCLS1R7hcB7m
BJpTWaXnCFun5xmWJIVA8HwcaQoJq9upXByBGivIj5Wpw84b6dsnaj2+ghtwtlEbqjfT3N9pdi3e
qr4pbwK1B9Q4l9P2T6dLr4TTrMKjWW6v1V6JjWwqlaiIjnqkT5uok14DKN/+Hw/CPYwICuVPiwmv
Vo7qbtnVMQfMwZh0ExRN7EOmqv+Po6ymUoowEJk2RcdWTR0vUvXRDdGgPTPK6a7HbI/DRdxB6gYA
/f3+mCTqAvi75EdrMOo98DmxNSUpPtA5nvw01/ozjggn1wZPGM8L5+tnirjmcculPdhAnUFZ5Ir5
SdOiPsBpcWg/p+CjzwGOTjc/TxnXIJBFShgn9hJIuVNqkqryaIIRuGzbwHDlPsvOyC//dhREJjnI
y82x7j5q6TT2LW3+I76zEpZXMbyLKT1nXXH64ZgLXhKgUrgE2eLvF8qOkJvCD7k81gDdK69XpS6/
rGcRhN7UIqN5pomxXN//TuR5smg8gi4E+UdBEFL88uP8cm9Y4AtFP6fV0RKaguh7PWefs8jsgm2O
0+51aM326yR15nGspFi4Hx+w001JAEKcLQM3pWO9HjxsLL3URqs+lm2rFH4KaifEUKJJviGVrz1F
mQzP6OMhTz4v0Q4wea4wuA8Mu/q8KnBNUYe5wBTUAIotZ+Ht7CSouiP3dma//G4oE/M5op6lt7eO
OTQrjI2iK1tiH2X4gbqXfKxHbdiNvfRPWfQ/8ix+MxRxDT0RbkIsqta8mWHq0BMosv44j5Z+0IU1
7HL8kA+hFARfP/6AJ2tGxEFWwqTIh2DOrz5g6aSoGxlNd2zsXPjo8WYXw1gD8beldq8rrX0mcvvN
1KhykXURqCK6umZ0ADmDwOWI7iipTGjhqflFUwyUFEZr//HUTs7CMrWlzk5QQHK4Zs+z/ZpRho17
XOTzngc5SzwppLk3GtZwXcxI2+LK00MBhCh55ro8uVuWoQkIkdtaVALWFmbzrKZRK5TuOKSFvK3p
fD0VWjSfUSBYuk3vDvtqlNXamXVch52jdkctl78BWRs3qh47+1wqg4ckyQZvDpLhT+PHn2MSX9Pi
AFy8JspphVbNKuzy42Cnlq/H0tc6iRro/dM54fPf7pSFlkBq7xCcrNobpjov+COrOzpVjuSzFmuu
gGvr0a4/F378diju6J90G+1EDL8YyhGRbLM7zngkHJRSlr/KgTxfxEIvzqzZqoLNDc2Ho1KwuKUs
AqhrQIVQzX4IUdc+2hKGN25l2sn1DPX8QtHM8Ch3o1rsx8oy4GwinaW7VZirP6y6KW7woVXumsjI
1DOX6G92KzpGpFG0tKhor9PhCqEAmcewP05DCVgxGLBs7uPgzNP0u1E0LrXlmlkoeqv1nGPsaeaW
UeYeaXqp7kbMixR98/Gh/819Rj5PceSnrBkCiO8fQCzO224CQ3VUB57bmGdwJzdJfbCAN37thEj+
+D6jAWCQ3C9lC7opy9b65cEdJicSUivPxyEBP5awUB6iErUHuLLy/3RqbBrajiQF5AT88n6oSVhF
OQOtPSZyw7WVC6EqbqVRx/Al1B8CL0vG/Jxi5uklivEWACCOIVID0BbeDxpaeQDoMHSOejc60zHB
VS7eSW2RNYjP20G1wTuw6G8z7M3KY0bBxTqzOU8vObI72uG8GFiOnJAmukiVa6WLpaNpN/bFAFHo
BiVoscsFItFuIhDu9xMRxPqZcU+3608Ml7NQFzDbNpef65eFNSIjoEpVBscZENEG3TcgqyVmOh+v
6ekoy+tAJQPFRGpr69tAVoMJJ2s7OAZpO28nXY020BfOFaH+ps+9eypwXUTlHSIfERpyf6unwqgk
PWOh1Zu654PdjdYo6RthD4Z9FzpFM26XIqnqjjVku6vQaVQdTkFR4iKVVA6NiwSOVu/lSg6vYQ5m
2UR6qAE8LXs5BDaIHJ1GQQSDD1k6ENA0mm+gQ1O6uQb11ze6PvgsmYVEmWbSUAJMq6BSfXSSShZS
QRAGP42qFn5Hd2/0dXmwY0i8gPmemmTOJ68K8vlLVqhxept2MWdMjSthXhaBiJMMrG5alZ+UuHPQ
6Kiwg902fd4lz3HaD+1W62mr3UYdkNybFJrdmyEapXcjJ5Oiq6JEF+agFk7X3nVZWCGPZYR56+q1
mcl7rc3l1E/0TnwN89my/Bz71vDKtoMM0YBRg+trglnP3Sgz7f4qVrLqSpbH7HPbWo22Qds4ih/M
CeS5go2Q9jxqU6ZeR6mo4hukEcdpExez/SQoK32RVApYu9lJ22grIBWHuzkdgu5LltapdDUmY2Id
RjtALm8DIjRQ7pJBAetY5rDZb2a9l4YtRDDrWdMnxfajHBztoSzEAmge8a/d11Y1zG4NIBJkDEIm
ltujtN8eej2Jc2ABQ2JvA1UaPwGPVDK/kuvka9PmVYSilJWXG6HzVNF70nAIDZ0gfq6iBUtagw2M
vJZK7kFqwzTxFSFk4VZjjgxFngbiJRhU874dRgqDhJM94N5WL6NNVem0YdrMntHqyPrYi1uyhl0Q
YQrnz6ZU6Ues7I1hm87WoPBTCOLETUShwrrJNclsvVrKOuuF9xAWh5RaXQi6ITNqe1NZsxZ7peSg
sT/b4sVsykr1oExk3VYXQ5jepU2sjsCOc1l9GinHRT/QYh3UvRTjlrrLAjkTG/xTUeGJQjPqtvOo
YztqGUkmHwIwO85WGOmgQNBMLfQIKNZhSWzLUT1e0DUW5iFtNQjnrpHZHd0jp28Hv2hrDfpoKkuZ
L2YIDJ5IcWy8NJHkQVUmaxpUlyalFltnQFtwG6daE29wyqmGC2wPayEwzDHG4tI2BrpttWSw3ZNe
5PFlI4oM8UFTapXXAbR4UaGNm0TVscPfcvBKgQYP70UdqIcWUeR4ZyRBJT2bfV4WboVBF+Zzqlxm
u17E4LiBlZh3dBEifEMg9CmyawZ1aBxMGu/h1sqqstnNHXybQ5zyj90pwXBjMzdtRz+vHXC746XU
8VHoM/p41CriYDN0cnVrhsUARH+guXEjmqbF02C0i+opGeuIkh1th6b4PCu4PbzOSluEXyeypAHo
fhaOFSRZOY+6A7ZAiLZhjDdq4rnKaqO9Tznt05VUkeXsUiun7o3sAHUDN4nGoGr8Yq7FKywSwbYo
klLmztrKRSHM6GI2tGmvpcMbwPaXEU6slyoZ8sVtV100har8gCD8rW2sm9CJMt+sjE/TQBNUCiB+
iMaQN5Yh8jfRjRAhCrUDYT05bgGfJJdCdLFirel2ohXXkLi/FEJnK8UhYNBEvWljSaf1OqfJ40SI
4sbU1C+6rtrhdik2DlzUhaxDQzsIq+ugVoatM+u6m9RTuU2gZoDuRqdDGaP6LgkkGp7zTKc6rm/i
Sm/RWLCkvd2VSMnFlOukyUC5rhlcIzaPSROCSA4M6T6vS/2Qqc6NVgTFpkfObI+Q3csU9YOfWtKV
ZrRiA8Gh2hpUsnZth2qVNtFymhbTwYy601dTa/eWnVS4L8XaQzeUV06fzJtxgrWELl+yJ6DtvUJR
b2c9SvyuLZTd1KeXyOZZy2/D3xdzs7PFJG4yeNBExCF2DmZRHXUlf9JyQ6HTPt3VFqKoUg9NGrGK
+pJCR/g1GBLMM8bpq1BUymyqPLgzWfWFGWXFrqlRkbfzH0BXttkQBHu9NYOJ1n5Vj4qgKwHIZK90
8Ja8xsxxvFwad0P5qWrDGmxf0nbl7ZAnzrwHhq9ndzCSDcfDdFORLrgnne7CzMBl7Jswx4DcbCK7
vEGXbSi+j3Mxj7dTU1iGL0tNaY9eImOo/GNqprJ/S+NJ7e+dtAzb6yTRZ6rvVEq0XdXg0vwjV2Fv
tLxjxjw/LK6V/ezKEvoWFzXSF833rBzl5lYu8yL2ZU50shEVtooXOWqV3JKqnN1L7HNrlw2zNu2U
pMsR+0kUUrZ+IYxuW5GF5Vte57i8eRFvbWJj+oJJT+ehlKjhnW7p35XZip3ngEsaap6Q6w4qF35l
blnYCkiMJo1bbZ8AkqHayIkyKq9CfSHzxsCCPKNCIvjaZ8jRX/F6WYFrR0mU+pIaptelGJ1mQ6HK
1n1L9M7nPMptHlwAva+OU1Sqa7dwdC6dXMAjGUszB0UzDjZ0mlrC6SBSekdGkm6ucKuKcotlg1RF
tlTI+lvR4mHvDrlRY9ZERJohh5TETzzpWuOiOV8XXiV10UXUwEKHOacB81Dx6My39ZDJ0ADBGMOn
6aCklB1qZQ96G0Xf63zABk/ueVWuasUpeAZtHmrfHtpOvm6NIkNLs4gL4fNdCN4me9Qr0oCwegUl
FCh+iftwBZ9moi82SpFu3hZjPjd7B5VasOejVKftNsgiZ9o1wexEV80YyUAbykbRxquktUKK4iW0
Rj9XG0U62GNoDp7caJrwit5EEmNua8TU3DwbHWhGSaIg99nVCQ+YmRvGXd2MSeiFSlfcVw4lH15m
OZ1uIlTUsMSqDaHfd4UdNrdNnSWNP8f4wsC9HoDDcK2L8trB3yp122ZwSPqN2qz3sTIowW6wykG9
sJqol+5yrUI5La/lChCLYd5GGX1Wt1AH7NKScOziTUaQ/0SUL+cXNUeShF7Vkva1A2l4hel4b9Vu
HGXqvOOxMBKv7dK0H10tjbvWC+bAKHZglGBRln0U6Lu0JwT1+r6UVZcHuEO1TeE1cbVREKdLdoKX
lY4GvulnFuJOuJvXrSlf0hrDQ8ORqPRtG26ut6lXk/jAX0dgVhftZ9FUY9O7/bjEElEzVqlnV6mE
Qs5Yjqqfxga7xtCbXLovtBohFGuaeBfqMIBOiBKi4Jrgaalwmiuy6tVYAs1D3xfW4tEWJTRaxrCC
5aNyTIcdVEjcxRR5xAGvmgtt3gV0b7udmmNe6uqgsXMvT/I095vBrNKD00rR59jKm4V9W1qfCvh4
tltDqSp3dhc4r3GsIOglGiRB2Rbodbk4VYXPlE3qYj8R0xfbLAHv7Wphm5yjJJxkaxTcFFo4XKoq
LaWfCoG/ZE3U62NbifvouojM8DrBBIO7RSlueMiCTa6204SqwqC5H2dRJ/Wbn6OCyiP4o+m4bp0S
1KdNCQ3m2uIZOzRGEW9Q5LEWv89zEzypLyxDgaikwLAgeNe1EgroilK1c3TtcGj+H2dntiy3rXTp
J0IE5+G2pj1Im7IkS7J8w7AtmfMMjk/fH/bf8beKxS7G9rlxHMshFMAEkFi5cq1DK2jDmrHugza2
hMaxNapkh5x380JkQEAT0yAewRdunMciBIjsyoiDqTDdPyJIDd8z39oT0d0chUotfGUTO851b4DW
TH09YUcc6IvRdI/CxuX6gz8vWny5/6m2BlLwr4aYDKXHdcvKgCMdIqAyCRo6hp+MvFvOCEDuaX1s
BQTPag8mCRqtxtryr5ZdLGZolQGclejRh4ZAppmWL27u7AEkWwFBONDko8rQ1CGucYK8nUnWxzEJ
bK39JHOfY6JUbEer/05594/7q7c5L+IOlU32Fvjr9WBpFbstTI8kKLvc+qAhVvrP0k3t0ZyNPaB+
80OBZ9Ezoj7XmupR5mVemTIHnNRNvHhkO4TdV+G78fD7/TltDgT4SqWDY+NGIjq3kqQ0pZUEYVjS
geoI1/lqYtn4RisCKGBKrctE6cYBTka74Xrtcm4FjNLSFK2VrP/mzs4kT9VS529U8mccZemBJRYC
IzCm1j42S1OGxtITEG6MGUEU68Zldr3481tXjcIqfZPYQeHdy6PtejbIcM3cpk0WeO00vc+bQXtf
OFm+0yJ7G2+0l4EWWQob4uusIMd8oCyj+YP70le5dgwhyuBFC9EZ/M84v3VC10OtECqtywd0emeX
inavvyCe5H2gOFXu3BQbwabKd5AJgVKBbVcbyIvqorHK0X+pU+E+Nf0QHbDWkjtQ9+2yQS+gBqp0
w+hwXZeWBz8nEvM2CuohHlGsLQye/FYjpkPe+OnXty4c8n1cfD6cFOiMa1UZd3CRnC38KBB5pLUf
SjiCxQslXmvn5N642q/GWQGimKIUfiyKOJDGQG99Kc5691O4aMC5ob1cOi+SD/dntrWM0EKonKOu
og6H6xjPJuklKgEP0IHL+6ORjcUz2pdG8jjac/zP/cE2IgN3DJoo6UdGbE41WvyK987GmApUXOIg
KVw9cHWZuWTJaGLfH+Z2TsDFUMpwn6Z1iPaJ62EAP1F+IlsNuihPvy+oXF7svuKtn4tlr8F6byyF
7f+SjKVe7qGOsGTBkBjLRzil1qnqtPGc5xh63p/W7eopWBnBUZRVYYi89vj9MlQP2hdG05QEsjDD
rwAD+oX6qvvWYguNWKpKp/z2GG1djCic2rTapEiDIUs696w7WLJ+amGzDUc/WzxzZxtvTopPBbXX
hoqyPiw0Gt9duzfJIsYRRAAVkKPU0Zi4v3Sq7nUFzXsQvbhiuZkU40tbRYSh8H6756INh2TiMQiN
pOFQsofHVvOq9703pu9TEYvAsqoJ9EMvUAi9/xM2AoVONkhtqMFRsvZXgWJ3KTjQ3KSB2wGZ82Rb
kPrtq7T6pkdKduf+aOpvu5kwDb2q6kGCpjrkfg1LK7LqMRZtGli92V14BVHkdGp5VHoAz07ay3dR
2RmPrU/F9/7IGx8UIQpV0iHDVf+7HjkZksTPcSAI0jmnGaTRk3M/GvNOlG6NghEBXDboSwg1rk4S
25syrWhkGiClMXxztDQuTvzLJDren4264tfriJydo5aRkuc6cEKgjtCeWEdhjstnR1r159SNaKII
eXXV4L/+zoBbYUICxd6juRHqo/pBv2zywsWaOBpFEmDdYINyiOGSd8J/lrSbfb4/N/UlbubGIYwa
JAT+m1dPWS5pk1phEmRR11/YExHc0Zd6MLSvVeoOp3QZ9gp+m7NTH4ysCgXVdcI7gsbniUjSwB50
60IHV/nsikkcUMTpdk7LrR1ANZMEnr598rjVDmgTCW9j4hzrE5l/drDteNdIUTyPstROg26n9qEN
a/+5y9zhfH9hN2dJH4GaKHCI6o/99RtOwOKWjfI1RixO96fpy5SOgW5BO2s2aZzb2QqbIYpCGT4Z
nC+ccNejxXHRzGjopIHX02Ue1maNnGmWnctBL9852mJ9vz+7zbD5ZTx11v4aoXULsAXuFRQjFuGp
m/+MeoFMKPLDzxSukEjP8mKH0bG1ovRawiREvZKn5mpFMbeIR18oZDMMEaVKY2+kF7cvv4cxnZs7
Z+drJ956Y/w62ip0gJ2obqVGGuhtV1unqWwQZhpod0z7dHoo0zKmpggQPEuvdw+da5bfaBvZyyzW
ysfqkYOZKm3MEFlgUK5xHj+MF39MUPAbxhHEs8zd8keTxeBJ0jVBbAfcs/Nj6VA0pIRVjR9b2wh/
65M6eixQhH6a8AA7x3ji/N9e9v8vdW4rAgyl7w5FScdbfnVGeQg1Odj0pMGs9zEyBunYXUo9AyCG
x9BnD2Pp/s1lX++gNJtBgJokpDYe5ugEXwce1IQw7HsK4b1NrQcpvK9LGmrnJnfEztmxdbvwHiPL
UvR6GILXIzWeaENPcnaYE8WhISwxN54H7XJ/I22dUIBblG1fU5M1X0BWCCt3/ZwGFcQZVOqd7nMe
D917wxqLT4sr/XdmaMlHvQmjt9IsVWShS8u3Q8OS/q3r+VltptVdqadB5mf22e+W5hwZg/kM56TZ
SQfUX7XeSxBK0IFBjwl599VScoH1CWl4FixT+7PwCVXZNcvPrjGN72B/80Mce/P3yquKn9Q8ux2O
4OYeQkzCoHUMIjfeKdczzbWo4U/CLGh5EzwIUUhaWZYUPVJjqtvPWZ3IbyjK5VTtR/3HVNjf53Kw
LrXXm59bTVD9je1x+f72D08Xig1HBJ6Ws+ZnZvPcAh2TImmVCXjaYgB3CetF/mWM8wBUl5d/UlXo
PgndcHYWZCvmaOXRuHsd2Crr7Gw0s8GvNOhwbhWO7jFO3ZQSSEqdDOUnbcSB3rQp/OpoXVWnvPD9
fmdrbZ0dOM8r4QYT0ugaahWYAPAY6NLAWNBia6BWfKG/KH3RJ4ExhRbbD348mHtWoFt3JBx+eleA
ENWevg4DlGgn0Lc6DXLsq6KDXVmVKl7F4sMAUv5klvqef+HWYYUwAHgbq032sbqVozmeMipaadCa
ehOhqEUr+imfBLJnCIHle9nO1rJaCInRcMRTnszjeoLDEmqFh1ZmoMetxzhj8zcaevB2/DiJL+M4
+v/GvLS+3g/kzWVVhg6wBhB6unFmqbPeSWiSDPphop66RHlByZya64NqkOwvZq93X+4PubWuirat
UGBS1vW6ThJNAlTWGHIyyw9uHE3zqW6jge7s0Mo+/ofB0MuBtw2hlGfb9aomEQ43cyl53Ntt/tXu
YQdeqinJ/27djAL6/cFuWaucygyGYTZWsfDxVrTKyS+7BnsepdjLO0akqI8KeKxnKrLL0dGj45Bb
+sdE68qTmxrxaV5cyj9Rh866mOK9IszWwQ0pjxsC1hRgwyqiFEzVu0mRUXvts+9hIWWQVTHgJPmO
F5jZ1HzoEWJ0DiZ11/e2RxFg5+q47ZxSC8JZRSMuNxVn+PXyN7QPNbbgJ7RZZx19vdOm98tgzyc8
z5YPtecL5RI7/iZ1ab0XiavjJ673NCaM4947cOvchCFNHYgnGUCt2gm/JL1DlMaNGbVZgC+CdwG4
QkbbWqLmXV9786XvY/8fayryl7pCGXUnLtR3X1+hqisYrgRGXDd5YNf2c5SLLA/KAnbqgVPL+kN6
af+HwG26PTpz1z2YQ49u6DLWUokXNpMN+ZdO6sv9n7J1yvCaAsWgG4RAXcVEOhZ5luF3Feiopg5Y
IlJfOlqYPyEyOoP4X2QWhf8KkWvLTu63NbJLgQ41EJy5bgoLknmVCGkiI8B/gqIF2qrxuRfS+pT3
UBMOLS7viGCg1Laz+lvnDR3FquSJDgx2utcf3pr8arYwHQtyu8rf61MzHi2tbD4NRuLuvDu25kgP
JyFGYsZUV88O4SxxApWDcgPk9ks4yRL3H915gvcr3nVF/DUtB21nXben9//GXKVnne1BC6zLLNBA
xt6Nc/QJLkH5Lqzq4ul+7GzdFaCW1Kxdang0314vZAXFr9FgGwRh1bjTYTRQPX5oyr73j65RRv1h
7EW7k+1sjkkzIv3u9LlBib8eM/RNWpTmOgvGknL8wZJLLw7scLqnMtM/4xC7d+1vnRMklCq5wnzZ
XmO0k0j6JjONLJgSeGthUaNKaJRh82gYmfNudJMYURZuyZPw273i22b8kFEBq6hs21R//ssZFQ+w
twaD+BFR+1xhX+akE00dTv9RJLjlzMUezrH5UEYv4n9HXK1viQWh7k1pFpQG/Fk0FBEcqZvwDKG8
fXbxJTgtbvm9MCb/wZDD8pDEvbFzJG091ZQDJdk9bR+czdeTBrOFDFsTVkZR2g8JBhsHD/nEHYxl
87OqxrRXVgKo4/Uo+RKbeO51WRCXbnaxwfZxxXE85JeG+P0AZf0yyBmbYYG7+JvLg0hu/DL06qs6
MeLp8JsoZlAdFgffyeMvjQfn8aC5ikR8f5duLqdSHVCbBgLB6otGSTe0VpfnwSwWZDu9YSCzqptx
2kM3tg4eiHKKKQ9LwV3XaAwJIK8n6mHmoQh9SB17kpB/9QJAodXgxN+f1+ZwZOPUhCxkT9eVp9qo
lySNPCLVoeKAlVHefIME2/0rnLDP/0NM8rZTpWlVqTFXaWM+pbEoF8FR1+f1qYOvj5PoFO/E5OaU
0KZTNF/KJ+smeToDuirykzyQ1DQ0DHngxj6YZSw/j53rdcf7C7h1lJIK0glPDxNSfavkVHRUyf2+
zYO+MrPP0pLz99b04z+QZbG8YweE8B9QJh5saEPoNP7wVl0lG2GplyhbLHlgu8Ilxy/qh8GXcBFz
qOnHKp6t35qwmx/vz3NjVVGNxjlGAfB4/6x2usSNxzNLki1rMTEexQgjp3gIP+3gic7YeV9sZbiY
CL4+xpEZpL32+lzhxA6d1gD9afOSvg3Mgp4TK8+fmrmcH5yoNS7SCIv3Kcyz+mC3WnMSdKr+ketd
uRNNG9/Xp2xDJNm0cvIOuf4lTheKnBMUb43Bmuqnvg1hFIaFBle0TRbzd1m23Z/3l3rjvkJvSMHz
dHURVupT/HJf4VDMsbKM5HTgrH/rVUTPSpto50IbzA+0fIUXCPDusHMSbJxwwJaqX5W9qeGFeT1q
F9d4VKC2GljlMotTG7sSjuRoeNn5/vS2sCdOOOyQAHmUzM4qt6IJ0RVV2eLH3s5WdtZbnwIchm75
l0Ui668o/eljih1uOtjpmbShOMVNRIc1qisvYd41j045id/u/6qt76yqZja7mBxz3XK1YG3Q8IIu
AshP+lni3ZwfBJL8DzTSaE80o9bf7w+4lSQgg6jAP9zd2M2rG9oIRzkUKHUHZEAhwvrSPy61MdPp
oI2qqwLhVQrAeHz0sGI1Vux3TWTlzrS3Yo2jktSTegyXwOpeo74EPchnWwOrLr8nzfKXJ/L5UViD
+7mGr38h3PYkFlQkrd5tiGapar2Sjr6xaZqy3BIjVefAK8z5Ux9pzvKuBr5vjz6YAi4Q+beMktQM
06eP5sPk++by9f7ib31t0kGgbPoKKeqvztB6pLHExiGAStTcKoX70sI4mOfhT7ctB/nOX3q72rkp
tpYat15dOSjzbF9rWLUtBiN4beRBJ/Lhi5Eu4qnQUuvFnYcaZzdNPMa0A17uT3RzUOB6oGYKz+gn
Xe/qabJns5VREbjGUJ1p4BIP2pzQZ4yp2yONC/L7mAm5E1Svobv+wjAfATOBQ2gZXYW2yGWYS2EX
gZkm1TfA3gTCuDt+bZdqfNDMCN+IZD5D3V8Owgqjk4Oi05GSTv2kLzI+e21lPVQ1zXv3F2Pz5EEg
F2CflBsIZ3XyhJVIOLO1Iig9WggGIf0TtLwRN1k4AUeh0/eFb5JzGJIZdwhkqalEzAc6QMMjGtEt
8G+c7tyrW5HIs4SXNCkEQjSrn4Q5Vj0acVMElJldrPsGWlFZnV41ISZayy0zzOWeyPPWDlRlB/Wa
5p9rvEKXVRwi/VwEYq71i41K6RPWNckTLfzNZbLhDPge5n9DMYVITtbjvBcgW2GJGDEoMMkgQhPq
z3+54vJkjMuSqnOAIx1qHWNPne4wmCZtBPDZkUrED/aF4Do2dHiiYQPw7dB8eeBQQRUYT8PntGvn
f3FxAeOYWq/6gTg2JuSaMeY/7geNitXrWGbXqReOqjai3r+6jREGaq00hCLa19rYH+mW0L+YeWst
Ozv1NsGi01fVMzkZATnXFYgsndBUUbU12YDazfxfm0uw7qtnPXdpV3zzrOgUhCSowo7BVmHXLL1P
u4IDmTe3nAjH9qpZHqwoacY3pxWsG0JSiNWq5HHN28DBqsDqgqo41ioN/WRVgXNRtCdBp66p1UfC
fFYJW8PkVZXJ63gShtkxW+AFCuBVAv3Lq70TNJKkR7PWjL8WoizooOsgqxwazc+Gv+4v5+2G4jZz
QG8U+RZl7lWQoBeMO3yaZAFMKyRa6VxazqUxaNEftWhrsEhaj//BWCnhapGy686jqFBLvf8jbjeV
ulJf+aWohNvrpLmJqUgkYswCN5nzc54hE0wRPqkydow+w3hqPDZLkxs7mcztEcaFBvlAkajZI+vU
CW2aqCJV4VnXTkaI2m2Mp9rUecX8YBcMf4oHq347I5RBYbpavLn47GvmQ4kcZG1MfPHWypcfwIHL
0R3s4cHKzeY9D/Pkj8Yf/J3PvDFTyO8U6Ci0KFGqVdogsL2v+x7Q07FGH5yX9B1NkLyk7dKc/IRW
qFzzdr7qxrmg8lEyReS0lVPNdWincR4X2QLEsmi0Y5/6YnCzx7wxG/PgFaL//X4Mbc2QooZiU3Lg
WWvzkAY0AFPMgselM5q0Cpf0N+FVJb54nRwD0HYpdg6IjflRgUTj0LI5XiF3Xc+vgkrh1H6YB7oh
NedpkVozniXll/oreg/tm69bpVYPVxyhDuDWdYV/sdLeng2zDMx8qU4aGgvBULS0pwFlPVhUKb68
eT2VUyPvCahy4NOri26evKzE14lO2NTJHxdpmofCN+afpdN101HSy7p3FG6cAvAmoOUrdpdBfn29
niKP9TRZ+jKgscIQp3oKP4QIdxzwJcwfMQP03/k5wuI7UbpxSwIPcACDSEDQWXNywCpiyLNLGXAA
GV8EDXN/N008P91fzc1RUN1CABQm/Y2qkt5GVp9Czw+qqarOsdkNR0+Me2nixh5g7WjdYf0UHW8V
kai2lo3VTBXUDN7DFyuBb3QYEzs1LovhxcalM2Y929kGt4PCf6UjEIkeHib0olx/NjOO2qTv/DKI
ZWJ/cuPF+mwiOvBziUP7c171jn1661rSocSLD5Koormv25TSUunQamYV9I4jzn1Ne3g4SLFTR9ma
FrKtoO5U6dAMXEVjGVlWGuO6GvSFS2eikdMFXiBY7nYorXeLYV7+w6wUjQMKiEo4Vt8unUNXeqgE
BI4YzZdY0oxpVvPONXC7xfj7LXX78K6Ceq5dfyspBFW2NmuCMS/T5zJc8nMYDQP3bIHHKCI10x9h
5IX6TojcnpRqWKATpGHpjFnXWusQruZk+nWAgMrwAeNcHR+8DkEAjGky8fbwgGaETpQJGwZiyGoh
k543nBHFTdA6wz99XfS4/r1d5wYFSSJP7TSkA2+io6E1fPaHsQ3SvinNA9B388fcgfyd70fFRhSS
WuNtgwYUUbHuk5vD0opyAK3AMGgnG2o3esZm518jr8tgEvUe1ft2OE5gMHx8uCDW4Ml2HR9zZSG6
kS1jEFfR96nx3KPQuo+OjXY8Du57TYC3ue/ref+ag4ELr/XeComjEtoWU6BXwoGvFuKlHmqpzM5c
3/77cihiHyWvpmjOI3aye2X4283AYUn7FLU9LlYQnevJeiXU/jJrZnY4ws+l136T+vI1gk91bOzx
Q1lrzeWNX5NLDaqj4rkAMPAwux6xt/GxNhtfvMR4eZ7ayToLA1mLuPS43xb9rRnD62gu2w6WA+u7
OsF0raMHrdbFS5Ib2iMPNEkLWiKXRy58B6cbzoedEW/2OYAzCd/rQ9Cg2LRaUeWsW+UNL06k3Bbn
hLkJdr5RaLg/Wi2e7J29cXOnMhr3tno0MTly6evVpAhrwqJQ3TMDvps4hIiPVj/vEQ635qQ08hE9
Z0PgW309yjS2kckpkATjtCDv4c36ySs88SzycnxrksCEVOsb+10J4q+vnDy20xKN5DRoqql+hsmT
n2d9NHZK6OojXL04GQWZTfWeI/G5aVHltMc9Fi2moAde+b2CMIqOa5ICJsoiCsu/xzLJtByjkUiP
3vVmOFUH3HgNf0/ZbmthyWMpdrF8yPStFjYWWhhh7AZv0PLD6twbTdWdkHmwh5fUd/r/ECzQM8ln
OUeBFdWv+QW38bvB7l2cUgOvhGhtaFqVnGRVSrlz+2zNihtBEejIxChJXI8ztnMxw7OBUJO76aJ8
sr0fiWcsRz1EueY/DQZ3BACOp92aPx1iMkpHB4NBAh1ADfw0OqMW0H5aimJ+s07t66y4VCHqqdN6
lTuMKO1IZxRUJ4vGp9fKbmWCOISZ/kPTePLBcIr0zfuBdeQiooIFNqGvU6KiRswE5KoIqCOoDp3R
LcVFFhXqXG89l+GSAF7R3sGhRxvL9Ucb0jKM7RZUsc3l0KAio2MpjqBSNZ/coU5w1mkUAnF/0Jvr
h/Uk+iGv8oRkmqv4dxbej0lTREFUWSJINKFdBOpXaLK0xeNSd9+NLjZ38r+b+53yHI9xdcCAId8U
sFKKF2kCJzew0ik5y7a2vld+M37iTE9PIkSTcWeSt9sBpy3l8kEpFG6yuUooaq/yp2mkdJBNoBIn
v3K7f4QWzb+3AsPrh/srejs7qhTURuixINvkNXf9GZsK21UHRltQTEJUR8Notfo01rNoUMdxY8Si
7KLZc8W4/YwIC8BVUQRsXkBraYvUt3LHKSTGODi2P6OsjHhXPlvyk0Fid5DpFCFT1if6zim+MVdY
lHAHSZuodK0VZZ0SCtviUvXDwvinNOPk37ws+6+eVTYQOCk7f76/tqsPSV2VZxBKiIo5S5f2ei8u
MAg7YVTTC+dQeNRVzctDjegUS3dPnVrttl8uKDUUsWJQ8oEq6tKVcv0ZNQhHWu0580tpe87nNqkc
UMgl2clVtkaheIHvDL8YiGq1/eSCtlIp5+lFszowBs7sc2qZu8a56lRcTUZtNZBV+Bw0UK7uHTvE
0L2KbTy3SAyzo6mnjXEu/Rb5w6Qhik/+0LnT0W3c+d9IGnV1gB7ivI94UJnBiJbhdz2q3E+VJpvp
3JWFaaCOlofIKCVdzvIj4CSwA0MgBCNzKKRPo4Ys17NVpUK+dAOxe6zGoskvVGyt8cGYzSq+aHlY
OB/EZM4O7sda/RRZMTSdJhx5Lh1my42i96njdvFLVntdefbruR2PkdZqrJTFg+dRg6oyP5V+U3zJ
stjFya2tzelyP+ZWMa4CQdHfyZRBhRC2X32ixdBrhI087aXpy+4pzGv/rBc5+mR+2qBE1hhva6JR
4wE0Q4mhjMH7eI1k6EUmLFGM+os5NtZRN2v7rAiBh34x052jaiP6PN0gReA+VW6DqxgHzR+cOVz0
Fy2T8tBHMAWWLtq719QCrYIPX2ileksIIsi6WkDLRdEtayfzBbsPgSphO4WX0e30c6Rn4mjM/b8y
1Z3qMg+0nd3/dlsTpEeIpMSF8HNTKjfFOOBLm08vjV0Wp1KU0UfNyN2dCFkdvnwxoEB4SoBdFBCA
766PCjaC5kyIhbygTvW7kyA8NXnaoSnjnxFSLIc53HsN3E7LMth5lNUU6YCy5/WAouxHpy2F/pIi
tffYpeWX2ar32sg2B3kVwQBYUAnX9SB+1fUydfAVjCS09z7S4wvnxXK6/4VuT3TwZHzkkdJ9NRBf
5XMyr6UpqDe/QBwIq8tQL519gJAMpoyC624H3sanAniikRzFXsis60m5rmzCORyslyn29e89an9P
Jq3kz1T5o5eGdvbLlM3pzi25MUc4pAxLuwfEpLXElbD1bkbcznrhISl+WF4bflnGhKYovEaat/Gt
iEWI0Ow2jI4pTFrr0rQ9znrSpp71grAWeuDCzk5WHdORhWzeKaSQtbPDbk9HxlNFK6U/AJagouiX
F01WOGMUAmK8pGGGEWNoF0d36tBdrIb+gBzj9PF+vNx+QJWrvvpkYHhAse56vKRKaLZDX+KFLNUd
juFs1vLJFV7ZPul+5zbvOnpbILjnRWbvZJG355htUpCiD8CCTQ+YcT201Ei+xkW3XxJkPI/hpIV/
Qx6GYAS36GFqo/mTRQfgcdKHPeGtjUVWTEzorLya6aw0r0dOqQJHs4e+DjXIEXfEUCLCOIcHGJre
oSwn580fFaSBk9oGvFe3w6pOh9Z1U9M8CkLkRiV+lkX2kC1JfDSTPBvwWZyHf+9/1duzhvHQCefx
COmUJP16grO/xFaeSPHC6lsHKXGxnLxmD7Jf0yLZHAxD25GaGLWCG22fabEyN3PEiy3wcbWy5dQN
9V+jrf1rSzM6eIn8nMRed3K1+cOo249eOk07QbTCPf7nJ9DuwSZltpx71zOFaw1Jkswm6C2nj0/O
hCf456xijyG36HsSDVV68bED9bM4/NnrOkqLroYA4c65e7uPeHdRvOA1xIOTyvP171gso4mzJIsC
vwn9w9z2tU5tG/dXp6ZptU7p9rPiCS/O+x/6dvrKHZBnEegez5W1Cszg+hPFxSIJKmd2HiHUd/PZ
qotaO3Sx4cwoQmrOX6Yx2/ahXkz5pdQb6+f9n3Aba8D/gJGmKt5wWa+2seu2mpuMULpihJleukxP
MZptxp2Ivt2y4C8KLseeiIBb85LSyQ2zHI5tUApDO4zp+Ey9BbvZQTxTe997xW/MiSMR9JF8wOIt
sdqwHFaySSNZBNjPlN8zs7TOnp+Oj/dX7vU1cp3JMSk4h4gN6vR5r7HqGP1tazFEFSSptzjGoWH1
lGswYOJD3+vJz6q0tOXkl2ONZKdASHx8jlCRGE9eicKjU2uDe3QKnIY+I43m/4ioLOgH3Yeye0w7
ralOs+5H5hMnjpvu9DtsLREILbcvULuC268Dvkh7typ7vwhSvXeOFMzF0a1Qxb2/RLdXPaQg5TpI
kw4c3RuAb8LVZfbDMnCFYeGB6TmnMcydYw11+HJ/qJsJgabDeIL6SsrJ026Vn/Xh4tSlG1aB1P3k
OA6xOHqIq+4UIG/OCUZhrxBTvIGoma3OqypM+1LPx5oNWyQXbK1JJdrZEYcwxKDmAIF8uPSOEe+E
2sbklAYE+RItzkxzFdCmOeYO6h9NIB25HDvR06lq6dP5zUvI+4r3MF6y4IlrMDHHkDybMQ4IxlAf
jrKTEc/OOjndH+UmJhB2U6cs1TPuU7xGriMPRXQ7aZKRuSCb+7jMTvqSk9qcwGT2CnW3QyEq9Jpr
0ttKq9hq2aYF+5TBX+pgGTvnoestFytoh1Y/Eb/5AiEBol2DlgZwNcUau54VSEyGS3raBL0+Gd/4
NhnKIdj0ndNmnpJDM/YhUjGL8db8Vg2L5xXeh6/su9UMNZmWRly3TZAaJk1ock6RPg+X72EWFxe/
yMUbO3zohGRACv2k0ry1SCCu55nIRiERZRNoXl4/ejCbH+Isk+c+c99YKnsdisVUfEmqrOB510NN
tt5beaszVKLXj1qKvGWXWP05Axt6lyJ/+vF+YN5uMnRISIZA7njhYZlyPZ7l1qkvQrMJoPQ656qw
y0uhizcSM/9nViCEbAFo8kAo16PYTW8l+eA3AbKd2iny9OKQj85ysY253slbNycEDElpCctXGsCu
h3L1zBnl4jXBYuvhX7CTxt86OS87Z/ztkciy/TLK6jNRJsJvoKjbgNYKDMsdV05HMzVavCTggv4Q
9vhP7wzpl//wsVByV2cVn2z9sGvc0tZphm6DJfKi51GplJuYQLx9BQl3iB+8I9ElWFse25YMRdw6
bdAjh8tWTrEgiZP5zSciGYmiAyu5Llr1VndxiIB903oEehem2dFCcjXwmmh6dpH0/+3+sm2ciLhu
U3RSvbpcEasYh+wX0ey1NEE0+NHnvF20p1mP30VzMuxcWZsjgSlAIVV81TWUmwDb2aV0GxQvtf7k
dehC6nHqHecE5P/+pDbiXPlIce7CMFGU5+s4J42R5lCkbSCnSByL2igvRmR++g+DgEQqNIGK5TqD
LTSnx8OzbANdvexlsYwHOet7m+kmT36NBFJf1WEBCLk6z9sBbfq6Hwg4dupTU6ON38zYfpCsNU9R
Ue45NW99JUORS1QWq6wgr5fOTUC1/H5mVkk4peSBcy8upUjkh36wq34nJrY+FGw7GFxKeAPA7no0
k/bMsJiXlpZps35IIg2jXhu/nPtfantO/zvKmk8V+rRzoUvaBl2StCdg/vLYpPi5VHH08/5IW/Oh
gkASQ2JmUje/ng99e3IBmGyDViTDUzou1jHqpvD8H0bhhchHIvxuaMKRUVaI9/ltUCMHd2r1+R+9
wInhPwyiBGaohpCxrzP1pG1GEY1ZF4RGbJ2iUY4P8Wy/PUkneebm4+PAqrvhy6LW5/m9V3UBJAPv
T90cbP/JwtzSePgPs6FpVPWFcZevH7XYN0lnCYsOdVUMeA9+NmnOoS3LZk9udDMCoKK+9mFRDFGx
+AveJ31b0gSVsGzFPJ94GrgHTL3e/J7lzKaFUnWuIijFnXc9St7bUzJYyLHhD2Wew7rDcMmFvvDm
ReONpoRokG+C+2+sRhngE9utg+hbPujHNE3Eyaz7t59wJCNwMJQDs/rnapRoSB1sN22Y9tg3/GYk
ifYP3WPmx2iR2dPEIfTX/VmpfOrqkQ6sxHyo8wF3gaqvLlevHCp38iAwL26t9Y9VLBvxeYznfnkJ
x7lqXsopDJ1L4uJs/UiJWEZvTtFBDkGC0QPjCQLd+HpZx4Iln6yhDrK2A6KNo0j/Wec4MR7pqBJ/
IMrT752At7cIrx5GVBrDxMw6obD8FH+p2WKbkcH0x7IUVnGBYbA8mDYGIgfXKIo9OPh2TKUVpYjO
IDdkSqudoPU0V6ZQy4Jo1sb45Gt543zLF3OIvgirFeZfdZZGOyCG+juvv+31mOo3/bL7om4cJjBf
GcheM97r2NifbPDEP+eMHPR+GN1udHWccNRTcdcRult9Rc9bOkugixjQ5SROUwvzOG+ieueC3FpE
QhX9c7AyMJ/VhJJBl4PWNX0wm9nXwur6A7ZT7/vFeOrTai+53Vo95RBLjZuWXSQwr1evqvQlA9Lt
A8zZumdEuP6GDTw/eAuG3vcX72YkdXoR0fD2KWtxxVyPJEyQv1pOMvCqWpxSFDZp4jG7Q7LM7c5Q
N9+Jc4sbGYaxRTpz069QzE2VOHgjB2GJUlaW+v0plfXeBtuYEFkgpGkIUIpxvDqQu2Ya9AQzMNRC
ksY4RDL5MWVhgVG4jW33mxcPdNyBsMBeptC5igkLl+lm9IwBepBT0dld09+JbZCv18cGt8e9qd2c
l68sdINzSr2DgYavvxV5k912hTUGhjdyDfTQ88ojDhNO+4iDl03ZeO7wnqJUN3xtePL1O4nI7dKS
iCoFS+4hwK4bvuWM4wWfWAucPE/OA1DLsdPD/mFc7D2NgpuXKwgxgUlzG3ubuusq2YZ2tMTNWJgw
YzHmxL+t4nXipRfsjK3AyFv379wMk7dWPymYcTZzJym5ZJ7O1+vrRVNDJbd1g96jn+CBClBkP6Bj
rmN9O4h5T63odj+AuiJZTOxQLaMGej3cNPZDFsnKoyF40I4y1p2DZuyejrcfTRmFUISnr4y9t362
CBNNMN9MlyCPacc+tZ4kOl3ZeSVuiYht7Wxytb2uzn3EVKlbUYyDhq8aXK8nVeupMjWYzQD7busU
V1CenNlrL4Y9aTgxN8ax6xPqyYDAj11j7N0FN3GDUN+r5jTFQE6ZtSSME8PhKHp3CRBGa6OLN7YM
0ZmdzN9R5mptzDhxcTwtMR4tl/uHwc3uZGhII3BTwJ55RpnXM7f0GE/KsNJR9vbq+pIOZqxf/DqO
jTM7dZhOXLu2d7TjKV/OteisNwrUKMaURUssgAhfGuGB1YOxcciiKn2wgnTBsc3OfO83PSaXisdO
/4x/6V6R5f9Qdl47ciNN074iAvTmlGwzRhr2zMqsdEKs9O7Sexbd1X8P5z/41WSjicGeCBBW1VUs
kxkZGbH51NDO4OSQK/AfldDVTduJ3Inn2TToK5KaB1UKUvPRKI2MMiVv5DEtYszuhtqCGqF3Km5h
Opmydry/6ptDtPyIxYh76XCyCI2vV12CJZFPWWoAMCBWw5WUPc2Foe7UFjaHCNo8ksvkK2CsKoTJ
61Hytprt3kZQbIiU8mmYrPRQgfsfhLFr3X5zqKXcCt2cS9ZZHSAqJSQtih28GE6nT6cO35XcC7Hr
mz1doKHqfnT9kOEFpeY/wmAg5OuZWVpt5WPfWS+jU4WuGSJPXMdxtZP0bYKnRRCOZA/OJyjKRk66
Uh2KTaltvfTgdL5lN+pvCyLLYzXg5+3khbwjrLNdRDYF2TK8SxaSD3c9q6yXtLkTtvMSTXZK6wYS
Ah4F3ezVRKrsozcerxOg+1KtX/rf1/4djWpkWGO2wQv95wXK5NLUHKSqqY5yqxtYbGKLC1VSsnP1
qEiRmSEYr88763tjvhSfqHguUulL8eZ6vkll2NRT2DQlOukPpSLEIc5L+9hbYnq9v2He+62vbniN
6BfMmteZsjNs5euxTC1bOhSG1G8Cpe7cCM/g6pzw4TU/lWvRHM2YC/eABSE+Iw2RQneSm6bRz1U/
TdIDN2KmH0wjbOleGBZPzUSLkukruihFc5KSeAhctejM9LmZtaaHt+kY/zVtbZRuiWfChPlqlve9
a9YVws1R6mjiWzPFOqMgIt4cEpGJ7jBlSYmo0cRp0t00bGhFpDOqCL6kuh4MD3Ja2qHbcKFI7qCY
7XkCoA48pHh07Zzq3egrOeT918Axg+AxEdDlPimDVDeflbBumkPrVGhQjEWsa4+FapQJzpx6l0Og
y/T8Oz1h03xq9CYYvSmZx/yLsGhoPTehHIbHRO3a+SAb5EWunZnjP2iiFIknaxyIY5zniOpVCc2u
RzsPR9sd7FmrX9NW7bFGbkxDekCJN+g9ztkQnlhXWT/OKRI3r6KgdNe6yjQNzkmOrbb5HokUqWs3
IxvTkN2o6073G2mofwi+V/816Rs7/zmqQuQXKW7AgcMqTIMvY42rGEbswRgFT7YWF+ISjKo8vTla
2U5wUmIlfJyHRqncCkmn6gzBySD+JfI0XyHO2uXD/U23vT/AdsHy4G1TmCSWud5zcE9b3PXy1Cfc
1H4OdT1/izSMCbTKzk+SXBU7keD2LSd7pcCFTyG1GXQzr8crRmVGvKiv/HLIjGeFF7s/BEiCfwd8
jp4GKrWfoV71/7ajMu4kzreGXhBFnqqFgrpOyNIszPEF1Wu/oCGtf6iKDE1JevJnPDsmzSrPE337
3dOgjLNzngG+d0i92wiK4hcpIZbf/AQaLq6nHmh6O/XS8v6YmXrAnaj80sgI6h4LIWGVo7eFY4B5
J/3f9z/x9iEHume5Ucli62rrXjhkHeIG76LEl+pkwMp4GnQ3smuz2ElitluJwgcKrKjOU0ikAn09
v7pMdVnwqPpD2nEH9KWa/ZfR4/uNwwnNqckUozren9r2dmZIZsT0QFYhz18PqUUqpmy1lvpSOpfq
ScUiPTsWdPn2n5B6mO2H+8NtV5IsDJXHRdtsoROvHr+4BEOyZfQOchSpj1k/Kacg/2gbO9EmNARI
PEvEyx+c1ZEsxiGcaWAMXlJN784V1M23Usz9g4yM3TGFoiE+HKkwIB9sEQFZChWr8FbVEz3B6CV4
oRNOPTsJlhQYPH3QV3GZFh2SkEh4TN/VtK6/VQ5CVphmnPgOp9zX5sj0LCm0PvyJbCqjPNgkmlRb
1i6RvRUTMJVa5UcYQxxbrCTdSg3bnX233QiobdCxC7bJXiDVXM3FaPMqE9ngAyyK1yrX+2MSqXtV
8xujLJMAB4HuB+Vq+fs/kL4sVGdQA3PwdbWYntCHDtwcYObDK4Zl3pIvk9i887quRwlSQHzTyEb/
nd5Z51L871hV856mxvaogjlwVgkZ2WNIfF8PU0AZoyOoH/2kKZ6jQLK8tAsT7GZoqrl/St8dE6/j
qIXaTUZO6gI7eI3mVKYxciMmk5+VtLHAxA+jt9qcMKG2slktDr06zPalasNGPhJ/GPVlTM1OcQda
VYZ/wlwCP6uHuQjdxBCSfcTpfvhkDKFk/G/Ggybf2Uw3VmbpMSLmo9WW37u6VSQrCxWinsknAFqQ
yEx+GJVO+LZFNHN/aW7sKJTZuS8XMtdSiLj+CKEm92Km4c2nCcNq3CDUreIomUPTnu4PdGtOBDpk
dajtcDevkh8tSJshNZLZ71PRP9E/mHsTsOLBni1lZ/luzMkheVza2FGkgThzPaegSaVQ79LclydZ
eejCOfLCNEt3Vm77ePNwc3UhEg8ASsZ1PYoVy9oshWPui7oXD2qiV99oYTSOEnCg6yD8eMiEmHaq
KLemBvN6URdH2WeTsS7i6eHodAxa0bNexUXuqUCje+flxseCgAGQhcYIb+g6QAibXiRSUhR+XIEi
ONQvzlCQCm+QtfSiT3P1U9Azn7v0ig3noBmeRlkffupJmD1lWBo+UzRvjmEJu83U8z0hiM0agFEu
OsQLVYQevHc9wj8uQVSIJ3WyhOL3eQE2YNitK0uW+nh/v25HWZBzGKGQeoAq1weDYhx9ZSGetdEE
VXeOU+VoQ7ff2aprUUdO3GK7BY8fDGkhoK52UUKqW6ZqJ14yNZ9M19EJCP9FDUG0n8LZqOXPhSCT
faASPdGJN1t2dc4ke7af6rAIVS8QSdIdMS2fR3c0hx7UZJ7yPQ20zXZYBIgIt9nlYI2QPq+3uqlQ
GxRNI15USa2xvNeg16F/40pqqu5sve2yL90FIGtQ/oGI1xgJ5AHyLhqrXyigNF5vReVZS1Ln8NGP
uxxZRlgGWXRfrifU531pW3PdI5wwFYc8IbNB/ln9aBS1tPwudBwIxqCEax9fWU9bBQq9/DJLpvJU
9ml+kMUk7WyhTZD9PgpNIMCDGDmuKcw1rWzQ4xtGIXdwRWL8Etr8UNZ4tJhBuOdtut0KYFdsBMoS
S21ujc4ZQ0LOmWkKELcTxK6W0gVitHUIwJ1p3+9/pZtjLSXyxcIJB5DV2SiDls5NlCFfpCJBiLuJ
dK+UeDccE5z3/lDbbce0FvcZBL5gr67jeKzlMoFegfIydKHpKXIYHOK53isOb54MPhWUX/qGEevg
El89tnOaDZ06s3jYr5WHQRQTsIyQ/uo0OnYaraxOihnv9X7dnBqArbwkYNskczTtqAUxVF7maWpP
WgEUGKViD5m7OQqRBK0j0Jp5569PlCK6sI1KXXmJNDP3RFvUz5oI9zwgbo8CcwYd76VXYwWDm904
jTU0TiygOsMLkqR+lKR2r7Hq5ii0d3ML0TexIVWmRoSa5WSz7xoLqfuEe7nupD0GyM3NQNvW0vFC
prrmIOZTWpg9oMQLhkuzp+axb8rBl6zUviRl9bkvgo+5WvLSsPn+/3hr9D6SEwMrGb5QUnU/ixBX
EOGE1cEoxB4JfFOsWEYi36LUDYC0cbFpURoW+iQpL9qAb2Wv2g9xWDxYEcocWj1/refyZyCCV6wR
Pijp8D5HVpMGWNJyipnLl/0jNGizxuiSmP2BOHhwVkU/QS12iocMaOmj8SyTXFhVcGrIKsC9r4dK
O7bFPLNJIuGoHp7Stls6GiDk0O2lL7f2Ixcu/G+eESKS1T0ogzO3VGlVHDAdDPycXHoyaZ4+378C
b922Jgjcwn4D9VszkuJRF8bU1OpLE1j2EceafwNYEQc7TPdq62vvMT4TRCDwbMq5MEmoVVyvHT0c
bRWIcn4ptDRC6nOEcjRVqpeVVnEecH7wxRyNn0Wv9KdK6YITMGf1UHThAPpp7YkObZcXbjhxJPoY
RGP0Zl3/mrzQJkOf9fllNMLJKzIHXeq50D4c2JB/Qr1aqDqUbdfizJR8mhBFTvWlYFkPYdf/NMZ6
T5VgOxWuRfYjKjjUDTaCkVR6U8BbbXoJpUo6KWGPZZjd6Ts7ZRNxoCUCBYMq99JnzuN8vWBBEAkl
ciLrJa7NT5NtfO7p4HQjlK6oOu9tls2UDIosKDjTGAkVCCbG9WDOiPJmn7TGC+pT+mHIdRxicm1P
nfLWKHRTLsxCijp8o+tR4Pv2iTP2xovRGLVrqr1z0lOx1xZ9cxTAUNpVYSFA7LgexbYbODi0B7zQ
3R7TKyxpmMGHwV/3D/KNURZJiuWRRA2AOtn1KBVsC32mN/Ql1Mr5gGe6cuw7aTzcH2VzXVCJowUG
RduFpr0JocfJ6dpRSmzEpNrurzqjWBRrafcbORSxc3RuDYXYEn2ZfJ6FmXk9ITtG+7jhh7zkoi/c
clb7s6VTW4ydpPlo8ZlZwWNazEKJich+r4cCjsyQdsopMEppdMCqFMkRGSnvNp/32GA3PhPeQEsz
KGV1tt1qqLgsu1xqqWWGMt6oIlDEZ8Xupo+++suEaBoCmybRoUB7PaEmAuaLtZgJOfqPGAflR004
qA3Y40dBw0WvAUISbmvEmugaXA9UdMi3xGEe+pqkiKNdqb9L9Nt2Mir67/hnrpA8MgEAcHI3YLxt
45VcEEupprBfhqaZykOl2uGlxtJt9AQlMh12s1paPo9pnR2iKR3Cb/FUjvarhZ2i+hSC4A/fs1hO
i+NU1OiQmYSPlUdtUX2pmrQPvivDUM1upHXUPUtF6g1XTXpTe6wMyW5cNPXpUHE7sx3xFkaetzjj
EZq2h9yZpswtbTmUDip2MqOXmkTEp6DLWtNV1GTQj6U8Dtopd4auPjlKO+TnECPB8Un0tlmfHSvI
TzH6XtbkUrYY1bcpL+fhbzhu1FXNerSfwjTS6wf0Sp3ocXDS8r+MM/gvAaymnOYhscNPThHp8WnR
YhedO+qzHB+GChrL2zgSt78GqR5F52lQGjAaKZ6aT+pgGzgDAMbiqKoU2ehqbeD8LHPBhidAdWQ6
/TFLcOOyyDG2h/fpjZWupm6Jrm7xiad8bE61nsxvctZaP1JlyEp+bVZFh3GW9J+2DnhwtKdiVv8y
e83oHmK8Y1WPji9JdRGFqNEBtoLKVI8mxIXqf20u0lcIIoqC+geh16noDFxl8wazKT9REB57mppq
GM5jizPRKU3oBn8IyA7RfUCprH8dYqX/IQHuQpHhLTQyz4mkQP8X+DGUPXMes+k/PM0s1Utw7ei8
Ysyr1svMJLDeZkIs51T3etV7Rd7P/dlQCiN56ExrpAs/L6dB+syTSBuj3ujhpWSJ4l+ONQTpUQY1
i061nWp/R0ahax49fVl1dIY0t17ldMpo8u6D6C0cJCfzKrOtJNSW5Lo+9FYyyGwM0auHYYwibDdp
2daf07RPlad8CKaYRHFykktHc/L0oDdFOrt8DInqe2vVtpfT1z951PiT6L95Cjvbc8Im/x2EbfFm
hhh0uQaxVutV4ZC8iUkb5S/ZLLTPkzxmmASz0xQHgTBTTrypMKTygPNoOT92nZx3KPw7avRqzHqW
HLpIl2Jf0TMpOSfkluEZcogZHWeptNXjFHUCMsbyGb7XldKqJwAC1fDkJBmq01gmlXyGGiJUT0mt
qHapczvjmdprMrlRnM0/UdUz+8Udg/Pk6nWgZ4cYeZmfvYKxz6GFClG59OqP6sHWasU4VLinG8em
a2XzX0Wpc9mLtEZNoWU46qXW5Ni8KHLZlqlLI1b7d8q5VTzTSEMV0limdKey1eXf91/G7cXO9QJB
jIouTXMbfFLUYQy4qlBAH4o3jFGjrxIilW8fHIRXHBBdAWCyqDatmTCUdUXcp3Ph9zIV3KZFlNxS
pcG7P8rm5TVBlBYBeTqUoYiuAQtlkIchk8rGD4GwTp1TxQ9GLKnfmg712/tDbVZtCVZwe4C7RJhM
/nj9fmDSYURq2za+UXXmQ9QPuaf1ina4P8omdF1GWUpbtHfzgqwLaEVH/xde0Y1fkwc9QWRvaDQk
y4FxfkIj/H/3R9vOCa4SGCYrRzxOxHc9p1pyAjkbEuE75TAhQ2aWrhzK9fGDo1B3pI5Keybp6EIH
vR4FBYOAEkff+anT28YhHwb52Rid8YOu3zRD0dQN8s7GgyECDHw9jtpq41TRsoYSJV2ZVRr1uQvX
MvlKbUQ/jhCLTqEpinDnky3J4PWLT+kOHSGYj4uTz7pxJIujMegGso3a6oNHy/qVKAMGYmFLL29a
UNyPOtNVGyF9uN0IqiNd5dTB0SlGVmg131BG/WmuTPOlqJTxrC+OaUgo/XX/421nR6RJsv2edhgQ
Hq8XtdFmLV/Ex140O5BOpqRrzwllxYNR2fopS9XnLEaDxmkH7cPxGjEu6S7SlgQ9xG7XA2ui5rXU
OudlqFm/EPLYc4sf2k48vTlvCLsBKpCFLA5wG6M/8qq6HkzJeWlEkLw6qZWcFL2SvncRFXjkDuav
95dzW09ZkE4EYGm4XTRP1sRc+igtEXJt+ZOUF4OrSAVeU3UV0l8eJIoq3NTW7OjYprnI/6c40yKs
mkoBTLp0KNtPRZaW4ymr6Rf/nFqZIVzMz4O9Kt72WuVHAqPzMi4Mq3VrplLxD0eBM/jcvjJRS5Mc
EkJhNxLjnsXqjaFI8KguEf1zD63LrmHI141GWfi5MfUH5OjSr4hlas9VKYmd2uTNoUCYIStSMaTD
/3pHSVE9OUOkC7+Jw9HyuBSAdIwwFMSKclObp51PvZy/q4sBEGUpzi2eKiQf+vJ7/gD7pirrZHWy
Br/jK+Y+HZsSTlJzZiAEaeOC5rWC/+2xMBpLdUutl+uvto69LaTGKrFQylbi8AHzcComgxLFe1jM
JlPh58HV5s5kGy7OrNc/zx6kroOO3/uWpMSeNiTErZTRPsWqQzezUdOVOUp7FYYbLw6AJM0/dJoD
rKnLj/pjTSINcY+JwqvPZSoiF3MY4xKwJjtrv/3Uy7vGjlq6F7cZ+ZQht5nm8+irgpKwp0nl7ONY
6sQHMc16uBMa3Bjt/zW7WAvLeAMXTnk8K2Bns09f5PQQxwLuahDHn2gB+nV/T22/2dIgCcy6ZMto
Ua1uY6fEAzafgtHn5ZZekWgMjUcwc/VQ5LaWn1CBqScvS4cm8j48MMV2UGSurncZ2+vvllkhTBMI
qj7wQ3UAUpfcSJGGg5Cd0lfqOnsYlnj+/qCbyxlDlCXoAixfXjpr+fs/Nos1o5Jd9uHkF9nkvMX9
HD4XkuGg0hf3n9o8RXz9/oA3PiTgJAk6VwSWqGvRVEUXLZlhwYAs/ufQSpAyQaT7axB08fn+UNuD
wOMGTsmHBOt31nVKswgUbbbyyW9lO3pWkxTxwTzeMxW4tYK8nrQJI2K6hdpKXQsVsrPJ14No+mYZ
cXsIFSM7yyIJDgLJ6h3C6I1ZLYqRtEVQRIQ8tfpirdPggxkXsp9CRv2Ley13Qyuuv3147fBzRNhm
0TZfSHrX+wKAaCqCqZb9TOTo7mlxdXI6dU+z/cZcFgo9KCXlQq7JdQCSZ1lUID7tG0OnP6aDM30G
xtlTdrg1CpcwWB7IIbnYasWGom2pTDeK31oQJdKsG+klHfPD/RV79wu7fouYAcAukq/c+dQNr5ds
sOJQsq1A9nvKhdohqDTociWYC7KB5Sj/kkYbEnsHz/d1aqLaOUH2b8MQwKiSnIepkdXUUwNn/DZZ
4zT/ow5FZh0L2RKGh4nmYPuNWsiZJ5uQCp/SoGl+W0Fsdk9lHff2V9LQSkZNLKZIqRlRlJymqJc+
aKJOZkbhYjEzhj/Hcq5JEx16bFlf1Iqv57H1QlqDxn5axQsPUVG+31/QZb1W67m0N3J6SQkB9Fab
Y2xy7o9EViDsyXRqKwY8VJduOu0CRty0xyZLVHMnVt1uFZ5DThVA2OLUti6Q2h2CZeNY4K4ipepZ
tWMoTLPe7myV5Zdfzwwgm8ZplnFp0FVXM0tVpS9SZBl8xyz7X5nR9ic2rvZWzEBa09iY33Xcrx+V
SdZ32O7b25cEDuooOTbKE7z813tUBBpsoYg9imxG9SlrJuWbSGG+DBP45f3Pd2MpGYoSMPAEDU9r
AiNvTSe1JUMFWjZ81tgqT7EqrMf7o2xfa4IBQAl6SLlAUP66npDVoVKNWbrmg/k2h8IYjFM+Fvbn
UW3Cv9LYzP7n4LB+uj/odmpocKOjBmuVXk/IvteDoq2cNWWhaj4FGMczmzT+ZjuR8eFYeiFB8ZUQ
gaeCvvYRm6pEn0oMlnysD+NP+Ndy1O3B/GzW1h7bd7stQFygmXJJEk/z5+sJ5aPlVBL1T9+Ro1/N
7HSPsqim0xC1e6W8G7ck+nNQpClNIVDIhXk9VGSCLeu1ZvgQwlMJ519a+pJjmiD19KjouCIeYn2o
6DfCekh5MqN5bg+1WZe+7NR2c1TjsZq+x/HooE3a60txa9Tl5CG0+vhST2k4HaZGqv+HM3IYv1pQ
RMIHFVGN/GgWchzRlGRji6yIPHZc6Cp1QMNT1k57Uc6yYNcnnANO5x2qcOwBcKbrWaLIXgSDXWp+
08b/lV2teZYuHquAlh81bv+Z+uhxShucv6Sd6PXG1lz6dsi1iUYWLtj1wGbWzgOAt+prTml+mnVJ
+iczGmXnALxT8Fbzo8jOI4AKC+OskboeDZZmthvDpwnK9oD+jZfMNsUhTLruVbHa1pfR7T1Phii9
cRqqC0YD8aE0uz03te3OXcx9edOJJ6lEKsv98Ef8Sv4mYoQHbN/CaMIFqJS8ZqxLgPs5PX701C+9
fsth5AFc9LWuh+rMMswDymi+LtnxUcPOgoIIVZH7o9yYEGxieCsgbAu7ZMl4/5jQFMqdHZm5QfoR
dd6cFbJb5rFMocl0dhKO7TNkLQV8YtYFONyUopFzSx1RtYavhJZ0mELRfTWVtPfCxgb0UOyIHsBR
mZLDqGXVTsfXdp8yNvg4Fze7FUT2eppO3hDyoXfrV1KZHDAqDc/2ME07n+zmYuJgQKstaDjq1Nej
2LRQ4UPRG/5QQelLOivwhZnUp7p0kp3benvimZC1cMAXcwZIY9dD1Y00YjwqG/4EGxO1UN6INyfO
2+8R2/aQalr+v6xJxN8BUGDohqHp7GmW3prsYmOL2SUVh817ocd61FeVxJLS2/DXKEX9Z9QVw+9s
pj1I78b558lFng+WCSTsjTtJ2eiIUwSq6SPh01sPwdxLlpvWpkM/pJUkllc60fCtbOMmJ3gds/4s
O21cfzYbxZ4PNVysYifZu7X+BMy8YiTvxKmrDaWnk4XmZ2P6ethOQOxZTsV1+lK19VEvTcNtA+VX
64Qnpcw+LO0LTZ5OSRgjCggUpPzrTz9jcjIsnjQ+obPt9bEcQEYPm3PcdGJnlre+8aK0whvK8tMA
cD1US80EFDWy/L4YVRc6EzYpnYkqSRrob/cvoi1Di2khVcOGIgIB6FmN1Q04l9fhYLGful46iLkf
/k2yGl3GXMrn10Fpp8m1ZpH505DG44G+2iA9dWUn3tokN8ezlqrRHkhy495gbxN4ASCAHq4pVH0R
dm1dRrY/yI3+UsLi/jxCJPtyf+43RiHHQbIRBdTFrmn1Rc04rGgfEY5vDWKEblK05c/eMKeP3/VL
CwOtT2TZfKwV48gsI0vMUm7zouQpjKNpehsMZTgpkanvzGgJOK4fbCAlMlO4fYtS9xoUtBJ9tkQv
235md/3X3oiCZ5h1VG6tTHZlPRDfPryCSNfABKZzhEKnvrp5C6msVeAs2zetIHOrLqOX1+72bMNv
HAcKn5z3RViTd3m1gKJvtdCxU8dP80IcA1sITymtHAleudkJeW5sifceNfhAi5jYWmWV5ksBTytz
fDNT+kOvU2oK+rjYeZJvjQJUTKciopfcq6tbLJSlRqIHko2XmrVnxLHjabIuPpzlko9xjAhjeBqJ
xK9vkVGJCuKPNLzMlTDORTkIV9aCvb6WG3OBR8UuYL8tVnKr0MxEQRhhDUSgqkHLPBFb6WPKDbkD
h70bs1ztbM7pu6wvFWOCs7WNqJ0MipVjPHvRc1vMh4lLa/6qpG2RuTh71sFjYJnNeNCDwvjd58ps
XgYjl+l4LtWiekW2XB3fcJaEdkGE1WQesTkW1YuuhJS4Brfcj1hGZcWtMXp1Dvg7Ofw5FYX0kAVg
VZ9teyihcshWQUUlNoz8a4NyyaXjaolxpTU72XXEgO4WcgpT9qvE1rL5XFpoKLhKGGZvhUjF9GUo
EMVPXdVMdN1jBlr7XDUBbCAtlGIkFTC9dNxUNZLfQ4oJ51ucGF350Kilahx1pIyG5xERK8uVFTDi
H0MjxzMiVcpkPkt6rFh+7GRl/RjjnBDQgDIgJVWok0NpcW7nycX+oq9cCU3StDmEMAX1X0qH+c6/
H7wULEjF79A6d95WUKsnAkAeZLJ9wft/MLU8PHQ5uvH3R9lcdcsotPTQG7fEJ+tIrJUkRaUZyvbt
UiQXE38iN+9D/TnTxvEYDFn79/3xNvt8EdkHc7XAVej0Wd/ijl47JX+r+ImIy1OtolEbNbrx4Vkt
nYbEmMAOgNrm6jQZtGvIKE2ofhNazaG0kupEL5r0bFSj9Gio9V6b8XYVSSGXdmZ40QoY3CrbyRNZ
EmbTaj6GS/oFwzsnciNY2t/CQJNCVxa4Ht9fx2UG1wcZmIOZoROwUHDX2NTUOl2Vaj0RXJPn1sGw
qvpffZii6mwWRmida0MajRMuC6O5E7u/6/uthqYhBy4rjGb6jNZlS3iEiwmd4/h5O4rppRqd7Hdq
FenfjTWk4clKVfETfyFqeFk6hiOSjg5yKsIJxL9Vl7fSo5PhFeVqZiY5B/akDWNQo+78NTLtVj2T
LzbzIY7pq/WGeuyqH5qVhyjHiWQyvCptRHwsAXuag4iNsvvLCUzzv0Dtre+0lWq9G09IEroyHMR/
+pai7c7T9v5MrqYPXYlaF50aSxf+am8pkjIJk655H82Pyq2ptPmJMxi6m0yO8Uvrp2+F3R8mhPR/
N2Xf/tAbs9q7xtcff8HvCOmAe6B4E9hdP0lNBJULKQPHl5I0Pg9dozRUjNUw9aYuTXdQ0E3iS/VE
A7Zb9ODBZ9bs6GDQSD2b1vGdEBLjQM7k0rf60xwpdRRSfS4K9TW0eQTub/DNRUFiSIM1DBY4HrSA
LUfuj9S+1xpaUECnfFXNu1PXkpLmIe0iHx0FNATmA3Aoub25WcnGymUjjZPLEJfi70EqMxf5YvXb
/VE2kZfNKHRLKBAtmMka3TXqGR+vtEgubS+lZytX5E90T6YnEK699GpzE5G3MxBIAYgBaNr6JnKG
NkdXDdwlc7CPMMcfYxpaXkAPfif6aOcW2k6M/tYF2+KdUlFZWI0WRsVYhlUVXpqhr7yeIT9VWaW9
KLn4sAch6AfMbPBxJgWopF7vh3wckcXDtOKSjCU1nrrJT32GDMv9L7XddcwC1USwCcBIksbrUSSw
OiKdmpewCTKPuCN6LJPQOd8f5cayLQkTTxQVbNDqFe5YR1ZppUOUsmypFh6q0ql+2jONvG7SFpF8
uD/a5qmgZsJLy4wsRIEpaFzPyQjiwcwHXnfZCGfXyJFSc2rpd1P1z1LSl2e4pHtCizcmyEsI3xyh
l+UFXg0puJHMOe3SCwT36jEwOipfUydlnK4u6H/cn9+Nb4b8BsAQEvGwK94Z8H/cFJE1hrocVqhE
lW342UGN+kui5+Xx46NQe1V55Redp/Uq9uoEIpXZ+QVtWLS02s459s60961uzWWpviJUybECkr7+
VlGYKAWSBflFFXZwojPF/CfESf7nR+eCepQOQWpRHgcJXo1itrhgaEOQX8xgTHEQwTQt7VCkvD/K
9uFgFIOPQpsY+pXrEztb8qyWbVFcykybzzn9XEdnSucTEk7doy6po1sjGP7c1bm5R4DZbnkSvXcL
CTKSpZXjehmDQalgTkf5pVSsfnhTm9xMXuiKUcdLgydX8WVSK/HLrAIj+bCy+7sFg4ZsCkVDAK5V
eNBWWaskQ1tessgcbK+sHJzncNX9+BGjeE5NiNCIL4gk0PUUs3gKrNkOy0vQzwXqAjhGGjlqZ05m
Wh++FBexBd4vXi6EWtexppbkJdzzrrwU1SxOgCPmpUy6cieu3MKki6YDzVFo2xC9wLC5nlHcJpqQ
pKy89Ek6PJipnp4iSwrO5GLxUR0q85Dn8GaBx21vxGnq2NuD/lJw5+1cz9s3lH59jjpl7aWAsd49
nO0MmNIqLxXeOuehLkw3H6LiqElNcFBSymj3D8r20DMe3fqghiDvGxyjrCejNsKkugRlnNCkVU+Y
CBd7geutWZHU8mAvYiCbOmyhZjrXl6gu9PWE3qw5iVc4Ad2kalAd81luH+7P6sYZpEEQ4jNpCvTG
dU5E6jI3U2NVF46K5vE8aceY6vbJyeA32rOMAkLdhf/cH/TGUhIfLJDn0vEEiHe9h7i3A2QVFzmi
QHW8APlLw1OJYO2dT3ZjMUG2QLDp38KTaU23UOA1j8Yk15eyK+T/YrMo3/LULL61WPod1Sr+MCuV
JjEatXhLsUFEim4Vl9hqM3Bj29UFdq72tIhon9RRp0qj6X/fX8FNaYCRuFeAI7m+iFhXWGTT1FA+
Q2YGDKMd2zCre49shx6rWk2RMImzXP5qTvRsO33UPTZJVe78ghsbBzCZVjVYaNygzvoGFWrdz3PS
XrjjSu3Ifd2oR00ZRP7klEpVP6JqIL0VpWyUO9nAe+fyVW63UGcokPJ4LCHgWjM9iuIETpAwLlmN
c4bFA2VUyKaie1CFTyh+1vGjU0GM+hQhad78V1njbJ3lIU/avwprpnnOTUtzNv9TzLasn/Fkd6Zz
N6p1u3QmycXj/U+13oT0LrAV+EYLv2JJ0a43uxhgWvezkl16q2gP/Zw+hVJwKfTwO7Xjj2ZKy2AQ
cMCKlmxwo6yqKqVQrDkpLlHZKni8Zj2uq/JH0xdGQayZS2qhMpErrabUZpXa5UXXXPArND3DkJwz
W+2r4VSlB1Oi23lz1pt9GQ7GHnk8mQU1umWF/wgdKx3Spm1P7SWuJOvc6bwxmdMrR/rCem+wx+zc
ToN9bBoz9NSpjnZukfVtxfB05REkER7xjq/1brKuajsCr+6iSbjNaJkSniSTBrv722Q7Cuf4XeSB
W5EreXV3mC2Cv9ocigsCNfbnmpa3/GHM62EvQn4vi/x5elS63BUQEeQQwMvNdZxgtplUOEIMF+Ah
fHNULRntc+vM8hMKs3Nxyuw5+aEbUq28Rg1aE/9H2Xctx44kS/7KWL9jFkBCrt2Zh4QsgRIo6hcY
eUgCmdBafP06eOfuNottp7bH2ub0aQqIyoyM8PBwX2xMLkEwFsyADjJJhti3NRAMGdO9WRWzOz4Q
cfEwnccnyxhGqMvMA4RmMChqck77VDMWL45y7S3VxfyORcAmaN4kHN7KRmw+zVB/xVSDKNwTrdX4
30yK8LCADVD3rnJFK0jxfemQFAOLU11Mp9IUXuRBSbyk5NqNHf5jOmO9ioEoCPUAXArb/OoqdSwb
OatmILODJDnNpHYKrUF6m+1FKCD4ZE4TUDFh6kzo88ZTXJwygt3vcTU2WhfO1hxaLA2odXSCrI1g
o9FExr9ZGq1uC1jJ2LZo7AJFuar2qtoYAfot1WkwDSTbuaQfhLxH4/5rHf+vX9P/jj9KVAHg2Rft
v/8Lf/9VVjOGHpLu6q//PlYfxaVrPj664LX6r/VH/++3fv/BfwcM8FpbfnbX3/Xth/D7/3N9+7V7
/fYXp+hYN5/7j2YOP9o+674ugDtdv/P/94v/+Pj6LXdz9fGvP36VPUIXfluM2d8//vOlzfu//gCn
5E9bev39//ni4TXHzwWvTZu8Ztk/Nm32Wry3P37047Xt8Ft06Z/g14HSgL23OnSj6hk/vr6iif9c
WSsI4BisQ6aJQ70oMXOIH1L+Cftq9FURAxEKv2YF2rJfv6T8c/1EkcJBsg+nMPQE/vifV/Dtw/p/
H94/Cmgxl6zo2n/9cXVYodzE4D6gDmSDuBbC3veVPEp5lo8iy8NmEhtLqiW6iMZlGDVCYZBt3Ejh
15j2p1D0dTXAX6vuvrpS56/2jcbjccqEKg/hVJe6+Vle4uNIOKZauqAkCaNIxZn/pw/lP0/85yf8
i2uiZwxuEF4xMKRrh46cR4nc51MaDrN+nJhZ+lM3eVXLHHEodY/J6Y6ZtxQy/uK1fkFigJKQFf54
rYM2mH0pZVkoL+riD52x6SbzsRMMzMFpt3Qi4bp9/V4h34PUGjn2+l4xL/P9UwQDqzB4JmqheVQH
F8OThNlG+i5OVJpi2vJ3BvZIUTz18UXi6PEcjO5ICl+FvXVkibEtg6UlvZoLXen+ybsRvxvl/VRD
C/wkDptu+CTKxuAORNK7xM34ndIetWSXgTWnOmyw9MRqcs9onxd4DBdxRafGku/6ZtMmtrLn5zJx
ZvI+l3fKcEkKSK4dF/0ZFg9L5RmGF6kh0aGAcBaV0FA5baUYSa0MTPvciYIH/Ype95k3yb4Qw1UF
bT8SGtGGePqWADRLcgqlBPNhedUSO1c7a8q27Fl5TN/kykqF06L+yoQ8YFplgbpel6cRhFAl/zDE
59m4qMZrDbBhHnqKTqpcv4EbYrcljOrljyF6Ae8WxvU07t2WbIaygGhgBvGnp2g5R4UNXQRxRIO1
H/DECPfzk84zKpFHge2aaatpC82WiprSTqwwaErbU8FAjwcv1Crj2IpNF2sB2lVNulMiWx+fe8HS
FA/SC6zcoM/y+41w3SIB1AOSI3QnoIX51V68Ohvhod7E+Whq4cjy2tK0SIE09xzZoGgnWAiR4hot
I/tirAELCvVd2Sm3uPc/9sVadiIMoJmOJs2PpGfWO3RCZk0JO+O1m7vE6sYW5tfVaFIZqeCNRO6v
rgaYc5XKRcsCNfz3baEKEKQsgd+GWW/eR0mVUF3rK6sY+H5qku7G1X4EGgC6X4J4AFYx5XttIBGN
+iD0ZMruJmh6U2QhttLp93oVbbox32kmu5+b4la+88VA+BZScVUAkqiNkKKjH311ys9RDAOCVE/v
mll97nQ/yTFIYXaRSJmR1o7E24U2iTZhVHT00V7HWq6SO5YPZ20sDNr2BtnkXVo6qKxQOvDw94vu
C5X5dn/oDcBbC+rpOAhhBLW+tT/l8kxWwQuSY/NSVIHee/i0dWJ1hq/KtkksNBwV0Z9TX3KnjTg6
VQQRCZpUjvCRYhGa6NHSAZ2tS+dzweJuHjQ7aVtv1K2ODJT2aFPXlhloPZ7Rwjc2DcXPSaNdY9jC
wpw6yShUxlyRciRoIhXehX27LX21otqhfYsvyVbeNS/ZNnYTL3JqRwapQKCyTiVuR6H6/Pu38RWI
f74NNNLRKQQJ5/oAjCuU13Odmhfjfpwt8iuuLY6hTmyBhkIWMvrUd+V91lH5lO3wIiZM+4p2BWES
k8LGpXmAULZQW/WlCsYd/yjf8Bx6RYdbq+pLSPp393lV7MN1YhyXITEvfFPtlZkCMk02jVvuSl/w
C4TRTwnv9ik9LG50Hp6kY7Gft72j0wji7rIH/CoKko3poyyQQ7IhqxWXy0rf7J0ys4XazhIbyipL
uueKZUz3XWIXhI41nTqqthZOsMGgqZOMVPf1XbQZT9J5CkFx73Ra5fhGe1IpS+y69zKNkuWoTLtF
ddsoMMvTjIn68rnrwqK2SEOVp+wQ0dJVfHiOnKugPGJIqbw0AfcE9/ef71fX9fq9ofULsiFGzlYK
6/fVnoLMnkOj37iwB3ErHaXNcuT79pAfTKr6wqPy0NL83NdYrTRNaTxRFXI1rQWZLgEenZ01vuST
kxWWUVrttGnGU9NAJ9cqJEhjWPi5rPF6w9GZu6heUsMQwDZGi/X2zD0DQpIV7eGOqzhSYrV7vlNT
u3jBuQMdPCHZ1hU2nZu91Bdh22+MR/6iPUrBcIAbxgkHD4Ei7hklXQ7/EASPSy9SVbmYwyZRbeyH
uvSJYgsl7FZg3mabgwMVerGjeUL5DV71l5P5z7eIrAV8PxhAX8uczxw5To7T7BIFUcAe+i3ZJPeR
VdnZvk4scXIEEMpLN2kt0EbR9skDbdO72a7YMa+2zXO5mRzZVVwYEsuPc0ez4Ja5CIo8fJJ/vkcA
0XBIAy6OjpCJCduruFspJRQ8o3o+Z4bHcq+UttykMC3TsB/jTEb836VVRFvTyeNNHG8rtsn0szac
ebERzS3ITm31rJj3RrdtISEQB+psicSeI58zq/5VGW48UKD53ed8TCIbUybkXHS0EaksUeU9ran5
Clrap6w5fXkfz09Gc5QmB18njZXNlCeQcLSM3lF1axwhAeU2pc3ky1LabW3P47bkB0yUNJkdMS9L
XMyQd3qB3Cax4EpGTYKRte0g3qMtDkOaw5IGVe0lfA2yyP4Y1+lSHDqFWb1u2nJxrxFIHdvYmAP4
JIZbd54uOjyEYk//BmSKaJe033HZLdPzIHja/DYjV9QKELxAQtEKWuvESTHqjclQmil4RNyMUgLk
a5AJcivKqYAYCUt6LNEiScEkwSQszDhUW4MzJDy2aKPv8ynUk9PQB/Andwfjgel3mMWkOcfbuqUp
c51cgBSogXaIrY7ON0qoq60e5XIL4cxEDOHiA0GtiW8ibSZOHcktyG/6jZPjx9W+POKgW4JqEJSw
6+RCzLmilQzyO7FhvLcNUjeSppyKkOXBcSnfIJdcAxxAz1Gqgny2zv/AI/1aX6ZjotYCC44vXMtr
2ks1qD9F8QuN5TXP38KoSbSYvimGgexjKD8BY7WVJW5g1aRvm5LckuX9ixta2/IoVJFardPeqMz/
nEYII1eYCAGIEDZnj82YqC4SR5ro2j4mPfrXceR1BIeqkEOdQ4Cio35WtTJHNSKe9RljPL8P9Ne5
HjI8pDWQcUHWhe7ND+M+2Zhi6J0sIUTjPQVKgYkydpALgyDaIgn2kpcRXVswN9CtNah8CzrqqoiI
9AEoOFgx1x3iiZFOByNQDHtWtY6YtqI1SHELJTOsvL/7hCuMhiwFEwF48frV8hbiTEliyKeFHTSD
aRk53aRDfWtJElSWL4RwzU4l5cb5ieT8xxNC7gQNTfQYEPeBW33/nKdGrkhTVXKYppgUtHK+SZR3
MyNWWsLIGiLGfm8e9PgVomaUDCblC4KCeDDEQDVTWpXPan2ndGFUPRTiaZp2xXSZq4e5fas7rJLp
kmT7sXtj2k7p9siW02KHiXpj9os6mBcfSKWkODAXQxEHP1slt57A4uvyweIbvfZTuUTwQ4VnHBfg
eovfcDpVZ51h15+KPlA1PxefxRoBXBEO9eIrc5AKnyVqDnhkW63MKMRxdBy9ypMWh70Z6uVDraMS
8nXciHEUYlcmv7LyQZ2dcjq0sT1qPs64QT9n4sZUd01uS8WnqXPkA3tQrA0dD53bAkb12UAH2BbM
dBEcU3g0+L28HOQkRIWta3aEZ2J4i8JWVj7gv6oOr1IJ3dozq+8ylLeYweaSl4wVHKM2HO9KwEHb
2LqwZ11vVznQdiOyiRpAHLX/lZQC3MteJQnvVH2Boilk2mileZlkJS0U9c7FjGLHb1bC8KZC603Z
oH7W9Luhv0vwrSzVrIZcYHw+GQ+96UrEkYkPjIJFKJzXWN1WDuG78dY86o9TG2nZ2jTHjDvQYYS5
78urZsUYQ1JZCRMWZyjYofFdVUZHCxjr0FkVGotJ1a1G/Y9sGhgsBLBBzEQgxWWvc4VkidcRDJGE
i/ZeDADDFyjzOmIdU6PcpfVnKxzQslEmHKbxmXTbGJJehSdFgVI/dLmLgNJOz4LhZnqQTwGkfpgM
OUP1bKAUUM+z9AKLZ0WhFfAEJI3NdsycGNCOtp3BbVO4TTje7LytS3cwbZiW6PuC5uQeWd1yiiJL
M8/m0DtiQkdiq7E7EFcGw1qwWmMLAVZaidtC3E7tR1y4iup0mVO+R5on4t2JW/M8pMFhIbQZjwl/
KmeVqllDa4bZpR7Dm+dKL6nePOhkGw8Wa44ZcfWJFuzGPADGen6EDjDdwOjD8Dv0idG6//7ZGi3k
keaCyCEjW2g9I1sY9tkGujFOZo2fA2Qwg2WgzZOiY3bWimYMsIEcqtEhOovLdiprCulCYk16UCX7
THlb/xJDsJ/lDxFYjoOdFXSpbJlAEMGCuqJwmQ/lsuV6kBTBsQTWllpiXyBrVjYKzmYyf0wDtBrI
U2/gFZT4Y19Om1yqXPBhzezFZK8zD0xgPuiJw6SNXRIwKiZfeKtOUhtgnlGKd/FgF9pDNN8P/WAZ
MbQG59dYOZNqQKEUwBVS0I4VoQR5gCjlVj4iIDTHeX41+r1ZiiiYQoFhNqLfD3ZZW1EXigIwu9KC
blJhyOha2LFK0fRpNC8hNI/vWrV0ov5NYqPNhZSqzR1U5NdXNqMe7FNfxDHQBDKKa44ansEA1KrT
iWq6PT9I+14OauLJI9XEg8LC5nWElMhpxHTB0lNDCDJNoXF9VKNDxEebQZiyeSeIbUkg95PPOqhf
juq+aE6t+iDFkZ/GKMerY905rypEttX+rZzUPTQbNhAJosZU02qClJqd6x+iltAa5N92STAi5xUN
JJJqV+9+gfOs5xHiugszvLUUijC2vECos0HMTGcqKHd5tY3mzQQflh64Xt+fYjJT9LCq7F0ldzKF
q6QweWrqgebcZD5fBdlxFiDNd0uD3uPD9IqXB/lNqNwErKrIFUWbh8J9L9rSewwTahQvtYsej1la
ZoqOUZAmHs6D4dwdpgUlsIvxNHSLLZ55mKvmbqR7pcgwN+vU6XbO7Oq+g72lhQIuo4szoXFUURJv
RBvUTm+EPhUUv524DVjvJLqr+abdOogPyXMKdY6XeGe65SF9FU51QnOJDuHk9JvR74EOH3tgqdpG
B+4SJi9xQSeBin59YRx3Nys4yyy2qXb8UaFiZM3nRrGVx1vuiV9N1e+pDeR7Vn7PSjFCBX2FE5XI
5fMU+q0hb8DVGFgl0gkcBxSICYWVKhSZJNPhYiFjgwLXirPexsjCDnKnCoV+9yFRpPtW0PetmN7o
Rl81aiEXiOF3yOat3IuV03+VeprgtDIh6qeQJ1lvxapc2mkx3BL6+ZFR4tGh+I9pMzikYpru6mQi
HYtqg89iyCGjRiu1fxAT8QTDSBT5y2snLqeRmzdiJqaHr2MmsEqAlqtLDd48egjfYyZa/YLM+SyF
Odq9iyXqdi76AKLYgkjg1oUN/HsiIHf5hXzggpdgnS4PGWIsUPhqY3xIzH5D+Km6FbLo4ZgthTHH
vLzwrNe1NQ0HpiJm7Obko9dOy/gh5U96uxOzt6E/gc9b8odi+FwM1yBAsSypgTcQrQWKTkPKbajG
IOeUgMJTvXaxBnjiFrMFY14MHpfIpPiWNZtCt6fRlnsrYxZ2zIgZhpmi85BkWwOwsqtaii/vAGj4
SETOrYNi0gJeaAO68iR3tmpncFsnPhjn6KX8jO7Tz+qpdFS73KGPgu9D18itHc0ZntPH/E16rnfS
Rn6ZzwL+VE8j9LtFNMnRRoHNmo1/ithfJDddwkHw52JD9P00ngvPIH6Vvw3przmHssdOHFxhCER+
7MaN0BYUym2UVf6gXni9F8un3C7qPTb4Irus3krpzgSIE28y5hfENVNvmigObDi5gRKB/x9C8a5+
hqps/jwD5i6h1UDRzBMUhEAKNWT9mb39vkBAoftz8ejG2mhfEZCf1cjcQSHDyPolTCSb1P6k+Zzv
FcWVJjcyHSSV+O+KZstsgxYcFSsLC1t5MWEorzhDdVfob315ABZvLEGHxBpCuZI3MFolTrK4Koxl
Ub5x2MtabZg9C09VbpWH1kJyDYQgo9qli5xRsnnuyMfoMj/BJjmd3bKk6ll5Gh6kzyQsHnKshnO8
r3zc0LYOEjfFLzBfstGeMJyxxyy9qzu4x03xUL2qD4MH7f+CCqqVXhDuP9WG6lhwkPjQbCbZfUUZ
btBPjrqfVVR8BcFH97VNBTsL6Q7D0261TV6K0soUmjntpvsEEoiDU6LtsxqkuLWABKpjWoKTe6mn
2a0b7zWKw8QSXfBwUyq8cgA02FDcIhjXpeIl2kd34gi8A6iP+C5vYo8D44F7MKd1AGPxA/EHX3tv
Ea2d0pXf5Ee+w1yeegZDSrmrR4odt6C55fDFTlNnnLcqMFTJWQpfRM9qeK/08zxsZnJJqsVTp72Z
uLy18DXM7K2HQkH1UHwuHtNAe+5HODPROMjv65riH71y8A/4l5rga6ULUWKpo61mJakFAYsRlxt9
c9Xo3hlDUI4i0Lqndt6CvKMjvr8Nvu4ZudUtQO2dMfEYsYdz2lnS/fiufgyB3KGLQRv8JoPm6FGm
cELGtvEbzcpiK4KrRuq1qid3hzQLRMPVFRvfXKZWASPYjwSTMDBB4NbEbWO2xd6N1G1k2g3fQWhc
hcUp2UiSa5TbZDyngFhjX+s/FYZ86kLQIh58VnutEkCin7THEaUJd7rOxn/sdWpUXlna3YhQRxcs
F5htZDaaiCO6FmjfoRN5o/b/CYHAY2Tt9IAkqiDFvSbgKWqTg0eZL2He69DzHLHDIzZlNB3Q7wAx
dtulodTsNbk/FaVjqLlsC/ifhVEaQLwkvYHS/kCkcDs4NmDOsA4qouH1/ehoSDNh6DaRQunJLMzZ
EdUKHdYSbY3JuHFOodX3I9SAL4zMwFxNDQANXKERYhYRSIhXSzjZuV9v+8O0Hx9kh7umM56wNVgN
1XcrT7b9dFelFpiJEiDie/mk3M2cGieg5Hw4YeyfAzEXUI+gEnYhn9MWlsw8I6HGr+V+FqmlvuYQ
bFap1lmZTjMo8xtui7V9knUn745Za42Do+frAdVzZyrtBmUZHNtP/HPd6Mf5uR98wu9i5TAPDiRv
xdN8qnbyc+PHm3zfOcs29phnhqknON1uPil26gFbfcT3HRHeH4rXcV8dZHdEXCIHhdCaH3Qsychu
uaMuUF/ezszr0mDpYO4Z5Aruw1ZOE7eA+Cr1Gg4jgvaXI+hnCUeOZCk6PhtrPAn3a2wMxBNuP36B
Fn98L57QXxOfyKeAGJntgBPrMY2el8VGHwYFEWKMdiKhZmt2aUlUdZc98ltXoThvbdldPsESE00q
3Bdv4C1DfR73m96P2HcGrT/wotdQ4y9b7SkJ25Kyu/IOpZCwrc5ZjQ06FOupab6bp1GwFAm67xT/
vX0bELTQSkpRYND+s3SKoD6yJ8AmW+PQb01fC/lHjPN53Db77E79NW/lIH0Dox9hVz8BFMafwrTl
94SgrWwrPUpo2kk7laxbddH22XBuo53RHkbTFty03GaDP0/Qpzr33YkpQay4rHF7zRaIXUkuMxB0
EB7sTPDM1jOJLfT+wjzI+YMUBxRDqSztBYC11iJw23lrqRyrhaaPZkFXZoFANWfuTlUfyLI/9648
h7ISpK0Fq+AWz13shT7IOuhggEanBiZ7ALE1aql+A9f9iz2LTgVISOtYGDjLVwwAo4fUazR1S7hg
SPIowKV9h3HyCSoAk+LUnTr/7RgBxWnMzWOiBb0SbN7vMYKX2szHUUhDaDRrVscMRMym3pZi+j4b
wi1/qS+rsW81BMAd5ByQUQJ9c5WO+n45k1cE1gVGGvI2qmwYSL6pMnzoCWTrQWD8JUoImDOqpKQr
MfMCxkUyFVZWFDhSoc5ldTmGX3BaaeYseODowaHH7DvXjNtfv0+drj8GvHmgQSu6Lq4jq/IVyFlP
vcg7nrOwWswSrZ0ey1TTOhvFjrWMcr/5/eW+OP1/fi/r9cAfR09ypUFgBvH7e0krM1+qNmOhwZZx
l9XzfuKR4aZt0mKid/lVa6ioZk6YMxsLGi2JobuAhgurVLJmNzSoGfE8DRW4EvnQROgB61X6Hh5A
N864r5HLb3eKuTtM1YPzhiF71CZXb6bNhRrj+2S5yC89rifRbKDZnXBUPPUSecY2d8oz+qXJJd6W
H+QRoR5NUfaSpZaQA6+lDXM1flJKF1OwgGsyECD6Qw7AhbkCc9PURkqiRrYM6EdiOP8vvXJQBt8M
c76LpV0RWSqspjA/nFm8oZDcJpjWhh7O4qjGgNnxDfT1+wZJhIvWpzkiv7brPChkgLdnIQpHpPvc
YbUDTACJyLzDvxKBsrfSmc91jiYXhUYBogSQjIEAIrEY0iXkcjiPHjtEP3CsdAvTJgm3GySBGKwe
b7ziL9LL9SsGTxxtna9pf+UqBqSapAN+zcTLUjV7MAdTm+iTamUJDspKmGSKXfs6FDg/qxTZVS4e
FSn65LBp2aApcvr90rzG7DQoBUMtfjX0wfQe5gS/r0yUwomGLVtcZCjloYuTHRVlHLyI/YLGObLW
+3kofT5Ot2TDrnHgr+tiyg7BCerqmJP9ft2CwJhDa1lxGUzB7SSQuqqJL5RpMCKXmQwwS7vlrP5j
0+NRV9UaFEzocHxxS791sBSpayVS5xde8sFp9N1MtAhFHrJ5nqfu79/rX1xs3UgQP4AMAXRlrgIv
5vtVVqkq3iuvn1hSIMEmxkcp9fdzxm5lptfJGX49QARQG5AOrsfKVSZI4E8CcDseL9GSAnIrWuTa
Mlo2v3+kr8Pi+8LF1DlwdLSG1tGAa2o3B7G7lWptuEAZE2BWudDpLuF01Ki4YPsj6bMMFL3MN7KT
CgFj0YH2mwpCa3Hfs01Z7HgSCuaxmnaV6vDIK03VUjM3Ux05B+Xd6ScbRs+kuataO4O+YutNgm0q
fpvaHXPVaNdJkPrfFOYuVpxZcZrFNyPHVNGitqVPlJPoWkP3F5kjjLbYXX4nPegTpG4dwqzqgNwL
X88e0oGKJa0TR6otyCfIgwX39hItw+yAqZqOYQbgwHXIVq5FPLyLDMGC0GIDvTfiQECC77rcFyMv
Hb0hKLxbFmXXKBQ+ypUvB+03hAcDTL3v+0IRhRz+NWJ/EdMF/rTDET0+upjyZA1d89Sr5RFD0rci
0hpxvn+w0NhBnxnLaF2s14K8hZ5AJhgm1hcM+XKUgZMN6+fEAbUd3K6hVWzMwAASGia/ELrYqcvq
Vnv552OvM/kEFG2MDCj617H0J5KaGC9wsFKn4pIJykPGcmY1ShJZvC5qp+OybPPyE/4k2Y0n/7lL
EYLBx1xNSEC+vnYiaXvoZ7Khai4zVEq2neEJ4OKpiWrlUix4v98+P9ifwBSRA6w+A6vqNnhm3z9a
oRP7aGxKXGw0LjUM5aEuxNES+EzGUykUkM6BebC1mGghZVV5IxH8i6uDebpO/YIFiNLVuAJRS5z3
SQGjrotQiCZ6FosNGbSA9GptQyEqmPdjzTmagPEDOnNPv3/0n68ZChmwf4deBQYiEHq/P7mssCoe
jKK5tHm7q9uvmRYT8aLX6GS2N+PUj9WMqwEWw6Dzyuq/BrJNiLqB4qe2F1ArOh9A1thtJmGJaS9r
D2RVk4Nm04wGc2rcWE4/uKCggOMp8REDyAUrhcjfHzTB0+hChQ5YDsF4OW3EuwR86KK/9J2wKxrI
dAwyWtJTpwvUxIFggSFqOArbaGYMCmaViW63iK4+KtqlRZ/99x/Dj/Qct4fhRYLTHo19CK5eHfa8
ygSQcWMxnGsYe8XT/JkMdetqZdVSOUV3H8mADuo6WplmOiEydyii6+SxYzKaXUquuJ3Rl06uId2r
SIgp0t5pcjDeKn7jVn+sGNBVMTuEmWVsTGTqV3c6QMRamwqtupgV+NtLi46JWdUSJlfTX7AHuWX3
++MAXTnZ0DvBApUwJn3t0GO2fSsVsV5eoJpOQCkHbyWL+uzGHlR/xFlMgIFCA9wGjQAwca+C+6jC
mruVM3apQVZjNDflZyJNYZssm6Rm5V5TwFaL5wVNYKWudpqK+zCFjARTrx0jMTZPZWRCHmUBvWfS
1e0Ar5lDBVvGXQr5MqotT4qRo7XbcO0IqzrwhpYehn7yLwNEXiGJ3sw4ETa4DaClAIXlbDqYtQq0
GzYKFnS8wTYQkah0irAV0qgMzbywOenwASyL4lW62J57oKNRZwznRXcyzBKHoBXMUBE76TUsJzt2
Iz39iyVrYOIRi2FlQuFwumKQtwwuEH2b8cvS5dyCBzOxBrEubT2TSktcAPmlfFAssY06zBQYYO2S
MkfTVTQ/xE4MMMTtkEkZHqF0ai0NoIBGNhsXGnDKjezoa6r02yGKD3dVl1lVNVfPlKu9X8tF3JtG
wS7qKDCPjAM5Sl0pOFBCkyHygRXVRyUIBRWqohLYKUGDUWyw/ZO+FuyKSKkttAMIgdBrW9KFbRao
xuQ6NCFSpfegL93uFSHedZEk+7+PCz8OX6xFjASY6/mL6YBrVULSF42QqOOwUrtMj2B17NFko7EI
DrthjiXNDDib/f1rIlJCuQYK+WCTXuX/o6yCqmsMTSjz7teStR95kj1mUbrJjQinIRpggnjLjl26
llJYLeEgDYKVhGQHkujXRwMEdBtZg3VDWDCbFIGmXHQTIsXTQ1HAuaqnsfSk5gEGkrp6m2sg74Ck
ySjeCorVGKpbtcMYdHcx2DPnlojhDGa0NkHJ1s4gGEQLjRdwMuQ3vQMP+E2D+FNJdg2QPwwBycNx
gFBUpvi8gE9iKE+HATSfKvWj+dRltj47RYqiExXRQ5vV1lDd59LbWDst+ni9uoGBpZl8gv+bJYAI
NS8CtJ4r91rpG4+FZo/FEyG7ERM3q1Kd1Z5Uw+lntMTA/EG/VHO03voaD50+hSqE2CzNa7uYNqke
KNpRb+4jAHnao5IpjpEeMTFJmxC61EPpVjHUsAHJHubKng0qPCP8ovPFVIgiuvrKN8WvctICUxZo
w4ER6UnVjYP153FgohLFJDfcj2Qka1eBMxNn2Fhq0FhsCQGFYgLKGbFDDH5tOQ7pjaX537J037cy
LoedYOJYMNd//X6MMzXPRVYrY9gr7iifS41Gy7Ft8eGJ0NNsHTUDYqA+6carWQUwZgU775J0T0m/
bckzUT4k5WMagXVVp7j6yIQgiaCH5ijp49JDlQxNt10kohlzLxn389xDNuwxHmSr600K0TaXoV8m
cKuL0NoAu2IAeWRMN1EfjklQyl5sPPUmuFLVu9w20KsAkIFPqO2ZJWGYt6srrOdHM9rOSUNVjPWM
mgorTgDsgFSmttsMieCQEWq/1ggmnTL2wFBGoHNAmFO4gA7gSaCpZpYYbOBQsJwBToqwjUUjsM9j
KpAPSX1nQkUL6WQ+TaiqGgyACWD0F4AN4qe6zL0Btz4D2G7wVRmzTGMEO03tAfQYKjLoKrc4VlJ0
uodn9QUzBCNA+YbyhwGspcySjXNThf+HvfNajhvJ1vWrTMw9dODNLVCWRW9KpG4QokzCe//05wOl
7mYVOayjfbVPxESrGWo1RaASiZXL/CaKv+tMkWPVoTGwtYPEdcS9I27C6ik3b2WgMwGGtq5j7krk
oieYRSDe0ujW52Z0Z+vk67Z4AkcFnnlYJBowCnZsu8YQzwagTku63NqqO+1zDj/PD1zH8Wi4MFBr
H9Sfyt0QLBiFKzoor/hchbKgexY3HCzb4ka6YTzYPWu7IfVo1IfrPPP0aonPJC0pPKtqGjfA2NRF
DqSP01JexPZzr+4lZ5mLJUOhNFh0ODLFS6F5cOfNdm1FG7SsHYpk/ywEz9h/cWp6k1vV2pbjKqpW
/UzLGyuQIefRyx8P4xUEeVaYPx8+y8HIYO6pzZ8GBrrAcftgYe377xOi4eGytdewDJnUVuq9E58h
4JXhYNw8CnuLU6rVfZ3YmTYsFpu8Yx5at8EyJo6xTxiPOuu8XWr2wh52AOMJhfzKuvNKuouBSMVb
irMBK5kEBMF52i6j4tIEMZLVz/E8WB7cuN5myo3OzUvF90656ZI7f7iLmDrWqI4OO7vamhztefyQ
BReZf6kpa1Wsg/RMF2s/Oo/bsyg5K9u5ztemDTDJbLpSsp2pLDJ9lRq3Y/8ZRp/WPbTJKt22+dVo
rwd9VYT3VQxH8FZpr1sQAP5nZFHdadgaztKxz0G0p8ZGzTYOs1LwUGcmk8lTzP8XKaejQIJbITIU
wOFg/h8j4rosxwKrGbvbiUlgCMg0iRrXyppxNSryXRQl/XYqzf5Kb0rdrVOB/J0aLnzkZ9aBTDul
bFUaxPEwq7YCnStj8mCr0xrPMlMADanPLMVtne7ejrL7xp8HuWq+TCwZGMSMCMtAbTVpMKzLQdCK
6Qp51dUcU4kjx54RfHYaTXELKy2BzSJnQjJilo0XJibAzylfxx0YrY/P/bd1KJkR1MO5IERkHeGW
w9gqFUYdKYGU3Km+3F+bQbcotWyh6n7nTp3CYdzBarHF89DWtSvL4pT4uTLnYQfPhBuYiYIzCXIu
w+ck/VWrwWjRmp8MI7mjitPPBa4Ssjauikb/GdZgCJumbWH50CWuxqH38Ef+Dnuc4VPBRv94Ld70
QOc7wWFDZQ40G7gf5bb9lAROEnXp3ZTIT8KYOLtHSq+cnHdtqpeIe5yyin9Jq958eBM1bbD8BnXg
USWepRreHqpOD7TGBtnOs95rYuubVjj2daoLGBStujWrLAUYW/tLX6+u8Ei+1zgMz0p7BNpnpg8C
1R0YhGNFCpR1XlPFrqP+sAYOLWjQw4lVeoF3Hd4zdAPcXjB6YIQiHyfW4eSH8RiWMXg49kenZMG6
G2TV6/22Wyh92CyLpJtcVVA3mcB20aET1w1YC8Hcsc2SbqULR1mPstyu1VZ3jbLOvRhF35Xwa3Nl
ZLmztq2ZDJNGoDLqpl7XSmFuxhz4FdI338bMqs9HJV33o/qHwnY8iFmzkSCBBQJ8jmNhxXosBj/X
p/hOhV3h9nZ9P2JE8/E+e1FBOl7B1xc5euq+MGJVjX0QNbXMxAM7u1WoVAWAGr7oNtQ/Cx9r00zo
ySZmuDRr57Fsr7IhKVaRhQo6wrSegmzwYEMU6juwX4yfPBlMw2JCJZEklpNhgMSUogwFiN/eFLqA
n1BI1spZ8HS11ccf6Z23eO6qq7Sz8EwARn70FhchXuFGMEm3ZgPCCR22aVnKHV0CW/TboKBomW0k
WnFuDHOfV4gKfq1tgtTq7RMb9FgdaX6GjDBMUJPzLOONLlrj6D6Gpbl025bJ2mi0bo1XariUJn2b
GypsBRUbpAl4nh6juqWM2pUTNiQJECaWwiAJM1JGLpF1CtH47o3hDACIkNddQ63iMNRlRZ9FSVVJ
t6UzTl4j+lttKrfkB8mC2AYLOGueutZfDD7PMA2knUxDwbNG4FIdTiTYcQZ3eTo8fvzs3glClPNE
PZ4esvuIuh/eVtWivjKKQtwlvp1dTtSzptau/cTud1Pmb03fqRZFbAtv0AfZ0/kuz6wLc2cYyjKS
dkN+rjEu1WXU00XdpOQK5s/MCcZVOWYyTkH5r832RwIr/1E25UBq5UMZlv+FAivMwl49uzcCK/d5
/CP52r7WVXn5G790VSQ6yZ/QNeIFxGBMNWh7/iWswv9SPyGBjSYoTREGGvPW+62sItmfaIxqFP2z
+C8SJDLh6Le0iuR8YgxAQ4CzGVllmUH5H0irvPTT/ol7aOPTjuVspe+Ntj8DTv1wo6lAicfJLOQ7
VbnRyiscxf1VlN2M6i5Xd73YavJtIc6hLLg+tFvzskiXdbSaznTHrT47sTdBQ3DO2mydF2eCeaQ/
uOInyDLgJffk5PmCsNhF19ZwCQWsTRZCv0oDb0C705w5kE6/FuNy0M5LZIZg4JgTAmERh7wrtQh9
PATVkxx6aeGVawgNTWffS2axaGAvKdGZkV2H4RdJeTKzq0FGvhWH06tEvcrg98jATG3zQon3Qqf4
RDZk1DcjACJx1w0ufES3vKrLM0M5NWg8Cru/V5T+CY+cNukbp7xeVpvcDlL5rg6NR6MT4QKRWWuH
Q+oXa8ATu3EYaEir/jPKS8aFpWEVHfWM81/twutfT/C1oswREm++jXlSxCABtAJNnWPR2Syr7UKr
9ekuDtS90ir2rSHkcEezxQijRzzTvpqF/oBBg0Q5Wa1VeTaQ1pLxDjeRBWnmw8f3c9hA43bI3dhe
s4HxfD/6UU6b57YqRs3u7yq1kldtETqretIfG21cp5F5Nqu4bwHL/Jad+W9c+jcr8uoJvBOXslkA
85eG1CwU9fL9f0cl7RMdY7SGyAsgac7aYL/knohKxBeydfBXxB66tDzIv6KSYnyav5tAxokJ8GVW
cfsrKqn6J4TiZk0RXNZ/Raw/CEtvdu/c0TbYuYRBpNUxSzwMSxa66gY24cbDYOfOud7k9daJUmmR
RXASjWToNmosZ/d6iLOrm8cIJumZOmwRfa88khwE/hvU9fF1rqblq2V858WaN+rrgAkrjwRbg1lP
QoPK0VGimA6FLEQoNQ++HFT0+WntlWapXDP0j1eVpJ+y/54D8JvrzYcHTtnoDBzXYkEH1mQaRfcg
aqx3kh5OFZqRyqlwMSeDx5cBHYFo5mwnD3/3cMEDv4gVPwu6h8ICgJ1JTg6tILAlZDKc/hbDF8Q1
Irs5T1VTWzRW3XlSWbXXH6/tvHYHN4HcDoZToDNA0JLpcyK+rjvDONJr37HzvWRI46ZWVelxLOEV
2TjOfMa4twGzlLbXapnLMHyAkH58+aPCm8VlrEWVyek6H8qUf4fXl3SjnpR87nU30Dv9HJhtqw72
tSY3ymVuWB1sj0jdaWU9XEaD/tjGsAU+voc3jxsVNhK+WfcaPg8wnMNbyJpYmupENPtKVX2Q6DQ3
msoyT1xl/iCHC81VeH/Jx3FYfCMMMQxRXyrB0OxLU6u2ahiD3Q+wKKoi7JY+/kBHWK55UTEmggbO
WwwkHKjl4Seaiq5XMN0Y96NSI4SAn/16iO3gRo5t56xTsVB28yIAoN1Ij2YPwy8BQbEJpSz87Atf
Tb1QS04ZkRy2FX7dE4cRTvcyKBLVOGor6LRzorSt+r2pSV9aUAGMlLJNNBg3SL+5QVicGri/XXD8
awGQUMESH2FQHS6CamP8YxbJuM8HrLGxJnIWArFKhMFC68QufnMpekZ4MOrATMGO/YKpv2reNKUx
1kaSd3scxaHaYIaymNDbhY5XqycGeseHOocED5XsluuRyh5DUrKijIrA79t9K2XparAc6cxvzcrz
K8O4zUdTXipWZeF3lJ5i/r/3ISmJSWxmUBcwoMP1jJo2KPS4GvYpTcWN0rQSEht5stKN8ZRRxZuA
P/fg8AFC4wVzaNReDi814FQROpM67H3dP7fq+BE7t8QdrBD1wVp7/vhtebMxuRjnJw1RtLlMFvXw
YlahWknX4RIXDwW0VfKqzIsjq94UY1qcT6GU7toMhPIfX1UxaOUxQeYMpyQ4vGo1TTENnEDeT3Hq
P8c9IhqYva61UJU2UltrDN4k7efH15yX7SAEkWDQzQFHi/8HjaujN4K70LvOKeV9J+BcO71PLcEP
2PzxVV4EgXWsMsAxvbDeX70MWdcjgtb4096sA2cZGHXj2tpwyqf6iBhKPKF3MCvxEryp5MhcDhfQ
R2y6K4zO3EeFfZHCPioEZLumQIcaTnO1VDRkzwzXiTZBsh/QL4/kEYnHEV4y6cOw//hDv/NyzJkC
fZ9ZiIQc7vBuSi0o0MJPzb0NPrcGAD3lw0JFRffjy7z7qWecI57Zs+/rMUB1jC30t5iK7dHbACvR
ozq4Cy/su15faqAgXHVbfkMATXyHYeCfQse+9yFfX/zoTcGdIcHctjb3mXOht+eWdSmCE5Set5dQ
VSpwNqiBpAsY+MN17LAelhMpaj5rg5yskwnfmDS2OjdKjPiP9yknMS8+eSUodX53eCmpT3U9iFtn
X/Zmv4xV1AdA+xcn4vWLtNfhS0dBj9XJvDPI4PWjcw/L2Cqk7e/sbbvLY7DiefND4BHne37EKHPh
5wxMXTOfSvQZknRdNE3ws8wSpnZCGWa72VLXn+Q2xZtP8c0gXoBDyL6nRoZsZdYoAPN9PShpS9lx
2KwDI7F8yJ1xgsqT1ow7vSi7azBtgNZtuARg7XToqK2UyxsRluyVWp9VATVU3X7aeZieCnRvgw6f
H2VJ4IXzSOGl7HgVDgwlLmmB99Y+q5N8WWAzzdCiPiVq/CaNZShO7KZOAGQ3ozUPH2aG9Hql2rWz
H31iZ+wr6Gn4TW6pZ6oT0not9bE5b3vo0pEfz/qHdZL+EThsDkiM0hAAon+Inja9ncNbmFAgrYdQ
EnujV53twKRoocpxvJH6PFvGAaPIj2PB24WdbQbJ3TGxo6f1przXpzJVqibey5WIF9aE9JKZQmX4
+CpvF5arzC0zOmJzv/bohVQHxR8itY73ASc1IBOtMFbRWCLA0HfGdSa6aicy2qNaOYAnEqI4ERDe
vf5clgIDmu1kzcNVRb1STybs6vaOboSXRdM9SSW8ijAnyTFTLOn6YUDjQsulxzJQTk2mjqA580Pl
4wMBNmlUY1t0TIQfkt6WgsCM9gms0R7ZWY7XamfhuEAHbSzuo0CgdDEyEYZDlXlmOSWbclT0E3vr
nWfNrJbGJN0cFej+8VPwC90oJJ4CLJ5pPYQNyMg2r9cfP+t3r8LIRyHHIV69KKm8elX7SThlabGj
8rKh55gMw1khR6dExN69CvHW4dR2ZpbH4RNN+hQ/IzuO92YDkafvgwJyolWfiLsvZKnDuDvncooN
yQloDu/J4WVav8O7qpOj/SjFNvKfeX0hGRWMa1EbOLam1xPzGNV1Rt35nPdlcJGkTvqA9Zb8bfbz
9nLfH5ZahvSmNXQ/LbkFuDj0FhgXacrGn0osqWt90CaUUJpqXCZhjOKRD13Y7xTQLh8/mXfeAj4M
gPD508zl+uGHUQfB6MJvo306McxpLd51PHUAdUgKuIhR1T3Jz59TvP2KbjwFinvTXuUlgIiDqBmJ
I0/tuHTLUzhiODmiyZBUxpK1A9AjFcq2kqE9xYUSrUdtsDZ92cqr0ugNvKv98Xbw5XAlYj/4H7wL
yDXNAyQa+PrxWph0fpw+zaK9k8jWtpYxJu0D/ZTn+ryib7YPucHLdWixHeXKnWMNVdNN4X6y+9jz
4wEpREek2zBNp+2UG8OJd++dRZ4FmFliWAuwIo/TZoZlFdu1qvdO3z0VFgoDeaAabq+Y43YaNPNR
abrHTkf7q8v7aKu0Mkx5uat3WpXHy4+325uuzDyGJwMjzbRnmOvcdXzdFQrCFEzImDV08lWlRN+l
qc8olNKlcOpgza6vP7Nw2coUOuirIpjh+aV8YtO/6UjOd8FZjiAe3Rnq3aNdX0o851izmrllYDPJ
KJvPpKdi28tgf3oZil+aQYjAUzVbjUacPDetNt77kvojc1C+H5vb0aicEw0za07YXu0MzoK5v4Li
4CwZRr5xnNDlvZ0BB+0eLU77c9EW0aNZ16AMfThtKAJZNhp0dQV02wUfaFwIOykfzXLUG8SDJ7SI
xkRLLsus9b8ESjOrJlmJcWFagVa7XQ+vBX2hxATdLDrlPtUHcI3SGORXjTklwDkByTyim9wO7tT0
2T0GvSDEJM1Iruu+Vm5otwFbCkHL36t1oQ0wFUsku6pclF9EmATfUOLS75M0j6CQTzX4uYEyDfRb
MQECUg2/vO16KfuSpZWyH20HPV2jzREh0TUfmU/AfMFXVW4moIZB7OzywcwuYI8I/Ke1jFMJGZxn
bULTPVcC7TuMArjWUZyqz1qHU6ynmgP+y44ob/RJRh+zwP6WmXMhk8xO7CVk5bTgW+FYKSIfPcm5
ZrQzxMhxqnupzoH9pVHhTKCEJpTo8qCInuQs9X+VBv8dYfybYvlVKHgzwviMb0VY/wvbin+t2qbN
DscZ89/9e5xhMnyYazVQ0pTi/7hXMM6w5/nrPOJ4PV9VtE+cxsBXKe2IcerMZvhrkoGtxUxNmf3H
yPBgJyp/MmA9AhiQtPGezW6gJqc+OdNxKBW91YahIjcPURuxwSstTS6HLLRkzyAtX89UHDcahIiX
06h2IAIRCbPV4EfGNPUreLfmMhm09FYZ8bOpicsnouubo4VOAdLn3Bo2a7DK5hr4dZoFXEWuqMUe
ygjuP4TWMwQobJBBaalvXz29619R6fVI8k2uNV+KtgQdA4pqntbhpZrO6oHZTM3DKI3oMPWVWAo5
iE4oYc2P9XVIZMEpDCix6CmpPMdjFdYetKBUgejbczS1a8UENphCHxsYGngwBEq4Ky2M5abx43sl
Ge3LqZQu4irZVYGPpoYiMs6zeFqim2vcpTYrLilOvIjGMV5Z/m1sQTuJu6jYRII2cVEH/hp6goHa
tCOfOofno+1VeH/5LGwalZ6xPHP/jpZs9HWtGtM62FuWFHy32ky7JkWtPUedz7uwcADsKmeDjgBo
q2M42CWTJ8ZYXqQNXhoVWjlJnVawq+4NvYuWXSzCXw/1v9GJ6ETi+3/+GmK+iU53X9P8KCLx/X9H
JOUTTX480tW5ccx+fzVgVT8hjoz1MXUkrC2279/zVe0TpoCIbzKTgGqJmttBVCKAzLAPkl94pqiC
/nVrv1+9X35H7zvqvDR6DjYWzoP0J+hpcxMUy0cFiShbKU3tSUF6OgTYVMGHgtrmT8X3IvTRtmoM
w5WEIgYv6osk92xl8sHDY0QzCyrLZY9QfpGh22M5yJL1fTq5dWKa1zpnIe4EslbHnohH1VpE6pjf
RZP0pepqRHAytc+fZSqVcdYzpfUCU0u6pY8yBXPrqEtdNenGYtnKRvA9NQubrDPLjASt8AoJtrRJ
iutQ09NV2fRd6fVqN7TLIixL6QmCjnMVDoKTPKXc2sZJx+BMZEhaleMwnUi93kQzsn0ogiTJ9Ffg
6B9VjhVPNqT+Ue4TOfSRzW0rL031bvFqT70TM9+EZ64C/V+mJzfzOrSjWjupkqYti5DcK9PrZRbk
1WrQ6nYlwdFcal16yhzgnY3BR2EAO4tGk55ZRxds1TTDrNAY7025GOmm5N3ToNmStup9pzTdgpFn
4qpK5KxLgjebQbH61K21AjbOkNP4LRo/wsgi07+lmdz88OXcwX0GZQbLa6wejpcYc/1OD/EC8tRC
Hx9aazTg6mnamC/DAlhtNvZVvaTHCB2H4znOF9OkjKYbt/3UeEFhYaoK0TK6qpUaoTZdK0aU2zB1
kBy4fAtTL9Ay8q3y1gz84Qt6DRjoSnWrfTVCs/qpp3GEoYUOpNvVmbSkJwqFN09sHgCgX4OROgqR
bwBVPfz/ph3M4b4R2U9/yndCYm0m1dnAFwxXL9vjv9H333R9yL0g9yMmzuAU5Y0Po/FDFjY/vv/r
rvna/Kj/dRESUv911TbJGGbiPe+zd3/87+BtGZ9oDTPqs6np55qK4PiXGZr5CV9fBIiYq1Agv0op
VXvOKAFP4BgGSRYpnH9it/wJ/C3lI8PSWU+dcs36k+B9VIpC+qX1ODux8ZoCz6MiPkyk1Ja0sAtN
8VR2MCW7KjBulTq6LOppJ5XljzJt1mWcB+4gkgahQ7HA03zZ2GXlAg/vl1Wmff84Sh2mKb9vCF4n
+Im5/Ttjhg6SyAo67Dh24imNi3IlCRNp7vlLjGDkQoox9Elb+fPH1zxqC7CGaOxDPaN5Nzdk0YQ4
vGitqZk0SqF2P5rSzlCqZZr21V6MQek2VZAsq3LQvawEw1FmAfO/U/Zp7L9XuZk+k94gZkKAowk1
589HTyENspYlHezbyRhdB2XzoIQkoWPtY0pbEgASsFC7BA4/bT/+5G8vTIRhfqHJs+Q9/xx+8KoW
AUgeTbtVTQlRSwu1jh7XQFfzuzun7lc1zHhDKTZlrj99fGVEsQ4+NFuYBwySb3ZxxdaP7sPhteER
GxTjQXoTu7GLjpp7cfFlu009yxNrhhznxqWzNC6bjb0wt+Y2RLK32iHbeyktkeRfOJ6zREmaP5+/
r9hUm2zTuNfVpuG3zlLdqteNi0UB3/it875dmwv0H5+qnbPUFxb/O3run0b4y3Sdcdqhm7Etlsrl
dCnOnYfhBomIyB2v1W3nSh4cIq9zrWW1/HbND/32reG3g9cuWCcvXNwYi9ZDrHTF5MtjOLXUXAT0
ltVCXsvrfCmvu1W1Sn9GW7Q1Fr3nbJyNsYjW+Qa4GRpq03f5UtnSVrwarqQdxllL61y9kDbyGt1I
xFoRn+Kn0ZR8+fn20thKK811NtO1fqlt55/Uur73c7PLXfShPWsx34azKDflrt4k3l3q0tLwcJRZ
I/a0RTh47dzXm949Zbf2gqh6lQf+ep6oWDk0VJnGH3cWQ7TD/NKQkpvV4uoeU6pd6eVrcdM9h9BZ
Gzew0RRYolOFc9FGLBEfWiouCjGraRMu8zXfuuQsXf1YX56NQGor7250+41YkCq6/MEyWsYLEj0v
Ycmz+d+LUfF69yZApsvFjCJ7cDAdxiTJlRb9RlqIVebNf3fzq4cCsPw/5LtzoXT0OfEdxAQVLD1B
+BhWVehpT0qopeB7HAFRt7fPhq6MIEFm6z5EYiwfo1ls3X5u5KY8//UFqcagTYPty3/VY//EhKle
lyl6WAjGt8swGztPGQrcobqcXryplPLWV3qvUof87OWLAnU7UCEpWS1vKEMtk54coYHXSEerp7/y
s0g+83nxzhxR//6S5XPHzRfW4p8/e/k+RNls7+NXei5qjlfGMIijoO6I35xeh2+0P2VDNCLnfANq
6UzSpXM9C26jJji30x9S09wpvrFAjOtSk5QL1ZhANdurmSEhnOVUl56KuLz8XQRY8un9vRVlX/Pc
uSmtEDlgZ9emzecW4LZfAw7InkO9f4KNsMnhjhpjhX5he+nk5jpU9hQYNjAJ5xrJqHVZDIhITsHa
xCMSVevzoYlXmKsse91f5sGVEbeInBZLH5Gj3EK0z+w2CXK+jF4Wut7sIiO80hIE4crkliH+XY9H
UY/L2sdLd3QCvQRDZhAA6F8GVBCvDpcujezWUdV0hrJx1DQR0AAGZkzmfsogJHcMwBXjGnzEiolJ
94cX55HxxDgCZyFyh9Pg6PgZKqs2ikbx8dHCNdIvQyjMaJbQhpcxx8r8B2W4CbKkva10FKK4uRMb
52jfzOkZZyAmieRoVCjHb5TRV3Y9QIG8imr1R5w6eMN1JbIMAqFjURtu1KBQOjm0Uh3gqusTS394
dVp2dHkgUNCLp4AlSTyqvgq9xVOwNdCTVmLUKnVxG6V2vFNamMWyLyUrhilYUxn5RV7k23AK24vY
wFpCSXcBwxxkDbKvuj5lC9FMCR5nxbciKur71KpO9aPev1MAB0yu0Y94IZ69arBlNjOhhDzivlXC
JxBtCCfJeH6FmrXL6vCpjQ3YjLDokik5RUXQD1thQA9gcIIkpQ0BrgTX1aPmntKnla1iL3mTZO0i
6Xt/WXTTdrUIrQJKUIX0GFbL+jaNJ+zfwgC0oIWaHZuGwm/mpJetc27lRH6MKHedrjzaY9bfNL1a
rasKZdCX/zRzTN4MHU3dbISf1ciUdIImp2bIV3apRzdWU/gPenM5pf14Hokzxwq6OzryFbUc7nKR
PsqLYDAir+6z7mwCdLNAn625tYR/KZudsYA48PCyf/6obrrPU34dWzz//81VmtW5/nPL6hY+cHjY
s5r/wl89K9P+BOWYrjcYAxn4MeHsd9njfEKUExYTpQ1+4jBL/u5Z2conGrpoSNGklOE46Rwfvxvp
+sx8YqJOq8pAOYVI+CdFD/2t1+cUGs6EG4AlyEozj5xHcIfB1tfyQMZ0bwJbJ+sC0qocmp5oo6p9
HPSmSLAHiYq4WeUlQK1rmamQeevbdhRtnKhyxuuKg1oD8gQMwE4XvRan3SZKK0TdE0Ti0VD2K/km
zp18D4rCRqUzZejI2CcODY4c0zdv9MDw/RVgVok3RcmwUKe+MKR8qFd1jAYU4gYRAOZlWartrTF1
MgN9VZKvUfWqvzlyIyGyLDnRmVoMyuTRDaMhPeYhZrqMoJAd9/XWeFRabcZTRIx3F3LP2+2CBE0u
jN7HMyAOQ0Z2vd6A68taMgfXDK2gXkWhEd9KjEeRRI+6IlnJaqeYW5kRX6KvzHpkqRLJKTPFxexd
oKfxahu906V679nQnp7xIDxoCsHDZ1NKWaeyZlYE1FdEFaPGCl+TbiqcXRorVXiiKXYEhJn3wgym
ICF5+QX68PB6fsgBoyuNTqNJiiaIY50AJw81RO+fZTVVK8aRYRns8iwfk2+TUyv3XdHXj2NfswXG
kIPrxAocRnnuCPveGZEEJoLfYHJ9eEe1kKZIiAyr2Doi217oUq4u8PWVIFVFWj8hX9EHmJ0kTo2Q
f5kNCEanljh1G+p87v2T5+oYsc85AdxABluwOY6dbE0zaycp8UcIboiuwPoNgfRdxVmMjngcNL28
0n3Jx6CHLmC8G4Sp/ZCVpFwog6TSYYsLdfqqkeU6e7a8jbwEVJugzNzYbovpu9KgyHSrN1of3PX+
NPrfjG6oUYCV1aY3ThUnc+Z5+Fl40YGVz+BaUIvHHVY5soMxbAx0S0JEmb9MgAPSpRloKAJ+vH0P
W3bzooHcZc3Akc+EiJft9uqINjLNZ3f4uIQG1tCYOAUpo3UZ5UjZe1k6hMjAGCm2Kh9f9fil4aq8
MjhWoLQ0CzoeJXCp3aNzRYsSg61Z6jeIYUBrZu4j/e9UJ+qfN58QEQnGnbwu6DrI0MIPt6cAIJio
cYJ1pW8mQwHdHNWvTTNmnX1G0miou6YFu+aceCsOuwUsLBkq/TPsANCR0N+0aKi4bC2thSnQfJlM
WJ91fJ36UYnauOPXe2Ws6lVDk58z6+9T7f8hHM2XNWlOMDCZiVrHgmiTSqKRq7rBZeVpKj3F6IeL
1raL1g2honz7+Gpzc+tgm5L/gwmEaMFlOe+O1haImtpNkxUJTO3idlNVhbX2W01bS37iXNeQfFAD
1Cb8G4bhxBZSj6bL8wpTzGISpzBOmv0Nji7u+3GphqXG/qn9ociEFzt6nd3WVTbFXxO61LUDxpz7
XtvGZFHQx2Ju4CudlGDUGhdg9H1XrxsTN948rswRpm7UUaZ3Gg4ZctZCpy0HyZwVzmK1idAeb6d8
uunzesjXPg84vcmnrGpWZq+MUHnQ7yzH26KR8ZVXfVMybya/C6efWlgWRr+RazOeqfO9JU8PZdhJ
3Q/gi5NAj7/vbKwSRzuKL/Q+VPXLMJOV8gb0jDl4QhU5Jhl9oglrF8vw7xG3UHobr6c+yUdcCHN6
nIM9lNW4ElOoTq3XKlmI0YiUUx5uHV2kOtbDkeUkD8GUaCFOi2JShkVhBTojeG0apsfWVkM4yp2R
GS5xLdLtc4H4RNy6RZL06NoKWQsuK4Q6I+xh81Tf8DOEM60Cacj9zkOTTo2ekyxo/HMya4xrkbJ2
CB21bEp2fhlYkR2lW3auhR1QMRiDs2imDj1V5IgkiUlVa6m+sUxKNR20a2Tvger8zDQz66tNWaSJ
FC5yDScLFYqeXgaW12r+qCNEN3bY+IgwlewfjpQ6SDRVfTz+jE2jsIQ75IFVPEtGAckXpWXU0kKE
ioNm6Si9VP8gs7EaSB5TEP1wnCTJziTNJydxM1xp1XNpyAoTCXMxBagKKvIAQl1vIsyh9b5uc0+N
7Cz5rKuT0ruVqeT9mdqaqbPpRZ8CcxAAZbdB1knSpSmPgtNHQoqgvpu1VrNrcpfiJzga27kVldRj
NtAW4LQfa90SAWd6Inf46MTDKF+QFYYqimuUO7tuGOt8pbXqaLNxzdA4sxtEWnHAAcQzPIxFNWyE
Y/nxqoB8xn0pcYJqeZFG+DUGVlbdh3KKW1cObgn54kQSrTk925kEwhiTwqTFOS6xcz1e90qtZc15
XaqBYq6LLFSSYuH0cTABYhfoLSSSleOKWFqxgQFhGifbvuBIGTDnaMLWFme2kAyrXFqRo0f3MKXT
dj8hdz22XllFcrBloicF7FpbSYdVrGpJgdKRLCNCQgXba+VnajhdPss70Zmp2yGANuXuNCRGjtMN
vFdLc9u+MU3I9VLao4836tFWG7qCNmhRmHjfDVIsq9e2ObKosO3KSX9WK6FgmWaWGNnrPtivRSqq
GIh6bJCLyj1mwV8GNcKwxijzsr0sVAa+59NoK+OFmbY9DPxQkxjBxmpfgrf05W44H3NLCdZ2byni
QjFsEe6tJBRxe9FFaWHXSwC2eTN67At92Bah3Pj2c1KhMfPgh02MpvnEHHqgc8ikENC8PfhO8FB3
ehhuTL0u+vYsBc1ibrvYijWxsoesqdSrakwkv3LltLHym9y2h1paJLVGkKCLpujJ09j3Ko0oKbXx
r5okRd6nViu3O0tOMTuUKq3xLyQ/+L+cncdu3Ejbto+IAFnM2w5sqRUsp7E9G8LjwJxTkUf/X6Vv
8avZggi9szLggatZ8Ql36D9ZcrKsX3MPCm7rLbx8gvGKpW/EPUvqQieXEHHVIwlLO840DznAZtYo
spZofnVFhUe8C1axlu648TZcj6eIDtT0eBgIvde84VQR94Zx9oMsnOIbOsfdTeWi6u2Z3M/Lgkn1
e55B9X1CReNKpkk1B9Z8Li10xrGfPB+7Izxx2Y0ykPG47CF0dPfe4BnYBIbeQXPMLVLHKh14HhpE
qvI6594Ehbt6BIeKkCIXC7nZEHfxOeOWkPtZ5uGdrsfNN2oI820OfRGngra18csspiJImxTRdKcq
jQ0A0lXYSjxJSQo4lQNQnwLMZaxlRKaWeFMa/o1nPFLTwRC3tiILvj3dl8vLw08DULfRyqbG41IM
XI0CELFb+rxo/8Z6hhrpVGt6hzIRIeWpMfOhDLrKxxLj7UHXWQ7tRqBiqAKwxCoFW3V/nHCWdeX2
4d+GUzZiIFaW2akVeioD0vMJyEWS4Q6D6t5CahrO/a0XwnT7/vavuP501YRCrYQOGJHlWhtA2k4T
emasYp44JBc71TJCYhlvScBaDw2pYVTszEbJYL498GWkpwyflSAaqmzQahVyUK38izwB4e9ZCAhQ
Nybd13QXxsBhT54YjE8lt2N8qnAl3S2o0CkbGSSHb94e/jJhUNtcRxSd/8Dd02lVKMeXw2sicgZ4
J24wIwt9k5uiOcMhjh/DkhhpY6VfGYuaDn0SVcKxrbUcQC76xUzJUAPCa/8eFVEYr0Axnmonlcf3
fhYYKbWd2MtKB3A1q/mgjyCTlSJKHLl0CWWa30WVRv1RN/t6w1zoMiN5vip4YCmFUq9S6hficg5n
fDNwnIiiU5e23m3aZj6u6JjQiXrAQM0rdWeH/om5cSW8MioYBtUuNcjASE0uR428jrjXtDR8HPL+
YyXEdOs4UCMEGm2fc83L9oY2ArJ/e2JX/Qk+VrGjUVWEqUPxGf795bBe6RKGQDk7Ve6S6eisjBMx
PXgsheApnMDXIw1XZmOphuWY53VR7btZd6edr7dptCUgfrWlqIqAyOQ34UqvGteXvyYaxjCqHQKq
ITW0aV8PgJv+GYcG2fS5Sfr3TvnzRUWua6Fdy0qvntu0Bc4OUKI5eV470mkCz7qnxDntrTkrDp5b
dL8HJ/HyjSvi8m5iylFLJPfkVuItIi1bDWuNDb2tJuxOUyZRrzTF9Ekvuwm46zBoO8o2GEC+vcqX
d/LziEobhBoJeTaX4WpH65mhmQPh3ymajKNoi+hDqaXuqRR9/Y1N/V1Yafmp6CNJJiPSj28Pvr4R
WUbqXRwnqnFcTmsBAFqfet44YX+aK/LNLIdmkCVV9yW3UMOfys4IJq3G+jTN5Mb6rkAw6rsFyAtS
brSzVO6tttuLy5j2jxbFoxxP4xAtp8TDn9GXhf+rXUZ0YBIL4dmpz/a+USfHfBymGydznFMG+pJ2
Jq5vYhiR8wgFaNq35+Rqn7ONkBBhKZFF4KpZ7fOqdngc+nY+aY2E2G4P9Unrlp9jgSbg2yNdzT4j
gQ2GCkXdHob76nzbSVPAu1vmU54ghCpLoZ+XuEMMPbW1H70Wd/dy5vPSUGjlxtCvfSSiUqoqz+Dw
DC9nv7KisrUWfz5RUCPGs8ceOEge/fSZ299vf+XKGYyVxktRUVhhGoLspuJxOZalwWQFt2ScmAFw
gTlecLA18M6m43fb5E63rwSCvcJrokfpz8ap71Jn7+mt/rleZidY8uabVYh6H6GqjLG1UTxATQVh
r6GU+/ZvvVwRom1gFErkELF4Dj816Muf2hdFw0BeerAT4GPnXJPW8q+m5RoXQBRmH9za7T7NIvdy
ew9ackubaD28kkoFE6UwYdRNuYYuh88mT465ay/orrnjbanV5Ue7GX9mRjyeKB7k+y6e/HOpJX3w
9ndfPnC8MWpgl2AXEQmaRM+H9cVhtItOZo6MseWwjPJ3rmVTcYjdVkcyznRrRKMtZ/wnoVP09e1x
L69bNa5KqBQT0Ad0hy3P5QcbIqsit50RFEs8caLeLg5lJcUpjxGcBguV3/4P47HGHGySKwp+l+PV
symp81BFt0Ma/C50vActpYHTLul/sSH1jev1tc8TqgDuG3S9CJMuh9PMus0BmemBY1X+hxJvDHvf
o9ND27aqqbg5obURM7w6IpVaVDpBtXGPXY5Y9aafGMpfZbL06KD7jTjNVAyPYMvSXSGtaoNRfXmP
/N8Csm54fcDPwWNB/Z4XGye3tLGTtWBCLeUaEKMDDetMHkZn3jJofW0oNPkEgxEKec8NxhdDKUWE
wRLhEoBkj4/dPGt03ivpHbNQhtq7HoH/+y5uR/T4lSCa/kxSeTEYyJ5otrzECNJJ2vedHXv3TtOi
CE+h7tPbe/L6u1QNmKNHXMtD6K72ZDE5zjKlth4IeKJHP/aznQ5z7mvWNVvWnNfHHL6tksKAakgK
to41et8u6hRYapAhNkrPf8DKOEpRBpvI9gHsV0fuly2buNe+j4xarRxLhOLa5RYZnHjSR6/X8UBO
XH/Xh1b1RVrAeW6Ji4otB7zrKxTXNiCOvDZKyGD9egt/yMZ4TDA0d7Wh+WBUbjPvkrL3ICTKtjOb
Qx4LRC4pgHrzFyhAEtvGtxf0lVnmOqWYyfcqGbDVByNErM3LiCuNWLSOzlwh92WNzHBDIQAbIdc5
WkuavysxUhsWWvVztw1cBpnu6uVyl7wQ9sSgjeOibkz4fhvx2uHS7RrHxpztQzHM7btPv6K0QLTB
8EeJna1OP5M7APfCTihJne+jnk+BMZfW3i687sP751QFSmxfWiVogFxuIq1L5GBqFcZFJsG4AOJy
S95EjJhny2nU0EE2kV0/vD3oKzsXpQhwE0h/cSrWmW0CdCC1l87kdZrjQ+9UyMk1S3bT5Y19fHuo
63ubJQPdCHRD9TLXeyYxKeRqzowNcFGIfZxo5uPkJtN9KLX4Uy6KLVL2K5/GDlXyTS5dZqb1cj4L
pxq1KWU8UUXmwVh6+WTFxe+skf3N21/22kgcf+X2B+QaNa/LkVDl7lN9WhZq/XJ50IcSz+Lckb8c
zufGdlT/1P/v5KkzQPWByh2NNHCi4Msvh/Lx0JJtieh5p8fWTNOEMtNeVML89vYnXd8x1FYw0yNQ
opDE+3A5judrUutSywj0HGFx/AX8YKEU/FuPEbodQ/SiqHGNQYrx1MazdL1NFFIHSqug50whaZUs
Lp7WI/mzGAGqklpQNuZfj/7AvTaKH0vYOBv7/7XRqE7Sn8TwCUP41Z1SkjsYEQ2hQJplQ9blDtGx
X+Ajmnnunptkdrt3jqgq7MqWl8IOVTqCwsuZDXHmrYpo6ZWAJaYvvvFnEO5ZOnW4ows9bczmemsy
Gk87xTEwL0hWrnkYpVGMfqX76Plpo37bEBeetKIK812RYzbxzsjseTCiXXD3aPqyQS8/zSZdreKe
wepBxCdR+3imFENzXkZIenpdORvn7rKuoKrLfBx3s8KDUWlWmK+XkZmXwKgaR6s/SqO3b8uonj8O
fg4YeB7wIWa87iFc2vBWdI79nT81Gzfaa5NrEKexf1AWutqqXUb4NKUa5hxRLvfUVNNgpr2LfnK7
bOyaq6FAYECzU9AP4BigMi4/VfpjCPzBrI9T58w/xjSv46e6Gbr0DMU2e3r78L82GLwRHj2qYJzE
1eE3AayZRmIRKtVlehd6WXn0Kxqkvd/V7/8uSo6qHGGzOeFsrL4LkRarcaz6uBgx5B+Q7yPqDGGl
JHOnpvz33R+m7HwV/4dMnfN+OVo2OCE4MM5eREc9IFPy/skaPz30cWl9fnuodYREYYUXAewM+4KE
e40FRA8R/Y3Q7Y9F2Pdnp3NuSS+soxJURIDGTPd1vWwZ1azU7jgQVHRURZyCosl2Wd8tiWfSn86r
7ujWfvmk2WyTXey0/c0y0eNFbMe4c8UQBgDg9HBPuW4+DjbOzR2erXs6YfpnJFbbYOwlFq6wOW+R
IIuXjVvilZlBCUTxNtGPBIy32l3Sz3oYmTT28Vctg1Iufr5vrGo+RkBJbpwC7/EW34ktKPzVsPxz
KOURMIMzVpJjl2vfp1ZkAhuZcPKDDIVeMY5drW3uAXAtt3rfUoYw+o1c/OogqTEV5pB1ITfQ13d9
JDUZZ9V0tOY8+5uYA4riRBC3Va13793aaigkJHz2AEWedQxipoiO2HMywT+wqeLKTOwtn6Y3gOds
I1B97avI9jmyEAa5ktTfv0gck2VpEDBAA7CzNOsxHGHRxZVd7X0ix41w59WhaCFi8UPmeMVgjs25
F2Jwp6NrNuNZiqwJxrjTcoScmq0kbh0KcGKoDnMbcVqBKj2zUF58lmn3g9mA9j6aY4//vBv6n0EU
IkKTTU6QD0P53qtPXeYKWqe+TFm6rqYRjSTDSAd5HBBFO6Afnp+5jOajIYomeOdlpIYCgwp/inbD
Vc0P45IeJiDF3UnM5m8Q/niepWh17WWd9F8qS5enkET1v7dHfWXxnjGRgM9Uwe2qFxmjPm62sDkT
e/xrDpWBoGDpUW6z5o//y0iKi+s+67GvzplVlBS6bZNzlujRzeJo3Ch+5x8KOuobt9c6MGaX8FH/
f6jVNeKGsRZa0L+PnpfV96mb4fg81mG3dzLIaOkcxk/aGKV7ra2mjXDn+npXY4NTByZJ9f6Kztmm
HqyIYZkgFvmoYRMg3/pRFD/lrpQgjItsrCB0dugaOw5uEg5+sU/6GMoPOvJKdzwb6e3sh/UhQ6GM
3nBNT5zkFk/wt1fDYuO+zFGep0i9ejznSEus1z0knfQt6o5Ho+//GmU+fxkxW954X185rRRzyYVA
c5ik6KuAaMG8mEIOS96NbnauuX0Drw3Ne2+MzaMhZ2Oj+HAVazL3dEoQyFGpAhpfl6cVfFWdF/nI
eI0lgq6nx20OVhLQCzAOytwWg02JgeME+j+v5Za82iuvF8OTzyo+Lyu/Gn7AW2oIE1BtjSPzB6Mx
Rv3UOZ58cCs0J7D5yocPvd3b1obZ8avTTJoJmEI10NYYjsXIJznqbDk0uIbDMC/eXde74uAUeXsY
M08/vr13XtnjaIIKdh1XFWJya8HesQPeuDjGeKybJg+Rr3bSP9Q+7S9QI2S/G/PWCrDhdX6P6TQe
6jaJmoOmW82fajYyPFXiGiPPMcz746jLpNoBlq4OkSe9n2//0OvLjc1AyogMBetxpbXWVWNBdXoc
j2IkRa2XrDaOdosy/x4KoxluROTXy6DiCLqJlIaQFn3myL54mzhsplMDeDuamT4i3hkvPyBrcMuE
fczXasa7L1SCCbqWiM8rYSilDfPyicfCfMGMzRuPtPSEcsHU7fpHN6Q+4CxWqHr/cEolQA1FXAg0
63K43qK9PujpcOzqJDsttNq+6RGY61BEabp/e+GubydESqgukDXygeyyy7FA083erOfzMY6H7o8Y
MaHNUYn+9vYoK2ADZ5Ro5eUwqxnsrKmdnGSZjyPAqEPn9vF3o9XThhRHiL+NicP8g2FWRribRaT/
iZZcfmR6aYu//UOu9ilBDaRpNbkUxCmKXn5uTnZnVsQFgRF2MZpLJANVjH7xTJ65cXavNimFfTRF
SFMpTCuRicuhQOWalc0dhN5tOt5Krxw+JVbr3phGmx7SRU82ds0r4yl5IHqvSAnASFaf/uJQxFM2
9DFiD4HX2eW9zmL/Y3rweTw/th/iwdXkxsN29QYQRSnpa6JrehlM7OWApG15X86pCJDqrD6IJHI+
6WZm/o0sGCi7AmAoFTmd/sk5Gny9uOkSbSt5ugo/1OjITHJH+qqDu9pWxHa+mWejCKIybn6UdDEf
EZscvutdX837TKbRoRt0B4KGaDa29PVOYi5RVKWFSVEAJv7l17vxNFihM4uAnoriM9nIKtmmPdxG
BZqwG3vp6r3jOzFYgQ1N0YN+2Grb1iYaj9ZSi2CUWnlIQB9/Ykb/FjNeVTaUupt8MrZ0W1/7QJoG
nEcgXmhPreYWA1aN7IC5te0pe8hmrZsOTd65MN4WMacbsqyvbCalxioAp5FMXVXepelrMFJ7MyBZ
TQ6WmNEvaLz6UBlm/dmspzbQoyx/GBXRL9dF9ee99wKzSx1E4QRBtV0dHlrhUWrkoF+KZrqZ9Uae
NODYAfWlbuPYXJ9TBb/hyMDl4MFcP16lNZgQJIQZ+CLWlXNJ+tNpXe0+k034EBfd+5xjWDoawwjj
0PqGgk34tdo7cTMPBMQTrMKKPnTTOuXRImlEYi/RDu+eRXpxhLP4tKD/82x6+uIKKqq698ums4IG
EuY5o9B5SzLS3YwzPoZvD3U1i+TaEFWViouClT7LnrwYqi9bkhzoe0EygWNGBwLhMKf0yiejqz6G
aTa+99MYT/HnQUpzw9JAuTzuBHlJ7y69EVDCCL/qSg8BSDye4lbbmuHGFrm61hgM2xIP6UUeJKDJ
l4NpbmFVXZoawSzK+XPejDMRJo1MDLPqXaJl/VeSFTrV1bJshANXF41NeVwldMrSAC/L1WYpBq0F
6s9ngn6s7+vR1++cyrVPXD/OEfPR+dDb0EXfXsvr6AC5YB3tLRIX4KtX8kioQfvuUvK9RtZGT4bA
EgyfsPZgOHaCjJymH6sC0+3RsKpg0Cv73Jbe1lNydd3xGzgdqmFNHR3s5eWc6+UUaTgVssBFbB9x
JBsBAaA0kMfhVitOLd9FRshQNDTJX5AFpDWw2kv1oImwhcwRiNDPHiY5R3dLCr3p7Vl9ZSkJHjkb
VNtc2mSr+1uTfuk5HVdaU8VWECchJo2ALANNT6y7yCmsOxgOW53w12bxuZUDehbQxjoxcwZ3SVyP
lZSsNJrLZX4GwIEtzgzN5e3ve+UGABPyrK8IjY7H43LBvLBAaJ3KPKFcqh8azdT2uGXgLF43yb0W
ia3e8GvzCe6FQBCsKDWq1aqZIRQMhSELEMwWH7CMpD5fouYBbtTfmyEu24OTpRvX3KvzSf+P/INz
wT1++ZGFmJ20AT0eTB5SjE2fIdohNP+ow+zaGOqV+aR8wNML6RSNLF9cDgWiVwqUyXjvc9Reoc/x
5O+Ar/g/oCFah8h2243K6SszyogMB8aaxGnd2yycdJmakKhmiiJ5iNp0Afsr3BPkuvZezPG/M6r2
G1WjVyaUbclYtBx5qNbHPHabxRlYZe7xPNo7o5UGk+vFOycttvwQXrnFVViM6hsoamZ0dQBrXVoi
80M9MOE4BplZV4cSx/qDWefkkHWxBJ23IIkTTlttpFcuGHWP8oLQIVcF8MultFpkPpKh0AOjnrtD
5C7NPQ4Ay/+wYUjBVYRBfAHc53IUf/B6x8yAMaV4JwVeI5d9OozFBxF30NW1fqvg99rSmSSpqjis
6Ners5CBWo6GmbslUnvGmYEVYPBV3ND5//321fLqSLSriOx5k4gIL7+skJVwUInXg9qwxvbnNBeD
81F2c7wc/MzU3ltUUlxkXh7eHoViWL+5y9IKM/O5o2syykCzMNBOyKZOiEDkZz2nP/fer1MqDFQL
EcsmpNFX89jTXEfloLSCIdbtGyun3R+LpfnX8cL409tDrYhebA2+TZVoKZooIsVa84i0GiZlMljA
Ly23fKytMG5/OZOb590uSty2OSFHkEaB3cPqfHRakWXFXqJpOn6pPWjEN2Jy7XdXD5lqEkZ4Qc/t
qLVRCYo6fVNpGSXSKAztZseDmEX/ScdaioONKGJxpLIMuNEdk8y4fXtGrm9ZAjpeD1IM0hxHiU6+
zNJtw60NGY421hZA/HlBPHEuY+EFkGObvUseshHRXd9CzxcsvT5iOhtw2uWAebJMRCClHwxdlQXD
PCbfQ28sbymV6ce00bqHwgzD3RSO1cb1/lwWu4xziAKQwFZ+XOzwNWomdnuzKAcJzjGu9XBnR3a/
R3EKheJiqH8uoynvihLaZmKXzr0uAeM2Y41G3SKnL5bbyGOBi9/Gjryef4o/SmWJ/AuN4nUjeoQQ
bSZORVRkVfGdLbrhmM1teRdX1fJY2957izJcVcDJwMMrUDyJ3+XsA3DjlQPEGmgUxT83Akr+PvVG
rK4Nd1yOTW75+entHXZ9eVEmUAmmgxEPXa7V5c9ierUBkTEwsxhLhaKr4B53saO0tPxoC4mxMh5R
JxwiC5cyO4vcnZzs8gsXrHeh7/GgomTUHiyvxgetG8Qn2aPV5XRjf7CXDB53kRf/abH+HRkJd19I
Got25VQb33798OElAHCPqxsMH7DByx9TZGATB6MVdB+QVM17f8728KLiauNQXe8iZZ0F6JQJVvWn
1QOhd2Ic85jiD4KC8ZdCd5M7J0eprABkt7Nz77+3l/SVz6JLD1xYVYPxm1tdGl3mlFFsgbrMJHMc
a5796MWV/vT2KK9sHL6GZ0Fl1HDtVnu19vqoXkpdBFWeWl96GefFzs+mCf/KZhC7twe7jv3ooqha
i04jCXvx1bU0N9lMEhxSPuvi+Ges+fZPGDrRcpuMg9Yda7uX2ilprWzLUe+Vr6RYp0wCuX7JdMXl
FukNt1fBmsqIluHORkki2aE13UCk0/Svb3/kK9uEsehREY2pQHe1HT2DMoG0Rl6/OS7OMZflITWR
CoAdgWK7m23ZH746nmqIsowc/vXL3nmO9AbXodSTLeFNnnr52aWefus1mXUQMy6P/8P3kbYTBSoA
8po7R0TbOm0/WwGmMc7RF6BLqyx095nKw+bQ6bdeFLU4Fy8KnR0ON8ELlA5FYblcPDObY9NrPApM
7eK2QV327mctkU2za0IUyHWvc41d6rZWtNPqbogPbt75p2WmMaqXBjDGevPKudpP/CSQ31y47Cqc
H9b3H5DM1gaJHJRkf3SVxXwsJZCF3J23zPSulpehFCoMTzmOKGno5dfHabsk9AitgD5k/RjVgzzF
i4yPfQq2f4QXvAE3ubp2VB8Nvg7lSgTSwXtfjmcnYaiMgK2gFy38uw6LHlROZ6PfKlFeDQT4iduA
6aOjhwnq6jKQntY5EQjlkwkL4zNLaZ/B1McbVK/rUfin6duqY480/zrsQ5xDAEXu7JNRaWZxxLtc
iGgXylx23sbtdrUpsAKn7aP45wj1uuu+xGLmVi+r3juFcHF+0RRxbsJyRsUp06d3w0yfbceVZQ2V
c0hdqzORuwaykGbjnZLMoueht/0BFR/zPjT7u1zXwo1C/fUskliCdqKTr1S41rSDMRuyzGlr72Q5
M+Agc1nuwsbSbt6+WZ5hby9POgRohcJXHDFKWLBXLvfe6LigVqser1FtMpwdTbO8bG/h5Q5oTae1
iMbdONju9MC+ZUoFNITwRG8vNs9A6cFg9X4mfG72zs13U1vm/T7PTNtEObRDx9YANP5vM9jFHxQt
289TvXgfoKyaT3aYWTlRaj5/Be053IWZIz5Pcuj1XYSPs7GHpi4Q2kwj+1cq+3rYQ1LVH6Sny5/x
JBAqbKjZ3vUpBbaDK+aMTlgr/OVMYYlbKbPqXuxKdw7NnQPd7mM0CUgGvoBw+KhXYz/eh7VrymOV
Z85v3+xgxYrYir+EbT79LMQS0853qVjcR52FLg9XQtPfhHYfPVbdOPXBULjaGDh2kywHwFZFBcEv
KppdlOmpe3QmERlPXlt3v6ehKsrTQGEGQ4/QQOHJlsv024zg/x0iyWkEO2cm07CfWzsrrH2bY0J6
yK1UFvV5KCc48Kkj7S67MewU9axd70V4sh+Enw3FB+xao/gYtZEd/jEtOaRHAgHkFxM9MYvbHrlg
DwuwojG6fWJpbcPkWWgP7wgPkyaYhJZHIfQ1p3CiE6Zxqbytyl7KP0Xd2Pw9tZ3xaLTDPH8bQ9fM
lh1enK1/6rQRitPGXmSrXWxFag6cMTAYmIYAqFq94rQaFqOOx+iYRGl1SmurPxQgG4D5RdYSDPQL
dlG1JLA3y+rY9l64Mf762ifAJiBTigAwAYiy1WXzotUxLhiXQZJNj6GDSHXvdj/DEbkQx9OawBVV
/2Xjc9fj0armzuKRUZRtumKr77VFGOcLulfnyCzqMJh8UbTBIluBrGYJAeqwxAWmuJaohX3rdo3X
H9GUEndy0Qf/5Epb2CfXSpMlGMNGD1HXbBE4xp0KdZ8IMers385oLMBhVlR/rAY9Cz8j0ALJx0Qh
s3mcZaSf6QSa+PPBZ0J7ikPwEdd4Z/zWR65RHUUzif7guBlFBNvMpLtrO6dHt6qYjPBDMVZVd0Bf
ssx2kxsRmNBUKNsfHWAZF1kBLaaDCGXsSy2gm3/IgFzfGzh+VDv1Bv6nj8loHdsmTctHH00C8zT1
emzciFRkfw0rzWxUwRsynh3XReo/Ta6oP3UpVgosVOHsDaTlHlKjS8YH19aW4zQ1ffJ5QmVKv+O3
yuS/zKab8k+UatFy3y9zZ55Cs3FRZlfWpt6+zCDJwn0HIy2NrpueEoly6WnW/CqHCy3NBzz75uS3
ufjlifQyHA4ZPRHfOtr0qLRdOtA8jfeODeVv5xhp286HLGkL8b3po0bWN6inx/WNh+pqgshlGhmA
iRDe6nfJ5Cz2WZAqaoex9ZvoyZxTXX5GC8/43RNlGXfUsYwI+Zbaj3Z4q+fFEZMZM9pbreON39/e
iGRSq5OnVEbIecjSUZKl7r7a+V2cTNR/vOqMAJDRdPuG0oobQHnlvMdaVUX9zubUtwHqEM6XXIby
rx9xKzzVZcibnlVgWHddKwA+9VRbhhusgJP/dK+MH6OKF/xYjBYacNiG1NYx4TxE5g5xHLil6ObN
YofCsig/sMWnFFlJHZXSel6MnvXSq+pp1KKp/gj6VysC2ytCTAj0yU5wsCjNVkcyC0EwrORdI9v1
eMFVw16PS0CGFVzI7EEr0iQ54nbhjUiQIvfmfbPmzlp+ONri2d9Fm1f/eV1sIhiHLFR36yVRHqGG
p5vop3EdiPzRn1Hz+5PMoV9zDzldOj/2Tl4Z53lAbh1bIJEGfpz7qA0BLjCTvQtsrfuXTpu7n/M6
RJksrv3+nOKbVhdcZ/YM/iZsmuSQLGO17Iw4jcIgpSr3aInK7xD4w6z5h+MUo7MrLX1ubpPBreYg
jTjcD2Ee1WCy2Iz9PkzM9Bx2rTbwcBZ2N39Ep8sfdkKXixvYCbyGzKYw8rGdpvJm9mOZ7YF6Dfrt
XCK6dacRcX/U7CL2sp3Xykk5qIl21vZx6/bpV/zWxXfs3cMBqc+W04cQitbE7aHI+0I/6GaizYcw
rzOk8CvP1vb0GeLK2XeCR25XggHylLDWXCxADMZ6nHZOXCX6B71EoOiXi8PVcpPOZoULS9wOk74D
ipjmH4lY7H9kU3bZl1g3loNWGql3tlMv+tXmufGpHnDdvGX69fnQoMv4HSacjG4QJmKRU4DBjXYI
7UWcTD1N3d3kVPDDEUMyv+M7nthIwA7JgZfTbE5Jh97czzKBEvWhQx9k/ln7nckyGULiR5jFebKD
UiG/RIPnpnuh99MBtCtt0n7My5uoQt/oME81Cki7MIltOMZIO4ldjuxr/hUjlvBfS6t780OCCTwL
nk56HEASLm7sSZvFF3fBZOC+Qx+MMk49VsmX0OyKVJymHF7Yrd+y+4ddi+Fm2xwox2TFcbGmcv6y
GNL+Y/GX4NKtBUDmzkTDM8dxJc367lRGvHI3UWPEoXOcrbaz9mmKe+hPLMgN69sUhpZGVO4gUHAX
e1pqneMl9tygNDLzvtXcDnhGDTv1IQbPb94toVYYh7xP65EmMWKZu3jxJM4k1SDy37SzRv+Of8sm
Sg3NoT7qbuOeBmeOkASMkliaxzHSkmVfgez3d2bWdfW/o4Eg17HrHPFLDynO/xrrOukOcbH00Udt
MNt/LKOBNVE60pxP8yQs0P51nNwNg8zmhxZ+j6QexOtyzHtDu6XEoBH1jSPB825ofH/A9QSlzkBX
AHu5d6Yi/g61IK8e0qkYvjYlKtR/Cb5MrE/gx9VnBMomYydT3fitDBi3uO8rt2sYhpTnVSuVYh4p
H4SJyxDDIonIJI3as2d0Eew4sxryW2Sy/PaAFHZGpFehU56XlffVKu2mODaFW7tPnjWbBK+SMvq9
VkaJrqJxw2p2FZ3M8BN5QQpfJoqEiZRcWZhHhDUq41uX9enZqmrD/lxamfXNs3sDYkGChuOtUw+F
t9FgeW6ov4zglOU1kCICKRDx19wCvwcNGEbmeJ589NCCvNT1h8Eh+av7tvyQznrmH3trSHE+QDw0
BkHb/Whn3O4OM8KgZ82bf1g0Cf6AO8qb3VzM41drGH974SS2SHxXTx4/FaiXgGTKe0OFbLUSdO5a
F+eS8+TMM6aXsu7SahelNU3NncySFA3/JNUfXX2SVWCDjHuvYgaThTC26pACxyCJVeHhi3DTGmKa
aqGjn3uKZ1/phvTHBngvipUpl6XEKOC9iChQ5Ar9ARgCrBJrtMpgU2sQo9bgpaJlMs9PGBfOyy5z
adTiNWB3hrHvh1bTPm+FF+vogmGVBZag7wYnbd2bimYQJ7Gs7XNGslJ+9NoF1fk9ZbL2l4lZn/No
t+MSIo8EAuWoDW0hT3Vc8JhaUrOXJ18iGbfzsmn5a8/zYu+7qhx7XIJspFJPixZ2/01TN2YYl06T
7iJJYHj3mGQ14lCMwzBmG62GlZI4tF1Qtqy30h+gHkdV7nLhRJohAGvW/V1JtGk+oNEZIqc5pjSf
CduT8KnOUObZ0R3BYSvMF+dXPU3DdE99PH70tYWYspxyIw4GmHL6WZd+rp1s2+kqvMSLebqrzXz8
NxUIfh6TWcOJac7McqO8YKjFvjyrOvB6tCNc3LuhdK9K62z7vva00jkDHkl1IB11VR28kQzpzq3N
1HsEBI1G7Rgl3lkTVHLmXYtr5bI3BjcLxc4cWt/9mI3dUuyyLs/HL2nqeCkIURvVODkNidgTh+eP
Dn+qH9ucxtdG9Wdd24Y3Zauyxf/V0a+o/UMeISxrSu8cdd50WxPWfaC479+3jXT/DO2k7fkfyq06
0PWoVHYpNGNlSOUX8dLL5ffNoQnFQE25zt3UPrVp60831eSO3lOUz3n8JfPN3rv3DKSWtyJ1dStd
LBqtNERSgccQrEPLX90ZJU1xSlt1cddlun/vTR5Kvz0MoOhjQq/1CY+7qd6ljWl1OwOVZvEhzlB9
DKxoDtEfa1GivWHxksc5TccW4/OmtfOTLET+XUYCpoWZ1sD7ydLKvx3faCJZGtb+Bmfwauc9Q4hp
hirfeHDFq7w36rp4EHqpnV3n/1F2ZstxIlkYfiIi2JdbqE0qWVJJli37hvAKJCQ7JPD08+G5cZUc
quiJ6JkJd0dDQZJ5zn/+ZcCxMUu+Kaeff7ElOY+c6Ml2NtLhActI59fsLPEVdPKPUc/5M8TBBKYP
PQ/bEt6D5+/PHInSxNE6P46L1RibNEjUXdE3LmATBZTcTFmO2/RkpXbz7IHBNtQvTveIlblDXFOd
S++LlThVsjU9yvQ4GhcZy+++HLIPsxf71S5faJyjaqq8bgpTCG/atuC8bufQxkW7f1QQxe/wW7Sn
cLIJHUAyUqNBDMu0tn/ajmbTT08zvjFJb7j9FhPzNDkyBgvM4zCbyg/nLq+1L3VPvy9ubEu5BKKx
9+pp6BikwKJGiburgctvlx6vDcY+0xz0OPzP+WMr1QIlw9HFUbkJGVRWMPe3Rreoe2D5ag+YIY4B
A/dQN5Kf9eQbtyh3+m/vHyWXK4eCCcsHGBVruiOUqIt7CKo6S2J3GI9ly3jppog50kK+cYPokHEE
mrUs4RJ0ZbTK2mlOpWdHO6v0Yvefb4Mxu40ojo3Ah9tw/iimZVGGXxD8k3tza22V6xGfh2H8FDlm
Kg2y4bJ+6yS59mGcZBHOY1FdWcR/sKG/FzFPAuaoDnYEtxEi5cWTaIMURDFLmyNhE4m/X+0PyBke
faw7l548pTCLSXG7o1Fsv9tN75s47dvVfd5PQ7uEmFPjMlEk+D7UY691u6HNxnbTGo2bEzOomzM5
haM+iJ0Yi+6uWvRy+hbzjoPbUVX+sbRjjH40r6hvuyBpscD326Z2d3jvavsYr///Zqq3HrkMK1Yp
CSZuK3P0AqBQ5P8uCWbiR813f0y6r40bkeaf06YnYu79l/tm0L5eCxQE1gLvl2HixbWE6P2CMJnq
OCrtx4S6yw7jQpJ1MzZztq8HoN0way2v2rVlL19UnKabJZPDF2DF8Qai3dVv7xIoZKPXiWtg6UNl
oVy9OHFmUFnVzqI9atBps6jvxyTEX7jpI90Bh43MLluuCU7/CNPPV9hq8kSFyvpm87is2thOXH1q
+uGIf5xPb+cUtXUYK7MbDyrvMbG0q0aO2bHTtUR7nlHm1Q8NqRKbfC764nVJgdleA+CahywNtGRb
BkV7pD81PfDd1hh+Ys+upp3nLkW8Fwwf+nBxE48kxDwX7peRXBHOLKvMlHOPrCRXJ6RVHLp05/2r
ZleZJnZEmJpVNI5s1cBP9uTfI9xpku2VFXHZK/D8YXBhq4zgbuWGXqyIWsWaTcBhdbRcq7+fU0dP
ILN0dXEwGHv6GG/lRrJpna5ZCB/q6x8oKiZ/ZwhB9JffsUhvcY/WNxkskgyfKjf9VNRJNR+mxdDE
pp5N62Z04uEq33tdGBfvEKEHLeeqLUEmcFGp9iWsglRV7dHzWMEPXcXJ/iFLgbgNA6/bI3Euzr2+
tE6818zCSR+00Sa8bLDcHI9yonG8z1ce5XrFiztifLu6cvIZr27o51un2eqzn0OxYOu06uPkjvAy
B/IcDKN6GBo/fVQqiB/p98yb1nEaEerYiNUrPXb6nLQQMa+UkP/4tLAuIDUPjupKC7x4tVMqY2rz
wjp2wOGgVourQs8ol73dQCJYdGbbV674hoRP+7BycV1IcSvD+dIRohrGwog1vT9aakzaSJHavSaK
ykzf8DIlucWtrczuyRD8Q1u/AizeaCBfEHnywnKuvJG3D4Cfz01gdYAy583dKM+OE71226PTeW52
UyzM8DZ6Yo/udy9RWb3pyPLQbt5fButT/WsVUCYwF6b0g/bJJwOl6XwVoA4s+Vi9lf5vLOV2KRZ9
iWYc5m4tssV+v3+xi0EqFzPQAcAjZ0jMZ/Bnv/+rz85nd3TqfLG3S7+0YJKMXJhzataV2vztb+Jl
wnWhNUCz/cZSpg6cyYtdpgOZrBb1YTQ6N/2sBqbkhDD6cfz8/q+6xFrW0RG9ALrwFWhBibhuWn/9
rFkf0yF2hEsMjO0YIqoI88pp2obYp/1iL1J7pSUog6RBadRGpTkP4yYY4uK7tjJbtgyQ0jyMFe96
JMgW1/xmg8fXwlTWrhN34wrR1CL0RwK7rqZUXuxM3D0MAYxRmLchK2aefnH3I9i4Zy/uqQtc+Ujb
HAhAShu3dqCsD0vlyq/asBAcFAvcWeqyKp5kXavX2jZFd6WYWlfbX6txvRdugQobIcU6bL8o54ZZ
d8qqtNOnMvE6I0zsxI3SYjK+qjb1ntNp8rYUYsUV0sfFh8dVV+UG/+FUWfP7LnaeUvQc3WocTz6R
pD/jIZUfY81flu8ayq5qU2CzMF8xE7hkCf//mkTRwUrmQ4ABcv7USwmJBuhfP828m+CmntK5PNZ2
VfoyLOPCxDzBkrm7j7tEYucTTG5Rf9E4e5fNHKiEIPGix9nhyo54UdWvdwVNbPWWg9YD3eGilq0X
OyZLrZsIi122vVfMbsTiuFGmsPECru3yNp7s3lnR9dI6pPCd2ms13/qK/1oC7Ee4dnJSInOD2EF3
c/5gcuJo+nyOjVPZGEmG5z0xBvu21hbt1SK/5XHpS1Vus3ZsR5yC5y59iWGYyNsS4YGe31q47Rgh
PHJHIvpnO7o2Gv8z+z6/QTYKcDsG07BPuNHzG2yrNvZyvXfhMTTGgv3WgEgsYdib1uRKp7oknbid
8fcGww/SMjSGxTMi0QKhnHRfBYR2wy5goAVnyubQKa2ifDZLK+mOsZrKmwXvXvW7hWZiZ2GjMVaA
p6dkt5MiUXHYDljTg8iWMQ6fkWG3/bOcZNrDEJjrzN8Uda35/cZMNONgyNlRu8mYA/kQB2Wd77Qg
EXk41P44n/ymdcEotB4npnakOtmKInG02yrOnDYahkV9xDI7s3Am7+MBw0Y5i/6e4b9pn+rcTJht
F5pQ7mPZTVhvlnMDJEVWXD0czCnDZg4/f+2JuypegYKgDCheaBE5hcooXPV8lrdDM91DzLflY1yV
K+p2ZWe+2NtYTKtSm+7Ug5LoAoefv6taq+DA2b1xUo0a78hzk8AA80x+t6gNGZW2KMxNXuSZ2iXs
4WQdKJxUk3Qd1+nBfIVmcFG8cjco4JjoUGutBoCX8q2+UnYyVHbz1C/xg+qm9BAwHCAvrAN/KOP8
t2+X8cEY4+rKbvPPCwMXAlXxibOfnD8GTdm1iU1N+zQFdnpgDifJh4dAxx/LR+HP2itCdf6wdXN5
uPIK1i3j/HOBBr86p0Bz83wm2+fXTuuCtTDN6VOtvDTYdM0oAiB+2LARYpo8cvu4sD5mo+FFi15n
Twpd9uciEPLKxvL2GUAk5A2YEBfhcF0y8zWmsK2otOFp8FjphEmZoVHI+U6Oc7vX7Sb7RiZmGhW9
q316/xFcHGq8dsCJP6w4xhtwmS92tIK4ylbKSjv5BrldxGuM6XyXiVbYGxvuJJLPfjQIvKqCq5vp
n191/vT5reQPoLm04Dmvcbl/lyZ6BtOvDbriSa0wPBiy1RRrPzETqAlasrIbK7/grF+CSccqLrDL
5XmaHBqgfg4skW4ybRLqTuG+6R5oT1R8Mtnupt8T5KhZ/JqRJCqS+GJMuBWZRem+T8ygiqZAxcXd
VA9pE/ppbs6hW08T4ZVLazABz8v2WKmkkmRg8RVu+5FJmvSFOa/J0xO6RtgDcNwyI6k3pofdKEaO
qZ3vAFGrcQfSoQkMjJp86D5SmFWPrjUvX2N2wPjkVE3j7ieYJOUWZvUSIHzQRbfvvMxuoqV3iQFI
3UH3fiw9YoWIgL06vsXrpWBz6DHt2IM4Cvcx9hN5VwqmuvtZBs7q4K+ZA4+KB9bftn3TeZsaDHPY
eCNuTZHsTBfaAZPF5hnCuugey9jv5RFzbYFFK1xiRrWVM8YGVnulzBg1Y5uc77x28p/QgnhV6KVx
+zmHMUFb2Ill+uK40vm6dtg+RLahe4TPU7r7IRulYIbaEudLohFOARC81cGXpaY+KXtuD3k2CTha
rtVqd0pR4oV+reZ06wpmyhxT5QhHhNyJzhY/W8XIFiufyoRdk8yN3Xz1FeLyx1WatDxCbNaMG2iG
TpdGc+Al246KyIqo4qylOTSq1D8IdmDR7Ba1tLhty4HjbfFmPumpqq3+S+saqrpD7FkAO0Av/IW8
zH8slVSfzGqe/BADhJGY87Kqg40pYVSQp2cWm6VIggNkJxCZSJfMmKIgTSFEoBDzb9Mmi+e9o0hd
JRCZYbPyF/GZRq8INrO2coTcAkvXyCTtnaALeIC6eK2sTgT7eqnrOWIAB1+vrfwuQKDipHHUzkrh
QePYbVDczNZU6De+UY7fm0Im+QZfg6qe2TRH/6WjFbTuiBAfPJRkqdYwL+pHTx6aQpgiYkMYj4ZH
DtxzjyAMIsIMlIbJgwzc+YGFUMhvnUmZcx9PZqVuNCdYnNDRNFHvvUHrJURGlcsjfX/vfERskox3
S6M75BVPqfljWeacj0vVaNWVKX0nZxJHljBpT6MstoQ21HvpKdv4qEHVWZKdm6XdDWyqsjd3a1FD
RSU9/WXSarx9NQPrWfQyMdnzwocuIu9lJQnr2jopoGq0iLw7jXYlikdzGWbcK3OpxVd47m83SUQs
TEQpwoHVANnONyqYw1BM3Kx/glFjbiDX+VtRp/rdrFfpSzUMq8OXbf/XA5mPbu20EaquoKZ9cTaB
GUMNQaf1lBfMP6Qsso++8KsfgdeBHVd8z8YRgDl+KEmkvsZxfHMgocdl7Mdvxa1zDWc9/8Xwvyum
dKN4lp4oUFl2TnPQoCXtjXrUD15ARE3o0WlB7Sm9/5YSxpyRLge5LO0O/x/w56LQl77eWUtqOSe+
pMUwwsHHelyGLrsDCtM17juNZzneQ4dENLbpsAlPD+8fi5foy3oPq5EeTmqoG2ARXTx9t5MLbNos
eyonnbqsLZL8oWNWhYFGEz9bo24fHGsmVLFfvNMUIJHR+kzbv38XF1gBN8GOgFXxysOnMLi0N5tE
OxWBUcmnwpFGnkQlZrrJ7dK2c/ziGK3rXSlDLnrNP9db3eOwSQLT/j//7y+soJAguXax1E8esX+n
ChvUX31cLgeEAgUufUxd/nsN7K7z8VVlsPqVWRfrbKxRpTVWWT11XlKWB62cchwnvYr0+KaqvI0x
pL5/PzfqU5loYs+UuYPnSxH5oUUq9Pj+436z6HncjGmAnFh2qyfE+aKvUyictWHUT6qtiq9dXzd3
co6dSEG0OOaMcwhjSdiM1KQNVz72f+wwlEIYC4BmICp7U4Z5FAfF1FRPFqbJ9+Ng6ZtJOcO3CZQ5
nAuHllr04un93/v2dTvUXTx6wDWDoISL+qswGmwg51o8jQPc0joTHL6aqmQeTlm9Y3AEa/L9K/75
HRcln4UzlYHill3tzaet3JYipavsU54tUHZLAgUAUVw/HQ8JB7qByNopdgsGQ9aub+xS49iI06D/
zD6gYYDiN2sZ0CdVczvYhSXugUaoBeLYXJ65c5QAbCtySUOtmq3g5+zJAdpxPuO1FxmxnK0uHLKW
EnLz/g+7wCZYLyuax5ZBLcHA7TKHIRe9suRUF8+2k6pdp+m8NWokVLRFE5XtmB8ww7IeLIiOtxpZ
TM/vX/5yGLVefwXJ+G9m1Wh31lf915eLg7wBCbrVn1iwyoo0UeCFV0HT+IU3d3YCsbLDZtG9bi8a
t/w41GlRhMSueC9M/CWjPOn818aC7QNnxhWHWGVS9uXiYv7daAV6YZFnxZOFDOKAWeESwxa3nQOG
QPHduLTXnBbeLGnc3fh6jGD1rTJBPs+fwwI/PQaVtp+aWIv9IyHc8i5uJBz1qgnyg4L/+uP9R/9m
jwZsZ/K1zlYZvBH8c37FVKMaGKZkfhomTX7sGq168jJD7NOCuvr9S73ZJCglMSWgSV9HIswyzi+F
lyrcZBUkz3Vat58rZX5Rme8eSxp7GQ7xkG9drRb/tT3noqsDEVM+9kYgi/OLtgzcoCA28VPWWcmR
bs2PCBWvKPBi595tPO/YlBR8IR/XeAX6fPtouTKSfCatQGGs7vNLL+ZUTXkxpM8VqMwB6RYUW2Ns
k4e4RVN85ShiuMK/7mxvwraK5QrdiXnuunbPL1exmOmeMu+Js79pTzAZVEOdteRSoaWUdvdL95Dl
f1zQz6YIGgwJ4EjxLUKcvLAhDddzLg27vjdQg5i19tNvmjzbdVkmH5UfyHhnQcxoSbkXGbxh8KX0
tvHzziJOXvd6P+xwDOwYnadxs+k9Z8zwXULscaOUUQ0YpgfG8MPI/KC4zx1CreivctuYHvp1FB32
hF3Zh0F1ZQbrwms+1TKTL40o0gKKYuauIPmYLNtk0JsfBhtCviEQvk2iWXTWGLpslPddOyCXoaTW
YfekZfvL7+xZhvPQ1f0Hp++0LwLq9HAPO7X7lLaV9oqNYvejWAxLbFFyLY+uI2M7SsbU6e90a3Ce
7EkuP+Ah03bKtjTCfARUjpAOkaGZmWY8hMWcpB+UZWa4HuB8KW57KaqnITaG/qYsu8XZVMwkojrI
oJglczWW4dDLRcdB3Fdyq7vTkhyIqtYjzUd7+qmZDC3YD0lX/1bCz/kqCsSo+8LXVfpc0rNrv1ps
UatHeOFiQ01XTTsnEJV+xJfVvUuEVWghkG7/m79gxFPhqR+BOypra/dDVobANeOLpubG/Fy1dXnb
dpwLt4i+LH+L/dkgNnNqDF8sjtVqiyIM1T/QXTfCooYyHtYQuala+XN3Yw6tA/uYFLbKvZ+LBHte
XWfC9ejTJ007X6/m9s4GtchenE7IZhPT501RR0ZycZgmyqUwJRjeixy7cg5tVUoD2j5qiHCoBmHv
HdJshg/NDGoSudiljZ88p8njWyyhRnPcLmacLXlEpxXUX6UJOSZ0mqT8NCCIyzdzMg77cfZT63mq
Vn6DZRYtXA+qwTSkRJytMDUDWlP8s5Zpk1WV/wpsH7g/mhb68gYLkf6lSexARL0pPHHEXK2sNnNv
zPad9NET3kDvz74NBD67uyrJNJr40RrGajPWSvxIOKY+J/DovsqilG2o6XW5gxUVOPciS/wP5Fh4
5ZbUkNh7Bfiu6g2g3ewRIFyje/NY/2mYIdXK0KQNzk82/747DY6a7gcNFukG9ijjgoHNbQil2zMP
yyrLeC0E4qXHvF/IXw69zHWf/Bi4H/KXBGtq8WA70Aayi4AG5KoZQtFj6rft8qzJHuyWgLtd0JPE
+1KNkx30IebFqQq51VkX+MYxPIqcVCut3TSqogrjDqbSoSZVvee7yeW09byOO4KsYTkfRNr2r22p
hh8rC+0n0Y2GFile7XTXjUH3tcToKrsrCZerbqa5rHF3mF03tDMxeTd5Jx15o2NQPFIQldmrM5Sd
/Bm3fm8DBgymG5mDMH80qGPjQ14PQRmSiF0VG1XPUCxIPWzaG9i1hC2SLSXtEyT/2o1yq1X9j7ib
x/x27JtkeRaDUxiHsplxpmKSpeX7Jp+kE5p9jUCD9Yiswue0OGBiNTFYrFrckGU65pgVZVkd6RDv
x83qYjixN3hJutFHP7ZvtHQQya3nxaXNEzRxMPWFNGOwuyIzNn3c2vfeMnkzDq6Vk2U7KkYXiNAu
6leUx5kKBydGoxoiM7AWjLNsMiU0Yaa7kgLCeekJ+Bg+jDFAWiQNv2whObpDFdqJ6X5ScYO2LLbb
9sPAUx2cDdaNU3606tRYyIoDnghtzRByNzlOvRWdyQAht9E0R3CXhfsUuFAVCnQWqe1GU5PjK2VU
OZTfEgHhln+B2exdNLW/cpIRfi2iLl8sw+iGwxjwgu7jfvYmlBn6gnF0VuEXW3pO960eYZzeo6jx
RmqptjCj2aqt9HbudQ2TnLQvJm+Drqwy9xq6NP+U1lP7u1KB0EKvqLRfGnL8EW1E4DTkksXeNYeb
t2UKkltaKNrBlcF5SVywLWVnRTJbT0x2k7sudUS90W2sICdn7p6wg86Rv1aDunKAvy39uCzkBBfY
BHnoZaDq0nbS7BJlPak04DBe0nTHJuHf58Ui7123ulJy/+tXUt0C7+Ed9LaTgUE4l5bZWU9Qzbqv
0yycUBfJEE1QM+ZocLDZbBq9+K8tKvNYnL0xFAZ9x5zoAhqpakghYkyLZ2egwAyToMHsoZLjAzrO
Hnn1XGthz6QEgVnnX3NZedvkwBFagxJXTo7/hkqQSb0EiBj9p0HVyG0gCsKCJR07ai0n7TZDbmeH
bgGriWo0A5+Vis1rgME/bgGiGZ4BlPmrC8JFtc34t53GIS+f+ynXwlnlOOMpo7S8MGmCmnHnUoaJ
rrzXMtCCEYm5M14hxL9dZj7ujX+U8DpOoJf1MKicPuaN1z1TuFp7BkSqx2DHsG/thJjozmzLl/er
/kvVJb0dV0QFQj+12j5cJsV5dd3DBRubZz9J0+mmI6XiJm3w5Ng4TqK135I8yB7AizUNhTDHmlHq
rR8pqGjZBk+ctoyKjC156zS2/GV4LSGaqYrrPnKCHg6iyFp1582ZDP5zu4Kwau3D6BoINbrkniau
B/XNSNtniSNfTeE3BNupMPxQc/VR29puOm7YKNprUTpv1widH5oZ5lrM6Vmt53V80Ooaj6zHphjV
LzVy0FZy3w8+UqFlQlsRen2vzCgbZ/WKSXejQrXkyTU37rfrhB7UXNmhfKcM2azzu2iYZRSqMqrn
BcHM94brQulLFfLRtNIiZI/6zfvr5M0FiXYGLWVzsDm6eP0XF9Q7ocGsNp8Ngh8+NArJo8ps55Zp
TnOLUOOaA+9biBTUDg6EA6KyIoeXXAOvwrUVQWf87FRl2zA1cnuOqACySDhoWlKRoZy5L2rxvY+2
O8A6Ny1VPWjQ+q4Zo7yFP9Zb4Xdz2LD/oxY4/+2eg3CyEWP8bJeDwv3GLu99v6lxNyhRRxlFme1M
o9Q2KtHjL8WadZ0ZrfU1nQfjqfYXjCnefxf/uCEH/HQlk/EumDBf9JKzxejH5xz8aOC4cKcz/vgy
FHgKRpmDhA0PrC7bNLCXwKbMBUP2xKAVyQN2Tces9e/9WF+zIXvzVWB75KzWs3/eFVPX80eUx0HQ
tEZaMHXR2ynE4N//1neF+mqni3PHofI6O511QP+v35BA79RXHsnl8sRsENoq4/Z1qSBrvHhFwWzG
TjEU7Ulrsjq9RV3SFo9eXfrdAfkdlrRe7aDxev89XB7SXJSvAiUlYjZmKZf2t2VSZlIUvv+YY9Xx
s+/pl/cdf2ruTZ1aYetOsh12Fibj7ZXy4BJL5pzEtgqeGB6LwOOXB5U+tNDUNFB0qCvB95hIkA91
tRj2VpiBCrbOIrQvBZYRdoSj+Zxe2QsuGVx4GaJ4wswLFR2kPwgd528bll7bItlOTlXZTN8mU0Pb
Wy6EY1pdkX9BENXvAzvRTqQvCtQl+fBSD+MS+pTe11CrN/sE97L6WmKkCXt5xZnP74VESbuD31Cc
DJnNt6sZ3pb+SRxiTKOO1ppvGQ5BkMQYm3RyH/tL/mlsl9g6vL8W/nEfq400CQFr+YKk7eJcEJlh
DYrJ1mke9fKmnWd5b7eTRwcILelHi1fdN8+eumer9LVfQJMJAmbnymH+dlm4IFrwedkzgeUuOWxB
jm2AKEbnNJDKVEVuOYgKiYKtv7R6b8+b1B7KIbJRDLmhZ3qDuX3/Ibz9ICia0NziywAzH5Pf83cx
4F4qpkafTvh5yFNONPJu8YYgMuOy2heW0m54RNcKgfXB/g2scfZjQM+JRB4GarTLYSLxONZYy2Q4
df0yBKEbl0EdqsLRbsB0xP79X/hmn+EyPFuKZB2/FExazn9hBlOgbaRhnHy9GJIQhwpQCtnFv7NJ
J1qQWKgrZc7lxrr+LhsaBywxi9nNpck+ibcd4eHQuOxlCQ7TuJQf3HTK5nuoFuMN6zj/xPTa2YLe
enxhS5H6V17qv34yuzoF8Wr/iMPd+U8mnNCoWr3RTwsGWvEOtGuc75MBQ/O4zAzjpmB+VlwZib9Z
yPxqaPQ8PQxBTKrT82tmcEpkl8/6ibiLDKuXfukOgCqDHen+6Fl34EfyFSwwlpFdxenP91/yP575
epawpQOz0IBd/OKKVl16cW2dxoUWNET51n6uV7fevMe06MDpJfZlCj4Fcd+LsPrSrjzyN0vaWuly
jLACCo7VU/T85zNmqPVZM83TwuSn39hZrdk3uYErWxvESXZliV2KbNZqjiKSjcvkZ6/KtvPLdWmJ
iZUeBKdS4Oq3aZrRge3fV7a6g37QV/uhy7EPkXHaWwgTXaiYlZNP2ncIJJYFVj2O1mEo4ZYlWZBh
OxuMRWGFo51CWIoau+7kse9mvfZwAXXSHYN94USVcOima2/ww9rs0i1Ce+xxwsWFxVpE1NYwcMcu
BQzP6nrEzGPyM2czOWtz2Ad2/5CNk+ivDAWMtXA+2014Fp4JuMBeAjHh0jCyG7O+Yo7knop5Amwa
q5PA0MpGXYPDVzXEtH1pVnjHIaurbTf1am/Xbvlt8NP5FTeacQ9fVL92U+sLuLiplZtMhUGox+qP
dv6CUtscnRQbnJNRAnPvMy1pgztyBeRgRIVfanseeA2+iJVFsK17U2r7hF0sexJGXV6zj3izySOd
wU8PDjANAdFyF1sgfLe0XaZqOZlmmRYYrqTxJpuneYw8o3a2KI5VKPLY2rz/Uf7rsoiOV+9/ah7/
suZAquRhIFMZJw/nFudGc1uyzUhoBa9umnrU7jqoULuu6fsrI6p/fIycZ+wC64kGMrH+/b+Gn1OL
nBIun36CgJb/dlt/2aStZpL/jYCvufIrLyWV67cIY5EL0llS2V+eZhx2ZbAso36K0Yl8SeAFDdFA
X1YC8RXphjH9Io5Q9tUmHWrP3DaJYlRhlKK9MeAV3/mtN4+PGO64r6OZW2bYaIvrhVPS6pvW7cW8
VTVziOcBUnYaYXeTeRvMkZpDhrB4DKu8LoONrbICwUg7rnx3Y+6zECfOQF4TIf1jl6d9WUdiqAAY
a13s8oawkO+Pk3WqRZBsixw/LddqcA9rLas+AC4XZbgw2/2tlal9eH85Xdaw0KJBO5DtE0iHEIrG
5fy15qKoFhO6OALLIu8+9kFjPIjCbZimMAkSYR6LJbsF7B0f2rIbypNFWz+EBjBx+gnhdXlF/3Fx
6HC+Uk8jE/pDWWUiuq7/v5YZ5XKQNkwk73JcHdoc6eySL5GeG521cT3mdXrIJ1B9MjO3VBs1o6IL
hbZI68rR+9ZYgpZ77aAQZ9Bh8KWf30jntMFCvr24E7E9NUNUVqpTr2TcmkHELCjHrnD2WiD+rGOS
HJbd6HqbpTT6Oyzehv6o/LZ3UhiIeP4Y7P4VpVKoDYHRGlFlSd3/ZWfJhDkXZJc7r27nAtuPpCoj
N4aPfOUovyzLSX0jbB7ryjUTCS7Kpcgrd1SjW1Vh3WmVx/A87wb1oFtxkB4DWZOYFtWxZ9wHbLAF
TvSZr2HAtUh50xXOZF0rHi8W/J+bWVNnYH4BYXNH549WHwNcJYfOPuJLZ5M6XUIAJYqaVKjVf96X
Sn4UhHOnxkbgF+aEVpcXYxYVsWq7LmxysydK3hAxvqy9m7yilEYD2o2J7+wyeLscxU6fH+Wgw6o1
8fCDOQqnWwfDLKR2hGzVfDH9oXqCZYnnQC6Dvr3T4kxf50TmLOPQbnOmcVkvuzAdpqmJjKC0HvrJ
x565GMSc3GFI1N76KT5wW8whkz6yRkieDJVYl6+yG+ZyJwuiOTG6pObv87FJdolh1NMLsozsUz/C
gd30ePn90DwYI3dVZ6dIRLrK/+FnRNneStmOP2XM1CGkYiEfi/x5S+6rgO5p73pafSwqB//OXpp0
2zkC5AMGa2gZvFjALA4x58v8uxp4ED1wxwRh5xbOHByBjLRmrxrPuMnroMr4gfY4b9/fVcx/vGHY
5muI8upo8sZwXuqzg7etlt6Zbd2LG9WLsjZwI8A7OQy6Wtykpoqz2wGfjHVgovupWYe2Iyb/poxT
4i3ZLXtzW/l9JZjkIIr4NS55N37IJqamL7pW+O13ONpDv1sgpNc3+JHmz/mSGeWed6wjX3bcdsk3
U5dPBPJpAs/ByMhiE/55Zxd/9nPP7wGGAoFX6vs//+2vh+MPQkjpCiTL13++vgeiZ5ukD4KjB7/5
V+17zt5dMqzbDDt+1DU6uHBkfgMmkJbBlf3zT0LdX0USHxdh43+EFsyGkCJeXDzw5mTBVtg/KvoC
9DS9UBDXiVAtv3tpJZIXKvjCw1ErML6BUDjZS4eA3P3u+CojlcD2qWBczTS+YfzR921ITvv8YMEG
H41bQ+SzeAF5ghcRFn4xDlOUOrX2iVW14NjkxDK5j5tUzzYYKfpk5y3IinaQ7vPgU2KkwYMfL1YX
9Q1fZUuPirMNJURQ3eOZWuWHbmqb75MxMae/Utz/eeYXj4WZFQo/JGUMWC4fy+II2tlad47TUMsK
YTvOfsG94TTDFu5E0+0sGsm9I0WZ71NHk6+2xsfNkNJ3mqXGhArW+K+mTd3sVgdlzsKS7FXtS9A2
8M4FmEu589DKmxujpvMXkWyFPjxNrd/02rbCQJNDtETmhBpMFpwXji/sZg/NPJEbRF+B+9WR9JHP
RjP51Qc/z5Luf5SdR3PbyLqGfxGqkMOWYJRoyaQkpw3Ksj3IqdGIv/480F1cE1SJ5alTcxaechNA
d3/pDWunSRq+oOWOiE0OSWwehAEh8YlhQGF8TlEs7o4SXid4gmiYKr/X4tHamIz8yT3zStdAPrhT
sROFGvRPiD7yWk2nc04iRzXgwXPS5FyALGYOPtijqKDHV3XwtUyYsXHDUtDikOqmZvLNDgxkDhpO
jvICYpCOkiyGBDXiGnh+YAIDQTTMG1HdK5RK/BfHqYswX0WG/uXjo3UdloFv0uFiKEgGfB3IQCg4
ZMZJdKzL2Gx/e12v/8ABwe12mKqGFW5fk0ZCVweF7qwYjTo+wlUouMJdTywAAnaBHGCEyvcEDkZT
w7s0jbVxN4WlNazNBA8c1Pi8+MuoVH38YIVu6exbQH/GrXO6KGbmc0q2BWOYdAffO3euwP5KdOJM
tdD/aLX7rJoHKHYq3J9IVYXZr6nRi+yX5iZFtJJaMG1QZx7jzRjNlNDO4SSvW0eLQrESwdjon0hQ
U+1RvMGJEyGNlxCN+lmTK0c/7EcZW53zFEYpQc5S+9ognk5R961qMif6VUed2BSwegJv49WN6fme
TIi7bjgNTx4tnhheAcP3KiINvJHkv3NN8puwTLQBgbuQ8C/fAJwbN3Nzb7y3QRE20G+89rOhmEb7
ictDV+9N0QG897o2bj4lUp3iW2Zqi1pq/gR4fc6TMxop1hXjgKHJwGyr0+5bm0b1p1Sq4SdhtrLz
tSxQKcWTHHUntI0nsf14G1+vTOoD34CsjDEzoOzLRzf6npKjEclR5jm4mUwIX6Tj+AK8odH9zHOG
tYIk2+ePV13S1HlgOsQw/WfCPxtv2U+SlioMCSf9XgvzTqCH5oZGuA/wPsZB2uiL8ltb4xbg90Zf
pT6iSIrF1a4o2jZXpe4266wdm/6+HpNh52KFZa7UKUy6U1EVmX5g3/Z5huxuIcN/f18mwnwQJRAH
hK4xb6W/DouqpW4SxZ1yD5XQ1XYoNaoQGCfcks4lGH3Cm9V90VoiwI2F5z14GTYYu1Hdg2N504ic
//yvhfOeMb3eTtERXcSqXzNFbvemCtRkh2fJtJfpoH39+CPNn36xIjQUPg5CiPx7CdZnsFMOikzi
oxsl7QAOknL/RW1DZLoB+gxWd2vaf30MAVgg58OVCjmS0Hj5iECC2jpKYvYi3tPmlqfrzXVH3hx8
JoV240dXDbQKxGUTvbYY+zSnjx/4nVc8a4ChPTBL6tB5u1yfQstJkEjw7uu2SO6GYK7TCU3qqWXm
8UnPgqm7kZ+9dQ8u3zFGErPgAYJCXCtLuT1Gu1mVq6FD0as5yDMNTAtOMOpEc6+opai/ZaGMGz8d
BBDSCGE3xviFFbmf+6pywi0p+yhSqkDUtZ9gjyLzqqtjbt8acL4T7OgHwC+fNYdQs1h2YFWldyrP
FuGx9gKS7dWodOn0q+tl+6CMaIisRB5DHElnaEaaRdWji8DmrMUsA+0xKipZhFtoN4o82hIe0srW
80h58IrMBk4yQnvbK4NhvSqBpoh43fIRim3o5F34bxNC7h3LBH4A0YlZGZIHi+uuaOtqaphJH8tB
0+6SMAGO0KlxpOzjKNNks1IMUosNrMqiusUAf1OMWHxsixhL8ctLRC9tsb+jMhKupsTOfZ8kwzfL
BZxXrMDngxF2qj7kwpqk6mLJI4NgNs2mH+8bKuLMK2R4gsbvwCCNTyPq1oIUqC3yn5MJfu8lYSI6
fcFNoQWWqMRe+b2uR2Nv2WmHir/so7mklyHqVBvPRTTSH6a8AA7sOHWzaXpPGY61BnPil6iVKhaP
UR81jdhESpcU4Wqs0pIZUd/ZhXMcDOa2zx2uBwfE1ipz2+QI0K30zJiBzlh5NStEXoufnNOWvAYq
oe2HdKZ/9IYaDtm2chuDC/Pjc3sdw2ZI1jxzYirCeGBxJ6fIPc/ld3h0uafyteI11DVuNKnAjxuz
302N7a5ThIPSf18YqhYbCVwE8I8lBg2FRwqpEL8JhvFtSgGCd4LoopKfoAiqyTxPjvBHblV171RW
szAJIyiOo2lcObs5UU4O3gXT/QyAdhxfJJ0ttiNandmqzNzujzpUSbDqkG337gLTnT4JWRRyEzS9
qQD9NpE07uPEvU+S0d10pHbO3FPTgu3kIYsO+d3LEd1W0ZT8GqQp+lVNk4/NJ9Juzd0HVP7jfeSN
iX3fjVYnf2Yjov8PioNk03mqzfRnN9Q0KJS6RzPFCtCz7jc05BG4XzdmGhTdGkGlW9K9b+Hh8njN
6sJksUQPCL9vrYC/IuTcZXeMQvXAHZcJLGHG3mJtyLQYzzVKLl84KqQDKFd4z1Q15Xekxjt3wFQ9
mRpQxHT0i11RJMpv0Kao7n68R9/5dZx7g64icrsz42DZxesY0EeBC1U2aydYZag+9NHB1GIqJG9K
XWcXamXzqY9aO3jRqyEnq8atI66R7YEW9+xBkjXW6DLF5s9urERs/vNmpvlKWgOjCRYo5+gy+kmH
1uoAx/LYWX1yp7oJrAQhKHPCgynZKDtMizFpNUEjF+JGDXIdeedi2AbjqM+6EEv4RD/KKe1QkccJ
onH/wwIGkJYj4j1T+hZAj13F5vbG95iD+eVuQSmJzj5z3Nm2YMk20Z2k0pNAz4/WABH9vs2C2N57
Qe/uRFycIGBM/6VIfq0QvR2fbdGD/q17rzypCN5Vh49/zFWrmcg/Dxhn/hRclOWrdxKnAk1c07C1
J7X3U1fHRUjoSv41DBHj9YGTIQmHnSw427u4dIqfSamZSnvjZ1yJ/85fnu4deTnkxOtOM6g4t9Kz
Rh6TqVPG2AezrHZr0lJ3QOXFGjTzs4Uq2GOLtKziI1ZvZad2qjucdZgOwqFY9cbgRvg3qABUn+qy
70wbjYJAKi9NppjBictQiQ4N0l7VfpbTjj5PgMnsW1m6fbWhiAWgu5HhnflMpLCXmzkjaOLYHjfH
sHDT5AeDjag4g0B0EZxnpnpngoAsEY7m2kaRFJE/KAhZ3H/Bfj3dxraCdwehS0MYRKEtXqCDTAfN
52p3vgdw6Ysn8PHFWWXMhmpENgU/grRzwlUN2z1bl1XuvsROW2IZrY1EHSaWgbPTigyuAeIadWxm
a6T1zf7OKtMY/l4UDLOsQEJ6INcS+6d8H7RB7qJioFvhDxtPpW5tKqlqbRjGlkjWBBFl9aQ3ePZY
VtHmD6GVGR4zYs/8EfSJptzJQbebs5IN9pyX2RATYPC4AJY1Pd5LS8TMLVNgFYeW41GvtN6UclWp
TIw32sRo5WCjBxrso0FDb8/KdNI6ZEEdjNIlA7Gfdsqg/M0CuAqrFYbqsAsyO3XBuDW9mylfbRS6
IfRHhkBq+OPzchXwUWWaq0bSZoAQ1nI0YyHibmEqEx4Vu9Da18jqYKkFcDLvMExSUDOLyDpm6MSt
S/yqQmFhIgyjAocyjLvqclvJqGIm4gJzH6cZ21laSrRv7F6v/8OQIW7u4lqrnL1A2rr0R260V6sv
7O9TVqdCrtQh9cbvoUUJxUQvYRrILReXRUvPGFuDu9DUsItdSdSiXyMi2S17wiVKkYsdMDnjtTe8
LCrlC1iBPqQM7/QiOXoKjZedlozO2hgtOBWGCI4MbdC4x/U3oA+Y9dkup3kT+WaiGSsaig7GGMjS
3+i8XE/9+E1cfrCRuXAQH1tEHUQrVCmyPD+y5+WI8YtpJuDJS+EcmxCKkI9BC+kCJiLGtglr8Vo4
gfcdKhfumIpR9u2Xj7fW1VUMiRQBwtk1ci5Bl8Nl2sk2jL5AP6oIBXOqo2wztUj1wBBzmm+dBT1P
NAh3wszdJ7EMzh8v/8YfvQhLrE8hhAw1gCbq/fn3/ZXEDIjFkhgo3lHvUP3/M87TsBObsq+3TMeg
U5mOqGax5zSye2elF3mYGf5YoJWHmJ8FBLmeeWelkdCTM2L9JU86xTtEOO+m0q90O9bSWx3tZSTl
jaHQBj4Dkuq1jEBpOJEhEz4Yzj7KCzIS1h3xoicfZr69A0slbxhKXJ1CF/QvM1EIllA4iZqX7wip
UNiWbW8dnQEVuDYtnSc3k6NY6TAzn+CbQ5PLwSQ/Fl3k3JjGmvNffvGBkKKbYV+AgSABEykXi2Nk
hGOLZxzZtG6RHpRGq75IUy1x9endEKsU6RgR8ICiAmSvb6y4SaxgNYwCWx0HHh68TzYAPEjmfOoq
wo/kNZLuWH6qsj4Vp1keaNxBgcxQwsCRS/cFwsanvu4GZgWofhuR7ypeO6XI8qTx+KSqiun+SjWR
/jHTIsZtSo+71NdyY4x8HS+B5xh217Aa0aFzNviAQ1jE7kh694U6lDoOY13jwTmC0BADAjL12krW
3HKKth5VtQi/620pjn0SgWxYZeAZjdYPMe44DYYGO/jG/l9e7dxO3Ewa+heoBQDpWwRuJo40o2u1
uBtEV1oAkeSE+8/kqDuQ1O0ZZiv2Xtbs70TOdD9abb6FD1ju1QrXLMKF3I2m0O5MLXLPSdGjmW5j
aLbycu9WFXb1S02Vf+YKjISVjH4RC2xrSN3CyQVM0NTaK3CBf5fMKfaxDvys0tUSK7To68ev5501
ZylEeoDu3JlbDs9pXJR90Cj9XVajyxIPVecHql74CAL0e42UaBUbTndjyy/7gNxGgO8AcpIZ0h93
Fm2xKqmga7t1uy8YxD9bDpKDaHIUhlw1KsOYGztg/sB/n6+31bj95qsEhTR38Vod6Sk4l6vtvsIZ
kvZbEaurFnmraj1qQ8QG9RC4+sfSZ15z7suArmDX4f5yeaZDvevrGvuQPaB96ysCTmJaV26YFg8m
iDZstxSRPeeSPO/Gwu+9WqIxteo8gaEwvFwYsQYvCCyt3ZeyEWunt8ppC0M8blbgOZxbFhVXr5au
MxNwRJVA0mHtuThbwga8VFD4H3JziNZDaicbL0eFCUvwV1FR63y8Wd/6LhefkvVgabAgAKrZjfXy
6drc66GYTvZeoHmd4ftUj2EL3HlG6X+GMWP2vtNO9vRox2N1J1Klso8ZtiPV5zoXNB3qSQt/EAX1
GB0vRUGCTRpAVxKPu32t24n13dUy9WfNjTZs9BFVqLXdl8lzkcDG2RBiPW8fu4V+Qm0MVcy0QGHg
WAjP7vdenOXRizdOaG1tCxlA7t6w4czgV4xdmvYzEh4gBjqupZx6v1Zbmf0SNL9gx9ehBWM5T6w6
QuCypIFYFHEg/brN21862nPxvYrQW7bFyMcJv6bU/O2hAce1rvFsCw9Y4XW1b5ijxX3OLasfe7Lw
TeGC9/JFbYCs1HunK2uAFoZG+VVE0M2LMSzANztdJ56dxEvLPx9/rHf2Bk1Jj/6ZR3arLm1sFc2k
EEM84DCWoTY961GigT3L1T/9IKb2IRtT/cZBv9r7IBJmlQmaWJBnrKV8vRd35JpWFh9SoWUPoE41
sQXfqP5QYhmXm48fb5kyuG+LMa8xkNkmbVic8LwsJU2UMT7ouIQaNFZoWiJuP6zdAFdV4JvVpmgQ
olp5Sn6LCvPOg4J0mqU/USqh0bBIV6y4d4McxjSHfAiYBOvqXahVxidz0rtfHz/mMjnhMWcCmgtU
m/wEecnLE5dhbkelKOw9NUy/qvUywUwEZ7Xkxrd7Zx0XJDTDyjlZdZbqoZrXoAJdxu4+RF7B/Nqp
XW/d5cJU21s35FXEQ/sEbQ4ooNgNcJUsbsg41rGmAJazB3YePDJ97s9q6KK7kRfVhGtuxpDQ67vs
H0dBM650xvmTWcMxvsLcUYlHllUB8Hdy1I22zghOdOvpdfc5a1AeQClUinL/8cdb5v5vUFPawTPM
FBYTPrCXX89ELTBtmkA/aR7CVzDGvTSo/cadOnEYkYc1npou6XeDUxkYqClW8cmDdJjhamyp92E0
ueMmtGRv0bnHuvFT0nT9Y5oWrr7++Icu7oq33+kxtaIEBphIw+7yd2oh9jt4v2snMTrqF70IksRP
m6H1uaSzYi1cET99vOLi+LIirX0GT3NwngWlFivSg1QBqwj9hNHcFD62xdi8RJgUj+vB6TQJvUzV
vqMwHIUHw2nMLx+vvqgJ31bXGEdCQ56nC8tW4Sg7o6J/p5/aWSC9GTTrlxNYna8UyMIpWIiuYUF7
2yYDntAo9nRjX1y/bprZNNYp32d1Pm+REfGUJvDyyTiFFQYyXVlhyWnl+ouHVrDmV64ppxu35eLG
entg/oXAET0DNHIWGxHZyNbDe948BRjrDH7qmAiglAkdDzOu9RtYgMUJ/7/FGPrC0eIlU89d7ia8
21S9qQrrJEf64w+DI5X/0JFAANk21OET7oARuZfsDh9/1PeekRYn/3MgzLnLZ+SVJkrOXjsxq0lf
FQX8h08HybkzUbH8x1rh7RlnuTAqZM2bpaoun1FHpqKXoBRP9HnJapNBUU52F6iP6G4CFYogg63L
ph1uTDu1Oaz9lYG9rTuzkmdWgE1KvQh7ehTbQi8D81SFk4eXgom0v2hbp/Kt2BjWRZE3vxsEaNAy
UHDDnaxwAz1M//7xq37/Z+CrNUuDcY9ri0+slLRUBsUxT52haIikGenWRggaIbKwUO41Gdl3djJW
v8Yodh8AmgXwUuNbfIVlq2l+GYBNiIoax9RmkH35ETBll2VNBOUjNG190EaUgHbIa4QAjsIYkc0O
UN3nKR3sAlpMioiL1/fTfKFE2R4acz3+W5CZfxAqcsRpRtJojS7VHUxhFlkqUvNU5ylgPhFHW3S5
9U3ieOlRBpW4cW9fb3m04sh+0DdnVeZQly8gSiD84PobfJ5qqAmrRuTVVzUDWl/QmxA37pDrS5MM
ZG4MqQaofnPJJfBonSmVXqUnbaiK9lGKZDJ2Q9N3a8NWIixM3bhz1kVU199tzH6+eWqHAtaNEuT6
bmEoRhXC5U178YqzLuluKqU1lvicN/krv6f1k76nU5aWuTvtgiDU79MAO56PN/zVjc09zW6HpU7N
jJ7r4kVrBKUu7BELAbcxFFvm0Suo1wds2KpmWzFpv/GY1+sxAAffPGPYocgtG7slOv8jsN7gVKZD
FBywbIy+IUMwRMgnhY3cpOYw/dvEDsQ8S/JC594HN+gyoS5wBkCzyfVOjSWr9lB6VryrMwe34soq
hn6nTrZ5q9G4bGC/LTqTrKlh2VlXXJzIZlKTlXl4zjQ9xJIHAzLxDeUmd3oemsFM1qIhNb3Tay/7
ROMA5vHo4TM6y3jnw6GWtag3XW9Hyo2DdbXX0TjCJoLiaea+khJfHiwvGq0K+pl3yh3ZvqQCiytE
oFx0iCjlzceuTqlSmexmp6LLC4puJ77BSHtnB8B4B7mowjdmJrL4BZ2W16UxjuG5wzPrTg9j/XtQ
IoLpShGmfqpl4a1x8fw3XoQWnhlRllktFygzCp+XzzwE+AUgH+OdkFuflPvSyPJDVrkup3nAaDx1
p8pcRzGe0D7tAaZbHx+xq7vMhBKDAAQ1zuwctbw7M60D8YYC1zkCYpRs+9TJdg1yudHOYmp143xd
Pyv+xfNzzqghC5TB5bN2hoyLoK/Tc6Io8lCB1n2erNr4Aafvm4eW3Bb5TfgEaKogOvLxc17Hzvmb
ojBKHgZgyVyubZRI5TqoiZ4TpJW+IM9r7jDpUg+yV8R3O7JKNO6AbMhAARTUF/F/A2pWNw77Owdv
1u2lSwaFfBbaXCSEhY3bDzrtzslocAQVDMWlfIqHULEeXcAfWNX3aCI+xDDuZ5PXQQn2plKkw0qr
+6TAwynSj6LXp+nGtn+rnS93IfofACvAYr915RcxXUGJvYqGxDvh9D6Gn5PQ6Rl89OG0xXmuLLaI
1Y8BvsGh2t67dhPXPv46zSYCyhbuXZxckABL+iDx4cUliNKVQ/5VVnVZ3YeWDf0Oi1TEaxMmAdvW
8Yb/6D93nyWa89MZS7+q9xmJ1dUmoy1/vvHhFwAFLjuK+TmIcL3qRLHFO0+SdNIc2XHAbFcRuOMZ
jm8jo0sDyZEQ6uMQcwDNROMB2aL7bNTBjjsiPTpqd8uv4iqM8lP4IeAUbRNth2WruyXqOHYwBCfA
Yxaj6cwIv4S2JpxNo/Zht8pdF6BYaIvk6eOX8M7CxDQaU/DvKEWWfQYb5fwy4AY6eZbQcHHRs/Ab
E4C026HjjT1aOnXPURgp041Td327kJCpjJiYMxs8+KLlzT2A5W02hGcpLS1HMV+rfaDhtYaV6pDc
6K9fJ6azJwf6rnQ3qPHUZYHnVqCzOgS/z22WhX+AJTXpTnaJIR97pfeszYjg1GwTYwOfzAG/lk8o
RCnV2tDS2lg3aq3cOFbvXTpUK3M0e4NPLOsGJQylWXd2dI77wnmpCOYPbalC/dIMpFBTGderPEuH
Q56bAQwnpRvA+kVy9/HXfxNNWpzuN/2MmYNLX2yJQAYNjAKYDL1Tr7RFdTBjZXJXmDbo2AZBlpw2
eVx2KO7FqUBksXOsb6HVIIpYmVnS7odSKYKXwBhlsFLMDCth0OQRcPHaedQx1voMPyPKVxndq9oP
xqF4GnFcsHyX1qx8QOdtjFetmYefpjDK/jgteQc97sI4Cg/9122YGkn85KpxG/ngRVzkHC0E2Rgc
pKjlI5Ec2HeaJrKN1QK93EaVEo9+UIPx2FmlVHZt5iJubgXI4sPsVQNvjUROGf/CFb2mY97iw5Mm
o5H4Tce+x36kaTCPtLQmWs0oTiBLXp+oK9Lb4jM4+G48Soh5/ZppdVTfqdqkGj8NKzPHu0aa+rgZ
8O3CWiNyS8CRcT094tRp/Ki8QoNslSbxy8cf762oW348NLIJHIgCwqxYJMFdW2aWXtvBSZrF+Hss
+nraRa5i22uQ/7Hpl/g6QPcZoSSu8gaj5FedSBbic+/l2TZtpOhWoqvlg4mIa7jq3LL9hVZlHftp
UDbVjXzibdSy+Lkz/ECj5Kdc4Cdfxvi4GOCuhJ5yiqYi79bwQqGHlWEwqqxtRdF9p3dZ/RjKRnV3
CqgygXFPTyHT5EFnrirUU6mpRG909UoZWtXcsLVbJkpNEq6m3tBep0BlHxiZWv3U+iR9cnI1MTco
garDWpNo2W0gQOePVoUJ+0YBXsPCTQ7rEGFRvWaXd6nJ/yHicshq3teqirqx3kiAE7fO/5zQLF8G
rGNKRFCmc+i/fBkq/Rj8j7zgxATbUH8S6DAjWUE8iEImU2NlfiuYieHv24+F+gD52LvzYlUp72Cw
qb3lBx3mpiVNn1sl7HWeC1oEDy2TuhnWlbW4mG3pmKU9GsU5ZXAuHg0RTd8T6DnxAxhnaw9/qXn9
eB9fr0gzlq4beT1zV6gQl68iGgxZlamXn+HB6So2P4xbx9zpxCpsRiZL5S1Q8XsLohnEdcdQkonM
/Od/IUBAadHjD5rqnNu9uycCYtkytln8uwJkpe3UJqia/cfPeB1m6aCDIyaOv9d4zkIl9yatrc7o
jTfWysTLvMmMSfPbvEh8o82R8BTMtG4se102kd/M0yaafuicL9OKHHqJa8VOce69OnAeYmSaSz/x
hvo3xkXQnpm8Tx4Sy/PAd8LS2AaHhoJyeyPYv/PCOfEUb0xeUNLzFnuqc7pYF2QwZ0TDMK9pANlx
H0bfbRNed0kueCObfmc9GMlMaJAtZOS2LF3kEPYKuk/iXGIjtMvL4IdXAClDiLbZ4WUYnT/+uO8E
cx6NCSzbBv3KK1PNAomifhyN+hzgW6BtkzGCwOOiWh6sMmGMW0G+EW3IcTT9vqOdTFDqyiw+a0Mv
0xuV8nvPDpuI6/ENZvWmtvHX5lYRTcHUoRPnMAj6XahP1dFINWOCgQteArzzLZnYt6H25VU2UxrJ
ITnF6HAt9TsYVJnIJ7SgP2MTA0043dYr/bHB20+VQys9Ea0ATtWELK3iNQS8EQbwo4qoYAHKyuil
rye1i562WigG2u+aA/cdHVTMCs2UCrs2TOxww0ItfLWdQEW0XCMRjLbW+G50ZdptI6FCoOxdtKmB
fZaN9dkbnFsG5e+c4RkwwZwd+DTHaU5p/3qznpkoxmDL7FyLNntWo8zewj+HDZEY/V1VTemBuHe4
sbXmy+/y5TINmfkspIo2ZL5F0Mz1zC5EMDlnE7HYM58TEIM+GD/qXug7W2mSrwyS5TbyWt50GNrV
Xa1piu4HAJhyvA218Z/PFkMiHQ8dYtasyDq/pb/ewujJ2GkAOZ9DcG5YJo+2tckx5xrAtLr6sUqR
vbuROVxv6bmbDK+H+QWQ8itWT1z1adKlzjmDLqMgxI4qMC9hfIkTxEJgsYrhRmp1XZ2wooF74tzv
m1WXLx+yx90EvBsrpsE0fY9iafrZNMX2StRFt/n4E8MnWX5jFGnRcJzjH9cWz3m5GuimmiQv8ril
nan9GZkSgRF0uQEzv9KFaYZmG0Lj7RC4lLGOn1+fol0dRm1ovnCyM+8b4nNKo644UfV4j0ipgttC
0CTZ3irtTP3DeWtsFHKSzl2XKRi6n1IPcAa1gglAWoLrr9ijTxDeDSpGhaAMJfkWsuvDQR2gRT6H
0gjNh1llNl1VFoQ5XoSWtMZP+lNQQe4GvRrJ8zu6d9kaXJUy3uHioX/Sw7yxWh99JxWVftNqdSrK
0dNfFGo0AgGNhWdq3G7CJtHEodPKjWCLgQ1u0dBX23SlJIHz1emM7mFO6NO9AJKytfohkus6ofG7
7jmPqJhATcf/TlGRSvV7XA3VF8itUl2lpJyBX/ViOrlK7TmbzPK618jE/nLtWqX6mMtefdIGSxvt
lVWYXXBIkrIKjnYUukB1Y8065W7QFGgHZtpXq0ibEQi6FnxOygHqZI7CgViXhtT/kI9axpeCY1je
l6GFmyv8vfp1wlnkp2jpnu1aVWvuOc8KKjbQ16dVmpZj/CxK5q0GXujf8I2sT7EZ1qPPGCk45yn9
KKRY09TPO7p067LOmnsEWMvEj+vBOdsI/X8Jwr57Tp00+NWlnpataL4X+aHTw/BbBSjvD51JLdgg
0VuHTyghTIafp9QBqwy5DcPHjExmD4XRBf1DovblK7o7VFGjltD9rQ0vwiUgw6ME7RB9DHcj7cJq
HXuNKhGkL5rXCaKMex9pUVLjaOfiF4TJlxdtKRJD85M7BdI7AT/AOIBOkn3v6mP/QrezTLYQ0It7
0jTX84WNsQdRIUL5ZYzH+mRPhZQb6FmhXCWJXWFET27unB18wZyVirTOD8txyp9tpffpAw8Vraex
c9vNBGz/Dmx1rq/MXm37p9GFo7eeJmzmNyJI6z9VgHom6Z7aT34ZOG320jI81LFVKJHKN7tGc55x
8g5ee5Py9gny8dDdu2qq1L5TtUG0i3J8bWnIjJ1YB3U5Tn4FwdSU0BksyTZn2PZTSKYhfsO8O98k
2EjOxyvEMDiOpTasW6btmO8NkUYt5lWdClqGsZKfqDViyrbead+6Am+E71pVm/pjiBZ6+2Tw+r/R
wSm7VzNy8Ntc4Vagl4cozPqj2mmi/BH2oHNPTGIn+mo9IOYNPuSN86ttwqT/r4li035oUMyctjni
FOOqsl15V6qxN6xmuojBJ0Lb1Eob77EyA2Hdp6FQB4g7HQyZUWDN7fdjT9W0DvAWeUAc0crv+A+z
jcSOY7B9tBjpTmbkSrOUOLnC3g2oOL/kVhphLKhWEp/7Gmz1JOU4rTJAj+rKCvPJWY+TWTtnVPfC
ku+bNu5aydWm86Wo+0cxTZN2oPxRdoC3LW8H3xUomgxtnF7idoy7beFJHBT1OhuRK0aOJDzYE+Cz
586sPPHA8wblSwIplGoyEyjpabVuf4aPEWobM5f5HznDS2+EyquEgagNimPGNDB1ZwZ+ea8btEsq
3KpH8DS6dQqQKk3hpgRox3VQKe7MCW7aLsiC9Bae4Sp8MacC5ovVHek2ON/5z/+K0WDPQrejwDvb
WaH8TsvwWdKyiNc6jl3Nv+b2FnLclIkM/+b6bemqqJp4NUGMcVEX6cptWU35a0RpA0Z+tKyzLsV4
I8G9zraZR1hM3Hky1AHAUFw+3URnCdEyHesZNKE3QIzUh3goi99wUrQHTTTDHQwDY6dNVjf6jdsG
9WrozG8fR+1lZcWMG+smepfc6nTGr1DUDDlzuEr5kz4apb4yKoZgWlvGr0qZJVuhJpRSEzZzA6Yq
PXqPIm//eSIFhwLfIXrXkOu8KzphXoL5xHEse4IJXAdbNdGHP0rWMqRIBYH3DqdS/UY9ed1ItVAi
JCHliSloqXcu3z2WcWh5cUucGyMuV5mFLUzi1OGnuqnJDTD7qx56nMfd9dhkzWtVBsWKdvcImMyk
2fuveSHnaxZnp9YhGYVlePljEGujY6gXw9ntEdccE036yClIlCos6Zw8qdzitr9zrhgBUt8BFQJU
sIT3ApR2pqw1xrNVZXCv68ja50bafxllGdwSBFheHvMGY75PO2TWnUQR4PLh7MRVgtANy6fWEnq4
9gzpoTZZ45rpOYk8Rq0Qn5k/5n8+3tcuf+3f9QbLmqgKM82HfcVUZJHeR32FIp3QqycXglrwGBQF
+4mD2HydjCjcVWFXhuu8oN76ZGA49PXj1ZcveF59tjjhYIN+Y+S7fGgr6CrEGp9oAqEpnxelc0Lo
rDvYTYedzceLLcsKGES0uECMkpEjKG8sknxnShPDhnb1pPdSHTB8QgYA9u7gbhij6a9mWEXRjSX1
ZarPJJ+yHGNBeKDI6i97oIArezQKvPo5VwwkolezepqBV1LhICOV1nm4Rx6y176U6kCuTj4/eWvw
MsZrGepMPoUbaqOP0JmDUlCkIp4WDombbIHY6kfLCGwCrBEqjR/lCNJRYXfeNlM6kVQE1XD4OoLH
/J4hc2c/ffwur3crz4WyDzXTjDReMhg8i79Sdwv53OJh+9+MUjwKSoPnVA6jrwyNfR9PffLl40Wv
4JwsyPBo5unT6AFGOm/mv+Jc3oZuNUHZesaWHEmrXKBJ5rdOHDJbbB3rEGHyvcZ0N4eUPgrLuXO1
CmeoRhHGzsDkvFppdjtWOyrZYe+NJDh7qCVyOH/8O+c4f3mmZrArdxSJLZKMyz59bAGFSetGfxpF
USGpTJtE7oxM/iPeG2Y363i8VspvuoxLzVxNliGtZkN/6uomGbfF5Py2wJrFvtapzDf+/aG4B3ke
qlfO7fKo5mllNujhPSmFgrFVGhbRwcFSa7wRcq6vhHmN/19nURwDWk+yXsWFgzKgdiGngEBYIccy
BmsGPkDIPn6s95ZDBFvFo3nm4izncjg7OdXgTsZTXOoF2VoV31tWnP1So7S41Ra93hf0vMGSz1cu
Sy6BB/+j7DyW40a2IPpFiIA3W7TvppNEiqI2CBkStgBUwePr34HeRuxWsGNmYlajGTRMuXszT6ZZ
2XpJanLIiPLhZdDqyA17CppP//WWKOgvtptlfOI+OFtJpNRNldE+foxHaZDa2rUzKyZttlWaKfPn
xxe7WD8W7stCF6Knq7M7OZtUXXiohk9I46NV5Z1aJ6IMfnLmA13ud/Z0gz4sfXTSrH6bsV8NVzYE
F7PQcnGkhxiXafiyVL+fD9AJWHNOKeKRAxOxggHmbQtHnx+EWRQX0a6t8/JgRO58+O83DVSBzS8y
uMVj+/66OGDwIHoqe0xaFdHFIURqU3pd/DgTdPxY5cuJfuh0Nw1tR7r/eR1Du0AFBa0YFlHUtmdX
9wjC06xa4p/KqJNaQ45bbSy1H3Yj60OXNNfKcRdDZLkeu2o+WmS9cJXe3y2qzigRCAofYTD72jEZ
DFFvxy4q0M2AAgnWHz/ci1ECPW0RXS2kLCI4zkFmpgsFkF0XMaEqbgVFE2H/Dub6WrzQBYaaPvyi
s1v2lLgirfPdpG0nBUusmB79lMrId6K7LSC/0o+JwlN9d+sWFNH2ZucG0caiZ0V5dXCllLvSCaZj
4aVOERbu0Mz7KHVaiK9ODfqFWN5mSDjwTmo+SlcW6tH3k3pf6boyCE7SOrHK+5kgVmgUHOjDtuQw
3+6AAYAtIMHOfao6lf1I0gYgxMdP9uJFgjljxfDYzC/6iPM2iWIT57VgDh5nV/MQYozeN4Nwyp10
u2v4kctLwRCgkkq+ETQBeN/vv5lhNmOsd4l6BMHdPiZJHpirIW0+E//ndNuPb+tCskQbgjMvNiQi
UjgW/UFX/LUtQGmbcmo01WO3mM920dgUe2+wA2sF26VVb4HeZs0ibZmdXWJ19Re0/jMl83mkzmFE
jQArUc5zUq71xtM+TbqQ5sqTzYheoI9tkgnteP6VxT5NCLImzTeHjdqetsFUb7V2yfXMtKSR9xJH
jbgiZbmYX5dcDPA/i1WCHfI5yIQhrvLUFd2j4TU98EJSVQDf193DaKrqeTK9emMTnL3LKDhf+Vwu
9svL28M3zEikOH6xOTcCIeOIxMbHOqGMBzexpmdOGq3drVSqy2Ynkni+ltRwMaUvo5G+IS42Biga
qfcfTifZVHp4lB8NaXTjDrZXiRylzohlYLs23JWk0GyLJv/PSwnXpXMIyYHdADacsw9WKSdOU0v1
j6ZF7HjIW9WPxNkffJw5Lz1HY5KTXfNaMeVimCy7Q/xedGp1jx3c2WanT0aVteCcHsuOcibZXyg4
wqDXCrGNBq+oNx+PlIvjPO1KD90IQD4WD6b1s7tEZoSgrZySpwmV+imVdKGNZMhuKPLdpqrauXZq
3C9k2jtqdM6+45bvpBqaK1/WRUmHJCtumJ+xZH6zhJ39jnIUgs89z56auJk3dpGaIiRKwyYtNFLI
dOo5aW6mWtZRmNXYB0LoXUyfvdsEVx7J2RtgFV3S3jkXLsAxigpnvwQuoqiCLNLI0PKzFm8MUleU
Wiq5m0T3/ePHf3ktBAGknbgoy/+cRd9/2550ZFHxzcPM1ptfwyiiTTermXgdb9If/uu1CO6jhbh4
E7ji+WEXhoXmI91Mjn7kQG/uRweOOahstW5rH4XXx1c7myp4irhB2RFhuWb4IF18f2cLx9GFzo5Q
vgjsfRFMzYOeTXJNWpG/Nk3RXAms+Mf1WMtQKVOJ+HMkfH+9UmOOzuzEPQDC60MfXf6+1yuoOa1U
wS4jMPzaduHfV6Tbz3EL8YpzdoeGicN77mbnUErna+pL44H1vDliQB1Wyhn63ccPdJnm/jpCLg+U
WicCZTgDi9Xj7HJ5G3dA3ggByVGJrAEn2aHm6NXG6nIjjHQNKIJoZzRVQbGLAktsP778+UTx5/rM
+TxebDRU3M72mMIFYKe1hX8gwzd5SXxZnOJy1F8oMYgXv9daOo2Bma8sp/RvhK1PuwjB6VHMtn7l
p5wtgP//JXRlqU+5C87z7NzpWDSbR2rbhxLg9trp5ukXcA1vq4Az3lMCzFFtgVbe52BtXz9+Cpfj
FT8unHvWowBp1DlgbqZd0bDLcw8a/vAjWkDSyRORfvEqec1mvLzP8/fNYstb15fX7p9NQwJzD6cm
LlWXdr0durRasxKS9Dl0w86dkP9/fGtny+yfp4ptjufKxokJeLn1v7ZMsOiUk08Gn7Mx2Ralzaw5
+YTjroxGV2s10S1e8VTVlcte3ibdYHL9KEsserNzGw8SHfgn0WgfvDRJvtHEEqE7d+N2tBp9Bb3T
uHKWuLxN6AxsePFVsOWl8vz+NoOZFpgWD9ahL2xysYfUXAd20n6OojIi9YpD4oPWmbSdPn66lx8O
l+WkT6+AO0VK//6ycRnpy6xrMx326c6IpXPwG7aJ5Ca6nz6+1L/uEPWPT72J1cs9Hx6ce6Omb4V9
mKTS3xo6mc9RRr0oJPF2HkMqd/Mt+aXVeOXJ/uNNwvr7U4fjuAbf9/0tgpUdddrj7mFM2RoRne2f
wGxMq1oJ+qnRtdhm6lr8D9+PEGCKf93o2VaJ7odJSgugKER+w2fh4KA41MqFloJTZwjCUQV5ECKe
Vs4dQtha/+mJpMGiZHntQS/7MQJsnzq493tzgISBLsFVK3Om2Eg+ACfOsCkzMW2E06rPXmlWP/za
sV/ibFEAW/qkP7K0jc3KNOJJwy4cD3QoY6fqHnRLRGIz95GQzybssulmEJryH/oKAu3GS4La2duT
LNV6sqPI/IYMPu1Xts9bO85m5RVbq+/0at2reu6/IpYzrS9M/QZxKILQi1BHcyPCMi+ipwoJFdGb
JQk9m8ow4q9lZWjx2hRpd1dbZclxhhu+61PXqB+QS3sHLRtHeqapW3ibtLfll4KtyQ/PFN6X1o5m
guesQNsPKrbeTCJKfupO32grrG9lhcRbS7OwLkBVhq1VM4oQPaA9qrtcbuAlpt0x7prkYZiF6d75
rgBfoPCM33upHn/WoUq9lGylYIrw+ELPVsExi5w2WVnEKFQrQIK+eDKMErnykA/2N/iiilqfYcxy
E09Ra+38rqQfLUbtl5J2YW4GTTrGerbw5If8d90JSrgP4VOoIEQZVtSn1JuCqAiT3OpvvT5AZpBB
9HNv/YgO8orqohY91G5iurdJNvBYZ0INvnRSxdFO9Hlyq0jEVqHu18OvPHbIdUUk0oESibVfmWeQ
qYJaqniJi8wvkF4oJfVPWlGDP3YKURQPnKVs7WduyfnYiNgPfg5BLrLtmJhSrPteQ445yHoMjlrd
6DeU1OjrN9MkkW614wg9xsEYcV96hL6EwqwLe2u4FWuP0o1q5yTItO7xrKOd62WPbhuVUJzvBujC
4yr141T/VRvQzm51D+D/RtIHcd+aII2TlTP3WXdfidaaN7ElnDdYqRDpPAGJymtA19KVaBvDuY+c
EWWZ785VvvXgZ63BmETdV71Q42Ss7Nayb1pinpoupCAtB4IVplF7FTKYP9nEIs0/KMRXU7kRUSd+
glXI2hdzirQf9dAyeiSuE4S+dTRVBZE47QzshThbSq9xpbqqJT4p0eMvMrG8cp1rU1+cvKmsCJfO
XX3Kmc/SXF+16DuakBJtrn1hNCJ+LMyqPw5YQaCqJ43yfuWtqXmUxHtPbclzaqcgZGlLnvNMo56c
I2tbmj+t80snZV3ui3aAyFVRvgwVbq8vrdvP1n6ElfqAnNHwjm6j1XJVpVPxqmQqbdoMtdQ2RJ3K
nt/WFO0zMMKhPRJMLPZe3iZgtCan8k9xVQ1yX84GdnGWiqEOa6jU06kgeqL5TRkpbX73ml3XD0le
08FYkYzQ13u/dSpnZYtOHUoSHyg7Tf0whVBKoT1rwaCDFGs1p77hOG0X9/kwFhiQLWv6De42GNec
qSwXcOSUaoje4aFueLJm80AT1fbXRuoYz0oN5UPqaK6/jZU/VuFkVk5KFlueMTCauftSuiSdAq2s
AhUmddPFt80SlAQ1pwV6aCAWN2lBUx9AOqJ7t7QvEfi6fZUGhwxf/lMJZdUNBy/mDwTW0ISd58Yo
tyo+lS2k7eKobJLtsAO45klohQWdsGwLpDT0bPJNEXVjtp5aqX8NxKyp9UD0EYAukoKovXmpOPiW
Ip6xJemM0sQ8Q24midG0d5L8APtGytj9XorRv4ejQj+xsbsOpUph99nG63kOP9WQjTFl/y7uV2Nf
jRBagUqCWXfHyAoVRaB4Wzuqi8lyVOmwipEBETjHmflVo2n8NhRx8HNEzPfoKks6q+X0V6EJCsbf
fZcx+1gQKk9ZGyefZ7cC894HAxNHkSTBV03rreJgJnomd8CP5kPGZ0qLKqqi5zEuJKphv0u/j7mn
33oSy8Zam+vuNjFzP14l89T1G7/TxkMQNNW3QkOuGw6TWXsokbUWN1lgvSnNbIBquo2Um0jUVG66
0Ut/k0VSUoCsvCpYMiwLJiHA8VqCd9+etzOSpmBH3jAwkFb1mkFqmM5Lmps2v08SMipX7EOmTyYh
MgnKKqcr7oMkH7+iGiw+ZWmUzlstcGV1b2dSsz9ZtkavLWQ7GTWHEQD6WzstuVTKymX+qRhn5zS1
A9GumjaV3+uoHV/0RDr5Fi9yYG7ByKqbZOmBEXnb2nfNlLtGOHQu3rF+qdvspDG7N16JDDb0EIY8
FpROX0HYGfIwzt4AbUo2vBUbTD3HUsMvVh2ABLGySIYptrKKOUNGbV0id4pAfu+tnocb5nCkb6FP
2TYLji1ue2dwn8ij0vFjSic40kqOnbXb2Jk4qEgOzcHiXNRuyC/s9I2qAo0kqqxDzFdkjbyx0r7A
Je+mSbNOK/IJV05Dcy9009YZbh2CWO4HzoRynello1OJFIvEzHLTmyKIg3HrV6Vr3di4935nKkL3
l4D/Bvs/iDYLYTs0n31he2hG/bTINhyLu9fOF/VLawHJ2lDwbPec93S6JIJaXxglTv5JpFHdIcnW
iz40tLzDDRDwsnYYBLrP6MbI0oL9ZNxPFdEIRGxxAAxy05vvy8L20WxmZOWFBjv6MhwbtjCsOGUF
p5WUIi20c6P1mIYC45dnp+UAI39ob1vNVz+0WB/yG0sfmldDUG0J5wpy/xddFDh7elX6z5bTyGZl
DKJ/zTRjzA8d4YXl3jTqKD7xJ6xgVWtN4oWNmXT3/oi94OQnzfDb62OchYkrnfarUbV5vYkbpVOx
LIRl7HF7LuFU8wQcMrWN1tyls99+dpIuS7lBTkzrxop8n2jCSEVUF8z6bupqVNaJyo0sbNFHW6/g
F9p0R+p9lK9l7faboGoQxlQoD1971pN2W/kjQPIhHtFEOvngQqWMvfhbYDfo5egKmNma77kPVk4M
BzQ0Mcwlh7ESU7bTdH/yQtXpMj11xlTa1B2tqNwX+ZBsEHk70a7wGutrmsi52rRkCxGJ1E3sy4Jg
nr5AaB7lLh3ZRm5IL3UpybBPg7umjY63F0GQf9ZSbbC2MdpBf1XPno/H10BlUCIkv60Dq4qPjSER
HFuTYef7Lo/91yQocZaB4O/drRjLrFqJJIkk6ytg7XVed7z1oErK9ojTCK+XgxcieZaIahTuwg6P
TYkccO1ObPDQs6OE2BfwFdi1164hbiPQzdGOah9BfmkVpdkhhyPBQBxwTITU5KAsl1OKxAoifVJ9
dm3HGI4JHz2S31JGj96caCo0tdjoYEUH1W+SkXLsFg5bQcdjtTkOJtTmbigYAHkeAZQr8EeQgEkf
CjOq3hWbJohxIzTobGekwTNbukLCZQ9tkpil2nodH/3aTcdeXz7qTFAQj+NNafuJjnG78owHHD95
g4NLYObUgxaO1OQk+Skf59Ffj3OT37uVWamTEGa7buBPCYJuqpbx29Tz2D46bRc0a7pF/AJvdsRT
KUjKfNRrIxpWWLRaBoCJmW87KK0irdhqEuPAubcz8nCs6na8N/HB5AfTmUQQNhWoACbwpN7GbY+D
O0SVjmpioSOyy/ZMsPPwWKLmufLVqKgB+H28Nvoiq7YFocXBppGd9imnJm199xP+z2GNrSdaYXV0
tXUNY057aGvbYGvAzFWvfVVzWdmZorqFGNuwTRGF9llW8/Doq6Cgsy67Noe1CrlQUy3zt8/mFBqS
1pbVDS0ZMz/Ydo923Agq3lxlDFN3BwjRC1b0zuvh1m4E2xlKcJn2wM6arZcTy9L7QhyM9oL52Iq+
z4NUdy2c+XanNSStXjHy/eu8TUuGCg3lVXCBZ0d7B0Jp07WxfUBpe5x7pEsm0tJV1Gn2VhfT22It
3X18xP9TLjg/+kLyD0BNwwzFqfD+rC3xrOOcta1DkCNXOli4F621YAPvYb6ZUKibiU+OrJEoaR6j
hGkorIfe3OeOpswtmVfAa132JE9IKeJkEzOFeyGVzvQ3bVHegmvEyY2ukJit4Vy4j3bQ2eUN5Hrj
F6WncmtOyZTcek7Oy2tpGGrrru8gOjUah83PtZel5skcBzFCJABivpnsoudhNHm2KvSqvPeHnkkx
1AjEG7/nNcaAsJp9+40eRWQfDJH4TzosuummkqPz7LawLcKSJeQN7xaHwMCNtHTb2rNWcPryUWgw
RmXLuUH5QHbzoS22dlXgOWoBDfk72TEWjqlHuN8B/pHebimczKfJHcxyaxB9aGySyc2fpsDvkqda
iyax5ki4kAQ9JRbkQ3s1UOUfBVVkixShgOAh4ETq9/4d0o6tKelGzsGtg3RvpnP2oM0DQcuFcqev
piLax+OuTmbaEV/XRx4blq6v7aOORftKXfOypIo4CS3nYsJEiuKc1W7Yw5hBW6KXIqux36u6MxGn
E/iFQBDNmWCK+t505s8siSLvStnoX5cGd6BD+QVbhZT4/WMw6rhC16W7ByteNiHstbesa2obUO5m
XxWV3TePx3Tycq3ffjyM/vUKqObCvyVcBh3gnwyYv2qelk1vX3iTe6CyDQutlJYX8h1Hi8Fc61Yc
4rMO2Yak0WS0YJNDCHxATlum+DsotsV4ZSr5RwkN1B9/LyQ+OkPLVPP377G8uo8hgxymuW929VAG
cq2Nmn7sxqJOKftk4zXv0T8e/0IXBG2EjJb65Fl3tQnAwOfV4BygPJtrfPbxbnBAv2IVSI6mMY27
RpFMZM22+Pzx0//HvIn2Cckekh3S3f+8nL9utjFGiPcjBeegbf1tEcXZj6JGzzglgXboyAxdshdm
8d8/N7qrtFeXocegW57HX1e1TBHFS7GHfAyM8j+KIrCSbW/iRRpMb6jWnP3jlY1bB7bsNAfXVBD/
etxLA4G/DHCs55eftHFuPbCSTNx4ukrIWid/nIYHObReuWoSFf2K06rZl2w5xZVV47JeCgSI5j3C
B3RZ6D3e33qJm6vgNE6LrONYHGaSSWnFqZLc06AZyizMkPOuRpPtvZv27i2U4OI/l8EZyWjH6T7i
BabV+/4nVF1vBU3iOwcAdCaKTBkfkITc5F45X1FJXI7tBeUDwR4up68jTzxbIhtvgAM4M690FCD7
rVVCpQ3tzqfKIxK7kDe9KHBjKHK+vG0g80x+Ih+8TbaIgv2boTf6ax2WiyA6Ig0D4hgxTi7aCSb9
93cPLac0SFD0D0ktnZ2p2HGGNlvUnVsE84lUbJUdE5qKD14h2+LU6bDnT3aJev4koBasoRNzvM6N
VG000aCO/o8Dkp/HWCRiC5EFwKezoUFylIzIYA4OLgbpW2lSrV2VWuAQWzkZNxpsi5Xy3XT/8VUv
5rzlqhSwF486ELvzdgXlRtGIrvfBm9neQ+y1ox2aYM9+2DaJFKHIbf/KFS96MWzS2KuxfaLexfHs
bMUZY9+P/NF0Dpk3mQSwlyLZp5MehQnzzzXg7MWAhxiHW5aRzlzHtc4GHV2lZvBqKzlqQWl/Hhpr
vsnFIm4Y5mKkURt7v/AOqF0ydo8fP9jL28RLuuiBWVrRRp8HuMRU8Mk5rbJj0LpH3xPRK5k6wdYy
hvQa2ONiKqfLz3TGxoGVFCH9Wa8y8Bt+gd9lx6LuKTu7GX5sjjxrI/bM19muNj34MnXlc/3Hk136
hpiAkGmgbD17jXNjN7RZ8vzoCENLQuXG5p3ycnlK4riYybJPjY5S0ZQl+1jHQvhfFxLumc8HDplB
pitBGe8Hs6NLk92aTYrXgBm2LRGWhw2dN6pohSH3GWZLdCO4GbDguf2Xj9/t5b1jCP9z5gAfgrL3
bHJjzhjMmVb0IYoViThmDUDJhI+2ipt4OOKOrA7kggxyJfVOf/v42he5smyXYNLBXMPWhizqfB2x
OP1NtZjSg05U4lMR56rc6UY7csDM6Fcjdgzqm7GUiEyaRLTR18F0kCzUXS8s6iUkcq/tturLeDWT
FVn8MPyxNk+EWcX6LhfK2rtdPn77+EdfzjLsMxZNFeN+8QqdTb11OWiUOO2azTbWXmox36Y6abem
o373Y2Bfi6G8HHtczuH5cEjjn3NVldGP9GelWx+KGOi9Tf34rQV8sW1Lo8mudNAvBx/XomG24CcW
FujZrekVSXxjhdA3tpFT5h2KLqwelkscpTGm6aZXTXxXRmK40me+XGF5osiJmLgRkbJXOJvaFgQD
a2pvHFQg+vFI8djctFbZ36Zs2l9kwulcAeDHOR0UAtlWpTWvquqpqyNuiK/ofy6eODZASOJATmhu
wHU7ewr1pFFPaqV1MGDXPGOLHe5tK7aCgwjsvvxvtk6dfCdkz3xMKNVQsp7fOUEdg1NWaHGo4aGD
JF5dGfuUD88/aCaaBaI7FK7zCS9qcQU3fPEh+8yyYJzxdWJa4he8n3YWvG5acpY/zO5YmKHJ2Lm1
Slpwldnfu7V3JQbo8rFyOTQLBoHMrGDnJ6SYbOKR0mF/ULjB13U7ZQ84G7PdOBTXduYX3zF3xnKM
pBWpBEqus5OIY2N+T+eyP5ipnu2EbUabDArZSsAESojpMe+EEbf/+U0u+kf2A8vzxL26/Ki/jgNo
QbwWuXJ/CLpy8NdJ6Rb9qi+wSoX0Z+1iH89SvmZSjMXh4xnpYgpHZMjsCfNw0ZeyK35/5ZqilOfn
wXxAQxY923NsfqIqbTobK+r15jilHoFx5IRB8gASBfTh48tfPu0/Qi52B+Bz4Q6eLV+dEErjXGsf
SIQMcN7rXhIWdlEd2yE3N3kjXqUBdu7ji15+TYgdF1QM5y6HA8DZjJGOuZZNrKWHKq3zY2E4vbUi
fc9TK40yWrT/+GoXQ4Wsd+w7MLkXO9qFV3MIEvoehqdOtawHAcqhplEXxwltUrccXilg84T/8yVx
BC8SPXS1iFnPPqe0JPPJL4b2hEbPoKE7FLQYi4wNAqr3MT7WsWyv3OXyzN6VAgOKYqB3cC4sXvPz
QwUxJWXEh9SddPLdjV3Sgsc91C190deP7+0iXZWaGIopJjy8JlzwfJenUDi4WQYOAFRPVR9SrXHL
VUqFOv0dN6P7xXeacQpW8zikkD0w3bzofL/ilrZR9kAzekh/VaU3uCGh5941tfbly/aWuZ9zPdUM
D9nT++EEFAKAW9zpp1pQgw1NnNGhiVzik99Nw1400xU17cXwRYHPKWlh6RtokM6BVgQ1As4dA3rU
xTh6x8ab7btWOm+jYSS7OHKN7lMmLfLr+iHbffwiLkZR4C0Fs0UG+scEsPz7v+Ys5NlOKwhAOxGy
2btdKCwLnbIzRq64Id8subLPvvzAlltFVest8B1Qqe8vN7dW7tdRWZ0sv1L2V82r9GIrCswtV77k
y0dKTcYiN4mWIo72c44AFiraz65Wnwp2NOm0gQnXL/zpLn8WzuSPB42Dm4L/rIn+lxvZ1cvHz/X8
+sRLLCQDLHIcSJEvL5/YX8+1T2NdsRQmJ5i74sXKTZt8SQdUvLmgPCJVZT8wRM87W+uLeP3xtc+n
4z/XXupSrH+L9fDsBJWPUiOUhGtXrK5hqqBL0umhcerV87d2EOXXMVHj88cXPR8zy0X5gilHoCfm
GHG24jLYM38qVHpKI4Z9mCLd+mwPklSodiRiNENGEF+ZIM91/qyzCz2AyFgsDiy85xxWNI8myStz
diLMNdnA/4kOQJ/bB8tL27U7usUeTn696kiwNlaqRZfn4be68rT/8aaXKhRqeAI6+bLPJosM+Y5s
aMqdMLRbzwHtyHsNKvHJ7210eE6UjcfA04a1A5rlymj6s7D+PV8vD4CDCGpQNjtYWs7W/QahkgHB
LDslNE3JPKDRjfM8pmcXliT9PKkC2RotRkUc8FzP8wE3oxat8lhDH9AOPeFZypy23YSIDNm+tYbP
5O5rFNsnOibZj75JrqK5/xThz340OAAGBZ8mu5Xzs3ZXcuB0VTkf1RBkd+4IM3etDWhXQ/B6YJLS
trSODuGH2Qr1TjE+ZFkcvzWdtQQfZDl8W8WC8liasnlFvTY8WWMaF3stM10tNF0Wi5sAcWb6gtul
GLdRUKXRjbDiadP09NRvkBWJ+Gsi7eR1TPU82HilO3wFkN3322gy1X6ia43su461t6SORgMchUUn
jIZUVst76jPdDU5FNZchdd8yWzdN1zWPE1KEfDtKWcMBBeigmzscBrbBm9Ad8UNU0tgwq2rJdznL
qbmrzKCTfJUoflbE41oP3Qjy5KlqnbgJtcno4nYjrMbR97ZVVq8J9ON7I5m77+VouCWpZmb/FNNl
A4U0p+NbOxi1hnBV5fKQuxYnxYApDyC23aYnTUaOvekKb9hWkUONciaRaWtaiR8dg0ARBToWBgEQ
6If64rFC25PdK6PVh70FL+IO/86ivvA6CBWDM7cweSsaWiuYWZ62SZXMxa0q8uhgAyIcwyBzZfdp
cuVorIyKxj27QVR/UMeaJl5Lj6x76NjUA9apLoanoY1EeY81KK5WVTkT/qj7vXuaMLdGK6fraCcE
6dwe8rqp2nCqACi1JM32IbAk/zvGWKJuTVOO+TqjsdutYyJzX6By2nqYDS39S8dLxp8dQPQuTFHI
vfoDyIq7PreURnivaX4OuklxrCXCc7qtmSdwavdSeKt8HpHjiKm1Tm4GKDWEqKeaTUp36Tu+zebT
kMz5EqnsTc1ujlMvWSFVSCAfdVaw9Qa8QTsjsvlE0N5PUJv8Jt+icgCHBqfWNFfkQ/v6VlqzEvtB
SD3esLMhNc4oZfu7n2L5S9drJ9v0SA+KB9uL6vxm9iPb2Gm9I43bIJIWdZnO9b/OnTPXh6BH0YOb
ceg+pXNhGTfUn4tf3ph0egiFgp7bLuvrhm+NA+EXPyaQ8rWTY1yf6jZokT52lviOisWP3xB3JPkn
ZxDe+ObQ0Mw3JU7CCEgZmcp7K5Y1SdZdXqLDoDq1Gzh5cEodremhszKRbmxLxu1hCsYYaFU8I4YV
jIF6DRO3adZRNBLr1lTMkofR7mnQIK7Qjc8MXM36Eo0FKhWvTwDlF9Zg/6LrPBTruF+EXXla2mY4
d0XbPqH3Mp/9hGnvoRmydtNUhW48pkmHpC4ygBevJ8TW7rdsigaO0gQzuQFpC7P923B5SKQn27pa
efksPi1AvidRxEm+7hLdeaIUN+ZPMIT14qm0vbEJC2rmzaGKUxicfawVSgM9XQ0Glhkkf/06H+ag
/MF03fygTDp/L41M/60TMpASRI7C6Hvb5DB4ddX4O+DAgbHOrUj2u8gYog4FBhGx69FBaI5roecP
2kEbq6PRUIsJIS3pnyF4L+XBsXVuBl0QcEaGlyPX5MJE5Umq0ZpXdh+rtT83lrHKPB3PL97P7n5s
JE0RqatZvGj04NC7kmzI+HB62a4YD6q+oYQcdRtdkpS10keX2pvZJsmRfD1WE4uF4Qfu3zoOqeK7
bQhyLDgZnT2qzVwNnrONytqpUFcP+bipsjn61qTToFYUNpuKhmdQfesxtMoVxFr1bQpqBm3EefbZ
SuPgJevgS916JjnbegLY76ipKNoFla3pqz5uOrGnYgQJKSwo4h7r2UzzHUJadjeiJiRmXGUkDqBs
BbP+2UjKyT5WpKAmBxMa70E6c1d9qunU12YIzC4x1ihG09vAzrvp2LGwHzX6NMYaMmbpbhbp/9eg
QHa6ZqsGXSxqjEFjRq6sl0SAzNnVAaLvHSe2zFv7aHD0VTIusSGu0QDZCSekK5Clg76svgSC5e3Z
TguzfKi7xmuOhK2hhspqsxY4eiel7aukjl+jxjEwDTNv9/amFYY9riGZorKeUHwSnoncwP8WxGbw
LDUtnVf6JIRHijsojTVqY5dU+xifwAHVvj/s08QmLQo1eotMLOuo/dxPhGRXd03m9sOJ0teMVFzQ
20B1VqVl074MelKnhyEwm5vCD/L8RvRqPAq4pPrnPhjtI+clMH/EiWndenLb2mA33cuDZUB9X3O+
N8Wh7vs2Ww1ElgZrh3PLl5EctCcb5qO9V9XkJc8RW9LhYdHMvTCBVD9bK9FuZ6yxxTGZ8Fh/c6hy
DJsEjKAOwF8TxtqHWpc/IlIz5LHzIeZJEuXSjZ45sfGDo4MGKdSU1c1iizngfyeBUxRuBU7PbWrT
QeqEK7XBBJnO9W7s6rlmJI923t7MMPC8u7ktB/XauYn3mhRVVW2pgtntXp/b9jeUWWTPYDtcmiyR
nSEiMJAOVOtFLoJ2i5PFbnaEUj+plA712vUL+zX4H2nnteM2srXtKyLAHE4VO7ptd7dk+4RwGoZi
Khbz1X8Pjf/AogQJ3v9gBtjbA0ypAletWusNJT9lHYwI8u2Awhv2ZnAjx/hZxa5RPAUT2snQC8Ce
Z0cE/6r0Hl9JI/4vbEPTRmIyLI5DBu/tLkqQKFj7Wd7doY5p+/eWljiHzKA22W7zUacmQAU4fvSc
cXC2dVFr1t2oedKGCm+b2aNTR/33xEu6ZpM6mq49xhLRgUe79bJojYGW7T2Fna/vEbTgEVYWqPm+
64Me7Ecagqhx6dgU7dABKYsfEXEiWhelxALM81BsWA9AZ9x9xn1q7ObtdJERCoNkpRqU8ksbNCCU
EqpeH4hQUbLRo6jcxh22Cfez9ZFApzlWqBpUhqZXMM79/KBZKeDTSmvtcJcXFhe+lGifAR4y+42Z
FGa89ya0C3fkiB24S7QP01VnoIP4XIxAwtdaH9Xt1oiyqN24TeMch6Afo3XFjywRGJVeuu3LIPsh
RzmTvIMOfGaTZN7Ot+OONMYvQzK0QAJOtrTg3YxGT/3w0jLRBDm13v7nlR6IuLJJ4Sd2ekL9sItN
P32u7ckwm5WbT+mzKKrMuR89P9lkYZ44W20aLEQvrcIdV0bvKWddVJUVbkmBR0B+nnBtALaal3zD
qTsj14374UVQQsUgQVZuu0kKv/M/UI9R8UvuFWg3jggo7nMnmEjp6GgFe61RXgFCtIxGEIISA0qI
SFUgEB9aAVj1PkJbEtVznVAx+UwFKT2gqTYVd0NQo2pKhmHKTY/m3Bet7IDyo+SY5ea6A2xR3SEE
i+1XnWSOtoWQBklBOqDxusIZunWPIMIAQRb0XLHKZKz1P82kjPqVV5WWveVwg8XzzXykMEkte03A
yd1vQtii3uKs0AsiFaW9zWB6iGHIxC0eo0ZT0Vr2lnpOLFe5H7wKElqw0kFFV48lFtoI9WvAn9cx
eRnO5lpqACrPbDSp9d4PimcA9VVN4TXUZLouSY7zpx4V+pQzm2nAc0CUzxk3Rf5P+FW0DsmjLTVv
hjYjrJK6eT6CFa/V21AXjtgYJWI328RzMfawBpzR3CnVxp/9hDTfBvZNfy91UQMqROIjeI7CbILQ
bnETmB+roFefJj1qxRMskqCGQaGCOiogTCHY8TTlRvzN1Zy4vg/bYCRuURkxP2t+I1BztebcEyqq
irYKsZgYcS4/07xVUKI1SS9oiq0dN2qL9GxKT2TTqKyINkXUZ2jQI3H1HGPQ9gO+QQUwowm8eK+J
rLtLrGCoENEWQqwaAFz6Uz/1mrWG0pDUG4PiVL7LE/K1Nc5k4RtD5+66keNUPiSydvs9h0g6sLTS
QV+HKrDEy5ipSds7ysipGFaxXJuoqwUfujYhXbLjuDAO+TRDY7OxiMVDHNZIBAyiVWoLjri6c6Ms
0beIZvHAMwA/YzUhwJhunLLUwSjQCtLCZOXIQJZEMhkU605LPaB0RSP6H75GQrLKGt8ZtlEQZPoG
Dp1TrRz4eeM9+YjZ3E0zo3qSgVujH6h5IUBfeolA8WYZvPnJiEtoAr/CEYbwn4sgsqctqwxBOcbl
r1s11eS+5a5J9jnTbaJHNeZKQqpyoXC1zQC7KcuHhGBVRts+86f4ze5UuAvI8qNi0/ZBffBCs0sf
pF0mb0YyeuM2GyHHNqsmhfcOSqFNy+2QFKiidnVbZ3eqk/z5XBf2Hyk0aTnJTg17AQxx6yBXPghA
/nniOl/DaQTOGpqT5m+BwJI5YzFSDSgoN1ODnDb3hrGOBTGiXCU4jIinIXE99ay5Zvnsm0Nu3kUK
4zi+ZEidWJmjk9uv+njQ2bd8FOuuq8Mvrg9wbOVCs9ugn+OwkuCS5Lrqh8J7iFCP87boI3ffxtZu
mINlDmpLBhKy+uDK3QOO3hUwYLfvxANXur9F/nwqNsiMBb9rIogIwc+4Tf2zEWX6VaKBOxywhIJ5
qIdQKYs+sX5Cd5Hjs6cA7e57o4i+oaHRjQ86fkYjrjalaD6psG4ecrs2yk3c51Z/JxrT3BkV6hyA
omOZPOSlF2GpMoqpSPfdFMTOJsJykIvMSlpQNFQDNf8Ni5Sufuh5f32XU2T8VyWo7awyHxPIvdWy
twMXWb4NBkefNkVr4XawqqxEyhh5CQXbifzcomysoDOuIlDtnwxzEPoO3Gs2PRRUmJudN5XVsOFR
4/RrUETl+5hLsLGgctwAqqgURFLdmeyjhx37sB270Ki2Bvh6YyOtxFy3NOTzI4r1U7DLsdd1X00g
2updao10N8mE288mmpzY3o1e4nsrO3Emf43UuTF9C5U7DB+4hPtmQ+TOnfuO4jQvX0cHmyiRBB8I
mKlnguSaMvFgN/x8KDFEsWgdpdSK91gVuwpBZSDsqwmEUmyvMMbMCzQ7I6MnSXSnZstDRy9XJIJ2
/9yKWn2CDqPSvesWprOf6RQPvQtUZmVkOewkJ50MuZ8MtDFBfeBp8iz4eL7XCYFiYwVh6u9S2aUj
XAmZiGQbWnE+fAhc2XgHLlrDe0dHnnR/BRSt/m6Ejko/SsBGxpOvqLmucaaW0zP8LgOY+zjm+tby
ZPCDyMo9VpRDXGHCTTa50uUIIr1WkH+2WavJZDekkX5UkJX1dd3G4MRDfOFDimt99NuN0kbnHedq
TbSyjSTUihtVxvOaruXYyHfSJ/D5H/5chfyrnlwbk+CM6fWjgaxU95K6RkSw9DOoC9BGq33tUY/4
nHNy/9FrhCIrKAc0fh10TEC+LUn1rpUqPxVl9miVerFDsZ5ApGlQXVdekjZ7hYp494COkGvdKu/O
zYDTQiEdXGQPgATQ5AuMRXWzQbw5i0xGBhVCCsdLO9Ooe1UmPfEo0iGeefmPaBDwVExkHFZubbrr
liLLL6OL8hvN6zOEAs0/iyYggEswtbRxF50S5Q1ObzuaeMx94Bdc99P0QMkwK6mCVNW7BH7VPI6i
pmkFweVb6sWUBICvwBY0IJtcr7afFZ0JHvxNZk7O5RhLWw5tGLM4MJvoKemc7GBmU3qvDJQWiGIZ
HCdRIT3ZePBHEJPfXh/6rNBvgZEC30tnElU+fynpKvlAWxsUyoOHJ+sXs63DnWZbEFxsq3uEY3rL
uv5sqhx8BPjAo2CWASNt0c3AXCuaCmsUD30sy3Xc986Lg2b+88Rv5AjMtai+OfIxxrd2/OybY+RZ
kGU29IPKvBRlGVwexrUdZA9qwDpsK0a/Tj9ZTjsOEE2BMUxGqXtreqZBt/bjocBpbSTD2XkFsimj
XkODcsd2DLa16IrgmGqDPu0F0cneWVad8YAM4VDd6oosfjXNYr5TELHQUUCWIIB0GinmdyjmBEP6
biERKDYxSnr7PpnivVFN9ZegG60tiqG3sMh/Psa/PlaGBfiAKBnuYZxLbwlBUE09dcngZe+iSKoX
FCEE3H49t+7rvpzSVTiz/Vdx3MlqZXM77WsffImPSRs10wr+KLJRWLlcP6pnlmb8KErTiHsTuVBZ
WXbC0jAwej3i66zyIm5W0JDbjaesFmKfQn1lFcvWIwODMRRtqmKsJSXa1IQZnJXamz/I9Jckov7M
YRAVKysGrbg2s7jdqz7rb2Bxlh1xFtCblb9ZQGpVpvsHKfdXhOeyd9Qk4/GV4ygL0i/kIfEQg9e5
wq9L9St6iijJAdU18Dnj5aWt8RrM/rM7Lf/C3qjxccRI+NCmhvmvLi3zb8O3EzgmQdA37Lmte/Lb
AMFZbTC8klyqR6D0wWdTOYm+kkWV3zus6C0g2iLK/FkNwFfcdnz3Ln+djljYgeoKrR1esySE9iXa
OHwKeEmgW0C9KllVg5X9owjT/xvTt2c8FrCvpSdvK7rc7LxheE2oNn72XH/8IqCFHY1RpBvQW/Z/
14/nIrL9GQ/oHvtNm9rlhj2d42w21bCPw6s9ORD7C1UCd83Gd7PyNIlEt0ZyFQbqI8+u6gai/dLQ
YArmPhwCXqhHnw7tDohpkIyNr6irq7vW15xZBcr5WVa62onWse/1LvLf88Ju3q9Pep7UaZyYlTdt
zIDpfsxImsXIuQEbQTEyF6j4hF6BrHH9oYqpRaZ1A5B1YSya4Pheo+duA2acQ+VfxzaqZDDm9ji9
itZQX4zBbx5n3al2Y0/I595oxl44sQwGjpUCPzJExqIBTs+sE8B7x1cMs1Dob0g4Dfw22xYor94i
/SEk4mXXF/PimFA/AnBJHv8svpK+6bRg4JX3SvD4iYBVX619ZQfarhS1jRhRo6rmRiJ6aU0dxLag
HlhoD7mLNTWo0VgI/TJNtC9fK7N8KZSwDtk4/rg+t/N7jK/ir4HmI/zX5kHpnNG30/hKeJ4lAVI8
f2sw9nWbe+8hrkN38DSdn9cHPVtQMBnk2OAT4dTMWLbTQR2ZTX6WeMObUyc8cYO4p2wRisCRu6QE
DwPCHxbojV20F4ku+fwMYZtDvzEDj5YQAiWrycg8r3oHe2uhMjchOr4dgoznWFKl+cdSIsh+H5mp
eSdjmgw7f5KGfl+YZhvso9hS8mEyjp5b1cconryPtizUDjL79CR7cy0bZ515HXxhFHvidp0P7qjv
R2kJjTezg9w2FdoA9Rr8iuLXyA6HuyaMZL12Y1W4q6hKEXgB52J9tKKY5gIem/WhS5DXwC597L+k
QWyFvygXRNP3Ih2qX2U3+k+D2cGix4UyVlCvTV/cWLRlPj4vGtWpP+QjIigwrdOtsqvOC0dg0e81
STkEqyiFcGc24xDujRriHQ18h1ZFSoXgB20zCsyZ03tI9zgUhOqxwKXx384OYY0ihzuLl9sgtc88
OKsqVp4fNu9G0Qc2MIYS+9ew0PAu4a0gNrmq+xsf41nWNY8J6GZ+m4C6AQRyuggRJW7Zl2X33hdG
268SnrTtOkVzo6AwM/X21jNE9yvAG9lfS1/pz1HQ9wMaHJ2N364xlTWoICxL8xtrsYwS8+9yQJDz
ERHqgfid/q6hgsdghX317jVd/hxNbXgHhCea5guNx/s/LzxkmIBbFD83CJiLy4zXuIvHJnUP24mt
H2HY+j/tyOqjDc2IHm0Cz+/zG6dvGZyYH4C5GXTD6wuFBPN0fspqgAJ4sn3XcpqudVDIA8A3fadU
1v+siYjlY4ZQTX+D0znHvL8vzxnKNj89Gd3948lzOmyOXiCdLVt7sxAWVXuzcb0Xq/XVV8NLoTrl
BH3CVeGVj+mUlrc29c8T93R4Djb4RGplAJy9JXqvDlFPoE7tvSHXRKPBGfxs+Dql0ehsnNr1mndl
YcLl573DkSvDd9+wNOduHGNElUy7Ed/zyEqCfW8TZfc0TtWrP6bIwAhTGWo72R1Wrc3Y28WGtoaZ
4kZRFy7P6dav7+xQDlrP2wF64bDHBzoB3oyzKoo7hjD6djNUVBLQUdCDd3+cUd9TWNQQaCIj3Wp2
F4u9KDkJwOlb2W77KDTxmc8SrXkehjjoX6jfB79RjvWr3306jvbriC9G9clBSYFxu3psdH+lo75e
P7uhHvi//vEQc35BRLmgTYHRkUCcbm2it570pyh4Q9oCoQsPPZs3LOnyx8pMKneLIUV5S1b17BDj
jgvIl+NkokmMlcjpkLTmS9QwKDsORSLBFaSx/dKMRUZ3MXKjWSqIHsRnIzLKcHd9shdH5lulkkBB
yVzytFEZmagMd8U7t17Pl0L9T2/M9sUrDB0N5hFbgSy8jRecA8Hf59eBXQEiHO0TgNUo2y8ChYcP
mOVz+83NB8Pd1cpwjqhqeMGDxAHC2/Gw7nnKywlXxFTTH7ED0cp1i65K/IBnk5s8BH5JlVLvkuZ7
Th/4VnK1XBdKS38o8wQXy+LXLu60ME710sIn7r0Vbm2vgK5U39FgrMttONrD98EZw1eJsIC2ub4f
y3D9Z1zYfTOHgNf7kggS1x0wkaGIDpoTViBfSgQg6s7/lHRxub0+1BK0ibcXc5zh31xaiAQs7ZLH
3qCjb2jaez1U6rFRTfW9CzG20xLTWFeGTKxt7ueBs1YYvaf3vA3c+8bxVHAjX1/G0vl3zBx1y4R8
w529OP3CpleOd3H4PnaDb91NWBd+yVRe0LXskdGxZ9jNuojayXzKE67KG5fWhXUgmM8Ov4DfYRf/
UaT8K78dplLKzhjSA90ctR7y+VnixNOuTRFyGe1ua+btABOxcf7jMVxQXcaL7vpenC/B/BMI5VzQ
1G6WpbzWksj4B7k42MKpNn3e9x/yDLGCVW1xVYtOA6hgukJtkOzo7q6PfZa6cFnz9GXhoRxCJF9W
dxPwK0hrNOIgo0zf66rXn8qsDXfxkNUf8TJH4432z24gbq47p0m2LS38rZ4JZDUBQN44DedfwB/K
jk0OzmsRPPxpLBTxGPpAMcUh6sb+UTNKbw+IwdjFYV6/X5/5pVXn7M+PJ7JEFDtOh1IejYvQSLLD
MFXFroud/Kvy7H6lwfPaQ4GbvlIExVC+ycStN+p5fJkF6F1IizOFGNbM6dCt7DUawoE4+JML7r4O
0lc9buVWglN5mFQgj6FGZ+T6fOegdRJ1Z07rTKPzMMGZCYyngw5DTgNFUab24BDyuinp5mCIMDbr
xEA0Y92Z8wOja7IEK+dAZW+An4xbxIML+zsXAmhfo9FBVrqoimoGIld1UuaHJkbkMqO39uKNkdg0
kxbdOEoXFhkJn4DVpaSDR+0iiKOrGQ0JcmIHyr7VvrV0RCAEAiQAIAVm4W48kbn5Q3arRXRpnblN
KedAgEeNYnmEJ5dGuO/khzIMu295OARbw0ZNB7fj6h6NbfOxopD1FZMr4xlu9a1tvjRtqpZ0amYi
NYXn021m9SMEe9zsgIVjPjwObe3zfOWP7qcB/+tNzLN2I/HKcG9E0kvzRrWIpNTFLZ0tPh1YdNKl
/xoXByN2kLAz6sDdenVf7UvpqmeTVO2rAbIL37k4BF9oFG/Xz/eyZkAgQ1Qb6jKZBQCW5dHilZkK
PqDi4I2gmdY9YFRwGGr4HaI/lW3LCXHeG0fswmmm6DP718BvnGlwp1Pu07l6XkzlITCjH1EBBnKN
7uP0UVKWGrfXp3d5LMohM5QI/bnFsVJBD3y498qDNtTl+0TyQd8iaMq1Y0fl/fWxzh711ETp9niE
CQoiM4/kdGJxB7DcS6z0WGnm2FLmruGHJn0TbxsHAWiwihnwwcjQPgwdWcueZN558FCSSMEW6Wl2
4711fknPvwdZGZ6wiOjAQT79PaYT48vbxMlxDCMLgGPZd+Ee+WOqNIFdgcOMeZMN20BUCXfT0KTV
psZgt10nVOb8GztxdtCJ2Mipz0mTOfd2Fosz6knod6YVkbOmzc8RHMNT3GMAu2/TAW2dRum4phSA
n5x165ppel94IEKu79DF30BlWucBhtXHcoOsEdN0WvXJsVbOtOn5Ju60Ksm+C9F97/XJe0+sHHnX
IoyndSRFfOMuOQsyLAF68uQLfO/0PRd3Z9lXfekg43gs9MjbEgtkSkc4rDdd0wRfDRr1T+jDJTfS
4/NcZb4r52Yg9UhETZZXWIkb6aTSWjsgMCg2JSb1+jqpeFJmZpC85/bgoeEsxxkG0zzZAA3umlFg
JBrp/UvPwbxR1760CTTF57YBv4jb7PRUDjyO4M940dEakJZZxQVUimEsJx1lmlRfWfnoPUWhqO/K
0S83xKPpxik4S2FYj7lPMreseKsuCwGGM5Nv3Qm9YzeJ3sDuBIdZkuQp8+zs3dVsF/WnRGY/h0n0
h+sH8CzaMjQ+tS6fJc8xb8nNB7OLK7TDCTAGVd6hnqXYCUlhSybjg9NV/v76eBdOHE9j+mfUZ33a
3fPv+StNt6bE6MB1JEeyuf611bOGZ6Gpr93E0TeTE9of44jTcH3QC5PkbNsAD3mpUmeZ1/+vQYUv
kOvuzfQYoGj8At+bsCINF912hXu1douTdWmOmCIhBMDacoXO//6v4UZeKS5cMkGLOvIRTtWmtUkF
BDZojIioG4EDtswsuBFc54vjJC+EH0maMPfXsUk7Sxi0qoeLPvjiWFg4vulFjJ5MO+kwZgS1n+sL
emmGgTcnveAWDLLR0xnarSKkwhU4dB5u6wOF89fKGNE5n1IPpJ0jeGDr8afrg174SkwTNQ36FGgQ
0JA/HXSKXc3Su1w7aK0WVKsoSMXR6gtvE2VOt+FlYHXrAsTno5e63o0v9MJNSp5LRdgFIkKhfNlc
RNZBN1PHDQ9RiYXfyoRoU8N2qs0YDWsjBHfq4qeYoSuPDHBYNOsKW1FKwrCuV6LJ+v31tTjbbMr1
4AN4a7MJ82vgdC1ictKxAu1/QOlcv3dHB6xnojrd32RNB4rs+mhn3888GueKx858rpfqU7VpRkK1
enzwtSTYhl2u72UoHtoCjRiUxsfg9f9vvMXNHJpyaAbIkoc2EsnvyQtVvPJk1+eIFbs/kixqzP9h
hmjs8WileEBmsjhb+BNVqPXY8SGR1fdIa2EkNZ54U4DUmGCRfPn3Cc59RgcUGK2GZcJJgzpNKX2m
B71RyWcwoPlD7kX1Tgvp4K9JdP30/vqI5weGp6pBkW62GcWFdpF5JW7UUxKs0oOrt/hpBJ0BElGn
DNNVuX5rNc/CA4V1HqmzZJmDFd6yHumjZWVQ/00Pfkqs0wD4hw9F5zXVZqjzcdr4XogYTAzEend9
lucHlYFnIADFEELFUhLFGE3hKNdJDvEAlmw9VkGmbTQ7EcYWJL56h1wGq+/6mGdhaZ4srU081/lA
AOmefooQF5BHDVtxaJqmfA8TKDEAhoPgg6cN/ls4ZeOv0Kpz3BiyWNxynjrPqKm40T2m6AvriNxh
sa9lkyS2JixxILkJv+W1j054HlvRXstD5wf6kQmSGnIwIXHH+PeoUQ1bqAPyn+MRP8NFkXxO7MFu
LBLJEJ/KHD5WeqBJNnXbOnVEtNVFP9Iw1LwbL8SzfG2eM/nqnEGiLrY8XlCsRxVUmoDjoiOsHBSD
+mGxEhD9RlOubbC89gqkXvWtKCKg7pA1xOH6pl84aLzL/2Tss4rbstqZJ/Hki4n6FgIErfmpmqp4
LyL6VGt8H6KdPmWZ8a9Z6lxb5Q6iS8+HddYDNOiwDJrliMMk21ptZBRQTHf9qnzV4KXdwaQNfsKx
adp92lpRw3UQxjdAVZdmzYU/I79AZdCZPT3qGZ4ZmoPxwwF0pq+tKsPLnstCL98a1J3tHaTScnd9
nW3+iydJDZP2CcdcuyAHaeacjgi/k9ytDrNDbqep2qZFZ453srXz/2E/fSIxZVtAoABkT8cBXOKU
yh/yQ22r9q3JJ2OlcsN/0jUh7ibTGm/cNxciJJ1mHkFIDVCvXh5h9BQ7pzahaRX4sg8rp/HhGsKC
X2e15X3o7RaWo0UGfn01L48K9tPDahrb3sW92upW5w9GmB+Ua0CIxQxBfUBfPe0ZFnkAcvP0hU7v
rfbU+XsPICOfKi9c7JAo4i3GlcaAAVOY5gd8iYfouwjtKtujpttaa7gy0SvZcm1vdDKX9ofe2ghL
GAjX1VCOu/Yehfxm2mqyT2+9+y7ciSgBQQeh/czzb5lQIu9uRMid5QfDknG8raBNrehC+d0j8u31
cOMRcmE0hB7RImfbYX8se9ylDbKkrTi5UPVa+QlEPUKvlJA98cuBqpjcuJYuDUd9g2QNmDs0z8W1
RAuyLvUaACPcvQ6avMUzch3qjvpPw4Ht6/WDdeEzZf34RoFNoWaxlO3slXAGp+1KaqVuHgDNMARS
4clgOTe+m4uzsmaPOPQuyEQXJwlRijIl+pWHsRLVVyOAwIWvAKiE0uhu3DIX7nVkIqhR8aEg6bY8
Hajuok6EsMbB9acWBzBDdo+Q34y7bMKdq+ATekOiPN1lk9XeEMy7EGe5Sy26GQ7lX7QKT6NRAfze
iq2xOOgyd/WV7dZ8ACL09gqq7mvbpLdMwy8EBgL6fEzI8AFDLAYcRsC4VkZR0tMj83MQudlG8dJE
YS0Tz3FYyWhL/w/o7PVjc2meqBMSiyhhEArn3f7roWw0sklGS1ZEwVGusbhItpUlyo01KugHKK7v
/3E89hOUvUm7BgQ6/+d0vGyElyXHzDjYtOIfcXdQgIlskA4wmKHcKjiwt/qzZweWUeaPnTIbhSn6
tKdDaraPdiYWIocIdeFdnI3qRcQNVhL5oPDLvT6/82yQBixNMFCouAYjfri4xjKrKT1ezuYhNUb1
6hWy/+j3MPR2eQ7kCzHEypF3nWHAA860DEcz6d2Dzrgl+HV2nOY+MLGAKh8pEunp6aQt2rwIQRjW
AXc6/Q5i7XDEtwo6hd8VeCs6e9zm0ltulWeIb/JBKlkQSmg/zzJoi8kXWV/SgrLNA0Zg2TGNO6QQ
Ub/92I7KhDM2DPKHPlhYCurNdCyqOt0MkYfXHO6PuItLVBjGOh5+X9+SsyPOj6LwREsc2WaqQYsf
VQqhdL11rINWZMmPTiVZiC1JH5gwq8Mov6uTGrDN9THPzxxj0sZAKQsJNHPZMWsoSKTl4FqHqvC9
7yn+ih8kOhIw42Jze32os8A/T4+qIYVpzDPRuDvdaSiY03yD2odu6O1mjZBMkW3qXrulq3bpRM31
aUIiGZq9rBhHfqvbcowcnO2y6gkYhf0t6rB7UZGhfjn4tmSr1rJuXQGXNg8RVbBnAEgwSl7EC1cb
h1Lwiw5Nqwt31TodrMpEoTgDnsH7MrQBokXXF/TS3s0aeaSFxH5K86cLWjeSVk1UWwdoH/aTFnm2
3Gf9gPJH2fm3FDbPd4+uEBMjTSA4MdrpYCWWwVouUutQJ5apffDQALG2Ta109+f1WZ3dpbwMAcOw
g7SjkCtdfAVwbgEoTQ5ezJaO9LLdzDWHQIT655hYtit8VP83vQWrZkBBMLtxSM8PD6MTFzGymFOh
pT0yldGqiFvXOVSJgWeCViFk1kt5hzpSvYkgl2qrwB3l7vqczw/P6ajm6eJmQiZZZmqMqo/da4yW
zX0J0wsejOn8l8IAv3G5XVpj0ljCLQ+zAPXB0/Fq9Bt67CddGotTts18M95SLk1W0o3UM5Ircp2G
SFHj4dP+DzNlrhRA0KLlspuP2V/XeNpFGCK1k3tAmQsL1czWk3VcTKrelgGydfEYYWf074s7d++o
R5LfnrURusHDJ7PO3IPMhH0Hvy7c2i1epBsgnC54ZOHKH9dHvHSIaKQCkCaLp7C/qHBoI5BQgcfa
oalc/9jVg5nvwCWgfZBGJrRwIy/xG20UGsq3eFeXh2ZYUKoG53/+93+t78CMpIN+1wH2Q4zbVVhj
PlnTIa1rQ91jscXKw4m4pcU/h5qTtzeEEkpKc0EN9WbcxU+HFePoFynOmEfESvQ7BxGjAVhh+dun
bdissgyOM9Bsb4MMS4TWnPuv5xnQJrX2majIy/ysrtZ2jQ6lWquObRKZSE2p5mgkRrvlz8J1hV75
u1GP1qOX1/GNkc/We+abeGCgad+w4MsWvVUOjkJiUB7TKC3QnjDsrey7cm/1SYK6TBU9JHlW37i0
L6w2uDGgVi4bTZBcrLasKh/rAVUf4xqOVF1G8gmxw3qPsJW/xY7L2LpWXG3xdZWf7b7RbnzD56kj
CIG5AzqbTNjztp/udlVETlCg4XZ00RZp0bLQgt8uKOjpRbfGyd57JEv43rqOpkhdkqK407Bzd+8F
drE34vU81dODR1caaMTcdbAIK4tIVg3CZgOEOsJQw7k2mizcQsfke2r0zo2KyJ9Cy9lYNFAA7VG7
BCZ6Ou2oThFhU3Z9zNK4CtYRae3r2HutscW1EO0mW9rTqjJnFbEJHUAHyI2ai2txgr6DPWipwiUy
ozNB2IPFg+tVhOtwqnkfrdjRwp1QXf9QNKrWAS21jrGqyjgUa91O0ZVAf7ZFLwz0lLeOSzG9ZgpK
7D/GLfaVygt3Lkit2UPkdIJThsBGg/nB0UQWdjOVs4+eG9SbBA+++6atPpDdVTeovmdXH2P68GWR
1eFTIoKcjgkQFfirFzVHTGNh9LazZ/xA12yakPvT/erfq+DzgDM/YmaKgORffDwAtII6dLrmiBaN
fawUbVauAG0Xebr2QGW0QSitlenWSKciX8e+1aKeguv1Py81M6bhO7c9Anrqp9PukCgpB71qj4DD
4hd+6dc2S6J9Zw/5Vm9r8y5szFvouLNbH0F2HFrmKI10t7NEaw1RCmNvsNtjJlEiX5d82aBlHAR0
2lG3H3ov9/eWiUHjitLTl+vz/UMuXHw8FH14cfE3LnTOcp/NSlFN7bIjdfj4vRd6fucPdeutZRFR
1aykGne4QaP51eRx/zQYQf0tbhDn0mq0ze5bZbSwFTut/NWjZP+S4kS/a5GpuUOiOVpZ1ce43Oma
GdylsCn3SQvA/kYecR51Z7gZa8cLZn6fL74OMepdjddQdnTEmH5tYMQ9NUjVmSsbGZCtlhnZxmhp
ocDEjldyssz760t44UuBb0T3iMIE8P0l1yZoQlVGepkfK9+KP0pU4z7EGk64eE6i0RRV3o3Kknnh
vADR411OZRCQ8HLL2kxkGPoYxRG4QP2kTE/cYffRoeQ5TR2mf3b5EgRR/CZNL29XYTfq2rpAluqT
gCz8IUNY6nWc6qFFB8+G5D158kBPYtrAeAg2meM2GxCg2ie6taJdlSprxXpwpvCuxt3r1YKXt/bG
Cb3V3OKWS3JpPwkR8566vqyLbZ2VjG2wx/imQWkDZbLISHWEmptA2uEDOAW5o1dubHi8lkiNWjC0
lPQ2HdJWgElJJdIOMPT14Re7+md4nt6wkA1gjPryXZWGmQLzHyCNaYliXxZ4zggj5wHu+zGpYxzc
GG+RsFC0o4/MAUKnhzoTKctp4Kmm0KsLbcoeRvR8XGBTvel+xszZ12eFYk/9zJEkhnSYpTeZz5eG
nqlbxHtaf+T/y6FHEZZNlCGfn+sf0I/Ik7UF6uFdQ+ErXRd291+kx7dAlEs4xp8Zk4Xz1gAcaAD8
Ph02D32XXudI21zXR2tl9aLc+2ORfo7LvkBsCSLj3q29BDJmY/ofRN5Bk6sogf90a2Str2/3xV+D
ngpoDLDC2GMsEhbHxPtrhoA/NEqL8RwZ8nDbtZn1Zmsobq+whzRnMatgOtASTQkufaXSNW7VU/pC
5bW58ZEvvvE/i0NPmoIFdUDuxMXPcau+7fRczx+avP+duKrbTkWN3FUZWhQxaHmsPBMRTD020aW6
vhTzFffXjTAPDR99pk5SEJqTqtN9ybBg1GvU4R60mEqjGxvluKLF8cMmzL1fH+pcrZuxqFkjkEGp
E6D2YproPxVt14oSgf84v7esDNZ9kankEwS5snxT4Gu/jr2j+a882RQv/dJoy12ADhLsgKoxoi9a
Q23y0eatbG5A4JXOKglq+bt3O+8dCLQwdjqCF+Pr/3F2Zr1t3Fwf/0QDzL7cjhZblh1ncSIlN4O0
Tzv7vnI+/fuj3xtrJGiQAkVRpEUpcshDnnP+y/0ffmuNeJFRE+bSJvDL4PUhncvquRvitK2eRqGJ
t7YOfySi6V+MwA42/2Ek3mHcay5pxfIdhsxw7SpFWD2FiqrvZzt0UKElv9jlVTimKxnEjV1H+GFW
BAG4QEuQkAdXcwoMrXrC4B48L4py43TAXiP8NCqNpsEyKb095Rnx05xzd1zZ8zcWFRMESs6UWl37
uuSsJjMlnrR66uo8ee2j3P7czu34U1NH4/H+ql5PlIE03lwIoQBDWML7lLIZzFYUwxOvSzSHO3xg
lUKxDlxx2Yui2NELBebvvR6uFUFlLL04XPQqiTEwi7hYuN4WG6cuBtUJEOpEzteNn/PewVpNJpMr
S3kV0qk8wumjokNklboSl/uzc2M71tWmf5qdTNtNnaKjud7MD6oilE3XNO3jFNan+2t6dWFL/i+9
GdjGMBs40pdj2qR7TmVb1VOjA8veuF1W70rUUN/UCV9OpMRK53NZNRbKzUGIVFfaZN3/7v+EG9MG
/AWDi8xF2pAtfkKLtGWkw+Y50BRwkKUeq9TX9Hk+Ju6IaUpJkcTP+mKNuHX9UW1KHHTj6dow8rJs
pxZpYo3obz2V2oRivDYo6RejQ9j9/uyu7yj2Di0ZKqCUQiWF6HKFlbgCmIRn+FPkYRTzfYQYgLQW
yJHyRzN72uSLOIlRxvZiTTmkrl50+xHFsNB3casuu8eqn2Lt6/0fdf3Vpa2TxIIDBvbs5eu3ATk4
oLA3PGU9tSWqaDWu5WY6HQgyhQEtYkr/CZJg3OEeUx2MDsOP+z/gevH5ARJdIkmUnrPMG5UeHdze
ysYnTQ2N/xlCMXpfycz5j08URUpgcLKoIaHW8r34MeLbYyPayhmeBgQnf2ZG9oMyg7sD5lg9Q5Mb
H6Wg6uH+1Oh58X+9DBeSkMkXByTFHbmsKMVVhwSrrU9Pgl37GUu9qtrwMdTe12qpAwnKcXyLnY6i
htFNNm9FLaj3BQZgYossB0W3ie0af7JiJQK+ZwbCn/CPsDaGNSa88tK2dba5NgXqBh1S9BDhdAd4
AmAWbvICa3FzdZwGSlyagFSCkakdO00tAgxTJ3fI/WgOsld4sVH1LXUBzFGpFkClnaHr30IPEpIf
o/xVfUPIt0HDlOKb+Wai3t2/cqDcxyIWqfZLw23B+2cetJZEQzGQaOjjYbSfJZtM85vJbmx/0KgS
k+FE0GJRwOzYZErZnVDlqH4EVe9VT7VVGr/hibQCocmiFrpPfNCKLaoBtrWpauwB6Tj22UM1VV1x
4vmp/FOgHO09Sn9LJCpZltKH8oik4ZBP/0bl5D2bBbZlPnuvc9E1d2bvYQDc4m5CSxuevSnWGx9X
kOY7paD0LR2oL2OPDhXIt4YWQHOANOT0UGLE/KaoiP766G9yPmZE6jFnwd8pOs36FOjAvcxk+idN
4qimOEo6jp4kQvwHE2+n31lrjejqN46hvCCnPXxLUGmtf9KBHD4HOLYH28a0Kt0fnDmcXyuw+LVv
6I0zftYhZCg+VYf4W4AcXLoJ7SBLd2Zd1e5Bqzs8Jeskx3mujccIgxQrzpt/WSTkfmv6LcWmT1yK
TRgeuL+CLOvLlcfNe1az2N90G8CC89yAGmgtcvcZWVybZ2bz5Bqj+iNyozDy4wBlUj/JW+OsIxsv
NkqSm90L2IZJDzZo7cgNVvXqa2Z5IXYhQSdJwRn1wX3eMftDEs3o8fg22Qwizp5RzWuBWD6Blz+b
XwtRmGYNKMbF9Zq6cUhWHbdPDtJiWxuz4MHP9aREuL7vwY8601ek8UrcqZr8U4tVJYwgXXvq0sb9
BfhuXoOiXb2c6OB6Llc9FxD0E29x7w3I4uSdbjeowWM+mwQm0o9CGVGwCjWx8nRaVpkhffDkpV4k
5y874ov8AKowivlO0T5xvPlQ3D/TiMoi0EV6v8PnXEPqvXHJl52szL9GUx3tgwyYzsreuTFnxCEI
mQR+0pVl1uqRM/ZD0GLl1wobZnIzvORNG+8yo9RWhrqqBVBWZyQ0wShRqhAXLmO/Dg6ZJ8doPuWN
Xn/J0iKn7hsKIkNWRrW2GaqoOt8P/VcvGYggpBWSykgd/fq6qQqnG2u9fjKhcH4pk7w8AMZWXvQy
n/9RlBC5ehCxa/taplsX+9o2pa+ehKhKhPkSL5UMhV54nTCPuOBQbkR43f4FoWdAf9aGX6cXdRvu
rdhqmw2PW/EXrMs+2oq5U2LpJ6Ku3LlX624jUeaAeAeRRlKw5MPPWdfyqnKsY0v/4DCTr+y7zFS2
mt4rG30a1jDv8tgupk8BmmIs5SaA/UskxDzYtM+byDw2g2XtuA/Gv5NMb7T9jJNiSdW7Tb6EEfpT
L0WeIuX0h58c2B2rziGRr0nYP5e7zBRtNGk42RwDi0PcI6mG7XEzHhvLQvAcWdv8s+mVirqS891Y
ZFeqQaKgQ74PYfdyWKueDHfoXf2IG4W3ATAbNz8yHop/Z1FYqD8SG2XD+xO9ejJKoQsgY7AKZLNs
iTQUESa2ihdoRycW+g+3soq9Nmv6A3ojxt9YR3qY5mC1g5iyqT+YVPmqFQz0je8M84l2KLxJ4veS
eROCdaSoaGjHBuD/OZ9645uC+OgWRzzlMc0n9ZDZYf2CWzlNh/tzv4paQJv4vqiQQlKh3Ca/xodn
pN53OX/oacdUdKL1sSWd3/TGQ3w7REV1pTN2HaoZDaAN2gaMBwRS/poPo9EqG0tI59qRwyrlcJVy
l8I31/2IN+62IK49QsMq/qnRov+GpaU+HiZ9Sv54uS9/xWLO5gCMfR5V7Vg3QXiySpuQWTmzgS9M
MM0/kQI2N1Uehg18sCJcc4i/teIIOwA8R8QOYOtiDUSO3H0xseJTH9DVQFIfmxcdTBuldSde+bzX
OwuRTEBsYOtlErwECIe5nat2bevHSB1T49irLq4hZR4esBi0Y0wdzO7vQEnn+CULyn7NN/n6KFOu
s3TAI3xs2oTy4H343EYSiRLvT/uozAFOTCHy5GIr+li8OpUTb6NKt1ZEM2+OKBEVgPsls2ERPFxr
7L2SsunRKPJql2E63vqqWmhfKq+x8ejS9cc/Pj/k9+gUcSNL6W95b36YotlrgYrSrHOsNdiXxjwa
+S4HV6tiUtTVK4Pd+JrQuYH388SjaLNUGLcV1cJh3tGPKZzC18lI7W8ov89P+jDXfqoWI9IdVhpv
yypwVlK/q10rxQVAnPKuwRfwqoAzDojLN/mMalkZmu1eTSeVQhFdsM53jLlQd/eX9eo7UvRmxxIQ
kNkFQ7Cow6r4PvG0UWtmmlbSuig+IBGUHmNAzIcMHaQ/XVkQd4RBGo/wtWkwL8azmwTlO6y/jpaV
KPuq5mRWXtxtIvprO61MtVOqRPF3LRuML/dner2w7wxiAxC/9Ek2FxvIGxRrsHTRHLuk07+o9my8
pgDoNgnWEpV/f6yrRxyzBPdiEXnBwIAevtysUU5k92KzOfYmXkVW2KVPDbc5LjYDjXSNXNDXk3qt
iHvjW4IAZ/9QLwYBYyxGDWPsWopw0o9t3lnhph1j5a2pLe/bgKXBDomnfiXoXV8z4DwQdaFtQiiA
gb4IsXMUu7YClOSoBGb2FR+GoPnbVhNHI5mzC8p8vh2byY/Akro+OYiYA1JAQeRRl4rLVe3D6y9s
kAIhfEKWQjt4+WvweeJoRa44Nnrp7NVcuo+G4m+ebWvx9rogB52Y3gy1ZOKuhElffuCyy/uocbT5
GFJDyA/6bJOcD2pQP+hjQWW3mKiSbycDYYYaLZrmTZ15zmDcUppCAIpJquT7/S13FbL4RdCf4IhK
FUwYhZe/qDIzEMLYZB2rqQtdxJO1NtsEMSnSEVcuxARR7HbjTRgVcfdQkHm7b/d/wPWeJ1AStehg
guS4QhOL3BUhfbPpaOKKAYwbmMaGJkZmP841nL59jLPz+AuylLFaTFhk5Vx66PYh9E6m9t7IMy7n
TsDqLPKF8LVHnHY+Zg6fwDmmfQuE3FdwSER0Jh/LMP099UXa78JwLhPE/LLU+6ahH9N728qyOkwk
mJqjrUT05Wbhk0h1CClUCVYAhczF7TzJIdCTHV/DTnhm+zwVCokjMKSudR7dUkFvUTXyyKQ0P4W2
tpsDCryZP9dOXR6ULupAdBEz5rXju9gyrBZbhgcSEYNHwxVGMJgLD3EvD2NMCnnCHylht48REINm
29hoEQ7CEi+Who/qvhqEnv9h0inHp7j5nsXzHL+SXGtprGqsi/5cu0b1kPMZbC4DELB/D4UTPujV
MGV7T2RpmvuZNhbVAZEuVSDlHEwbZGeCbCWeyTPyIQ18/0FkJ5DzuQ51jvXlPiqyVAkiJTGeMwzg
HjsoGMKP8PZaux7kB78cB9IMnRKsAYgiV5du1nnCbjPwIU6m4CaIC92U+ggvOM4mK/CN3g15Udqb
AqfX3AdxATaonloQfPdP7CJeMl1+huxdUHG4YUDe09OujVJxn1MLiyk/V/jRflMjRQAtF9LfynDX
243h6F0ADKTDCHPycnW9zIIMOtnuc2/q095NhVYeTCXAqLWM0k2dxdPWUTR7q7ZIH6182Vtjw3ml
vUkxB901eXV+eD3GfZ1X05C5zwqZPmJAlK7oQwWjfgCMGyqPCXmf50exKL5BOERB6f5KL2KjXGkg
Bmiv00bgUbfsGsNSSgZBQvqstIjLmbAftkQsaz8r+Bc0QiiPbRSvPQduzBl6B2LoUmGSN8HiOaAR
8K1U7bxn0vGk3mZGggMmjSSxtc04OYbtiAERyOQvRjNq+srhvjVjsl3cYUD3UZlcDB7idAQqmBlz
TKudM3jZo0gC48VWtVNbRMOOCrq7v7/K7/yKi3MF4U+n88kjQgp3LmmTOPGE0zwL8aKmoZFsRWK2
7l/A27S30jKR6A6twct9RGwG+61QUxGep6aiQ0kfJv6cu5n1DY/ULPsKmsqcNpkVCsvxxeQU4amz
+6Cp/FmdtX7jqZV4wK9kXuPULU+k7EwTEaT0zDvxTAaoD9u0GVyldDsN5TbsK3bCS7RkY3iN99Kr
sVBWzuPyE1GIodVCegM1h8VaNhVVPZ/1gpLYMcRxcae1CZboWjk+2ckwY2GcaF/7wVorg1yFPibG
iwnUB4pt1KsXD6cpmrPKVCL7pXcSLfT1SmudN3q3Wq9unARZGvjbhtrRlAomml3ZGHV467WSH7SC
c10eDyYtGbayr8qO4YBernXpTbgRUud/EVj/4ZTtKfO8rUptHOy9oojxoaqdsX0UBb5iv9Ad9jCR
u79f301zPu5XSYlCCptXG5mCpCZc/gTkRQqsmGv12cM8LNzykasQ8VUAuH7S146yDcI5PSZCVcMD
dVvtu2ZVsbsxJ3uYN62ptzNWp6MX7YTRQq8aSyzajA0K/WPyqQmICTUNsdLhv1UBmAZI+MdT/1gE
tV684q5mTxt+gd2+VWEU2btMMzDCpaAUGV/yYJyth2kaprNVaf10cIJeVTdJ2/TDQ2jl5bALzciI
Np2uhq8tb/5oD7y34w8yD6kK15iBQyN9NuhqTccud7c4+RUyhzUVLH+Qc0X7IWqnt4oUtKt8Ooxp
ulWAjuOeOYCKbXfmOGbaF5C+06EJvXB61YxWb3Y67FpzO2Ko6PxMxnl+UyNQbL4W5ZBJ7n+gqxMC
fYzA/Z5TUZ51FrcGlp1OhGRr9IxutqrtLX2oX8PaUD61eBlurTyvy0del2tl0kUex3EkeMk9acJ4
gnUud+6HKGDM4Zi3VuU9u0Y9b0olbQ9tIbHfhZjsLymuhX/YUmFEXoCUMmRElmoki7NQeAh9IDTl
PfeF5W4DpKe/9J01bnmC4hB8f1GvnsMMhrw3DjpMDq3KZdxJJ/plbVNFL2DgZu0xtWKQbSCLVcOf
6XUKinRq6W7rRHTSotLB6trphJpuYyuKjvJYZyuh4HrB+UUgn+gryzVYcnTawKUfDs/ppXAb6y+B
v/x3cnZ676202dI6Z63fcBXn5RIQB6EV00WEpXj5hXn+TTGct/CltIzuqDPsnh5n/GSPk7VyEV8N
hWIavCewWVJnl/Tlcqg+GgISL1t/bsA3fur1ePqk1E2MjSnsjPtfdhnbEROjNkcjgbyY7tzy+TyI
JuxBONnHzItrZde1tbcbusCyfWFzvH2l6rwDqrtoKpvR9NMrhPP5/i+Q63YRUHljSTFhSrAcHXsJ
4p/Gpq/qJutf1Mixy22GBn/2HNYiF7/vD/QurrgcCQE1Dxk8WSS0Fl+wDiGppXjFkx8Bwd60s+E8
TyPmH9sqD4zPokRKxq+FVkVkdUhVbMJRz5U9FzFFcR8msa28aT0uJS/4LGkkG1k/YqZolrh0u4lF
094vOtv70ZHAY7cFwuVHEHrG4Ky8TK+2PiuGWCwCa1QBQT0v5qE1TU+tFpIh5ZLuqW8d7RXZIe0p
QI/0375R1kA7N8bjtpMMCyINXdXFdtSGVms0zFRe+mEuN5kZ5L+5qXThp0b+Oa9KeyWEX21/StNg
8yVGCYozL+HL7d8qiTXwPu1e3BlNyja2A+4aO51/k5v2b/c3xdV1IcfiugDix9mmlXo5FsAYL0H9
q3tR60Z/0ZJJ2XtuEhy1sNb3bW9N/+rRJFY+4NWg9KeRvgX7Q9hmzEVWNTp43GODjOijM8/QdZDv
s/UxfdD6CsAdmB8Uw9My/XV/qlcHTY7KMw4hD2pNdKsvpxqIUsd0u1NfKm0GYqhYsfgJ7DA63B/m
6usBpeKRxG6R/kYE6MthKppmJrYZ2ovTuNjI6oWZH3nQ2l/00dF298e62pmMJTckp5lZUdS7HMtU
eXDGuAO/TLFZPHEG9D1WMfOTFaObhF1QUf24P+CtyckiIi4iwMrI1C4HrNSYwlgyYE6NIpZKjR9B
N3UGeXVAKWRc2yfveOGLiEWOz03AFc8CAZFcnHT4oDDVhJV+moPQdLdJQ714O3lJT/9Xg5o617Xh
+V5iNT/Kyk7PIIIQGQ7RVrD80sNDBBFfD++ScOq+GkCXqk1uw/tRYUqPPoU3R/mFR4HT+maAO9Tf
7ZSzFUXjZMMvHm5BXuyzvsIkecj6/MeYju7XZjJ4I6q5gAuAH3ZcnUDJKhhO3F/nJU2QnEq3JL5f
ckpY7eVLP0AYAoBDqL3Yqa22HklF487YV5G/iV1oRG58tHApeqX4FmJQGYbm58So8IFPTJIBWqZt
3j/BGa70QxpPLrWnxHImP8/TFsY0Sl0ePhm6nv4oR+Tbil1DW318zjNkFdqNQPm3gfgb62X/tWxZ
vp+8hLV4G7TdpKxEO12mTx8+MqruVDkIB/AFpaTdEsgwKZ7R0O3LT57TljafQjjjtrKbsqBh1Y6/
uAi8g9enZucj5meEu6ab0+og7T2NvUgit9vkQxX/1c6VcvbmyGz23FGUhaaKXE6q6YrYz2CoPaHp
i6W8o5PKVXpWKCthbQkQe58JDCe+F5kw2nyLRLH2ur4pszGFNxw3zc7UEwPwF/j/jV6PziOQhVJs
aQdYnwBRJpHfI2h2yI0weAutUnxpR3P8TSIJicQOvCzdJvls73VVyTYYPP97f4ctYvD7b+XVyEOO
WMVFo1+e5AGTEHRam+pkZ5pyFmU+fEI8Fud7AGG7KGjTx8oK8pVtvWy+/P+ohF4qyzDCaDxfjjrp
KXqIkVWeaJ1lh4m85HHAtfsolQSeVaOYf6QUpHGGU62nKczyTSwwE//jmcu7HAYR6C8y2MWV1025
WqrQI08NyEYfcU5UIkc3+2n01fTJMES35RUQrPSeZf6z2OQULfiL8il9hiVwRTMzigu10Z6G0m52
I1gCvnEpDlGkf49EPx8sLEv9IhfDyqaUEflyYAaEKgk9Df4S875ccQ8/8F5ry/HE4o6HrjXCA5eG
spsq9Xdeue3K7Xc9T1klld0snYaWt+xnwUHgMiim4eSNwIwdG/JRLdxpWzqRsQ2NLPnSYvb8ZfT6
tXLpMkdjbxEJGJyoSaWG8vDlTCFkaNkUd+JUBd7w1OOeTm3W9GiWZtp3NVDTfZWlOWSomtd9orhi
28Jbe5wUfS1dXNyS//9LeJsiFkFVjO7L5S+JprnOy7GbTsEk9H863nmPltEkp7aurZXPu3zUv48l
dQvI9RFb5QV3OVY6xIqdWa04ecPkUQqJ5xke5IA05CadHTfyswq0Kc3LIvb82Krmv/pB08ACDDSa
DlHpRd953Hr5pg+S+tWoEJ/cxtVkKE9pPua/LAthST/RtcL0+aRduBn7wPp+/0TeWi90fUBKyAYD
5ITLObiuqKnDWNOJNaXDKiqwPxjliuoB3axm5RkoN/zlgSDTI0bzSntHZiwOhBUOGTjZXjvleC1u
dEMZtmTLofBVobrHqIm0h6JGxLNL9TmkNJROKwnf9YmUvCGq+nK2SMstHjUZInM2erv6aSS/2iW6
XT7nuVD9sVLtf+O4HL7eX93rSM94pEpotLC4V6QsPWjqOULp46R0brCznTTftAy6s3Ha2CthFW7d
CAH6+4PenOQ7YgIwpE0T5fKTki0h3Qws5FRxEz4EhZYd8j7vPllzV+0KPu3KObjeQoBCZBuXXYS9
wVVQ7zwlm3kdnEJ6b2eYWF3rG2GvfRHTgAjC/cnd2kL0jMGe0sOVmM/F5ObZaIq0NU5O0WgRTBWP
auCIJEDjE4PpHZQdmXRojkm9w2zB+ZzHirPmiHP1WT0KMjwQUUAEO0FP8vJH0L+t0Pgx7BNYGC32
TXTlHwQQ1Y0Vlqrw+zZHasFalVq4CvAM68Izo2Uh5TuWWVSuWO5owZs5FTPcC5vSAF1hLCS3SaJY
JwepqqPT6uLBxZXy8f6yX+0pT47K0xjkJxnBMm3kRCtKZMzWCX3s5BfWf8mTJwLni1npxW6MMWP6
D+OBaEJNj64DJZPLFXbF5AouVOtkJmZBCHVoiYGBSeJP7lBGDw1msyszvP6mNIBsRoIO54D2XDxN
EL+BEsNZPU2KMn4vqhK6Lu4Fe0VraIZFxfC9AZq39m69MSpqBJIaik8KBSi57h9qt2k+jxnQaOUk
Yue7F4XBptS0fpvLGgfus8Y/udq1a/DtqwNLCCZ1pZOPDwbxWP77D4PSusgwddSVExyR/HfV2dxJ
Rl19HwbH+X7/O15vWTkUZWJZtSQQLmKRm6omieOonAI7Vo/VGFUPxhSZ58bAP2s0TfK7biCPRZhv
jetwY8uC4ELgktiLxs4yIyiHqtemOArPBkqB4iu0C+V37yl5/Y8+zoW+xS4waB7uT/fGmKABqJuC
ygc2vCzpiDqR/OImOptJVf7rFqJ/mian/gL5V7V4/bhr9io3BwS4C5tSlv6XIpDm5CmjV+nReYrC
PPIHHWkOaEs/0ZssfEXNrJVTcmPrSLVJRqJwDq1F7ucPWyfrGiOfQ8M7iSoOWx4uZJUbpccDz89N
4s5KtL81HC4pSDy+oyuXBdrBxslSGE5AD9hId1ZNI9dX9UB91Jsxq1fuzRuDgWwkTSAnlujcRVpW
pXbFcy4Oz5XVQ+o3okH51mTlNIGLqv/3xxuF4ikVEGqpuLstNajR4esbLcmic6aXabdpwjwentqk
cPRtMxdJij1Kih3NfxjU4mkMooE4vnylJ16R4SjnKKeG0YsvXdTiUxJjbdxsskxE2b7KceZZeR3c
iHCcwXfAEDoFV7AC0JptlHt5dMYBl34fnQyl2DderzzMyVRXLwj4vKRYeaxQQq4/pg5FgtuD3fru
cHa5UbW8iUm48vjsNjoi/cBTrU3ZTFwomvjzjcNYhBgguBTororUeqmlmPXU8TksIv0AvtjYgyTv
X5CgKFf26PV5l0NBRVAZTMprX06r6VxTGFUDi6YZ889sV/ETGYr6SdPb9kUXDHp/y9xcxg/jyfj+
4byrY+UqtepG5yoZx9ovnUF0fqjbifLoJsVa9f16rzA7Wn3SV4BreMlGbxSNAG0wu8obTLHpQxcJ
mRxHbqzH3fLTjArIsbAM8+2PJylBkFCaJNzmihWn1WEk+6vxmfJq/KhlvXcGjwiPJ1LKNafzGwtK
mkxOAO+dmsAyolU29Lsx0uNzz7S+e5UBcCRwpIZCmZkrR+/mWNy5IPakut+7pNOHj1ezH/JmnKOz
yA3zGRMm5SXrcLUfRbuWc9waCuyOw4NYWtQs1ZaRoskoqCnReY6mnOPWtiYm1/3YhhsCqBP9cSST
Gk6wJxAyRexsuVES9mWPu2pyblBP+GyP5fcxshWYGr32Fo99//X+Brl+xVwOt3iNCruMLJQIonMx
zuB/wAPm+1wfR++X29r1qxfCAHprxwomVsoP2t0f/caZ/zjZ5dtbiXGk89owOdtDPJC56oMfcOV/
VsZmRjbfzFe2za3xiJzchEQaSn7y33/YNkUQQGHs5+TsNe54TL1E+Ra6zoBTn7B+N9Tp12o2NweE
dAOdTnY3lvS9stPLghskPg/CC76pk168lHZYbTp3zg5Apfs/4xlR6obKDauMJhH6IRR9Lyfomb1R
DwDqziZlSMNvYZGrL72I6nFX9HoxP3p9rTrHMZ7mZEP1fE2K99Z8Ec2Rwr9AwYF1Xo4/KE4XBjTV
z25ljnQaK94ZwqlPOfYa/2M11sr8tw4nUlESUawx7LLKn2VKbERtEJ+zqhm+ZqOUJjTA9B3scC7W
BExvDoa3EmtM7RPC9uXkaGoOUKfU6FwqQdu/Nt1QH/SyEtWnCUjhSmn3uvAIIBn+EiQ5Lg2KN4u9
ina+NgJMTc45TaSABjEKb5tpii2QQ97c+aiXZL9ckDcbPRpb/jQfY7/XtfR5ImU43D+oN64vSaqC
PAZK+loaqiiKbBiyioOjlbb1aoTeREcM59T9GLCz0fvoo/iRIhCYpfsjX7tusA6S4wwwTZdKmvKr
fDizQZfHRtZ36Tkp9CDZ1kEnvpt20GzsNvVM3yTu83dNUJRs47I6FWNdlNups7xPYu6Hl06v1mD2
8kNfFPv4SWBfObjycURZ+vInGVXuwHcKknORW7nYDAkFG9/kYD/cn/uN04ShJi4nJlkiSe1iHAyD
R2gcc3bWzWoilVQRJJ/nNkPNRMCB7uvW+XJ/xBvXAVGRjj+9BAxWlgUvPeV6R4c8P2dhHhyFoK+J
memMbEOgz/+La0/52gZa68cIZawY/92YrIQAvie27x31y0VN7ahIpxl1R2MoznWrdmKj2XGNLZ5S
oIVlr8bmG1+Rjpr0GZTlFgD4lwMO6kA3EzjuWU/yftyVNTRQHwkNu1vbwrIyv9gvkJkpTQC/AEa3
JNH1iWE16GXl5yYO9H3j0EoV7az/Q1UqfOrMIn6kaNNtaMKa1kb2VkAuzsk+0RTx/f73vWqVgfJE
a5pyJj8EuOtS5HrUwJKqidCwV+RtzLkNtAc43zElYtfyrSxCPnEYUcTdI9sRPqbZbL6JYTW5X+4z
+TNQhYcmI3VVr7qziFSEAL4L7QRJM30wwHv+rNQ82pVoUvlTAG0Kj7zS/VstPBryf74Gkp1KRdeD
hQLT+PLDVzYUjgnJnlOuumPu633lahvWOth75dAMGyObu0cV/8ngUGdJ+a3rEYD049xI3O39n3LV
Z5HkRno5hBLQFvDklleKKdQ+TVL1VMagV45mDvV6Qy107L7CeSiwYQyU3gaXbOv5W2NA+3zqkQNo
Hlkdo//agvoswSQofbPtwqYJEAqJ+78Uc7ApKma2MY0b8KfBuNGm2cj9MbejektXtiD9uD+V5fGV
MyFtk9kwenmQ6C8XdSiFPtYi0U5lYomHpkEc7aHTYjd7Gs0E+G0xd7G7diMvr6X3QTkb0Amkk85S
FTgOhj6Mklw7ceq86KslmmnaDVzPOcK4XomseBLT5fLrqeDpfn/Cy9cAYwP5ASom9cxlB+RywmXm
xJQ2dP2E5a0WPrqjMv1bg6DNMd3N16Q4b51bskeNLs47u3pZVTFmRJaNfjROSTuXnyPVzLcqoj8F
Pfx65B8jQMImTK5BmNGumUa4X3pjr7xJbpxa8OpwOABWQC5c0ioxQJlq3DyNUxqI2XtSNaXeVrAs
8U1rkFizvDbxW8Mpn2vPWePM3NhffGiyPdYbKocqf9uHZwDSv6OTzZN56vNEe7HaKWk2mAMob8KL
bWODOGW1cjhvjkifCSICktMAhS5HLDK95sFqmKAKrMZDLD2JHrDwDMzzKObkJ8X72nu8v6duLjCI
YMq61OroOV8O2aQKjbo4ME/DOIbioQ0rUHIdPAjTDwxDee5mL9O2w2QG52yc13rdt0Y3ZcOXOg91
7SU7z46aujTpLZ+8fByivZuB2T9okzOgkFsOwT92XTr5Nmo6p9w04OfrlRMlnzMfr0l5onhZA3Ej
IpJMLuKyEaDxgrCjduqhnkxvTmNkn029NDdm1WXhPpj6+JfSDXn/qXOi8VsLaWuNOHMjoDCyJRWF
kVGjoXr5AcAHl1XUeFwNTdM9xFptvjpt7XxSp0CDXNAodMIQU8rWgsnNcclK0VCGfQ7G4XLcPh9H
WFGZcSrFHHx1Ae/4IQIsnxx9COItCOz6dzg2aM7c32+3tjjYBq5CiQijpHg5bJWNAyUM0zgJUSVK
4Zt9nz5qmgKCRaFxr39OdSXodv9lUJp8MOAocyxfz2oex10DPu8016b3RU+yYofbRPugxUx41Ns1
B5Nb2xr4CEK9dOglGepykgkCOm6DjO2pCVTne98VXvSp0Bu981Mz7wZ6mtY4HvqJetVYD+VKzLy1
xOCuuJskGPbqXuSbK2o1dOYpMVLk2r1MDMMWhZdp2Dm6oscbEcTafwmWoFbQbYZTg77AInFwmrYf
9KQwTgo9uAblODGpvtXGfbLptNZ8dctk1Qvy1n3IVpGERomzX25h1Wslu4e9pKNZ02yaEQ35vYZ8
bbbRQtG1+z/fRVLtkPyYbt+V62E9wkWYrMY81VY4f9MzpefMKsmvdgzbfpc5VrRWa7gVnkDEUnIn
XaDkuNhHYYAprma39gmqWHDUq77Mt+VUvtRNc1aqJHvQtCF1qVfPup8HQbUy4RshwqF4/B4bZelq
eVZhqzuKU9qnVkyT/aAMgR2iPGaOp6aY5uYRbj3MEDOPxZ/aEROXab9RJ+SRI2F9i0cq8gUIgmWO
fRqV0tghdmZs87y0vUdPz+1/+R228oe54P+PSFOFfUTmu7wJLCQDJrXW7BOiCoh5RlrU7PAsmB8n
hAXOc/enVinv41Etk2IjcECXiXaCjnVp5qpzKuFvPQy5hiGWMlHujDxrRv9xQn+E5sp/eDNTvKas
AihftskXx1Rzqf0j1+ec6tFQ411tGemAqqX3r5KEve5X9misbKIbexi8INAZXhdoji8xZMKYVXZR
7Jx6ZQz7fpNNSfRX1Sd5tFWHPlD2RiFa5cEz5xJXz8bRSToKscb6vhEqiHsQ3KglUalcltQBDsNP
iE371AndGB7VtsOxNudh+6nLQUysPCtuRGApQsITnQoSVZTFQz0aRWqVWfp/pJ3XbtxK066viABz
OOUkBUsjWbIl+4RwWsxs5nT1/9PaJx7OYAh/G8byiRfQww7V1VVvcN7mLHma28H2lWqMat9Kgs9d
B+J7ZbxLXwfMWkpIA+RBJfT0vqn1ZhyzonLeXCIujC2tbu/zqh/ijRm2a12sS1GBQI/uA/qR1CXl
5fdXWkx9cOpCSt1vTarMX6K8j1sf2FsMNzGZxxvwoc2uDOFWrnyk/IhFriZRZhLxJqkey8zB0EfE
bs3AegvT2gx8hUqR6RduP66Mc2nxCDlAvXh2UEdfHBFszbzBzE3rLc3y0LwN2iGdkPQIveBZibPk
dkrKduWMnFVeZTRADwItABdiB4OfzqldmmJIFdd668MqGLbWFOYt71dECXZ2pLjlZhIzjAGjyrI7
L0+mb6mXa2iP1lFbfSpTxZtWcogLGQz5OI9Mji1SQctwGKajhidmaL1B+NRecq3ukZkp1O6mLL3Z
2XXqnCABFWaYe6CwmqyhQS9taJ4DpIdI5LGxFxu6iRUtbWphvmlGJxHGU5c5vhUUpYUtOjr8K0np
peFMWR4CqsBSLB9BNKMajmVnvKH3Z7Y3hlGN1aGEIuc9mDnsgpvricSlyQUcAeINbhQosMUJSkRl
OZnRWW+DI0IYt2K86etZ/VnkufPF8hBZrQIleXYqb/7v+siX9jbQFhedSPRT0SA43WetK4o8UGrn
TekSam9zQy3K8ZLvQKpjwEN5s6KFdx4rqNFIICxlfABZyzJkKKoC1kDExBpB+lqESZ/ea9Pcp5u5
C5ufQeA0Hfn4TKn5Xz8UVCwbiHBB9Rho4emHVsKYWO3Mess9s9wmqZ3M2yEEbvdZH3hU3gC8EfZK
CnG+i3i4c8twlqXww/IQo4472WUBKqKZ4+Eg4iq2/TR1rYOjJ+2agMB5NAS0iZohUiY6d80ySlV5
aDVNWthvmV7WsKPpu/G31q9pSVz6KOor3NyUq+WGPZ1IY8ylG1dmv6GRY1tbveCC+VJ7GIuXXaZn
KyfjfH/yFgUFjmrQhyPGIvZWeoOobhjG74WlpsewaeNkl5YYBG7dDh1kc5rbYGWLXqhzMSYQMwmo
gaa13Cru4LZoLQBtQyG7LSBkccNtAiEsb4MmNMqrQtH0O6/KLHHrOpQ//WTK269B0nZv1zfteVyQ
L3G5nNDBqQEtboF4Aikm8iF81wNLe50iqw02JBj2a93ipUZFMXkiAxfoeufG9vrQF5aZwMfNI7MV
SeRdLHPV2Flm2srbCALw3lTga+apo7y0QBQO14e6tMaUXUA3EBMgouunQ2UQt+ZiTMN35B5qH92E
8MlLgmnbzdkLRXLr9fpwF0KQLbuIktbPW3xZeueRoeJhkypvWRFhSoiEyDjtcjjM8c7E7ncM/XoC
HhM641o8uHBEaYyTJKHzKm/3xfOp6UJk3+wgeu+CcrL3aT+EzqF1Yut/mFCAksBsUWChw7JYu94o
uVEiK37XMHc8mDGWBLMG5yBzZ2ocsaVQn70+p5eWkCSFfg0tJlo7iy+ryfm8ZDTi9xb2zbCP6VkW
B2+qregGCK5T3/JWq1b6hJfWEZAP7B/uZ6LR4tLM0wCJa3OK3vUWuvcwq+MmV1DQt0TrPdudVe8a
M1+z0rx0LCTmDXMoSQJa9t+VGWy2XrnhewSda/QTwsKtHhv5cwNWZuXKujgWdzJ9OzA/tN9Pz0Wi
WqZCoQP0aTZUT2qqlpsALQpvK7pBLVb2zKW9yZngjmR7ItuzKHwWDgJsDpIk76ne5j9ULRXhoc3i
qvgf4go62mBqaLTy7JSr+tdjoYnmujHS3HvLYqff4y7kBBujbUPj1ppm1Geu78tLUyibMrwyeVST
v5+O5qZtN4Wt5r559mi9DHNc/VeUkzVvtILMY+XTLk0hSGH0O/gyKuiL9Sr1GV/pIfbe3ETN91OK
Jd4+C5B7Wjlsl24F2fCREBC2x/KwSeqDm3ZZ8EZR3spvvNCJHygluw+zBrAOSSW36MFmIF32Ixw9
tV4Z/vz9zqqBOQCiTLHiDFyrqnwlyqvKWzp7bu4rBq5YpV6Je9H0ECxHr9qbrRofsE9Im11eNMWX
64t66eBTkSHMgE8jWZbr8NcW0sIoLYOEAB51ZfAQwAl5SM0w+VRYc7a1QpumRZ0bK4fxYlbA8aAv
gTg5qc9i45qFhrtgwOpSSazTByHqwG9g3BoHjCFMrMmKIA9dH7kmXb+nnZM/BlbQmO8FLPI/1ydg
6Uci1x6FPuDYpHogOs+yaAqSfemJ4C3PsGPwa6b7BvJnGcDn1to7tffCQ6ilLTaCk3VQQCnmm9GY
tF1AU2faZE6VbiurWIOvn+Fk5HWD8oEuJfsQZ1zWsOgSZXo8D/abcOJCfVGwFUNPPKy7fmdlofPN
7rok26gdcr4UhJtoxBcSDJmfpMb0auhxgeFGg1fSytpdODCcEvIiugzM3Zl9iyO8wLDC4E2oZVL5
3pR33mYyUwriAImhZ1TOmHxTGyRR7vSqTrPb6+t14XZEywa1F0i5OBQsM45xnlK3wc72fRob6yGO
Ebiya7fYmAkppWZb0xpg6cIRpehOXQT/VqkysLganUZrVZ065VsHsif/aRZl/66LIbippkr1HtDy
SbCECHPLftJQG/c21RyuBfoLpxRuLmrf9Gll6m6dntKC7lYfzLPyFidzEG2rwlNJWSvwlb+HFFTe
hrdKFfhUNnBRuz7fF4f+UFIkQoDiXmQjfYOYXt/Aa5gM0Qw3mUGDGDcmY66f7Tge/wwzNi+bPKnN
tfbhpShBaOa2kWVqhl7GJl1N9L4ll03Gvt+5XZhsSjWw9lgVK94NEoDOfxW8hcfGLOqDWrRRspvt
+l9tn+U55LNBc8j6BWLAp3OfBTn459RQ3vRJ8oLLyTSem1JLQp/KfHq4PtuXThfj8Mh1Dcm3WCw0
PhRqVYdD9N5DiFQ/q3qhKz4GtVOw7c00vDeb1k3/QI8dDkVZNPq/Df+hJ0EhmWRI0iPp6J1+K3or
zZCWqPJNaVS9mIldqX6qqNpN5YG/3GeVGtY3gSNFdyEt2PP++tfLr/urCCmHpz6HXCvCCOiULJM0
tZnckHQ+eEBDSGBrpncgXXrpEoH6IeYd10dbzLUES8nsWmJ5Ee6mYn/6sZXmSF8XoT+UIi6AJ2XR
zjGjfO+Bubmx3FTcetwI2zpL6398FcuhwX2A7PXI8tlgi9aT3U1N2EWz/mC3YXJfj1V8q2eRvWkT
z3B8ECD5tixb/aGtVOPGntzWx8mgWQvli1DKrwArI/9QnYNmY+unE1BEamJ2SW9+CjBrODYdtPsg
JtUPUjFtdAyo1hixi1hCPZuSvUQ+gnnh1l1SwHoPUoaYWjKsPJ3/VHXybZBmsOnIUzzPWnOTzIl7
c32Vz/YUwmdQqGkY8PyGMLGIX3HrKiGI4uRhEEp8H3aj/dPr7O+x5+UrBJSz6WQkhFgpU9FMlGi4
0+mcjMBU60FNH+ZUAGaZtKCstkYBEACNlLD7Dq+uXbucLn0dVjoQScBokcAs4kVX9k1NIzN9yJK2
uJ3DTsFOZhAzpl9K+PrvMymJSjB6aUCcgQv6yG2aKLHThzFAscgNNe2HoQzFT6OI+3T372ORFSMc
CyWTtVvMpWB02gNaytksEa6pLWMbuGp3C4QyWSksXlo2sivkzog+ksR7umxm1JPvBHlG0Cnltu/U
h3hIkoOVYNyxS0KtXbMJPj8GRBsiDmPSf9aWbrSGkfDKaFg0crTkqxUn7lc3cJsA37Wk5fSLGVr4
VDprQknLC5Xzx8BUFlSwODz0l/F1UrMsg6DJCnp99KOwUnPXZw0gWZzZ2n05Tc53W/G0mOvcnL/T
8hq/cukFK2sr1+4kystfQerPrQ5LHOjX6YR3mWX10xwz4Z06PqnMvBVVv9Nw7NXb2hW1z6t5NraY
qYQbNDbXxIPP1hsFXQDR0lUMF25a0qfDzw5EVDcbpqPZZqK/R5zTbHcVZnWV5U+GmoVE/N4K1qCh
S9kfWVeh604BklHBYy+fz20bV2aNzsHRSeOKPL2olPSFZggiL5uqLnvRY04V4f3ROpP2mQaR0O5F
YEESsJXc1sCVuMlvTAtF6/e9AEju81J3hjsnt7LpkxOgRO9TKut+Xj+Jy/cRv/uDH0EiBbaHpGTx
7B+cEsnhvuoeY9wot2KaOvp1UQ9MNSoMdyMaPPicRgnuI09TXuJUeIfE08t2M2C+oW5UU0SvbdCG
K7vowwztZBtJxKJsItJop/C4LKrOVusFQun7xz6eOjwgC9plm6xV7GNYxm276822/oIGVtRMvjti
IYndstlsx6Z2k40Wl+X4nFowBjdqrHvJURsTRVuJmGc7nYKzZFjAFOQJQaXrdKvFojOF2ibpozqN
pbuJDB2dxM5KHvMGT+KtSIbG3HtB5+IK7gZ1c7ARPVprX59FG5scB1g0kgFg1pFlOP0RriUGuN51
+2jniL53EPp+WkmlNjus5qmDi7TfFqYzv13fNuefTssfCDRlItA1Z84ArdXVda/Y7aMAu7Qfq6C/
tadktP0WQXgn1jfCypOtMpXuc2k7/UpMvzA6KTREDrjRJDdLOqEIkBvtVK97DD0VxdN2ULs9MhWD
fqCaqoY/EGZon8A+lwjV9Nko1X+QZF2pqZ4FGnJZ8GGS6k46fWYCIELZjNG89lFX7GDvwn312cbT
b7fRgk2lK/W361N+YTzplAQ4DSUVrG/kv/9Vyqkdavwg0pNjQxkn9MepNuONV6Tlk5Zn4o+NnMra
c+U8OEivMbr41I6kz94y/5jcRKBM3hXHUFIf/UkEU6j4JJWKgU5VF2DNbBtRzbErc1Pd5aNid3tS
37oUfodB0VdL5xH7CSidEWPQaVaROq4ECovPPo0TAJ1IJaQcOGCTs7RMDJGnV0N81Jspzx/HZgKM
WdRd8DVFeGkNnHi+85B8YZa5WNh/VJpPF4HhE2scqvLoOcXEO1kZIv4GVgGn6KVq3W9o4xo+hH37
bqpidZU3f37aSZjky01iT3Uog6fj10leJ3Aho6PAL/SY9qNhbKBAi/hptIMqeIhGc+q+0m3ERtaB
qlA+Rn1qZn5FcP/W1OkUIMdluV8JaHW46ebAC7Hb4jm2z9ScF0gzTRaIZbdMbL8cEyxaLUfo48FN
dUGnySrIQmeKKX6DaIX5WLDPHxBnTJ5zD86038UxbH531r1DZQ2wHJwxnsdtU8Gr3wXCABTil0aD
AyMkXevNbgLlJRGxnjxHodP+DPBSmF9tIwFAHYYeO2fWrJk4UqX6a6Y4wVeMmTzjroXgKwwfRFRT
3rfZnFWhnyP8/oDopgHbNzLDYAtjp6/u8tbMhn2ayjcPqJeq3ENFtsa7ZHBq874CEvQNMccy3lij
Mze3Coayxm2fJFN9ZPcIbT/2H0wM4YHWcJSwcaAtqmWk7K+f7gsbi5cqPURqtCBtzzJiFePEqEji
o9W2w91Ui/FVxwjuU0D5moNnNtUfJa2sCflLLc7ZYdla/f/8F6ARh6Isrzd+AbyA061Fz4SKI3WJ
I+qW3edayaLXKMrbbe2o8BmbrGg2saKaj2ZcBnsAVer2X2eAA4wYoSqbVNKl9XT8rHZmJLP1gFpw
FNf7RHgAMz10hrKN7qZzPfpePdvme+J21UMHLjvbgmGd05VL/aMGcxpQeGsRXvkdkjax5Jlllj3N
wtPjY1zMs+NjbxmrL25tNJ+GoW/gYOl5/okr2XmHI6PcIRiRvcMzDd3PM/c+mIKkLJNXLaCN983K
gL3eJ1mjWGsYhvPrAN92/ngmCSdt50Ukaqpq5mmBrjucMDaMnkCxjHJuJV+JeoI0N5b4dX2FPnLY
xdR8IHwkqRD4+XLMGCISdIC+OPbNrA07RR2KV1Q7ihoimKSSZpGFP7WfahLnMEeekW/0QhkeBi2p
8E5UjDC1Vm7Fj7v+5DfJDJE5AL9HfQlozum2seYCNYEh155qUWfeYxlEXfs08X7XP4Vq0gzbvok8
288K04ueJ2u0lAcnLSeciVTRR75eJ1H2ikaZGDZq22NboVdKm+76eirSr3gnDOWhzafBex2BqIQ7
gST3Y42IzvgZwcZ83JeBEaor+c1SDVVqh2IyirgWVxp/Le96o+pStytM4wmX7flWncL5l9uJwnhx
9CA8GG3lJW9xVXEuvYguGrA2q8luzbZr3wwQOtk2wg/vk21mpvlWZ1H1yRmoVBzwNeuUT1qR9vkX
z4pjtIicXlc2deHkb1kADHGlOrPscuAnzyMFLBw6GhaXo7p4XUT2UCROnnVHtUEQDJ6kIUCkqUKE
n/uhcWI/nxUvuslja8DpO4Oj0mZT8DKHZmjsUjpX/N+j3a5xhc5iHb8FsWQJzqNGx2V3umniKOm7
Iu/HY5ELR7tBUCx8pOEp7gIMaai2Z/m3KjBiXCicfnydB3eNIHZ2evkBjI1wIxC98yDTB4lACdob
j2aHs5/f0kT8ndt1bG0GDZCK2kbDSng9rw64kusnVSKx7D1XADQiMAYmvjpHGB3GT3Xo76Y5TPbS
xcJPeJF7/uimQbXRnEA8NbxxH6iarGHTz5/J8lfQ2ZFVQln2X8z8OOqV0fIeOSKsiCxoV1Vmu1WK
Ub9TIEuFm14ptPFW7RExFtbUF/fG6Cbx7PdVboxS0wIu7KjMRvJg2W1vbpWhgXSseVky+IPVwGOz
Jm3NM/Q88PGrKaHia81jmSfzIu3SmgDLdvzTj01T4jaZ6f1P7o983olOnx+Ddv7l8CNTQNm1s1Ma
BaUmHO+fFWEj23s9CJ/vHDDv6O2QcBtUGZYm4mZshl2ZygksTWcfJe5vE6GGVxUf2sc0a0rvX8vo
NHI/NKhh/0CjX5Zz5thRR711pyPhvEYHvpmfysY1D26shy9RN1v+PHqcD6errffrn3qW7ILmIAh6
pARU7uBTnp5SqvU1FezePs5N337tg7SBfhOGmrODg6M8GU32Xyy87uv1US9MMKxFhHEA6JAKLR+X
eECOXtlYztFFraH3lThK971jz9/ytkkeuir+7/p4Zw8YKgck8xKe8MEqXoTIxunrZlAi6zjPQIBA
zI6vXVt3G2ltvhIDzsPe6VCLFG+201qBS2QdbZCs8caVDMKNCghoG1XRsEdCLT4Ajs52kKuSIzT4
ZmXznidXOJhSp6RkL1tulOpOlzQE2J8ngaceR7Ny01szL8vmpg7qOfU7r6pvEKgFcGUnbv7Lo9v8
rXXrKDlkbWU+9vSMfhpznzxXOBp1G+w7432RRtNa3+R82xmyCQuQkqcvZGW5Qf56aCu9Vo7koPqx
VAZkoNWx26p2PbwinYGqla7M2SEIG138a38BACViJdQP0dBD13JRqAYCN9YJCfoR31x1E7hOuWki
03kW1FhvKDGEt9f33Ucr/yRzQp4DDU+AWRaBmJh8+p1eE49mWfbOEcKFrR1SsgrDD9LM1vxSBeF0
F7Vq2zEB9nirdYM97duw8RQuZKhNm96o0E5PYivoD5gNa0ceUePwyZg7BQekyVT/lHrsTgenLdqb
TlOnAJigqFK/ckdH5JuA9u9W6Ebm7QCKDdahazVMm/Q47TUqSKab+npeTJKb5czhttEVK322Oss8
BPheIoCkKsMLpcC6+D5pjf7VNGaFwEAHx/X7uBxuo7afgrsalOF7jsbIc9w1XfBp4IEs/Bq7acR+
i6G1/lyf1fPTjOmDpD0DEKPxuHxFgSsWnag159jSKYu2QW4Fyq4AVk6/s+sCfe1AyQOzXERSGQog
1J/hDi4OFGAwRekb1TpqHd6gG0OYJH8pTQm/Vi314FROMx+0Ke5yn4d/L3ZGT7S+BfWo3ESxo7ff
B5GTgSRihoQvu77bDpctzY89LM8Qv0g1CnpNTtp2faI+9HEXv5zcVma6+HlxryyCUV7CgwuHtD0G
KCTwQ3M92uozbEeHWqn1GpqdstEzhLn/y9Mu3aU0rtwnrWqLyrdBxWu7GGzRoS4pE2wUtRN96quZ
7nQ/FE8IxI3dInthxsN5rbF8HkUlwxwUpUnYRkRzEbDDNO7sCjOII0cC2atYRL5aOMZdI0Tp157i
bYux+u71aI1zhfxzk5VHKZvLARMCt/4sOuHX4xbp0LXHiYvzWfOC6LsA+4z0bWwe5qmrv9ZN368x
VC9sM0SLUZkB7UgOtLyKlTZTZjRZxbEZsQzYIjsWbJ3SNW7KsQm2o1s37S3hMb/JQ4Ep1vWtcn4j
84KgGUDGTKnZXQ4uTGGhdpLVxxyS/41ajSLeqG5A2koB8r0I1fTH9QEv3ACwf7mjkC7A42S5NZET
EnY+Jf1RVCD2tmMgRk0qV4eIokfDJurLkJdCnn65PuyFSabsIW2Q8UaAUy9/1l8XT5tW8+xG3XB0
eSdl7/wArB8dB8M46BdN2fyuKbtYD8VsFeLFCaZ2JXZdHB96C/wwAj7LfTo+pkkFWZjoji5q+CkQ
EIx7O2MCcz15dZCx42wUypWpceODUCx1redzadolOIUVponJ7Xs6vjHgophpaX9McIiofLNFDWRv
un3wbBRIzQGLV6h7j0r86/q8X9hfMsekiEAwcumHnY5Li8vry8nju+dquNUH+Gp+hD3ETz2IiaYD
NhwrO/pC8DM5SlBX6dlyDS9hdoWdGhW7dziOrhOPd8VoFP8R4zNjmzp22tyjkp7+TmXz8KBlXvBr
qJ1e2dbV2AcbXelt894Y9FQ5KEWt4LcZ2mlJecyxcx+lzw44sukmyET3sb27PlcfWcFp2OaXg+iW
BBrer8sy3aAnuhBTMR8TLR6edVi2xrZE44ouvhGUn8YwTZ6ikML0ZkaGN9opNvntdu77tr5voigW
tEERJfMF/hMgKzHJrPzJoxu8id2q9ODI5aLxqc6Wxn2hCT19Lzs7HTYiG53/1LnV3mZr5PzFVKC9
gyEGhDGHOcR1+PqHnm8KhBbQxJPmghKttHyoZo5WGo7SHtmqyU3NpfQl5PH5kCd6vOVU9Cvp2HnD
kyoWh08Kq4NU4Eo/3YWthomzp9b9UXMrdJz8rhihmal21fS+4XZ5d0sYNFNMsdzZ/B518XDPWYq8
nYXYawK5yMIW04orGP1C6+JnzZ7tn/86J9KOiHhI7Q9w5jJjVFCuTsbGnI+6F2mG3+GkiVOPF9/1
PI/3yATjBHd9xPOQwIjUpekEcz6JiaeTUuPeMw/KMB9bs078wcz0u3BUXgO3JEAJtLF+FUSiw/VB
z5eeOgmsLQqLlDvJyE8HFW6fu3XbqkehY9VTFKnppyNS2m6m3gyjU79eH06G1dMTdTrcIvzgp4GR
XDCox35COBudl/Y7GsHvMFX1L9dHOs9cJAiasgvvWh71y+Q0dU2YqXWpHst8avZOPwTOntKTlf1s
Gml+kerNSD/LMNEnFHPqppt4TEdvjSR84YN5VrPVKSjgI7l8YXdx7jlTFFhHR5vq2adLr4MADNVd
g0XXyrG6sJYyEye0A8oj5Mrf8tedakZuJYpB8Dzps/kAmGJCfdDKMHStG/uWN0+u7a9P8qURuUDB
dMs+Do+A0xGjoDZx3h21o1YpxefESaODN5ojcO28C7fz0KxlKxemU1ampESbpBUtES912GgNQC39
WPRwQXdmbvXuk5qZHm4muh6YK+9UGfgW2xU/G4mZxfdBapSffh+eYLrX1552FDEBJlfQzz9gt1fr
K0Xw82xE4ghpbpCIyBfO4hQqUTkDF0r149CKbqM1Jn2gzBr2OWbDG15V6i0yOckWg07KyP+8hJwQ
HlTSJAZa+WIJ+9AwxorK7DHNqvQuQuLp1gjAnGDG3m2LXF8FjMpvWc4psGB02Eli2KyL2B9X1Bax
udMx6S3MzRgl40F4TfepyMLokxYk3sbD5had9FJ/UILK28R1N+2QDFvVub8QcKGMI+otYS2wm2QI
+eu88MiuCgMjriNXcvYy11r6G8/57MYk7A5+oeXmvNUU3VVWzumlTUxxGkC4LLudlRm7oZxitaq0
I/1e4+ANbh/7ioxAthE4K9fYxbEsCDnSbZWO52J5qT+ZKQxV9WiJqv9eJUr9gjEeUOhes8KVC+zi
WBJBwVtX8psXaYRAGiTSR76rNPLxdx+EeK7ypu3NH6JzsTC/vnEvrR7ceNRmKOwAEFjsIy0xvbmm
kHpMWvReEGhHZy4pmr3XqPM32vywCuo5/nJ90EufCDYEJNDHFl4WrkSJDFVXz9oxRrn8WQtT9S7X
K2zb6LvQQP0fBpNNDGQoqZcu92fbuOUU0Oc4inROynsV+tHOcBXUbWMls1am80Iol4R/KhS8OolA
i+kUg9sNQ5oQym0r8bYp5rYqD21P/15Vg7LtUMH+R5MCKoCYdfACJMfGl5D6wun5myOo4kLJjKOj
uNU2doRR+MJxky2MBMXXasPZs6W1FcT6hSUEQEbliguSzsKyHzY5dTd0s0n8iUv9G9d2pv2gltLc
cMmZ5vP1Jbwwq1KJkQ4QEFmQDvLH/BViXF4H3jzZ1FfjOrsdiv5P2QzWts0okLM/4Tet7JkLp4IB
pfw8R4IEdrGMjluUY0xN62gbpdr96pvew5VO5FZ3YE8HVL91/C23Lcrq84rA96WhyT0cabBhwGOW
//7Xt8aZlaC7khhHxVHKJ3BbeXpwjAmxTeBq6XdeSAO06nz4X/IeWxpowxXhVEJHOB3YDtO2iIjh
x1mx023dOHm30+I5eJhDtzqqXSbq7fVlvbSHSOp4uqi8DABynI4YYn6jGo2hHykbK08xXinOthJ9
ku5Te87TlYm90JKzHXkkJVgDoMayDzZqJWRB6OlPc81r0I283N46eUvZoFDmOxK0eN9raeEPbd7e
KYYTxo9RqYR31FO0z9e//Bwm56KkBvCI//gLGsLpp7tGFqbQ4bOnOLRZa9G3hunHxRh/FvU83nOr
tLdNMpVIu9sDsgTWiKZcOda/QUxSs04yRWzwnlrTJD/PoKgxU9jg2USqRgg7/VlaDQzOsdr6KYAF
kvpxUJJWANP6BACIerA+KC8pqCqIThiNr9x7H7HxNKVh8/GalWQfTt3S4gX8WhrFjdmy6cs/qPWC
vY8s6xOaJs4h0tL8c1EX/a7V0SGyu7C+G6ykXwk054fP1VEuoOVEkR9+iAxEfx0+SuN43xbu+ERC
k3SbMQb9NlIeeW41O/F8tHeQ3K8gHa/Em/MAx36kOCv1f0geDf103AL5yz7xyuFpCoz+z+x67S1s
oEb5AnCfK9gyQyf855sKbKkEjZC6fSidnw5pTjnGPW3kHvNQO0R1qut+0yZiZxm5+zmfq+DH9S1/
ftjlMxKrJxuuCAW7xdaKEGlpg051UNVvxZ++7y3qo3bwNmBG/XJ9qPPTheQa+B7yJwjj3LSLK9HM
Qy7bIq0fMUOabztzLG47pE3TnTfkwZ2JXPKxjzp1F7WpUW8qbCm+WEYbCT+3tPg9MibxK0410a7s
8LN3EFwLUKcwBllnYtDiVtHroGpBvNSPeadXfyCPj7Cc6GWIm+vff7abpFUR70hTZzc7ECtOl7b1
4sLUgm56hM8BL9AsIk6M2fJEt5qw+BPOtr3//xtxMeFBYrfmhJTtYwdHo9korpndBGHbfIqBwxzi
eI2WuNxMnE/ZAQJfAJycXby4qyq7UaAzxflDWZjpLdey8YAj2lGLUBFeOZrLkPgxlMurVZUqqpQx
Tyczq/KpCMs8f4idgB6XiUMrCL9MvAOfxevabe0fmhDFtEm10Fg5M8twJMemdYI4MQVuoJ6LM9M1
1qgPnZs9jCM9qTirbAiAueuHNp3uHf7cxp8CQb1v/7SYYG0QcKJlA91SEsmWCbMzWyV3fRW+B3Wb
7L0yT45zUVSIoIFY5uYp7JU8YHkz/78ReceRdHA3U2c6nWN1Hmmhg1B7D+c2dfzembMboLjZ8CUR
eVX5QEg6EHl94k7omwoIKBtqbEr1aARzU22srgqytT7pYot9/CZUpSD5SowFF9Lpb5orLPjEXIbv
DrauN4PhBVtjaqxtZQNrvT7hl4cC1EEXH8r4UtpCsTIywdkK37VxSL/WulSQ0T2oEVrbO2up7aXB
yAx4YBKAaAgujg4ILhQmklIGXn0wd7QVomk/KE047xwrmdesuxex6GMaYTpARJQiMpzX02mk1GIr
xdQiptDZYQBIstfHjVDmMfF7T+m/o4TWPV+fzotDSlUX+kKgV5Y3jY7ZfCikBJFV5SgeOXq6TcvS
fZqiIfTDYBKH6+PJXO2vvEV+IkJHBHaetB+sy9NPNGt9UhW8xt5oekcbhp7vNGAyt91c3jRT770W
RuzsjVQZUt8V+MquHJ8LK0p4ABEkUzf5xD0dv6R4D/ajCd9bbUpumm5q77uILjLkCSLU9W+9dFTl
lQrghKEuoBV4TpIedwriB6IuHp1QcX6D3Wh5DJWBfm+6lXLUYmOwdwG1hBjshkQHFaAK+m3VlP9s
+CQnH9ogsk+y4I8A3enHB+GYj1hNs9ilNhyAhPP6zSO0Tcux7e40pmCtsX1puqVemnx285r4SD7+
zhH13NSyOMBVxEqM75k7zE9zNJs/CuLj7+uzfXEoINtEYVXmxIv4bzth1xhenbx3caQEGxXRl8JH
YnQo/VHNqpWMcHHTfexjh8opr0Bqmdw7p1Np6mMytoCb37O5M+rPorRy9clO7HL4QgnI8Taz1/f5
r0DTmkNt8Xr793OLciGoIhkv2M6LyFQCmQzCzE3ey9Cc6KcizPsfaar56hiN1e9ze4zWoJEXJxgO
EBwQqjX4Py8+WUZ/LVWSd7Owp3GDjJGTbUqmeT4Gyah9//fllAR7pMrhZYHJPB0taMfaGOMqxfxm
xMBiM1bh7Bzz3M31n/EwmP9WovlYT0ICCAygH1hbLzOXLgd6oDrJuzBx3PEHolSxbRsx31SOiNYa
1Jem8u/RFlEo0CFfamGcvBstXP7nqZrr4B6wpfXbbaM1wvSlwZCORg+KFjdIqMWnWUBnzV7BIbMo
06D9PCZZ4qJxib/isw4L1FqJepdOBhAtSl0kApKkfbpw1AiEMtVT/K4rRp/7VommjF4AfPBzg/f7
IRxcD3aRnvfNbzVrhvZ/OBmwNgDdSfgOD9TT8UsafiIsHQzKm9r50TiTc9CSId0JpTGe0QJS1sL8
xfklHQMQRFmfzPN0wNa0u1gHbvk+aLU6b70UwrGvR9H/kXZePVIjXR//RJacw22nCT0DDCzQ7I3F
7rIu51SOn/79FSu9mvZYbcHD7UicLlc6dc4/9MM+1+vN7slqOF/JXSp3qDfWH30lelmhqXxxhQU9
rm2MOd23upfvpT80G1q7ak8vrmuKlqgF/RRvoQ5zPbYplG0hsyS7BN3g12d9imfrPAAK38jqVtIQ
lqgOdB4iA5XExRrlqor6prbyS5iPbnYyYttJxl08NNPJqbV5fiy9zN6SSVgNSrFbyQRC713m7oMl
vLpXXmrdGBboZY20+3daNw7tQZap5Z6MuSm23NJWpo8jmySZo1tpeC3etRG6545Z6+lFcxqB1IRB
7cRukCMKq/jgwFEzf30/okutQN6WEs9cwo4MUKXJhMbEZc7L4qM9g8agVjO73d6pOfOeaX0BTxUh
pfjjKOfJ/534AGuB8gHo05fXxjy60kf/P7tQqcrrk1OhCOGlbW49Z/Oc1nsxmlbc7aIq1P19o+W9
/+WXbxKlu0FOzU3Nqbs4kAK8O2QcNtioRbXzFBtF8ZlEPgx3iS6/3w61tl0UX5xqOM+GNyJ/mi3R
q+vm4lKEkTEe8kl60RHWxK9LxgMio3MKVJHOF4zZ621ZNi7PEekVl0j4zl+0h/yd23YFnPgC28Pb
Y1pbsDy0mD0ydgIujgCUZVw8WIP80lOHJYI3XjDx9Dzo2NYWf2U1Fn05YJDUNGl/X48r6qCZQszK
LnXqpMZDmg7tnSzYSncG9M0/bg9sUTBQVz72laDklRga6MfFmQPRVgSlU+WXtE9cDCMwbvcBZr9P
Bxj9u24cfzS2NT7cDro6Qjq/wJrYC4jOXI8QwO9cdpmL+V3a2k+ZzLp/Jqfpp4MjgfwdbgdbO+Ao
h6ACwxkO8n05dQoXYeisfFxlMu+uwcRt2sVGQ5NUn80Ip1dk07vT7aBrIwRmqZ55dCzJN65HGKBl
q8U29n6+3pTxbgxAkCnJ63MVeVsdxNVYXLpoJcDmY8Ndx0JBzDXDOcwvgTPQ6XFhXxxLZ8hPmmGJ
rZr72tf8KbHF0ACTLZ/Kse3Fvpu5xcWi1pSfUPXAkC4RDWYceSP8Rx5vv1jq/rlEX4dcrBYfDGNV
RUNxyVuo/09xZvV/miJr6r1f693HoaYue3v2VgepRFa4LyiILnuySS37dshkeXF1EcGQCMZ3oRYb
FCCw7n2YjKT49BsBeVBwiClFEntxHzpzO1dGkJcX4Yn8DgMQbJfLSkMa0c6fuDK21NdXl8yreIsl
MzhRntlRUV46LyrC/TA3DVSIwi2+Z0blb7TR1AZbpk9o71GpovFMSWdxTk8tSyXCLODi6XmTHxp3
NKGdlH79G+kT9zbyhhDpYNWoWX31zK7GLugiigyXhnbV13oQHxorDh9LlEuf5BT8GkTp56pUADcw
UTgYcd9dR5ulApIXfXmxaMSYx4xW6Pc6E5up0tpaVOJcSsdKWSgtVn8RFUkSc35cEq+JXvKyDj8l
c9vdQ2T5WNSNtfGk3wq3mKwBoByorISP6DtpfurzItiVhaGVSAiaUXVwvfY3nmaQDf7LrhFbWVq/
kF8Gc2faBfbmCM0dvMSzTm6YN/UnpzHTLRGltdXI2x1JIsihwK8WAxRaUaeRGFj6oeN9SLQuRi2q
rpyNK27lAUgKi3wzNXhOkqUkGF5eadhOTnHpkBYPz9gS6t1dVrnYVpDhP0mnb8N9E4pSB2tfbanj
rs3i6+iLO0/3WpWu+KRGs6W/RGUatac8N8pgl0II1g8BjnYbGdLad1UfVOG5oLYtj7CicVH3SIzi
MuLGONyZmjHUp6LXt8A563F4IUGPQQpwmcnXMqf8TBJ/QXlRq/4OYmOoPgSUSX5R/ODnBlfaB8j9
K9XBpUosKZ7ydOnYCXWca3cibx7tEQ2TrPDeibIMi9+4dFj8KpUFEgwD5/pAaao51HgtlRd7DPt6
lw1heZiibL5vatm5e+EEW2iK1TVKfxGoLrAcUBzXEYvaSqu61cqLpg3No1/O7b4ACvHvDBbijrdw
+1KhD/wwmtx8t++7tawTMdr/j7x4jTSyGDCuTavL3Cb+URuH6T7T8DpJ20LczV5Tfg2qUDv8RlBQ
VgpZCuB+ec4gW1FFImvLCwJDKH1oTejvqgEOYEIqc9A5xru9P9hb19LqgvVwAsGnleaysyhzVelQ
IbYbceD41PjvtC71/KOClWxcf6vf9FWcxWwGs87LPXFJWob6CHks/hvXOUPpuqDre4zbrH5OIymf
bn/UtUwCMBheU0pImTb19RqKkQICJKPeD3OujXcJQk76qbbGynpCitCZNo7V1XBQQnjJ82RBuu06
HK+GthubIL2gMmBqf/UttL1nvXMqt9+p5mPy7fbw1iYPzWRSMgV6fvMWk/bI3StkAS6/oaCFYw0J
Yd0E7nx3O9DaiU2HjecYVQpMIdXAXyUvroHL+Jjw6PPSMv5LlmY035ewdIpTBQ8B5otjdfe/EZJz
BiggNa030v+zOVn6FMj8UrZVLt4HDvDRf/vSkO1jJHt/2GfoFDUb+cUSafHzWGX2YCHDQ6Plttj6
NGRrT4897WvSzJHzvZ0Bxp3IpnLjh2H35XzI7Swz77oeLcH32ZAZHlJ7jbQcBKbsQXQ7r4QecdfU
rYifMDrrPt/+KmsrDNUrpbcG0p1s/HoiWulGXY2y5sWuovlTAW2o301JNj3gahV8uh1rbctyg9Fz
ZDFTL1l8C16/sogtLbt00J2agy5ENXwypZ2EO52K9T5Ikz99f87djbhrqxrOIcgh3qh0ihZXDaxl
SRbCpu0xQQ2+wBOUWrw39LHZAtasLWsFnFMNN9hcSyB/MTZSS6opv7Roy4QHMw6nf40409HMDIs/
ndaYNvbR2tB4lzKDgKIoMSz2kZfhRyynmEWt5XJ8EXJusrum9Ith47hdWyf0ZH66UVKEXr5quMGc
OS14lco0swTy+U3c3fv61LWnVkzDVgFx9UOiycZWdSyQSosXYl712EC7gEgKOY53MWI4Z392MTiI
Zex5+0SMY/g7n9IlLVBFGtyAFqukSdGm102tuBiJzwk0lyFdAxtU54/bu2B1aLgBqISOKs2ytpbm
FcKbksevq8mYNkkncNWMUR4c9qYchXtIgKxsmRWqrbV8lFKChoOg+iPwlK63eZ5aZTohWHQZPXwZ
HD0pul3ozu3Bm/0JAhx2RU8o9of3eZJWH6irVn/dHvXa3kdb0kYpB6tGiorXPwC3Gk53KusXPU6L
eBdK3aigt8kIskCFYrveujWqdLHnfrkdeO1zK5wOGtNsS3vpZ51MCdckj/+LX2r6kWQd0Ve3lwHu
ha3Tfm7tZJw3koTVsQLQxNJOiU8sN6VeVVbvSS2/yMIbklMaQAh71LSqa75rySwQFWskzj07RJzS
rSR3PbbivCBoyYmw2Dh1VjmDgltdZqurv0VOknvngB4/wA4/K76NvmitXW8Bfd/oGq0dEGCxQJPA
tVT0zusJ1t2pdSetpeKeIOp2LEXajmff5eD7CDQ9Aelwe17XgBb0wBGOBKYDgnHJnKxatEz9NKHu
3gzGF2cUD/ZgUnXXuzF6El6T/tkkvXhMdK/5YqZF9IRzTf7J6Cbn5fYvefvJkeKieqY65DwHl+Vd
Ix5Lb8Z34KKFOHdnluadfZknAuA9CnK7Cm4MoNhgbD/cjvt2ZRP3Zw2N60Zd3tdfvAelEPeeLy6W
11d3ZmaHyZGN68h9Fnezmuoqfbgd8u0xokLypFAqrWioqU/xKm3zPCicTufFl6wq0v2YJMY/1RDP
8WNeYzFyDEd3lHfa4IpL4yXzvI9SLQ1Pt3/DysTzIxT4mtscGuuS6B3zHC+cnGazl5A1ogpbyr8L
q3N2Vdq6Ry9GJ3tqRIbvrKdPl9gFauNlEdq5vAzaTemKtzewUpMDlQ3pCabHsi2D7ZJEJm8Ul3n0
XXjXdmXkJ+pniGfdHvdqIBDnygOBK3+pyldOOpga3IcutYA9hlFdGg+nzMtwF/+fAi25HY3ZuE6d
1ASygvo+pjCQHD2I0tXd7Thr65f9QhdGITjRfr1eTH6j69hRjvGlTVEu2lFd0vU7G8mZ4VS78EnR
3tJrf2P1vC0CsGrIAtk4PAWAr1wHrZFx0YrIjC8RNHdxhhk3/hUYWfRuLIsxu4M3LShGD3N/V0y1
m27M4eraZcSgZBVXx11S4M3Y6QyrrnGq67vyi2eJ4akX+NqexoiazC5rBRKwUZm48zGhQmrvjLEf
3AJArW/8KCpd1ofbk/D22OZ7AAvDpUcBxZYPMWnrSRgGVXJJBqf4kulzQ38Dg62jm7OPbsdaW8HI
1PFuprBDd0r9/dXpIdrKaI05SS8SpPv4jOiAifZt04zBVsFlPRJcRFiyYAuWs8y5GKZStIwqst3p
UAF0lP+idF5tdTLWPh/sFFQnaLRz5S8OxCQz29rTUoAnZvZOH0X5Tevl39M8eVsw67UhwetGUUht
hDcgxixEXynvnPTCzxiyI9qDHeq51OJ/3SMXWgDeLnQVwA2xNK5nSbd6VL7zOrlI2er3vZ+hOJWT
Jh7k0NiPTuaYZ3r7Xb9x6qxdLa/DLuo5uQuCukDb+BIL4U0fg3LI4u+os+AfXnmiit+lvuhDGDZ6
3d31mozey8ENtyQq1OCu82Re6WBDlIMG19ySeJnQOHW6SiQXTwxFeogiHLdRgdD/wKa0aXdzB0v6
CU7WvCVWvLaQqPEo6j4yEMBHr7963A2idGozucRgms8A/cgZTG+YXKWi7Hobp+BqtJ94PnYh/ZzF
TgzEBPtyGJMLcjjZsZ7G4FMQVxNlszHeeHyvzauiYYNchLP3Bh5R9kVtO1WaQAcQ6JWV5ljJHdym
JMFsLXLMfetZAESrNM3iHV5t3l43hO1/vH30rA0YKjgFZ6hbXNiLY78xum7u4Xlc/BBtj70+xkb1
Uubx4O2svsTA8zfCgdf/T2IDFuj1bEa1PRlznuOd6Vppc8StyAteqnkGY8ALL966VtZuUlKP/w+3
mE4TooUcMm7silrOj97RvwwdKuIJ0mOfwRcnG6Nb2yRKq4D+Ox1xipPXo8tb6ZuNUeJQjFtD9pSb
etiiaIZxQ3zXJIH2pxfWg3MUWuNWv7FwHdRcAFGQ9HOFXofmGpxGTNWAcjvu8BFXD2URoFXZwS+Q
Mrs9iatfVT0aSU0osbwpeUwDuNCGWKI2hj3uPc4ZzoO+y4dEHIQ3er/cOFZwBh4tCufHV1Vr+NX1
qNnxhIiRFl1m2y7Gg8jdKDhoGJP/MuwVHAopK0hiUggk0q/jeIOkAozh+qWVdfw+aZpcFTq0NK/3
0jQ7c2NYa5+R45TNDzoUBt8iXJD3edjVpOsjPR9cR2bb+a5NpXX0/SH5Mo/W5iG+ttnB9mGH5tPM
woHweoBWysvcBZhxKfKoP2W9CKq9lpYS1Ts0Jw63V8lqMBqAqpOlLszFvYU4dlSiJyYuwrSa/Iic
VzntTJjzEj0mNFFuR1v7mAwI/KKqo3JXXQ+tcV2tK9HzvJSYlBwKxRLxICYfXdeL/5154P743+It
1qQBb2NKOl436EwWCEnIf50mTF+KuhuOxtCLjY+5PjzllgmtSqXo18PrRsic+GDwMdHs+gco2LMz
ubgrFZ077cLK6TdOsrXJ86nCKVgmuJclGrR2w7g2KK1fercwpn2Fz/gfbSrD4I6823q4/S3Xnh4s
SIDt2JtA4l1sBBP5kWHgzX7JjFo/mlS97isA2WdX6IG28622RLxVD3YzDhDfb4de+66Ic1DFg1dJ
eWZxYuN9lOmYy6SXSVrfMm3Uk50btenZNkYs8yI9+3o73toNQe0JlCJdBYOD5noe0zRvnUIbAfJ7
bv2DnyWLQ16mxbF3S+ueLC+4D8LGnI+3w65NJ68LbHSUnuMbRDGMfAy7vQ4oYTeaD+NAKWbfuFr8
vkgqLd9Yq6vBKPJTzoRoyQv2eozSK+M20kUGTqtvLxH+LMPB8fru2Hh2N55+Y2SU1XgyApoim7oO
lulxIRMnwxYhAlSPul7+4msZLZPWEVvZxOrk8ajhRQMOnCz4OlY+Rvnco1JzGbWunu89nCK+u5Uo
PiBk4ezkhFL2zuwjc8u9dDWuIj4jUQ2fb4khmf3Y8Qff5S2FpzJktEJJ9NTRC41re28pe+4dEpLi
7vaXXd0ar6IuTtRx9LyEZxeP0qRuvtml779jgc13c4wc4H0OutjbWKWrETGxU0RvdsdSXApHn97v
pom57AdsAMvMKvwX36/CJ8pMuQkHbvbgvGzcHKtfF/VvbkSIjbiSXc8qhkaNcKWeXYqCJ91uNoLm
n0LI+Fs/p8FuEsZwKgZ81zfCrhx6nKsU6jDHCFAoWZzofVFQkazj9OLW48c81KpD76f1uJv73siP
uNSKrxDJnW43tVkW7G/PrZq7xWuO4B7yqshqcZssssXJnIYYrZ70kpm1eKh5e8jHUvOyrdbyyrdV
rQ0lLqMGumxsug3CjoRhkJqbHzVNhMcBXFC9G4ZefhkCkAJF6gzfbo9u5QACP6Y0gjhlqf+qv7/K
F/1uLOAwQF/iaYC9pMhkOD1rsfKYRr++Er9evVHeYC4lCJo4sBiuw41l6uADWLFRGtyaA+Sdvgqw
SVs0qZXdgQIJPmiKycOTcTFnvTG3Y5/X2QWFWGq4BsagKOqN085L7EnsolqYWxXl1elTvQvFIgSN
pP7+6kNqkWY5TQw9Ix5sM/4IRmZodhqRpmM0VHb5p19HOrL1NZYgG7n42goFxcyeVBRg8vHr0OBE
wYb3cCXDavIVHUXggJrG0ZZryNoQX8dZfFW/T2ffiJ2MXkFU70dZR5/A2dfHrprT+1zExiEto/iv
2wt0dXB0gmC98IyiNXQ9OKC18zBZyO56QSn792lam/2LK5L2cDvOYskoFDjoCrCHnGuqYrW4iVMq
DEGlCcr+ctbPZul/NexW4HsxPw15lX66HW3xKf+LRhlOQTcVu2SxWtJEYyIdmT+7+oA7bYR6s7mb
MOsJj5URNfsWdubjXLtWtzHMt4Hp39LuoMtExqQvNXVrEWZxao/5cxKK6TFKys8d93MLqy407uN0
5C1XZeP97dG+/bZgrOBmgH/jXuasuZ7DvNer0AGV+xz5/pTvuKyC9pTF9sjrwwktPAKHduvOWBso
SGNkrJDmgMOwmM++jkIzIeN5Vkn7ycra4F63cOiKMGj70E5utkeofivo4jRlWiFLqkcHiiAkykuJ
hUj0EzzBqniuJ6s99vFs2Mco6ubnhPxjS9BgsTOomXDC0blEk5qWIZWU66/a1nEIKs8JjpEBNFCJ
rIfJLsv1caueuZw+AgVUMXl9U+DnOF18ytoywqzP2+AoQtRdwsm2P+JY3uPnhiuZ9GW58aBaTt3P
eCrFoEnocNsv4g2JaWhD5QVHO87aXaEl2aEtWJ6pno1HUw4GiGq5VRpfTt3PoEoMjPEps7fFGjVI
h32hmcEx86v6z1iT9bGSbnxHD7DeKGasTJzKY/DEAwL4FpditA4s7MbGYCEvnUMZmXJfmDLfQI0t
kiaWBx0FZC7oEJEKv4GIOPWQhFYxBnDzomQX2aV7tAUmDKZR5CdXQ/+rDIb5Dtke83h7u78dH5HB
EQGWUk+3pUwnzoa5Gbp9cNQTwznNrlkeaZlu0RO3oiyWvxkFgM46ySoZc+MMYME9CRdvgttjebv2
1VjUKqR8hxHIIj9KB8OqCqsJjmjHKmPGwab8jJaH78juGMs22N2OtzYqxSujxAyM6I08F7lF3dh4
7PHFvOQUz5Qm6dSYp9tR1kalCBKAJrnvuPaujw491KtG5pF/bGbfvU/RyBS7xiw8AEvWRB0IMN+v
jotXA7c3qZGh7PGW5C7dm8NulEZ6mnu/fJbuVD8jtpAcbo/rzSbGtgv7DFiHHFgs+cVsRanhSivF
PauezXqvu9ykY1MkRwCUxUaoNxZqlM4U1J07Df0edCMW609zK01rTUyI2qhOPmfATO6coNPmfQ6p
9k877+QHboH4aLW+EDtZOuF76bbujyhvO/JAxFrtjbX65tzkF1G+RxSdb8xrYTH6as4wKAiH9BSI
Nn/IrbZ4HHlyH3haoULvzsbjhCr4xmG29slfB1VL7VXeS5pZNhV25Sf0b5uTNJrwwANN7vsEf+9f
n13asTQuoQNTmV08HpyGr6sJQtmijFFqwiQVD285FTQYk6L6jWiqeadcY3ipLJ8qXZh2mtVlmIW0
MToOFJp8l7aS37onWEf1lnDimy3J5KmqnhK3x3huiW3rMSmZZF6kJ1QQ4nc62mJQLRFBStBZOeWJ
94tYTEMtX1CRjIxCKRetOohezRugrrC3TW6Bya5NBE2H8YiATnGoI3Kz2/P25iYCV0W1mX9KeO8N
icAUthkVQR8e7cKL/M89JP383klF2TzYGU+4fYZZidlhrO5gFdTXA+Zlt3/ByiKlvqbw9qwfKpdq
57warG5IK/KSTjua4eD8EzZuYhzG3Ko+hE5clhsnw8pMUqxkmJDkDBC81iJYNEOvlDqZRFqOIASL
GJMe6Sn6UIJubYC8WTNXv3rbA38HEkHBjc1Bcr8YYZGlKHb5bXaahtzbm/ksD9VgdqcZfuEH1mx3
kFEj9nNaRRvDXc4uDZL/dgkQEHRtluL1MnStuQMoeM6xg5jvlA/Fn3Fgte8gvUJPxiizDfaumTfn
JBXILP7azCqFOkppNE4Q1KGXsTiFm8SLvBBv0bOe+36zx7Wy/hsfFOvYg5HZOF/V//WqEoSbOrHA
4dMWQg4Pp9LriY3joKUmLfpz1PamODY9GkWID0/1Q2bFpjwEdZokH303Gh5kUkTeEylDEN3dHvDy
kOdHAAelMK1aU6T/i6vbElqWpkEynKGJlfdhYEYvQTL5H5OqDV6QeJMnJzeDj7eDLpc0kSBYKMAI
i0vRDq9HLvk1s1eBxRQ1gPcfbZnSCzgFmWHJo5YYs/xecIyID/9bVPWrXu1aPxWWibbzcB6aZE6/
GLOXOYcBtLjz1XYRR9jzuB7+uB1zeVKokUIYpcTJnY6rzmKOda10erPNpnOhtbN/RFSs7w+4qaXG
zo/bYdxYvisfFhwi2d5PazLe/NdD7Cs6cMUQTGdc29y73pHR59Tm3u4nU1T7bkrirRTp7fqBQ6I6
xABeycaW5UwNjbPaF/F8NmZOip1jSOCudSuNBz3SNfe+5zp4J6nGbBSplqg1dg8SEOALkLeAhAh0
/XqouCw0ThhPw1lGhvbZb8Ku28V57BmHZi4+mH7twc8FWf0hbEM3OTW2MD6HGlJRDyCv5ZaH5dtT
i8yNkwPWAwAAGvPXvybobVkWvRjPddJF31BXiB7TUv/RDaX2iU3lvUcnOfnIdbXVoHh7iKiUEZl0
NhOsuiVGZ066vK21ejiHVF5PZmxFhwgiyBcgt8ZTIUTyMgCXerbRXHyvGS7aercX+OrA4ScANuUo
s4PFRRFSMm8cj2mgutVjJOAGDWK7PaI5COm4815EcfaltursB2Ds8svt4CuLD8wFSGMydIQsltVm
gcBmF44MPhOzdsSyJn1ugtFENGPq5WFwZIt1oN78Yj2BlQfeDSA9ZLQVytCIPi9KNt5wFqWIj5Pt
TWcPC4ODqadVQ89UFnecmVuuYW+Uln+GBd4M1U9dUUs9q9TQhSPxXgTpps/fJsUhBhIbl3vDFcGH
PBzjY1+O0clJnfeayvwMzOvufuODQ9jmyuIdy8PoepmjhsypiVr+mXZC/z1ASk8IXdC4Ba/xMRRx
/VFqIjjdDqpSx+t7ku8NK0W9Q5RXzyIoWk9yNqQ/cuE37p2Gtn61K6QI/7kdZm0xkVaiogoRj8+7
uPoBFimp6gwd73ZsOL28ia6XrunVfjRjL9pbbWq8nzAlrjbygJU7QhUVkWLi4YfI+WJ89pSNYRrn
rGKvqk5hLsMPQ938UbR5sbFy1zYrcdBsJVNHGU196Vc3IE9EvTPbfjxXeK780dbT9NksU/9eizJz
OHne1L2PzCbg7YXmwsaBvTJK7no4vwhQclQuZzGcccWkcjudTUTcd2yg4Wz2Sdk8WrNhbLUWVk5F
arQcCBZlU1pRi6veEpk/R3E7nQ2kS3mDVNZB2NJ84IkNUDPO/0HOzPrXHZM/bCup/v7lhfSzFK4I
jFStluVpl0f83BvefLb7cApP5JQQcndxVYfRfpy6QDwVfdzpBw+WwpYg08rAgeLQojJUf5Nm7vUM
d1YCmzsd57OZV8nXFEJcvOexkvaA2KcYDohPgaFJsKvWpabXuyTuiy3W/k+Q/GLDcjZCZ+dpjTnq
8ut3dhoOWaMx1YHfE6kIHO0QWegtPBdmPBf7QZuyUuxretzFHjnFSH8oZiOpDlQhXHOfJ4moj7YS
rf9TL7K4PqdxVh46c/Boed2erJXDBe4nwDN0rGBiLdOIGSgiPunmeNabYbr4dmjvPb1Oio0wK4kZ
oAWAGRabj2RwkWb3TiYdQ+TTmfpC4h2NWc+PtoVaCoy3PCnuRqfTN55wa0sB1C6JGShwXueLlESm
UZUk5jSfA2pD+Dk2ff9uTjz9XYEc9ntIaW62C7Ourx5QqXA+VL10t0RuV84bUC/ILwGzowyxbCnY
KJdo0kn0czl4htxNuH85z4FMJcW0xKk+JJG0xd4v/ewQ92yMjYN1LUdUB6pSYeTI4ZF1vRvwW4iz
EKnFs29Fw51I8u5S2NSxdgEEqWPswl/ZOcnUhvf+0HcxispzT1M3xKCkC9Jp4/2xNiFoiJIk4x8B
Pn9xKHHnjaWRC/2MYDNKiU1gP7YV7WOjMkEduAJtUXggL5ofV+9Dq442rtGV+w1CLsVFiuiq/LwI
LwZPwKswjDNlRO/vvJu9Jzo84jGrDKPckyOL8uBOyl/j9g5bW/okC6x8yglvS7W+ZooobXrj7FbW
EMZI2cxZ967hrkUQJfQ1ae/NyovDf2+HXVt7yKFz/rOruesWO2609CI2NXaV0FLrgAyX9cmf9GZv
aNBZwd4kx2akS2hlY7bBOlzL1GihseNoFFJyX3ZjHQAzYTK087mnABXvOz3t4paXPX7Rf2RB2iW7
pEcd45tEZk48AZ4CX54i8YEwaWj8sumY2oA09GjagOtBhM263gR2YUcY3FfzWRQoTA0pzmNwL8Vu
0qvhMA2N3A1639whZRs8dAnqUGFp67vWEltAyrXtiLgm/UwewtAKlrox6O1Hie/wSwqtr79PnVt9
H9NR27dtFN/H02gdPM0tgR12DXXwOZ7Kx0BSCDGGaNw691d2g+Ie822AHqp+zPVXEVxfiT+YzBHi
iPcOtbUjlLB5OCAWW70zUx2ZkKIQ9cYmXFmVCB9xIAEn4YT11RnxKgPLhFsWdMmn8xRorY6qQjn1
+5TaTHQsXY5hNPJbTAz9cKwOiW1Q99u4iFbSMKqIyseCqpPSnLn+AZZGhbpDPfUsJt0+VeFc7xof
Cr2fe8avZ5vKrUQxu1W59o00dTk2Pc07LiAMfc9Tm8C9ZUdWu4ED79lssS/dtVOS5i9VZ1n13e39
v7oLwQawDUnDaEwt7j+tKO1W0w1m2OjjfW9PzjvDSAGT+djJP45aWR+Qta7eO7nNI3mkOr5z6hJy
7O3fsfbBlZsqLzbUD4HYXn/wTC9rw2nVorcNnPWKKT5E1WRiSh9rG0NeyWUoxlAOUSL6pDTmdSgL
95kO8QL9zHPJfKndrD2asWG83B7Q2hJ+HWWxc7Cb0UB4GPoZw2Ltca6autlJNzO+yjELLwWyEKcM
LdWHIHPl/e3Qy02LCALLk/+B9zc32RvYvmnHzujP0zltwuDZ97L6Am4v+apPeZxwi5hBseta2Iq3
wy4vbgytMPihr8GjwAZDsGgU5XRsGhOR3jNajjMUIdA2wc6K6+kuzWXVHSY3riiTVvWnWvp9c8hS
alcbSLflMlK/QeWNeOTwFn5zXgXG0AZTanjnyU96eG90PO2D0SQgNbK09X4Rb0vSSC/SRzONnj91
+OVLMQvQla8xKDhHpOqf8zyp93kb5md3DoaXCSdXOM2+sZGvLTOFn0GpDPOtmWZ3eSZHfpdUNlDQ
cwqGaB9U/gS0V0rvU2mnzTsEg732eHtm3y4olB8QBweoyPRSU7zeMXXVMnWi8s9TiOKE3snuRYx6
c3Y6rY0PjdaWn4xgKOaNW2A1LEcSBG0cVskGr8OmnVM6dib8c5SYzoNhddhox70dvHSiMw95MXn7
KfTGraNoeT7wfRVgSjV1ae9w8V2HLa3M1fs4YA1VbofmlieC4JC7NuY4tz/rymIlEMV9WEpYpi1f
oXbThTLCFeCce5RP8FjoTnXomA85qgtffyMU0AYOBaxv3mjetWVtx8GQ+Gdn7sRz2zgmVOG62g9m
VG4slrVRcZfxoqX358N4v/58LXxbDwp6cK46p3429Gw4AWVyvg69t2XptrITGIvq3ip0A+2Z61C8
5oJZwz/53GlR/76ZPbYfWv3nIYzEh7Yag4fbX3FtZWBYhPYwtWGF4biONxolEpdeY5yTOJVwsOb0
79AU/cYHXFv2QCFp2VI+ggyxuDmgUAISIaM7+16JhfiUty04EU86DxW6CuGd5YTFXW/F/ha4Qs3M
64KEWvhKjVShRX4W2a6H54Ut1IAutc6VKY15h2Hi9GjjbXbfOpoR7gERmne5q09PHdbc2j508k0C
w/LW/PkT8MGEwouQ2RvASlmwdoLINc9DV9uQdm2vPDRZmZ2afOwRvXOzigwhibPdbGZ0h27P79qX
h7xnwht0YbkvOUUDx0Ft25F19kSLL+BYNfd9wQaJNdF8mmLN37U4/248/NYWlTpZ1aARI1nuF5Az
GsUoYZwt3CUOMU23v2JZ1t9uD+1NnseXxeOLwjB8FxQo3rTYitIXcKbMc1EEyWNBi+XoyhYHNU2a
RzrkHsA0rXpXR7iuZ3Kay0MbB1va7isfGKa9whWzxuCJqLPjVV5vOqg2znlgnEfH7u3oiF92a+/R
b8qNfT5aYyqPPd2nyNxDPmaPbNycK6sLS3CqurSuHaT1F+Fjq+96t9XtczdE0XOc+8YfUSm9k0Ct
T+6necx/WF6hHXy/26oprxxV1BNUaZ5TUU3E9ci5T8p2Smv7HMewxe5R6+ycfQvd8WK1o1OJYy0H
3Yw2jhI1oMWORg2LOQfZQlh/kZKFUR3ogynt84hK4TF05vYjJDcfTQrL3Ug6Vw4P3jC8Y2DdIo6x
xF9gaxZVQ1WZZ81KivIkG3NwD30TVbYDSBZ13r3gMeG8H2ytiD/VOD8/FEMVVL++m6D7Mrl8aiZ6
+Z3xm2nIjgITL+QgC3YytrOj71X2vLGUVuYTvSBmEhUb/CiW28mfBtNv7dg6yziI/i0pRjW72anb
Y9T6w64T/RbdYGXrkIr81BdQMMXl2TT7yMOVZmGd+0Gfv2dDShOvnV/ivvJxg/CGpzkJ8o1S3Nog
2S+YQVAgeotWss2+wwVYWOesxUCb4p8NWghEq+F09pFH8RaQezUe7VlWEI9vah/XmwRRSbLXHqXo
OLHjgxfa4z5G1mGPDnF2RwLTPdw+FFfOAwobSCIRjhJwoH7Pq+Mo5SZIcDJzz1nYm6h6SSMKxm9C
/B9n17EkN65lv4gR9GZLk5nlSyqpVNKGIQuCIAhDgjBfPydnNa1WPMWbTW+kFjOZMPeee4yvzYCU
6cSRy7g1GNUiD2OK3MnCOPhvFM1/7xug9SBHIY/mqgT6nSSFTEAhp30p72qV11J2fF3y+hlBAFs8
d8U8H0c67M28zh9A+ICFabelwpt2GR37W+H779eBhikH9Q53YIHa97fX4RrE8HihyrsVoPgyELGZ
WzYXR0eynL1jsJ97V2+sea2z9f9x8ePZoGVjEAQcBHT3f/4UzgQoQ7Gs7uwSDtfhFoHdLTGCVV0U
C3nc23qnRwfQLSHtBqb6z/+8FP59UmKZwwUMdxLm1bAv/OfzQ7qLhEZjfocUc5G3YeX2fPBQzq2K
s+Uvh9SffnMIMmCyCwIreBDXD/N/1t0+p7gD87W4q1bqh3qe1hNTU3XJ7PaC0mN8bRC/9rRm03oO
5pjXv5xdf3w83jFATkggAbD98/EYdskC6Wv5HZ7n78Eki1roo8b3dkpguONH+TgZwP+9rRbY++cb
et+/FFp/fNvwocArx2oD5/qfn6CBZWJVhQoXccH5Bx8v77fUihvq3N+2+J+eVOAhoOlhWAnB7z+f
pIOYVTnV+V2kpstCyvE7oXl8yg83/Zc4HngdV6YDpKFALPHL/nZ44aJVa5TpAhSTZpPPsM+CheAJ
037unvlkiJ16JBE3b+BhxuQuQGT4+l8tYZxjmI4jt+fKAMAt/vvpeaSVC5SXBSBSL44u8SZ8sCy2
OLThe/HfIqT/+3WbHH1rkl9lYr8voozNSwGzrzsWbHanl829jydl2kkhZu4/f7F/V8jXiSB435jL
XFMor3/+f7YL8ywz4miKu4jAarKDtQcI3qTM1k//+TnXtfDPagn+wkCOgL2jevhX7RCQByRzqao7
9OXTKandO1jfH1PLxjhrxRj+Bpj9aW0Co7s666Bx+xfQTyTuXGXwvDE/vGu3LUPXtdt1vZTHKv+y
PK+/x7++HJwnrmADLrvfR6uRkpVCO1XdYYxYvsKfxOq7BrFS/IevXa6/phbxEK0ed5Hf/PevFccZ
fG6v43aME/7589W7sUXMxvJOx5ipt3UR1Z0URdFFfJkZZKLs2//jgYDtsduvSbC/j3R1ptJakLq8
gzed3C/1ki26zfeFPB2aN3aAtOpvmNyf3i7oN1g+KO9BevrtQDvUUWeHj0p0FlI9q2M9LlOlyqdC
muUSKIm3bqnp+jf88U83Nk5P1N0QMIPh99tjcUozOM5iBVU6l90O7iQaY82W+xla4j4pdu8HC/ux
F2fi/zJfB0UCkBcwKKGcRomIq/ufP2sqEBhIJ1rfrWNkuiks0UAhRz1ZFSPOE1mlf1lGf9gtEFnU
MKKBHByb5rfz1aSxAJyO5wE8Lm5A46vvYcTHv9isTv6CIv/hIMDquRqxXt/sv1DkyqFZzpUHAljK
bEBkJtxnRwhHwpIc0CBVf5Mf/fF5QDhRB8JeEmOvf77K+VjGshoBdK77oWB+ETWPoeTyW4j99sjZ
8Tfy+J9eJTBraOsz6HYgiPvn82h1IO878iVomOvab27H3T+DHuoyH/1NBPCvcSaKSdyIqDQw2L7K
fX9bo/PK5bY0pLlDVkRx2jmNPvB6DsO2Kn+aC627PMoYTtnKH30Ce2UCakGRfAL4m/2FXPXv7XKN
/MayxfLBFf07/bSkqOUzBbxQL3ARh0Rp+rT6IjmGQPflpkx89prniogTjHLWr//5UPrdTv5aVEP6
Ba4+cnjARP3duC3VNUmRRd3cLSGNIcdd1621VbN93WJ6LK3L+XGTN9wM0Sgi0xaiQrBp0ez50vv8
qD+tiFR7qqL6b/sYx9Rv6wHeyii90QJd9xbmYr9XDkRJyYSOYP2bpGAQiYKxrAMMt+/dxAjPYN4x
xkt/eF+90wUAhXbX3mFCaZDSCUc/q9e+iBrzEY51RTaYCVyDrskM+rdsEYXuywT+gyMsnIohwBYw
65zLx08wQwWaBnWKD6/XedIlkUsUdbYY58x3MH+G6UM3zw28yjqep0tiOgf3QmJaG3gyh+7YDjo+
Gs7BLZ2ODIG6bbm6NXlYo8Y2catJ1USXfM6zyHcjzyoHM7Al8gQ5Z7XW9uchru/3UvrDRiWcrbm1
H/JcE/rgqK3NaQq4zz4DvRD+SVKx0ptM5lHzVtipqi9j7DGjbDec/snRNuoYt7OAeBDxfmkgDb+V
ejkQAzCTktyUscyR0HXUY/Jc1AqUWCbBKuomSlwZwK9B8QF/2BgvJzAWfhoa+8W0SR5meeN1CnFX
42tNzxuxit/7Wh7500RgC3rnQeml5zTflhpG/CkcH1soovlFySZeblZIUt1HMD8c79Zk0eOQNr7M
Yd2qPbvQGmjykCFiyLdwEyqKU6S3sR4QXpPwDhMmopCDRdLtnTVJGn7ALi7NHiJbJO4BauEF+YVN
4bl+jBy0dy3y18vl2ZTlFH4UkWb0VCMUanrYDZJpTo5F8f4OQV5LOLMSDvg9FP9XuVXCoTK4A/Pt
IO4G/NjQdHpZXP2GbFjhfmJq7hJkWpRoQW8xL+Xbd0TQrEL2dreeFgP8EGjeCYWY6q1NsqCWpa2n
lUy8rTKVmbRzGONdPegFRF0fUwMTU8Snj9EuHprFy7FHMuNO93bJBIlm+NLBx/A+lCsmeJFwu72k
UBXhr4WFCkk7DJ3KiT6MYa/0A42gUUO0cumzJempWpNwcRiZLQm+BLb8I8mu8/yu2SGCnzrUCVR9
gtRM8dsElmrRCYi8UcvQLNGRnys/p4hFkRmM8pF0kDf1btvEIyTMQkQcwLrrucb+5O26jbK8XZsK
auOAOYy4QcTI1jwnkmZz2SUGUd6Px0jI9oOMgdEO3lHzlgxTyc22IUptA6cobxRse8pojHAmNdbi
FXcYfUywtE/EhJFgb4qQrEMxBxeGNQJltXUmaqqvEbznrtzFRDzow8+iHRO2N+1Vj8Rf2RY5M+xS
bvKhQUMNDJ1ryV4B+9QRAirGXZ6Cwvww7bJ0KtPHClPU0I/Hlqf3pihVcePrCj1bvwjwU86pH7n6
MnLMIW5XXtbhxS6HclMX+c0k7WwDIz8k1QasoTgZaYNSdlZxiLs0isvtDJX+ClJVVAnkg4UQ4hHH
VG2IvMzI/DU30I7Ny4OLt9Q/b4XfNgs6LBmbO6dJEVqOHM38BxPpRkIbz/aYW5o10ZWvelTx+GPM
eeS/ZlJI/QqfZydvNUxs2XtCCfzCoNUhcFYEsJUD2oe3ZKuakDfPo45NfDtBchnu5qjc0vRmEr4a
ZbsJzCf6lOxwcDrxogQdA/bwvPwyZSoi36k5dAECEqajw5Sa2ZyZlLE6peZIyS1+XC2/SzhS6Aek
fkdg75U5i7EX4Hg32W+GrCycoB2r56VNTHEcF2LhW4Ebpt6T7xghxIS0sPaN/fto1PhLWU1HdtGp
h5spAyBInuSmzPGYTCo6bmK5cfeKBVKVXWadMl2p802ejzJx6jKlRzxd/C6T5XZetTu+eQHfpnCn
d4LpVnksyXyz78IiUdtTeeCQkhFmTinRNPl6wIRsu5lrtZqT2+PRfV0l7pKuBtcJTtqlqK+GxxnR
1ygAK+ttew2NyGGkPqoc0o6YTHn8BbpRWdyuk/d+Py0O1oJvcPyDS4StcSkkJ9w43JwbWTZyawFu
Q5I9QZGxV50M8yy6GWm78oLrT6kP8M8Q2xuIeLEXQ2ngG//FeSwfXBZug6VPW4MeJZ9SWLb4G1aD
4fZYlRPgU+jzEdKA0bKDOxaMo0txw2NDoxs8uypf4Ldi6ceJYFffwDqochcZpRQc9KIQnrZL3tB7
cE/HHU3pVi9fCxgW2TuDUcvVHn1nvnjFkIEtb36RtkyRa409c+EF2BAC9yXbkjNThTe29YDNy7MB
o2h/Dxg7Fz2KdQH4U8tClrIFCw6NSqPAQ3z2gM7XYZ1rcBtaXnBRt4kVFHF0EgX0g5p54AM76ijb
W7CZCe05NNlRt0Z1uZl2d6hAWwP/EXGZvNG4LBSovR1+2xROHZzm5YUgCzW016yp5q5ZYzENDB6T
0+eiFI2/zUqnczu4jFf2Fsz4uvlstiOi78nRpAZW15vR2UXramxat+2QHLWLKmWq+hj7dH2skMTz
0cRgE9+bkI/R+QgrpdMANjGtJFyBSxq+ss3K5demVYxPKACmN88I3lLhVcxTzuZOolkOHRIuka3Z
uXzHb4qkyMY9hb3J/AlJTxhgfctAi1V5h3vSjS9jnmQnBE2pHey1zU3nFcLF9JFQP4k7jOeggO0h
ChnhA5dc38gCguYPnEqrG3bBlx7GB1Bt+jRo3a4hLOp5VhF+Km+RDduBwRMXbSSb4tcyMfpSaT0d
uLlh6nRrzLGhNCPO3DHnx++Kbhj0R8glVYOfqkh2V0u8z8Vc1/RRyrVm52Wr9Xo2K0PtHcMkA0Jo
eMSdoPxEcKqRYwrgFeHTMHXDpbI+Wj0WFZ6m4/rsxTYmLVjRxw9aGzj51zWhX3Q2kled+RisSVId
yYlys7xkGRmLJ7cEOw/gmRiY77A9Fs0ZapicnYyvlLl3jGtySSIDYqiiuEZv+bLaF5dlo3tWqo6a
z+PKEtpCVFy+z4FUR+8jOAfb74ojfigRyZF1ZTGOzz7AGqp12VEkd3HMzQ8GhRzrllzmL9susmdE
sYe8bda0UXdwjGW9vyqFbmIRw7pDVm6fe57sJYpg+CCjtEMEr+s88Yk447QlxUWmm8sRhZ1tLxKD
BopLAa/ppxa50l2VwEu8r8vRIIY5l9PLeGBBdkkV8RcqlPzB6nofz2ljhP8SeJUtP3yAp3PnK1Zi
NU8yiV0Ps2dkok0Ww9EvKDBN8y5iStjXPd2KHcRg4vglwF0Hxsg8mvk96iQJyHxjKGY0LnOFUn1U
1TtcbzS+tZh/5n1T+9y0MG+v4xPFcg28zchc/RpBD0Nf1qAzPBPQY+RZzaiWO+vFyEA7OHLznGpM
Ke9NIq19yyNMxlopjF0HBPyQ5sIEphMoogIh59mUJCt6xdMSy6fIXDWAxl4hmtAjAq1JcAzeH4eJ
6TnJSVRSlHdNKVoDD+T3C1vczzle+dEX+CQfWBY1+4ArLE/bsj4O/xRGnzRooHKUCSvON9/QPsD9
QHbFohTrmYc/3S0m2HzqZ5VstItqUsmLgAC9+YzrkxfDjFsqOmNe58LYhjjWUW8FFGMYh9d8PbOs
3sbHSbOMfGKVrtbBynjLzrPNY9H5qSj0CbY21D5sXhsMreS6ia8ATMwyRBXDFUcyHGef1RxEenOl
GFIIGKxrLiSzmfiU5Ud5Ro68BruIZ97wljPHpqGxJbXP6Cwq22c7q2cwQVUSblIJZSkaRRjks/Eu
FvVMsK2zubrFCQImbVvoWpfdzJQ5kdk3R1/ahku80XTHeD11fOyRWGarDlq8SZ0DlFx7m9eE8U9C
wzz+xONMhr4yzvie1WJEnhiCveIbh2zOckgXDbfmWTLoFTNWEP8hWF3FyA1dhO9WgdyHGFsIJRa5
oK/ybv8QAKCCqwECeGPBHN6SnZs2mkuy0LtidFWinusRPHtUm2U+zflNurr4UeQUa9XFi2j6rES3
hh5rhPCsy3PXFPcOPMOypUyFqTOjPgiOH7YeiGM6UvtAIZAYHzVICOS7TpRYe9ARQaE1Zqr2JzSG
JHQu2xuo1hpCPrCqBE8QX6mKegZa2dcaJHxsPh1lbz7PqLtJ1LhgLJRONrtJiNn1rUwzgpjL2rO1
pfHWvMDBt/jI8FG/FChm49apAx7Cq/GyhnAl8cuAbZzpjuHL1F8Ry4nRXmQw3YFmdQmIjpAsu8nC
kr/jaLgAkmxJo278GiGFUSVrVrawFvF1L7XY9pa6CO7SY9043kfOu7oTUhxPhiWgIiWTA3timcd0
v2Mi9zgQICJrZ2CTc++TTE+tuGanXxxlJOsmIfM3oB0NPQla71lHuFxVp2C+I4c5SPDEsnqq8tY1
bFrbtealR2Iqxz0XOJS027bGZZune/2rOTbyeZ3SOG6rfCp/xboh3/BeA+/sDMuqrNEywR/B6bCI
ruyHeCmOCkVHM0eDbHKytKkkxRskJsWvCUaCRzchCMl3ZXPwL6xaoIGRFOdAD1K6QPsj53W8CXNs
EK8twFBOs4UWYJUCTen3nKLcrxqSJ20GN4ZvhYusahkG2a5V8MD4UGp0Jy1NXTkPji1VBBZetbDO
QtYKVa41TPZRtG8RDtPKvFst1003AsG4jw64q7YHN8k2qNwTBGGgyozabPPXXIfcj6YTqea05cGs
SUfRnUydFbqpWhj4Tk9Y4163JZxuwxl+ouSpZNOV0j4W7jhBfm9gHjPS/R6BgtDnutyEN0iF0fjZ
UQXAA8ohz4DASOSDSWchOlvl7Dv6MwEdcaS9vrjr5rs/EGKUdImiFImTRwOtceO35LnOAoOBQtwc
z1GeM9NT70vTraBk3Vv41TxAlrGgW8UJCVdcsslf6TaX8TAigU/CfCkS553jkO7ByJq3rkLUC25L
BzPtdiHoi9vINZjRhmaFhfZW6vRXRJFk3yUbjFY6rLJFdwcsvd/n+GTJAD4ZmYY99i70E/Ww3mNA
LaqWUcM/yDV1tq2dxPUwbajoe1LS5DvPYnf0RiTJ3M8AHfFZyFzibgZZ69lkDoGEaxlNX0W6I+so
KVkctehowaYvzGJ7lJQ7OQV0Jw+gcwEBhZt5gY7OQVExwN6qPHBmMEhS6movP1mBLnuvIcpC41vu
r5jIr0WbFSFLcTyHzMFTLwaH086gH45ug5lZs+34geetRoVThwlNQZLNZsQ7vpZwKQJjpl7s5Y8q
uopYeeppl7JK/ZQIjfgFjtgrm7b62toW3ySdky+O1bZvNIRhXTyu86M5gLbgNBnrD4p4TU86K3Hj
TmAVqVaB2wMQRITsDW7YyQKpRiHRlwM8uGCbrRm01yrh7WY3l7VzpvKqX9PgCf5tywfYN0n4AGRw
tGtBjppsnwQiFrwd3BPt5pJkhEiO5zg/V1+iCK0QMHQl7Je2HRU7oFQlyaHaSs4pgdGg4LxP1jp+
LOm2x7idY7gPg5bdpB0p5+ZHngmq2gkH3xtNp4K25VjBm7HSh3iHAmhHOkGGAOXWlwIy0BTlgH0H
guQIKoLHx1LYuarL9myBTfXuI1Q9UirbVXRx+VM5gjWMN5KkJ+j/AXElPC7GvqAr/YaSIYWyR5no
hxUbKwa36PJlxa3MO2EmiQY7rqdf8byLfQD+5L/wVBjRc4O2rd0nKN+6ACfU7QXkaMKfcL247VHE
mbqtjpK+0FnXphVTMj8Y3NLrKdSgEt8uu8KHXE2VCEwWzCgHsvIRScZ2n7vZyaVAdZ9h6pijkL8w
oIlVh3yNwFpIxsuxxdoKouNAJKYTKHOLOOUAnvwJACK6FoFs6xZRyQEXO8xJJ1yZEds7UkDlO6C6
0DP0CNzQIcY0pfkQH2EEsFnaBZ0iXPe9jWg9KPhioumXO2dDauL5XUmjPL5JsWNsB+nsar4vUQz2
tVh0bu4TBXj/ZjQQNlxGGpDD3KAYkD1SxfWLzMIM3AU+TqBzrKkCIow2ee+U3yo06TLNHzzm9knr
VrhAgM+NEJ0zcRuif/xhJvyVvcrJDYoRF3c1j4Jr4wweGh2GpZgzJSvy6S7SwUOugwn1HuOHyfGn
i7GHRKCb9fwhisK69weKB4Iagc/xJZ5BNKRaluyM5It5xggEvKbuKnRsOrTkB4X/YTZtZ67Miv6r
0bZ4q4q5Ok7VBkCoW3Yz8xZ46L5/l9QVGCZEaD67mdQV79e6gNdmG+qV1lgAsUiuePD/Vk0YyQc0
NexdHVL7mqLSk52UJR617kg9ephmIOvnlZjoZQfEm7ZKc00xfTpEJbojRAnEXmIsf+WpxAW3wh+G
t4o26IFXkwrs+4Qn0WDRFrkupFt6I5tdqfMKgscrAa+TdweB4FulhQinsTD6VbOGQXSKlTb3Cxo+
DncSDHMG3PTADDOxTdWQV7x64oj3wgae7B6fWLngtMNxL4eqoRHrMFbw71MV1W8xier5tibBJM+p
Uhz1TSomMkC6vOkWt4rKHq6wrULGqg/hpgLp6z2FLmTr7TaBlso4NuUpCQfSJbClje2aCc3vDYQu
47OKd3L1vi2S97hzG9KPPF7fNmsK1YarscsdjU2RD4BX0fs0NsveL4BLaSsRwv6NVUgqQlwZDgGo
q40EHkEJ/pDIKc06U+bqBpG2wXQk5+YXfvvopzHNKluGeuCXkBW6m1XMYWljnTvMIRShV2cpDBFO
zbyQedjZ0ZBhXq2ou6Xalu8iC3IbJDxRcP8GfzyKvci+5dfOp90C+oczugFOMCRexO0KK/G09zWM
knsrD/OZclF+LTEL/DUmVHwlTQTPwHGMdNLGIU/dgMsFVdW8caBhG4dlyz1DwN6AFNZN9AyAAL4z
2rpWFsw/LcemebfPvniH37by2Mz5+pqrSjB4okxXB9zpKF45up2kq2UwOcrXsjIdPhsXJ4IqG8Dh
VuP6GmHjsbYiD5MbDE7oh+uu/AiLrFF3NdRsfBgxywinEkjPi3LV1UehsB917ajrKeNBXXzqzAsY
M+vU53oPz2rDDTfUqzDhjgIV9gP6LPxcFBYPTcePCGOgFBGkBK/9yOeuhFeC7vZRZbaTwEjWQSO6
bW8bA85aW7hlQq8GB3y852ktaRf2PDxycyWWcdS+Dj/q3ChgBRut+kqrup+XA7Y8JSwaTwATUnLK
4819T3CnlwPxnNwcMBJj/eowHcFQboNrjh0nwB9zLqaTyVe8wRX+tqIVik4vRpQA1bF21zeROIda
yZaWdRw2kLLdjVifg6JK9QiNmD9izB7TDhPu8HM80Bn1ZFl00UlG6xcnlKrOKqjxSyOi5dZGejf3
BC3TDS2mrUR5n9iPc2H3tJvBqnCYLe2r76Fdmu15p9N8w4KqmlM9IgGgKzA6itDa7dMtwBa7t4jc
a25VDh56m+qgbXfE23QHvhPT3VKmo+wZLppbtMMKdgSVzvaebwga67QH2QQp43K6wm6NwMitArAJ
DPUQGOMycs2EUoF83GDlpIYCgyfUY6jE5p6RaH9BPS0OZJoiMri1E0uP1mQm/MrGGhJklorwgC8e
poeiiCZ7S/2BXj/lBflaw6kpavUBFLq7Jp8/1AL81840qfgMO25A6DV1I1y51WLegvbR2Hpeq7Ez
ACf8iejKvsYOGtIYY7nP41RGH3MSj18RE7PVqHsYwGof0CRa4K+shQJZxLc6IwJJv8lU3GWoSY8O
E8f1Y9Bk/OVwAvsWXTR7yqFTzVoA/8K0bgbbsiNxEn2eXYQQDdagBexA1Q7zECEMEwO+TLi05SOs
/TtuoisVkKXAn5hs4IJ0lFiIvT2gUhzyPVCUel4WZVsaCf8e0ZCK9pCom62vsxrTRBUgWMBjtcVo
JCpW3kJWpY7e6gK9QKwnn90WRkVJd5gNEJHMj/W5QmgiFL2wFq9bGI3xH7NrVvCRRu7eqkNacvJF
Ex09AKNjvImIXtPHyALRO5ESaC+ua1rdw0DbpsBwOH1LDFwOUfimggMuQJ+IOB3lj1OSLwnkY2WM
m1IeCfZGpbxC3ekd/ZRJLL9TNU27akVYp5+1qgPSKpKd4p8l1ZT3Eeal+P95ausLRUdTn0wxAUJz
Cc3OTT4t0zlaMF04a7nK43GHWrVq09UCBcTg40CfrFHJDlAnqRr5pnym6N9wRp/A+RrtZUx2o1CH
pMmH2VVTOAO8RiG78cmyvoK7jXuiEBxj5ywcuO11ob+HmkojGmWxOsElQaZlwYZHyiegwCZY25Ky
tPJM9y0d+JSr/SSkyVXnTS1ZCwShiS9lvhSfcKZicdYAArD6Fkt8m5WmiHDBoyiB7F37O8n0DojS
RrtvI0BWtN0x5gNQT2Y3w2dwr5vOxiVVXTpPqB8bNMuwrlgb2PIJQNOfUuzWsXc6RSilcAbJjVh6
+K8iCbvl89a8BBFhO4PuBvjxWMNVJJa7+avHDAdVzQrKwjARnyaXOdE+oKorxq8Zb2Bbm7nFhD6u
oum2gj/Pp32awJROao0+AcySZhnm0u4SZT3oFuC4xTDqZsdBow6jheIV4t/56GCPwEJvTJq/rYo4
2N+orH6AhSMK9zix+h4DDEHOmBom/LauipE9RNxv5AOUbCq6gGiCKz8J+bG1Uib+c0ONwlCMw9Lh
DkEW8/4JK2JLW13sy/I4o3IAOD+mdu7Wujww8ct4Ng90khWO+4oe9YnYEVOuqMjeN3qc0sE5+GJD
qVfSGObRRKBAj6F4fbiS6/yjBQDDX7ENJ87asbGpf1jWZOYvFnf+60hS7l9gMIhXDtOsmg8Y8Ypv
uc42fsLHQgoyMnDG7Gnbwe/8zFyyq4cR3HFztum0DfWB6v4iVo4rUQbEZrS5zssvTmQ7jKYBcc0X
AWf27BJbucYvOfgLofee59uw1aXGoQxTGY9jcA/vYsq5Rz7sgcER8kT0VJxXAFdJq1ZMdO69BPLQ
5ihZdyTtOfyXAfoOaMphDFXcpBipV29LBTIKVFHN4Z6l2/GDOlWnOwDTuRAv8zZFvAtHpuY7JF02
2Uki0qd5Dkd5RKe9FIcc4LPIxd1UI7m0zVLMUC9FWOMDs+aM7p1YcyvuJ7pAWXt9SfZubUJRfrCw
tHePCVYYQS2DaV7xEooN6UwDaI9azfAvR2OMYjJw/sCc9N9Xz3FvHbh2LrpOx1cL3AnypsNhGJYt
pq5aZbQ++pER/c0cmPsNGI6xLwHkoGlAjuXS9EfpV2ia92l5PIrS8xsSGdMBDjo6FU/v0FBrnGns
CffN61jWY9eUWn9brNE3ONGKN6Sj5+goEbn8JUDXFz0mNkezu0FlgB1Tf0UatnytbPGJwQUE5mSL
/EiOmrZYIqrNuMHB1edMrGeqyfKa7C4vT7FcdkAFk/tSARhtcFcto/mxZAl7LGMNMI+hAjFtrlSI
bk1Da9GBkzMd7ayRA9LuR9H8DGbHrIIoTS9EFQ0CbB2Aq3Ek1XeV5SQ/4fZv8vei8jI9TajWXM9n
wmDOGLOyLQ5aphdEQYYzpubZHfAu4Hq54O8R7VKcgG/UaxvR6fiep/A/38CNwHmTz/ugazkfJ7uK
3Z0y2qThaeYwFZoKWJAMGPmvQ1xMMG2DRK3oa3QlmORUc/F1XifAALW5Hi+E+PEb5tjyaz37J1Da
m7VnFQIlWqObFZdnCglfu0Ur2GXQYleDJjvA0Y2O3vTB7scZEfK57so95jtSuHFHtRMisuMeS6cR
LU5XvaCQRGuxu//h6EyW48aVKPpFiOA8bFmsUVJplixvGLJbBucRIEh+/Tv1dh3RYVuqIoHMvOfe
3GZCcCKPZoHFFPp5zsx0ngpcxDRNcfWbAqG5QrlatGDB6J9GnkmXbky7cJm9rHD710X+jzyvwOxy
urkvl7Alm/YsWv92El/EzmR98RPmfCm+v+XqGU9rmIDOVTnqm26vpb+E9YHFiaP7a1ij9sf0S8Ww
2VJMpkOVr59k60rag+02APJtS9xXTTzGv1YQIPdauu38K99G3TJpZJPRiVSjuoTMGWPDsQK+kmy+
MGHaDIK3P1IOguEISXx0sy3MDoMVFuPDIGoTMHDP/Z886qz/wGHllDBit6yXlaoIi5BbmPJ1rS3s
mU00Rz9sv+XNyZay2rftMuVH34RIryNF2D1MVXUBsrLJU5HgHB7flUDIWKa98quuf+ERpAHsm6Wy
D5ayJrMrArY97Q3F75BifOrUDwtz9AyM43DZCM5/+2TjlWKkOTBkS13kkvl+HZfB5p8bYtBxLmh5
LMrIzRkOG5VTo7f+dMhtX5odhFAbt7saBqRKs9Bm90IdL5Tw4xbwUwUZ3V8dWiQH6nj16LXpOfqb
cXua0i2verGzS7v/DGoomsQUnia/ZNjKKJm1zKAbYpfpqEuQRkxx43EZRCIPp2TEVQANZoKquMjR
jpdk6Xv/R6i5na6rmCnuvI0cSVgUFs1VBJf+dYVW3W7yxkWxbFLCz7CDiwy3tVW1SLK17PWl3rbV
Odw6A4ZfFk9RYJi4J9y6XrZXK7dXEi9hwXCm34Y9sgPoR6zKGObI0wWFo2CQclviB/JSghfRSK8D
UkbPvuvxEnT5FpxCfIUqVf4o13MtKy/fF/wy/mFevGhG9fHbHC6v9B/ypayf+3wZP2loMhpuYbUv
MrP9M3eNstJ40wOd6NbeRvW6Fuex2WST4Obuyn1WjO3Lio77p1zW+Or1bm+oY8bin6KkZOCMBNvt
pEbRZ9C9zc4pXF1qL/i2x9Ja5x9LFNWcLNBzbtIMcXNXdqU6DwwaSXhB7LpVpvaIWaJ2fmjaG6BD
12neurCpynQcbLS3apK1nVSBtMKdHanlq86b5cx9v92xz9lC3PRyWaecTs9ys/gvpBODbVvYUVpH
9UpQs8n54MPMgmcL7M74CfLHGu9V5I0Xp6zNh0eOvL/rMpYo7Quz1ghh7Lm9kElae2R2C+1jnBzK
J0eaar6b2Y77r2hBKBOc/6TXOkHjusnq2ePH6nTBYcJPBE7AmrTo0FJR34K0ipLWRAxsZdvmKqsT
tcUU485S9O9+VDY/nIcQIJWs8ycrsvL97arf0ki7UfYTwQQeoihDaWXPRA0uMmTjR0bSBmoshXF0
9OPMr9OqaTkLuMmJMXRyCCJemtrjQltW7ojFG41msQMOXGgMaQ4zvP59vC3cL0yr62lHHvJW7GE8
0I1FN6v6pSrt9strmFDsjGc37pnNJKq+DzvZoGo5uu/XtMidHBENwHKP9qPq48TvCW6qfL9JmDa1
LQI+j/HeH/OiT+tg8NAX3JKmYdnIyT4OtBHtVcXaMmeCpdUxcNR4zMfVfZ6WyKr2Kpdl/VpnFc6p
kh+X2qHhV2SJEQIIO6ct76SKTFV8EeRhXthZ06mdv1Ue80UBpnA/SVqllPtP2seNTDq6bd8ImIWm
dZj3BaK2ThXAPb3/SiLOTjnE8SSqrFud1qFS/y1VJTN+6Ij9z4z5QXU1zc+fIOxyJ0Uj9vMdKKFr
7WorC799fyHwYUG5Thc5YOjvqjg/hE0Q3teeGf/yqYofq1/7fj/QhFontw1DpDMYStSpTFKEsmVv
1CCGZTf9Aa+mYwcedx66cNveJl6nbldkYr5bqcWXvd2W1h+Sz839Sp5XfjTCil4MRhMvcepaj6dA
b1SzfqMqZ8eLUtYYg4ky3LnNTPCWAiNlkjVkHYVCRwwUDUIWfmz+ythGObMbn7w+67OnqfZkcV4h
OoJd6M2mIRUrdDXbYgvfORSit7gANMuj02EjeRfZvI6t4xoEaHyjXU/XjTiiYVfZ2dTxhELm+0lm
hQa5YIxjgiCzZclOxhlBngjzoYPoIwqSqoxK90wThGlO87b7O85KIzDLM/47bHXpXkkWhRCxnZ7V
XNa0MVxlGKvDRPqL1VOLt0v+mRdFJH5vNFDy2DEUq3c8od1ss9uzb82ZC9KfUyBV5nkL7FGYsmMc
Gtsj+yo86JCZ584YPzAnY48Q4UHlbFzZYHKSZ7rnOumCxvqOoVp/Sl85NT9CNvlHmyYkvP1J7uZy
5XV8RUst9W4UWcSfHCQnNaSN9VLIwEAoY38qE0+grSzh1PwqM+CyB4J1ZX5wTbt8VpUaix2b+gL3
4NGbIdOwC14ftR4XjoA4rOzzJLivj1VBJu89S1J7caD/ClkkjpwVHqmxmGKWDPGsE/4VIdLBzOOd
qzRrH9qMcyCKKj5eIYb/5joI9DEqVOZRgRTVxoEjvPE+WPjyds1QzM+qAedkLuSPbhKPN8ReIOu2
Bz/bSvm41Qj/aaBdTx8C7ojwnxP24Qe+22w5LGiY4aWMo+mPy3vN/KNxmMj1AUu0EouBLTl8jQRX
2ca22VE8jQ92b5V3pT15h0rM5iHuc5sAA66Ea8eug3cYySnYbzV2BqjAaHIfNOyDoW923ec+9Da5
GwfSTS/s3Pbe/HGIHxtvWKsUrb9hSe/st6/YDd3mTsJ/zMyWcwt9LMrESccDYxV2BzrWPkRypKfx
yo9VS7W9N2UXVKeN3/iK+bQiKC6AiDmKyunv8QLBugwz7ogbKFIOXNt4grnUAxmkYJ5GJp5RHrXu
5tMYh+6EpV14xH+AJnoNSlKcKaZo3rbuhjKT/zQ7KNdjiN9oTct4G/+CxQID58y2FdKGtx0Mfu+9
XeTZhcBc1e9ndyne1yngWbupmS/rKunbEVVv/LjMlbVTc1F8LYKxbxJwD0O6Zr/rZgrvEaqXZ1iU
9b/bQkc8Boy5mdBAuZKQkldNdz8XHuBLa2Zvrwu//NC9zRjGcBOmFtTtmvQoOy+AMvrvMoNO0hiU
4ZMb5HOWtDkRaLeZfn+n5RJdpryL31hwWV/ZHVP/TLGmm5qIZ7mUQ+U/Fc48P3ajrX9ZvRtTdMSz
eRz44Rj09379WQ4U9Zvy9ZKofvR+mo03FW6LLLlK+s1dM2wWdRcWvNSLreVhaCykRO6Sxg9ZIj5u
TbD9tTWD936+0fnKb36piO5nLWvqmhrJy5GBtRsib9nfBsf7QgfDoVra/rjZYfvTL7V7VpkfnCdt
te+TPdl30psEMqpHS+S3fZ7GHVKfPzkPEJR6Tx9tnmFP/8tbsBpy0eOkLUk/ErVNZUH6EyRLk22n
Oo+/8d4RI1Le9Kd+OFphrx4B4YL32wt9rBwkPbHwY5vNK06tK9UxaqN72TMAd7zVSwj7RWD2h/oL
kje+ov0e4rh+buvIQd7krt11sXco53W6k+RJtJb+DaHw02gDitCudx2MYsL/ZY22Gyz3Uz91b9lI
MOeu6CFxzHvRC9or0kT1TkX93KWgcsF7dNuStffDyd219JoPfh6EQOK9Gv8Lgs0JDpVdhw/bVA9n
MwWTZPQ7DqDwUQc8UsxXHPI83cwMwL2jVk8HdkB2ep+X1UpgTm+HuyCq/F/K2cTzhvnzY4xwheSd
HB870cr/DMA4pRVJEd9B41mfmobitxiF99aKxn5Eze6erKluLoMUZkqtvHIPkrvi3u7mZh8ziL5D
1adK1qvT/OvgLAFtuiVPIq8P9hpyCP3dia+r8m+k0az2zFnr33blrGtSx3Z5qdGLjxGQNIIZeewf
QbtG34pb/+Igl/6LG4ij8GqjkwzA/JqZNXXOcICUWB5IxWzfpa2o4qNhuGNUhkG+kVv/6mTK+vax
nuwpAxBv54F5Xbw5X2L0YEW3ytnrafTeI96VU2XmAjmDEFlK8lfJvf1khy5/lRhD508R31wXiy8B
/vz1wplbox6ypRXWPS7sA+Ja+AHG1dxTIrOxnbMrfLIrr/7kcg6R7jLnYglCRYEg1qzbYVO0jouJ
6jurBc0GHBIt8ordLH9cT+TPS4Axpy5KcQ3bannZytFZEncanMPcO8VvMWfuV2FGNt+2KFRnijUx
4x3xsldSCpqvhcggqGHbK37GPHP5+2VWMBoZZuc3AwH1EkB/QqusAc/c0tX8PSUC+RMIOGsGqLFl
fLYbTzCLjJ3hdowQjLNGEt/AbHjfZIdBpm+bYm+6wX2ApuzvFHzknQPAkaiw3R4XssnyHXyeLVLf
tJCQUc5RV9NH7hkVdk9xX7Ht1WWC+J7JqXiuEL1hSy2xMG6Wnfyt16zVeK1AiNQmuv9yPcl0Csgj
SQLlxzQNfsHeCrvMV1bUEl3+EFNGXjcsF4ox77z9DDZzE8QVOETXi7Z3tqV0OrUHZ5yLNKgJObgA
h07zt7UtqOGJ3px8OFGO2N6zq6zCudCHMSPaYiH0T9cMxkqYrlkfbj5MAcQ4QN9XNsPBn6pBmubv
mPdt+RgycR/vmtJ2HFq9KBv3dCybv4u0qN6AIP0aLKVqWVgMYWLKdJjqfqONagObnKOtH2W+WzZW
/Hb8WqZyLjg9qvVMl6FA+G57O7H7LF1kuBO8DpqePlM00cs4rLV6F6xEzZwd2n2xHYpwyMInFWWR
8yAbuOi978vojB1m+4/U7KLZ5Wuj81NOF9A9tQ3lwgEiaFmsQz7aTbRdOxEMYX+Y6DBKeZxCpnRF
Eg1zP2PBi/uV3JwBJHfmxlNb9NUiOgQ0Rwjw2Brcfl2xKvjAytPRHSE5ClxzG1tGuxW9YQ8dG4Eu
qC0bcAkL8Anrvu4gF9lHhwxDR9tZpTP1gN0ISmyaBa9bZOqaILevLepSdHKaSWV8kgg4w18ONocB
qtkGe1ZnJ2ORx2czbbM4gp8VSifRDMDrUrRnmmVaVjRF68SCMvpk6xBGhZFvWoRcxpEmzvIKCjNq
5hiTa1UsDsU38B7YtW7PM/a6ECGEWvvigQnEtLGLMTtPOhmB6DUw5r6A9Kvucy9UWcrvXUwWypkT
Lb/4LnLY+8As3xqDrfW2jpyOv6fQathLvKwl475ETrKxvsjHdki02ahWq+dAK3u89qi4zhnrdOcc
yecYweO9EUGGZ6DqcUMtdVNcgx4dDxBysty9h1wTHusua9W/IGirCXUG7PgVK0PWfnauttGejeMw
FXGXgRp1Lnq7uC4NrleG5WyecXYF7qPsuC3BgrJGY8Z14VpCUew2EKepjIhRurOgNbINk0fkFgfh
uIX7K1dFKB5QOVe+3nES03rNkLWiN+wsuAqsNicUgpXFcflUwwuHsI+tm53KzQqzhLj5dTs3K668
xykupgyFP3TpKTbBP5onfFqRPAmWny9QT9aklJPObg+KzLix88tHlnxwCm+RBUdx2xvO4IfFZuP4
KHISikQixVDJmJB9Vfr+kd8wDk+2FVbwyViRdX3Gu66RjMMR/TwJTCcliVG0zf4vq460/e2VQYY1
xCicKnusxH2GzokF6pZJlI2xPnaSymff8yM6dlqryVNHd2X1pnvmQI8orXUxMiBqnd51f/eW4BkJ
p0o4Ynfj5Kl4BY6tYSaUK6NoxV3jL/fZzLg2wdoqujTj+ww1yN9tArJzRdsDYTCHz+yP0urc4ckH
EyofMztCDB+YTIz/dOj77YViMxzxKOUA20BBXikvtort+YhCocQ3pEk2/huHzp/OrcOUdg/am2c8
tHIdjjrUprknWkHEjNjLuD+pYWnnO9FmWZbaIRToLjae6/3Ga+qVe4L1jXkqgZjEYWIMiJO1xXed
rGHEXAz7MbJ13tKJMwKUw7YX0ukDnlKHUJ/UqnLjpHZZ8/AfIsbc8pNCUQ0tordYXOvix0OhzYE7
xUE1GIuwEHdswZ0jjgE2RKBmV0S3c2cELVQ7lc5iahq6Vo93njfHPUrrpEovHUJPrIoRiVrtV7Gg
OSAt0Ym/BhvuEIhb250feGBVfuI+CMy7WRoWuWFn4P/fNGFggmXE7XVnYIPmG4u8ljte9rb9hwlQ
lQfZ2a7PMYeXtSPyzi+D4zqQK5/KrO9D/5T5BOS+dkP3f02B3d0XBFfP3RJXWoz99xGj4OFRhWVZ
/u7tUvKu2llr4YIOLWdcPCIgl01YR0Jf5hVxFHNRMx5rPpK1/wgUQ/ovC8eKszKZ5b1/6iJ/qoN3
J3MxNCc56xqC1C50VNBGyaGOLm0v238zR0m8E/VcxgdfqlmBX/ebtR2zxa3MPbnnGGA32qj5KVw7
Lu+C2Jvn0Mw2XZBbNcvO1KQG8WZMrjP96Yhzt/Eo+igLwaHoWC3yqONurJodY1BR3od+JbyvcOtY
EcruI90e2t5nxUPS8yHmFv50jHfnIfDi7L4JA5tBRG3JzbuIaJzrvcuByUkLzBjfrUz9uzO8gka1
Hpy2exicvqouIVcsCo5B4ejYzD6amIdpM/YhaBnHnmp3YQEjrhh3lJ+uqGR3YjAZC+c022vv2u/j
zIH7Nw/dLv9sKyLCXCDUcglUgti4TSBMrLRqk3mqApCgUgEGLTZzjL0/M1Rw6B3NpC6TGzOd2huW
PPX3rbKx2RDBVIXTbiJ8tXhuI9TpNqmjpYM0Rgesk1WMRfw9kkY4SSbyIi9yUgkJ4j54Y+kZZ88W
gMCdHyNft9sZX3Xf/sEVgcrBb+GK575n1HlvRxDUedoLSZPWmEVnL9i1FVsMDKOKLMEhDNXcOSzO
vqtxc1foRJv0JRbRTCzHkbL1P38LBnXxVEb6hJgDjUwSDnH/ull5PP7KBSyBx7lWxf0FFUgJ5pCo
Yt2I58PLaG4qPqc8zSODxkmtMwS7RUZVdaRD7wOgJ7+p/9ZElOVPASkXzT9QySH/55rbqs9kUmSe
g7VDsK2UaIU1YNcafJybOAfdVDiy8ZnBFrP8wNhQl2cNm9o9BkAI+XNt47Y6bKUXtmezlooaaCNg
qj67BbXUkoR4CTF2RptvoRvD133PreJSIsNPUfPMZuqb+VD3SpQ4xlW8zsfct2zZpeWMQHDCvIkS
n92Wud1Zugra/dCM9s/a1nX1DJvvTzNgKu/epQHiupQO01Hqc0zAvzodR9lf0HRtRFJrMOp0AAUL
ozTI+rD/Yy1Vtq2nVcpQf/gtARZtkjvkRiWSmBJCXRBymN5Hs6x8MoL9iCZrcZYgTIdGzvOhR28d
vpqRCTueSMtePuEs5haHBfeP/ebC1XAzCa/oxrT1YM6uvbNGSF2rbcmjRfYYCIzXG8EAya6yA7c/
B+vMxByJKhoEuuKskDwPtVPeaDF0URcV3SJS3HaWsTxmFEz61IXU+CUlYFmJr435Bjgr7pr409Md
iQ07ZpKZWhIdemX9H3W9hNYl15ZWxUeEze5XV4UDsRxMWF/QfbS7KwG2qbgQTtsnCXW1fkjAL0Iq
BNd12kUi8P5yvwycjTjLyHDNCqbYc04MQJG4g58NhyIunOGK2VIU+0itvfdfFlrhPO08q/HMoSQc
rKQmAVpe+AFlMH4zsWKXsEewVrmzhccYKMFvhwN39WsHuFsWghQBHSFjCGtW5NZN7dyzmzprJ/9W
Lsv+XYTzAmnv66JsDmpUYf5PZRxnYKJyqc0bputoPUqHKAIIdbVIkswpEO2bcww7I4QgLYlj9277
Z93azFhpX8/UEnqceUEC7oHwjTB9U95D2ODlLucbFDCGumhORactwBMWeJDRoKbKXd88xTq8mz4R
9HeYicl3EGG5lgtFJO6t34SJjONx8HGfnVS81J3iSe7F8kqwBLLdoV8npjGrP2MtOrZUPXnKslXH
Xg/CgBUfq0jS5fJVG//Y+DoAoYReclzcZNOSQcV3q8ReZzKn9u/53Lf1qpfc7Q+emuf4D05UTqzU
ipRi4YosnPWtZynuFwiY99V79sIt1kMUFfel9pkA7mFLyWPwHW3nd7bTCmxfPOflCDSiGDylrDKq
t3uVj870Sfk5DZ+OwYTNKmGuKnNfWwLbJ4VYOKarxjJen3ne2ylKV6oqvLRzyAUqaKFmFb1ZFQaL
6DiISkuQ0azc2FdVt4SRR328TIehmlb16riNMgai1OSth+LQg2yeMXlpZzpNuP1KRU7RprtHO+TN
bpntTxuPcD8SvfAKeC/yp42eef1dgaWIb58gu+VPJdnjeO44WIsNvNSy428+1m49rmMABIVlcill
ajW9WmDshog+2mKrwvaXwDL8TRRrs+fwpoYxYDgKWF4IN/GVouvnORxmMSQkX3giRnIEzeb25sIN
hvuNbORp3DNjDLsWqGGaAzf1/AW5+uRRipfvLGzowMlBHPzlv3iT4/qXOYCl/qLWBc6Lxrca/st1
ZZwfaxmmuUpQQr3aeajBp820z6x2bo+DVUy835OJ5zDikpJG+am9dORI7EJITywttaWK+lgz5CeM
wcHJfurEzB6rsK9X57OTsz3fkZ06qJeq7SP/Og4ia19GdNXy19DBcx1ys8X91UKCCxJXeCWLfWjt
i2+fiX929mGmuUe4Re10Zrd2sbNyj42NNrqP974x9A9erJWalcwTt739DQjb98u8Ru544yZXVniN
XCGonJ07e81dJq2t/vT92o9fMLLh2qdPrpw2tXtO5FOclYF9Ghhrefuw4wS6UzwXw5G0Jxe8p7dI
J45yll6k64LT/EJ+h2Vu0QIbPYhf6HnhUFoHz30Cxtm8U2CT8VScyLvRWh3HKAaWQes2G/Ydfw2L
y8wDFgQpzoGwOaNFDc5GwLXHOEfLrRD7BsXGV9y5IGRDykqQHOar8yMx/iElpqn1zkikYar6QVCK
9sZuF5FuiFf/b9UWTMhAviXuy4TlkqxuSkA0XfFjXMqRnpWTQbYcYSdNcfUH/DZsv97c/CDrSfon
5d3cyoRP0FtcpmXD2YU7vdM3JjXAfv3At2atdMV208MBGDk4Z/zXrXdoN9Eoio9mw/rfYVuLHqjB
Wvtpxiq3jntM+BYmAU5W/aDKIWgP+bBovwcfia3gm1I9J0gM7y8t2dQE7Q5dm32a9KBaiy8aCH/h
iYZYWnaeB88+pfCWkljwAvfGXN7HS160NOdtpdwvwYDKex4qDqxzvqBr3LUAwDgDubNm8kkq206n
NohyBoilbMuLRh4tCSnaOMzYzTYw2CYkZsgPG38wfp7zYB2PExlX09sINXI73zo3DD6alfb9h7iE
qH/XQVvj4MqcJcRz16KbfuCiscgvCQBoP+YudsfDULRx9wUnsNI9U9xbxV/TW3P/DO0oKOTwJfIa
g1w487NYiUhGPLPzLYWxrJvnqNE3bsUebMr/MdLYJOegNiJM4m7IhuA+72qI+lHCchw2Vc76uBLu
Uuw9oi58khlGoIv7SoYM7mJvWZrXzvP6+LGvNiRHozS/q4mo3uyUNW/a/DI5H29P7eNz9h6bkjnT
pWYgXu19Pvs43lWLjL2jDKPxa7pFAGDsjFf4kdm1zXekFfGNF8Z8qEw+8ybrSD3NbsH7sMf+9zuL
vIKBPLBfT83vIDaUHxuZBIaKDWK2orAPwDiB1TLcgwASvfiqiU5Vb+hRqn1HKEYUTTo95eYB/MBs
t3+YuWlnYuwmTqsYYxd23K7jo52Psgr3a9zZTJ4z5bKDBIYVI8vcWi5O9sFR65V7s0OJEgpTB4xl
V00zPuM49+gJysqfGqBhF3agZLBVXLPYG8QOF6gav5d12voTsHZX7GQREHsQUe6AFxXSkDfKQhvt
+1GyMJBHXRniaBkfvNyt4/el72JQXq+PLC/h+MoH+g+HhJ6E2djiY4CJBn7kCGtpWmB8i963Fn89
/soi41jbF3bJeqbR7xQm8m4IBa4yX9rtlnZWVkfeVdoOlce58gZWOgdD56z9E+CNzv0XGiuXldYs
aw29tzK2XHNexppka8PnO2EIXuOQQVNZuAdS8SznuW7aQj37K2Pvd0Vigv3LilA+DxnxJPUdBmLi
Ymdr7qIsCXI/CwhUCPvoarSqmktVTB2+UFl40VQc89UzrFccXSL9S7jcNQev7W6LTBHEnbKhtffb
ulS/u1j3fBi5bV9MFIviERtcTys4dpQyaYsTpD2KuUcVTiAScfalgcxR/5HrctIJGtCLHGdHNYa0
rXgJsnHbI/syPo0A9+nDRBF4454kpzl+ZKjbFCdOG2QoBn7Cib66nqr31zoODmNDPj1gf9yHjMSw
/treuxYr5XKyBKjpCfmLzJXRgUKLH5nWqzzPOE69tOSeGspdIVsGmiGbnZyXOgNPUruwLeX2pQjA
IAmOxVMdkAKkd8aj5XqtnvfxAFgKDZgz6N4TEQQq11hzND1tSFEM/bE1xXBnQhN0Ga4Swpw8iro4
OYVSTf5wC7sZ9/W4reBLE21Y+1gxFLCKs77VZQWFBE7ANtWz6gCTADYDHclLYGZ6v2tvYjwKYPa+
0v/ohLFI7pB6brhVG5T18joamyCwA4va7faOrn+1frZpiAeX/YBj7oiD4y2VZhOR7vhEtw3hIcWk
m63PdZ9bzQuxLlFgzuHmen19wWqiyiuunPLQ0XxXPwzQmTChVUHeKbynRIg4tn6zTaBpX3tl/i64
wrgv5WZemEtE4dHquuK/XAKhJtviazdk7GpNokk2ji/3IHS8fXq8FP9lM0FNrCYiVCyhpXTvKm8Z
zT/Ke/tJem2Biqnz2E59jUcJ19PgPC4TM6pDLbK8OgtGToemXnMXe+YyPc/2jeWAVp7D3zYz1Y58
EUOQDLgQNKXBpVy+jkQMttecW7j6M2PmtGy68jifGTo5k2veOWfDyE2sgBzfj3FeqTASWiW7PnSM
5m4sqqO369RjSsSmuI1E/Y72ROPjzbeOAJWCpc6YgEBo8wFiyVkwlgNbw8ofJq54AjFCOYXPXDzW
n7rOwb5x+rgX44d5dwRxpjGfCQRzeEY7Otqdrhxs7znGr4xhT4Ge7jbr5qQIde3P7LSE64ewUW/Q
Oi50A7mnzq+pidjfUXfAZidf90N1KaPWtYlVjxtn305Tqe8L8MXh2WfPmvsJdau8T9l42nnMIoYZ
d4Ktp+NdAWlANkwdNM74yQjT88+kYtWXfhoW5u1BG8cAN+S6HuMsJzmXX1ZU57LOMgWJKrvA/QOe
147WbiyJgzsD4oTlIXc3DFuBbcXiOhX1zLS7Wel4EnTeaPvIK78xD9BDJEGY/8fQE+OdP3nwoUMS
1SreLnEjAvUluC0jRbnIUJOpSpvzb7BYx9ZwbqRszXAn6HNoCvMgeQJ5V54ri1krY8ZOFUXLEDZu
wmXPF7fEDb4IUAk0va5u4mrne1sF80UIGxNS2NysnT9dBqYeyFnE/N6uJuHdUUYF1p0EwNN3Ag+U
BxxadZX+9Hx/EBcrBs1n/O4vDuhbPM3jyWGI73+LeCAEjs0MvjmrqsJq2sdd9QhpurRUXG5Y7W1/
pGCgrjGcKhEMF8kuRMdUgO5BzDlV2PzNdDVQyWWzeP0+qtslONRMqb1Xh+hDnIMlrtY+BQ5R3zTN
i0kjunBcpKVZXxdRluqgHeMSsSThI6/OYLbu5swInthQPs/7upHS7Cd0x/LJZCZ2U4sbPb+u9Xpz
IJjyd4FJ5yrhEbHh2TDP+6D215ehBKy+dwUxXHcLRySiVjU6lxoDEyUyRQej8i3EJ/XMkA4LJzlN
lnscHOzS0OZMzJ9Gt8rONUcefiQNGv/I3VNMScRBFp1uzIuXkDHR2zwJEW4xTwcBriaSTNQjxGzl
/jWESkjsoh57hAQ46zri5JqHCdKYgLR8IJnYqyFKRoIBVeszE+upetl8MpXjavbs82XzgbRo9//H
0ZksOYpsQfSLMINgCNgKzakclHPWBsuqrGKGYAgg+Po+6t2zNutnnRIiblx3P86bcfag0MZFb48T
+ArLipivW+cf79MKR1JHcq5uzmmOg9U7kB7LUF7Zhq27YTGpx1pT1L/DxQg1xEvYtV9APEkP51LX
4a1AcbQiHlI2GETESLcq3Iwqm840O1Z86YkYIkD0fiMDQPFtZrXHFTiLuULuIELF3XowbybDVwyP
pik889i2pfuvc932L0FQ2z9Efpg+uAkj5q7INVOV3XBH4arMlRBP+EDnMlGwfPz08a5O+5Rh6yTT
HGT0mFgV1Ik1d/lvA6Vw21nXwVjuE4wrz3jhCxJbRIcvgANbIuMYtZ09f4f7TL6r+XYcUebHgi+n
3ld977NTgMtIdy1DinXm/3zZF5Zc8xflL//nuBjHzolNy+wWzgGSL5dWfrjslQLEijn741bB9Cp5
w/2xhBeaS96Nsn8YW7t74y8avK+0Lgf9289YAbHUHsvm6ORT356yqkcZ7VqVJjv0Y6AoaTQQRnAM
CXhUkbbcKRAT+M6zvNZXgY/dHC1W0/BLnKpMLzxazW8Kkqtgv/Z58qxZBbpb5TFd72B14ljs8IVq
1gV+Fm5hpOOnTqkuwcLSD7bdfJty9NOYh5upKOdq2O0EbQ/l77KpQEmx2EqGilR044tCbG1UZZzp
EWZKYmZdNQVHWMQp1I2wYCwkQqD4IZkdFWatilFiunq7TOzIf1m5p5aT6OCEPNl2mpgbG4rWVvzb
qpKQGjqHAXPtcLFuCntAgdtEhO2KnS5zC9sZMDj/IUVh/Mu+zvJ/NDzTz35w8uIFHRj7h0RufkAf
hBQbrjMFilnCKZ92trGObDnDH1ZP1Tmy4HQRxfAyRXpdymvKXbzYB8MMkYXQpwNsGR5wDTWAeum4
6oHXQWchQY15lpDGo0u0lTVg0uUQB8oVhZ1zVYl4QuXv3giM9oeEpbdhxCphaoAmVPZDAiynOLWR
j6s4cdPVP3cRP390eCd8TO2paeNxQV85szGcKiYqBZxvah28jYqDZku2c1QQCMz8ILBkTnEL+MvB
KxXKl5nrmNr3PDD/LBCqN/xAC/A2wZBq76MyqZNDNoT2qVZV511YWRKqHMob64WrVfZasvKB9Mdt
QcSgV8ODQWBkve9XDrFvi27E+66R3aNN63IV0zPW/Mw8OGiyE7XiAVs8eikQ2C3aUGqE242TN07A
RmRU47ZsZEk58hQN8sgkgDA60TyAzwz5iNKsee2feRvg4F3zbFi2AIxWDJYoz250MGO3PjSSnusx
mb3qENwU8QDRRh6CRQ1wWiMCAfldSxeY5+4bvqjyiAyScknmruXsOmvwZX8OFWsX591Rlj92OxKF
GV4A4iX1r1kHTnEpBzK7B6a2eqTVNUh+DArbXaKdUB3GuYBx55I2+MwwgyOUcmd+D4B5cPVjfKKC
I+CcsI6L6Mfxe6rIzxyYNNdmmxY+r0LW8uTA0zIQ/MSYnb27FHqhvVtZdJlv+CeI+r8RIBvy03ZS
ZxWYQZXYdK2SxQ1TTBJdeGfzb8r6FeVNcdLIjlcG1hDe4PnV0aZGznSy3EkxELVZshiDeTlN6/dq
iNZjOzg6/azsNQGmKKAiTfu8N01PvAJ77lbPARSKQTiOuxHuFD3A1dWoSR02kT3eWzQjy7JgCYUO
vzes1z01TcRMSxLSHF8rnvpl1J/54lQLaKB2KbcumLBoh+4Pq7efBcwcnpCzTQazP06UYj6EJpfL
VtZmoq8mm3TuPNN0MpU/S9d1KAhJqCD3QJhx3A+cU3Qe7ARXo/Ykeglfamza6KtDeYl2rOTYgueV
Evqo6pFseJik+kz6zA//hAbWwyfveJNdIE30WxhhJkRN0csp56NkMVKHTfmBPyP/EWVAmzWnqG/Q
H7r5kTv80rxWkOb+DZrQH2FkVcEcEBQlbvKhGcp62+UzRmJiQSa9ePg/WecUM5wPUePPOQko8sBO
8tpUh7mMFn9v2r4yL7mgiRQhNQrVuYNmmmEQEkl3CPvaJ16rWOtuihUfLbtgqK8lK0kUjaOaswUT
VghRIsU/X+wx7HDblPNSXQOrNGqbj6JU+yUTGgpKVXJ2pmE06/tFFeqseNYJmMnVOtTq1tKnm86+
Jl1hhbvC9fVl7VYH8/fKL/uuwk5KTLrt9Klwyd9vU6FLXP8mxwuaJA4S6IZSMYW7cJTDZSF5zg1q
tfpLk3YE55qJge21R6DPDmLiIrORxi/8X/VIzGpTsvD/4YhNn8KB2P2BvFhxtWbLA35wE4vYO/dL
j5kJDd7aAO9Am5qdxf8lg1tMhWeFmzvRQhArHfHSrXG67KmHSsC/P03px0BL3bwlTOFUv9iza3eD
G3B9AGU0pjHbI4nJlM0dMK7KxzceSeHh5B3JFe0dUtgqDs1k/QoGa1ywVjhc4XQBx42s/fh7MRMp
rRujAUdSQDkc1XQkyuucu7JD/eDb0soR8ofj4rWCXTz/Ctis5o9VYaeanLIF0pBXZt2PT23fC5Lu
hI2KQ2YHzLHamsgg0BjWoCOsdIv0y0B2YInAR5Oxq/ND37pK33dMuvrYlXP6eyp4CbNZtZfX1Eyz
u9NmheGUo951WxZCzDQwtO0uriicOYILn9jWZ4V+jdLcD/a1O896Pxdz9yeLGLRvl+LxuSksXxEJ
tUjYcX9wwengnZ0JEK/eR4Wzv9qVpXHLzZIVPMRexcG/4SY/f0apks22ahq32EJ6mNC6lAgPzdrm
pABVfqlTU72NcCZwRjZN+Qt3YVrdKQi4744AnnMHs8i9ovNX73B1VtQ8kQ7nMJw0sXKMOPjeVjOT
oEyW1a0e8KeFf1FUU3nyYL3NZ/x1bfcQBX5z0oPCSAolInojbQ1KfarIUuO8KpR58OqUXH1eIsFl
01S4O0QFvcNSaAiFdbpipUPHlLqxuhIcvdCLor/BNNVm3nvc56d9oXyUh0RA4d4rGgqSGPJEdC4T
jCxbwonlfCwnNziBRRwPTTWNJA7mLMKuPTOcPBCorO1d3hqLKLeivIIEHE50gcf2kJMcZ82F146b
32pK3j2ltIM9NLL1zUkKYd1nLWLVDXzeE0QED8APOAGSPY/5F/qrzSNr1BTJhyooEusZaQr1KFz8
fjzbQecOp6VLq36f4/62NoUVRb+WLoE/UTHxgdxdBBmsYFhS+0gkkttv1CCIvHZl6CO6W4v0P0mY
FyGnx4Bhwi5hNW8HLZ2kxTdu8DEFrpHohqtsmnqrEnjaoMbTUX85IuK6sUmGbHybqBxj9+uM/VaP
lsyfq5tDeDM2kdU9lj0VVYexogXxtHIdN4exsCVssKnDuLN2JffZYWB3Ea8Y7bg4UqfVX/QUNs2f
AczB4zxy674kPaDYtuHiwOY284CDb8ahCJoLG35oYsDtpg7XhM3LfzbEHrftuhbX0pPVn4S/8WUo
uOwQ7OeDZGk5Ta9AQceehWO1ov9KA2of0jnygPIxgbuqkazCU1U221yuoToGBs8Wr7Uycs69jOR5
GYz77od5/UAvMjQdB0vbe2YLMFyeFPBJWWIuL4bxCegLqfLhHtckmnm64OAkia6ddutkViO/15l6
jDO1hmF2yAfu5Nwy2Q1vFdA6ksMWKERYKLxuipE8Riw8iK4bCQPnDe2WL7gwTcJ7IZuWcR82Nm5+
jICBjceyzj8mELvZjjegfz8TtC/jbq4QsOccDeKAF5XBE4qhx1S7yXzW2IelYfO8i5j7zT2cWPJv
Hh+oPo/SctLnACVKnBaJxHIkQVB8Vbc2ineH9dpJs4tPaP0I5+aeR8td7yylp995h+K4qTNmvHh1
6zw7Q5/ua/wOc/lb+Vb5VA92iQkvECDj+O6475TSLO5F+DYhIW4tbEfIhc3mC3Dy+K8Qhjej7FId
fOuCZVmMn3HqdkUB7DC26rIptxR8jvMWmnvt7zSrmNea7JJ/zGdVDsjGeVpdWVfP8qOTbB3fKzsT
4XUe+dlsS26K41kVvfU1WKIKDpLpwj07K3vkGNkozGIqDxIyE7m3Pk8zd8kYaCKR2WbGcrbpwm6Z
2NuZAbu0gt0uN5ifK/OB88gRF7y3YjkBMLH/tmUeeWfhh8L+JL+qn9uxSubzkNeTJALhOAOAV3y5
T1xLquRVkUdI4gmf+rLr4cE+LzgBW9QGPZyignX7SwuRl14NV/uHshkAgDPaQ1gijlBgivjCoRb4
9yGo3XwzhXg96SujZeFYRpguSdoVUbkf7BA/WIQyE3uAoXdQxqn51LlnuU/9XDvZJTECbygkQL3E
CGBsFOs5Wq6ZSSnwYmofp9i4uf9VLr3TpnGbOvW8qVVS48r24dxhT+kykj3MAyAQ+8T967VsC+5t
TFcfEPYK+5CgSUi+cjE++zPn0zbIWrFSJKKK8ccHhobKF7GUAUbLh72roTzjqxlyh63KOrT+Ni9Q
mC9Zx05P+LX2PuXYafd3yOB5GmhEYANII035B76PO8TMOC2xAukBWV6SMTqzZXC40a+1uuQjNZZb
YnAJXNWWC1Wc0eyAolkM/VfjORlSfdv7Pslh2f2OygYoRL96fY4YNWL2h9+7/liJy+UBDrT3s9ak
M+7TWRv0rbBMWP+33Ga6QQtuadyC2w0VHkxqoHcxDEx9ZXFhbSZodGA3JZf1yquGR3pV2NWg2aYy
9svZQC4daJDssZz3kJFKikW4YbU3yCA+qCNOiIR9mMYs4eTw9lCdVDDE9OE2HcsbR7wxrAeg990G
klhZQmJxM19vBCfSP8dgKIeG27d/aAhIaangNsFbOGFFt7GnZHwi5ak5uDkbM0CR4fw64zD5A+Md
OkOUT7Ph1mDDA7PdCZezb/zl6DAXLzgugQ3HHZym64BzFZtgBTNl02EWcrcwIPVXVq4wREuWVnSr
eHVQ3OerBJUhlQUL0PKn9nMd0NpvziIJTGqun6vV6ANPDAAeGAfWtcMukzCrFd3ZjSKbGKVviYbt
qvb+uZHNRsNy3Wqfm9L6jbUeg5ffR8WjXhSifAK6S7H4rfp3TBYAYWVB7xhrUDHEpbqtix0iDrd4
CLzQbeQu4l2JzH4Z6qltdmjReK9LXQu+iWlaftiR1G8+wT8fBBcqzUbUrqZth6UJECpIezXYt8An
llqvX23ZVb/XQGTQQ9FnKMarPVJsyTgmLO3KIGB5zlp147hh/ZzN+FY31YzXlj9tCv4YGKpHvrTA
xBnUjo7cW55bezsLFJ3j5uazrctMPXW1EimBzpxdAy63kQITEwHepYV2rWKHm9mrboLuiVOzAkjo
pwDSatO0M4yqvH+vbZDaDJDt+qHrAP8fv8w6i+UUhI+5MzEjcMnWBCGFZaqNdgT+UMiaLXydhFDd
PiHpEsb0RNcOl4OC5Te+f/U+DWL9hhlQSAKaGKdTtEJo8v6U/btdjWHUr/byImXpg2/DZ8UEx+fN
uJay9jQNvR5eqy1ybYZcsk2FxmNHfSJsXfi84ebmtDzQM9NEZGp7wuwFi5A8Lvg9n+DZhd2Zo9If
NhkcC/KxWYi1dSbi8jWLcsb/DvL1OpUCSalqkvBPRXgWZklA0HcvVRC+O6ZmZ14xvj6z3uR/YmK9
NdbkAz9Ma9RK7tZWwvYYoOytOxEm1TVPnexb6RtpMCiR1JrOBYjcq4GnC/pN8hA4NflhBgdOFD4I
TmmTRMzRMo2WNl7y2y2kbhoGpEoEbbprJ3dg31fkHT4KesLeMJYitBN/uUWvTdSfJgdXyHbEY/DX
Wq30L9U/vUDED8UpCer1Y+I9qONoqOTnslh9ht6U52+EgefPqvZFSOzL048hcCQ7bt0Z1t5kc2pt
cm6xL9HgJOxuAw0rCPWa+75b4FZnB4EDkRxV6Z8LObQfkWGhdU748P7gIIQbAjyO2/1aZvIscbDm
+6qFhoD+P+pdoxP5GPjG0rvBr7OLqBdeye6SFBlsDl89Tswff0zOz2VPGCOyNpQmiXoHLBJtcUKh
YAWN8Ev/QMAVdFULepP2l9nd+n4PVBUdyvlxMulg5vMWfzjmekiuZe2CwZhcLJfbBVZxG7ftOEOh
6nPbqzazKwQPiz17ZxJm1nfE5ili/F7KBz5LJOuB+scTqhd/AdmfVO8b6pu4Xg2LumuZJdptGLm4
zG812i9ugo7WbVB3HMZFyPyE2wlOk01h91M7FzezEsAJCsbWR4ExSu7DATo/MSDWJf1T1eOK3VCh
xK+3WTsgEwjMaXiX+nn4G2s7fm+37bt/84TpgE6Qdh4p+RwBef5ZHUgo3qZ2VB8+3GgAGNF4rFr8
bmynXUz8mDkacZhheevPCvt/T/iYSoUFEhGmJQplkvyIrVqxRsC/MI10zNpMuZ/SN6zn94YLpH8E
j4qaiZgGbxgRmyOny8LliNRM1KqdenMsaEIowGuWGW1dERlsP3O777wP+nAXZk4FVLkLst+KF9M3
sygdXe3YRhmXa8bM7dKMJFR7VpM/UaSCNYnrrJNje2aEc8MTO2BFvjbCUcvH3/u99i4TB1H9lz4e
w4V2HERz64Dqb7cYsG01twkV6eiXdPCKbdnHpj7RMtSYg1BNdnFrHMfxbZgD0V8thNAM/n8SnFU/
FPGas27QVeaQ8XeT+Rs52mOodlSzXAxA8whUvKCvng+3rWccQzBap+7ZJ2DRBaR6JOUeOV4Lgssp
65mTXvv+rbQL/j36J4x6zBd2IRtZWeF3lECxYiojXrBpsFuXT3NaDlSwlEn5W7JtjY5ajuGb1Yez
wWoYkKRx61b/64xHPqyGFskXY4HipX+aC/0OLl/YH6Kha19xLPb+Rus5AlPRyJpynLRf5NtIm+Hr
DKsbH4EbDeboLC4c65QWHXOICFKrnd82dr0d5eg+IPfokVcBK9dwQ1ar7O5mp8/H3ykKq/3Xwqou
OCWGCr4OQe/D7C7BUzqzbP1Q+YziXLi2mk9tGdYEwEGltVXMHiuvvjVS5zhsm4x8MTOFSYnfbhyy
ftaFOhl+XBik5c+kR5B//ClWdcmb1Y0AsQw+SnJSdP7dEOK+pEUpT4rN6PmKLikoToN4DJPbGKgA
/q8AOLMAE5xblgXuj3k2MYpbBowLV0i97JRdJT2UblG68yOvlqz+66Nx90ePnS1NH5qF/gZqUNq8
kGdvzbNTBObZ4F5lS7VMIT/wNoBWyLOaz1Dg10K8rCzeM47xaMreYDlHy0c2FFN7sZ1RiPuMfnFe
d9x/gCcQFUjuNDY++oxqonA7GZBMIm1c/q89Ff0jS4QCwpEqyn6rKAlnVPURVzas2ZPhMdS9Mceu
avs7jneOGrJ28/TDNow+Ix/rEX4Dk+At043o31JTNPJ+Lv3I39qa/+KPShet90mK1JFXCcuVTxs3
MhtXyFj4hqjC0o+8xFtGa+Kd+ELpurD3s9bpgWk8l3E1CzR2Hj/dbmpMvMM3dnB2oHCNsDsmZmZv
B6QHaGRaLVP3RlAK8EUa9ol+QA1oqUfWrNe/9MpvpOI7g9u7x85Q5Vf4YogjXqCrd/ySXbAZOzM/
ZsMM0ahZpxV3KPxWeXQrXy136LmdeG8HtU5by+8DqkmQvMlwz4ntFP/QCRb31BO3GJ8GGu/Ue+sG
PCasUdh4+Jixeeh/ZiRdrESyxomxOoOEHqqx2VOJOePU4VJC5GgDfN4jNYNypO6G3uXaVWPy8a60
UfThmwuci7wrLozkKxRBZj/DMpzAfbmJfQZC08sHjflkuFQotQfWHk2DAR/fwolUCdCe1WEh+Rv4
po+Qg+dZWKd8soLilYERjzwg/qq3p7guyLC8hrJvvFfyXy74QFZwpPfwQFrxALCCsCARZBu2OcyA
1xwbRHBg3LePuCKq8BXdjxIuB0tlvlWBEU8zl31z9IEdXOY5dV6TqJSPg0VQYFfqJj/7jc3aDbki
BadyK7Z+jkYefdo7puqydLcwSaCRza61hYx+HonekOUlKULMYDLQeHAUjtZpxQ6ZkWC0YRE+ukPa
T9/uOszmAQUJlybd4bn7q3QQbL/4TRX+Do8nbg9uKj5HuK6wb/6ikx7PpWTTQHlbJfupvnLsEghl
yJUEIjbS42w+C/Zb3X3TIty3SiXjfRdZEWZAG+ieJIwWEU3tUe4JH4CRziKk4BGf1L3rRt0r/qbm
mzusTL4j/sxvLQeWmaUQJSJKvjb/iLjheQddKZCPlmXJstPSptkVA/aabkdwB0OswbpCK0E5uGfR
26PJ8S3lVdyJ4vY68glyxZ1Vi61feF39nBg1OHtvrbmnjgu2VXAp82oo/LLlox/Wfrgvo4ZFgR9m
iBDNtIDvSOou2nroSTx1eT6324nz2Hr32eYGn+NovaWEbchRtNbBkxwVXsMnvKEIQoT3FRe7iY2O
23Ks92SLBCNrpKyC0pdlJWA8ljnKZN8hpoVGLpdRUEnNmAa6nNKNqNZqJbkQtvdtZfdvpuvVDd+2
OvZTwaLYuu9BontPkPJL76D5tfeH0PCLe28F49VmdODLAZmLpvJQjH70lWWh/BviHmYgWKPpp6yD
mnKHQStxMwM2L/0Y1LRtUrbT4MRplnfutdg5TD45F6/BJUWl15wxjHSktI4Jy0tS19STZCdH+cCE
MEeQIF1z2hYOOemLb4lnwbzcmAbmMcJvCtq0Q8/d1SZP8zjAVFgcKrvL6fasuz9VVNkt92xL4Zmk
1NQ9pgxr7c7H33/pIhT9LUt1e2afqMQMUpWkNxbnsnqcTOcjHkFGsd8h4EChg07NFXCStVgvy1oA
53XcSOljHQyq2xubfTu+nE5UMQ2vjnUsyW1zQXcLmFxQB8YgpovR7ve2JOC0TVDArj5zJARRWMfD
gG9V5zyHxmrMh/d/u0zRLTkpW0HP2z3u+uXEJORl90K06pObaT0chBP4QBAGDZA9FdmwJaGlCORA
TNu7QTPvLUkpyIbeXLPs6yHq81Ods2SEfOJELDv50bSbMZjlckiQluoHhwlhvfP9YPJ3YyLFrdcj
n4r2KPzMe0r05KkvP6cymrIQM+gDQq58T2gNg75WIXWSyA6BsAGSp54gF9Y4c10S4q1tJBOVF3QB
43aUpYG6esapTl5Q5RZYW3dY9w7LMfUUTOvwN8LyinphTOjUd0Obmq0WN/Y126V1O1ns6e9Y1KJs
WC3ZhqcJHD9FN2QtnioRqnzvMHDcmkvawvvs8MsTPF9y69txbaJtiDxevcOIp908noBNVEeUh/V5
FWkXLQdBEsljwCaeL/g6ZhdR3l0t6w43E9aQuk4YNdPAQoKFoUfisy+LPa8T6wnzonLidiRlHVHn
Vwb1Lgw8OcVNhpqAsbp3uZnqRv8yQ1je+QserThi7R4dAu0GHbQkWD4Bo6Rkwo1NHfSc4CQB5InL
tLNg6w84COYGPDFqyApyYEXKDLII22sTLKX1kWE/vOt1JZc4gI9j9iF7opnhA8sAEyWTMCCjdfxY
yQPVe1x4IJFHDZII63B75QVnv1AJkqzXvpMMeMiabcOstBA3q9SNuez7tQUEoRo/aarDz+FgIcIM
2yRvCSa4X+iIouA7XFhg4IsS7rGtw/rR6bz2u21utJC1g5HcRZFxL4U1cPiPq1jgKBWtfVcrx+jf
tZ1H6mqTXdwzMCvu9MYPmldH1X56lmjc1dlmUXbwcrfHTbE0wr4qlEPsHk4gvj3n9qTkoZgp+mv9
Fu6JG5LwNMAO511AFUnCZKIdduKOk6rtqlKo3jRDUhaEfOBmL2aZEm9b44SQ24Vvodzd2Kker3i6
O/fcoEzDST/2xXNv7Mk+eJrGzQ30C5YsSGrgMyZhk9GhiFtbyQEdOUAzHNJE+odkYmmNDjK467OX
9csPzRbB346R6AIFMsObIGiqPgy9nNY3fORMG76zJD+9Vul43ztW8sQLByIWnuURjJgLqnXjjkz5
p/87QT7t2XBAYn/vE/FnlCk9z3ZHlmQHmZw3Z62yxvq2BkK9QvRl+Fhmuf9OzqO1v9BVm/B5bnhP
4qLkKLRpTl6VHzu+vY5f7jLZFoLRzfWwzbIuTDCCkFrezNwAMMfXmepPOSBe+Yo9xwOFhR7Kmn/1
iHvDjuoBBhYOSamo1FDHte/CS7f5B+BTfXI6UKua8+zIdN4S8q8uuPyG9J6vqPoizVlSsjEoOVHv
0A73egDhCdNWTdPd6GS0yG0yt075QfOVN98pe6Hg01PDILg4NCWVXKxcsalzJ+Jr0Xy/THggtDze
PTWd2yEogQu5PzAxIxmWX2AOopB3gJ1Mp74Pl+ZYSay6ew8wZ3/OmPD8o+36yX3FTXJ98tSK32OQ
65JSEJKJ9MQtGCP2xkajTM7drXf7CTvBuh7s3Ff2o3aBjtfA0dA1KNUpCTJ3mim14a8l+lhGwr82
btmfb/nYddfeBAJAGe5TALjqrzDs0rYTBimMwnSIbwn/OWcSwQH6Wxum6fBaTvMw/RmtemhGPF+9
NM9tmFXWrp+X24MuRMDVgUnqNRUlVdCbmQfpGzHOEl83c4O7g36YuE/OnOvoFCkua/cUhQfnlSoL
/4Kxkq1gyE98/GCJqatDVLnWEmdDNMKAMf2wBZtSjbuBpQWnaXhLwMZV4AXLt0mSAR4xj+8yrnEk
1/nNAtztPvpgvFCeKZRm3b9VxiL/fruz3WNo77sHdonBsG+5VGDAyCou7ngZy+V7NI1msdir+U8x
q8Q8+dPSkdsep4iiHN63pNr82Z+ubFIcB+vdzVrFkZM9wLyUNRs4Fmro+JRoxcI3c3OloXOoDtmE
lhjPdIac7XoM6LeYR96iZV6oFsd/Kx9vaVyuSxQyeptgcWrrqaGDzGx8d6BaZezE5O7tmSQ4xC/K
37ezb6UvdH4I54y5V/Jn6HSq9z0EgdelA6gfQ0yX9KUsU4Yqt0wylfs6d6wzzUnYVUQBi2eHCso0
pcbQ6eKCLk8COAWuJgo5isKpDdTg1O63K/CcYO+ydfttR4VJkCOi4YF10M2XCX12mxLEXvk0Fvh8
ZD6YQOZMgwNjYVE3exYwqOtQxW+kM0FxZCxH2OJup5ae5hlXzVuWuu1TWhDFjrtk4KaAub2nB+FW
CWwcAHNxOFqTfXbAt/+Rqtbt20joWzyi9toi7oLUwfUJoPAey2F510NXXOO1IFNGK1pdzGeK9Yq/
DkCgdJ+COrtzZZ+nIA/cbnlris7C2TxG1l1Bi1JwyW13jc557rcVgCxv+RsJpfMPXmXTtY5y2Z4p
4CEmu5EIZNcicpYbmdie2SSGE/ZRlxZLmssXxeVixnvGIsphzHH0SHgWqXPcJW3WfpI/XKtHvs2m
OROfo5jN5ODPTmiI5Al4zF3zUzDycGboYKgRTMk5xaFghb3loEGat1Qy08vdUEHEQJ1UPm0jJZZ2
RfQ+3DiaWFUIKNfGX5u35wp4NPgetmFH2VE5ATuQZdZWY4Mqd6sDKnzFFCiPqITB8laNkvzJALTh
2Ht9mca42G+lkxTftM9jinUniObaegkXUpW83hD7nlgfeFerZS/wlPIJ0Y+eJax4PLKrB2kV+FMV
itd3W9MxvFFzr7EVSG85WKbO79GThXcoeIOcZ3uZM1whwDcfIs/XNKXwAi5cYq9+2DySmbUPAS02
ICrbph/2JsPL/4Jcmb7SnNqoY1OG1mGuR9pH7C7sz2XIvvG6IHcW3yTkNVy7MFjzn76waECFA8qD
j0Dqdh8Tbo2ztDqbksyFwPrUWWl9mVcCuZulL124xpJMfRwSeFZno6Fho4JFfrWX2lqA7BjqGvgn
M1Adh79za9HpwFZiQk2jR8VPHyeQd8sZig8A9gy65z9ghxobE7reM99/xt8XylzuShcKAVaCsdIf
VZW0RKklmqGglJgNJHpLs+M47L3DyKlDKGecsdn2pgI8SspCX+oGrerJ7glAsbsgOkwFat7u5q6A
M4gAsjL+gu2lxXIeknWXzDOoXJ+VjLx40EufsonOulhlWfkx1mHh7kN65nPq1Ff/0TQODgIiSp1P
UPEG3V6Rcq74ZxA42Om6OCEKJ/pF/gjWDQyRsXtoWYrLDZYa9QsGXcbmKbmRDQtGOYSxifCMFVQF
BX0FV7yNbyAkXKPZxkYo7EJdW6Yy+8hFQXz4g3aQh4twPub4utenxcaYhf0MGzZB6tW+w3BE0djS
qzB6zrAF9LtVFD1r4VH8YyM6c73jyfthpJ7PeEQxH9u8i6GiTL397+Z7pnGSGkX33AVKX0NQRn5s
WTPOH4xpUftlKPq60bA7Ool0Wf04Q455PWayC/fQWrzkVYdDdnZAWlZ/iS658OZIvgpMfHRAAyCc
2czT0O0u9nTQoCeWd4/LrP2TOG6XH0OsTiwFyS6DyHea1ynxsc6sXp4S/U07uj+3yGXTeAcLI4Qk
T5Jot0LfJ6XQeOZlgAHCpBVlJvqi+08C1xGAAIGaNNkDpQqGn7Rx8R1llhQ5mMolp3kxx0Z6l4R5
8W+QAfayAOgZRDmKixzyCbduTXLrDEVy6tOXpV+ny2wQi+OWytYktsfaUJFIxuxRcNYMr34TJu1m
6MYmPzST5UGDiJb0AUmNP1z0mjK9xmnFXTTCANz0/3F0ZsuR4loU/SIiBAgBr5nk7LRdnu0Xwq5y
M88IAV9/V963jo6uLjsTpDPsvXa8YhcwiFc5p6a0/6HC1gl/sWTuvuk1mYdHvwT0cdSD1R0aiUH/
QCzBrTK0WLSfuqorjnOPuH+7lP6Kny+x+wsg2fkHYU9VEhhBpXW/ZFrGUTo0AaxijfQ9An7o4URV
cA7Q1xPZcBR9sCTED8iYLD67KuL/GBdxZIAJ0WFEx2x9I4mme0wbAboxllJXb8USr6yZPFzrz/T1
oFItn5Zxi0IC2RhgEOdIZJ5e9mptVHs2Zeo1d5R6M/+hY3n/QdYbgVUNjn+IwyAA7aUqpLcJTvru
RH4ghrkFzljMKJ0P7C0YM/cFzHrAhlhhqQJJkzigNnI0gisGjP7IdKMdP5Kg9X11cSmTl896nXvr
NBO9eR1UhQuJSaN8U4hY1DYbJNFa4AtW4IHGagbUfypt0QOSfQkDQIQ9AhuyPuTBhAXEvhye/cvQ
E0d2BHmewqLrc+3cogwkBFgxMNBjUUfT7kwFraEd6sLC5zDrm2NIBDvZd8sDFCFHIowNh1vfhZN6
5+RuPO3BG5ALg/geDncziaDfECYLg5QLV98RX3ljWSHMpTdZZgs+k5uvEWsE3UehWfr3yZDhRA2D
Fm3HBAvjQeA7+hV2LlqjhTbgU/cNy+QWHTHHOqokgYafmKpNTDsTkqk8jE/QrMiioCe1cKwJpz33
g1H9naAZvoEVR98cbFF397ym6XpZikl+5VZB104qx7DeFfkivgeCiNptvLb+62CKmq4cGz9JpJyk
6RbrdLWw4Kcd2IFrVK80xwm5CblrdSSKiPB+LsQYXIfScEFDzLBfU9OF90yqi4w7Ly2Zk9fG3NVO
QxgUyJRp369Q0a6FybKH2TZBsu2anmw9K9d1eubiKR4q2laiH20/DK4zY1Zc2u7o/pcD3jjY/lIg
1Q8HOkWEkuoMAXPmsHDi9JHLTJgNi2xl78yaIb9MGzhzDkoYHqeusz5w8jt/g7IjThOTcncg/qf8
bR2r+alHwtIQIcG3celk87yGMpvYjx55lcCFpGOhwoStRzPsLEwptoM9IkGP7YG1buyOJLU2TG/v
JsLbnC0vNQCosV1R8m18Ht4lStbF09tWAuyJbGMV+4ZBnrut2syVf9iiF3o3i4L0KT+Z+ni3rqC9
EapaVXulaCDlD5tlmDzzwNQkHTK9pIty4/FNFQ2lmMiJkcLtHSIYtSdeil0doEePAB9gEh8w+P5K
ZwpeC8pa0phBmP3AlEQt4sxm0dfWNE737rLx2/l9qT1GhhaLE5jt4zsRHrCZFDLGB9GmCNbJZkax
A1XrvSL7KdziugAakXHae2yqpvHsVcEsooKI5Vs/6k2Pi2TYfRzQ140nM2TBEzQD5gaSqUXIj65J
GM74zMlXgqSzIZCCLr8OYzITMYOmwTHoPB8pj4Ph8kQ2ODpk+GMO0X5ERr659BDWD/LiGCSX6fvr
7Jkk+eNOPnJq5nYfCH0Q/Hgejsodk6eUJXtSynp495o4XE90a3qCKtqEoNSDeBVHzFfUi5r0P3ED
JnnlE8kby8OifdqUFK/ZCXtbUu1bEjKbe1ZdwQXyrsdDp/DrQFto4Eyv5NSUlwoqm32I+//z2Ocg
AEraTJdlJBNrF66x7A+ZhOjxhUDfeTAzRWFkE4Ght04PtIvqa4GzsUUAkhJOMpvWL/tNO46yOGAR
nPBAepbtcHlJuzx0nbv+mRzXZ/pbmOFPBbqNifHoYd968wQ5AN8VdAp1CeHKwhEL/UTb7WOQSuTU
EX9bvVhc14XN6IKZp8sylAvRgD8KSqKOVxADPNjZxGzfRlzzDE3BNHsDLPcPhaVsduM615d2KMUU
ebbEtt6sFCQftEVpcmBrMDEKL5zhHLoA8yKKDTfclaMaXutF0x60qTAAh5bMOzY+M+ed0zvqH/5g
zeGouT42bV077/nkBJchzPKPoCHUYkMkiyYfr1fdd9MLOuquIV6B6FsUMxuPBRkdjj16jxMectLx
/GYIdmM/1A1+x6Y4uYhs9HFpmlkeGM+QFEQJyeJ2LhBZH0hoaD5XMjutDyEWstUtgHgl/Uw8HUkr
nR9D/L0ILKyuaL4tC4XuNoR4QA2rGqSEhO5ZjD7SvnK/INiuxWkkQOA6wFaZN068jP8BtMhVtEoX
p+yqMHMfyZ0wasf0rKnOk1lvrgXYS6hZSX0LWe/hYUfr5g1/fTvxftK2w+UdWGO54qwj7jmdamwS
GFTL9JTWtvUHY3uPHy1AcnFHHkMsLtTnMSroxemMd2gIzUpOhPKWEWxJ5BpboEdxdQxDWCQX4y4Q
aEARIGSTDLS3dDRVemFzu/yJMx7SI07OhbtZpSR89h5XKJI+EDp7KnvkcatvOu8ZRxwxnVWiU3eH
8wgHAUJVYyIAfCQvAVWjc8kG5ucQ0F2dZjt/LG9qYRBFy3xrIbCWQCjp149w0sY7WaIcsr9FUeBO
tKreIWwF/D5avg31I7rgDX8OxN6eDWvR21GOl8PdEQtF3p5qJA1tRTu3woDAGUhSFP/jCE8Van3Y
EOOOaj/81chIx+NNFDCyg6Nd2Hi0/cxx+jJ5T9yakeaDYg0TP5MPh8USPmOIZ5OXBCHMZSmH1v2l
Clnz/cQF9duQffPZjoRmn8KgA2RlWNCsCBsctiY8gXV4xlnRn0khSOJz2w328xiqiteSbYW9L7FS
mTNZEfN/pDCLvzVToPL2wpTBDt+NYgk6Bu0a9QIiN1pCa7iH1GasV2fCBRUvGVMG5o2FS6OcZEi2
mI4V+qWCLSOuccIs+19bEA9wWJAk8plCsJIfPID4LrYDkuv4mPLlOz+9GoV9WjLUfMy32tkqj77v
igLfqiP/o4nu0O7PfEXneFYkx0aWLUf0kZIp3D/LyynAA949whHioRcn4Fd4iS2kvPHRXngozzFG
V9wcDuJRTiQH+nzsCdn6JLcS9bFVMaNcHTkzoFioKSBO2MS5lsc1pl0uIRGnlrq24JitC3deuu6S
ENj6DuKGUk+23bF3xukyZXsx8RPfo45GnGUGrz8py1LuafW9kpmcVLi0JiBdLr2M5XX7pPPLe57T
mESziSk9wOMC9ow/VmqXAcaSfKQsk+ezSBHhMSP2Av+1wt4AI67sfZcFcaM/RNY63x3amfBlwJgI
CJ8F4Tk0gyZdV+X+E+e8RaLZYhi1giWo76ZWErzZrRUyfeA14XFgSUWOvT26Fw0yeD5QYtJst1YQ
MF3E0lJFXjBLb4/EwC/f3ZzVxyk1lOQvYYrqfKPHJFVXoiUQQUOTVhnqgrxS6TMjWY/mvWBQoA5j
B7Wb0W51Y1KEHmhWUOk+u5toTSx6ViTzpJg+I7CS1f0KoirbM0mLf+oGPil2ReRo+2okE3Nb2YaF
FC0SuX2z384f1jrNH6lvlHVsvdaXV2Zq2PiQUhZRD5/kX61biZxR5a58NYNtW5sKW7dBW6gYNK1o
FYrNMgns8rnWs9lVBN2E5FjJtj7KZg2DHXhOAlrAcrWYwieykM6JLoIX4mrbewZqLEzCm0g/gqA+
lIQBobTm3mndTz8ntn1DEb0ACY09BIwkftH7Ad8ndCcQsfdFScE5M9TUZwdnYYyxiZE5ILgtCTU6
VKEkbB7HJ+xTZ/TMI4rsoHz1GebdgoS1c+HXWlzOS0QkURGHIDddF2hvWLZL+RniXF9ADrTZZD2p
oUb8kmmoK9h+UXG8QfBVsAWx8qDDN4gG1K7X+ZBdYpKdkeZaMi0uS2tk/bkq0vu++aH6+Lv1nM63
v+uBjeoRe3oS7ht3cO/HgK4GD3iaWNupgHJx5hZawVFSGPJ32qq2nnLgVQxt1rZbx2fTiKZAE65B
EJw1wDK11x6DsTP7Cr18p04xfdzQprBnzDoxjYxjEcFtSCWDHLtK0hO2at8CCdz6aEPHZBIXqxcq
2M5kELZ3qpywkIQM5hgrZzKpDRFonKhwLUDRpVu76IP72y4GLVOeVaAmNYSvDXJf/5I7cUKSOIgb
xPBkiNMpI5GC+HrraZpp9fPDHFS53JGBwyulBqgvoBQbNT0zfQ6ADS0hJz48E8ts5wQlGwrYUHK3
NWMS/02ccgr/tD338V0xr4rPR/Fnw4dc6WV4IRGvz/8oVDs3zY62Y2oJ0nKwM7PiPNWAsGDzgerD
bJ8vmQJxhUt578+hQxMBtbhF7JfF8aFRKcj+jT3zOd3Eg+uovYhzcOWR8adRftL+zn+EcmsbMm2G
O4GxmToL1ksWrb0lkcv7hfNMBvdKYpcpIXns8DJWPOwcthuitdrmoFXX+a8yzOg1WVGue3zZeB86
IEAjYnD2N+ykDLv9zHf8Vw5dNOJYiRVvWe9rQhFBb30Nk+/8S+HLoTbiAAVMGjJEQnwhxHvKOJZg
SnSEBJSL1vuas4LsagoU8uHpPYmbjFvieICdcIk+og0iz8u1a/ehW5RHrho4Z6rIZvA53TZdvE4B
PvQeAIRThJnYLYidbtEnyhOHFWLrC+tntis1SuvioBh0IA5L/h+MDMUPr4juHXGWsxPm8OgVGc19
RX3D2nAkp3TsZ/mFNgV8CXs0TIdLwLQe9GrnlZew6r29y+iCcJeuVHNEQelw3pJIh95c5TOrOK2R
f3EqtZDa8UwwkubSjrdgNpLfbBQdsYvN1H0S8uv+0xlZfEkZZz90RnAuUCb+S5aehAcb0/gJTxM+
e2LIc+uH0xmBfzzwEO4oHQkALS3bR2hWgiO8axoJoE66uquP2YxWFmkc5PL7lCb8q2KClUd+7+cv
opUPs57D8qHPZ+fO93Uxb5fec0mKWXy4juFiCffYqVnC/mBJyKQcDkTGEYGC85nufVR7Nq5rBmFd
U/yU5ZJTn1YDVRfYv9XU+DErukqwRcgCYdrXxR+/dabsqp21+GuvjbR3VYXhQfObWTRDW7r69adY
UBYeqtVt5y2aVQK4E02neLYZCA7b2rfzdmMVqkEIUVfivZ8K897Znd/tq8DY4a7Pbcu9NEkYf/BM
TN0BsKmXvE+lS3vuWwNjc99f1LVa6DSiABUgYdFzmxD21MXOwr0bOy9hYIioa8Nxnd56/Gzk54ae
uGvIOakiyCXkgzIOc+eosWX6Vi8CP5ZbwM3AgMTWMYzm8OYUE/MwVFccJw11bl2j5VnsRVzE4hFZ
3WJFhZYRJFqggcsrKsIXgRVQPE0Ys7ILMWlt/cUwfQQU3acYqBaexDkun+iHkw94fIzcMGgx6dJ+
nMitlwgLc2JSoQGuooHgAaR3jQIst+3Txhrv1trX7XahG8qeJ6/rOcRm3wujEOEZzsKJ4R+cM5wq
M+LjvotLyaGuBUa6wdL8jDflCVYVxq6woXjAJ3tIDnUzYIdtS1IVgKgDa2pZbnRJzkQtb3H1dK1h
ZFlnSiP/NVZgIxpvWfHld+Xg2o04pMSamPWKDTllTdtZ+O/7R6fNOntPP9Y2b0stVvK7XLcdw32R
xQPGcpViWh4UpuenqpWaDxbUHBQKpMca+yUr7nA59yvixv1MaE517YJaqbs8GzkfL3YiG/JV0G8T
OxI1nHMSEELr6QPLeq1/2E7N3kfM3jR/69MKhTNBKMATtvZAtG2U9+1a3wlG+GjMKua6cMOCeIQf
1fnY5ScG6+XBrvnjz2mJCwrmGgsM5Lut9qxzrpleH1ZRpdljV6Lg3DAG6PiPKmNSqHYJAQIo4af+
brTncv7Mk8Yhhs1aJMENoqy3YSuHC4k0cn0WgOfcczuV0KIse5l8LJI9EryMwpQQURIqmDzUaqEI
lh1cpoNhqfCXrsjgGCh8G+kZpSX6Ki7pGixQAkeI/gqc6Lln0aq3sXadla4ZxnZkg/wEjaCEqaOx
QVkchQ6xC08iX9q233SKCN1rv3BxIQIbIThdWUoo/ZQ77lBfERwsw5tn6ImZeBZJEnnWjJfQRZ4L
zEQ1498YanFyP6TxeFfbun9B/C2qo9s5BicQFhHBGKEh1GZxqQ/L2mFC1Ni1YD+UdeNdPmvAyKWJ
ZxQo3XRDhDWQoz7rHM0s5qAi+Cl4v8wO0qgqiWehEN2MKWQxBKoiBInOFyP9g9uFaL0z2LzquITr
wBKOWrHcouMiEhV2Mx6lMAsJXeQepGhjK2Pa69w4NO91B12awN0ZRWFBAEt4Kkapgw+bYe57gx4Y
JQzSnGta5tl6b02TqL5gjvTZIxEInATs/c2KSLwvQ/9Z0711EfAF890MFoV841GZHFHJxx8ohtsT
+DK0+KjlBC89TdbdVHVoG8dboUa4I3OoF9YQnX+BsIvbQCDJtLemm+35qFEbOLuuskf1mPLwYhMr
QX7cW5qQh2jm2vsJekT2UEc9neKLZOS46e1A5ZFdt2V45onuHj2Qf7fABtN+si8p+8hTdAigRYbl
PPN9i63xGDffdagN0HIAox0vfdsmqz56erWrf6sXLNaZv8GvnjO7mx/Jf53FneUI753KUFYlGc5z
Dn8TXAOKk22bD4H9PldyXooD30WRsJ7GVOgxbyTo9KtNXR0TZOPnbxkLVsLWCl4+zHw3ovoza8ww
ZSke1uNrnCdJj+fe6bFWwsYr7b1HhVZeWUrH8Rcv7+pCx2XNj6KhSxMR0XfejPxjZQhNxvXU+xVc
ACfPv8cCguftrKQvyj3HucFPCs93IicoGffpMh5QVuosk92z4R/LU+FxCnOGMo+WL806zuc0zGEy
dNwt5N3kTQ/PjBRGCBOpd3vUilx905zJ4b3CbnrmCTNo66cAvxbpG7SH5KpLsL8JVOIf3FmePPpB
TlJ9Cuq+fS/Zp7TkTvGt4+5fbORnHczBvYN2/N0jNP4egQOBgcCvBrMnb8wZkV7E7cyAxK9GBleB
fIMZqQhuKyfLfUW5L5uDQY5kn4obEohyijyjJ+Xh8tFmnMpjCQ093eWe3eIGRTJ3MWmbhMQq4b3Y
uTZ+QEoXKz6JdsZ5NKx58cNL3n8ZfO/gZZVwP9gqkU63gEkMD6lyiG5mt9Z+1H5sE2Q7Dcnb2lX6
Ee4U8+wGDwSiN+Kl8X00cqp/qMpC81tYLvdL6xGOGSW6z+YzlpPqqQ518F8Kj8SQzO6YAIlsACor
T8e62CIYn9c3f5bOaSAlzd1aLp3fdmRO27LY4So6sGaNEQjXGmxKVnvyuQn6pcCDBaKqt8tbxdTa
lcs64xasjhI9nxkiEjZ6CsYJsU3VTlW1z8ZZ9ZGhMiMQEkQ7ucLIj0n9nVuWyWmYNAhn+oyJJrxK
JI7UZnZPZIl29pqwcmtXeJ53dQpLowRZ3fyB64X9/BQ6DnD53vdY5zez6vxtZnE67YlVmYNDPPs3
WPiMv358j4sbfqjsg6RHzSOwZw6JGb4LO4PDFkAUwgZMPMKEK2Fgmuq41UuNXIf3nEJObgz2FTCy
mKad4cnoEJHABgX+6lwnDMb/rRns8G1vpFVsq4UJD4gEwnEqMG/Jsw2+HVWeCJc39n1U0EABLQiR
gNoBlmZ2g7DXN9bvkHfZRVZNWJybNWnTo6WS+loXxGdjBeymydnM2eqS4C2Z9UQTNrPPGd9ccs4U
iL43Kof8okVf5zdjbdhcDVES4u/iOWRR4d6NYfBYTv/BYwOoO8G60G2ZKnvwjlSevLk2lptDV0Hu
r06Qvqv5c8IxgKh19sLyoJmnPYEMDIgXzWlTmqmy5aeJRz1fyf0h0BPVLARn4PwNgWAj1vxNkDot
+0e7/ov3IrgSmIuswcX78ewbhxRilBRSPAQWo7DuZK9iZesJkUXf17Y3umDP+sp+9NY5cw8et1GI
QNySRd/u9VSUpkOaToyChiaGrJAKvvYCsVyIhWYhviltX04b8AyFRbPCYp8lYieCf3ilAskPQQr0
EZXO5BN6jGB3U2UD4wdcjgY+jhgWTNSZPUC2rxcFVkrSLeHDq/DAUHnOd2FLPvdeGhGcQU3EP5MP
YzPSpe22H9SRU06yPWfFtwM14w2uiSYnJKl//X4yh1rO7htGDf835UYm+8KmI8A5TlYXcef3IYoD
oAsdcDzsKnPzH/31tBxnkcPva0kEeUOpzaGPzY7buIsF+xG/c5jSpEZ58QVu8PqFVmX9xqzpfsE5
5pdxApY9zPUw2u19hEW3bB2seBnpLutx1ZQMW1wmGJpCSsEPgqLtlU8+DOcj0Rz65h+kOX9gmpyr
RzRVtUD8QsXVXb3MUesd+EJrifAQ+rjMyVQBBmjfQFx9TZfEu+1DCuxRW1U/XavMcGohNkE88N28
vMQAriwIzeSkPHmCP5VvYrSajIhR4HN8tshtrxBdC8yGU+8/re1I7Abi/Ywca43bjbeBXOSMK/TV
bYX1D3u87R59gGXiz5yOMbc3GgNSVHCrNVHvVlV+f9O8v/KWEDAz5OWyhYuTOyxol+Lo2F0Bw7qI
yev6i8MFSegYO/KoyUlhbZrL+U6F+SBPOdGcQNqo+cHbY0QibiULWeY3b1aZVzRiGV0zibbY5Hfu
VJG+I/XkjIDYUtN+zb3T+5Hb2eN6YJ1bLOeAuRYbeRDM9T/UxSEfRM773XxWCrLgAbeBa/a3tKDl
zSusadzmxQ0GCvKCeBGWXV0cPrk57zmVq1Q4yTD9Q10iWG3bFy2ZtZscBctGNFYXPiQJ5dRZhdXQ
QeZFiR7vb9c5dJiSaC1HjjfNq2s7LzVLtJTd6DLUW5e4dWe7EtM5PZdU8ukesJZ4ahJYnBtx+5YZ
d1ZjdsD0U4SMOBpO1DIZDfoiU4k7IYLqSPgk4RW0SGt3hOSDfCCntP/MFx+LQ8hJe5zQvvL7Ikp7
hFCj4h9gZBmOmkR1lDxxTzYgS6flylaDKIs49SxgmJMHuivgyH01zoIUT0ubLeqs3B5042gtO+G4
nfuYLtPKbYO/H4kQquqXMXUW/Ilr1l0nwfUcOq0J96m0mUyxpq1X9L+lJPUWJUj/RD/RY+3FXfQb
VJ3bXQgdMIQXzJm+472vfNS6on1BrkH8NyoP+pfeKkwMoXDR6U43nveQsz1cAWpiI836bv1peN8T
uisN6JhhvWfj5WT9Z4cwzTcxLAX8sGQX+EecOGzGa3cCwtfR/iHEckMnP7icOvVpoAubdj3o5Vrv
Walkzo7v1cYCn5qAjVOp3XXXMd8Jh6hv2L+oA1qPkfNRZDAq7SenyOnyut6zrMPYuEt/8JyBT8HJ
2DDwKCaoRnJrEa9aeqak2bLQJ7SCmVMksiz2f+e1bGNioYjxQH7WQdKrAWOjvDLzwCvGZLV8Qs64
LPd5i+mKZxmubaOnlsuU6IQrK1LNQFRzuh3AJnjfrD4YSs/01eOhq2HQnxBSorvKCjgLWw//xsvN
HpZyP1sd5ol6Gq65RYH7ohk1H3trdkZmw8lI1TiWDhJAUg8S/EOoHMazsbgwIqwxHJ0EsNXJWZGC
C71+CJIHZu1AgQzuHbPzA7nOr1M+EqJC2ZDCq0tIqPwIClFewwS6AbnM+GmwcSMQH125ZVjKcR5b
XfAjkZmAyOtQ9kYD83JGDHWq/6zJQOQJk4fgTBQHeYxtEScXu7CC8K0TWh9LQkGKjQomBBNEgy1o
zEJyo+gHTb9KUR+AeDrmjp1s6j9BQwLpy5Q+uK9sQXJVg2Ptd83ouiNklUZuxc28cFRVOgM58kK6
cAtBq0Ft5cpjmy5gXbVH/AAFUB0Ee+oXbR5aYpJ2JQ26v0vAc7h3QxD23a4n2URuJg2kYF/kDhXX
lNl+fprhpP12yYzuDpMi5E2CAv/r1wQTbap8ON9wXIhYObKSytZTNxkIhVlOwc6bLIlXh5vVJ4eR
fQ6LXr/jir5vUZn4Lt/G0E7HohiGryGfRw+dE6nPt6xvIA/c270esvYOR20XTEdFPN9wLoRT2qh7
uE4/7K7Fk1AZAEUItbqKr8Y4M/vODifjFvk7RMeeNuYblFMxoUNYumVCrgn05TMWZXOAL1aJN4lE
vHiC6hH39zNkLOJZ4faDHATCqG6hqVmM+c5hIc1scYW/gIoNJ/GmY9CWP6vKR5Pgk64dsM5PqYhz
anfcS0UyqHucFAQDsQG4kVtW0oaWbeMMbBmKYhpubpaqIOQuKxgodqsDWWOIa+vUZbyszIJKZudE
241k36Dd5fhnX14uLGzjnSyDmjaKp1LG+d5Jib2E2qLhDz8VlbDDG5bFGuanEOE+4ovOa6txUxBq
uSR7GoxSdtG6NOGXZ5VFGnW2tQ6vLVFuRVSiU77HiDY/Z1acmw0uWAY9M118sB1AGV9rBpJPVU+h
zMZyMGc3cNFuetj5nxIryehmDFHte2I085OPlHo5tKBr5adFt54T2oImKN9OVp7A+1uzElDlMA3r
5yoN8twtL3cJWVc4BtGGdFX4tWaV1n/XYnbn02KT3PMcBKCqQUEYOEUAa4oyZpOK2nQZN1XcInUR
fgalTabMie+1j/LkEsCWY1lYxUgnIy48T+6J67YCMi5IKm/uOQVjid4z8VhN4rEXCDvBjmp5kEza
Au8IswpGaEQT12hn47CLhOeOxC0r/wYuAjWOTA5nJPokcIFVKwh0RK1IMZBad1Y3O8tV14nX/mMi
ODPCiW2h8LU3TmYfashICPhKvO545+FBr8G4Q5lfJN+NHYTOTs7pnFwcKCyavEt7TuP1Y+bO+pci
lJuppQZR/iHyBatC1CIemal4h9K+z7PwZquiA37rKyx8T6wkXfnRuqMF38ORk53dNWLtvd08Q3rZ
oSQu9K+kkZAx+9YUbEY/cQN796x0vQqZYxNDt6XccdOHgKR0G7FTlvf48Mpl6u8xek7FjsOwrB9g
R0lkhoDvkrvMQ9Xx2Nt02T/xPICE2tmDnGP2yig+U2z0bGrUX4+awrmpguPyw+V6w/6hGWWdQwGJ
+WPBtYc6vhpakbF8a1gYGcN+r40c/NzhjkofLA7/R3Bt3+GsV5W8SJwPbBbZs2T+oWHrPP0MMrB7
TLtpa+1N0yv7EHQjhfMKLDAFUuSTvBENiMVCIrGC2IBncyvqrK1jkazCCjz1mzsE4mFC5Fq2SrYu
CF6m5DTYvSdAenXKLD8NacL+YZKKPSmcXkzLn0VO8Ywm00mTaJJNu5AiNyzF5yDZAkcGAKzZugVP
P/LaHkjewTCQGhFFcBXED72Kp/6M4NkNyMXtSNu1VysL93gSgKtyOEyTe2hzlQV/UtD79OKYRtVe
Ift0/yzCa5NjvI7UJrHnJE5UCK/CWjaJ1LZe7NoUwd4hmHLhyEVgfh3ZqYA38X3RDoelTSWVwpCD
wjvYVeZRufQgKC2fGPGZFg2nxepkAAZRCiHYDylzoOQCa9gDx+vq4lhBgJAN7gzORFLVJt/mvSVS
KBebhcV5+1mM46heVIeKlhymXhFXZHzSMLdNblJ3wGdOY8samYFY2EZ+ju+Ef8nS4qfWS1FvseIN
ZjMnsZCfRZD2eXrhzfFdPNMFon0MBDUH61+etopGeyWB5pqIPoZoptisb4K8U3D1ekmMA0uxGfgT
LCN8B/TNLb9Lz/X9MTMBce/YWhTiV9Wo7pHpzhZUY4TUMiBjomAmCsyYZHMlkNRDc/Tl0W0T7SI/
XFgsnCvFvPVoZJDdnJDC5WwnQYQoLIw16PNGJv9bD5nHV0k1N/1D+8Dwj2QjJ9CEpHQQVCT0loGL
zxjraSQbg95KGp56aXdKgal2kS0zrx6Fegxc6Doa1C6wJ1yiTaqfYBZPXXhmpg37b9niCM1A89RY
gcvs3ocmZPJ7GN6NCfYNALau2+EJdirIi7XwRbCFpo+HeiESwaBsD/J12hd17pefjL/D6RKs+Toe
TN0TWVElYWb2NK0+eUngMNN9K2yC+axBgjJieIEJ1tjLQujSDT56Yug/TkiEUzSe/VA5oMNMEIy4
giGB7Sqt5lNJh4VSlA+piiq0bHD60CwwNsvL7AkVbce035sKAo86mgdgiSPlQV1T+UeWCUcKJKYY
9GxpTWgdqmpnM7gLGbuMbbzl6LP/ExGLLYGsIk/DoyBr+YdjnlFjlSt517gj2bZILt67Ujh6J2Ap
GizjA84uiZGEyZIXoyXAicB0tJ3T6URyVPw7NC4py60XB8Mv0hHP+6bBsVu+EtRxW4XEhTxeuXbm
D8o60nD07EJeaPKh8vdM90AjF91gbRsS11j6uZM1sdLjSBqiFr+fwYRCqvJPEZjmgm4kB7ZXrPRS
NrU7ZVHpzRhAEgejWwCpFDN5V2SXYeib8AKQYWpwOpdo3BIC7Z0dCyoKNj9JSDLx84wHy7eaHGVn
M3srp6IJiWGxgvTDGptsPVbgHAeebbuOLxwCSKjGKRj/puweX0QpZha/uNFQ0dsNVXEtEYEwoaJa
YDRO27YJiqDxNjNWOoATi+IdsCChkroUcu3bAAS8x8WlHNlR4yhkKLQp6ZnQGX96QEaeZ6ch9EZx
8edy8XYERqSvwySDAGUwneAVrHn3lgcIL79VnTCbqz1QWxEqGDfZt4VtfSWBV/6OuM1rvg17eNXW
umC3Igqw2hpUYD+AZLD/E8/LIqGNb7GckxLdE3blyjmtBLr9LRPVNmCeAI+j9WvXjCDBxDgs+3Jz
4XgXv+OEPgxIaRiuf4jTSh8aaFDLIa4qr9uy571l2jTCb3Y+Ic9kz/R+fUSBnMrIbpuwYxKKAPLP
6LBx2o89aVUP68h8/5mdFeEcfD5pw2lLatKGtYF3oFGCpJcOxRt4Bfc/r8nyI3Jr6PeYurIX2emk
O+fKBYtB/A64dBVY4n5JJlzBJI5WT5OQU7Ov1GIHBC+FkoQ9bdD/SpUNz109F4yoOYz2OcLn+hBk
TfIQSBbcx8ll5kUaTxliWZ1IkNxZQ6cAS8k0FhvXZwz9kNaVURDItcT4MIwBY5kkt/5H2pksR45k
WfZXUnJdkFYFoICipasXNtGMdNI5OY30DYSkOzHPM76+D6IXHW5lQkpF5yIXGZECwgCoPn3v3nPX
joywJwhare6BTst4cA2JqKkbXJvDQh5g/CEauroB10sKj+G4uFElEiKya7HNkE7hOcZFXvuEZSTo
BRJ60DZaJwyHTKPJGzVuCz0CLIR5E1srBGsBik1cUMtqjeFtVzl8xq9+gMlt4/qGukd9BMu+y4fg
rspE/Ms2YvEtp1lOO+4vgJfhKST9yTwvCyK+fASL2dSCZm9jGmpQevNvCoQF2rG2EUwyMYF7RCOB
OksWoGF7BYfARYrWzOw2TpIN71JSCbsEHEDgcIvo0JNQsHSbcAYiE+xtIruMOWs3wimr6Qrde1B+
Q7iGXWKMwxfKvskh26sMHjt8IOpyUCFBWLgekmNutOVbTKb8rxgCp7xcAp4fjRo55ppZY35ZcUvR
JsRmTtNGEsPxWMjGewpYR+/VmJQpKjAWX4E+vxaPGaTd8kBIT79j+sevrH2XfEKrVMPaRZjeUN1M
7m6ECe2/0byyEHVAMEsvhIotcy8qHb3PQsy/NCMmghi7Ob7wgN7i2DNSoffUehPDSo+7J7haBNhY
+XQ8jrpicDcZEhASvwLVfGuBDNrMyHlT6J4UCqqnndA5I5hpvhy63oXNhQj/GsFVGxx4ghYsZ4ku
epMLlTDuKD3OdaOR+LC7odvKqxZ/Y7TqrBHPFTtvfjPV0dBjXRgkxCJT5htrhrzzbZ7r6qnTSfeM
BxLUjmfoJNm6AYXkumvlck6MgvJnRUsIHkpEq+0lN/rmVz0LTPleO5CRhGQkdvRVauZO/4Yrjybt
VBjOWzBMfJSdaVfMXFBpXtAcAGTrAOrbMWD0IYsRT8NLPPvINldO7gfvElFPAs9ubqy9jggDXxWA
eVhZUc2bO7MrdX7dVVrlu4aDnrW23ErVD3bmMxp3GtLWrTrsiAEh7XX5gOv2cQigtWwZrC7IQWQV
ZChRxBOyBieG829OpsXFXCOEWQ+tjbEiCEPzxWFArL41BIaNjzkua+A3VpiR7IuMCVO00YP/sXxD
HnTnpSS+JDU1stP6Kr9CaEaMKGCK4j02ZvrTEVX+gy7s5BnHWfDmw8sbtvnEPo6+w+Os2vYuDvjI
rr/7JQXjOgh7wOpFWwcvlBvYlMA7OQzrCr+iPRQw1lu5dNp8tDdzt1GuRVwWWVZptk5saACFjT6N
86xt2PfIgRhBOhFZzSMJ3vo2k471C7BADwvdrq3XNERhsh/VwBnZKpD/IBpp3G0UArz6bmEvSdjL
I5HcSIGh72aIarXQUuEkYLbSuNA3qdLzATD7CMowG0EriswrrU00Snwx5ZA09sZsqg6EJorDdl/1
xQgADeqGvJAemkH+qox8oxZkySbEfixWuEB0dzfUnH9WusbSelk0Kt7nXSHbq6kKKxjiNT2B1cxp
SG1Do4vdHev4dOB4YSMa7q3eMW4GG7uGuxc+J6AtRlSrP9IoDcX3rGSy8IH9Bj/3tnNLoKS7HtF1
FFynAboJdRH1c9q029jFe0rlodppYSSY89Hnr0KHMnp+R3ZCp6wfRtGjao26uPao1iLcDT3BwQ3g
cMdq5RqQNsukZdpW9lqFqXPVtTgMcKCgK8iIiEKGvEkmu6uuUeVNza4bpgJ1IfoYg869NIjhErDB
wxpnO328ewa+mCYUON1qlUyUo2AcXLM+OgnijQuMumVxM2EeNXBW+iCh11C68vCWXLDIpA0+08FB
gjOhL2aKyk1F/FHkI+jASdeJYc/D1cD6GO1n1mlEX4QKBtiUURwdEJO0HCptt19iCByPtQNXXLqe
lRh/hLNX2xiCm6zeoTGS2VYiT7xXAT60jZtBGb+0tJH+iMkPMK/90qGGpTGB9pQ2f23/oEXX/fb4
dimZteoJDBwddmfsQY5gNEis7ZoXZtkF3KLKLpxS9e6+lPSZGXFBudkz6TGDX4R/oYyEaGg7u6IM
0YK7eIDDPfk6k8UU3a5FfqXCru1+sc+b0TXcCH6vGE/fwtkp7AdzKdvvkUUE/gMgqmW8OIFNJwxt
4o3exZjKw90wQwNjqwu0ubdVgAKTYrY7ulM4RRdBgIx5VTUjvjNO5qjaOdMLGiyh5AzjUDkCr3FS
na1jTem7zpEryXvF4Z5BQ0bQevw91HhY2QigTCUz8GdqI8CQ8B20VnptO+V0S/FjsnRqwFHX8B/V
7waGx/SNdoZuHnspiISjQV6hJnIN95AlcJTuhogK+LnEVOHsrYAmEXqqfMCdHs79agqU0R3DUOni
shhQ165ps5aC1lFVe9+tYmzElq6lYIsgvLL4MCXzwR1aNgUGNcxD+qEWqM8HJPB9eujDgf4ZfRkP
HVSAztO+s1CjvnRYxqzrmkzjdid96gwwCybfzJTwuHY9ue4LUKIeh2qN/y8kX7uuUaC8M42vivWy
o18zJ6c2ax2GhmhUDb8MH8tMT6+UF1N/V3nEOxNgNEh1gRzOxFVklLbOVsjR8/I64PQcX5Hl4MY3
ZcEkaOPBOGR+jR0kp8mD2tzC04lTEDy/aQFgpRuuQTUhziorjyABDG3NtwIZTFvfwWiYKT/QAqBn
VIOAoTKhs8rYYTzfuI0c6db1IweOgWDSQAYZ4yhjbompqGy/dY4lHpYRzkWHrZ1/oi3v2Gpvan7F
HqfpPV6pTu3p2MnoyG4njVva54N/bwdx1eypZsgdHEbXwlZuSXaTTDV2fjsi1A63ywBI7oXCFrcl
d7d+5GjNbJvBkyChxLdxpPuZokal2mkIoQWGYdQokOwdjeqBQtsk6khflgGenK2joiZ7h1kA+mIM
3ei5gqlzqI3SoFXiSNMk6sPvf6SLzo77bNrxAA8berodDM67Txp7s67pUpNNlBjsn67XmzcOJkSf
qHbe1c2yeTlLC9Y5eib0IbrfoKSYBhaQa9AMwefMG1nv5150C9CqwnMlPLSfzG+mpIQ7oKGV1rme
L30XtxO9rxGsZNVrUcEQHEjraVB+BOukRa1Sp3r8aeRRejeFXhjirQoV8k102cCdweYdx5KtEddk
HfwQIVgYWvWDcW3gg8DM1PBBrVHnUdSjYLP7JaA3ekJ83X4QO4A0yUCPz3i5jBT/FyAadNeNCKo5
deAvvNm4lBXSYp+BMnbAjfI73JJowdEpU4voY+IkcbGp0N4/I/Jn0hc540AKLVbEFwQ2JnFCJK0c
HEUgwbanS/7UzsvApzGz6abmJb0Ge0iDM00K3R0hj6av82w2C3Vt8I116HbWHTSh4X4w/faFRMv8
w2zs5M2fXP/SNIcOzmOJSn81so/jhENn9EqTFBlWPVV1uSWMyjO2XpbGz16XQ8mTiKFfIqxsDwZC
+RCtM1qUzYCr8SYLidNaeXWBGAvOW/3eJBQqDN3N5A63rfXkCcv8SKLoryynrnPXs85qpNqdUwng
mDIhOBApMqO8IJcbXjXWxREdarJhpJxdaWSawJEIQa5WyBnBLg8QTXMWvQqL42RXZBvhoGSqEfus
a2SmMEXKtIOPyLRj1ts5nvBUVCFKtpVuBAcDDn1GiunPLj5qu2ycNVmb9W9KrCLamkPuRtQuOWDP
ODfdqxYFosBsZTMW10XJvVZE30ScLlwvvXSstMV7BI2xI0oKFasWCFYQL8Z+f8FikP0e+sp+MwbW
24UZnhmXXelU7y7zPg9BX5aTC+vRmN8GBnCsbTfb1U1rSf3AnhM4e3L6SHiYENHCy8j5nVYd6yqH
OCNy60PdLq6soQ/Sh7pqiKw02a/J+y2Y4G4l85cPu+mMxwF58H6uSvM72OUFwAO5qWGAloSoT9ja
14MXm9lF5Af41KYw1Vd1Ons/ckAZ3boD9YDUsSjwkEQmNAckITiAPcaDtwYKmuowZNq87/s2vKt8
yV6ImnCCpjAF4w3zjxx2B7pyaxXCL7vC9ze/iZ7CfB1aJGGvnJHDOONWienW7sfxaRATKE3OpAxB
GWDXSLWt3F4zYs0OCuVTv+5q1d4xY6se42AqruOc8KwVAhr6Z6pxm7sUMCTdmsAdP2QSIyRhLOZc
WEmbFrtWkF6+Mwzy6deI0Im31NU4/8RhVT3oug9QlIjFPtz2Ms921E3knfPdF/1aGJRT21xF87Ae
Ig0BC2WdWNHqS27jRIRvOKNcWkVDoaINNsf43uN866755LLXzjLcdy9u+3jDm0CCVsnJ7N4DCMSf
ITH1bBkmVFfe4llYz0Fm0HCby+RH7U2IVjJjUN+CUubmzqNyqlZuE7OABjX9JEKFWFdXHvyy53oc
XfzJDs+fqsHn1WBDQy3E2gC+vSsjeUtSIusUzC75GjDL5qUqGBo1U5s+q85Mn2G75C9ta6GylGKy
vzF4iB/93AEX3ealyg59FmcX6QgQcDMy5H5Bk8PhyCfCxVoNM4ooaoeYstc1C+CcJtLzcA8Igkl5
gwO2P9g5p2jto/6GADUx76r5GCE4lSXlALE3KK4kffx93/dU/2zZ7jtJ7/Ww7gNVP2ccOh8sxyCS
GTeIxhtUMS/AOjRuDWxZP9Mw7L8PGh8f5bWpKNr6zJ4XVRbNMKhz6Q9DIPta4S4VCCSDwBs2NH2a
eCtQBKHqbGgHr5rOWwjtTF1o6hSufNJ8v0zXnTyBTj5w5l0FddC1a3pEfcmQHFnAFhUFSGhSj5Oj
IhZMrOZkIPQ8qRsNea4PCY+oGp/TVwBZzN5lLJU32p2DK1Qy5bgBkR8HL3ETWh8RuidnhaCrocue
tjgysrB45diRXoloWPIBBgnAmFNHoMlemfIjaGA5fadnWwMIQb51HY6jmR1kPAI7geuRQTMyK+Cf
8TyVxT6v40WFCaYCNFRVi2BrQGfur6BZMlS0a+Se9CykuumrzPjdocy+UMufDtI1GPDRkXf67kyZ
RAqPdw9DRq8W/WtSgy304rJ6SMbMffPqZmAXZQ3EygouZDsJ0wa8REf0m93ZkDg5m0Hz0XDVUgbu
jDk2kqxXArRNMxtJR4AxtwKVMAjI0qZLHDEKWc5VM5rtdceYDQDTQPnOySzMihWkhbZhPspReCs5
DJEDZzYmcUWpCC5zFiKaxwTKfBg9m97aAAHD2MOBE4QrJp9sNE8x+XNmAk50JTghGmvouuWPFvQg
VDIG6d8YEUvOvqLndCfkkB9TwnNjEPyF/4RuH++nHwzMtVpGmDweTOeS3MIlU3PUiwk75/RmltlL
nWZ5eEUJYX/nDagQiZdx+IZPufgBv5I+dOnbQXYZgOGgQ28I2gMRI6VmV/e6ePCJ0aGATgJ1bWN6
gtEzOsNLELTs0ww77HoTSjNwt71Dzv1KmFmJzIfW9WZg4qU5umKYRLff1N8tx+wx8CujeuNbJzTD
cfziY8QERN4sigt0q3YXv2oPm7XVcZbc5SIEFoVRr73zyCSi5xgX+QE9e9nTiHKJJVvKTjod7mge
U0j0DEaYGoM6CzwX/XKToBnssA+TZMD4lU2oClHcWtbIy8lTzG9GUNzvAQQjYnDmKqrWYZsETw2S
0pHvNW9vdJGNBiMMvtGVmXQ4WFKrbsk+8PzfvNc0cGAQ57TWY/HAgpg9BHNe5xvVNtNPif3ijnFD
q9Y01ysg4JCybpg0LvIFguyOrjsNB+JrbbGeG08spCofrIYM+iQAWTLOzxK583U24gDdiA7EBr+Z
oOnmqr5Eq08C9bCuKDj9Fb8Ah/xplFC9BHNVapXEUMUm9QzrWvIKkuISZfqKSHDsSjxDs9hYtcXc
kLwsarCW1EmxNobaZIRNUYIdSM7esK0Tw6m3CLX5yVl93KfUjujYhgh86HRUpbVvjOXWykxWR8fU
nNqysY8bwmzT4o4DFXYpalq9yQHvx0trB2tsRSWLdyi1OY11GAf2Nc4bolyivv9B0mH+wHm7fxvD
OMFa1BCgY9BhKNc5HctsFZIzLtbBnMkLKF7EfzVmYJUUSHnyhGy9fmpg8sXsiYubITLos1BehSGk
hpizhNVH7gdriXY3+E9i3MNpO7yG8LKOc8nwdeVY9HC3ZMhFzr7SmMsuAkrV743uOHGhEI/Rfw1p
9GTZOBiAdJJWfxk2Rn6PtjBEr4N1Hq+Wn48vYUmJtQ7zEsU2FEd5YMHiHN8gREk3BmqBYY+dILih
xcNMy6LhAa8xYrdZT0mm4jV+Q8fDnR8FLP0MusGnB8XwlqXMe3a4o5qtJFSAGWGF4IYGZ10bG4b4
fXhPdzmgyioLYzPihhQ37chBd+PlKVqzSTOkPbTEjj7i6W32oAQFw8EZySPDWgaszK/NuNvG3ewD
ZeCVsDYweqyXzmghStbEUraHUGNz3y2vi+Ln5SvaMsqGxsG5E44l2sGatC7DdaqdgfWZcxMZ4ROU
QaLIx6Kiqkq1DTVC28QeIFQiDJa5aiOAI3rFcKHlUJHHhmku3GBVru5dUsyCXSWd8WcTjQsLpjYx
DTNwtREwoPYg0Kvtile6qzZAAxMryspAcvwjBnUDP0YSrLeqcgSYGztJoPQIEaENqWFtA7CLCvna
luCn1/j0ze8zJCJUMmogVapHt0U6a2uzYmtvAc42YTLMBznGUbPLMyc96mkK1aqEv4X+gjIh3bdN
6REtjZvPvyDFi9MH/UIgpjUnmo+4i/FBmi2KrkNmuA0cQyoYuo32YPv7gA4JpveRUGxIROn1PPW2
ge8t6PNHxyUYZYN1wvduYhbln104hEyKikrLTZX7A6dWQn7f6AdAIenGpqSXxCTPuoMaU9YbPJfx
bZTU1rDmXF+S5E3yFN8FdhKCuDW1zcZSRvg82xnK7yCygtu0z612S+6TfdG7grSlUSXdNWXeGF2Y
nCSjlc3uI/j6Ozg7DX2Ld9BP8askx3RJIDLy+hGCu77LRMdccZjxpVyoDnUo2uWaMx0ThAiyN2wq
WjtmFb9iPc1/YzCXxToVPr4NgvXkvDVsJzRwdeHwwPkTGbRSOJ7A4KOmC4nC7DfskjUFDMyv5z7R
IPwQazivtjPrGn+MJRFjBuESWe10/d7vlI0YknC7fKcpdH9b9B2DTYyWnLoyVvIWyxC7rCqWxtBk
tL/1mCHVZfbuglnCGedf9ALnPcAKlT0hGGJwVzatvaWPkiJhTALObykMhkfabOW3il4cPqu0zgfy
BOEerNDjMGtBmkPUMlJmk25k7MYLyJ880iBT0b5BheLyFmcTOHy6rN2vGWFVvG1qBBYbmbrTc8Lq
/itnOXqYgNNG61w581Zz0oScXwTqyeri/Eo0ZJxs7MJihm6p4mfmWuWbhC5V3oI8C7/PlrYxG3Tp
9EFzdvwtsLS8UEWWl5o2a7wpgf/Bs7LbbJvCIX0KecD3jKgQCnG8ykkezmVwyGeT4PrBcfgWAL30
dPmyPkx3IyLHGzMuiWKmxO2HEhg8ec/dL2ouWqd8lGWc3qGYCR10qrroTToQLM8bGU4di4gwVe89
ePjR8l0b9o67MuU0JIx/auH69Mh80fQd5lcgNXc2ooN6U5RWb72QEMDP5CZMmOlrN5GwDgEE/45h
TTFVCI/oJjNl5++m0bWWRsb8N+L9XAI2Wiu6aAkSHLmjSfClVDLwEptdDz3sYQF4WETBV4BF2sSz
xluTFFX8FIoVrLr1TddkXANfwCGZLXbSLngyHTybet3xzHGBVrEiEgB6FoDLh5ikaPD5Q+l2V4Ta
efaOuOpYXThEHebv+FpNF2aEWTYDdMaycLbAHcAnXloezFbK/kB24OjDVDo4eel1ju11qDu3yffa
I43JucKzz8iB+YuO+EFGq4TFs22Spdm5BVI4AlgJSbRbCdr6Yjk0cLDH1zdSn3nGfJtC8M8ukH0z
uAPuySKZ2S0bPjsUI4mYZEFjPcq8II8CpRMprJitFkrYAMI9JpJ8BqVDXPA6DLGtg10wWX5wAIXH
mDDGbhXXaFOpLKJc4qN1lMWxnAJvY5NjeqOQ1xPgWSMUYXhScbxhEP+zps/24dh2/YRWt27WMbgB
CqqMCJd1G/nqyEibbJ+uMCUSPEUS+iYqMNFsRKBTa933Tv2xyIZJBxjseAGi1AovPnJ2AtARCZFw
E+U2p7Bx+tAOZmvSsbORGRDSfiofbA3JFi+W2KMoNBWdh7K+LjtDTSs44N6bmw7TDgY8TXnCNlqH
cWNL88y1LURxQ9dGLyMy/Z8BEXrRdsytnHYTZzSyyJiEqT1/B5N3bdhi3mOaorQHHUxRVo4VcPdg
Vp3Nfxv62s4wxtAwVC4SoLnFdTg6VKtrjjR+vYWFRGp8ocgbifrce6ahjngFO2zmXDoM8FFUNgn6
R6/NjHvh2LRllBVXH6GZE1aazUp1VzquzQdqPnRbgUdhvJoFmaLbwUbxslIK5JIthBUfSEXBU1Lm
zFHWGCDRHkWmJtjdsg23umyXV2QTY50xLsQwzhGUowpRDUwWKBZaERUGeHPWPxwOsoxPUVGYpOr1
JmYwpJ+kjFQJEevDhDps7DJGI5ZJr6csMYGzPJCMxtkXkTdEgpxIkS6stbNv6ry9jP0mcDZRbw79
WiufHgQIFv5tiDssUnnhv6Ejao4eolCKVIwWv5WsrF+gw3peE2fizS7NFoz8CNF2FbVgTTfY2+yj
J2j67nInre+Qi9FW4t6SfYfO/g740vimcqu8Np0Jm0nE6MbfEmJje1tUdhY7prVAj6wal/DGNjEf
rxXqZklyg1Ona/I2aKZBefXEStk23ALd+xPj0Tj+lac5w+68yY0bcE8pVDhX1Jd5kkNedh1dXWQR
0Y4HD9v9lWjr5NkNG0Jp2GJqfwPzAAEiCmfUS7J1bHflox0+ovCQeP3AdL2FUTKhAnRnjtVoTZqV
moIoWtEP5uwT+IxoVvwc7PwNrdAfTmgOL+bcFre+4kHRVszpP+QGRHvCxSxAutMgXuNM5b851kX3
iVwaq1FmTT34dc37ZpNGhwVvpFnDEQ8jAcUrpgA3GOJXUYBzlUnU41swgDngfZqjozdJ19mEKAm9
XclIulxREEDgALesMOpJNmvQ50MILILoLdy/WOjIdHOHdw5/E9nJ1dhe8Rw5isfSj5ZTF024VcdS
BOYSipBeuArui/LsxZo8ZxBpOHvliOEKu/vOEWssNngKVLenIVlX686R6haUz/iKh7F+jTmxvHsZ
pD0OfPP4nOIvvmfs2T4D9K4fRujl5Yp+C4gdaTncMXhIfoj/wP2GTp5Kf1tBLi33lXBD4Bq1B09w
15XMfy4jtP0EVzl4Ccztv//1P/73/3of/2fwu7gt0iko8n/lXXZbRHnb/Oe/7X//i2HC8r8efv3n
v11LCWEr20NT6dLnRIDKP39/vY/ygH9Z/kcoorCpm9TellbWXvdA8ks/7G//WxdRHBCk5NV2UBtp
LqT/vAgeCjcbsW49j2yeAF0bMQf3RY12ZfcPLuRwLVNboG48+eeFGKgwCe7y7Bnx2BJmrMZgC6iO
WK3Pr+P++av93xvyTEH3WkhXm96f10lT5XNYCvNnJ3WDHzz+UG4tYXmQlNgY2Z+V1cgtSy1rzedX
dj6/siX+vHKDO6KHzZk/A4UV36WbwsyyXSHRCwN8fGtaTimfX/HcvZrCBL+A8tD0xPLP//aGgCSJ
yQZr8ue4Q5Dl88Jct/WY3QmAlQC5CjrQFPzJF1dVZ+7TNNEvCctx8HOdXDWq7Lkcmjx/BpXvoZYU
c/kGRap8duFxv39+h+d+079f6+T1pB9fjDgUeJqR1T55RrtgUSoSJ0csYHc9jsH7/78Lnrw+HjJI
YfVx/pzptObmDCfKt8jCywfZmPZLleNJ+gfvjWk5roUTTzog6f58iiHZYGZJhNFzMaT2Bf1O1V7r
mMCi9ZxqBf/GjZ3q6vPbPFlb/vpKTC1tTDWmVPbpV4KsDwNT3aXPdPCbak1mN+3SkYnDFz/n2Tf0
/13n9JtQeVzJWKcpvLnwlfb5hEQ1tO4inSj9SLTfEB2IZnTjL37Ss6/o3y57sti0uLXD3m3S5x7a
iKT2zXyGyRV92guyhu3oi7Xt3OUsQWoE3UsT3cXJSxO2mKLnKMpQXAh/l6BxP/RzEgAOzaLHzx/c
uR8Uq6vF1EI7ArD7ny+LJeihYFTKnsFpju+LbvQyt5gXrVIdXFBr7KmSui8e4rmPkOVFCcV/TAZa
f17TyWi/qFClzwO9PNLJ6VoeUKi7V2SwBBz/8qr+9vldymWt/Nve99f7CQLQchk8mp6pzT8vOQGc
ah3DZlsivvrVZViEp+dg9KS6Y5jJluIe1xHV/EjP19Blu1PDEpj2+Z9x9rk6TNqhnnmuVss//9v6
OnttrTJLx89GgLF5hQG6u4KPgJmOYzgn5s+vdvbRasmmL2nI8mz/vJqKDYKmpjB+9tGTHXB0lYgh
cYjdE9ws1mVa6ePoCfuLFfbcSmDBhFO8wLaFRe7Pq9pAb5azdPysYCYgBJ36ZtNwDhw3n9/dud/S
Zimn4EXNruTJi5vi02M42CfPNiEPV93ol91uTOZKMk6q/C+Wt/MXU3yN2jQdPDN/3lRfDGDMvSl+
hkdnv4L3NC7R1jnA9kS3/fy+zn0cOPoEVRr9G88+uVRrTQzGDYunJoUmG5i23XoMq+kWjjvyR8wd
1RdP7Nx7QsVmK3yqWlji5HOsskJkLlHLz11bA+EMi3F4mxo2FmYvOMEIZqrH+oJqWvb7z+/13M/K
54A3EnuXKcRJhaMbv2JDlMkzSaE0v6eolNs5VxYzOfy6X1xMnr2aMolWJbyTN/TkPtkR/XxiXP+M
JqmG2W6Hj6Z0cWm7lXVhIITfsAh02PWcaXiwwWDC8Qodfdtg8Lii66tgVhCdQ2OSk/pTYlTO4fOf
Qy5/wekqRZ1pWsKjPKeE/vM1I1GvSAmyS58xP6Kuw3+7z4x6/p3gLkR0IBOUVsq66z1yyOC3yRb0
fGiF5i6Ecv7533LuM3Zcz3P5uBxONyePph0GISHTxs9pQTwXSCiBtbwYRBP+g73u7xc6fSqxOTZJ
WSTPbSaanzOyOLyMvZTy0BXIBb/4upbV5/QXJt5Mu4ycTIUn8s9fWDQKYY2uEo5sPRntqJsMBsa1
49K0g9jD0Yq4NpR10Q0oiWb9+W965tOmunaFWJy5bOwnjzcfDWQcaaqPBJ0a9E6madgxaJKL0r0e
XlymL+HF55c8c78mngBXmZIv3PFOLmnnY+fVbamPwFfLYBMMhPRBXbbDielWYNFLSmnDPg2NxKmO
MdFPf3z+BywXOPnB2QMIa8Fop9R/+eiYTYWogzLviGxheEGJQ0fGyXV8mJp6PBbVYDNbZ8S7Enk4
V7s2HhFpfrERnvsbiMUUPHWkPKazLIB/23ZrVyO9BCR+DBCDhZBZzeBb7ur2Q8VR0X73HHJo3tGF
y2TtUCfJ7w6GlOi/v8ry6KnlFF0LpFcnH5Q5YkVJKts7SoSaehP55L4UtIGi6idqT6/clR5+ji20
A5rinz+DcyufuRxdTRY/TZ/7pPqxaOfiAjL9owcZgyDlmDzftYAxcYvlWmBDn2hcyp4niHVnnLuD
gXIKIIyB/JNRi2sZF0HFpkQEqZe4FySf6QuZiviLKu3MAs0Zgp4B2zrf6H95TkmHRYsYgSMN/PQy
UQFNYXvu7Y8udsrvn/8mZzY9E8kzb+RfK60+WQgSyGWBIAf1aPU8go2yZ/q6ZTXIK6PPgwoCXDOE
9rrspBd9celzr6N2lgfBvifZdv98HUFtjya/gXdEaojvtWuhhQ+p5Fxv58wpvze1Kj7wY6Y/m1Km
9yN82Hj/+d2fWxbYAW3tAUtEKHlSZBAorLDw+d4RBQJ9dGz9i4QtNAhANVPc8GF64TPpIOaQ4PbD
59c+twp63LhQluUK213egr99jWSfdpgvpH9EujwwE2R3zRfcD5zSYCb6GbBjlP+T+7VZdFn0KbtP
P77ZTjDll75/TEBgRpdlTy80Bo3vkdmEaQm/CS96i5Y5gJYT9i+f3/G595pyH5ewh2fTOT3OwbHJ
JRJ+4xhnhjltMECk6J1MXVnxvrfbetp+fr1zpx0uZVL3A0YwHevkJ/ZtLMiTNXhHEnO9W6tNYwD+
TV5dBzWGXkw1KUhAj/SibskqmBkZG0YnNn3HLvLFBiSXV+lkA4D8wAnTsfhroMr/+biHnreZ6F7/
iIVdNkyftHsISyhzzxUs9cu+KqaHuJ0WzHNUocQYzXivjRxsVkY0JY8pL8TW0L64/uJHOlNsUWeZ
kraetZxWTnYFuPdEmJSWcVS4tJ+Ceu6vE54T7XiwX/Gmb/oMtFPrALLKU6xIjEq82zSE+3ERpcuj
+/zvOfNZLGUfHyPbJXv2ySfpuzTHoNUbx9Qf+pajKPHsv+c0Ql9BL6zecFwYzS8+xTNF3nI5Nmdc
RB679J/PJsIhlnST7x77DAHC2jF88KoBAJf5ix343M0tnx54EYYZ1mnpLZFbVMhYvWMaEcDKyECK
b7oTfkIkQTH/yEJYDg+f/55nPjrGpZ65FHqYocXp7+m3YFf8kMLDIELDmI1y2uUM6s1DmKQQJ/7B
1ay/2tEuU4PTAyIBghHZl5qrYT76CIgsHW4Dz2QqVxGn8w/6CJalqWMtzRbinV4NZpNPF3f2jiGm
pZ8ocqKdKssK7nEQXX5+Y2efHGdDHh6Nffe0zd4zz5iwOPtHgJjepUF61gt2qkX0I8hgmfKxt3ef
X/Hcg7OFrdkdFGft04P9WJOzrpAwH1M3GY4mSm9kkVFW71PKt6+6+8sbfro62dTjDmMRDnDWyVsy
B8FoBR2rEz6nxtskMg8Yt6GFty9qgtVuI9uu2g0Zx8Qaku7NtC8uxVd3fG69ZkOkhyEd1wZmc/Id
OqPsIiSfeHj6yg22ksRwkJsmw7rtWAPTR/0QAYPIanp4+6QZ0iNKzj7cDn7Y6n/y84NKZZt0PGW5
J+cxnffISnnpjt00wVQhqLt/TLAb5aALyO5a/4OH7bD8LAuwJ9TJ1Ywlt31Qgz7SrDJwN0+T3qQD
CHBBFNQ/uZiSVJe0VoEEeyclOLg5Qcsh8I6aueg6t0COrVxId/ezO5E4+vmdnftw/n6xkzvr7UgS
eO/ro84ZuZbupFZ+NFUXthl5dHUKXX1xwTPfDdMfGvCKu5PKOXmVQRth1KbDc5zsEnSsP/lPqKZ+
FH3Qf9ENO/e+IqSj88aUAWuAudz730q4LB+5FOTXo6fJLMvaWlwTKBK4K2XU+YXj5MO+5IsdAJJH
9UMJAGJtNmX6+/Nf+EwJb/O5kHijXEWn7GQDnxzfdIJ69I50QEE3pqmLNzth3fQ3GkPY4tGKqurH
WKEV++JEdebhcmlqdE9RqvOr//kDtEz4SS4ZaaC2VFJW7MgfA4llazWo7EaS8Xf3+a2eebZ8IJIp
p0XdTPf4z+sVIUyNzveMI3xojimzDu4SP5RgGUzE5Z9f60xRQGW+HI1YhOlDnbxHXlL5WW7a/tGY
c7jAhNlMpEJGS/f48wud+RGV7TgseAK7oGsth5S/vUXQqIjSiaVxtHXTjOv/Q9qZ9sZtc/H+EwnQ
vryd1eM1dpxYzhshTlvtErVQ26e/P+UC97FlYQbJBQq0QNpySJGHh+f8F/SRQSfVuaU0V1hHFc03
LQFIeOHxtfLyoengEWR5/ZD2LWYHVj0I63YKaY5ht/I1KkJ3r+kDyvtWj/7yDhF+PboTURjjwTpU
l/bsWomPwEqnRaNBTrF1/tLvJo2rnF1XQxD6QLe17qCzkTxQrt0srA1q5VGzQv1EESkGOFNgbZEO
WfEKiw+RVHiNCJb/+TcAk8ab22NVVHfxc+wC68zCUUIfADWUFw01RBrMBWE/BQWaWJP2fH5AfW0r
2zoMPcronN5lDwQgh0AVxeEDuAq6lgi4WX7Ov11djb0WUQga7MILvwBGMoKdhHXa+hZCTwiTJNIt
b+u4tEBLwnvTrmFMyPLgyi6H+d/1Y3TEcEQJ9iX69bCv+8mW7UsuAZS0Uatld33VKd+URqT3aIJS
JoYQUQ7hLYo2bf12fppr22zuZVNYgaNt6IsDG6Lf0vTIUr7guRs4KaCiyhsecm0snoeucB7xNspP
Q2Y7tx1+H/vzg68usWE64C/mKG0t0omqATAZe0noo2bcfA9iFCdwJiqaTUqp98JYKwmUNSeiHGAa
WiTAH/dzLDX4p9YYvEB/5vUMRxgqc4A/nUBHtL9z2hCCJiUtrUHjtlf7DarGZnJhF69NmPoWPQFQ
Ow684Y8/InRycN5OG7wEqAXt7QYGFtaBsBrUyJr+4kFr4ZNJV22u4TrLe7bAAE/Da4XXvO3Gt3Iw
zS+68OyjO2p4SwVK8dVBYhtRdBs6Pg7p3+0Mq7mmVibAVeiibLCULr0LsXTlLrRA0nvUEuhvOsug
LT3KCLJzgxeh50ic2sDV1KsSO151gzC20DYqGlYIITjOhaVfHZgwjrwjz0geCB+Xvh1sE/6b470g
yTUdpqqEWeEFxi7UlewLipzRHuBc/M/5Db52ulzb5HIi3UEhZxHEaeai844MwUvRedYOnpxKOwSO
/S3AX6TXAaKXX6aARBnPB5lUV+dHX7u3XMo5JMHk7M5yyrXe0N5MWu9lwvYV8SWk+wGFw468yuw+
6rcRwgniL44ZOStnmoYuCdci4Wj6pklNIYMXB91IscHbot3yrrfVm6a3tEcP2bofMBgsuAoIQ2Eb
pMvx6/lprx0y8gFgZI7l6qq2SPpKoPWU7G3vJUbA+6ojSWj3uXT+kUnUlRfyq7WKNdeR97sKDBHa
WeR2BrpDAUZyFOwQej8ZaLN8m9wmvDXsTrspyryK0SsEnqdHgBTBpyeZww5wgp+q0UiaHULb5QPA
kKnt0wek1Szvwr5fvcjf/8J5j767yGOByVOiE+GrwY1uy9GKXnroOFekwK7zYmEx793VyEPCfTcL
1JFL5+ihsGvog5NfOPxrX8aDU0Slz6CzqS82xxh6GUTxKHhBXzt9bhoJqBFWiqJeo/qIicD5fbBy
+GxVpTw/1zlAay2CrQlcskPxNfQ9s0F+x8RSy9zbaU9oacfAHw33EEYgPA8oSTbqhbO3Em5sFeAI
WA4VqNsye4DkrOUpiMoXp5gh4X2oGfdqjz0BxpHA6ytjLrBS1AZieX7WK4eegcE18rxSXXv55LFD
h9p0nkV+N8PHBZJsB/ZjCRiggi09QYhw/P+/ERdHAOl+NMfjPPTB2orioIXk4zsV2pm217CX6jdC
a71v58dcyf25wkEcaeBSOXWLaF5rTgM1keVFCqz9hoB/MDtdIbb8F6sJStRQAUioiEos9lBsSOw2
gzH0WWzvGixejdeL6cR7dHMKfedOXvDnvSU0U6gxUOqhC6DOM393XBUqhFmK6+iLig0uRJtxIPd0
LcS48QKPT+eXce2B/GG0+cS+G63DTMM1ckbzgiTYjeT8SO2rhYWYFLKwseLVP3RoAl8LD90xMqS+
2DpmlDsXJr22aemlUQel001BZ/EzZKcOmIHEsd9VbvI4wz43Y5Bndx1cIq7G8hJ2ZSUZBMdBADJ1
+AgU8D5OGwZRAoOtin1ppAbU0CQe0Beu2zq7tcPxt+LYaL+pSOheg5uOoptBldiAnl/8eVKLkt7c
pbX5GQCDqf9+/BEuT4AU5wKwOsoMZyFJL5/7tgp9s1GNCwv8uxh5brBFJtJ2kCnkoMc+ymPer9iV
g3rME00e69GCVog6HqB+umAoLQiv1E4YfSPVuxmgw4BNh8lAH8iw7J+uUk76FlLjeKn5vboclN1t
Cvy855fh2khNA+trfiFE9gE9mjpyzWNutDEqUrmC3Mz51V/dcjzmVTIVWJlLgAWuYhbgVo/hauAM
h0zHtOcwIOGLsh7guujWtOXb+SHXPwIanPOD0pvx4B+/eBBFYQjyi0ipe6AZN/Br7CesREaY2Mj5
lledit7JqUWP5bbIPRtDEc9JyZIkYpcnFQLstMXWDgAgbj/iH1eavXahjL72FcA4udhaU+IF8fTx
JxbMH8NKJ/EjqOoJ2kUmGvjItF8pNSomF77B6mAzpooXKLWvZXcXiVwnb2wl9jVcDcOHZlLa9jBh
Etkepyoq/ju//Gt3hkXfntyDLsunPlrVWaODMnvi46oeZWilkLM/IauFTvb5gX4TFJaHbW5DAN8i
79aNRQxP+9pCfyJPfatS0ClMeXb/hOYO40bHLrbagjKEJ68DVD+2cTKcAiMRezDkJTZ2VnWF/nZ3
OP+T1na7RUeX9y+1V3uZpmatkJHRq4nv/kjiuru2CqW614IoDkC1mE114cOu3ivvx1tso8ZsQgNm
f+xjTa51pzEZZX6QxgBPVrWjm4qKU/AFQ4AQmlOLqwoPbri7tNfK6C+irA3e26CZR7hdYpnmu4SX
CkpOepFXvy3ak91UdMY/FnCGC7n22ipznQJfgpNA7X5xvsnhvQlqXeIXCK6om4YMGnc9CZR2o9Iw
MbcgE9ULm21eyeVes6kQepToSKmWIPoB6yJdK/PYzymlFHdeMKTtEeBYd2955PqHuOpxgZcCdUBM
JoaC9sz5rbV2rGagmqp6jj1nYx8jhjE1g1XZIvJ1C7pxpbuKe8Ivrm2uzo+zFixoG2ku/UTb5bL5
OI6i2DJQOcG+USrd916M2NdmHndR3uX++aFWty9XA3UiqAlopS+2r9o6ZF9ZFPp6I8NXd0Ctcyvq
7GBgir6rwmrAEzbSzGtUitPvQo7ixL/jeX/xaSmMMTypLrtqsbJYSAYSSevQB2Ro69t0KJBLR4nY
0L8EWagclSkfr3H6CqIt+t0YBp9fhTkJWu6s98Mvcl+a3nROQdf7k+tKYz90UcKaa4PWbHXEXma5
Ngx3XRPe/f78yGvn6DfAl+1MYXCZCmjAVqm8thHQbK09eAjd3U2pTB9h4+G4hQpIdYlytjZXl6Ym
kBv6q58iNsKUlhxCysslat1fA2wnvjZ4Y10HQTzga+XmRrwPZaakFw7P6k6bixTeHDa4eBe72lOo
MAsSnxfPQdn0AStV0GphUam3A17jp05HKWRHXA8jZD8K61fYIYF0iNIRe8i/WHR0vR0NFC37fl6i
d0+BUfQRJVKTJRjNHsGk3DYBPbWoVTidJnd0mdQLn3l10WllznUaCIz24pqk5AhrTM1ifzaPeBom
7BvdWAz/6Tkd7c1EHWenKihG/cU8TYeG4Nw0/kTqgJMcI/MaRX4yxZNPB0mqX3qvMqanALhZvTMb
DZns82POX3F5lOhTadQBSAq8JWAQsQ40N60u9qHnN6910swCbZPL0ho5gk/nB1tdVstkKJNE+hOK
tNTzIq5dLfbxMWngxWM88Ej+iEJ6ibJOdgCuAHWe/gQyMOdHXqs18Wolg0ftFcjH8rksrLDE+AQF
Vp2OxrApDCx70b2a5L7LaoTWLE2gmBz2Shtel0D7thq6GveAerAkMgNTeTz/e9biyAwMpxLJz6IG
+nFLk3uVbTd5xJEqSB67NHJvhYIH7aGFRvmWyqm8cHGsfWdarVwalNw/l5wCJdMhRhsUXyzh6lvE
5qL2iq6wkh+LlMf0BWjYfA0tthXXLurXVCgMG8zwx/lVLpZzs/aPb0RV415LkFlobjrhiHRRPjXj
vZQpUv+4v6NbEmNvKA7nF3gtfPEoBCsIOI2S07Lf6/VFUup455FTK8EuNRw8I+Ceo4wSpN5/Xl8r
e2PS7BvLxIF7cssJ5R1F6S7s+JVlp2Jigs3gU0PSmPfBu9DlmCEKGdQxX/Siid29o49muMPzTK8O
rh45f4GYcGZUKBwt3nGau4hbZqTjMjBmwDPCvry1IWgcukS0yEqb+q7VlPHC9FaqFQ7SEJTVaeKQ
wi8+s4Q7WUjRuUgXe+p908+abWPX9vkx1To8nbzoiypHzUAfI8C1QZtaNKPPf+j1n2CBUOOCsD8R
bg1pYZSTAqQAGymf+srNxLHCLy680p22l89UsgIFNQzPe4wU2H/HpIrL+ur8j1g5ziBTTUoEsLb4
+2Ldna6zUGACkFtmQ31VA+e4bo0Il/cAeqWOSseFcLYSSOckUIPvA/PQNRfrjvFtZOAzE7w0nme+
NXWfYrkEZhednEwRFqo6qPb1NwNKM/GFyDVPZXmyjblNyGKT3C2T3QDBUEJsDsjSyBJUCgw3m7WJ
YFqeX9K1k8NzmDU1ZhiFtXixBHhX5IjCeS8NkWKPkhzC0JRDrA1wV/r9fz4YTVNe3lT5HHxYPh7T
El1HrbQU0GMN6oTIo+Q3IHIxLpRl/O1vhqLMYiBuw004z/t9RMhUDGYqhhqtNDwi64z3T1Mq36Rt
dH9eMZnBPSRN4LUoYS4uGUhplZd0IT3dAHpWbEp3V4tOvR0TrP7+fFYUFCC/zh8MbYSPs9LpnpL8
SuBMtfHkqtQPd2hOoDCrBqH4cX6stc3PTQYQlscHMJDFChYNvt1ulygvmkQwCpEaUxgImWEOs1V4
zZ+mytWHa50DdCkRXYs13hxZgXmgmrNkdKHQnakiBBWAWEb/5mmdeMgc9S3Hm/DbNLVfixaBNKwW
mqc2Qinp/LRXYoyrqoCtqX4x9WVjQQkg2NLP49GjNfUpmTwQzQWKUilVwaT9midlov/FkFSiZ6if
StF/+cxTW3zduiiN/FafxD+5xNFAHWksbFyEqp/avLEupA0rn3ZmrkC0VYHZIZ7+cRsJa+ilBZna
F71Z3wZNVz4gxJ/vSuw0rjAjMmjLGubp/MJ+jmjQNinBzCh2hl3CxqtZaLFEKOVldIvkKdBMxHKK
YTB+nh/m09yQnebT6aSg4P1AfHycm5GoeaFgYOg3iNd89QrNbTfd4Iho44xGiwCR4caoplmX8LmX
xp3//F3AocCcDBqS4j6McSXeBI71iKwV9tpK0WOyEavo/Y7BhTX9tFnnyVIc0DSQO+DEFoNmw9h5
Eer2focA8a7NFGvXArfbFU07PnhCln8a6hiPJxPdVBi4cwz/OEkNViXZVyh8G1Z8BwdCGCr+SLZQ
HmLQO9mFcLe2ptyA6lz9cLl+5/T33ZqimV4ie5tW6Oe6FQrBfbnD8KG4SmurPpbCtLf4OTqPf7qB
OP8zD5Egyz5aQpzHoRS5aQ2l71oxbrq6d5MGMUqUdk8tL68SZZNEfX0B7PfpGjYYlJehzdOBaLtk
WvVBWUco+ZW+hpeHs4soezwRb9RxV7Vj+fX8DFcHg2fJp1Q5kUsIDgK/I/ohmfArkp7vsizFoyNo
iiMDiwTl+bE+nfp5Yu/Gmv/83SfsYrfu9bEQfjai5r9HyxZZRiB7aNedH+jzUWCgudNPtjYD5PWP
AxE5E4ruPVosQriPfYo6XzzhXxA4oY4onCsvQIs/702XD0YSA/IfD+SlTsOgW10N8K/wKRXSsWFz
nCCHjjS7s8S6ccpGeazidn9+kp/ee6zm+0EXCZRmxdiqGUnp53U53bIzFOz/KFClexfV/++yysK3
aLas73IruBBY13YNIkYqguYzQ8pZLDDuAO6AAkRJy7RoQIhlbrcbOhRVdzTuhpfzE13bNiCIaYr+
1t5QF1E8cDPHQC6+9NFmrh5TjDtRxy2LItydH2d1Qef+E/Q++JrLw64rhqNMjSz8aaT54uU4jITe
9G+tBm9D6agjmn0WDGRVFNmF0P0pyZk/5f8bmW7Bx/1aTZ0eYrBU+KgNu9+FS0HInnL1AJcCRXXZ
ec+TIQacjHBmCWbIsfJ8fuprB4bdC6uT2iM44/kHvjuZpkSOV+CH5dPyvdF1Yd7rtduge42NVTfo
xZ+mkzzNoW+CyaI4AuNvMZzwCNqcfbSTSrPdCHXIIZO7FNoIHukzsnHubY8y94UbZGWStPt4ATA2
/MJl3S1FH6XwpFv4gN6dm1gtgyPEueIaciWmVykiI5fIDSs7l89KHRkMHLelOf/5u2WtRF83GBQX
fiHadD9A46quarQQ2z++imdo5//GmY/ru3FKVF8GhP4KH1HSAHcGQ9bHDqtn1NxbqhDn98rKZuXF
TeGSj0GPZ5mhyhyKCLW03G8MUWnbTnrypMm6+TXDkv0qTZS8Q0aax9imngX/nxJlUC91Q1a/peXA
tqbegSjPImutZaXFFDT5lgjtQpxIp2PYBu4VCcl0nFrQ5+cnvRLw6GZB84YHT7F4mexITYFZ3RmF
L1L04JWWKIdRt6dfTZNXFH/6BpiPB3Q40KlYPKP+/PFz6laFsV4QlgSiGPHYqJye6Biqp5o20z0m
aOGF47g6OR5YM9qGE7K8vjQnxG1wYnJl2tW3gzSVZiNkHxU7JR4848IxXLksuTkQUKIcDdfXmz/t
u81qC92psyYueXDgmZokyPBPgaM+ai4mKlzq0z4wGue/P/9+SJ7PoEwmSlnw46ChrRYpnr2cEIgd
d57QcDVFSflH4eSXNEhWrhHYPTMGlL4JNYDFYdRKhEpB9ed+2ybFcJsbSaxcl0gTjHfkyEPwI270
urqpAVOIG9esvEugv9UFhukEkGVGbizZEahC914BHcZPhKo+A5lxjWOrDumbRj/2uQrSO6jy8NbO
r/DqtCkRzDgRyizaYtM6rTnltdHkvho08TcPf7pNK3Xh7tw+1vCoK+hgbqLR1curCGfT6ELKtzpp
BE9QJ5hVo+xlRlJnZaApKIJlGRK5QYBNRedVgbtR2lrby2hCBzXrED49P+u1o2Np80ITEwhDiwjv
qFYbYbVIXOjr/CTbKNuPUg2/hWAC/mKG9KCJCHNXjtfsxy3sZXQGMapCBFDTs1fEzKtdrfTpl4ma
wcmiboCnrR6KP8XNEovYybPeBAV9R12sK4YbgQEaDwkyPUDtdERviGQofNFUHLYoHSh7aZjtr7SN
0gsvk7Uv+juZJqsmp15yjnAMwDSsQfys6lrnDjw+Jj9IU+cbIcS402Gb7jxLXNJcW7ndiDFzo5lR
aUcuL5ZORTIkDpkvKd+VZdj9U49l464YDSxZ4kYgz58Wksst8gLrKao75+38llpJGti+M0KfT00c
WfyCKe00Naj4BYU+ucl13OXRAxxBd7gQh1e2LuNwiZNV8/hbFtD1JDLrykHCqEK2HmecbJTyVE91
WmLfg1r11flprcQHhgN/zVAqAh6L58oEr4lHrI1el1RMXBkcBQs6xWteRM3LrO4arHgwaX5Lq376
cn7o9Zn+b+jFIaUIpA88sxMf/iCbuCwxkL+1AzOYoIyVGRqFF2LhfIV9KNgb85EBq0FDDvLDUu/R
qUs9TR30mowQE4mNLTEcPqDlLr9XXu/9k6I7fGHTrG1bGgM8dZHssKnmfQwOssN1STOV1PfC+mcp
SuemMNuUpkTZVT9FUN+A2njA9kVe42BXVvvzC7xyVJnv/0ZfhKbetYfWxFPPr6s6elCNyDH38YAR
H94h9X/4J3uYy9h4Lpwfdn2Z4QDyF2+X5TOiKUY90Fu21IRKlA++6qbKw/FnCyH7aLZO/+dZNo8G
YCEz/ZN/WsxSR9hfSfo082ln0wAqcQwxQs1XOs3KLsT61R1L65IYBK79k7idV7lpjHF75mt1glK7
U3nO3lNM66UlI7swrdWD+W6sRYTXpAwKD+0c38vU66AS+bVRQ5nfNEooj3EbtzhSRsFsjXkRX7q2
b+gYg3bm65EPzsvwLhUEc4sQTGomfpnLDqn8SW+7a73KOtydFAdhA0XH1qarcAK5EI3WFphyFw0J
MN9g5RbRqJChR4UUZCsIvvFmsKC5uYCff5mykX+eIsw1aHLO/wspWgwVRHogtUhBWhKPuZNbTc2p
QyziMWuG7un8gVidFchZpoTFLjfYx/VU4POkI0ZtPg6JydHFMgofcWnexw4Xyfmh1nYNmiGoQcFy
pbO2iKntmA4IPSKCqGMkhLOOAEZ0pwW9uY2z1NtUuFMEG8SCnaNAw+dCUrI+z/8Nvtg3zsSpIWsh
3kwVpl0dhtIHOzIxK4kypxwuhJnPuAbCOX02OgiEGm7MeS3ebVO6L4oadsw1l+SCOOP29F8bXe+x
T0XYwKHjNui3FOOsrzmWrgi3g2S+zrB+vYRTX5s4ClzUNi2cE2ASfvwlekVnP6mS3M/7BhW+KHVu
uN9rDGuxCP2LGAT7wuSlppqclMWscRcVTqUpGUE9TJDGl4m2FXEDcLRqq0sigyvbCRg2VNC5lT93
MT5OzAYEnbbSjX23aNytndbenTvE2W1mJftUduY/CAKa31u0k/8Y2Ii0AhV+3iwoV8K8WER1Sy95
puGT5fexXd3nY1SnuwDXZyv4hagfYGg0my+9lVbiHsVimK+owM6grMXStk6MUHKrRn7QyPEuscxo
OOI1WeJgZKS1coebsl5tiz7C5+/8sV25MunygVIB+j7nKIvZTujv5BrW3n4gUvdq9h5VNkhADFdJ
W4t7HP20S4jgtRHnp+j8HkbZaxlpsaQWEhft1Idv6ezDxPQeGtSbocEjR5oVxXA6P8OVI8Lrk6/J
Cxy94mWlBs1kjB471IoxbkZVVx3EToA6SvcjlHvjwnKuDobwKbhxEr1PQjAu0iiDM29b+Lq9ekol
mhCz5YUrXsYmMca383P7tG84ILSjgPLZlIZAMnw8JXEMQkLXIC0UvccLurOAz2/L0MD3PXPTECUP
XFzrreUVzj9/OjIbhkuMB5lO02/5vA4RR0aw2JM+rt4jSEUtQfXCVmw0t+LYHoytVkztYeyAA58f
+NMKz8wYzghoFKBtVFQ+TjkpXDcuh7xHVr+t78qyuw4lasa4AOf9n5bBOIuEOu5pBOFpMC4uapw+
cBn1IsdPzWZEgcEcnmKMRbZeNzp/GlvnoWgDE3DANHA8Ps6qqntr6LTE8SXtzn5fKgAB9kZkDTd5
gRXQ+SX8dALnaVH5IkcGawNg6uNgIjHInxIze3XdKNqHTTj9Z/b2+BI1avlt3meXstfP25TJ6RTS
KBND3loqB07CyJq6TYvXPrLyvVk3KDJNuZffZJ6YfvRGP5yQ8vT+Ypq82gGlgTaF5LH4fAEG88Xg
1fkrlHp7VxSzuTXo+GyDzEF+RYRvtb8a0YLTw1cyIYUuFpaTmNAAz15zMfWbAdbiXe7I8C7C6Oog
SvdS8P50SfIhKfPD4ocXh5rKYoajYYteGdz8dYD9QJ0pVvatag3f6LDIA/Z9EYSAdEhI3b3gEnPc
ZC7vnrTcFN7cOpkL01yYaKp9nGteJBH2mWPyVWi4iBfTtpVX57fpEi9MQqOTXIFDQXFxzm/mUPAu
zUKPQ5F2Y2g/taEaD2Ut2ldqej/0cVKhXBrRqxga5ZC6KRxfS2tuE9k8TrndPp//Hb+JZu+nSpxB
W21uqMzwRuLtx99RlC3oEHWqflh6ZitiYyjZ0N3gsylRbJdeCaKjnGwz3qOooWKmlSah0WwcHIr7
hykzJ/MqRPNF/mpbMDy7vPXc7w7uSW9OCpYrnQEoAyL+cQl4YZZN6u7r3m7+7RTLepFKqzYbzcy7
ewNV70tqvr8b3x+nhgwTaBjoQXOoW8ad1m57EQda/GPo3SG5B93Q/sDcEKtQklww4qOD/3GK1rR1
FRuVaewre1AzY1/ERTbdjKrQtC9OrETZZiI3iVDSw3Uc7lo8iaMylmlwr02mVp6SkBIHpmWI1JxE
rufaY5ryh47dGdYFtMQiunHLA5bgwEN64trHwubj15qaRg0cpxp/Ip5VPoGKi+XG0zBoaHUvPNhF
d4E8SxmH/+OHRXTJh3ldUYflEKpLVJGI+0LJ4B39sJBPtI5KM/Ls2gCoruxrDRd489YBBKPd1WQD
Ow9doHFvBaVWYKLqmPmhTkL3hxpFirYLPDQgNl4xdu62iqFNYU4c1cVTjvlZuunLKXzAUM2xby23
NRzANUCsj5FbacVLYwYBdtlmaJTVQ1U2o9reYQqYH02DjsrTlHgwSNNSYg2G7oeCKXxt1kN3pPdS
X6vYxDcYPg5a/GXSwv4OT3Pd3TjIjrzZTYTlVWnW07NZOI66a5SO05g5WXVIxnHorvBkS4NjmXSz
V30Wlreog1dJcpDCG+T14E41pb3eGAP7vuzy7FdK+avbODD0qz2izEX8czRHBOmbNHOSbYaGId7K
WqaYycHO+iD+CpMhe/VGluymoC3ubCsrz5I7UQkEQigKmDTiN61VWcqNUQXOD4fEKNoblZc9VPUk
sYEPMKE9WsiOhfvGGzPzNOD7J3at3uTjfurqXuzxG8zaTZsN3hNCqbrYqD1aikfoOWmwGS1ot9sh
bIx6lwpjbA+wUmR8qhVqJLC0J+Wp4RoLrkpY1PkG7sgQPXtVL9x9odmRu8Oj2Ya2q6oiw4UTJfFu
H2opptTAbwfnpjNLzdmGOops2wo6AgSXcXC/oxgS2DfOqHvVM88kU95bpVWYdPyn9FqXcKK/iojT
elsX9XCvWrWUm8yKYg/V2akOT1WnDx5XX11Ze9MotfyoSM9J7tRUT+17Ebd2hn9kPU1XIOMTb9O6
ESLS2GRCNkbc/SaWtN+2nZr0xY8QNTG5Hbjg31y7ccYt1vDiC4FzXrXEDDGtLlHKuTHgyWf3TtlP
/4RTG8lT0JaOwFoS6RWI7JlaBw4GzDCV3C23lT0eQ8xn8vupVxUt2xgpYVXslBw69J1JShI8Y5Wj
yVNVhZ52Z6q1UpwCXEmxejdkVeTPOBkr4WHoqiH6qXV2VTw0qpMhENy0WaCjLsmDQ6CQGKvJ90CJ
ZDS7w6Nkom9zINPWVxWgoX2TlwCqTk5VhqBHO9Xpthw92T6rrqIX4UGfDEPgUhyjQL/pYT8F131v
D7id1DHQd5iqXeYmyDBUbuy91IGeRjvdHgMq6Bgz+WKMQvVbhHDx00QrMNzUHZjAU0xQ1g5YBuj/
BniO3ZgarOcdzFdc5/SuVo1n3ppj/1MzhAH4pFNl8q0XnXVvKpA6bi2skNFI0VTUQlw3xF2vCnpv
2IaW3ta7zkMAftPrZa4+4VqZ/CtBtlr3qhok/kjx0N4MSpJPW7z6EElHPFrbqLVjv9lTYbxUUPux
gFYifFPtccJ3MhBGn208PICbTZm5+DDpVYg1XeU0ZbPhv4cmj8njALxoirVtg1DCLxdb1HzbpEr+
pQGm6G4iu3SHq4KmyrjpmhDHZotnbn5dYWnVHNSojU6TkRnarm7xsd14Yzu2qMcpicTmnks0R/u/
dx86hHCrTWPahQYzyCqjo2EmmCvvseNR7EM9qVV66uC6NCAPssyzXhFZyH8Fncm5zmTWwJrDrs58
gFHWyuus1gPzVjR20uWHRJ1M+zqug+jFypKx2WWTAVPWqnUTeYsqtJ6h1CY9Wryjg0UgWoldGW4q
d2JD6qhxP4RmGrR+5oFT2tIOwt89rNR5dqXolB2dfF0cuP/1aS8kIeqx7PTuSu0LnedaHWjYHQ9R
PqGIlAXyYWoiyN8ZbEu/hpn4HxebSTexGMcDVMtC/dU6dqgDX58AdqHNnzVHS0zFF9VLPWtb2nVi
7Y3BlOIwQkvqtsKuzOGgUHqNN05a2JiwpuAcrzLaL0BDA9N5wZsvHm/61u2ynZtZpqSN6Y1fgB0A
rO6nti1u8QHP3L2w48E+FVrPftbyUrc39AvL+smMi1gcQS519j5QCxDojXAU7bbrKHBrO6SeQu1t
zGWGPYVSTYjlWUOS6bfhXDCl9x+ynh53htwGvGPEi0x6UcZH9Ntw6NxlIsK693yKt+iW0OCb/ZQA
r1Dbouy0FHOnPx5Ib0ynn0loNd1VGbbZc4WLrnwIjIAz7nKN4GnKFIdD2baG2OSFdC9JfujLnJpi
IvQ/UmsdRAmEz0UZqKlD16KFkfwMo1Z5SmDQtHeEnbLcaUaWuzsrpNZ3LKzO8h7yHAbqvlLbqtvX
4cR9nhpJ9sO2uqA6BVUnnk1gox2VwNbr/gv6yC3NHYxdGX/vlUhVD5DPcvUUe3XzT4VffcaRc/Py
ZgIN112RJhTGBVDk58SMTgnFYdqYcFaAJX9MzLpksBuUVayfE4oH9XwRaOGXVI/qm17pagy1K1nW
+/MfdlEtIBl0cATDkwcW2szUXqTutSzcUYfj+HMOeHKT0m6Lr6XCe3tTeqG8JDr6aTg6/ggBoVGC
FCXM1cUUjbYDHhXZ2s/AyPAi5dr2UTdCKaW3L0lwflpNhqLuQq+CLUM1ZN5L7x5H4EySKGyF/pN7
rfCbsQ1vHDxKfrQCDfSj0Jz0ksXN4rXJIaFXi6gS6lFzDWZZ8kkRSEt5lERvXmZim406WX+vdbl2
2yqwy0OB24SDmTW5W6uJCwf088L+1iPX5ichn3QJiCysnh5erSRvbYuz8DYd7fg1V3Hjsocsu/De
s+Ziy/t8nh1OUQQMOxk922ZZVQv7qcinKFZ/DglOagchtEJ+GZQGn1qLJ0y/t2ptUm/R8MisXaFn
7g9QGJ2+pQnjZNtRyeIh2yR5YmVfo8rglX4sRtKxe10UUrvC6tT2nia8XQVutQoZX7ERhhGJf+NR
4M+OGARchAEfZpwrvwlusnAfpFOT33tuludbHaBiutelrr2iC9lrG9usKpCSgm4ZzxuRNNdlHk3R
s1kLq/4SFnopcdI1BlnuwHSr4VZBeUxxt7XRB8kpN4GQbso40CVZbqAre0dPraTbtmjUOQcUdPGf
3Q5m41D6ZqtlTbLPO6ubrWXLFrXmmyARXfNkTlxhCEWFefHmRLXV/GHVip1OwwUwGn/XUYhcbniU
e5O4r/vxVSjYeMZTgeNRFLv3zmS8YRGpXOhnLa8E5GTBJKCFT80UdKi2iMVtHQ1aH7Xqq1LyVjjY
YxoeRiXVv6iZlYVH1Z26nY5Bd7JJI6MKN41dpuaF6LU84/wG5AM54BQ/aKst/T76UFXCzCv019AO
ja3jpukzlsrRRi9Vk5RjFow9Hy4/lVx+j0h0VimuUnNZljxToUmrShr9Fdasvo1b6OdZVMeHvgyC
jdLb0xG1OG1bxO13JVaSG02a4datMu1w/oeszJyVJ3IjfECJ6feT+110y60oJ0pnxmvQxvFJbXJe
F109PoKtUm9kK/tLtaZPZx4bOqo7hLcZyErT6WM4rUdHIuBum69j4jX/OG1m33u8e+wbyDOOuoll
4nq7tkXG8Yh9mMITt1awLdc7XBmCHggaipWwa8+vwqJuSn+EH4XdC6wFKrWoDH/8UdiZcEVBRXkF
7hNtdXRj9m5ZSXUzdUX/Iy+HyTlMtRGoL+fHXTY4fw9MpxJyzczmAar8ceAmHYGwERlfo8gNvoPm
qPPd/yHtvHrjxpow/YsIMIdbdpZkyZItWfINIckSD3OOv34fanYBN7vRhPfDYAIwM6jmiXWq3lDq
FVbPotacjcjEMK4jLxQvkZOVv+iShhsn92TlH1OGaQBg+XEKg/cHyzIbAN0JstDoeuOlqVr7e1iq
1spzhFmTBOIw4Cp2FjW7y99+ZswnLyGQvVyhsGhnV3iVS7I0onr7kgfBZ9jp2bWsZ2O0SiBZrSnU
1U94HKkLgKQzyx2JC0jEOl6QkwzE8Xi3CiUJOWlMnMU6ea/LQqXaM479A6Vt3bVhqS5Rb84cbxPm
ikFFHgD4ymxkHXLsuM1T4yUtq7HcpEM5XuPcYo0uUtbeLWCoOlppodF2K9g/2UoutWGhaT/PJ5hc
dhq7HGoFRg1fi/CvPd5oRS3HFR8tI9O4qwF5XJGjZ6ueR9ZajiLFTQItXQ+9seSj9KVbfXTDExpo
KAxgjKswlJvm4yg0BTbsD+2XoPei7luYsiIeRKwboD4iQ8WvIu2j8hZ2t7YazMbWNi0v+G4Vou19
myHfJQ5J2En71vSa8bPkjm0CV6bfEGyrylL6917vauwf0looDyNkCgSCoG7dQASqljR1T9cOtUea
VIgX0zcCjn78LUWZNZKVxQxjzhWOmmwdugJNIjAYThTdKqB5FpKx07VDRItqOEVjug9zYTbT1z2l
pjr90nZQjEZdqp97qcZ7SyTJFSKuyr7S5GGXc7XtYi7ShUNhWprHk8fscTBiBQ8BmCTt+INxNKx1
3sbmi9OKZqfaWb32hdMj19qP28uHwZn7kMOXLYmKKNwqWh3HsUSuj4PX5+aL2ZVx4DboAB1qR2ng
wBamXq9bu4mpYjXKN8vJUmdfs902Kh0tAG5Bnvn/fDjxc7imAKwjP0UD/fjnRFgetvGgmC/FoLb3
wvSKjciHeGuJXHFHeKQ7K9b/UXqRy4CgDDiUJNTREdk6DtrDjw8ok5gvpIjWzszk7i20LMAfFWyd
f2u5/t9YSGdQusdiaf4CpkSsVWUYmS9KpoZPHcpwbqoO4aHKsnRhbk+Pn+m7EM6Ybnwg4rMzt3CA
X0nM/EtsthhVcQO7ra+WqyHKDoHhSyt/RJVONfxgYf2eD4yaE9h4WGzzbxQaNSG9NcwXqcOrpw/a
dI+fA3ZSqdO70HI3bVe+eigEL5y3c4FJBhd/BILyfCOn1LXZFxttE4AsKeLfem9Y+U9wxI7iarav
0PRt5NjNDPo82yHROn1bJHphrVlbkbLGtrBLrnWh1Cz4LqeKXOH3udGkutUWjpYzG26C3zgqdBcA
zyc9PyR5sihLeu23yOvfnhdHW6MNxUqLY3Ud+ZgbgrnUV3o15riy9PGq6n1nF1K6W1/e+aeHDO5X
oC1xMEbeAADt8aKvA7lqhGjtF+SmxJVStz0Guq30OnSGtFR9Ok054BIjDUF5RKevP5fiB0ieJyYv
sJeIDsS1p2jlwRNGCLhelp5GpY7QCiyXdvW0a49PUfpE4NqpHNCVJwk4/sBw9K14NNvgd6lqNC9o
v780WDxUPKr0Zp2XTf/n8oieC4iO2WRtMBUt5u4G1JY64ety+LutjOEXQN1q45SqvIO4MODZLL9d
DjfXXme1w9oErgYUcaqnzXNYmLZW3liW/7sI7Nz8kSURYmVUYyr5OhZy4Eo5pVEkmf5UvfCuSw3D
RnewamWXk/NuWrOKQEx2QRNvjQ4n++ccYuvCkJyZeNsAWAKdAaFh8qHjORicftACr7JfvFLP15lB
4hX2dUwtJere9aSx3VKEXDCXR+bM0kZ8EjYZbwsIXnMytFTFxYg9N1G1MTgkWaTejE5vPMtSWIUL
D8rTs4619aVQSLZJcjJLMyXgerHQxvC3bAXhqqiydpeUVeympO/XppCbh0Fp8pUfQR75168kGoQJ
aE+TL+IcnJ3XwkMLScS/xzGzNBd8UrrqqlTIbpToSzKiZxYb0QDQAcE0JozLbCalNLSaoaui35hx
yuoqrYs+X+U6oqLfpRCLxo1eZwaS7rHnK5s46mzrFWJ2f5fTg/VcQ/XkT7kpbet6yNti2IgYv/Sf
UV2xTv9xWHhLgaG2cHOhTHlShA0cwLu1V4u3YODSWWWYmK7Jkgdvg8juEnLiZPanTAWdeZ6wvGCB
cRyv7zFKSqyRHIE6ixfdtGYU7+wkoUPO8LiYTmiPpRncaFVbLlyxJ2fNVCaigEB+ioYffgLHgUXa
UymjsPcacj+8UqIbr9s27+/zuOhf4Zws2Yecjwd8izyc6tRJsSi1NMywI/XVq5J0r8ZYXLV9Gm9S
JNYK10dhdqE6dS4gLxjH1GjOTCYexx9oeXEXBF6vvwLBsF/Htje/pzHdMRmTw7XWYtVwednMRYsB
T05gTXTnKXCzxK35VCqyKBtDld7tpGzMddYVNS8eVdAC95wgvdZKEbdvsTJYhnQQ0JuzB5DPNXo8
2lD4WwSjMo7WNFJDb+HtTD7Oxx5dZRPjFyVDLlELA7V5XgOYNCzrPmnfQQUIyVyrTiXIpCpIpdaq
61Pb8G5sajc7X7Lj8U4v6QbRFqx43EmhIZzb3FeTtV7aqbXuFSPpbuscDKebWrpc7cvU6tJDL/mC
ngW0avmKF7Ji7Mcq0IN9iQdou+3kNpGea68B+EihUos3NtS/d41cQbjkzmTnXasE6UMUI2ktVpIu
pUO4MXOtLAo3pXP8SP9WGp4dUVsvmsHD+JuiB/oLuXkYv496i4di6CA6uwKwEL+JGsiwm+P+/UvK
HVHtHL9AMbxr+0F8L9SSUkWda/yvK0PmMYKTHF3Q7pD5phE8WGHYPHg1nI69lHrJDyAjqBhIE4Jp
PYQWbUAp6vNrLKvUn6NT1crvIRmd0s2iKAnvWvo41yYqgoE70lGMJ88MM3ms9F6W0bmtQLm5Y2VJ
3boytfDGgeBqXyEWpTWu5UslZitxGcWuGuROfaDdJYqPKqFytKoKpaSeP6rZQwj7WKdJH0TxDX5E
Gi6rteM9GlZTpdtKyQasJM1IRyyoE9I6yCAc7LBhkG68JOmdVdBhL/PTLAYhd5tGL/Io3WB9aVkC
LyFf2Nse6PrzKIWy/h6JNuy2QUKVd+sUkvapB96YJfCkbIeCudkBhuoWLuCTY3EqZ01Ib/JbqKnz
sp7i+BiB5vLwzhFR7wRGkdtAr/3t9Kp2S9qDa6nAzFsOumjhCXAS2YIMBnyWPiolF66B42MjMxEC
SAbQ82YnJyVyEnB61mDnlHuahNljCToHKX2qn5mzqzF6p3Fw+Rw5KR2QeCDBgrgUiEHwUrNjZEj6
wEiS1P+sh9707zW7tp+lThlJxJLyDoZ5GF6PhVduQtEkj9xOw8JBdpJygbCldkAji5cX3eZZQkLP
VEl5uERvpPfKLsD0xV/n6ZBqLmolt1I65jbNdCdfgkvOD2yqiVQySbhJuaeke/b2iu2i7vMSXdEB
qeptMQ7FIVftfBfraf/gGAVq/pdHWp8dirSx0ZiApELfDuTt3Di4iX0Uc63eefNzZBHBELWxK013
9AL8bZ5NTiB3enLcQqh3YGY1u4lkCV9iblnnjUpR4Oo9PqtG5icfgG6Mf5TWROwJOYIpn5y86Cb/
qOPli3CnNwRq573JWTbuw2qsr6qgwJUT6e9VgbTswkY9qYN/BQSWBMmPzUIacxwwtoM4DpzMoeVp
iHurddo7z4Zs3MpdfRgwa/NdL6dmkJS5ftCK/FWtc2l/eSJPnsRfPwLuFnkUK5fO8vGPKFslpy0a
O29J0ajl2jNHJB/J8B5F3Q5X3WDrG2GG0XvX+96HKsbuLjZSOXGNRF5y1Z2fH//9FErV9IeoGc/J
0HHayP1Yt85b7tiNeXDaNi3dtsHI03U6NGvWmlKMtB+z8F5pBv/+8kicLmmmH9WU/xd9NhDIbulG
g8LnW9Glwdqs7MFfaQLhuIVpP92rxMFjhBNyqkHMSVWDpvadU1cMeKxGP3SnVLbmWBs7rsbu2gyc
caHNcy4e2BXIxl/WV3Nv+ay1zcFxBvut7wztp5r09toZhm6F24f+uy7KYOH7zm1ZaBtkxmxansnT
OP9V/W4nDG+f+M5b7JfGd7Uv/ZdU2P1h1MN4iTR27tvopFNqmPhFZI/HsaKSjLDEK/gNy3mr32WN
GV9nWmCPrhRLTrpLY0N7/OdlAuBD4XVD2QbpotkRrytph3de5r1JntL4q4rulb+VI67yhSP2zG4g
0DRpdCpp1M4efTnai4Oej95bJefZKks9B2hLLm1MTG73ajnEuKZ75c8wLKvd5U88M4PTKwOaPiSD
M1T9uhsDvSidN0XrhIO31RjiwKPr40bugd8tZA3zO5NdjwIlD3gIj+h7zeVnzECtpRjjrrcYCchq
KsgOsVuppnj3cikmi6gT19cc7/nyR55ZOhzyCD1QGWOVntSd8QijwmwwvF7pIyiRtXueiv1B6uE5
GFHzj8S06Xah0T9RYnjCEXPKXf7aFjQDy1iRB+ltwkdcSfBx1m0Gf2oj2UF4ozMKS+32c9M4qV5N
2j6TTslsI9J2Ch0PlZI3vxiFv4bA6q0k1QzTVSpCb2G1njk9icVLia0/td5muV9sdKLKReu9pXre
qDSSdcBJSj/KC6fLudVC3sF7n+49y2W24522LLRotLw3K/ERglW7YRPFUXBF39q7sQp8EMth9BYu
yXNBJ8NwHn/Q7sBsHM9dn3mZE+HG8S7xUljpcdlt8F4290Ioxb7JG/1brgbh7vICPQ2KOhrFTJUG
Kippc6ZB57Vy4Mmm/94EAhpsYhQtHSLoaFu794ubVC0dDD2Blq4vxz2dSeJOGRB1LQhA5myhUrEu
e19Y7Imo1kq3YCJISSgZfV6Oc7o8OUBRZGI4wdvQpz0eVByezKTKGvHed5Zzow3J4IadZT7oquRs
/j3UxJ8A78HbgB98HCrxgyjERC0gVJfcDJIa/sR8EWwzohH/fKyA55mknzTu3AlWcxzKLypRQejg
qxwt/ZZIlXToB4Wt0IobW1TZ9vKXnVkkaHBwOXCGTqI1s8nSvdxKmgDmTiVXxjqw+vrZkbT4kDhh
APBRU9GbzdqFPTh/ZjGIdFCQBqd1QZlv/o3gW8pUT7PgXZa7bqdRdFlrOj5DwRBpt1SYaxiGvfoE
yKPfOJFsLhw15xYOqcVUCpt4W3MJfC8oBgsPy+Cd6lx74JoMV7qVxg/W2C55FJ5eEpzbVLJRQ2cv
sFqPZ9PI7NYYzSJ5r/pYKzZyEmTRd7tOJfWRClV97+ewrZe0pc4FpRbGRuMxSWozm9MkjyIg7Fn2
rnQlUDB8kO+pC2k3Q5+KPfZE/cLpdiYedQIezpNBGX+bnW6pY44l8KfsXSstwwXKHKAk2lX1uhs6
/TOkTLxw459O4HQL0pCi0EdRc17PBBgUpn7Tx+/yoI5bO/OtxzbQjFWltOM/up8wfdDrECimGwHG
k2rx8QySRmSiw3P2XfLoFPwcopLnv+d4iXTIoAv8vLwdT75sesdBeJ8ErGj/zocSTUk/77Sgfp/k
nH7XaBy5Cgkql6+ktf8fsXiZgZCYSh0Uw46/DPRYbspj0LxrcmaAEkC+asOdCMGjkoKlFsTJOcMj
nNrs9Dbiy3gnHgdrddjKhaf2705fVTeaF2Ajm3fGXd+Gh9YJN4GaRofLY3lyD4GWA9ENPk1lGzhz
RGaWT2Lsfqi+y5FM+lJbGBNtVGqFC+++0zmb6Hy2wmGNeAak7+NPc6K2anmnqe81PQp4tarpX4l+
MnuKZWcpC5zG6e9i8jRfE9YO5ilqy/SAj4MplQHnpXHiP7GBQ24sUuMRRmi4GvvYAgAapCuIbM7G
j9T0z+XhPKk2IApqTrIT9L+nKtk8Q9N6U0uasi0/KZmarwGCZte8rIaHIoRtFJd+9yeXUXoNdaW/
wjnPflKToVsY6y9957+/n3Pb0lAmpZBOXsOfx98fpFLvZaNRf6BChFDeaIZeifN94xfUxYYGGZNA
RuPI0Ub9UdITAShu0JR90hllRM04UV/rCArDIZaVTN4ujNB8xU0UDa4zZGnps6FZMftxWoBSSB0b
6gd6SNpDq3vaqwTS6pmKd5msYgU6W0/1aFPwEr0uwrS1Vo4hKROnMZuSCb19Kseo/wWGv+k3Cz9u
WhnHI4c2ENcuxA1WKvDh45FTSjuuW2VUP+Sydr4FdJ6eFUOKC1etbO2ugyPYuU6NcpPbUa5PXLoT
uHe1Zd7ta11AnhV6IYyF+ZxfHdOI8RAmE+BVM/G0j3+U1ZIntpGpfIxD3H8YhZJ9GjFVVZ1Ze0CU
zFwahWkKjkeBDUqNGptexClQTjgO2EMsSrAKsz7CrJQnN6e0Nla+ldRuISr/LqvyVL6xxCC7ehzi
hpFxVT94qd7iKqAkf9KBfGYr1DoJ15fn53QkKP1Oj3UeQGC65+8SO85QlGgU70/UGK9SZHq0+9O2
u/GsNN8nYflxOdz8PKbSS28dVj5LjQfJvFbpOU0Fn0X1P3wuAXeUIxoiUiFdl3lVHzotba/0zhYL
oz8/vL6C4vZEhR/cLpXf48GHLifgmBE0G4GsYn+j72h5ORACM+V7g8rprjcq5VD5MHovf+6Z0eWM
pq5NoXsCK8+mvRtFYRiN5H+gR9S95LWdrUUYaNd600drrOX3l8OdjC78E2RFOaW57VAfmX0omZIc
BGEYfrBxqsTVENB677VmqBDnSDqXuhZ6vIbeLr0zjfnqJu4kGjsxETAhmReEFTxqGjwioo8yZuvA
m8rWvlN6Br6l3Hv/umIJRmsTTjmp2KRUfTybeWmprZ020QfQimBwCzitEi48VD/A30sbJDvKJXeV
M983sWsmWLEx1VlnZxgkyZBGeZt8GL6f7kvPtq9hA3uHMQDCenkKz4cCgDt5HU8HxvHXjZC680jO
kw8Rq8EmcRRp2wtVTaElUiBYeJGcLE+AIJj5EQZnA+RjZuuFKmSoSFKZfoBeFKsg6rV9QzNqNwyt
9D3JxqViy9l4X45jqOIDmZx9nFyDagqVIPsIQsNHCyLPivogq71x7ZdpJiFZqmsL0MmTvT99Irth
Om7Ah86nLhL05KXISj7MMOzvvbDIN3jtmW7ZRABu5EqtbwrdiLB8zbulpOnMXHK9IHvE2pkefrPP
HbC9Cn2onh+i6TPoTLT791XRhQGd7sT8fnnhnBlbgvEs4Rwnl59TNdJUC5JYq7KPMY20TaabzQZI
Yb9rUV9cdfAnF86as/G4OWmdTliy+cAmqtqIPOmzj6YMzT0FiWg9jmXynYsr3Vdc8wvtgNPBRFdJ
oa4LPnryGpoNZoHNuN8lSvQxWp38UPgNdrJyPnynkL+EHT9NOUmi4DbxcP4SPJNn+0LJwXeSLMUf
vl3kWO6Maozmgm3+cio1vMf9Gs5YKBcgp1rtzoQ4uq3asVhoIZ4OMD+CBgG3BwokVLaOTwKqkoMc
Dhmb0xrDnRFlIXITqfbH6vNoXznZv6J1iIQhFwBBigaUmub1bPSL27yWxvSjGvTXqinqva9xceWj
tQ54Km0vL9fT6QQaRieWsuRkwzwXrIIi1ESaJzUfeNh7t4E8IlkTOsFB19qPf48EkpC0g+Y+7e1Z
rhc4gzLUUtl+eJ2a34yqIzZd6wdbjLPL3eVQ07r4K8sD1oXsKehYIAwKAmBz851hrJDqkBL1008z
HbZppW4qxe6wW5YQePEr85DgSrsWXRA+yjaov8vh53Ck/+JP4DJOPI1Ue1pSf9XqOyCbqNTVyifU
B13f1HahPtV63exSvzPW1ZDLN7Lvvcieau9BcAPCMcdxq1vVeCfXydLxNzt6p19DtYQeEK998oP5
A5XWLZBppVY/Vam11sgaQMEwU097iDzN3lWejvBBUnmKG0Zlu5AkTDfybCZQDWML0xnnuJhXTs0e
YxnVT7VP0dNw8ptsfFJDS1ooCM2fhf994vSB5CNwuOdQvqSmiJmmivZZg/k5IM6iuZjAIRqjlqXY
yoOhummItzeCMOO3sJJuNYRGD4FVH+Ksy3+Any6X7FnmjXF+01epn/uO9yrJ++ygtPumd6RE1z5N
NXutssTbCxDuW+7Il8YK7dJVkPgf19heBg/FEEATCRqAWBhWL8ANZ1v8vx/CDQE/gkok7+fj1ZgX
KeqDaqx/AnMMNpUTmodAID4qtbq0WVj5UyJ9PN+86Gg20IvjD3p/x7Gazgkmsy/hu5Jmo6KBbN11
29X+b5R3qsNYjcEaL0NvnaB2v+4lj4I2qJ+3y79iln5PH4yWGw9xTQcywp/HP0Lx7awzQOz4rh5W
zlVjO/d52SHqUyhN8SMsdVjGVdIsUYDPrEKkzhhhkgzSDRgUx3EHL8ykSEc4xO214BZRCS/+1kCF
QYpEGj6ruLc3+Kv5rz2GRPAZkCE6GL3UrRr0V4tV0Mr5VVfRbFvILs8cR/yeSQ2RFzbE8TnM2YkM
YTpxibwrmFT5m9834oB6me02kdWvROr1Vz0CJ8iHxOYWTR58WKxKvx7GVN1otKufLk/P6XpEVhNe
Frc6ohgM2PEw1arTmrWchb4bGTpAGUf37pgU6OZ6tsRmOTl/JnFWIDlTLEp0c3eLPM06Saqs1qc3
hNYL6HIUh9o88fOFg+5kzREIQhBrDsoX2336938d+VZX9EPZyr2Pum4yRhsHLwB1HddIjd2nnM6m
C/oP5+hGRS1k4fj7Agwf7TqCk3NOVU56Khy0x8G9whRdPmosPA+q1bAdqXiq1yLO/e9BoiGXFttW
LYNjBxi5HqRCdq4U3OGfYUyN2aoIfTN1izQbaleNuoQXa6+QV4UuShyB/j1LUH9boe1R6y6oXjPb
TIokwasRNpl0b5a5SK+MUGplRAECkJGaKQ/k8EqPsFPuevBYg36la779hqpS+iwSgWakOVql1my8
sbS1bE3BaoTbVKJL8Xx5sZ2Zl8nSmg4XfWUdF8fjoaH6XWhxrym+a3IfHNLKS75pepGshMjT3zxa
++fKtsslFsPJnUumA5NkAkFQCuDJcxy2NRDF0atE9V0B3ak6dEU2lCug+ZpzYxSlHRzgdXXX6M7l
yaagYbN06c+yVtoWxpcK8tRFhEc7RwmZUNKgInXYYdag4wYXkG5NzR3egbzKnLR5M3XfWDj9Tz6a
mAhwovhBljeVqI8/GlQ7oj8t2k+ubmR/Mkzm7lI002kyd86V2vd4qMNE2Jr9aC7sgDNfywsBP2uu
/ok6Mjt5ecpFhhOh+OgOZbC3ar+I9r6qjv5DHWiVfpORsScL74KTlUU/n8LZJFMKKQwE+vHXKr7e
hA1FzRC0sK67NXqJ9UopDSVxk87PV1IuOd9KwDbewlHzVQs82u68vsBrTixEUC/Qk48jI+yUOYmm
QYep5bZOr3qevlW5yhtNiX/V6BKAhtYbpd7beBUG9cqygRrd9GaQNt+stCMV2PL6R4+jRJ3yrmlG
SbhKqQKZT6Skyde2U+s7QWIN5zCvxgnbHSBO50I79q0/IorNZq2TyssHS+NhjTAU/UXv2qnZzaor
pZYS4OQlVeNGTxI5uDUjCkLr2KjKfI35NBjey3t8fqEA3aK1yqrjLwCW57jhiFxf5o2m/uqcZm2o
j04s3GT4cTnIfLrnQWaDHjVdjS6zUH9pP5D2kNx+cIM7Z2FNzdfxPMjswVsLEzUwyVd/8cx0NWXl
S1dlcLCXVIoXvmVu+GFa0Mdz6etb/L31IP8YDktfMn+Czb5kXs/OfMPI1Zg5QRRB3Ci1Kw1r893/
WT+qD5cnZn7qzCPNTp0Cursll0RS7qIrFMOMjfFNXGERcznM0pjNLhIVXkIGR1D95X1L1+Fa/tEd
lO//W4jZKRZ0eu1JXqD+4qBe6WvPFRtpeznEl/Dt32fHfLRmyVeALZKWF3xG8VrcFrttAEPCbR5b
OAV/AskNnp2Dv5YOyNoZS9Xbua4Bz8CjfTp/iCaBVER1x/eF/q7U95W3GpLvclW7pWRcKaqLds2t
YW987aBokisZBeChgyRfj9WW37zu0BcxfyIkV0GGvjwsCyfIPHuTIRqEcc8aEtZb0t1X6UtTLpwf
ZzfE5I9E9Zo+z5xgqgoyP/RCWD+R+zO5Un47v/21v832l7/k7DL9K8xsN2RDGDgiIkz2Ge2z9+FZ
Ogy7/y3EbCdIZl5rCa3VX83G30zLdHD/NZv+Wil/fcVsJ9Qa1PcxnkJc5Tf+lXooDtHSTpjqTSc7
4a8Ys51QCj23Sp0Yyl3quO0N+DFM4Mq3vHQbbRX9kd/+t2Gb5QuV78hSnbD6s8/xWnrSrtLd0uTP
OfT/7bC/vmlaHX+/QiJF5BLS17+83/mNust+m9877u2rttzWT+JRH936WSwYxiytuNnFWEdZX4qA
mMOwkn6ZxVrKV85P8/F/G73ZzZjmfowaJaPXbfr9f4tOO1wOcfbypcBLvozQGNv0ePBw/RkBFEbq
L6u8yqQftv7D6EZX617+tzCztS1nvheHI2FysXGMXRhd5fkq0Bc26Un5iQc/1CiePiYOCOCWZuXW
2oIjX8by+OJUtkhdJeibew8oZgulHRL9NkszNPhQ7Qr2Ul/F6TpCV/IziEqdtAPDhtd/+2rAI2DE
JsAtsBza3LNzaej6UgtrT3mxoxhLOrlP70oyZNK1QnN5hvYLmdQ0in/v7gmsgqkQWBHwTaD7Z7sb
VTh+TuSI376ROLrrhUGM37RnLaWF85uD7H/iRjDMYPnp9M4eek3vIR6uq95LW6l2IVZ2boTylUUR
wFNWNNaqJfOy+SolIKHAbFHgpsn0dcn+tcVjoLWBX8b5b61IjBX7LpVXtoTrlWWMmBOHdb6kUjnf
4LybubKmSjYCHRqWN8f7oqaqBU5MC14rVQquRxEFdyY+i98QX7bvxmzMbmLIBQtFy5P5mzzLFJtB
RUSHNtBsMyZaLPcSItFoVaogZqg67LAvUFeXV+XJ7KHdP6ECAJ1TsQOZdvxpUm4jC58o6WspFU6+
Qi48++FMZs874DDJwo1z+kmwdibLT7CSPFPn8pt2TvXQRl3+NTfT5qbEl/0+LYylgZunwwwWpd6p
bYZsB8+h2cDJ3gh+j+7II2gAZG4l0/jWWoGyt4ZJECgwB9CuPmoDMaWHn5dHc96vA8BCw9PmTTpJ
xaKMN1sphhxHhSR8+7EQXAlQcnu7fLV6GYB7mokGBV67DAIw4SNs45/In6aq45q+H0kfUcx/tjDg
X0DQo0OAph2iU1Q/6QeBdZn9Hq5CDwF53ceJCY1mJEuiykp3RlO3/n2CxIh1XdaprqwBspfVykew
2XFlnZX3o0QVIv/AWbgZvFWFyl9UuybEcbNwnbgyq6tErYx8zVO3bpPV4FPY2g96FepLbl4n252c
GXmICbnF2mFMj1doETsYL3SR/ji0pnQLmhnx45Yu8q/STpR2i1hPBljr8jyebHib5iNlKbYfLSwA
WscxSxavsM3EfswVBo2Cp+ci2WFdoYWvHTzwzN/0zCoOl4NOc3E8V+x34E98La94eAPHQdUeybMI
XtRjrrajucFvuIpx9qw0Y586vmZvtURX4l2QtHK6NRHB83eonttL4PDT7UPbEA4yoBV2I3jO45/R
Tk8wHSr4ozn61XiL8otfrvFFN7WDAB1XrMeSWt4mk9HX3mRFbnj3l8fh5Eia1E+mLg2VNMgi87KS
HOa6Echq9jRGQ9DROgj7fmsU3iDctDH9pUPpJBxjDS6QxQVSCWDubIvYfmnhB2JFT/EYx9R7qhSm
vhRCf3ejsflHyQ1g2xBvuC0BVXMvA2M9Ht0uos9miEZ6xApruI8brVnlsZbu8sjvXHukrjTEYb+m
WGcvrOnTs+mrOIi7z/QHkMPZoqZCZaBjE5dPmiil2zJxnBu9DZ3bbGiMFR+tX2tRot4rni5udUV8
qkqdLORkJ/uK22ziNU7ERv5hzmx0jCTSJb8gE+eiobqex+3GayaR1q4z0iu98F8CBNY2lxfUfEVP
9rXcpJNNHZhHyoXHY56ldaKWdmMgrB1F3yt6sPdd0untPRrn42enWrW5BvFb1be2KrolIaeT6ODf
gIlN8Rl3CvDH0RFBsuCv9/0Th5u28bGrMJ9CRNllOBe23N9lwI6SHXdTt0OKx3q6/O0ns/5V+uYq
pAHAX0/QOF7rU/Y0g+Gp42GkrESo2hie2U10pbXY5LgZGPvbtFLzH2FRmVdpOwRvWub1xsLpNj/G
p98BhQASyIS4pEx9PAySoXTO0BTyU1HV3uCSIOTlrlPruESwz/dBQDVJvoDUOY0JQBo5A8L+12w7
jtn0CW4UWAo8OVi4rGu9de7GwkEiJZLWoJGW1MXnqxv8Gp5IUPd4cMiI483WWWTUo1pVefkUjgib
iLbuviFCMm4lx/FVt8hV0n5wBn8uz/A8qdJgS3BDIQPL4uKun21rPzI0rAgL40lrsLme5DjDX4Y+
aEt34rk47B3UDQlGL2m2jpOms4MSfSLOyVYKrkZPiq0VG6vUFw6q+YHMB4Ec5SwmR+OcnOOrqnpw
kJNrlCc/6is3Urxs06ES7wrZi/71ZJhCkdFDXACSCyz2eIE4DRRPbKCUJ9T0sxttLK3rptM92rIs
UVgT4boW2fgWt0gxXZ6106UJM3ByygOow5zNq8NK5Vhoq6ryE/Zu1jaNS0u+Ksg4bLeITPOn1mD0
9M8RkSigDcwSJSGcozG6KJWjqpX9J0tE1dYzrXrrKKmzsZFhcS2In/8mgQQzA7TL1CKZyAAYkc3G
1k/R3BnSZnwKMzXeOVVVwQxui72fyOYmz5rny593sjyBNU9QB326ySc50OOplJ12BBKRjk9pJILb
vtW0DcWtJZ2ls1FsAGNw5eHwzTnPno9sf4Of4ZOj9PV6KGIdVySxZIkJU5Rf+3cuiCbWBPvTJmwq
aclc59to07FBzSN49KRSQnOwHKR8bWIdFb31ZhFUsisiCByGC1aucEJXCwORPo9laySTaD0g7z+A
Maphb3axjRNMHQvsfcMUQ5xVDC7MeaMDYg2R66AX4T1rTui1xUoSZlc6LpjwRgrdpDfNcaWNnZfc
VVrWwHhO+6o2d/S7G+pbISQZZdUNpTBwYMVjdujRBrby5NrPPfwpXBryFHx3VcX6EKuwHjWTIruN
q9EB8xnoBi708dgGHVImLW14Ldbz1tg3WALjIzJkaqGYrgDEHVkUJIEOuW0Hj+TGCTHRuYVmopXd
Gs2jvog2RlHZ0TXSaSJ7DkI1y34gYSeC8ID7nA5huzNlD+MnLuLBF26uqDgNuQK1nUJyVTWP8c9R
tKzliSPVJm3AziiKAwUNJfw1hmoJaFZ4iGqo7tjlwmx4JFGm2CeyMYx3/4e7M9lx3NrS9asIZ1J1
gKKP+qZQZSDVRJuRGY6I7DwRGAqapMRO7CSqcIE7qYeocY3O4M7u8M78JvdJ6ttU0NamlFJEch/b
cBqwrVDk4uZu1l7Nv/4VR7A1nePQ9Rc/gTQb0F2hbUJG+X7ayRKinfRTnJ+F9O6yZ5R9ed7EpqFN
A9gHiEYkgYtPr1ZcHtMzfO7u/Cd/HS/qZ0uIh1ajznKTdj+24HdaDludRdM9W9v+pn7bN9tW/LZp
Oh2bRjutIFmYQ6dlCSa7edyA6aXXXiTOu7gxdUC9rBPaTF9Q5d3TLkyzFad3bcAwLvTKqPrJYA19
yu0ipI3Ml3qd+Mp61Ji7MIWMKKxqt0I2ieebl42m5hsQeweCXLe5tidTp7UCzmXShOZ8MPC0+jhr
RuvoPlhpkXeeYeVa5wHh+OzS6mLpjYN1azofp55lRuNeXzPbo9V05ayuE7MVts/pJDNYjcJli85Q
7WkahFf0wez27xd9Lel/zqbZINyM5ikol8lac3xzZIeJ1TmHX8a1KKDo9tMzLDHKKjr9qLkeOZt+
mA4zZNvjtAEsZTEa2LTkgAMHJHYvGza7q/4iZLPT5WsC58aSzoG0YYyzW83StM0ViSgzfr9Kk6b9
JW1G7c75agqI5MMmdVo0rjed9WroQhW40c05DQAnNPtIXG/o1yPRXY6YW1R/oGIIhHev27K6/Um7
F0AVCoFqu3XW7a577g1Y0Laove2mcMsMzagT1T3KbjIq2of9BKarYcuZRuEDQ+ivLtc4rM7FfJkO
6pOk3Vq7dz4o2cBY4uEv6AEE+8pt1m8sO/WRDXEXSLrmChayJtuPvkDLTTvzR8Gi18m8Ud1phBFU
+oHvuWOWrmXTrG5Dd5B3QdvqxRnkyNN0+uOSIdE7SKP727QzdqI2PCGrJWgpvZ2u11Oqh1omvNKu
hyK4mS+mrnlJBard7478IJ7H61GaeYONUdd6Db8xtD1zvukMKZFNuE4bnqk1LtIUvP2TB1rCji8g
n2Mmxs0lbtAThRx9e+JRHjV4PH5TlO0LsL7QYzeaA3CplHyXoRJg4YOA4+B8Cuh39mlgtayndb0f
/dBsL+mD9+pn5ZQ4gugQNGz5vmhFdADM4t78UwLd6YUfdNbNMUHSOAVwuuwvX2tUwHSy7aiKc0ng
t2SisUBzOus52kPDibz+sFUHfDlywnB903VslGjdC+wTt/zeZALSxq4HeQC6juNYsj4BLIF0CjX3
y3zQWNojn0j04izR7NZ6BotNp/fT8fksO1NtYeaCLsOHAHICvFK+5b05/SgG4SL8MrdWg8EomQah
ZVAt4vWvF2GKHm0u5r3UYzNv4ujcanbWjS+vHAEtR3CghR8PcRecWvIImu1Mo61csvjUWPm0cgPl
NrijbW58u7Jd95xuic0v2LaL5jjoOf6n48/eS2mwdYkeYC5QdwBdQdmJstsdjZ7ObvwJsvvpQ9Cd
E7M4o2bRagP31WDnPnNMZzEY0dqzOfPDzFxTe0VxRNIbNTftdeOHtDfV1icC1XkmYddYgdYRf4Dp
oHqHRSlPSeTalG+aYf0jhHhpyz63oLeC1N7rY5Pcoq3Wa+cszogrEMWZb3oEEOdW2P9sej0X7F2U
OpEPV3mdtjyjwdLrmxdEAb2uOaY/HNqlFaxO0nPu7VocYcL48IYJ6lnQafIiDjQ/M1tTr/l5DVth
99ztLRfNi1UwwAbCNrJOuRl7TrigwcdmxBSmzkAU4MjPs5ecdjvr1D+780279Y54e3M9nvZbUXBm
r5cugKmVySE6bza1eN4Y9jio5q0ZdFats7DTozXm8X20d4rABWMmg5aE1VoMSR7OellvmnG7Z3+O
omlv0nAWazByFAF05o1o3NxY6dl001mO1trCO5GUKrs9sD3nnYIpDcJeZ/LlJ7P4mh30XeszvhiW
ZjyHeudcxMOmtCXUWl9SKszdV0YBeCZWtKjw6IoKqLJb7saraONi+X7ubXqLS8rl7ctuNNDubCue
X3aTpvNKEAvPg5qsAXdG3hul3NPM0xphPHXW0edG7E9pxtRN3Y+x7U7Dcbz0m+Ew2nSoC2y50/YJ
DOD+rsYDEt0AxCEEcV+KP6xI3gqtuP7cAUk9v1rOB5p3Y9neZj7ueRCKn5jXA7uad6QUCq5GyvtB
PcqL6ZEWc1fpKvysUZpVf7ApK6C6Ytn36MmSme35FbEBiP98GoS4Y7C/8XpswWNpj/q+vTgVntjf
WShjETgg9EL8uFzi5i7cvrVIV9ZnAUodZ53u9DJqvQt7rZFJNOvi+AHan2mcCwoViRm34cEvl5Kv
p004yKNs8LkPqcMHP1g1budBFybwOvycd8eftQdYYiWhTaLhmWDgIHUmBrOT75x2vXjQTULtsxt7
Jm4VDL69yB5BkDsg/+kHjpv94GPau28h3apr9KeFHuFjsCSJ9zZoaaYZk/YRbTjIAUOD3DgL8ELq
bxdZYDlXLiA16N1pXdb5YK37q/vjg9+bKEoBsLYIfRL5Jh8tVm1n7LFJn9ueV298Im3Ts67YD8sv
ffxAC+aERVcbv/ZpEGzAhgqBdp65KM1Uyw3rsPe63U9tbdH5RJtdAGRdrTNZBkH/xOYXe1u68wSX
B2xrFPQIHs9y1juDWY5Gud2OQJs2hANmju3lJrpwIW8fkzhpD+cs5SX37Xxibtr+a80uQfMs6OHp
UAHit5zjTDrggxb2sv9pigtiX2ySgbfg7qfDy7Vp1gfaKw1LmLPpQEDcCOOH55aLCBIYWQnw1GGX
7iTxqJ1uWqN5YppXTEEEeNubn0DUlA8zuwYoM1lp0u2EbstQsYVNo+3Bqt58TJvd234/Na/CRTd5
WPnuJ5ygUx3C955GIkKE56nghsAHVLG8SYNoFS9IIKxnlAiQZd+Edbrz9vyBfd7sBXYwyeBMPhX/
KweSAKZ0hRErCmXQouWqQyeNw1Wy2NRng8HUu6WgwrtO5r3liQNx4M2IRQtSFnHV4xHIb0YTWNtr
9/36TEum6cdO2llPaLDgjP0MKslhU1sarzuAdIuqA8km3E6EH5aW0vMSupivg2C6mNFavT5cDixn
kqaZO0zny80rLQkeRWsYqvnE9YMRUz7rFMcPcHzjmbfuhuf1YLM6x+O7CbAcb+B5Sl/pyOU4d5A7
oqJB1NeVHof1Ol9m3U0GB+hK9Pvox2dm23RGXb97qvuVELWrWjpY90SjxRlAdUJyKi/aer5oL5jc
9SzqJT7d493NpQ1nxFuL5s0fj6/X3v5goWiKAOEaFycOVckuhRu3m7U2nWSWxQPncx/2mL7ZswO6
UcbWRWh2T1xlwq6U30wcLwKaRJ+5PMubvlPfgEagFmZm9oLeZ2BCHcJm6/qKdttJb+1NYP8A3CpA
RuYr9SUpR8gSSIJx5LiOyrnP9go6703fc2cDn1tuiOU2HW5wEkfrlF7VJ/bK/qyiT8hck1dGe7E5
5QVMEqgUnaSTzaAnbl707MwKhh48Kk8DL13eOVnPPfF2e7hiKl1IqwrSCwAowJRK/gxhLcuhnkl7
hHenv37sgmbbXGq9uQ0Eq++EU4/Stk22CJqTDd09VpfB2qb/hbe0fesym3YgShymNrtxGCT92B3H
qT33YnqVrbx5fI2N3mgOG3W7riU0QWpN3cYwgd+oB4IG9mWNhqhhQr4EdpzgFEVXeSoF9APKJa4A
MtbkR0v+Qj1quG7WhY88mzayO5+o5YUzyJYTOKYWXzqNbHVi6cpnj2IhAkJ5QyEUGR6bvHT1JNCm
zWXY+hGOpfkIGMh6qMFIdL4g2XXKbS5fAYJHirtbQMpQKdStyc/ybQ5BGyf4EQbKtGsE9cEctjMz
MxPNGSe0//HPzM2S0HFz3uE6HKU2eMf10F6K8tLRIBYdLEZUps1b83EEfKtNm5h2mAzRv7RRODEx
e6GHLmwqIGFw8UVZL8gqebRcnVbqTANnlrQH8cpoLul/O/aydLGifTjxW23SsqL6wkhNrRXTYhjC
/B9Mul8TbFxgt5rnHve9e8owKWkUwjCCNIjyI053F1xgaeN3pm1tOg0a8Z2vaetxs5UOzjIndi5h
uUhGCxiciAFZp8gwy45P/lSqWynrxvansK70VNcM59Ou04nv4CrzzvrzlXXheIPlld8k7BF2Vuk1
FkR61kZtj7pU5L2nO+spDHrpZIgxgE3C8gQlyAkpE+Ul/U3oT9uD5V2wWgTzEdRrjf7ITbL+eS+M
+u9iiupPlfQdmGxipoKcARQWrlZpwwLZXQVrv7G8WyRZ69ZbrYNzjSY5ny1zEI/7fVTOZtpunh+/
og4+FAAk2TbwC3skp5oNHih2V+GdS4egS4v8xHmdSOMNTG/TEXWL6VDz56vJ8YeW1EA+uTCZddhU
xLZAQsmbfdnpB8Rd4ujOX3jhqEPCe0Q/4c2YsslT9PGlWMz2UV3iiCSMoDcu2zHOXAtJbDTDO8vX
ut4lRWt+nY4jfnt6TRZv07mwps1wPmz3tWZMjVrDXJ64PMrvCspKIJIFPBB9x90sv+uGArY1aQ//
bpXMW9Sz9Z2LeFAnWzJdL064ESWNB42JUKpc/fyHMFiZSARqn7i5qnu0nnFs80YbNNJJ4lunTOuS
a5Y/hSJvNCu3Pdd96c6IGzaaZhl4d2s/s24SP5ptXG19D47NggyqE05aUIrQRWy+vAAe+ePrdo54
RcLDbcE0QeFpGeI618zePDXb9p22Gcx/4ErWRgN/k17B0OefOBkHZlMgBcWtj58EwkdeODJMa0fr
uP6dlsKEaEbr+D1dCBb68Rc6MJsC8UH0ATQr3dpKJqLjLqY0LdKCu0WDKjw6s4Wj+XTaHbcGVm+S
0r3lIs3aHXKoUeSMrF56qqS2rOcEIwtV5dw+IHqFEyO/JYAx16GXa3znNjbT2/o0IA1db9l1Z0wf
gODHaSuon3A+y2wBbCAB/cTDhopOsHsJlbQTtACxESysZTO5o38qhHARHY/GTW9DqyAwPZ45Bjjc
eOdN42Q2WMbuFQiVeJYMLHfWgFTw0eE9nruC/W22/le43m63NnL0/b/xeeYHVOiaVlz6+P37wPDu
49Aw4hs9+DfxV3/5Vfkvfn9jz0I/8n+Ky78l/SXkPz9/rMe69GHiQb2b/ZAYYXZnRIkTH/92O1Je
RAi69W0vfvD3RLzol/IX+aqgmpGP6yELjH//y8xPvFiMz7R97y/PX10+/ftfcq/zb3uS8rc5JsHR
eenkCdGtwXdwvpMHFNBTx/fM55+D0/qO0y3o+9ow0/KH73nSzjR+7e33hnNgho7/zrGhb+dFvLzg
OK/07t3md4JflHgtVGHiD1efNAXd70ARidgXduDz93+sKSAeVnEOmq3vUDTCQ+Wu3H15Djo7A35K
/vmjrbyI7VRa+U7jO9GNg1wukXzxB7W38/KN+ndY2ShiqETyPxi9f6yFF4n8SjPQZm+LuybHNu68
evM7CGOJ/GAdPf95+au/QDf8ohlHlu085YrTNqId7XvyFwrNsS9gRy8SowYUJ/2q0KRb4b9q1u9n
4KFtjx/kem3nC3E77Xz0Z4bunfgdSUlHe7/8PDn5sJ/HsvujiVD3xVRIAy++KX54YRuhHs6sLP8i
e37rd7qLNn/zU2jPMHq2QxdKMg88bT8Wd8nzK+9soKMivZinxSWxDXCOxWO+UW5kSwMlyV9R4iQJ
/cAoRiVeHvIjQTxX5fXf+WFs1d64RnliMXkFAKSK7DdJFIe6U5oHaAArTsS9T0PHQ2MmRieUeZUx
vxcnQR4xqS5ACgTjSN1R1CbyX9WecYtpZfrlpwC7IXWAo0GTBIIR4GnKT0l+NZKiF+5u9oxe2oj0
JKQCETSviDNSvgdzlYIHDXXYn2a1+1iPDQa3XYL8gBI5FcUSguW2A8NLDlaWV+gb3uvGiPzAj3VX
Xirg1x04ZJoE4AjniFZRe1v4Wx6m02/UeJTeivyS+IcbFt+XmKmIG1V+q5Ee2o+PbMDaOyO24DXW
vSdpMkWMiGANYWGRG8eHEqCLE489pIV/sXP3b5nCSdi6M6//fmfptyqk0Ou7N4N8+0g3y97FcuR3
f6dbaKR7+pNeTHxhqn91GV54VM9xBz2x4ruCRVilquAbY23P/EJOfm8Is7qq2Hsd57B2y20dGjWG
Xbuxl4mBqVWIFk8CWF98LK7R5Fct9sKZ+QDFtvF0QLfk7mHV9xghgFvq0H1CKFZk7L76BM7mL0bq
MRvjl3NdyMoXgZwSiFUCryfk/34HWAThGy8yM5NfF3XvAO+O/x9mGQ51K2RDFpOZT/CxC/SlK5cF
YSKpYIHE+uqCvVDqub7R2c6hHRSythvi2F57oejLUJcnQWQsq473Mgp1wynk5GMVyKbKYkN9WUjJ
hYpcaFWhV374VJoC0Q+iqlhqxXQ7LuTkoxVF3VXFvjUeddLFhaCtXAU77L1bmgPREKnqYH/Abg0L
MflQ9y3h5FdF8MIde68nT3btTag/yrYcINviWd9+ddwTf5VuatIy1aU+X0hizLWJa4dlm5eed9Uf
8smI4tpQ9xaFKDHj2LfFx2+flC+Ga0hbjh6V1aW+82tsun+KamUbhmRUdennPmJr98njk41Tac+k
o0hhsAq1/JB4j7XLaM/qbkDDCCpWwRy9eUxqN0kk7chn6Qrm6D/uJveTu4+T8f+qic1jhExYef/j
IVHsAApPtOcR5PwCQn1cMeze35PnMM5v40CI3hq5iVTVh9h9hX+YCfImTB7llT01s1sf65jl+Ib5
NhM9t6+HeviYyH6Hgk3zhuaCdFaXB65AyYjR6k++ZDsJSpvje+30jDxYBlrR0l1dEq1CrY/0DA12
SAOI6quqAx+VdodISFWVOfZd2yuFLrstdXK92p0RJI+OPStkiktIACarjhxvt+xEq1Cw54n+hA+a
yHHS/aBg8moz5QLzzy7eOzd+BBih6jRcsY9L6wfmtrrcGz0k8C8c8kJWPmTBpV51yDfkFCKcfl26
gkEsVhd9S5Y69mt3pXAFefvqsrfhims7jqNcm74zUlvWIKLWrerkbJ/yNpmVrE4lmi9kRZ/0p3z4
D/4jMeRiwLlp2FSwAg9JuNjOz4h96UeHlCEtlovnfrsNup2oj7Y3Y8rzNyLgWdtqBTJW8soIoErV
lRmGnN/Iqn20Q9M+qOSxjKo/5sP90Sco2MhD36MfqXSuAdVWH/mIVMFMl7dUT4GKu9dlqwgGn+qD
vRexxwn5JYAecnymKRL9VTfLdndiwsTWz393DDcrRIqDBpio+Fhh/4sXuNF5guyKwW8lSjjVvMD2
Fqj98xlBoZnx10KseAlo0k6HZnfN5slvavnn2dKqVv8fL3Pw5ifTIr3ItpX8bwWn7M3GwN6257Jg
BUfhTUiwQL7NFOxP4hqmg6kWWbubUvCiVt35N5nuuXKYStBbVRULf0x50RSoMWphPEOyKgVZe9Wx
jnT30X+S10y0jaoq9z60a28JSEm+oij8qSqY1KAnC1WwcS8A+9Wuxb/u39wVY8ytYFHiW3XIl94T
TRJLqXXKtZVIlpeOlk/VpV7pgawaINWtLvU6C036D5ZOBt3xqoveAlOu/dCQdkbOrlZ18bYAkgOy
FWyMa3I7C2t/ShSc67d6KZzSUmAX3wijb++ICObBqrOMo2j6JfQP1bEKBOvOk53KPkLeurXyiHVH
z8pnWoU59s4IdDl/Jsozqw73VsdiN5xDPhrltCrkL/ZMFdiMFQgGHGkHwZ6fdxRE89J0EtRTeoDa
KIaZ+8aC56bqdD9Yul3ObTRV2BYPOh299ma62VSwhA+6vZL1PmXPCqaCMIEwC8tqjtqj6sI/bB6N
A9OhIgb70TZiT3eLMeZbQ4Wqe09Oyk9rl3ESJkHtb7VJ7Id+nDyfzN3HCZIVBQvw/MDrxNMjyw55
ZPG/9qGH9qh9K0ZRwWcNCPo52SF9A8ZPhe1zYz89OUZtokdxMVyxRlscytcPcPRC3fA8a/eWvQA7
6DFrv/zvNu23+1AQwEAIFYS6bsStorNAoe38///9X9FCfDoPMzBkjOBCf/SJAR+aVNBHXaoWi0F9
+8I92K4fam9FTrAQJqYVGhfK91RsDAOnYFFs9+hvY1uHaDzmrX5IvCc5pgRjFgTtCh469hdPPhP4
oC9wI21XMhMHgsVORU74Wk9gQpZy8A0aYML8pcCQudU1x9Zmlq1rUZTsLs3zMxSs/T2e9gHJCnTQ
Wz2IrZJZs52ak5fA7xdY2kLm/4SRJQcgkew3Ktg8b/ByyfTs7p+Ta3s6hZvXBchjFb2/qtpnQ8Oh
qbh8uStwY4Z+xMTmKYoLI9wYpp+WohUqEi8MXi8hDVWkWYaJYwIql1ZQlKVXneuxIYJsklpUgSG6
DJkGGQHdVbDhJlFcLrcQnOJVJ2G0MYTuLgTlV6qCuT2z92Dgomy56mjP9NA3DpkZR2skXmhZbTMM
xSDFTIgKvqpDPrcfQWaXQIcqHNBzEs1eZEhpHUEMUXnARgiCRBarYh4oDZhJppvoklx1sKPQJ3sm
bV9qgavLvUjwwENpEiCaqy73klhHSTnAaK5Abqw78mhVZOuvjLC0wWDmqD7YK9yWGz2Tk4YQcVSX
/FaHCkreDSqSBm/t2ErKpgmEqtUHfO/4qb4oD1nBHL+10evkZXGXShUFbRXznKwN8jNJKJvlKsIb
N75DI3p5DQUDYlVNQSRXL1UQCdrjymKFbi/EiDsD6r/i47c7u18pnYOAUoFsP1zpsq5QcTVDGlJW
bCrAcLfU9iZmyUNTUVF2R8Si5GzAIFF9esWJLiebQQIoEJxrTfBTMrxFhddxH5TKjqjMVDDgVMeh
C58KSeJ0QDtefPz203G/Mp7kywMKGxVi7RgEQnkbQ9lUXfaHhajskswfapcVyN2WFV6TMHjyZbdR
RVL7I8bVjH03gn6nGGy+jEdrdl9obwsQpuEZZihvaBVezT1AEvlSpeVy8QLfvvEIsBo1/yeMFwn6
AjWTivKsbbaYXKZBWl4ePY2MVdhz17AwpdJsDwbw/u5zGSSvhhb//J/i3BxyzWh2B0fRgI7PdNEU
TLKnH/c7htYEZ8afMLJ2kCCk84dGz+V1y1WXYncniXMPu8zujybPgMCc3EZ6VvFN8cNjBS7EvexN
SbdXVzYjn8ykwJFL5qUK7MHEqd3rTkplS1gMUyh1FQBcahdiwyVZtCt4n4bm9foFJNST4AHZlUsK
o/j47Tr9HRMc6tQnFaJyI/5oyfwL77dbKBbkjA6NAIqnfG3Ah3bnkT2rkOmid4DkpNj9I8EE9Xx+
jiBSK5bNH3r3HdopaTDF+XzR989eXr7JMYskQd/wVkdm4Hdi83jjmJAfSVtYQciOsjqcumLHitlT
EAGjoVwEnEMSKzheDaGKs68di9MJmSFOl2SVqYCeDMFCeE92MToxBSrQISNLl7wiFZ5AUeQm7FNR
hjISyLXdgbcVuDFjw/VnAChgSTr9PAU7EBSwEfoyt8DpYt/Tm2XkAyaQgYgqCmd+oWHJKd4OFx6q
qDEb6YFR+2iET5LRcZRs64V31nhuE9aTiwS7Jy+t0xM+MbMg3t2NKhCJkyXWho/ec2rnCd61pFO6
CnTKhHqrEnZXhRs5iS3bD2R1rQJNIsqKz8HNy5JFj6OqyvUcgI+kXEUjgspCKSORluy0Y3h6o+1v
BArwq4919PP/jY3a0z9dpn6pbo3uTtXFXxteJk3FAaLF5NU++Vv7sWwVNFREhQBh+fQZL147N5hV
QLwYb2kWVBRN3oBRM/UIK18esIJlI4nlxzIejZZUxWO+3ZYRaLuVZHXQbk2J2JJQBaf4hot0Vk6s
KJlbsIblwsiGaEpSVe/c6EJyOfjfUHHN3fgboX/LJesq8B/vbEz84uXzI6fiysilyvdFQ0Xx6VYN
a0M7ivREGrUKHoO7n/+eeCWadZiii+d8+8G7wzMpsZOoKLS6N7KZZTiOXO5Bg+LqI37mkd3jFKYb
rwLhIjwv597yFsdVT+C9IFzUa28Nys+KUYotTc+v4uO3r+E9ib1SxU5TBYHcPbw1kg0EdWn10T74
spdG47PqQu9//m+/9uC7P/89h/zdhj//H29my3widOmo/iDYpuxSrREBfgVydW9TVtD0Jqwu+IO5
d8BVAESIEywAVNbO9Egyi2hCXX3M0IbbJZu+qSQMTBxGEKwUI8xPoIoL9sc9H6SpAhTxo+0+6o8r
WWOo4ATc6tD9860CbTGksOUBY06qnIO7rJj0b9dzbx4zuey6R7UVZauiAzDpQhT1aX/qUMT1t4k2
C1raP2WmDT6PPb54FfAPssM/+c7iOcNabB9xZmk52oRhjt59JHNpQZp3CTx+Rf9+676lt/8TRuBD
U0y5HNBQUU42pPy4hGlUATYYhvpGVkoqDA+RJ5L0s4qwwMh3/HJQS0XB42QG0ZqcAlXBKX4GK9zM
EhHJUnhLxXVypjuLrwItFNhH5wnUI3IkSklBMx43yVBpazRUYPZF+Ti522xXHzZER/rj+u90HPHW
CJNCSu5tq4h4fgiT8mCbKk7IR/y0Dbz10sLRYaF4ga8ZGb/fNXCoH8mf8FLYtqSBwlZ3fWlxVGD+
hxRqlLlUFYTH7oW69Q+yy6ngRBn5gpLvn68NQDOe+ddDiDEVUd8cTCfYg+EPE4r40HNUwMpHvl/Y
ZFFx3IS+UIEtP7PnknOmgm/jDOis4PouWlHkcEbRn3GPCOhoV4cXphOf70LRUHJfvoJAx7P83IET
iy0giNANb5th1d7yUVoUFRcDCCcJZ6uCPv7CACb9vEPzd7iZjSlXcIqfSS9B9W+x0b6m109fb9cU
hD/i/ReS8itORURoZIUwakBsfMBRoYFx8bxvH/k7Y1Ub6c4BjKwK4PA7u8Q2qyLf+1H3SFTL5oQK
Asl3JDJkqSrOrJjgHw0yUHINKxje6ot3a8cziD8PXi608VLwAD2AaVy8woFEsBq6A6ec0FCwqbmk
ImgIDtMgqYBPbslALwwHxup/qb2JYKyNSKDkyuZBnFhA/lB5jBLPkuwUuqtVX5QHf4FtKu1U2mCr
kEuRZiFGaLBmS8VoE+pWSoNVsDM/sbz2lpb4LInhvJEGriK9u2dkNlWQh4wEy5WgtC4O7e64OzCw
9nq0c+tQSFCHrkRFJdmH3VZZdOTy/LD2PoG0B3vxoBnXE0QpdVpC9ImC0eDwNPTnd3R8DrRIrOr4
7L6NuFiPg9x3f3uyi39XiSU+0Frwz/eWh7pQ/rZvuTX0cnR2sZTFAI4VLJwbPgTikgZSwbV3l0Tl
ZKAKZqaHn/8f2bXM2FU8tGUsPn7NlDy0z3+b3MahDp7Fsvx5kPSH+nj+wd7y0BbYKRh41pMzB/fr
+/8BAAD//w==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sz="1100" b="1" u="sng"/>
          </a:pPr>
          <a:endParaRPr lang="en-US" sz="1100" b="1" i="0" u="none" strike="noStrike" baseline="0">
            <a:solidFill>
              <a:sysClr val="window" lastClr="FFFFFF">
                <a:lumMod val="95000"/>
              </a:sysClr>
            </a:solidFill>
            <a:latin typeface="Arial"/>
            <a:cs typeface="Arial"/>
          </a:endParaRPr>
        </a:p>
      </cx:txPr>
    </cx:legend>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plotArea>
      <cx:plotAreaRegion>
        <cx:plotSurface>
          <cx:spPr>
            <a:noFill/>
            <a:ln>
              <a:noFill/>
            </a:ln>
          </cx:spPr>
        </cx:plotSurface>
        <cx:series layoutId="funnel" uniqueId="{F12E3507-AA06-4993-A4CB-9D289B75DC3F}">
          <cx:tx>
            <cx:txData>
              <cx:f>_xlchart.v2.5</cx:f>
              <cx:v>%</cx:v>
            </cx:txData>
          </cx:tx>
          <cx:dataPt idx="0">
            <cx:spPr>
              <a:solidFill>
                <a:srgbClr val="B22600">
                  <a:lumMod val="60000"/>
                  <a:lumOff val="40000"/>
                </a:srgbClr>
              </a:solidFill>
            </cx:spPr>
          </cx:dataPt>
          <cx:dataPt idx="1">
            <cx:spPr>
              <a:solidFill>
                <a:srgbClr val="FFBD47">
                  <a:lumMod val="75000"/>
                </a:srgbClr>
              </a:solidFill>
            </cx:spPr>
          </cx:dataPt>
          <cx:dataPt idx="3">
            <cx:spPr>
              <a:solidFill>
                <a:srgbClr val="E84C22"/>
              </a:solidFill>
            </cx:spPr>
          </cx:dataPt>
          <cx:dataPt idx="4">
            <cx:spPr>
              <a:solidFill>
                <a:srgbClr val="FFBD47">
                  <a:lumMod val="75000"/>
                </a:srgbClr>
              </a:solidFill>
            </cx:spPr>
          </cx:dataPt>
          <cx:dataPt idx="5">
            <cx:spPr>
              <a:solidFill>
                <a:srgbClr val="E84C22">
                  <a:lumMod val="60000"/>
                  <a:lumOff val="40000"/>
                  <a:alpha val="94000"/>
                </a:srgbClr>
              </a:solidFill>
            </cx:spPr>
          </cx:dataPt>
          <cx:data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rial"/>
                  <a:cs typeface="Arial"/>
                </a:endParaRPr>
              </a:p>
            </cx:txPr>
            <cx:visibility seriesName="0" categoryName="0" value="1"/>
          </cx:dataLabels>
          <cx:dataId val="0"/>
        </cx:series>
      </cx:plotAreaRegion>
      <cx:axis id="0">
        <cx:catScaling gapWidth="0"/>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rial"/>
              <a:cs typeface="Aria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3.png"/><Relationship Id="rId7" Type="http://schemas.microsoft.com/office/2014/relationships/chartEx" Target="../charts/chartEx1.xml"/><Relationship Id="rId12" Type="http://schemas.microsoft.com/office/2014/relationships/chartEx" Target="../charts/chartEx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4.xml"/><Relationship Id="rId5" Type="http://schemas.openxmlformats.org/officeDocument/2006/relationships/chart" Target="../charts/chart10.xml"/><Relationship Id="rId10" Type="http://schemas.openxmlformats.org/officeDocument/2006/relationships/image" Target="../media/image5.emf"/><Relationship Id="rId4" Type="http://schemas.openxmlformats.org/officeDocument/2006/relationships/image" Target="../media/image4.svg"/><Relationship Id="rId9"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18</xdr:col>
      <xdr:colOff>287470</xdr:colOff>
      <xdr:row>69</xdr:row>
      <xdr:rowOff>117268</xdr:rowOff>
    </xdr:from>
    <xdr:to>
      <xdr:col>28</xdr:col>
      <xdr:colOff>593631</xdr:colOff>
      <xdr:row>100</xdr:row>
      <xdr:rowOff>151191</xdr:rowOff>
    </xdr:to>
    <xdr:graphicFrame macro="">
      <xdr:nvGraphicFramePr>
        <xdr:cNvPr id="9" name="Chart 8">
          <a:extLst>
            <a:ext uri="{FF2B5EF4-FFF2-40B4-BE49-F238E27FC236}">
              <a16:creationId xmlns:a16="http://schemas.microsoft.com/office/drawing/2014/main" id="{C4FB434E-F241-4D91-9717-6D88E60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38552</xdr:colOff>
      <xdr:row>67</xdr:row>
      <xdr:rowOff>18620</xdr:rowOff>
    </xdr:from>
    <xdr:to>
      <xdr:col>18</xdr:col>
      <xdr:colOff>364537</xdr:colOff>
      <xdr:row>97</xdr:row>
      <xdr:rowOff>134605</xdr:rowOff>
    </xdr:to>
    <xdr:graphicFrame macro="">
      <xdr:nvGraphicFramePr>
        <xdr:cNvPr id="10" name="Chart 9">
          <a:extLst>
            <a:ext uri="{FF2B5EF4-FFF2-40B4-BE49-F238E27FC236}">
              <a16:creationId xmlns:a16="http://schemas.microsoft.com/office/drawing/2014/main" id="{36967419-FCD0-4E83-8F9E-93B33CB48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216704</xdr:colOff>
      <xdr:row>27</xdr:row>
      <xdr:rowOff>260593</xdr:rowOff>
    </xdr:from>
    <xdr:to>
      <xdr:col>25</xdr:col>
      <xdr:colOff>284740</xdr:colOff>
      <xdr:row>38</xdr:row>
      <xdr:rowOff>98063</xdr:rowOff>
    </xdr:to>
    <xdr:sp macro="" textlink="">
      <xdr:nvSpPr>
        <xdr:cNvPr id="11" name="Rectangle 10">
          <a:extLst>
            <a:ext uri="{FF2B5EF4-FFF2-40B4-BE49-F238E27FC236}">
              <a16:creationId xmlns:a16="http://schemas.microsoft.com/office/drawing/2014/main" id="{918FE6E7-BE3A-4E60-88ED-1AE8999432C4}"/>
            </a:ext>
          </a:extLst>
        </xdr:cNvPr>
        <xdr:cNvSpPr/>
      </xdr:nvSpPr>
      <xdr:spPr>
        <a:xfrm>
          <a:off x="15809482" y="4729112"/>
          <a:ext cx="4348406" cy="1930618"/>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rgbClr val="FF0000"/>
              </a:solidFill>
            </a:rPr>
            <a:t>Correlation subjet to statistical</a:t>
          </a:r>
          <a:r>
            <a:rPr lang="en-US" sz="3200" baseline="0">
              <a:solidFill>
                <a:srgbClr val="FF0000"/>
              </a:solidFill>
            </a:rPr>
            <a:t> tests</a:t>
          </a:r>
          <a:endParaRPr lang="en-US" sz="3200">
            <a:solidFill>
              <a:srgbClr val="FF0000"/>
            </a:solidFill>
          </a:endParaRPr>
        </a:p>
      </xdr:txBody>
    </xdr:sp>
    <xdr:clientData/>
  </xdr:twoCellAnchor>
  <xdr:twoCellAnchor>
    <xdr:from>
      <xdr:col>18</xdr:col>
      <xdr:colOff>511167</xdr:colOff>
      <xdr:row>44</xdr:row>
      <xdr:rowOff>117803</xdr:rowOff>
    </xdr:from>
    <xdr:to>
      <xdr:col>27</xdr:col>
      <xdr:colOff>575575</xdr:colOff>
      <xdr:row>67</xdr:row>
      <xdr:rowOff>77274</xdr:rowOff>
    </xdr:to>
    <xdr:graphicFrame macro="">
      <xdr:nvGraphicFramePr>
        <xdr:cNvPr id="12" name="Chart 11">
          <a:extLst>
            <a:ext uri="{FF2B5EF4-FFF2-40B4-BE49-F238E27FC236}">
              <a16:creationId xmlns:a16="http://schemas.microsoft.com/office/drawing/2014/main" id="{29456173-0D3A-4355-92CE-63CF18A12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136070</xdr:colOff>
      <xdr:row>48</xdr:row>
      <xdr:rowOff>39689</xdr:rowOff>
    </xdr:from>
    <xdr:to>
      <xdr:col>18</xdr:col>
      <xdr:colOff>176389</xdr:colOff>
      <xdr:row>65</xdr:row>
      <xdr:rowOff>126094</xdr:rowOff>
    </xdr:to>
    <xdr:graphicFrame macro="">
      <xdr:nvGraphicFramePr>
        <xdr:cNvPr id="13" name="Chart 12">
          <a:extLst>
            <a:ext uri="{FF2B5EF4-FFF2-40B4-BE49-F238E27FC236}">
              <a16:creationId xmlns:a16="http://schemas.microsoft.com/office/drawing/2014/main" id="{05C16EFE-13DD-4E85-BEAF-C452D9A34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777692</xdr:colOff>
      <xdr:row>189</xdr:row>
      <xdr:rowOff>139262</xdr:rowOff>
    </xdr:from>
    <xdr:to>
      <xdr:col>8</xdr:col>
      <xdr:colOff>609088</xdr:colOff>
      <xdr:row>206</xdr:row>
      <xdr:rowOff>90652</xdr:rowOff>
    </xdr:to>
    <xdr:graphicFrame macro="">
      <xdr:nvGraphicFramePr>
        <xdr:cNvPr id="5" name="Chart 4">
          <a:extLst>
            <a:ext uri="{FF2B5EF4-FFF2-40B4-BE49-F238E27FC236}">
              <a16:creationId xmlns:a16="http://schemas.microsoft.com/office/drawing/2014/main" id="{1A2DC014-FDA1-4928-8FEC-992FBC5BE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83935</xdr:colOff>
      <xdr:row>162</xdr:row>
      <xdr:rowOff>111307</xdr:rowOff>
    </xdr:from>
    <xdr:to>
      <xdr:col>5</xdr:col>
      <xdr:colOff>607628</xdr:colOff>
      <xdr:row>165</xdr:row>
      <xdr:rowOff>118606</xdr:rowOff>
    </xdr:to>
    <xdr:sp macro="" textlink="">
      <xdr:nvSpPr>
        <xdr:cNvPr id="8" name="Arrow: Bent 7">
          <a:extLst>
            <a:ext uri="{FF2B5EF4-FFF2-40B4-BE49-F238E27FC236}">
              <a16:creationId xmlns:a16="http://schemas.microsoft.com/office/drawing/2014/main" id="{F3F92D23-225A-45DA-A05C-7C4A9FCB60B3}"/>
            </a:ext>
          </a:extLst>
        </xdr:cNvPr>
        <xdr:cNvSpPr/>
      </xdr:nvSpPr>
      <xdr:spPr>
        <a:xfrm rot="5400000">
          <a:off x="3666758" y="26198311"/>
          <a:ext cx="499972" cy="1534584"/>
        </a:xfrm>
        <a:prstGeom prst="bentArrow">
          <a:avLst>
            <a:gd name="adj1" fmla="val 25000"/>
            <a:gd name="adj2" fmla="val 25000"/>
            <a:gd name="adj3" fmla="val 25000"/>
            <a:gd name="adj4" fmla="val 481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908399</xdr:colOff>
      <xdr:row>211</xdr:row>
      <xdr:rowOff>13230</xdr:rowOff>
    </xdr:from>
    <xdr:to>
      <xdr:col>9</xdr:col>
      <xdr:colOff>415118</xdr:colOff>
      <xdr:row>221</xdr:row>
      <xdr:rowOff>126233</xdr:rowOff>
    </xdr:to>
    <xdr:graphicFrame macro="">
      <xdr:nvGraphicFramePr>
        <xdr:cNvPr id="10" name="Chart 9">
          <a:extLst>
            <a:ext uri="{FF2B5EF4-FFF2-40B4-BE49-F238E27FC236}">
              <a16:creationId xmlns:a16="http://schemas.microsoft.com/office/drawing/2014/main" id="{1A94536B-9FB2-4802-9F6C-231060358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317255</xdr:colOff>
      <xdr:row>209</xdr:row>
      <xdr:rowOff>162248</xdr:rowOff>
    </xdr:from>
    <xdr:to>
      <xdr:col>6</xdr:col>
      <xdr:colOff>845146</xdr:colOff>
      <xdr:row>223</xdr:row>
      <xdr:rowOff>59480</xdr:rowOff>
    </xdr:to>
    <xdr:graphicFrame macro="">
      <xdr:nvGraphicFramePr>
        <xdr:cNvPr id="12" name="Chart 11">
          <a:extLst>
            <a:ext uri="{FF2B5EF4-FFF2-40B4-BE49-F238E27FC236}">
              <a16:creationId xmlns:a16="http://schemas.microsoft.com/office/drawing/2014/main" id="{9525414D-7BF1-4F53-9FF6-FF90468D2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940092</xdr:colOff>
      <xdr:row>213</xdr:row>
      <xdr:rowOff>131379</xdr:rowOff>
    </xdr:from>
    <xdr:to>
      <xdr:col>16</xdr:col>
      <xdr:colOff>281006</xdr:colOff>
      <xdr:row>225</xdr:row>
      <xdr:rowOff>50507</xdr:rowOff>
    </xdr:to>
    <xdr:graphicFrame macro="">
      <xdr:nvGraphicFramePr>
        <xdr:cNvPr id="13" name="Chart 12">
          <a:extLst>
            <a:ext uri="{FF2B5EF4-FFF2-40B4-BE49-F238E27FC236}">
              <a16:creationId xmlns:a16="http://schemas.microsoft.com/office/drawing/2014/main" id="{8A783A6A-CD8B-46F2-836D-F8F77C857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906406</xdr:colOff>
      <xdr:row>177</xdr:row>
      <xdr:rowOff>55325</xdr:rowOff>
    </xdr:from>
    <xdr:to>
      <xdr:col>21</xdr:col>
      <xdr:colOff>445229</xdr:colOff>
      <xdr:row>194</xdr:row>
      <xdr:rowOff>36495</xdr:rowOff>
    </xdr:to>
    <xdr:graphicFrame macro="">
      <xdr:nvGraphicFramePr>
        <xdr:cNvPr id="16" name="Chart 15">
          <a:extLst>
            <a:ext uri="{FF2B5EF4-FFF2-40B4-BE49-F238E27FC236}">
              <a16:creationId xmlns:a16="http://schemas.microsoft.com/office/drawing/2014/main" id="{BB974572-C570-4C38-9942-DCB8994CA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499710</xdr:colOff>
      <xdr:row>0</xdr:row>
      <xdr:rowOff>202012</xdr:rowOff>
    </xdr:from>
    <xdr:to>
      <xdr:col>17</xdr:col>
      <xdr:colOff>345199</xdr:colOff>
      <xdr:row>2</xdr:row>
      <xdr:rowOff>86551</xdr:rowOff>
    </xdr:to>
    <xdr:sp macro="" textlink="">
      <xdr:nvSpPr>
        <xdr:cNvPr id="20" name="Rectangle: Rounded Corners 19">
          <a:extLst>
            <a:ext uri="{FF2B5EF4-FFF2-40B4-BE49-F238E27FC236}">
              <a16:creationId xmlns:a16="http://schemas.microsoft.com/office/drawing/2014/main" id="{63C5DB1B-A926-4126-A875-2631BC7915D9}"/>
            </a:ext>
          </a:extLst>
        </xdr:cNvPr>
        <xdr:cNvSpPr/>
      </xdr:nvSpPr>
      <xdr:spPr>
        <a:xfrm>
          <a:off x="7814910" y="202012"/>
          <a:ext cx="2893489" cy="617964"/>
        </a:xfrm>
        <a:prstGeom prst="roundRect">
          <a:avLst/>
        </a:prstGeom>
        <a:solidFill>
          <a:schemeClr val="tx2">
            <a:lumMod val="75000"/>
          </a:schemeClr>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457014</xdr:colOff>
      <xdr:row>0</xdr:row>
      <xdr:rowOff>190770</xdr:rowOff>
    </xdr:from>
    <xdr:to>
      <xdr:col>17</xdr:col>
      <xdr:colOff>284809</xdr:colOff>
      <xdr:row>1</xdr:row>
      <xdr:rowOff>34712</xdr:rowOff>
    </xdr:to>
    <xdr:sp macro="" textlink="Inputs!F23">
      <xdr:nvSpPr>
        <xdr:cNvPr id="51" name="TextBox 50">
          <a:extLst>
            <a:ext uri="{FF2B5EF4-FFF2-40B4-BE49-F238E27FC236}">
              <a16:creationId xmlns:a16="http://schemas.microsoft.com/office/drawing/2014/main" id="{AC0144B6-36EE-41DD-802E-5693378AD662}"/>
            </a:ext>
          </a:extLst>
        </xdr:cNvPr>
        <xdr:cNvSpPr txBox="1"/>
      </xdr:nvSpPr>
      <xdr:spPr>
        <a:xfrm>
          <a:off x="8389553" y="190770"/>
          <a:ext cx="2268576" cy="412796"/>
        </a:xfrm>
        <a:prstGeom prst="rect">
          <a:avLst/>
        </a:prstGeom>
        <a:no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fld id="{8648E614-6E9C-4CCC-B175-DB502FDF5BA2}" type="TxLink">
            <a:rPr lang="en-US" sz="2000" b="1">
              <a:solidFill>
                <a:schemeClr val="bg1"/>
              </a:solidFill>
              <a:latin typeface="+mn-lt"/>
              <a:ea typeface="+mn-ea"/>
              <a:cs typeface="+mn-cs"/>
            </a:rPr>
            <a:pPr marL="0" indent="0" algn="l"/>
            <a:t> $117,816,481.46 </a:t>
          </a:fld>
          <a:endParaRPr lang="en-US" sz="2000" b="1">
            <a:solidFill>
              <a:schemeClr val="bg1"/>
            </a:solidFill>
            <a:latin typeface="+mn-lt"/>
            <a:ea typeface="+mn-ea"/>
            <a:cs typeface="+mn-cs"/>
          </a:endParaRPr>
        </a:p>
      </xdr:txBody>
    </xdr:sp>
    <xdr:clientData/>
  </xdr:twoCellAnchor>
  <xdr:twoCellAnchor>
    <xdr:from>
      <xdr:col>0</xdr:col>
      <xdr:colOff>211666</xdr:colOff>
      <xdr:row>22</xdr:row>
      <xdr:rowOff>46814</xdr:rowOff>
    </xdr:from>
    <xdr:to>
      <xdr:col>7</xdr:col>
      <xdr:colOff>440403</xdr:colOff>
      <xdr:row>46</xdr:row>
      <xdr:rowOff>157452</xdr:rowOff>
    </xdr:to>
    <xdr:sp macro="" textlink="">
      <xdr:nvSpPr>
        <xdr:cNvPr id="26" name="Rectangle: Rounded Corners 25">
          <a:extLst>
            <a:ext uri="{FF2B5EF4-FFF2-40B4-BE49-F238E27FC236}">
              <a16:creationId xmlns:a16="http://schemas.microsoft.com/office/drawing/2014/main" id="{62526B26-4838-4146-B4A8-5CBF3EE3A79D}"/>
            </a:ext>
          </a:extLst>
        </xdr:cNvPr>
        <xdr:cNvSpPr/>
      </xdr:nvSpPr>
      <xdr:spPr>
        <a:xfrm>
          <a:off x="211666" y="4056532"/>
          <a:ext cx="4494503" cy="4043541"/>
        </a:xfrm>
        <a:prstGeom prst="roundRect">
          <a:avLst>
            <a:gd name="adj" fmla="val 3904"/>
          </a:avLst>
        </a:prstGeom>
        <a:solidFill>
          <a:schemeClr val="tx2">
            <a:lumMod val="75000"/>
          </a:schemeClr>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251682</xdr:colOff>
      <xdr:row>3</xdr:row>
      <xdr:rowOff>75523</xdr:rowOff>
    </xdr:from>
    <xdr:to>
      <xdr:col>12</xdr:col>
      <xdr:colOff>560918</xdr:colOff>
      <xdr:row>21</xdr:row>
      <xdr:rowOff>113651</xdr:rowOff>
    </xdr:to>
    <xdr:sp macro="" textlink="">
      <xdr:nvSpPr>
        <xdr:cNvPr id="30" name="Rectangle: Rounded Corners 29">
          <a:extLst>
            <a:ext uri="{FF2B5EF4-FFF2-40B4-BE49-F238E27FC236}">
              <a16:creationId xmlns:a16="http://schemas.microsoft.com/office/drawing/2014/main" id="{F01B0365-B135-4A05-88D1-E6E782D1E846}"/>
            </a:ext>
          </a:extLst>
        </xdr:cNvPr>
        <xdr:cNvSpPr/>
      </xdr:nvSpPr>
      <xdr:spPr>
        <a:xfrm>
          <a:off x="3898396" y="969059"/>
          <a:ext cx="3955951" cy="2977271"/>
        </a:xfrm>
        <a:prstGeom prst="roundRect">
          <a:avLst>
            <a:gd name="adj" fmla="val 3904"/>
          </a:avLst>
        </a:prstGeom>
        <a:solidFill>
          <a:schemeClr val="tx2">
            <a:lumMod val="75000"/>
          </a:schemeClr>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510967</xdr:colOff>
      <xdr:row>22</xdr:row>
      <xdr:rowOff>24802</xdr:rowOff>
    </xdr:from>
    <xdr:to>
      <xdr:col>15</xdr:col>
      <xdr:colOff>78438</xdr:colOff>
      <xdr:row>46</xdr:row>
      <xdr:rowOff>136462</xdr:rowOff>
    </xdr:to>
    <xdr:sp macro="" textlink="">
      <xdr:nvSpPr>
        <xdr:cNvPr id="42" name="Rectangle: Rounded Corners 41">
          <a:extLst>
            <a:ext uri="{FF2B5EF4-FFF2-40B4-BE49-F238E27FC236}">
              <a16:creationId xmlns:a16="http://schemas.microsoft.com/office/drawing/2014/main" id="{773DCD2B-885D-4272-ADF3-3AE8F254FFC3}"/>
            </a:ext>
          </a:extLst>
        </xdr:cNvPr>
        <xdr:cNvSpPr/>
      </xdr:nvSpPr>
      <xdr:spPr>
        <a:xfrm>
          <a:off x="4772938" y="4043978"/>
          <a:ext cx="4438294" cy="4056131"/>
        </a:xfrm>
        <a:prstGeom prst="roundRect">
          <a:avLst>
            <a:gd name="adj" fmla="val 3904"/>
          </a:avLst>
        </a:prstGeom>
        <a:solidFill>
          <a:schemeClr val="tx2">
            <a:lumMod val="75000"/>
          </a:schemeClr>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168716</xdr:colOff>
      <xdr:row>22</xdr:row>
      <xdr:rowOff>20854</xdr:rowOff>
    </xdr:from>
    <xdr:to>
      <xdr:col>22</xdr:col>
      <xdr:colOff>333346</xdr:colOff>
      <xdr:row>46</xdr:row>
      <xdr:rowOff>132516</xdr:rowOff>
    </xdr:to>
    <xdr:sp macro="" textlink="">
      <xdr:nvSpPr>
        <xdr:cNvPr id="43" name="Rectangle: Rounded Corners 42">
          <a:extLst>
            <a:ext uri="{FF2B5EF4-FFF2-40B4-BE49-F238E27FC236}">
              <a16:creationId xmlns:a16="http://schemas.microsoft.com/office/drawing/2014/main" id="{226DA3C5-7392-4550-B3B2-71FE3B36E3EB}"/>
            </a:ext>
          </a:extLst>
        </xdr:cNvPr>
        <xdr:cNvSpPr/>
      </xdr:nvSpPr>
      <xdr:spPr>
        <a:xfrm>
          <a:off x="9296841" y="4031937"/>
          <a:ext cx="4424422" cy="4048662"/>
        </a:xfrm>
        <a:prstGeom prst="roundRect">
          <a:avLst>
            <a:gd name="adj" fmla="val 3904"/>
          </a:avLst>
        </a:prstGeom>
        <a:solidFill>
          <a:schemeClr val="tx2">
            <a:lumMod val="75000"/>
          </a:schemeClr>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31750</xdr:colOff>
      <xdr:row>3</xdr:row>
      <xdr:rowOff>43312</xdr:rowOff>
    </xdr:from>
    <xdr:to>
      <xdr:col>22</xdr:col>
      <xdr:colOff>282864</xdr:colOff>
      <xdr:row>21</xdr:row>
      <xdr:rowOff>83051</xdr:rowOff>
    </xdr:to>
    <xdr:sp macro="" textlink="">
      <xdr:nvSpPr>
        <xdr:cNvPr id="45" name="Rectangle: Rounded Corners 44">
          <a:extLst>
            <a:ext uri="{FF2B5EF4-FFF2-40B4-BE49-F238E27FC236}">
              <a16:creationId xmlns:a16="http://schemas.microsoft.com/office/drawing/2014/main" id="{6697464C-EF04-4786-98FE-8F599B7D52C0}"/>
            </a:ext>
            <a:ext uri="{C183D7F6-B498-43B3-948B-1728B52AA6E4}">
              <adec:decorative xmlns:adec="http://schemas.microsoft.com/office/drawing/2017/decorative" val="0"/>
            </a:ext>
          </a:extLst>
        </xdr:cNvPr>
        <xdr:cNvSpPr/>
      </xdr:nvSpPr>
      <xdr:spPr>
        <a:xfrm>
          <a:off x="7936962" y="1194922"/>
          <a:ext cx="6956283" cy="3042536"/>
        </a:xfrm>
        <a:prstGeom prst="roundRect">
          <a:avLst>
            <a:gd name="adj" fmla="val 3904"/>
          </a:avLst>
        </a:prstGeom>
        <a:solidFill>
          <a:schemeClr val="tx2">
            <a:lumMod val="75000"/>
          </a:schemeClr>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196813</xdr:colOff>
      <xdr:row>3</xdr:row>
      <xdr:rowOff>75523</xdr:rowOff>
    </xdr:from>
    <xdr:to>
      <xdr:col>6</xdr:col>
      <xdr:colOff>197862</xdr:colOff>
      <xdr:row>21</xdr:row>
      <xdr:rowOff>141260</xdr:rowOff>
    </xdr:to>
    <xdr:sp macro="" textlink="">
      <xdr:nvSpPr>
        <xdr:cNvPr id="40" name="Rectangle: Rounded Corners 39">
          <a:extLst>
            <a:ext uri="{FF2B5EF4-FFF2-40B4-BE49-F238E27FC236}">
              <a16:creationId xmlns:a16="http://schemas.microsoft.com/office/drawing/2014/main" id="{1C7EFCF4-FDD9-4104-B749-58511B15106C}"/>
            </a:ext>
          </a:extLst>
        </xdr:cNvPr>
        <xdr:cNvSpPr/>
      </xdr:nvSpPr>
      <xdr:spPr>
        <a:xfrm>
          <a:off x="196813" y="969815"/>
          <a:ext cx="3652299" cy="3018487"/>
        </a:xfrm>
        <a:prstGeom prst="roundRect">
          <a:avLst>
            <a:gd name="adj" fmla="val 3904"/>
          </a:avLst>
        </a:prstGeom>
        <a:solidFill>
          <a:schemeClr val="tx2">
            <a:lumMod val="75000"/>
          </a:schemeClr>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410913</xdr:colOff>
      <xdr:row>0</xdr:row>
      <xdr:rowOff>204090</xdr:rowOff>
    </xdr:from>
    <xdr:to>
      <xdr:col>22</xdr:col>
      <xdr:colOff>265103</xdr:colOff>
      <xdr:row>2</xdr:row>
      <xdr:rowOff>93381</xdr:rowOff>
    </xdr:to>
    <xdr:sp macro="" textlink="">
      <xdr:nvSpPr>
        <xdr:cNvPr id="22" name="Rectangle: Rounded Corners 21">
          <a:extLst>
            <a:ext uri="{FF2B5EF4-FFF2-40B4-BE49-F238E27FC236}">
              <a16:creationId xmlns:a16="http://schemas.microsoft.com/office/drawing/2014/main" id="{AB256D74-E20A-4BB6-B4E5-EB48BB34EE91}"/>
            </a:ext>
          </a:extLst>
        </xdr:cNvPr>
        <xdr:cNvSpPr/>
      </xdr:nvSpPr>
      <xdr:spPr>
        <a:xfrm>
          <a:off x="10786107" y="204090"/>
          <a:ext cx="2905718" cy="623069"/>
        </a:xfrm>
        <a:prstGeom prst="roundRect">
          <a:avLst/>
        </a:prstGeom>
        <a:solidFill>
          <a:schemeClr val="tx2">
            <a:lumMod val="75000"/>
          </a:schemeClr>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12</xdr:col>
      <xdr:colOff>581002</xdr:colOff>
      <xdr:row>0</xdr:row>
      <xdr:rowOff>184252</xdr:rowOff>
    </xdr:from>
    <xdr:to>
      <xdr:col>13</xdr:col>
      <xdr:colOff>558777</xdr:colOff>
      <xdr:row>1</xdr:row>
      <xdr:rowOff>204913</xdr:rowOff>
    </xdr:to>
    <xdr:pic>
      <xdr:nvPicPr>
        <xdr:cNvPr id="3" name="Graphic 2" descr="Call center">
          <a:extLst>
            <a:ext uri="{FF2B5EF4-FFF2-40B4-BE49-F238E27FC236}">
              <a16:creationId xmlns:a16="http://schemas.microsoft.com/office/drawing/2014/main" id="{6ADFD82F-20AD-4B71-9A52-BFA89D8369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3346" y="184252"/>
          <a:ext cx="587970" cy="589780"/>
        </a:xfrm>
        <a:prstGeom prst="rect">
          <a:avLst/>
        </a:prstGeom>
      </xdr:spPr>
    </xdr:pic>
    <xdr:clientData/>
  </xdr:twoCellAnchor>
  <xdr:twoCellAnchor editAs="oneCell">
    <xdr:from>
      <xdr:col>17</xdr:col>
      <xdr:colOff>410913</xdr:colOff>
      <xdr:row>0</xdr:row>
      <xdr:rowOff>184745</xdr:rowOff>
    </xdr:from>
    <xdr:to>
      <xdr:col>19</xdr:col>
      <xdr:colOff>245982</xdr:colOff>
      <xdr:row>1</xdr:row>
      <xdr:rowOff>193101</xdr:rowOff>
    </xdr:to>
    <xdr:pic>
      <xdr:nvPicPr>
        <xdr:cNvPr id="5" name="Graphic 4" descr="Money">
          <a:extLst>
            <a:ext uri="{FF2B5EF4-FFF2-40B4-BE49-F238E27FC236}">
              <a16:creationId xmlns:a16="http://schemas.microsoft.com/office/drawing/2014/main" id="{89A66901-2852-4A94-87C8-D80CB3A224C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786107" y="184745"/>
          <a:ext cx="1055681" cy="577034"/>
        </a:xfrm>
        <a:prstGeom prst="rect">
          <a:avLst/>
        </a:prstGeom>
      </xdr:spPr>
    </xdr:pic>
    <xdr:clientData/>
  </xdr:twoCellAnchor>
  <xdr:twoCellAnchor>
    <xdr:from>
      <xdr:col>13</xdr:col>
      <xdr:colOff>539069</xdr:colOff>
      <xdr:row>0</xdr:row>
      <xdr:rowOff>504015</xdr:rowOff>
    </xdr:from>
    <xdr:to>
      <xdr:col>17</xdr:col>
      <xdr:colOff>286028</xdr:colOff>
      <xdr:row>3</xdr:row>
      <xdr:rowOff>2101</xdr:rowOff>
    </xdr:to>
    <xdr:sp macro="" textlink="">
      <xdr:nvSpPr>
        <xdr:cNvPr id="13" name="Rectangle 12">
          <a:extLst>
            <a:ext uri="{FF2B5EF4-FFF2-40B4-BE49-F238E27FC236}">
              <a16:creationId xmlns:a16="http://schemas.microsoft.com/office/drawing/2014/main" id="{9D9BEFF0-C85E-457C-B13D-F065F9144874}"/>
            </a:ext>
          </a:extLst>
        </xdr:cNvPr>
        <xdr:cNvSpPr/>
      </xdr:nvSpPr>
      <xdr:spPr>
        <a:xfrm>
          <a:off x="8452953" y="504015"/>
          <a:ext cx="2182001" cy="461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effectLst/>
              <a:latin typeface="+mn-lt"/>
              <a:ea typeface="+mn-ea"/>
              <a:cs typeface="+mn-cs"/>
            </a:rPr>
            <a:t>TOTAL</a:t>
          </a:r>
          <a:r>
            <a:rPr lang="en-US" sz="1200" b="0" i="0" u="none" strike="noStrike" baseline="0">
              <a:solidFill>
                <a:schemeClr val="bg1"/>
              </a:solidFill>
              <a:effectLst/>
              <a:latin typeface="+mn-lt"/>
              <a:ea typeface="+mn-ea"/>
              <a:cs typeface="+mn-cs"/>
            </a:rPr>
            <a:t> SALES</a:t>
          </a:r>
          <a:endParaRPr lang="en-US" sz="1200">
            <a:solidFill>
              <a:schemeClr val="bg1"/>
            </a:solidFill>
          </a:endParaRPr>
        </a:p>
      </xdr:txBody>
    </xdr:sp>
    <xdr:clientData/>
  </xdr:twoCellAnchor>
  <xdr:twoCellAnchor>
    <xdr:from>
      <xdr:col>19</xdr:col>
      <xdr:colOff>172510</xdr:colOff>
      <xdr:row>0</xdr:row>
      <xdr:rowOff>481190</xdr:rowOff>
    </xdr:from>
    <xdr:to>
      <xdr:col>22</xdr:col>
      <xdr:colOff>535289</xdr:colOff>
      <xdr:row>2</xdr:row>
      <xdr:rowOff>34876</xdr:rowOff>
    </xdr:to>
    <xdr:sp macro="" textlink="">
      <xdr:nvSpPr>
        <xdr:cNvPr id="14" name="Rectangle 13">
          <a:extLst>
            <a:ext uri="{FF2B5EF4-FFF2-40B4-BE49-F238E27FC236}">
              <a16:creationId xmlns:a16="http://schemas.microsoft.com/office/drawing/2014/main" id="{914C9F5A-0E0C-4A0B-A5A5-FD7893063ED6}"/>
            </a:ext>
          </a:extLst>
        </xdr:cNvPr>
        <xdr:cNvSpPr/>
      </xdr:nvSpPr>
      <xdr:spPr>
        <a:xfrm>
          <a:off x="11738956" y="481190"/>
          <a:ext cx="2189060" cy="3513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0" i="0">
              <a:solidFill>
                <a:schemeClr val="bg1"/>
              </a:solidFill>
              <a:effectLst/>
              <a:latin typeface="+mn-lt"/>
              <a:ea typeface="+mn-ea"/>
              <a:cs typeface="+mn-cs"/>
            </a:rPr>
            <a:t>TOTAL</a:t>
          </a:r>
          <a:r>
            <a:rPr lang="en-US" sz="1100" b="0" i="0" baseline="0">
              <a:solidFill>
                <a:schemeClr val="bg1"/>
              </a:solidFill>
              <a:effectLst/>
              <a:latin typeface="+mn-lt"/>
              <a:ea typeface="+mn-ea"/>
              <a:cs typeface="+mn-cs"/>
            </a:rPr>
            <a:t> PROFIT</a:t>
          </a:r>
          <a:endParaRPr lang="en-US" sz="2000">
            <a:solidFill>
              <a:schemeClr val="bg1"/>
            </a:solidFill>
            <a:effectLst/>
          </a:endParaRPr>
        </a:p>
      </xdr:txBody>
    </xdr:sp>
    <xdr:clientData/>
  </xdr:twoCellAnchor>
  <xdr:twoCellAnchor>
    <xdr:from>
      <xdr:col>19</xdr:col>
      <xdr:colOff>76558</xdr:colOff>
      <xdr:row>0</xdr:row>
      <xdr:rowOff>179616</xdr:rowOff>
    </xdr:from>
    <xdr:to>
      <xdr:col>22</xdr:col>
      <xdr:colOff>341115</xdr:colOff>
      <xdr:row>1</xdr:row>
      <xdr:rowOff>23558</xdr:rowOff>
    </xdr:to>
    <xdr:sp macro="" textlink="Inputs!E168">
      <xdr:nvSpPr>
        <xdr:cNvPr id="52" name="TextBox 51">
          <a:extLst>
            <a:ext uri="{FF2B5EF4-FFF2-40B4-BE49-F238E27FC236}">
              <a16:creationId xmlns:a16="http://schemas.microsoft.com/office/drawing/2014/main" id="{4EB67821-C6E7-4277-9FA5-062F98A28D36}"/>
            </a:ext>
          </a:extLst>
        </xdr:cNvPr>
        <xdr:cNvSpPr txBox="1"/>
      </xdr:nvSpPr>
      <xdr:spPr>
        <a:xfrm>
          <a:off x="11643004" y="179616"/>
          <a:ext cx="2090838" cy="413343"/>
        </a:xfrm>
        <a:prstGeom prst="rect">
          <a:avLst/>
        </a:prstGeom>
        <a:no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fld id="{955842FD-D718-4F15-936A-15EC3CB1EED7}" type="TxLink">
            <a:rPr lang="en-US" sz="2000" b="1">
              <a:solidFill>
                <a:schemeClr val="bg1"/>
              </a:solidFill>
              <a:latin typeface="+mn-lt"/>
              <a:ea typeface="+mn-ea"/>
              <a:cs typeface="+mn-cs"/>
            </a:rPr>
            <a:pPr marL="0" indent="0" algn="l"/>
            <a:t> $16,889,039.06 </a:t>
          </a:fld>
          <a:endParaRPr lang="en-US" sz="2000" b="1">
            <a:solidFill>
              <a:schemeClr val="bg1"/>
            </a:solidFill>
            <a:latin typeface="+mn-lt"/>
            <a:ea typeface="+mn-ea"/>
            <a:cs typeface="+mn-cs"/>
          </a:endParaRPr>
        </a:p>
      </xdr:txBody>
    </xdr:sp>
    <xdr:clientData/>
  </xdr:twoCellAnchor>
  <xdr:twoCellAnchor>
    <xdr:from>
      <xdr:col>0</xdr:col>
      <xdr:colOff>163871</xdr:colOff>
      <xdr:row>22</xdr:row>
      <xdr:rowOff>77755</xdr:rowOff>
    </xdr:from>
    <xdr:to>
      <xdr:col>8</xdr:col>
      <xdr:colOff>108857</xdr:colOff>
      <xdr:row>46</xdr:row>
      <xdr:rowOff>109682</xdr:rowOff>
    </xdr:to>
    <xdr:graphicFrame macro="">
      <xdr:nvGraphicFramePr>
        <xdr:cNvPr id="62" name="Chart 61">
          <a:extLst>
            <a:ext uri="{FF2B5EF4-FFF2-40B4-BE49-F238E27FC236}">
              <a16:creationId xmlns:a16="http://schemas.microsoft.com/office/drawing/2014/main" id="{9C0581C2-C486-496B-9E1C-C29AE66C7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138228</xdr:colOff>
      <xdr:row>3</xdr:row>
      <xdr:rowOff>80058</xdr:rowOff>
    </xdr:from>
    <xdr:to>
      <xdr:col>13</xdr:col>
      <xdr:colOff>0</xdr:colOff>
      <xdr:row>21</xdr:row>
      <xdr:rowOff>55755</xdr:rowOff>
    </xdr:to>
    <xdr:graphicFrame macro="">
      <xdr:nvGraphicFramePr>
        <xdr:cNvPr id="63" name="Chart 62">
          <a:extLst>
            <a:ext uri="{FF2B5EF4-FFF2-40B4-BE49-F238E27FC236}">
              <a16:creationId xmlns:a16="http://schemas.microsoft.com/office/drawing/2014/main" id="{0DD3660A-2B0E-4BDA-B56E-F73C9E641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330505</xdr:colOff>
      <xdr:row>3</xdr:row>
      <xdr:rowOff>138699</xdr:rowOff>
    </xdr:from>
    <xdr:to>
      <xdr:col>3</xdr:col>
      <xdr:colOff>146151</xdr:colOff>
      <xdr:row>13</xdr:row>
      <xdr:rowOff>10841</xdr:rowOff>
    </xdr:to>
    <mc:AlternateContent xmlns:mc="http://schemas.openxmlformats.org/markup-compatibility/2006" xmlns:a14="http://schemas.microsoft.com/office/drawing/2010/main">
      <mc:Choice Requires="a14">
        <xdr:graphicFrame macro="">
          <xdr:nvGraphicFramePr>
            <xdr:cNvPr id="65" name="segment">
              <a:extLst>
                <a:ext uri="{FF2B5EF4-FFF2-40B4-BE49-F238E27FC236}">
                  <a16:creationId xmlns:a16="http://schemas.microsoft.com/office/drawing/2014/main" id="{F07EBB5F-B38E-4A67-A30F-0DF0E2D73FFA}"/>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30505" y="1034755"/>
              <a:ext cx="1635979" cy="1494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332829</xdr:colOff>
      <xdr:row>13</xdr:row>
      <xdr:rowOff>83479</xdr:rowOff>
    </xdr:from>
    <xdr:to>
      <xdr:col>3</xdr:col>
      <xdr:colOff>148474</xdr:colOff>
      <xdr:row>21</xdr:row>
      <xdr:rowOff>55755</xdr:rowOff>
    </xdr:to>
    <mc:AlternateContent xmlns:mc="http://schemas.openxmlformats.org/markup-compatibility/2006" xmlns:a14="http://schemas.microsoft.com/office/drawing/2010/main">
      <mc:Choice Requires="a14">
        <xdr:graphicFrame macro="">
          <xdr:nvGraphicFramePr>
            <xdr:cNvPr id="67" name="Quarter">
              <a:extLst>
                <a:ext uri="{FF2B5EF4-FFF2-40B4-BE49-F238E27FC236}">
                  <a16:creationId xmlns:a16="http://schemas.microsoft.com/office/drawing/2014/main" id="{8499FDB0-F8FB-476C-B33A-90192B571D33}"/>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332829" y="2602312"/>
              <a:ext cx="1635978" cy="1270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211375</xdr:colOff>
      <xdr:row>15</xdr:row>
      <xdr:rowOff>65334</xdr:rowOff>
    </xdr:from>
    <xdr:to>
      <xdr:col>6</xdr:col>
      <xdr:colOff>26499</xdr:colOff>
      <xdr:row>21</xdr:row>
      <xdr:rowOff>40267</xdr:rowOff>
    </xdr:to>
    <mc:AlternateContent xmlns:mc="http://schemas.openxmlformats.org/markup-compatibility/2006" xmlns:a14="http://schemas.microsoft.com/office/drawing/2010/main">
      <mc:Choice Requires="a14">
        <xdr:graphicFrame macro="">
          <xdr:nvGraphicFramePr>
            <xdr:cNvPr id="68" name="Year">
              <a:extLst>
                <a:ext uri="{FF2B5EF4-FFF2-40B4-BE49-F238E27FC236}">
                  <a16:creationId xmlns:a16="http://schemas.microsoft.com/office/drawing/2014/main" id="{39350F32-B97F-4D2A-B79A-A944F8189DB1}"/>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31708" y="2908723"/>
              <a:ext cx="1635458" cy="94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144319</xdr:colOff>
      <xdr:row>22</xdr:row>
      <xdr:rowOff>11546</xdr:rowOff>
    </xdr:from>
    <xdr:to>
      <xdr:col>22</xdr:col>
      <xdr:colOff>392545</xdr:colOff>
      <xdr:row>46</xdr:row>
      <xdr:rowOff>28864</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33ED2344-9769-414B-8EC6-F174228AAB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9288319" y="4110471"/>
              <a:ext cx="4515426" cy="397971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215043</xdr:colOff>
      <xdr:row>3</xdr:row>
      <xdr:rowOff>137682</xdr:rowOff>
    </xdr:from>
    <xdr:to>
      <xdr:col>6</xdr:col>
      <xdr:colOff>27861</xdr:colOff>
      <xdr:row>14</xdr:row>
      <xdr:rowOff>164698</xdr:rowOff>
    </xdr:to>
    <mc:AlternateContent xmlns:mc="http://schemas.openxmlformats.org/markup-compatibility/2006" xmlns:a14="http://schemas.microsoft.com/office/drawing/2010/main">
      <mc:Choice Requires="a14">
        <xdr:graphicFrame macro="">
          <xdr:nvGraphicFramePr>
            <xdr:cNvPr id="24" name="country">
              <a:extLst>
                <a:ext uri="{FF2B5EF4-FFF2-40B4-BE49-F238E27FC236}">
                  <a16:creationId xmlns:a16="http://schemas.microsoft.com/office/drawing/2014/main" id="{CCEE85B8-25E8-4666-8336-2241F59D1F53}"/>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035376" y="1033738"/>
              <a:ext cx="1633152" cy="1812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411040</xdr:colOff>
      <xdr:row>21</xdr:row>
      <xdr:rowOff>12604</xdr:rowOff>
    </xdr:from>
    <xdr:to>
      <xdr:col>15</xdr:col>
      <xdr:colOff>235324</xdr:colOff>
      <xdr:row>34</xdr:row>
      <xdr:rowOff>87058</xdr:rowOff>
    </xdr:to>
    <xdr:graphicFrame macro="">
      <xdr:nvGraphicFramePr>
        <xdr:cNvPr id="25" name="Chart 24">
          <a:extLst>
            <a:ext uri="{FF2B5EF4-FFF2-40B4-BE49-F238E27FC236}">
              <a16:creationId xmlns:a16="http://schemas.microsoft.com/office/drawing/2014/main" id="{15F3FFE0-1794-4359-A2E1-D452EC293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79375</xdr:colOff>
      <xdr:row>34</xdr:row>
      <xdr:rowOff>63500</xdr:rowOff>
    </xdr:from>
    <xdr:to>
      <xdr:col>14</xdr:col>
      <xdr:colOff>492126</xdr:colOff>
      <xdr:row>34</xdr:row>
      <xdr:rowOff>70306</xdr:rowOff>
    </xdr:to>
    <xdr:cxnSp macro="">
      <xdr:nvCxnSpPr>
        <xdr:cNvPr id="4" name="Straight Connector 3">
          <a:extLst>
            <a:ext uri="{FF2B5EF4-FFF2-40B4-BE49-F238E27FC236}">
              <a16:creationId xmlns:a16="http://schemas.microsoft.com/office/drawing/2014/main" id="{E48A2F59-B243-4688-99CF-4F96D16EBF05}"/>
            </a:ext>
          </a:extLst>
        </xdr:cNvPr>
        <xdr:cNvCxnSpPr/>
      </xdr:nvCxnSpPr>
      <xdr:spPr>
        <a:xfrm flipH="1" flipV="1">
          <a:off x="4959804" y="6159500"/>
          <a:ext cx="4073072" cy="6806"/>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423598</xdr:colOff>
      <xdr:row>34</xdr:row>
      <xdr:rowOff>158749</xdr:rowOff>
    </xdr:from>
    <xdr:to>
      <xdr:col>15</xdr:col>
      <xdr:colOff>242791</xdr:colOff>
      <xdr:row>46</xdr:row>
      <xdr:rowOff>123810</xdr:rowOff>
    </xdr:to>
    <xdr:graphicFrame macro="">
      <xdr:nvGraphicFramePr>
        <xdr:cNvPr id="31" name="Chart 30">
          <a:extLst>
            <a:ext uri="{FF2B5EF4-FFF2-40B4-BE49-F238E27FC236}">
              <a16:creationId xmlns:a16="http://schemas.microsoft.com/office/drawing/2014/main" id="{2014FCA3-1918-4EC5-970A-4B556959A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332442</xdr:colOff>
      <xdr:row>25</xdr:row>
      <xdr:rowOff>0</xdr:rowOff>
    </xdr:from>
    <xdr:to>
      <xdr:col>2</xdr:col>
      <xdr:colOff>343647</xdr:colOff>
      <xdr:row>46</xdr:row>
      <xdr:rowOff>14941</xdr:rowOff>
    </xdr:to>
    <xdr:cxnSp macro="">
      <xdr:nvCxnSpPr>
        <xdr:cNvPr id="6" name="Straight Connector 5">
          <a:extLst>
            <a:ext uri="{FF2B5EF4-FFF2-40B4-BE49-F238E27FC236}">
              <a16:creationId xmlns:a16="http://schemas.microsoft.com/office/drawing/2014/main" id="{1BE166CA-F053-4FDD-9423-285DB83A5E68}"/>
            </a:ext>
          </a:extLst>
        </xdr:cNvPr>
        <xdr:cNvCxnSpPr/>
      </xdr:nvCxnSpPr>
      <xdr:spPr>
        <a:xfrm>
          <a:off x="1553122" y="4562136"/>
          <a:ext cx="11205" cy="3510523"/>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13</xdr:col>
          <xdr:colOff>34031</xdr:colOff>
          <xdr:row>13</xdr:row>
          <xdr:rowOff>10841</xdr:rowOff>
        </xdr:from>
        <xdr:to>
          <xdr:col>16</xdr:col>
          <xdr:colOff>29614</xdr:colOff>
          <xdr:row>21</xdr:row>
          <xdr:rowOff>20366</xdr:rowOff>
        </xdr:to>
        <xdr:pic>
          <xdr:nvPicPr>
            <xdr:cNvPr id="34" name="Picture 33">
              <a:extLst>
                <a:ext uri="{FF2B5EF4-FFF2-40B4-BE49-F238E27FC236}">
                  <a16:creationId xmlns:a16="http://schemas.microsoft.com/office/drawing/2014/main" id="{A8E9CB37-9AAC-46E7-B49A-948438E5536C}"/>
                </a:ext>
              </a:extLst>
            </xdr:cNvPr>
            <xdr:cNvPicPr>
              <a:picLocks noChangeAspect="1" noChangeArrowheads="1"/>
              <a:extLst>
                <a:ext uri="{84589F7E-364E-4C9E-8A38-B11213B215E9}">
                  <a14:cameraTool cellRange="Inputs!$B$93:$C$100" spid="_x0000_s2114"/>
                </a:ext>
              </a:extLst>
            </xdr:cNvPicPr>
          </xdr:nvPicPr>
          <xdr:blipFill>
            <a:blip xmlns:r="http://schemas.openxmlformats.org/officeDocument/2006/relationships" r:embed="rId10"/>
            <a:srcRect/>
            <a:stretch>
              <a:fillRect/>
            </a:stretch>
          </xdr:blipFill>
          <xdr:spPr bwMode="auto">
            <a:xfrm>
              <a:off x="7971531" y="2547352"/>
              <a:ext cx="1827314" cy="132139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596975</xdr:colOff>
      <xdr:row>2</xdr:row>
      <xdr:rowOff>59269</xdr:rowOff>
    </xdr:from>
    <xdr:to>
      <xdr:col>22</xdr:col>
      <xdr:colOff>378943</xdr:colOff>
      <xdr:row>21</xdr:row>
      <xdr:rowOff>102507</xdr:rowOff>
    </xdr:to>
    <xdr:graphicFrame macro="">
      <xdr:nvGraphicFramePr>
        <xdr:cNvPr id="35" name="Chart 34">
          <a:extLst>
            <a:ext uri="{FF2B5EF4-FFF2-40B4-BE49-F238E27FC236}">
              <a16:creationId xmlns:a16="http://schemas.microsoft.com/office/drawing/2014/main" id="{7DFE0821-E290-4262-8E8C-4A7D39A54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31750</xdr:colOff>
      <xdr:row>4</xdr:row>
      <xdr:rowOff>83157</xdr:rowOff>
    </xdr:from>
    <xdr:to>
      <xdr:col>16</xdr:col>
      <xdr:colOff>29614</xdr:colOff>
      <xdr:row>13</xdr:row>
      <xdr:rowOff>0</xdr:rowOff>
    </xdr:to>
    <mc:AlternateContent xmlns:mc="http://schemas.openxmlformats.org/markup-compatibility/2006">
      <mc:Choice xmlns:cx2="http://schemas.microsoft.com/office/drawing/2015/10/21/chartex" Requires="cx2">
        <xdr:graphicFrame macro="">
          <xdr:nvGraphicFramePr>
            <xdr:cNvPr id="37" name="Chart 36">
              <a:extLst>
                <a:ext uri="{FF2B5EF4-FFF2-40B4-BE49-F238E27FC236}">
                  <a16:creationId xmlns:a16="http://schemas.microsoft.com/office/drawing/2014/main" id="{B052192F-DECE-48E2-8D01-E93F1C3B31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7956550" y="1210282"/>
              <a:ext cx="1826664" cy="14027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478353</xdr:colOff>
      <xdr:row>3</xdr:row>
      <xdr:rowOff>80058</xdr:rowOff>
    </xdr:from>
    <xdr:to>
      <xdr:col>22</xdr:col>
      <xdr:colOff>0</xdr:colOff>
      <xdr:row>5</xdr:row>
      <xdr:rowOff>80058</xdr:rowOff>
    </xdr:to>
    <xdr:sp macro="" textlink="">
      <xdr:nvSpPr>
        <xdr:cNvPr id="9" name="Rectangle 8">
          <a:extLst>
            <a:ext uri="{FF2B5EF4-FFF2-40B4-BE49-F238E27FC236}">
              <a16:creationId xmlns:a16="http://schemas.microsoft.com/office/drawing/2014/main" id="{2547FA00-2975-4F4A-8D5E-1A1001641C97}"/>
            </a:ext>
          </a:extLst>
        </xdr:cNvPr>
        <xdr:cNvSpPr/>
      </xdr:nvSpPr>
      <xdr:spPr>
        <a:xfrm>
          <a:off x="10226461" y="972490"/>
          <a:ext cx="3177188" cy="32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u="sng"/>
            <a:t>Products by profit, sales and discounts</a:t>
          </a:r>
        </a:p>
      </xdr:txBody>
    </xdr:sp>
    <xdr:clientData/>
  </xdr:twoCellAnchor>
  <xdr:twoCellAnchor>
    <xdr:from>
      <xdr:col>12</xdr:col>
      <xdr:colOff>575164</xdr:colOff>
      <xdr:row>3</xdr:row>
      <xdr:rowOff>61749</xdr:rowOff>
    </xdr:from>
    <xdr:to>
      <xdr:col>16</xdr:col>
      <xdr:colOff>446603</xdr:colOff>
      <xdr:row>5</xdr:row>
      <xdr:rowOff>61749</xdr:rowOff>
    </xdr:to>
    <xdr:sp macro="" textlink="">
      <xdr:nvSpPr>
        <xdr:cNvPr id="47" name="Rectangle 46">
          <a:extLst>
            <a:ext uri="{FF2B5EF4-FFF2-40B4-BE49-F238E27FC236}">
              <a16:creationId xmlns:a16="http://schemas.microsoft.com/office/drawing/2014/main" id="{CD61D192-BFA6-41F6-8083-530D55B31AE5}"/>
            </a:ext>
          </a:extLst>
        </xdr:cNvPr>
        <xdr:cNvSpPr/>
      </xdr:nvSpPr>
      <xdr:spPr>
        <a:xfrm>
          <a:off x="7887433" y="1022797"/>
          <a:ext cx="2308862" cy="32971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u="sng"/>
            <a:t>Discounts offered by product</a:t>
          </a:r>
        </a:p>
      </xdr:txBody>
    </xdr:sp>
    <xdr:clientData/>
  </xdr:twoCellAnchor>
  <xdr:twoCellAnchor>
    <xdr:from>
      <xdr:col>16</xdr:col>
      <xdr:colOff>89972</xdr:colOff>
      <xdr:row>3</xdr:row>
      <xdr:rowOff>43312</xdr:rowOff>
    </xdr:from>
    <xdr:to>
      <xdr:col>16</xdr:col>
      <xdr:colOff>89972</xdr:colOff>
      <xdr:row>21</xdr:row>
      <xdr:rowOff>83051</xdr:rowOff>
    </xdr:to>
    <xdr:cxnSp macro="">
      <xdr:nvCxnSpPr>
        <xdr:cNvPr id="11" name="Straight Connector 10">
          <a:extLst>
            <a:ext uri="{FF2B5EF4-FFF2-40B4-BE49-F238E27FC236}">
              <a16:creationId xmlns:a16="http://schemas.microsoft.com/office/drawing/2014/main" id="{974D0654-0EDC-42A4-911A-6BA8D144C504}"/>
            </a:ext>
          </a:extLst>
        </xdr:cNvPr>
        <xdr:cNvCxnSpPr/>
      </xdr:nvCxnSpPr>
      <xdr:spPr>
        <a:xfrm flipV="1">
          <a:off x="9849296" y="942150"/>
          <a:ext cx="0" cy="301797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45183</xdr:colOff>
      <xdr:row>3</xdr:row>
      <xdr:rowOff>98914</xdr:rowOff>
    </xdr:from>
    <xdr:to>
      <xdr:col>16</xdr:col>
      <xdr:colOff>13433</xdr:colOff>
      <xdr:row>12</xdr:row>
      <xdr:rowOff>118452</xdr:rowOff>
    </xdr:to>
    <xdr:sp macro="" textlink="">
      <xdr:nvSpPr>
        <xdr:cNvPr id="19" name="Rectangle 18">
          <a:extLst>
            <a:ext uri="{FF2B5EF4-FFF2-40B4-BE49-F238E27FC236}">
              <a16:creationId xmlns:a16="http://schemas.microsoft.com/office/drawing/2014/main" id="{01BAEAE6-DA2C-49BA-BB1D-7B1425AA03D4}"/>
            </a:ext>
          </a:extLst>
        </xdr:cNvPr>
        <xdr:cNvSpPr/>
      </xdr:nvSpPr>
      <xdr:spPr>
        <a:xfrm>
          <a:off x="7966808" y="1059962"/>
          <a:ext cx="1796317" cy="1503240"/>
        </a:xfrm>
        <a:prstGeom prst="rect">
          <a:avLst/>
        </a:prstGeom>
        <a:no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nick MPOYI" refreshedDate="45592.87204224537" createdVersion="6" refreshedVersion="6" minRefreshableVersion="3" recordCount="700" xr:uid="{52713668-1C2A-4D82-A06D-701FB31BC8A9}">
  <cacheSource type="worksheet">
    <worksheetSource name="Table1"/>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SA"/>
      </sharedItems>
    </cacheField>
    <cacheField name="Product" numFmtId="44">
      <sharedItems count="6">
        <s v="Carretera"/>
        <s v="Montana"/>
        <s v="Paseo"/>
        <s v="Velo"/>
        <s v="VTT"/>
        <s v="Amarilla"/>
      </sharedItems>
    </cacheField>
    <cacheField name="Discount Band" numFmtId="44">
      <sharedItems count="4">
        <s v="None"/>
        <s v="High"/>
        <s v="Low"/>
        <s v="Medium"/>
      </sharedItems>
    </cacheField>
    <cacheField name="Units Sold" numFmtId="1">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7">
      <sharedItems containsSemiMixedTypes="0" containsString="0" containsNumber="1" containsInteger="1" minValue="7" maxValue="350" count="7">
        <n v="20"/>
        <n v="15"/>
        <n v="350"/>
        <n v="12"/>
        <n v="125"/>
        <n v="300"/>
        <n v="7"/>
      </sharedItems>
    </cacheField>
    <cacheField name="Gross Sales" numFmtId="167">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0">
      <sharedItems containsSemiMixedTypes="0" containsString="0" containsNumber="1" minValue="-40617.5" maxValue="262200"/>
    </cacheField>
    <cacheField name="Date" numFmtId="168">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base="12">
        <rangePr groupBy="months" startDate="2013-09-01T00:00:00" endDate="2014-12-02T00:00:00"/>
        <groupItems count="14">
          <s v="&lt;9/1/2013"/>
          <s v="Jan"/>
          <s v="Feb"/>
          <s v="Mar"/>
          <s v="Apr"/>
          <s v="May"/>
          <s v="Jun"/>
          <s v="Jul"/>
          <s v="Aug"/>
          <s v="Sep"/>
          <s v="Oct"/>
          <s v="Nov"/>
          <s v="Dec"/>
          <s v="&gt;12/2/2014"/>
        </groupItems>
      </fieldGroup>
    </cacheField>
    <cacheField name="Quarter" numFmtId="1">
      <sharedItems count="4">
        <s v="Q1"/>
        <s v="Q2"/>
        <s v="Q4"/>
        <s v="Q3"/>
      </sharedItems>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 name="Quarters" numFmtId="0" databaseField="0">
      <fieldGroup base="12">
        <rangePr groupBy="quarters" startDate="2013-09-01T00:00:00" endDate="2014-12-02T00:00:00"/>
        <groupItems count="6">
          <s v="&lt;9/1/2013"/>
          <s v="Qtr1"/>
          <s v="Qtr2"/>
          <s v="Qtr3"/>
          <s v="Qtr4"/>
          <s v="&gt;12/2/2014"/>
        </groupItems>
      </fieldGroup>
    </cacheField>
    <cacheField name="Years"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708569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x v="0"/>
    <n v="32370"/>
    <n v="0"/>
    <n v="32370"/>
    <n v="16185"/>
    <n v="16185"/>
    <x v="0"/>
    <x v="0"/>
    <n v="1"/>
    <x v="0"/>
    <x v="0"/>
  </r>
  <r>
    <x v="0"/>
    <x v="1"/>
    <x v="0"/>
    <x v="0"/>
    <n v="1321"/>
    <n v="3"/>
    <x v="0"/>
    <n v="26420"/>
    <n v="0"/>
    <n v="26420"/>
    <n v="13210"/>
    <n v="13210"/>
    <x v="0"/>
    <x v="0"/>
    <n v="1"/>
    <x v="0"/>
    <x v="0"/>
  </r>
  <r>
    <x v="1"/>
    <x v="2"/>
    <x v="0"/>
    <x v="0"/>
    <n v="2178"/>
    <n v="3"/>
    <x v="1"/>
    <n v="32670"/>
    <n v="0"/>
    <n v="32670"/>
    <n v="21780"/>
    <n v="10890"/>
    <x v="1"/>
    <x v="1"/>
    <n v="6"/>
    <x v="1"/>
    <x v="0"/>
  </r>
  <r>
    <x v="1"/>
    <x v="1"/>
    <x v="0"/>
    <x v="0"/>
    <n v="888"/>
    <n v="3"/>
    <x v="1"/>
    <n v="13320"/>
    <n v="0"/>
    <n v="13320"/>
    <n v="8880"/>
    <n v="4440"/>
    <x v="1"/>
    <x v="1"/>
    <n v="6"/>
    <x v="1"/>
    <x v="0"/>
  </r>
  <r>
    <x v="1"/>
    <x v="3"/>
    <x v="0"/>
    <x v="0"/>
    <n v="2470"/>
    <n v="3"/>
    <x v="1"/>
    <n v="37050"/>
    <n v="0"/>
    <n v="37050"/>
    <n v="24700"/>
    <n v="12350"/>
    <x v="1"/>
    <x v="1"/>
    <n v="6"/>
    <x v="1"/>
    <x v="0"/>
  </r>
  <r>
    <x v="0"/>
    <x v="1"/>
    <x v="0"/>
    <x v="0"/>
    <n v="1513"/>
    <n v="3"/>
    <x v="2"/>
    <n v="529550"/>
    <n v="0"/>
    <n v="529550"/>
    <n v="393380"/>
    <n v="136170"/>
    <x v="2"/>
    <x v="2"/>
    <n v="12"/>
    <x v="2"/>
    <x v="0"/>
  </r>
  <r>
    <x v="1"/>
    <x v="1"/>
    <x v="1"/>
    <x v="0"/>
    <n v="921"/>
    <n v="5"/>
    <x v="1"/>
    <n v="13815"/>
    <n v="0"/>
    <n v="13815"/>
    <n v="9210"/>
    <n v="4605"/>
    <x v="3"/>
    <x v="0"/>
    <n v="3"/>
    <x v="3"/>
    <x v="0"/>
  </r>
  <r>
    <x v="2"/>
    <x v="0"/>
    <x v="1"/>
    <x v="0"/>
    <n v="2518"/>
    <n v="5"/>
    <x v="3"/>
    <n v="30216"/>
    <n v="0"/>
    <n v="30216"/>
    <n v="7554"/>
    <n v="22662"/>
    <x v="1"/>
    <x v="1"/>
    <n v="6"/>
    <x v="1"/>
    <x v="0"/>
  </r>
  <r>
    <x v="0"/>
    <x v="2"/>
    <x v="1"/>
    <x v="1"/>
    <n v="1899"/>
    <n v="5"/>
    <x v="0"/>
    <n v="37980"/>
    <n v="0"/>
    <n v="37980"/>
    <n v="18990"/>
    <n v="18990"/>
    <x v="1"/>
    <x v="1"/>
    <n v="6"/>
    <x v="1"/>
    <x v="0"/>
  </r>
  <r>
    <x v="2"/>
    <x v="0"/>
    <x v="1"/>
    <x v="0"/>
    <n v="1545"/>
    <n v="5"/>
    <x v="0"/>
    <n v="38302.5"/>
    <n v="2585.25"/>
    <n v="35585.599999999999"/>
    <n v="22580"/>
    <n v="9241.7999999999993"/>
    <x v="1"/>
    <x v="1"/>
    <n v="6"/>
    <x v="1"/>
    <x v="0"/>
  </r>
  <r>
    <x v="1"/>
    <x v="3"/>
    <x v="1"/>
    <x v="0"/>
    <n v="2470"/>
    <n v="5"/>
    <x v="1"/>
    <n v="38302.5"/>
    <n v="0"/>
    <n v="37050"/>
    <n v="24700"/>
    <n v="12350"/>
    <x v="1"/>
    <x v="1"/>
    <n v="6"/>
    <x v="1"/>
    <x v="0"/>
  </r>
  <r>
    <x v="3"/>
    <x v="0"/>
    <x v="1"/>
    <x v="0"/>
    <n v="2665.5"/>
    <n v="5"/>
    <x v="4"/>
    <n v="38302.5"/>
    <n v="0"/>
    <n v="333187.5"/>
    <n v="319860"/>
    <n v="13327.5"/>
    <x v="4"/>
    <x v="3"/>
    <n v="7"/>
    <x v="4"/>
    <x v="0"/>
  </r>
  <r>
    <x v="4"/>
    <x v="3"/>
    <x v="1"/>
    <x v="0"/>
    <n v="958"/>
    <n v="5"/>
    <x v="5"/>
    <n v="38302.5"/>
    <n v="0"/>
    <n v="287400"/>
    <n v="239500"/>
    <n v="47900"/>
    <x v="5"/>
    <x v="3"/>
    <n v="8"/>
    <x v="5"/>
    <x v="0"/>
  </r>
  <r>
    <x v="0"/>
    <x v="1"/>
    <x v="1"/>
    <x v="0"/>
    <n v="2146"/>
    <n v="5"/>
    <x v="6"/>
    <n v="38302.5"/>
    <n v="0"/>
    <n v="15022"/>
    <n v="10730"/>
    <n v="4292"/>
    <x v="6"/>
    <x v="3"/>
    <n v="9"/>
    <x v="6"/>
    <x v="0"/>
  </r>
  <r>
    <x v="3"/>
    <x v="0"/>
    <x v="1"/>
    <x v="0"/>
    <n v="345"/>
    <n v="5"/>
    <x v="4"/>
    <n v="38302.5"/>
    <n v="0"/>
    <n v="43125"/>
    <n v="41400"/>
    <n v="1725"/>
    <x v="7"/>
    <x v="2"/>
    <n v="10"/>
    <x v="7"/>
    <x v="1"/>
  </r>
  <r>
    <x v="1"/>
    <x v="4"/>
    <x v="1"/>
    <x v="0"/>
    <n v="615"/>
    <n v="5"/>
    <x v="1"/>
    <n v="38302.5"/>
    <n v="0"/>
    <n v="9225"/>
    <n v="6150"/>
    <n v="3075"/>
    <x v="2"/>
    <x v="2"/>
    <n v="12"/>
    <x v="2"/>
    <x v="0"/>
  </r>
  <r>
    <x v="0"/>
    <x v="0"/>
    <x v="2"/>
    <x v="0"/>
    <n v="292"/>
    <n v="10"/>
    <x v="0"/>
    <n v="38302.5"/>
    <n v="0"/>
    <n v="5840"/>
    <n v="2920"/>
    <n v="2920"/>
    <x v="8"/>
    <x v="0"/>
    <n v="2"/>
    <x v="8"/>
    <x v="0"/>
  </r>
  <r>
    <x v="1"/>
    <x v="3"/>
    <x v="2"/>
    <x v="0"/>
    <n v="974"/>
    <n v="10"/>
    <x v="1"/>
    <n v="38302.5"/>
    <n v="0"/>
    <n v="14610"/>
    <n v="9740"/>
    <n v="4870"/>
    <x v="8"/>
    <x v="0"/>
    <n v="2"/>
    <x v="8"/>
    <x v="0"/>
  </r>
  <r>
    <x v="2"/>
    <x v="0"/>
    <x v="2"/>
    <x v="0"/>
    <n v="2518"/>
    <n v="10"/>
    <x v="3"/>
    <n v="38302.5"/>
    <n v="0"/>
    <n v="30216"/>
    <n v="7554"/>
    <n v="22662"/>
    <x v="1"/>
    <x v="1"/>
    <n v="6"/>
    <x v="1"/>
    <x v="0"/>
  </r>
  <r>
    <x v="0"/>
    <x v="1"/>
    <x v="2"/>
    <x v="0"/>
    <n v="1006"/>
    <n v="10"/>
    <x v="2"/>
    <n v="38302.5"/>
    <n v="0"/>
    <n v="352100"/>
    <n v="261560"/>
    <n v="90540"/>
    <x v="1"/>
    <x v="1"/>
    <n v="6"/>
    <x v="1"/>
    <x v="0"/>
  </r>
  <r>
    <x v="2"/>
    <x v="1"/>
    <x v="2"/>
    <x v="0"/>
    <n v="367"/>
    <n v="10"/>
    <x v="3"/>
    <n v="38302.5"/>
    <n v="0"/>
    <n v="4404"/>
    <n v="1101"/>
    <n v="3303"/>
    <x v="4"/>
    <x v="3"/>
    <n v="7"/>
    <x v="4"/>
    <x v="0"/>
  </r>
  <r>
    <x v="0"/>
    <x v="3"/>
    <x v="2"/>
    <x v="0"/>
    <n v="883"/>
    <n v="10"/>
    <x v="6"/>
    <n v="38302.5"/>
    <n v="0"/>
    <n v="6181"/>
    <n v="4415"/>
    <n v="1766"/>
    <x v="5"/>
    <x v="3"/>
    <n v="8"/>
    <x v="5"/>
    <x v="0"/>
  </r>
  <r>
    <x v="1"/>
    <x v="2"/>
    <x v="2"/>
    <x v="0"/>
    <n v="549"/>
    <n v="10"/>
    <x v="1"/>
    <n v="38302.5"/>
    <n v="0"/>
    <n v="8235"/>
    <n v="5490"/>
    <n v="2745"/>
    <x v="9"/>
    <x v="3"/>
    <n v="9"/>
    <x v="6"/>
    <x v="1"/>
  </r>
  <r>
    <x v="4"/>
    <x v="3"/>
    <x v="2"/>
    <x v="0"/>
    <n v="788"/>
    <n v="10"/>
    <x v="5"/>
    <n v="38302.5"/>
    <n v="0"/>
    <n v="236400"/>
    <n v="197000"/>
    <n v="39400"/>
    <x v="9"/>
    <x v="3"/>
    <n v="9"/>
    <x v="6"/>
    <x v="1"/>
  </r>
  <r>
    <x v="1"/>
    <x v="3"/>
    <x v="2"/>
    <x v="0"/>
    <n v="2472"/>
    <n v="10"/>
    <x v="1"/>
    <n v="38302.5"/>
    <n v="0"/>
    <n v="37080"/>
    <n v="24720"/>
    <n v="12360"/>
    <x v="6"/>
    <x v="3"/>
    <n v="9"/>
    <x v="6"/>
    <x v="0"/>
  </r>
  <r>
    <x v="0"/>
    <x v="4"/>
    <x v="2"/>
    <x v="0"/>
    <n v="1143"/>
    <n v="10"/>
    <x v="6"/>
    <n v="38302.5"/>
    <n v="0"/>
    <n v="8001"/>
    <n v="5715"/>
    <n v="2286"/>
    <x v="10"/>
    <x v="2"/>
    <n v="10"/>
    <x v="7"/>
    <x v="0"/>
  </r>
  <r>
    <x v="0"/>
    <x v="0"/>
    <x v="2"/>
    <x v="0"/>
    <n v="1725"/>
    <n v="10"/>
    <x v="2"/>
    <n v="38302.5"/>
    <n v="0"/>
    <n v="603750"/>
    <n v="448500"/>
    <n v="155250"/>
    <x v="11"/>
    <x v="2"/>
    <n v="11"/>
    <x v="9"/>
    <x v="1"/>
  </r>
  <r>
    <x v="2"/>
    <x v="4"/>
    <x v="2"/>
    <x v="0"/>
    <n v="912"/>
    <n v="10"/>
    <x v="3"/>
    <n v="38302.5"/>
    <n v="0"/>
    <n v="10944"/>
    <n v="2736"/>
    <n v="8208"/>
    <x v="11"/>
    <x v="2"/>
    <n v="11"/>
    <x v="9"/>
    <x v="1"/>
  </r>
  <r>
    <x v="1"/>
    <x v="0"/>
    <x v="2"/>
    <x v="0"/>
    <n v="2152"/>
    <n v="10"/>
    <x v="1"/>
    <n v="38302.5"/>
    <n v="0"/>
    <n v="32280"/>
    <n v="21520"/>
    <n v="10760"/>
    <x v="12"/>
    <x v="2"/>
    <n v="12"/>
    <x v="2"/>
    <x v="1"/>
  </r>
  <r>
    <x v="0"/>
    <x v="0"/>
    <x v="2"/>
    <x v="0"/>
    <n v="1817"/>
    <n v="10"/>
    <x v="0"/>
    <n v="38302.5"/>
    <n v="0"/>
    <n v="36340"/>
    <n v="18170"/>
    <n v="18170"/>
    <x v="2"/>
    <x v="2"/>
    <n v="12"/>
    <x v="2"/>
    <x v="0"/>
  </r>
  <r>
    <x v="0"/>
    <x v="1"/>
    <x v="2"/>
    <x v="0"/>
    <n v="1513"/>
    <n v="10"/>
    <x v="2"/>
    <n v="38302.5"/>
    <n v="0"/>
    <n v="529550"/>
    <n v="393380"/>
    <n v="136170"/>
    <x v="2"/>
    <x v="2"/>
    <n v="12"/>
    <x v="2"/>
    <x v="0"/>
  </r>
  <r>
    <x v="0"/>
    <x v="3"/>
    <x v="3"/>
    <x v="0"/>
    <n v="1493"/>
    <n v="120"/>
    <x v="6"/>
    <n v="38302.5"/>
    <n v="0"/>
    <n v="10451"/>
    <n v="7465"/>
    <n v="2986"/>
    <x v="0"/>
    <x v="0"/>
    <n v="1"/>
    <x v="0"/>
    <x v="0"/>
  </r>
  <r>
    <x v="3"/>
    <x v="2"/>
    <x v="3"/>
    <x v="0"/>
    <n v="1804"/>
    <n v="120"/>
    <x v="4"/>
    <n v="38302.5"/>
    <n v="0"/>
    <n v="225500"/>
    <n v="216480"/>
    <n v="9020"/>
    <x v="8"/>
    <x v="0"/>
    <n v="2"/>
    <x v="8"/>
    <x v="0"/>
  </r>
  <r>
    <x v="2"/>
    <x v="1"/>
    <x v="3"/>
    <x v="0"/>
    <n v="2161"/>
    <n v="120"/>
    <x v="3"/>
    <n v="38302.5"/>
    <n v="0"/>
    <n v="25932"/>
    <n v="6483"/>
    <n v="19449"/>
    <x v="3"/>
    <x v="0"/>
    <n v="3"/>
    <x v="3"/>
    <x v="0"/>
  </r>
  <r>
    <x v="0"/>
    <x v="1"/>
    <x v="3"/>
    <x v="0"/>
    <n v="1006"/>
    <n v="120"/>
    <x v="2"/>
    <n v="38302.5"/>
    <n v="0"/>
    <n v="352100"/>
    <n v="261560"/>
    <n v="90540"/>
    <x v="1"/>
    <x v="1"/>
    <n v="6"/>
    <x v="1"/>
    <x v="0"/>
  </r>
  <r>
    <x v="2"/>
    <x v="1"/>
    <x v="3"/>
    <x v="0"/>
    <n v="1545"/>
    <n v="120"/>
    <x v="3"/>
    <n v="38302.5"/>
    <n v="0"/>
    <n v="18540"/>
    <n v="4635"/>
    <n v="13905"/>
    <x v="1"/>
    <x v="1"/>
    <n v="6"/>
    <x v="1"/>
    <x v="0"/>
  </r>
  <r>
    <x v="3"/>
    <x v="4"/>
    <x v="3"/>
    <x v="0"/>
    <n v="2821"/>
    <n v="120"/>
    <x v="4"/>
    <n v="38302.5"/>
    <n v="0"/>
    <n v="352625"/>
    <n v="338520"/>
    <n v="14105"/>
    <x v="5"/>
    <x v="3"/>
    <n v="8"/>
    <x v="5"/>
    <x v="0"/>
  </r>
  <r>
    <x v="3"/>
    <x v="0"/>
    <x v="3"/>
    <x v="0"/>
    <n v="345"/>
    <n v="120"/>
    <x v="4"/>
    <n v="38302.5"/>
    <n v="0"/>
    <n v="43125"/>
    <n v="41400"/>
    <n v="1725"/>
    <x v="7"/>
    <x v="2"/>
    <n v="10"/>
    <x v="7"/>
    <x v="1"/>
  </r>
  <r>
    <x v="4"/>
    <x v="0"/>
    <x v="4"/>
    <x v="0"/>
    <n v="2001"/>
    <n v="250"/>
    <x v="5"/>
    <n v="38302.5"/>
    <n v="0"/>
    <n v="600300"/>
    <n v="500250"/>
    <n v="100050"/>
    <x v="8"/>
    <x v="0"/>
    <n v="2"/>
    <x v="8"/>
    <x v="0"/>
  </r>
  <r>
    <x v="2"/>
    <x v="1"/>
    <x v="4"/>
    <x v="0"/>
    <n v="2838"/>
    <n v="250"/>
    <x v="3"/>
    <n v="38302.5"/>
    <n v="0"/>
    <n v="34056"/>
    <n v="8514"/>
    <n v="25542"/>
    <x v="13"/>
    <x v="1"/>
    <n v="4"/>
    <x v="10"/>
    <x v="0"/>
  </r>
  <r>
    <x v="1"/>
    <x v="4"/>
    <x v="2"/>
    <x v="1"/>
    <n v="1540"/>
    <n v="10"/>
    <x v="0"/>
    <n v="38302.5"/>
    <n v="0"/>
    <n v="32670"/>
    <n v="21780"/>
    <n v="10890"/>
    <x v="1"/>
    <x v="1"/>
    <n v="6"/>
    <x v="1"/>
    <x v="0"/>
  </r>
  <r>
    <x v="1"/>
    <x v="1"/>
    <x v="4"/>
    <x v="0"/>
    <n v="888"/>
    <n v="250"/>
    <x v="1"/>
    <n v="38302.5"/>
    <n v="0"/>
    <n v="13320"/>
    <n v="8880"/>
    <n v="4440"/>
    <x v="1"/>
    <x v="1"/>
    <n v="6"/>
    <x v="1"/>
    <x v="0"/>
  </r>
  <r>
    <x v="0"/>
    <x v="2"/>
    <x v="4"/>
    <x v="0"/>
    <n v="1527"/>
    <n v="250"/>
    <x v="2"/>
    <n v="38302.5"/>
    <n v="0"/>
    <n v="534450"/>
    <n v="397020"/>
    <n v="137430"/>
    <x v="9"/>
    <x v="3"/>
    <n v="9"/>
    <x v="6"/>
    <x v="1"/>
  </r>
  <r>
    <x v="4"/>
    <x v="2"/>
    <x v="4"/>
    <x v="0"/>
    <n v="2151"/>
    <n v="250"/>
    <x v="5"/>
    <n v="38302.5"/>
    <n v="0"/>
    <n v="645300"/>
    <n v="537750"/>
    <n v="107550"/>
    <x v="6"/>
    <x v="3"/>
    <n v="9"/>
    <x v="6"/>
    <x v="0"/>
  </r>
  <r>
    <x v="0"/>
    <x v="0"/>
    <x v="4"/>
    <x v="0"/>
    <n v="1817"/>
    <n v="250"/>
    <x v="0"/>
    <n v="38302.5"/>
    <n v="0"/>
    <n v="36340"/>
    <n v="18170"/>
    <n v="18170"/>
    <x v="2"/>
    <x v="2"/>
    <n v="12"/>
    <x v="2"/>
    <x v="0"/>
  </r>
  <r>
    <x v="0"/>
    <x v="2"/>
    <x v="5"/>
    <x v="0"/>
    <n v="2750"/>
    <n v="260"/>
    <x v="2"/>
    <n v="38302.5"/>
    <n v="0"/>
    <n v="35585.599999999999"/>
    <n v="715000"/>
    <n v="247500"/>
    <x v="8"/>
    <x v="0"/>
    <n v="2"/>
    <x v="8"/>
    <x v="0"/>
  </r>
  <r>
    <x v="2"/>
    <x v="4"/>
    <x v="5"/>
    <x v="0"/>
    <n v="1953"/>
    <n v="260"/>
    <x v="3"/>
    <n v="38302.5"/>
    <n v="0"/>
    <n v="23436"/>
    <n v="5859"/>
    <n v="17577"/>
    <x v="13"/>
    <x v="1"/>
    <n v="4"/>
    <x v="10"/>
    <x v="0"/>
  </r>
  <r>
    <x v="3"/>
    <x v="1"/>
    <x v="5"/>
    <x v="0"/>
    <n v="4219.5"/>
    <n v="260"/>
    <x v="4"/>
    <n v="38302.5"/>
    <n v="0"/>
    <n v="527437.5"/>
    <n v="506340"/>
    <n v="21097.5"/>
    <x v="13"/>
    <x v="1"/>
    <n v="4"/>
    <x v="10"/>
    <x v="0"/>
  </r>
  <r>
    <x v="0"/>
    <x v="2"/>
    <x v="5"/>
    <x v="0"/>
    <n v="1899"/>
    <n v="260"/>
    <x v="0"/>
    <n v="38302.5"/>
    <n v="0"/>
    <n v="37980"/>
    <n v="18990"/>
    <n v="18990"/>
    <x v="1"/>
    <x v="1"/>
    <n v="6"/>
    <x v="1"/>
    <x v="0"/>
  </r>
  <r>
    <x v="0"/>
    <x v="1"/>
    <x v="5"/>
    <x v="0"/>
    <n v="1686"/>
    <n v="260"/>
    <x v="6"/>
    <n v="38302.5"/>
    <n v="0"/>
    <n v="11802"/>
    <n v="8430"/>
    <n v="3372"/>
    <x v="4"/>
    <x v="3"/>
    <n v="7"/>
    <x v="4"/>
    <x v="0"/>
  </r>
  <r>
    <x v="2"/>
    <x v="4"/>
    <x v="5"/>
    <x v="1"/>
    <n v="2141"/>
    <n v="260"/>
    <x v="3"/>
    <n v="38302.5"/>
    <n v="0"/>
    <n v="25692"/>
    <n v="6423"/>
    <n v="19269"/>
    <x v="5"/>
    <x v="3"/>
    <n v="8"/>
    <x v="5"/>
    <x v="0"/>
  </r>
  <r>
    <x v="0"/>
    <x v="4"/>
    <x v="5"/>
    <x v="0"/>
    <n v="1143"/>
    <n v="260"/>
    <x v="6"/>
    <n v="8001"/>
    <n v="0"/>
    <n v="8001"/>
    <n v="5715"/>
    <n v="2286"/>
    <x v="10"/>
    <x v="2"/>
    <n v="10"/>
    <x v="7"/>
    <x v="0"/>
  </r>
  <r>
    <x v="1"/>
    <x v="4"/>
    <x v="5"/>
    <x v="0"/>
    <n v="615"/>
    <n v="260"/>
    <x v="1"/>
    <n v="9225"/>
    <n v="0"/>
    <n v="9225"/>
    <n v="6150"/>
    <n v="3075"/>
    <x v="2"/>
    <x v="2"/>
    <n v="12"/>
    <x v="2"/>
    <x v="0"/>
  </r>
  <r>
    <x v="0"/>
    <x v="2"/>
    <x v="2"/>
    <x v="2"/>
    <n v="3945"/>
    <n v="10"/>
    <x v="6"/>
    <n v="27615"/>
    <n v="276.14999999999998"/>
    <n v="27338.850000000002"/>
    <n v="19725"/>
    <n v="7613.8500000000022"/>
    <x v="0"/>
    <x v="0"/>
    <n v="1"/>
    <x v="0"/>
    <x v="0"/>
  </r>
  <r>
    <x v="1"/>
    <x v="2"/>
    <x v="2"/>
    <x v="2"/>
    <n v="2296"/>
    <n v="10"/>
    <x v="1"/>
    <n v="34440"/>
    <n v="344.4"/>
    <n v="34095.599999999999"/>
    <n v="22960"/>
    <n v="11135.599999999999"/>
    <x v="8"/>
    <x v="0"/>
    <n v="2"/>
    <x v="8"/>
    <x v="0"/>
  </r>
  <r>
    <x v="0"/>
    <x v="2"/>
    <x v="2"/>
    <x v="2"/>
    <n v="1030"/>
    <n v="10"/>
    <x v="6"/>
    <n v="7210"/>
    <n v="72.099999999999994"/>
    <n v="7137.9"/>
    <n v="5150"/>
    <n v="1987.8999999999996"/>
    <x v="14"/>
    <x v="1"/>
    <n v="5"/>
    <x v="11"/>
    <x v="0"/>
  </r>
  <r>
    <x v="0"/>
    <x v="2"/>
    <x v="3"/>
    <x v="2"/>
    <n v="639"/>
    <n v="120"/>
    <x v="6"/>
    <n v="4473"/>
    <n v="44.73"/>
    <n v="4428.2700000000004"/>
    <n v="3195"/>
    <n v="1233.2700000000004"/>
    <x v="15"/>
    <x v="2"/>
    <n v="11"/>
    <x v="9"/>
    <x v="0"/>
  </r>
  <r>
    <x v="0"/>
    <x v="0"/>
    <x v="4"/>
    <x v="2"/>
    <n v="1326"/>
    <n v="250"/>
    <x v="6"/>
    <n v="9282"/>
    <n v="92.82"/>
    <n v="9189.18"/>
    <n v="6630"/>
    <n v="2559.1800000000003"/>
    <x v="3"/>
    <x v="0"/>
    <n v="3"/>
    <x v="3"/>
    <x v="0"/>
  </r>
  <r>
    <x v="2"/>
    <x v="4"/>
    <x v="0"/>
    <x v="2"/>
    <n v="1858"/>
    <n v="3"/>
    <x v="3"/>
    <n v="22296"/>
    <n v="222.96"/>
    <n v="22073.040000000001"/>
    <n v="5574"/>
    <n v="16499.04"/>
    <x v="8"/>
    <x v="0"/>
    <n v="2"/>
    <x v="8"/>
    <x v="0"/>
  </r>
  <r>
    <x v="0"/>
    <x v="3"/>
    <x v="0"/>
    <x v="2"/>
    <n v="1210"/>
    <n v="3"/>
    <x v="2"/>
    <n v="423500"/>
    <n v="4235"/>
    <n v="419265"/>
    <n v="314600"/>
    <n v="104665"/>
    <x v="3"/>
    <x v="0"/>
    <n v="3"/>
    <x v="3"/>
    <x v="0"/>
  </r>
  <r>
    <x v="0"/>
    <x v="4"/>
    <x v="0"/>
    <x v="2"/>
    <n v="2529"/>
    <n v="3"/>
    <x v="6"/>
    <n v="17703"/>
    <n v="177.03"/>
    <n v="17525.97"/>
    <n v="12645"/>
    <n v="4880.9699999999993"/>
    <x v="4"/>
    <x v="3"/>
    <n v="7"/>
    <x v="4"/>
    <x v="0"/>
  </r>
  <r>
    <x v="2"/>
    <x v="0"/>
    <x v="0"/>
    <x v="2"/>
    <n v="1445"/>
    <n v="3"/>
    <x v="3"/>
    <n v="17340"/>
    <n v="173.4"/>
    <n v="17166.599999999999"/>
    <n v="4335"/>
    <n v="12831.599999999999"/>
    <x v="6"/>
    <x v="3"/>
    <n v="9"/>
    <x v="6"/>
    <x v="0"/>
  </r>
  <r>
    <x v="3"/>
    <x v="4"/>
    <x v="0"/>
    <x v="2"/>
    <n v="330"/>
    <n v="3"/>
    <x v="4"/>
    <n v="41250"/>
    <n v="412.5"/>
    <n v="40837.5"/>
    <n v="39600"/>
    <n v="1237.5"/>
    <x v="9"/>
    <x v="3"/>
    <n v="9"/>
    <x v="6"/>
    <x v="1"/>
  </r>
  <r>
    <x v="2"/>
    <x v="2"/>
    <x v="0"/>
    <x v="2"/>
    <n v="2671"/>
    <n v="3"/>
    <x v="3"/>
    <n v="32052"/>
    <n v="320.52"/>
    <n v="31731.48"/>
    <n v="8013"/>
    <n v="23718.48"/>
    <x v="6"/>
    <x v="3"/>
    <n v="9"/>
    <x v="6"/>
    <x v="0"/>
  </r>
  <r>
    <x v="2"/>
    <x v="1"/>
    <x v="0"/>
    <x v="2"/>
    <n v="766"/>
    <n v="3"/>
    <x v="3"/>
    <n v="9192"/>
    <n v="91.92"/>
    <n v="9100.08"/>
    <n v="2298"/>
    <n v="6802.08"/>
    <x v="7"/>
    <x v="2"/>
    <n v="10"/>
    <x v="7"/>
    <x v="1"/>
  </r>
  <r>
    <x v="4"/>
    <x v="3"/>
    <x v="0"/>
    <x v="2"/>
    <n v="494"/>
    <n v="3"/>
    <x v="5"/>
    <n v="148200"/>
    <n v="1482"/>
    <n v="146718"/>
    <n v="123500"/>
    <n v="23218"/>
    <x v="7"/>
    <x v="2"/>
    <n v="10"/>
    <x v="7"/>
    <x v="1"/>
  </r>
  <r>
    <x v="0"/>
    <x v="3"/>
    <x v="0"/>
    <x v="2"/>
    <n v="1397"/>
    <n v="3"/>
    <x v="2"/>
    <n v="488950"/>
    <n v="4889.5"/>
    <n v="484060.5"/>
    <n v="363220"/>
    <n v="120840.5"/>
    <x v="10"/>
    <x v="2"/>
    <n v="10"/>
    <x v="7"/>
    <x v="0"/>
  </r>
  <r>
    <x v="0"/>
    <x v="2"/>
    <x v="0"/>
    <x v="2"/>
    <n v="2155"/>
    <n v="3"/>
    <x v="2"/>
    <n v="754250"/>
    <n v="7542.5"/>
    <n v="746707.5"/>
    <n v="560300"/>
    <n v="186407.5"/>
    <x v="2"/>
    <x v="2"/>
    <n v="12"/>
    <x v="2"/>
    <x v="0"/>
  </r>
  <r>
    <x v="1"/>
    <x v="3"/>
    <x v="1"/>
    <x v="2"/>
    <n v="2214"/>
    <n v="5"/>
    <x v="1"/>
    <n v="33210"/>
    <n v="332.1"/>
    <n v="32877.9"/>
    <n v="22140"/>
    <n v="10737.900000000001"/>
    <x v="3"/>
    <x v="0"/>
    <n v="3"/>
    <x v="3"/>
    <x v="0"/>
  </r>
  <r>
    <x v="4"/>
    <x v="4"/>
    <x v="1"/>
    <x v="2"/>
    <n v="2301"/>
    <n v="5"/>
    <x v="5"/>
    <n v="690300"/>
    <n v="6903"/>
    <n v="683397"/>
    <n v="575250"/>
    <n v="108147"/>
    <x v="13"/>
    <x v="1"/>
    <n v="4"/>
    <x v="10"/>
    <x v="0"/>
  </r>
  <r>
    <x v="0"/>
    <x v="2"/>
    <x v="1"/>
    <x v="2"/>
    <n v="1375.5"/>
    <n v="5"/>
    <x v="0"/>
    <n v="27510"/>
    <n v="275.10000000000002"/>
    <n v="27234.899999999998"/>
    <n v="13755"/>
    <n v="13479.899999999998"/>
    <x v="4"/>
    <x v="3"/>
    <n v="7"/>
    <x v="4"/>
    <x v="0"/>
  </r>
  <r>
    <x v="0"/>
    <x v="0"/>
    <x v="1"/>
    <x v="2"/>
    <n v="1830"/>
    <n v="5"/>
    <x v="6"/>
    <n v="12810"/>
    <n v="128.1"/>
    <n v="12681.9"/>
    <n v="9150"/>
    <n v="3531.8999999999996"/>
    <x v="5"/>
    <x v="3"/>
    <n v="8"/>
    <x v="5"/>
    <x v="0"/>
  </r>
  <r>
    <x v="4"/>
    <x v="4"/>
    <x v="1"/>
    <x v="2"/>
    <n v="2498"/>
    <n v="5"/>
    <x v="5"/>
    <n v="749400"/>
    <n v="7494"/>
    <n v="741906"/>
    <n v="624500"/>
    <n v="117406"/>
    <x v="9"/>
    <x v="3"/>
    <n v="9"/>
    <x v="6"/>
    <x v="1"/>
  </r>
  <r>
    <x v="3"/>
    <x v="4"/>
    <x v="1"/>
    <x v="2"/>
    <n v="663"/>
    <n v="5"/>
    <x v="4"/>
    <n v="82875"/>
    <n v="828.75"/>
    <n v="82046.25"/>
    <n v="79560"/>
    <n v="2486.25"/>
    <x v="7"/>
    <x v="2"/>
    <n v="10"/>
    <x v="7"/>
    <x v="1"/>
  </r>
  <r>
    <x v="1"/>
    <x v="4"/>
    <x v="2"/>
    <x v="2"/>
    <n v="1514"/>
    <n v="10"/>
    <x v="1"/>
    <n v="22710"/>
    <n v="227.1"/>
    <n v="22482.9"/>
    <n v="15140"/>
    <n v="7342.9000000000015"/>
    <x v="8"/>
    <x v="0"/>
    <n v="2"/>
    <x v="8"/>
    <x v="0"/>
  </r>
  <r>
    <x v="0"/>
    <x v="4"/>
    <x v="2"/>
    <x v="2"/>
    <n v="4492.5"/>
    <n v="10"/>
    <x v="6"/>
    <n v="31447.5"/>
    <n v="314.47500000000002"/>
    <n v="31133.024999999998"/>
    <n v="22462.5"/>
    <n v="8670.5249999999978"/>
    <x v="13"/>
    <x v="1"/>
    <n v="4"/>
    <x v="10"/>
    <x v="0"/>
  </r>
  <r>
    <x v="3"/>
    <x v="4"/>
    <x v="2"/>
    <x v="2"/>
    <n v="727"/>
    <n v="10"/>
    <x v="4"/>
    <n v="90875"/>
    <n v="908.75"/>
    <n v="89966.25"/>
    <n v="87240"/>
    <n v="2726.25"/>
    <x v="1"/>
    <x v="1"/>
    <n v="6"/>
    <x v="1"/>
    <x v="0"/>
  </r>
  <r>
    <x v="3"/>
    <x v="2"/>
    <x v="2"/>
    <x v="2"/>
    <n v="787"/>
    <n v="10"/>
    <x v="4"/>
    <n v="98375"/>
    <n v="983.75"/>
    <n v="97391.25"/>
    <n v="94440"/>
    <n v="2951.25"/>
    <x v="1"/>
    <x v="1"/>
    <n v="6"/>
    <x v="1"/>
    <x v="0"/>
  </r>
  <r>
    <x v="3"/>
    <x v="3"/>
    <x v="2"/>
    <x v="2"/>
    <n v="1823"/>
    <n v="10"/>
    <x v="4"/>
    <n v="227875"/>
    <n v="2278.75"/>
    <n v="225596.25"/>
    <n v="218760"/>
    <n v="6836.25"/>
    <x v="4"/>
    <x v="3"/>
    <n v="7"/>
    <x v="4"/>
    <x v="0"/>
  </r>
  <r>
    <x v="1"/>
    <x v="1"/>
    <x v="2"/>
    <x v="2"/>
    <n v="747"/>
    <n v="10"/>
    <x v="1"/>
    <n v="11205"/>
    <n v="112.05"/>
    <n v="11092.95"/>
    <n v="7470"/>
    <n v="3622.9500000000007"/>
    <x v="6"/>
    <x v="3"/>
    <n v="9"/>
    <x v="6"/>
    <x v="0"/>
  </r>
  <r>
    <x v="2"/>
    <x v="1"/>
    <x v="2"/>
    <x v="2"/>
    <n v="766"/>
    <n v="10"/>
    <x v="3"/>
    <n v="9192"/>
    <n v="91.92"/>
    <n v="9100.08"/>
    <n v="2298"/>
    <n v="6802.08"/>
    <x v="7"/>
    <x v="2"/>
    <n v="10"/>
    <x v="7"/>
    <x v="1"/>
  </r>
  <r>
    <x v="4"/>
    <x v="4"/>
    <x v="2"/>
    <x v="2"/>
    <n v="2905"/>
    <n v="10"/>
    <x v="5"/>
    <n v="871500"/>
    <n v="8715"/>
    <n v="862785"/>
    <n v="726250"/>
    <n v="136535"/>
    <x v="15"/>
    <x v="2"/>
    <n v="11"/>
    <x v="9"/>
    <x v="0"/>
  </r>
  <r>
    <x v="0"/>
    <x v="2"/>
    <x v="2"/>
    <x v="2"/>
    <n v="2155"/>
    <n v="10"/>
    <x v="2"/>
    <n v="754250"/>
    <n v="7542.5"/>
    <n v="746707.5"/>
    <n v="560300"/>
    <n v="186407.5"/>
    <x v="2"/>
    <x v="2"/>
    <n v="12"/>
    <x v="2"/>
    <x v="0"/>
  </r>
  <r>
    <x v="0"/>
    <x v="2"/>
    <x v="3"/>
    <x v="2"/>
    <n v="3864"/>
    <n v="120"/>
    <x v="0"/>
    <n v="77280"/>
    <n v="772.80000000000007"/>
    <n v="76507.200000000012"/>
    <n v="38640"/>
    <n v="37867.200000000004"/>
    <x v="13"/>
    <x v="1"/>
    <n v="4"/>
    <x v="10"/>
    <x v="0"/>
  </r>
  <r>
    <x v="0"/>
    <x v="3"/>
    <x v="3"/>
    <x v="2"/>
    <n v="362"/>
    <n v="120"/>
    <x v="6"/>
    <n v="2534"/>
    <n v="25.34"/>
    <n v="2508.66"/>
    <n v="1810"/>
    <n v="698.65999999999985"/>
    <x v="14"/>
    <x v="1"/>
    <n v="5"/>
    <x v="11"/>
    <x v="0"/>
  </r>
  <r>
    <x v="3"/>
    <x v="0"/>
    <x v="3"/>
    <x v="2"/>
    <n v="923"/>
    <n v="120"/>
    <x v="4"/>
    <n v="115375"/>
    <n v="1153.75"/>
    <n v="114221.25"/>
    <n v="110760"/>
    <n v="3461.25"/>
    <x v="5"/>
    <x v="3"/>
    <n v="8"/>
    <x v="5"/>
    <x v="0"/>
  </r>
  <r>
    <x v="3"/>
    <x v="4"/>
    <x v="3"/>
    <x v="2"/>
    <n v="663"/>
    <n v="120"/>
    <x v="4"/>
    <n v="82875"/>
    <n v="828.75"/>
    <n v="82046.25"/>
    <n v="79560"/>
    <n v="2486.25"/>
    <x v="7"/>
    <x v="2"/>
    <n v="10"/>
    <x v="7"/>
    <x v="1"/>
  </r>
  <r>
    <x v="0"/>
    <x v="0"/>
    <x v="3"/>
    <x v="2"/>
    <n v="2092"/>
    <n v="120"/>
    <x v="6"/>
    <n v="14644"/>
    <n v="146.44"/>
    <n v="14497.56"/>
    <n v="10460"/>
    <n v="4037.5599999999995"/>
    <x v="11"/>
    <x v="2"/>
    <n v="11"/>
    <x v="9"/>
    <x v="1"/>
  </r>
  <r>
    <x v="0"/>
    <x v="1"/>
    <x v="4"/>
    <x v="2"/>
    <n v="263"/>
    <n v="250"/>
    <x v="6"/>
    <n v="1841"/>
    <n v="18.41"/>
    <n v="1822.59"/>
    <n v="1315"/>
    <n v="507.58999999999992"/>
    <x v="3"/>
    <x v="0"/>
    <n v="3"/>
    <x v="3"/>
    <x v="0"/>
  </r>
  <r>
    <x v="0"/>
    <x v="0"/>
    <x v="4"/>
    <x v="2"/>
    <n v="943.5"/>
    <n v="250"/>
    <x v="2"/>
    <n v="330225"/>
    <n v="3302.25"/>
    <n v="326922.75"/>
    <n v="245310"/>
    <n v="81612.75"/>
    <x v="13"/>
    <x v="1"/>
    <n v="4"/>
    <x v="10"/>
    <x v="0"/>
  </r>
  <r>
    <x v="3"/>
    <x v="4"/>
    <x v="4"/>
    <x v="2"/>
    <n v="727"/>
    <n v="250"/>
    <x v="4"/>
    <n v="90875"/>
    <n v="908.75"/>
    <n v="89966.25"/>
    <n v="87240"/>
    <n v="2726.25"/>
    <x v="1"/>
    <x v="1"/>
    <n v="6"/>
    <x v="1"/>
    <x v="0"/>
  </r>
  <r>
    <x v="3"/>
    <x v="2"/>
    <x v="4"/>
    <x v="2"/>
    <n v="787"/>
    <n v="250"/>
    <x v="4"/>
    <n v="98375"/>
    <n v="983.75"/>
    <n v="97391.25"/>
    <n v="94440"/>
    <n v="2951.25"/>
    <x v="1"/>
    <x v="1"/>
    <n v="6"/>
    <x v="1"/>
    <x v="0"/>
  </r>
  <r>
    <x v="4"/>
    <x v="1"/>
    <x v="4"/>
    <x v="2"/>
    <n v="986"/>
    <n v="250"/>
    <x v="5"/>
    <n v="295800"/>
    <n v="2958"/>
    <n v="292842"/>
    <n v="246500"/>
    <n v="46342"/>
    <x v="6"/>
    <x v="3"/>
    <n v="9"/>
    <x v="6"/>
    <x v="0"/>
  </r>
  <r>
    <x v="4"/>
    <x v="3"/>
    <x v="4"/>
    <x v="2"/>
    <n v="494"/>
    <n v="250"/>
    <x v="5"/>
    <n v="148200"/>
    <n v="1482"/>
    <n v="146718"/>
    <n v="123500"/>
    <n v="23218"/>
    <x v="7"/>
    <x v="2"/>
    <n v="10"/>
    <x v="7"/>
    <x v="1"/>
  </r>
  <r>
    <x v="0"/>
    <x v="3"/>
    <x v="4"/>
    <x v="2"/>
    <n v="1397"/>
    <n v="250"/>
    <x v="2"/>
    <n v="488950"/>
    <n v="4889.5"/>
    <n v="484060.5"/>
    <n v="363220"/>
    <n v="120840.5"/>
    <x v="10"/>
    <x v="2"/>
    <n v="10"/>
    <x v="7"/>
    <x v="0"/>
  </r>
  <r>
    <x v="3"/>
    <x v="2"/>
    <x v="4"/>
    <x v="2"/>
    <n v="1744"/>
    <n v="250"/>
    <x v="4"/>
    <n v="218000"/>
    <n v="2180"/>
    <n v="215820"/>
    <n v="209280"/>
    <n v="6540"/>
    <x v="15"/>
    <x v="2"/>
    <n v="11"/>
    <x v="9"/>
    <x v="0"/>
  </r>
  <r>
    <x v="2"/>
    <x v="4"/>
    <x v="5"/>
    <x v="2"/>
    <n v="1989"/>
    <n v="260"/>
    <x v="3"/>
    <n v="23868"/>
    <n v="238.68"/>
    <n v="23629.32"/>
    <n v="5967"/>
    <n v="17662.32"/>
    <x v="9"/>
    <x v="3"/>
    <n v="9"/>
    <x v="6"/>
    <x v="1"/>
  </r>
  <r>
    <x v="1"/>
    <x v="2"/>
    <x v="5"/>
    <x v="2"/>
    <n v="321"/>
    <n v="260"/>
    <x v="1"/>
    <n v="4815"/>
    <n v="48.15"/>
    <n v="4766.8500000000004"/>
    <n v="3210"/>
    <n v="1556.8500000000004"/>
    <x v="11"/>
    <x v="2"/>
    <n v="11"/>
    <x v="9"/>
    <x v="1"/>
  </r>
  <r>
    <x v="3"/>
    <x v="0"/>
    <x v="0"/>
    <x v="2"/>
    <n v="742.5"/>
    <n v="3"/>
    <x v="4"/>
    <n v="92812.5"/>
    <n v="1856.25"/>
    <n v="90956.25"/>
    <n v="89100"/>
    <n v="1856.25"/>
    <x v="13"/>
    <x v="1"/>
    <n v="4"/>
    <x v="10"/>
    <x v="0"/>
  </r>
  <r>
    <x v="2"/>
    <x v="0"/>
    <x v="0"/>
    <x v="2"/>
    <n v="1295"/>
    <n v="3"/>
    <x v="3"/>
    <n v="15540"/>
    <n v="310.8"/>
    <n v="15229.2"/>
    <n v="3885"/>
    <n v="11344.2"/>
    <x v="10"/>
    <x v="2"/>
    <n v="10"/>
    <x v="7"/>
    <x v="0"/>
  </r>
  <r>
    <x v="4"/>
    <x v="1"/>
    <x v="0"/>
    <x v="2"/>
    <n v="214"/>
    <n v="3"/>
    <x v="5"/>
    <n v="64200"/>
    <n v="1284"/>
    <n v="62916"/>
    <n v="53500"/>
    <n v="9416"/>
    <x v="7"/>
    <x v="2"/>
    <n v="10"/>
    <x v="7"/>
    <x v="1"/>
  </r>
  <r>
    <x v="0"/>
    <x v="2"/>
    <x v="0"/>
    <x v="2"/>
    <n v="2145"/>
    <n v="3"/>
    <x v="6"/>
    <n v="15015"/>
    <n v="300.3"/>
    <n v="14714.7"/>
    <n v="10725"/>
    <n v="3989.7000000000007"/>
    <x v="11"/>
    <x v="2"/>
    <n v="11"/>
    <x v="9"/>
    <x v="1"/>
  </r>
  <r>
    <x v="0"/>
    <x v="0"/>
    <x v="0"/>
    <x v="2"/>
    <n v="2852"/>
    <n v="3"/>
    <x v="2"/>
    <n v="998200"/>
    <n v="19964"/>
    <n v="978236"/>
    <n v="741520"/>
    <n v="236716"/>
    <x v="2"/>
    <x v="2"/>
    <n v="12"/>
    <x v="2"/>
    <x v="0"/>
  </r>
  <r>
    <x v="2"/>
    <x v="4"/>
    <x v="1"/>
    <x v="2"/>
    <n v="1142"/>
    <n v="5"/>
    <x v="3"/>
    <n v="13704"/>
    <n v="274.08"/>
    <n v="13429.92"/>
    <n v="3426"/>
    <n v="10003.92"/>
    <x v="1"/>
    <x v="1"/>
    <n v="6"/>
    <x v="1"/>
    <x v="0"/>
  </r>
  <r>
    <x v="0"/>
    <x v="4"/>
    <x v="1"/>
    <x v="2"/>
    <n v="1566"/>
    <n v="5"/>
    <x v="0"/>
    <n v="31320"/>
    <n v="626.4"/>
    <n v="30693.599999999999"/>
    <n v="15660"/>
    <n v="15033.599999999999"/>
    <x v="10"/>
    <x v="2"/>
    <n v="10"/>
    <x v="7"/>
    <x v="0"/>
  </r>
  <r>
    <x v="2"/>
    <x v="3"/>
    <x v="1"/>
    <x v="2"/>
    <n v="690"/>
    <n v="5"/>
    <x v="3"/>
    <n v="8280"/>
    <n v="165.6"/>
    <n v="8114.4"/>
    <n v="2070"/>
    <n v="6044.4"/>
    <x v="15"/>
    <x v="2"/>
    <n v="11"/>
    <x v="9"/>
    <x v="0"/>
  </r>
  <r>
    <x v="3"/>
    <x v="3"/>
    <x v="1"/>
    <x v="2"/>
    <n v="1660"/>
    <n v="5"/>
    <x v="4"/>
    <n v="207500"/>
    <n v="4150"/>
    <n v="203350"/>
    <n v="199200"/>
    <n v="4150"/>
    <x v="11"/>
    <x v="2"/>
    <n v="11"/>
    <x v="9"/>
    <x v="1"/>
  </r>
  <r>
    <x v="1"/>
    <x v="0"/>
    <x v="2"/>
    <x v="2"/>
    <n v="2363"/>
    <n v="10"/>
    <x v="1"/>
    <n v="35445"/>
    <n v="708.9"/>
    <n v="34736.1"/>
    <n v="23630"/>
    <n v="11106.099999999999"/>
    <x v="8"/>
    <x v="0"/>
    <n v="2"/>
    <x v="8"/>
    <x v="0"/>
  </r>
  <r>
    <x v="4"/>
    <x v="2"/>
    <x v="2"/>
    <x v="2"/>
    <n v="918"/>
    <n v="10"/>
    <x v="5"/>
    <n v="275400"/>
    <n v="5508"/>
    <n v="269892"/>
    <n v="229500"/>
    <n v="40392"/>
    <x v="14"/>
    <x v="1"/>
    <n v="5"/>
    <x v="11"/>
    <x v="0"/>
  </r>
  <r>
    <x v="4"/>
    <x v="1"/>
    <x v="2"/>
    <x v="2"/>
    <n v="1728"/>
    <n v="10"/>
    <x v="5"/>
    <n v="518400"/>
    <n v="10368"/>
    <n v="508032"/>
    <n v="432000"/>
    <n v="76032"/>
    <x v="14"/>
    <x v="1"/>
    <n v="5"/>
    <x v="11"/>
    <x v="0"/>
  </r>
  <r>
    <x v="2"/>
    <x v="4"/>
    <x v="2"/>
    <x v="2"/>
    <n v="1142"/>
    <n v="10"/>
    <x v="3"/>
    <n v="13704"/>
    <n v="274.08"/>
    <n v="13429.92"/>
    <n v="3426"/>
    <n v="10003.92"/>
    <x v="1"/>
    <x v="1"/>
    <n v="6"/>
    <x v="1"/>
    <x v="0"/>
  </r>
  <r>
    <x v="3"/>
    <x v="3"/>
    <x v="2"/>
    <x v="2"/>
    <n v="662"/>
    <n v="10"/>
    <x v="4"/>
    <n v="82750"/>
    <n v="1655"/>
    <n v="81095"/>
    <n v="79440"/>
    <n v="1655"/>
    <x v="1"/>
    <x v="1"/>
    <n v="6"/>
    <x v="1"/>
    <x v="0"/>
  </r>
  <r>
    <x v="2"/>
    <x v="0"/>
    <x v="2"/>
    <x v="2"/>
    <n v="1295"/>
    <n v="10"/>
    <x v="3"/>
    <n v="15540"/>
    <n v="310.8"/>
    <n v="15229.2"/>
    <n v="3885"/>
    <n v="11344.2"/>
    <x v="10"/>
    <x v="2"/>
    <n v="10"/>
    <x v="7"/>
    <x v="0"/>
  </r>
  <r>
    <x v="3"/>
    <x v="1"/>
    <x v="2"/>
    <x v="2"/>
    <n v="809"/>
    <n v="10"/>
    <x v="4"/>
    <n v="101125"/>
    <n v="2022.5"/>
    <n v="99102.5"/>
    <n v="97080"/>
    <n v="2022.5"/>
    <x v="7"/>
    <x v="2"/>
    <n v="10"/>
    <x v="7"/>
    <x v="1"/>
  </r>
  <r>
    <x v="3"/>
    <x v="3"/>
    <x v="2"/>
    <x v="2"/>
    <n v="2145"/>
    <n v="10"/>
    <x v="4"/>
    <n v="268125"/>
    <n v="5362.5"/>
    <n v="262762.5"/>
    <n v="257400"/>
    <n v="5362.5"/>
    <x v="7"/>
    <x v="2"/>
    <n v="10"/>
    <x v="7"/>
    <x v="1"/>
  </r>
  <r>
    <x v="2"/>
    <x v="2"/>
    <x v="2"/>
    <x v="2"/>
    <n v="1785"/>
    <n v="10"/>
    <x v="3"/>
    <n v="21420"/>
    <n v="428.4"/>
    <n v="20991.599999999999"/>
    <n v="5355"/>
    <n v="15636.599999999999"/>
    <x v="11"/>
    <x v="2"/>
    <n v="11"/>
    <x v="9"/>
    <x v="1"/>
  </r>
  <r>
    <x v="4"/>
    <x v="0"/>
    <x v="2"/>
    <x v="2"/>
    <n v="1916"/>
    <n v="10"/>
    <x v="5"/>
    <n v="574800"/>
    <n v="11496"/>
    <n v="563304"/>
    <n v="479000"/>
    <n v="84304"/>
    <x v="2"/>
    <x v="2"/>
    <n v="12"/>
    <x v="2"/>
    <x v="0"/>
  </r>
  <r>
    <x v="0"/>
    <x v="0"/>
    <x v="2"/>
    <x v="2"/>
    <n v="2852"/>
    <n v="10"/>
    <x v="2"/>
    <n v="998200"/>
    <n v="19964"/>
    <n v="978236"/>
    <n v="741520"/>
    <n v="236716"/>
    <x v="2"/>
    <x v="2"/>
    <n v="12"/>
    <x v="2"/>
    <x v="0"/>
  </r>
  <r>
    <x v="3"/>
    <x v="0"/>
    <x v="2"/>
    <x v="2"/>
    <n v="2729"/>
    <n v="10"/>
    <x v="4"/>
    <n v="341125"/>
    <n v="6822.5"/>
    <n v="334302.5"/>
    <n v="327480"/>
    <n v="6822.5"/>
    <x v="2"/>
    <x v="2"/>
    <n v="12"/>
    <x v="2"/>
    <x v="0"/>
  </r>
  <r>
    <x v="1"/>
    <x v="4"/>
    <x v="2"/>
    <x v="2"/>
    <n v="1925"/>
    <n v="10"/>
    <x v="1"/>
    <n v="28875"/>
    <n v="577.5"/>
    <n v="28297.5"/>
    <n v="19250"/>
    <n v="9047.5"/>
    <x v="12"/>
    <x v="2"/>
    <n v="12"/>
    <x v="2"/>
    <x v="1"/>
  </r>
  <r>
    <x v="0"/>
    <x v="4"/>
    <x v="2"/>
    <x v="2"/>
    <n v="2013"/>
    <n v="10"/>
    <x v="6"/>
    <n v="14091"/>
    <n v="281.82"/>
    <n v="13809.18"/>
    <n v="10065"/>
    <n v="3744.1800000000003"/>
    <x v="12"/>
    <x v="2"/>
    <n v="12"/>
    <x v="2"/>
    <x v="1"/>
  </r>
  <r>
    <x v="2"/>
    <x v="2"/>
    <x v="2"/>
    <x v="2"/>
    <n v="1055"/>
    <n v="10"/>
    <x v="3"/>
    <n v="12660"/>
    <n v="253.2"/>
    <n v="12406.8"/>
    <n v="3165"/>
    <n v="9241.7999999999993"/>
    <x v="2"/>
    <x v="2"/>
    <n v="12"/>
    <x v="2"/>
    <x v="0"/>
  </r>
  <r>
    <x v="2"/>
    <x v="3"/>
    <x v="2"/>
    <x v="2"/>
    <n v="1084"/>
    <n v="10"/>
    <x v="3"/>
    <n v="13008"/>
    <n v="260.16000000000003"/>
    <n v="12747.84"/>
    <n v="3252"/>
    <n v="9495.84"/>
    <x v="2"/>
    <x v="2"/>
    <n v="12"/>
    <x v="2"/>
    <x v="0"/>
  </r>
  <r>
    <x v="0"/>
    <x v="4"/>
    <x v="3"/>
    <x v="2"/>
    <n v="1566"/>
    <n v="120"/>
    <x v="0"/>
    <n v="31320"/>
    <n v="626.4"/>
    <n v="30693.599999999999"/>
    <n v="15660"/>
    <n v="15033.599999999999"/>
    <x v="10"/>
    <x v="2"/>
    <n v="10"/>
    <x v="7"/>
    <x v="0"/>
  </r>
  <r>
    <x v="0"/>
    <x v="1"/>
    <x v="3"/>
    <x v="2"/>
    <n v="2966"/>
    <n v="120"/>
    <x v="2"/>
    <n v="1038100"/>
    <n v="20762"/>
    <n v="1017338"/>
    <n v="771160"/>
    <n v="246178"/>
    <x v="7"/>
    <x v="2"/>
    <n v="10"/>
    <x v="7"/>
    <x v="1"/>
  </r>
  <r>
    <x v="0"/>
    <x v="1"/>
    <x v="3"/>
    <x v="2"/>
    <n v="2877"/>
    <n v="120"/>
    <x v="2"/>
    <n v="1006950"/>
    <n v="20139"/>
    <n v="986811"/>
    <n v="748020"/>
    <n v="238791"/>
    <x v="10"/>
    <x v="2"/>
    <n v="10"/>
    <x v="7"/>
    <x v="0"/>
  </r>
  <r>
    <x v="3"/>
    <x v="1"/>
    <x v="3"/>
    <x v="2"/>
    <n v="809"/>
    <n v="120"/>
    <x v="4"/>
    <n v="101125"/>
    <n v="2022.5"/>
    <n v="99102.5"/>
    <n v="97080"/>
    <n v="2022.5"/>
    <x v="7"/>
    <x v="2"/>
    <n v="10"/>
    <x v="7"/>
    <x v="1"/>
  </r>
  <r>
    <x v="3"/>
    <x v="3"/>
    <x v="3"/>
    <x v="2"/>
    <n v="2145"/>
    <n v="120"/>
    <x v="4"/>
    <n v="268125"/>
    <n v="5362.5"/>
    <n v="262762.5"/>
    <n v="257400"/>
    <n v="5362.5"/>
    <x v="7"/>
    <x v="2"/>
    <n v="10"/>
    <x v="7"/>
    <x v="1"/>
  </r>
  <r>
    <x v="2"/>
    <x v="2"/>
    <x v="3"/>
    <x v="2"/>
    <n v="1055"/>
    <n v="120"/>
    <x v="3"/>
    <n v="12660"/>
    <n v="253.2"/>
    <n v="12406.8"/>
    <n v="3165"/>
    <n v="9241.7999999999993"/>
    <x v="2"/>
    <x v="2"/>
    <n v="12"/>
    <x v="2"/>
    <x v="0"/>
  </r>
  <r>
    <x v="0"/>
    <x v="3"/>
    <x v="3"/>
    <x v="2"/>
    <n v="544"/>
    <n v="120"/>
    <x v="0"/>
    <n v="10880"/>
    <n v="217.6"/>
    <n v="10662.4"/>
    <n v="5440"/>
    <n v="5222.3999999999996"/>
    <x v="12"/>
    <x v="2"/>
    <n v="12"/>
    <x v="2"/>
    <x v="1"/>
  </r>
  <r>
    <x v="2"/>
    <x v="3"/>
    <x v="3"/>
    <x v="2"/>
    <n v="1084"/>
    <n v="120"/>
    <x v="3"/>
    <n v="13008"/>
    <n v="260.16000000000003"/>
    <n v="12747.84"/>
    <n v="3252"/>
    <n v="9495.84"/>
    <x v="2"/>
    <x v="2"/>
    <n v="12"/>
    <x v="2"/>
    <x v="0"/>
  </r>
  <r>
    <x v="3"/>
    <x v="3"/>
    <x v="4"/>
    <x v="2"/>
    <n v="662"/>
    <n v="250"/>
    <x v="4"/>
    <n v="82750"/>
    <n v="1655"/>
    <n v="81095"/>
    <n v="79440"/>
    <n v="1655"/>
    <x v="1"/>
    <x v="1"/>
    <n v="6"/>
    <x v="1"/>
    <x v="0"/>
  </r>
  <r>
    <x v="4"/>
    <x v="1"/>
    <x v="4"/>
    <x v="2"/>
    <n v="214"/>
    <n v="250"/>
    <x v="5"/>
    <n v="64200"/>
    <n v="1284"/>
    <n v="62916"/>
    <n v="53500"/>
    <n v="9416"/>
    <x v="7"/>
    <x v="2"/>
    <n v="10"/>
    <x v="7"/>
    <x v="1"/>
  </r>
  <r>
    <x v="0"/>
    <x v="1"/>
    <x v="4"/>
    <x v="2"/>
    <n v="2877"/>
    <n v="250"/>
    <x v="2"/>
    <n v="1006950"/>
    <n v="20139"/>
    <n v="986811"/>
    <n v="748020"/>
    <n v="238791"/>
    <x v="10"/>
    <x v="2"/>
    <n v="10"/>
    <x v="7"/>
    <x v="0"/>
  </r>
  <r>
    <x v="3"/>
    <x v="0"/>
    <x v="4"/>
    <x v="2"/>
    <n v="2729"/>
    <n v="250"/>
    <x v="4"/>
    <n v="341125"/>
    <n v="6822.5"/>
    <n v="334302.5"/>
    <n v="327480"/>
    <n v="6822.5"/>
    <x v="2"/>
    <x v="2"/>
    <n v="12"/>
    <x v="2"/>
    <x v="0"/>
  </r>
  <r>
    <x v="0"/>
    <x v="4"/>
    <x v="4"/>
    <x v="2"/>
    <n v="266"/>
    <n v="250"/>
    <x v="2"/>
    <n v="93100"/>
    <n v="1862"/>
    <n v="91238"/>
    <n v="69160"/>
    <n v="22078"/>
    <x v="12"/>
    <x v="2"/>
    <n v="12"/>
    <x v="2"/>
    <x v="1"/>
  </r>
  <r>
    <x v="0"/>
    <x v="3"/>
    <x v="4"/>
    <x v="2"/>
    <n v="1940"/>
    <n v="250"/>
    <x v="2"/>
    <n v="679000"/>
    <n v="13580"/>
    <n v="665420"/>
    <n v="504400"/>
    <n v="161020"/>
    <x v="12"/>
    <x v="2"/>
    <n v="12"/>
    <x v="2"/>
    <x v="1"/>
  </r>
  <r>
    <x v="4"/>
    <x v="1"/>
    <x v="5"/>
    <x v="2"/>
    <n v="259"/>
    <n v="260"/>
    <x v="5"/>
    <n v="77700"/>
    <n v="1554"/>
    <n v="76146"/>
    <n v="64750"/>
    <n v="11396"/>
    <x v="3"/>
    <x v="0"/>
    <n v="3"/>
    <x v="3"/>
    <x v="0"/>
  </r>
  <r>
    <x v="4"/>
    <x v="3"/>
    <x v="5"/>
    <x v="2"/>
    <n v="1101"/>
    <n v="260"/>
    <x v="5"/>
    <n v="330300"/>
    <n v="6606"/>
    <n v="323694"/>
    <n v="275250"/>
    <n v="48444"/>
    <x v="3"/>
    <x v="0"/>
    <n v="3"/>
    <x v="3"/>
    <x v="0"/>
  </r>
  <r>
    <x v="3"/>
    <x v="1"/>
    <x v="5"/>
    <x v="2"/>
    <n v="2276"/>
    <n v="260"/>
    <x v="4"/>
    <n v="284500"/>
    <n v="5690"/>
    <n v="278810"/>
    <n v="273120"/>
    <n v="5690"/>
    <x v="14"/>
    <x v="1"/>
    <n v="5"/>
    <x v="11"/>
    <x v="0"/>
  </r>
  <r>
    <x v="0"/>
    <x v="1"/>
    <x v="5"/>
    <x v="2"/>
    <n v="2966"/>
    <n v="260"/>
    <x v="2"/>
    <n v="1038100"/>
    <n v="20762"/>
    <n v="1017338"/>
    <n v="771160"/>
    <n v="246178"/>
    <x v="7"/>
    <x v="2"/>
    <n v="10"/>
    <x v="7"/>
    <x v="1"/>
  </r>
  <r>
    <x v="0"/>
    <x v="4"/>
    <x v="5"/>
    <x v="2"/>
    <n v="1236"/>
    <n v="260"/>
    <x v="0"/>
    <n v="24720"/>
    <n v="494.4"/>
    <n v="24225.599999999999"/>
    <n v="12360"/>
    <n v="11865.599999999999"/>
    <x v="15"/>
    <x v="2"/>
    <n v="11"/>
    <x v="9"/>
    <x v="0"/>
  </r>
  <r>
    <x v="0"/>
    <x v="2"/>
    <x v="5"/>
    <x v="2"/>
    <n v="941"/>
    <n v="260"/>
    <x v="0"/>
    <n v="18820"/>
    <n v="376.4"/>
    <n v="18443.599999999999"/>
    <n v="9410"/>
    <n v="9033.5999999999985"/>
    <x v="15"/>
    <x v="2"/>
    <n v="11"/>
    <x v="9"/>
    <x v="0"/>
  </r>
  <r>
    <x v="4"/>
    <x v="0"/>
    <x v="5"/>
    <x v="2"/>
    <n v="1916"/>
    <n v="260"/>
    <x v="5"/>
    <n v="574800"/>
    <n v="11496"/>
    <n v="563304"/>
    <n v="479000"/>
    <n v="84304"/>
    <x v="2"/>
    <x v="2"/>
    <n v="12"/>
    <x v="2"/>
    <x v="0"/>
  </r>
  <r>
    <x v="3"/>
    <x v="2"/>
    <x v="0"/>
    <x v="2"/>
    <n v="4243.5"/>
    <n v="3"/>
    <x v="4"/>
    <n v="530437.5"/>
    <n v="15913.125"/>
    <n v="514524.375"/>
    <n v="509220"/>
    <n v="5304.375"/>
    <x v="13"/>
    <x v="1"/>
    <n v="4"/>
    <x v="10"/>
    <x v="0"/>
  </r>
  <r>
    <x v="0"/>
    <x v="1"/>
    <x v="0"/>
    <x v="2"/>
    <n v="2580"/>
    <n v="3"/>
    <x v="0"/>
    <n v="51600"/>
    <n v="1548"/>
    <n v="50052"/>
    <n v="25800"/>
    <n v="24252"/>
    <x v="13"/>
    <x v="1"/>
    <n v="4"/>
    <x v="10"/>
    <x v="0"/>
  </r>
  <r>
    <x v="4"/>
    <x v="1"/>
    <x v="0"/>
    <x v="2"/>
    <n v="689"/>
    <n v="3"/>
    <x v="5"/>
    <n v="206700"/>
    <n v="6201"/>
    <n v="200499"/>
    <n v="172250"/>
    <n v="28249"/>
    <x v="1"/>
    <x v="1"/>
    <n v="6"/>
    <x v="1"/>
    <x v="0"/>
  </r>
  <r>
    <x v="2"/>
    <x v="4"/>
    <x v="0"/>
    <x v="2"/>
    <n v="1947"/>
    <n v="3"/>
    <x v="3"/>
    <n v="23364"/>
    <n v="700.92"/>
    <n v="22663.08"/>
    <n v="5841"/>
    <n v="16822.080000000002"/>
    <x v="6"/>
    <x v="3"/>
    <n v="9"/>
    <x v="6"/>
    <x v="0"/>
  </r>
  <r>
    <x v="2"/>
    <x v="0"/>
    <x v="0"/>
    <x v="2"/>
    <n v="908"/>
    <n v="3"/>
    <x v="3"/>
    <n v="10896"/>
    <n v="326.88"/>
    <n v="10569.12"/>
    <n v="2724"/>
    <n v="7845.1200000000008"/>
    <x v="12"/>
    <x v="2"/>
    <n v="12"/>
    <x v="2"/>
    <x v="1"/>
  </r>
  <r>
    <x v="0"/>
    <x v="1"/>
    <x v="1"/>
    <x v="2"/>
    <n v="1958"/>
    <n v="5"/>
    <x v="6"/>
    <n v="13706"/>
    <n v="411.18"/>
    <n v="13294.82"/>
    <n v="9790"/>
    <n v="3504.8199999999997"/>
    <x v="8"/>
    <x v="0"/>
    <n v="2"/>
    <x v="8"/>
    <x v="0"/>
  </r>
  <r>
    <x v="2"/>
    <x v="2"/>
    <x v="1"/>
    <x v="2"/>
    <n v="1901"/>
    <n v="5"/>
    <x v="3"/>
    <n v="22812"/>
    <n v="684.36"/>
    <n v="22127.64"/>
    <n v="5703"/>
    <n v="16424.64"/>
    <x v="1"/>
    <x v="1"/>
    <n v="6"/>
    <x v="1"/>
    <x v="0"/>
  </r>
  <r>
    <x v="0"/>
    <x v="2"/>
    <x v="1"/>
    <x v="2"/>
    <n v="544"/>
    <n v="5"/>
    <x v="6"/>
    <n v="3808"/>
    <n v="114.24"/>
    <n v="3693.76"/>
    <n v="2720"/>
    <n v="973.76000000000022"/>
    <x v="6"/>
    <x v="3"/>
    <n v="9"/>
    <x v="6"/>
    <x v="0"/>
  </r>
  <r>
    <x v="0"/>
    <x v="1"/>
    <x v="1"/>
    <x v="2"/>
    <n v="1797"/>
    <n v="5"/>
    <x v="2"/>
    <n v="628950"/>
    <n v="18868.5"/>
    <n v="610081.5"/>
    <n v="467220"/>
    <n v="142861.5"/>
    <x v="9"/>
    <x v="3"/>
    <n v="9"/>
    <x v="6"/>
    <x v="1"/>
  </r>
  <r>
    <x v="3"/>
    <x v="2"/>
    <x v="1"/>
    <x v="2"/>
    <n v="1287"/>
    <n v="5"/>
    <x v="4"/>
    <n v="160875"/>
    <n v="4826.25"/>
    <n v="156048.75"/>
    <n v="154440"/>
    <n v="1608.75"/>
    <x v="2"/>
    <x v="2"/>
    <n v="12"/>
    <x v="2"/>
    <x v="0"/>
  </r>
  <r>
    <x v="3"/>
    <x v="1"/>
    <x v="1"/>
    <x v="2"/>
    <n v="1706"/>
    <n v="5"/>
    <x v="4"/>
    <n v="213250"/>
    <n v="6397.5"/>
    <n v="206852.5"/>
    <n v="204720"/>
    <n v="2132.5"/>
    <x v="2"/>
    <x v="2"/>
    <n v="12"/>
    <x v="2"/>
    <x v="0"/>
  </r>
  <r>
    <x v="4"/>
    <x v="2"/>
    <x v="2"/>
    <x v="2"/>
    <n v="2434.5"/>
    <n v="10"/>
    <x v="5"/>
    <n v="730350"/>
    <n v="21910.5"/>
    <n v="708439.5"/>
    <n v="608625"/>
    <n v="99814.5"/>
    <x v="0"/>
    <x v="0"/>
    <n v="1"/>
    <x v="0"/>
    <x v="0"/>
  </r>
  <r>
    <x v="3"/>
    <x v="0"/>
    <x v="2"/>
    <x v="2"/>
    <n v="1774"/>
    <n v="10"/>
    <x v="4"/>
    <n v="221750"/>
    <n v="6652.5"/>
    <n v="215097.5"/>
    <n v="212880"/>
    <n v="2217.5"/>
    <x v="3"/>
    <x v="0"/>
    <n v="3"/>
    <x v="3"/>
    <x v="0"/>
  </r>
  <r>
    <x v="2"/>
    <x v="2"/>
    <x v="2"/>
    <x v="2"/>
    <n v="1901"/>
    <n v="10"/>
    <x v="3"/>
    <n v="22812"/>
    <n v="684.36"/>
    <n v="22127.64"/>
    <n v="5703"/>
    <n v="16424.64"/>
    <x v="1"/>
    <x v="1"/>
    <n v="6"/>
    <x v="1"/>
    <x v="0"/>
  </r>
  <r>
    <x v="4"/>
    <x v="1"/>
    <x v="2"/>
    <x v="2"/>
    <n v="689"/>
    <n v="10"/>
    <x v="5"/>
    <n v="206700"/>
    <n v="6201"/>
    <n v="200499"/>
    <n v="172250"/>
    <n v="28249"/>
    <x v="1"/>
    <x v="1"/>
    <n v="6"/>
    <x v="1"/>
    <x v="0"/>
  </r>
  <r>
    <x v="3"/>
    <x v="1"/>
    <x v="2"/>
    <x v="2"/>
    <n v="1570"/>
    <n v="10"/>
    <x v="4"/>
    <n v="196250"/>
    <n v="5887.5"/>
    <n v="190362.5"/>
    <n v="188400"/>
    <n v="1962.5"/>
    <x v="1"/>
    <x v="1"/>
    <n v="6"/>
    <x v="1"/>
    <x v="0"/>
  </r>
  <r>
    <x v="2"/>
    <x v="4"/>
    <x v="2"/>
    <x v="2"/>
    <n v="1369.5"/>
    <n v="10"/>
    <x v="3"/>
    <n v="16434"/>
    <n v="493.02"/>
    <n v="15940.98"/>
    <n v="4108.5"/>
    <n v="11832.48"/>
    <x v="4"/>
    <x v="3"/>
    <n v="7"/>
    <x v="4"/>
    <x v="0"/>
  </r>
  <r>
    <x v="3"/>
    <x v="0"/>
    <x v="2"/>
    <x v="2"/>
    <n v="2009"/>
    <n v="10"/>
    <x v="4"/>
    <n v="251125"/>
    <n v="7533.75"/>
    <n v="243591.25"/>
    <n v="241080"/>
    <n v="2511.25"/>
    <x v="10"/>
    <x v="2"/>
    <n v="10"/>
    <x v="7"/>
    <x v="0"/>
  </r>
  <r>
    <x v="1"/>
    <x v="1"/>
    <x v="2"/>
    <x v="2"/>
    <n v="1945"/>
    <n v="10"/>
    <x v="1"/>
    <n v="29175"/>
    <n v="875.25"/>
    <n v="28299.75"/>
    <n v="19450"/>
    <n v="8849.75"/>
    <x v="7"/>
    <x v="2"/>
    <n v="10"/>
    <x v="7"/>
    <x v="1"/>
  </r>
  <r>
    <x v="3"/>
    <x v="2"/>
    <x v="2"/>
    <x v="2"/>
    <n v="1287"/>
    <n v="10"/>
    <x v="4"/>
    <n v="160875"/>
    <n v="4826.25"/>
    <n v="156048.75"/>
    <n v="154440"/>
    <n v="1608.75"/>
    <x v="2"/>
    <x v="2"/>
    <n v="12"/>
    <x v="2"/>
    <x v="0"/>
  </r>
  <r>
    <x v="3"/>
    <x v="1"/>
    <x v="2"/>
    <x v="2"/>
    <n v="1706"/>
    <n v="10"/>
    <x v="4"/>
    <n v="213250"/>
    <n v="6397.5"/>
    <n v="206852.5"/>
    <n v="204720"/>
    <n v="2132.5"/>
    <x v="2"/>
    <x v="2"/>
    <n v="12"/>
    <x v="2"/>
    <x v="0"/>
  </r>
  <r>
    <x v="3"/>
    <x v="0"/>
    <x v="3"/>
    <x v="2"/>
    <n v="2009"/>
    <n v="120"/>
    <x v="4"/>
    <n v="251125"/>
    <n v="7533.75"/>
    <n v="243591.25"/>
    <n v="241080"/>
    <n v="2511.25"/>
    <x v="10"/>
    <x v="2"/>
    <n v="10"/>
    <x v="7"/>
    <x v="0"/>
  </r>
  <r>
    <x v="4"/>
    <x v="4"/>
    <x v="4"/>
    <x v="2"/>
    <n v="2844"/>
    <n v="250"/>
    <x v="5"/>
    <n v="853200"/>
    <n v="25596"/>
    <n v="827604"/>
    <n v="711000"/>
    <n v="116604"/>
    <x v="8"/>
    <x v="0"/>
    <n v="2"/>
    <x v="8"/>
    <x v="0"/>
  </r>
  <r>
    <x v="2"/>
    <x v="3"/>
    <x v="4"/>
    <x v="2"/>
    <n v="1916"/>
    <n v="250"/>
    <x v="3"/>
    <n v="22992"/>
    <n v="689.76"/>
    <n v="22302.240000000002"/>
    <n v="5748"/>
    <n v="16554.240000000002"/>
    <x v="13"/>
    <x v="1"/>
    <n v="4"/>
    <x v="10"/>
    <x v="0"/>
  </r>
  <r>
    <x v="3"/>
    <x v="1"/>
    <x v="4"/>
    <x v="2"/>
    <n v="1570"/>
    <n v="250"/>
    <x v="4"/>
    <n v="196250"/>
    <n v="5887.5"/>
    <n v="190362.5"/>
    <n v="188400"/>
    <n v="1962.5"/>
    <x v="1"/>
    <x v="1"/>
    <n v="6"/>
    <x v="1"/>
    <x v="0"/>
  </r>
  <r>
    <x v="4"/>
    <x v="0"/>
    <x v="4"/>
    <x v="2"/>
    <n v="1874"/>
    <n v="250"/>
    <x v="5"/>
    <n v="562200"/>
    <n v="16866"/>
    <n v="545334"/>
    <n v="468500"/>
    <n v="76834"/>
    <x v="5"/>
    <x v="3"/>
    <n v="8"/>
    <x v="5"/>
    <x v="0"/>
  </r>
  <r>
    <x v="0"/>
    <x v="3"/>
    <x v="4"/>
    <x v="2"/>
    <n v="1642"/>
    <n v="250"/>
    <x v="2"/>
    <n v="574700"/>
    <n v="17241"/>
    <n v="557459"/>
    <n v="426920"/>
    <n v="130539"/>
    <x v="5"/>
    <x v="3"/>
    <n v="8"/>
    <x v="5"/>
    <x v="0"/>
  </r>
  <r>
    <x v="1"/>
    <x v="1"/>
    <x v="4"/>
    <x v="2"/>
    <n v="1945"/>
    <n v="250"/>
    <x v="1"/>
    <n v="29175"/>
    <n v="875.25"/>
    <n v="28299.75"/>
    <n v="19450"/>
    <n v="8849.75"/>
    <x v="7"/>
    <x v="2"/>
    <n v="10"/>
    <x v="7"/>
    <x v="1"/>
  </r>
  <r>
    <x v="0"/>
    <x v="0"/>
    <x v="0"/>
    <x v="2"/>
    <n v="831"/>
    <n v="3"/>
    <x v="0"/>
    <n v="16620"/>
    <n v="498.6"/>
    <n v="16121.4"/>
    <n v="8310"/>
    <n v="7811.4"/>
    <x v="14"/>
    <x v="1"/>
    <n v="5"/>
    <x v="11"/>
    <x v="0"/>
  </r>
  <r>
    <x v="0"/>
    <x v="3"/>
    <x v="2"/>
    <x v="2"/>
    <n v="1760"/>
    <n v="10"/>
    <x v="6"/>
    <n v="12320"/>
    <n v="369.6"/>
    <n v="11950.4"/>
    <n v="8800"/>
    <n v="3150.3999999999996"/>
    <x v="9"/>
    <x v="3"/>
    <n v="9"/>
    <x v="6"/>
    <x v="1"/>
  </r>
  <r>
    <x v="0"/>
    <x v="0"/>
    <x v="3"/>
    <x v="2"/>
    <n v="3850.5"/>
    <n v="120"/>
    <x v="0"/>
    <n v="77010"/>
    <n v="2310.3000000000002"/>
    <n v="74699.700000000012"/>
    <n v="38505"/>
    <n v="36194.700000000004"/>
    <x v="13"/>
    <x v="1"/>
    <n v="4"/>
    <x v="10"/>
    <x v="0"/>
  </r>
  <r>
    <x v="2"/>
    <x v="1"/>
    <x v="4"/>
    <x v="2"/>
    <n v="2479"/>
    <n v="250"/>
    <x v="3"/>
    <n v="29748"/>
    <n v="892.44"/>
    <n v="28855.56"/>
    <n v="7437"/>
    <n v="21418.560000000001"/>
    <x v="0"/>
    <x v="0"/>
    <n v="1"/>
    <x v="0"/>
    <x v="0"/>
  </r>
  <r>
    <x v="1"/>
    <x v="3"/>
    <x v="1"/>
    <x v="2"/>
    <n v="2031"/>
    <n v="5"/>
    <x v="1"/>
    <n v="30465"/>
    <n v="1218.5999999999999"/>
    <n v="29246.400000000001"/>
    <n v="20310"/>
    <n v="8936.4000000000015"/>
    <x v="10"/>
    <x v="2"/>
    <n v="10"/>
    <x v="7"/>
    <x v="0"/>
  </r>
  <r>
    <x v="1"/>
    <x v="3"/>
    <x v="2"/>
    <x v="2"/>
    <n v="2031"/>
    <n v="10"/>
    <x v="1"/>
    <n v="30465"/>
    <n v="1218.5999999999999"/>
    <n v="29246.400000000001"/>
    <n v="20310"/>
    <n v="8936.4000000000015"/>
    <x v="10"/>
    <x v="2"/>
    <n v="10"/>
    <x v="7"/>
    <x v="0"/>
  </r>
  <r>
    <x v="1"/>
    <x v="2"/>
    <x v="2"/>
    <x v="2"/>
    <n v="2261"/>
    <n v="10"/>
    <x v="1"/>
    <n v="33915"/>
    <n v="1356.6"/>
    <n v="32558.400000000001"/>
    <n v="22610"/>
    <n v="9948.4000000000015"/>
    <x v="12"/>
    <x v="2"/>
    <n v="12"/>
    <x v="2"/>
    <x v="1"/>
  </r>
  <r>
    <x v="0"/>
    <x v="4"/>
    <x v="3"/>
    <x v="2"/>
    <n v="736"/>
    <n v="120"/>
    <x v="0"/>
    <n v="14720"/>
    <n v="588.79999999999995"/>
    <n v="14131.2"/>
    <n v="7360"/>
    <n v="6771.2000000000007"/>
    <x v="9"/>
    <x v="3"/>
    <n v="9"/>
    <x v="6"/>
    <x v="1"/>
  </r>
  <r>
    <x v="0"/>
    <x v="0"/>
    <x v="0"/>
    <x v="2"/>
    <n v="2851"/>
    <n v="3"/>
    <x v="6"/>
    <n v="19957"/>
    <n v="798.28"/>
    <n v="19158.72"/>
    <n v="14255"/>
    <n v="4903.7200000000012"/>
    <x v="7"/>
    <x v="2"/>
    <n v="10"/>
    <x v="7"/>
    <x v="1"/>
  </r>
  <r>
    <x v="4"/>
    <x v="1"/>
    <x v="0"/>
    <x v="2"/>
    <n v="2021"/>
    <n v="3"/>
    <x v="5"/>
    <n v="606300"/>
    <n v="24252"/>
    <n v="582048"/>
    <n v="505250"/>
    <n v="76798"/>
    <x v="10"/>
    <x v="2"/>
    <n v="10"/>
    <x v="7"/>
    <x v="0"/>
  </r>
  <r>
    <x v="0"/>
    <x v="4"/>
    <x v="0"/>
    <x v="2"/>
    <n v="274"/>
    <n v="3"/>
    <x v="2"/>
    <n v="95900"/>
    <n v="3836"/>
    <n v="92064"/>
    <n v="71240"/>
    <n v="20824"/>
    <x v="2"/>
    <x v="2"/>
    <n v="12"/>
    <x v="2"/>
    <x v="0"/>
  </r>
  <r>
    <x v="1"/>
    <x v="0"/>
    <x v="1"/>
    <x v="2"/>
    <n v="1967"/>
    <n v="5"/>
    <x v="1"/>
    <n v="29505"/>
    <n v="1180.2"/>
    <n v="28324.799999999999"/>
    <n v="19670"/>
    <n v="8654.7999999999993"/>
    <x v="3"/>
    <x v="0"/>
    <n v="3"/>
    <x v="3"/>
    <x v="0"/>
  </r>
  <r>
    <x v="4"/>
    <x v="1"/>
    <x v="1"/>
    <x v="2"/>
    <n v="1859"/>
    <n v="5"/>
    <x v="5"/>
    <n v="557700"/>
    <n v="22308"/>
    <n v="535392"/>
    <n v="464750"/>
    <n v="70642"/>
    <x v="5"/>
    <x v="3"/>
    <n v="8"/>
    <x v="5"/>
    <x v="0"/>
  </r>
  <r>
    <x v="0"/>
    <x v="0"/>
    <x v="1"/>
    <x v="2"/>
    <n v="2851"/>
    <n v="5"/>
    <x v="6"/>
    <n v="19957"/>
    <n v="798.28"/>
    <n v="19158.72"/>
    <n v="14255"/>
    <n v="4903.7200000000012"/>
    <x v="7"/>
    <x v="2"/>
    <n v="10"/>
    <x v="7"/>
    <x v="1"/>
  </r>
  <r>
    <x v="4"/>
    <x v="1"/>
    <x v="1"/>
    <x v="2"/>
    <n v="2021"/>
    <n v="5"/>
    <x v="5"/>
    <n v="606300"/>
    <n v="24252"/>
    <n v="582048"/>
    <n v="505250"/>
    <n v="76798"/>
    <x v="10"/>
    <x v="2"/>
    <n v="10"/>
    <x v="7"/>
    <x v="0"/>
  </r>
  <r>
    <x v="3"/>
    <x v="3"/>
    <x v="1"/>
    <x v="2"/>
    <n v="1138"/>
    <n v="5"/>
    <x v="4"/>
    <n v="142250"/>
    <n v="5690"/>
    <n v="136560"/>
    <n v="136560"/>
    <n v="0"/>
    <x v="2"/>
    <x v="2"/>
    <n v="12"/>
    <x v="2"/>
    <x v="0"/>
  </r>
  <r>
    <x v="0"/>
    <x v="0"/>
    <x v="2"/>
    <x v="2"/>
    <n v="4251"/>
    <n v="10"/>
    <x v="6"/>
    <n v="29757"/>
    <n v="1190.28"/>
    <n v="28566.720000000001"/>
    <n v="21255"/>
    <n v="7311.7199999999993"/>
    <x v="0"/>
    <x v="0"/>
    <n v="1"/>
    <x v="0"/>
    <x v="0"/>
  </r>
  <r>
    <x v="3"/>
    <x v="1"/>
    <x v="2"/>
    <x v="2"/>
    <n v="795"/>
    <n v="10"/>
    <x v="4"/>
    <n v="99375"/>
    <n v="3975"/>
    <n v="95400"/>
    <n v="95400"/>
    <n v="0"/>
    <x v="3"/>
    <x v="0"/>
    <n v="3"/>
    <x v="3"/>
    <x v="0"/>
  </r>
  <r>
    <x v="4"/>
    <x v="1"/>
    <x v="2"/>
    <x v="2"/>
    <n v="1414.5"/>
    <n v="10"/>
    <x v="5"/>
    <n v="424350"/>
    <n v="16974"/>
    <n v="407376"/>
    <n v="353625"/>
    <n v="53751"/>
    <x v="13"/>
    <x v="1"/>
    <n v="4"/>
    <x v="10"/>
    <x v="0"/>
  </r>
  <r>
    <x v="4"/>
    <x v="4"/>
    <x v="2"/>
    <x v="2"/>
    <n v="2918"/>
    <n v="10"/>
    <x v="5"/>
    <n v="875400"/>
    <n v="35016"/>
    <n v="840384"/>
    <n v="729500"/>
    <n v="110884"/>
    <x v="14"/>
    <x v="1"/>
    <n v="5"/>
    <x v="11"/>
    <x v="0"/>
  </r>
  <r>
    <x v="0"/>
    <x v="4"/>
    <x v="2"/>
    <x v="2"/>
    <n v="3450"/>
    <n v="10"/>
    <x v="2"/>
    <n v="1207500"/>
    <n v="48300"/>
    <n v="1159200"/>
    <n v="897000"/>
    <n v="262200"/>
    <x v="4"/>
    <x v="3"/>
    <n v="7"/>
    <x v="4"/>
    <x v="0"/>
  </r>
  <r>
    <x v="3"/>
    <x v="2"/>
    <x v="2"/>
    <x v="2"/>
    <n v="2988"/>
    <n v="10"/>
    <x v="4"/>
    <n v="373500"/>
    <n v="14940"/>
    <n v="358560"/>
    <n v="358560"/>
    <n v="0"/>
    <x v="4"/>
    <x v="3"/>
    <n v="7"/>
    <x v="4"/>
    <x v="0"/>
  </r>
  <r>
    <x v="1"/>
    <x v="0"/>
    <x v="2"/>
    <x v="2"/>
    <n v="218"/>
    <n v="10"/>
    <x v="1"/>
    <n v="3270"/>
    <n v="130.80000000000001"/>
    <n v="3139.2"/>
    <n v="2180"/>
    <n v="959.19999999999982"/>
    <x v="6"/>
    <x v="3"/>
    <n v="9"/>
    <x v="6"/>
    <x v="0"/>
  </r>
  <r>
    <x v="0"/>
    <x v="0"/>
    <x v="2"/>
    <x v="2"/>
    <n v="2074"/>
    <n v="10"/>
    <x v="0"/>
    <n v="41480"/>
    <n v="1659.2"/>
    <n v="39820.800000000003"/>
    <n v="20740"/>
    <n v="19080.800000000003"/>
    <x v="6"/>
    <x v="3"/>
    <n v="9"/>
    <x v="6"/>
    <x v="0"/>
  </r>
  <r>
    <x v="0"/>
    <x v="4"/>
    <x v="2"/>
    <x v="2"/>
    <n v="1056"/>
    <n v="10"/>
    <x v="0"/>
    <n v="21120"/>
    <n v="844.8"/>
    <n v="20275.2"/>
    <n v="10560"/>
    <n v="9715.2000000000007"/>
    <x v="6"/>
    <x v="3"/>
    <n v="9"/>
    <x v="6"/>
    <x v="0"/>
  </r>
  <r>
    <x v="1"/>
    <x v="4"/>
    <x v="2"/>
    <x v="2"/>
    <n v="671"/>
    <n v="10"/>
    <x v="1"/>
    <n v="10065"/>
    <n v="402.6"/>
    <n v="9662.4"/>
    <n v="6710"/>
    <n v="2952.3999999999996"/>
    <x v="7"/>
    <x v="2"/>
    <n v="10"/>
    <x v="7"/>
    <x v="1"/>
  </r>
  <r>
    <x v="1"/>
    <x v="3"/>
    <x v="2"/>
    <x v="2"/>
    <n v="1514"/>
    <n v="10"/>
    <x v="1"/>
    <n v="22710"/>
    <n v="908.4"/>
    <n v="21801.599999999999"/>
    <n v="15140"/>
    <n v="6661.5999999999985"/>
    <x v="7"/>
    <x v="2"/>
    <n v="10"/>
    <x v="7"/>
    <x v="1"/>
  </r>
  <r>
    <x v="0"/>
    <x v="4"/>
    <x v="2"/>
    <x v="2"/>
    <n v="274"/>
    <n v="10"/>
    <x v="2"/>
    <n v="95900"/>
    <n v="3836"/>
    <n v="92064"/>
    <n v="71240"/>
    <n v="20824"/>
    <x v="2"/>
    <x v="2"/>
    <n v="12"/>
    <x v="2"/>
    <x v="0"/>
  </r>
  <r>
    <x v="3"/>
    <x v="3"/>
    <x v="2"/>
    <x v="2"/>
    <n v="1138"/>
    <n v="10"/>
    <x v="4"/>
    <n v="142250"/>
    <n v="5690"/>
    <n v="136560"/>
    <n v="136560"/>
    <n v="0"/>
    <x v="2"/>
    <x v="2"/>
    <n v="12"/>
    <x v="2"/>
    <x v="0"/>
  </r>
  <r>
    <x v="2"/>
    <x v="4"/>
    <x v="3"/>
    <x v="2"/>
    <n v="1465"/>
    <n v="120"/>
    <x v="3"/>
    <n v="17580"/>
    <n v="703.2"/>
    <n v="16876.8"/>
    <n v="4395"/>
    <n v="12481.8"/>
    <x v="3"/>
    <x v="0"/>
    <n v="3"/>
    <x v="3"/>
    <x v="0"/>
  </r>
  <r>
    <x v="0"/>
    <x v="0"/>
    <x v="3"/>
    <x v="2"/>
    <n v="2646"/>
    <n v="120"/>
    <x v="0"/>
    <n v="52920"/>
    <n v="2116.8000000000002"/>
    <n v="50803.199999999997"/>
    <n v="26460"/>
    <n v="24343.199999999997"/>
    <x v="9"/>
    <x v="3"/>
    <n v="9"/>
    <x v="6"/>
    <x v="1"/>
  </r>
  <r>
    <x v="0"/>
    <x v="2"/>
    <x v="3"/>
    <x v="2"/>
    <n v="2177"/>
    <n v="120"/>
    <x v="2"/>
    <n v="761950"/>
    <n v="30478"/>
    <n v="731472"/>
    <n v="566020"/>
    <n v="165452"/>
    <x v="10"/>
    <x v="2"/>
    <n v="10"/>
    <x v="7"/>
    <x v="0"/>
  </r>
  <r>
    <x v="2"/>
    <x v="2"/>
    <x v="4"/>
    <x v="2"/>
    <n v="866"/>
    <n v="250"/>
    <x v="3"/>
    <n v="10392"/>
    <n v="415.68"/>
    <n v="9976.32"/>
    <n v="2598"/>
    <n v="7378.32"/>
    <x v="14"/>
    <x v="1"/>
    <n v="5"/>
    <x v="11"/>
    <x v="0"/>
  </r>
  <r>
    <x v="0"/>
    <x v="4"/>
    <x v="4"/>
    <x v="2"/>
    <n v="349"/>
    <n v="250"/>
    <x v="2"/>
    <n v="122150"/>
    <n v="4886"/>
    <n v="117264"/>
    <n v="90740"/>
    <n v="26524"/>
    <x v="9"/>
    <x v="3"/>
    <n v="9"/>
    <x v="6"/>
    <x v="1"/>
  </r>
  <r>
    <x v="0"/>
    <x v="2"/>
    <x v="4"/>
    <x v="2"/>
    <n v="2177"/>
    <n v="250"/>
    <x v="2"/>
    <n v="761950"/>
    <n v="30478"/>
    <n v="731472"/>
    <n v="566020"/>
    <n v="165452"/>
    <x v="10"/>
    <x v="2"/>
    <n v="10"/>
    <x v="7"/>
    <x v="0"/>
  </r>
  <r>
    <x v="1"/>
    <x v="3"/>
    <x v="4"/>
    <x v="2"/>
    <n v="1514"/>
    <n v="250"/>
    <x v="1"/>
    <n v="22710"/>
    <n v="908.4"/>
    <n v="21801.599999999999"/>
    <n v="15140"/>
    <n v="6661.5999999999985"/>
    <x v="7"/>
    <x v="2"/>
    <n v="10"/>
    <x v="7"/>
    <x v="1"/>
  </r>
  <r>
    <x v="0"/>
    <x v="3"/>
    <x v="5"/>
    <x v="2"/>
    <n v="1865"/>
    <n v="260"/>
    <x v="2"/>
    <n v="652750"/>
    <n v="26110"/>
    <n v="626640"/>
    <n v="484900"/>
    <n v="141740"/>
    <x v="8"/>
    <x v="0"/>
    <n v="2"/>
    <x v="8"/>
    <x v="0"/>
  </r>
  <r>
    <x v="3"/>
    <x v="3"/>
    <x v="5"/>
    <x v="2"/>
    <n v="1074"/>
    <n v="260"/>
    <x v="4"/>
    <n v="134250"/>
    <n v="5370"/>
    <n v="128880"/>
    <n v="128880"/>
    <n v="0"/>
    <x v="13"/>
    <x v="1"/>
    <n v="4"/>
    <x v="10"/>
    <x v="0"/>
  </r>
  <r>
    <x v="0"/>
    <x v="1"/>
    <x v="5"/>
    <x v="2"/>
    <n v="1907"/>
    <n v="260"/>
    <x v="2"/>
    <n v="667450"/>
    <n v="26698"/>
    <n v="640752"/>
    <n v="495820"/>
    <n v="144932"/>
    <x v="6"/>
    <x v="3"/>
    <n v="9"/>
    <x v="6"/>
    <x v="0"/>
  </r>
  <r>
    <x v="1"/>
    <x v="4"/>
    <x v="5"/>
    <x v="2"/>
    <n v="671"/>
    <n v="260"/>
    <x v="1"/>
    <n v="10065"/>
    <n v="402.6"/>
    <n v="9662.4"/>
    <n v="6710"/>
    <n v="2952.3999999999996"/>
    <x v="7"/>
    <x v="2"/>
    <n v="10"/>
    <x v="7"/>
    <x v="1"/>
  </r>
  <r>
    <x v="0"/>
    <x v="0"/>
    <x v="5"/>
    <x v="2"/>
    <n v="1778"/>
    <n v="260"/>
    <x v="2"/>
    <n v="622300"/>
    <n v="24892"/>
    <n v="597408"/>
    <n v="462280"/>
    <n v="135128"/>
    <x v="12"/>
    <x v="2"/>
    <n v="12"/>
    <x v="2"/>
    <x v="1"/>
  </r>
  <r>
    <x v="0"/>
    <x v="1"/>
    <x v="1"/>
    <x v="3"/>
    <n v="1159"/>
    <n v="5"/>
    <x v="6"/>
    <n v="8113"/>
    <n v="405.65"/>
    <n v="7707.35"/>
    <n v="5795"/>
    <n v="1912.3500000000004"/>
    <x v="7"/>
    <x v="2"/>
    <n v="10"/>
    <x v="7"/>
    <x v="1"/>
  </r>
  <r>
    <x v="0"/>
    <x v="1"/>
    <x v="2"/>
    <x v="3"/>
    <n v="1372"/>
    <n v="10"/>
    <x v="6"/>
    <n v="9604"/>
    <n v="480.2"/>
    <n v="9123.7999999999993"/>
    <n v="6860"/>
    <n v="2263.7999999999993"/>
    <x v="0"/>
    <x v="0"/>
    <n v="1"/>
    <x v="0"/>
    <x v="0"/>
  </r>
  <r>
    <x v="0"/>
    <x v="0"/>
    <x v="2"/>
    <x v="3"/>
    <n v="2349"/>
    <n v="10"/>
    <x v="6"/>
    <n v="16443"/>
    <n v="822.15"/>
    <n v="15620.85"/>
    <n v="11745"/>
    <n v="3875.8500000000004"/>
    <x v="9"/>
    <x v="3"/>
    <n v="9"/>
    <x v="6"/>
    <x v="1"/>
  </r>
  <r>
    <x v="0"/>
    <x v="3"/>
    <x v="2"/>
    <x v="3"/>
    <n v="2689"/>
    <n v="10"/>
    <x v="6"/>
    <n v="18823"/>
    <n v="941.15"/>
    <n v="17881.849999999999"/>
    <n v="13445"/>
    <n v="4436.8499999999985"/>
    <x v="10"/>
    <x v="2"/>
    <n v="10"/>
    <x v="7"/>
    <x v="0"/>
  </r>
  <r>
    <x v="2"/>
    <x v="0"/>
    <x v="2"/>
    <x v="3"/>
    <n v="2431"/>
    <n v="10"/>
    <x v="3"/>
    <n v="29172"/>
    <n v="1458.6"/>
    <n v="27713.4"/>
    <n v="7293"/>
    <n v="20420.400000000001"/>
    <x v="2"/>
    <x v="2"/>
    <n v="12"/>
    <x v="2"/>
    <x v="0"/>
  </r>
  <r>
    <x v="2"/>
    <x v="0"/>
    <x v="3"/>
    <x v="3"/>
    <n v="2431"/>
    <n v="120"/>
    <x v="3"/>
    <n v="29172"/>
    <n v="1458.6"/>
    <n v="27713.4"/>
    <n v="7293"/>
    <n v="20420.400000000001"/>
    <x v="2"/>
    <x v="2"/>
    <n v="12"/>
    <x v="2"/>
    <x v="0"/>
  </r>
  <r>
    <x v="0"/>
    <x v="3"/>
    <x v="4"/>
    <x v="3"/>
    <n v="2689"/>
    <n v="250"/>
    <x v="6"/>
    <n v="18823"/>
    <n v="941.15"/>
    <n v="17881.849999999999"/>
    <n v="13445"/>
    <n v="4436.8499999999985"/>
    <x v="10"/>
    <x v="2"/>
    <n v="10"/>
    <x v="7"/>
    <x v="0"/>
  </r>
  <r>
    <x v="0"/>
    <x v="3"/>
    <x v="5"/>
    <x v="3"/>
    <n v="1683"/>
    <n v="260"/>
    <x v="6"/>
    <n v="11781"/>
    <n v="589.04999999999995"/>
    <n v="11191.95"/>
    <n v="8415"/>
    <n v="2776.9500000000007"/>
    <x v="4"/>
    <x v="3"/>
    <n v="7"/>
    <x v="4"/>
    <x v="0"/>
  </r>
  <r>
    <x v="2"/>
    <x v="3"/>
    <x v="5"/>
    <x v="3"/>
    <n v="1123"/>
    <n v="260"/>
    <x v="3"/>
    <n v="13476"/>
    <n v="673.8"/>
    <n v="12802.2"/>
    <n v="3369"/>
    <n v="9433.2000000000007"/>
    <x v="5"/>
    <x v="3"/>
    <n v="8"/>
    <x v="5"/>
    <x v="0"/>
  </r>
  <r>
    <x v="0"/>
    <x v="1"/>
    <x v="5"/>
    <x v="3"/>
    <n v="1159"/>
    <n v="260"/>
    <x v="6"/>
    <n v="8113"/>
    <n v="405.65"/>
    <n v="7707.35"/>
    <n v="5795"/>
    <n v="1912.3500000000004"/>
    <x v="7"/>
    <x v="2"/>
    <n v="10"/>
    <x v="7"/>
    <x v="1"/>
  </r>
  <r>
    <x v="2"/>
    <x v="2"/>
    <x v="0"/>
    <x v="3"/>
    <n v="1865"/>
    <n v="3"/>
    <x v="3"/>
    <n v="22380"/>
    <n v="1119"/>
    <n v="21261"/>
    <n v="5595"/>
    <n v="15666"/>
    <x v="8"/>
    <x v="0"/>
    <n v="2"/>
    <x v="8"/>
    <x v="0"/>
  </r>
  <r>
    <x v="2"/>
    <x v="1"/>
    <x v="0"/>
    <x v="3"/>
    <n v="1116"/>
    <n v="3"/>
    <x v="3"/>
    <n v="13392"/>
    <n v="669.6"/>
    <n v="12722.4"/>
    <n v="3348"/>
    <n v="9374.4"/>
    <x v="8"/>
    <x v="0"/>
    <n v="2"/>
    <x v="8"/>
    <x v="0"/>
  </r>
  <r>
    <x v="0"/>
    <x v="2"/>
    <x v="0"/>
    <x v="3"/>
    <n v="1563"/>
    <n v="3"/>
    <x v="0"/>
    <n v="31260"/>
    <n v="1563"/>
    <n v="29697"/>
    <n v="15630"/>
    <n v="14067"/>
    <x v="14"/>
    <x v="1"/>
    <n v="5"/>
    <x v="11"/>
    <x v="0"/>
  </r>
  <r>
    <x v="4"/>
    <x v="4"/>
    <x v="0"/>
    <x v="3"/>
    <n v="991"/>
    <n v="3"/>
    <x v="5"/>
    <n v="297300"/>
    <n v="14865"/>
    <n v="282435"/>
    <n v="247750"/>
    <n v="34685"/>
    <x v="1"/>
    <x v="1"/>
    <n v="6"/>
    <x v="1"/>
    <x v="0"/>
  </r>
  <r>
    <x v="0"/>
    <x v="1"/>
    <x v="0"/>
    <x v="3"/>
    <n v="1016"/>
    <n v="3"/>
    <x v="6"/>
    <n v="7112"/>
    <n v="355.6"/>
    <n v="6756.4"/>
    <n v="5080"/>
    <n v="1676.3999999999996"/>
    <x v="11"/>
    <x v="2"/>
    <n v="11"/>
    <x v="9"/>
    <x v="1"/>
  </r>
  <r>
    <x v="1"/>
    <x v="3"/>
    <x v="0"/>
    <x v="3"/>
    <n v="2791"/>
    <n v="3"/>
    <x v="1"/>
    <n v="41865"/>
    <n v="2093.25"/>
    <n v="39771.75"/>
    <n v="27910"/>
    <n v="11861.75"/>
    <x v="15"/>
    <x v="2"/>
    <n v="11"/>
    <x v="9"/>
    <x v="0"/>
  </r>
  <r>
    <x v="0"/>
    <x v="4"/>
    <x v="0"/>
    <x v="3"/>
    <n v="570"/>
    <n v="3"/>
    <x v="6"/>
    <n v="3990"/>
    <n v="199.5"/>
    <n v="3790.5"/>
    <n v="2850"/>
    <n v="940.5"/>
    <x v="2"/>
    <x v="2"/>
    <n v="12"/>
    <x v="2"/>
    <x v="0"/>
  </r>
  <r>
    <x v="0"/>
    <x v="2"/>
    <x v="0"/>
    <x v="3"/>
    <n v="2487"/>
    <n v="3"/>
    <x v="6"/>
    <n v="17409"/>
    <n v="870.45"/>
    <n v="16538.55"/>
    <n v="12435"/>
    <n v="4103.5499999999993"/>
    <x v="2"/>
    <x v="2"/>
    <n v="12"/>
    <x v="2"/>
    <x v="0"/>
  </r>
  <r>
    <x v="0"/>
    <x v="2"/>
    <x v="1"/>
    <x v="3"/>
    <n v="1384.5"/>
    <n v="5"/>
    <x v="2"/>
    <n v="484575"/>
    <n v="24228.75"/>
    <n v="460346.25"/>
    <n v="359970"/>
    <n v="100376.25"/>
    <x v="0"/>
    <x v="0"/>
    <n v="1"/>
    <x v="0"/>
    <x v="0"/>
  </r>
  <r>
    <x v="3"/>
    <x v="4"/>
    <x v="1"/>
    <x v="3"/>
    <n v="3627"/>
    <n v="5"/>
    <x v="4"/>
    <n v="453375"/>
    <n v="22668.75"/>
    <n v="430706.25"/>
    <n v="435240"/>
    <n v="-4533.75"/>
    <x v="4"/>
    <x v="3"/>
    <n v="7"/>
    <x v="4"/>
    <x v="0"/>
  </r>
  <r>
    <x v="0"/>
    <x v="3"/>
    <x v="1"/>
    <x v="3"/>
    <n v="720"/>
    <n v="5"/>
    <x v="2"/>
    <n v="252000"/>
    <n v="12600"/>
    <n v="239400"/>
    <n v="187200"/>
    <n v="52200"/>
    <x v="9"/>
    <x v="3"/>
    <n v="9"/>
    <x v="6"/>
    <x v="1"/>
  </r>
  <r>
    <x v="2"/>
    <x v="1"/>
    <x v="1"/>
    <x v="3"/>
    <n v="2342"/>
    <n v="5"/>
    <x v="3"/>
    <n v="28104"/>
    <n v="1405.2"/>
    <n v="26698.799999999999"/>
    <n v="7026"/>
    <n v="19672.8"/>
    <x v="15"/>
    <x v="2"/>
    <n v="11"/>
    <x v="9"/>
    <x v="0"/>
  </r>
  <r>
    <x v="4"/>
    <x v="3"/>
    <x v="1"/>
    <x v="3"/>
    <n v="1100"/>
    <n v="5"/>
    <x v="5"/>
    <n v="330000"/>
    <n v="16500"/>
    <n v="313500"/>
    <n v="275000"/>
    <n v="38500"/>
    <x v="12"/>
    <x v="2"/>
    <n v="12"/>
    <x v="2"/>
    <x v="1"/>
  </r>
  <r>
    <x v="0"/>
    <x v="2"/>
    <x v="2"/>
    <x v="3"/>
    <n v="1303"/>
    <n v="10"/>
    <x v="0"/>
    <n v="26060"/>
    <n v="1303"/>
    <n v="24757"/>
    <n v="13030"/>
    <n v="11727"/>
    <x v="8"/>
    <x v="0"/>
    <n v="2"/>
    <x v="8"/>
    <x v="0"/>
  </r>
  <r>
    <x v="3"/>
    <x v="4"/>
    <x v="2"/>
    <x v="3"/>
    <n v="2992"/>
    <n v="10"/>
    <x v="4"/>
    <n v="374000"/>
    <n v="18700"/>
    <n v="355300"/>
    <n v="359040"/>
    <n v="-3740"/>
    <x v="3"/>
    <x v="0"/>
    <n v="3"/>
    <x v="3"/>
    <x v="0"/>
  </r>
  <r>
    <x v="3"/>
    <x v="2"/>
    <x v="2"/>
    <x v="3"/>
    <n v="2385"/>
    <n v="10"/>
    <x v="4"/>
    <n v="298125"/>
    <n v="14906.25"/>
    <n v="283218.75"/>
    <n v="286200"/>
    <n v="-2981.25"/>
    <x v="3"/>
    <x v="0"/>
    <n v="3"/>
    <x v="3"/>
    <x v="0"/>
  </r>
  <r>
    <x v="4"/>
    <x v="3"/>
    <x v="2"/>
    <x v="3"/>
    <n v="1607"/>
    <n v="10"/>
    <x v="5"/>
    <n v="482100"/>
    <n v="24105"/>
    <n v="457995"/>
    <n v="401750"/>
    <n v="56245"/>
    <x v="13"/>
    <x v="1"/>
    <n v="4"/>
    <x v="10"/>
    <x v="0"/>
  </r>
  <r>
    <x v="0"/>
    <x v="4"/>
    <x v="2"/>
    <x v="3"/>
    <n v="2327"/>
    <n v="10"/>
    <x v="6"/>
    <n v="16289"/>
    <n v="814.45"/>
    <n v="15474.55"/>
    <n v="11635"/>
    <n v="3839.5499999999993"/>
    <x v="14"/>
    <x v="1"/>
    <n v="5"/>
    <x v="11"/>
    <x v="0"/>
  </r>
  <r>
    <x v="4"/>
    <x v="4"/>
    <x v="2"/>
    <x v="3"/>
    <n v="991"/>
    <n v="10"/>
    <x v="5"/>
    <n v="297300"/>
    <n v="14865"/>
    <n v="282435"/>
    <n v="247750"/>
    <n v="34685"/>
    <x v="1"/>
    <x v="1"/>
    <n v="6"/>
    <x v="1"/>
    <x v="0"/>
  </r>
  <r>
    <x v="0"/>
    <x v="4"/>
    <x v="2"/>
    <x v="3"/>
    <n v="602"/>
    <n v="10"/>
    <x v="2"/>
    <n v="210700"/>
    <n v="10535"/>
    <n v="200165"/>
    <n v="156520"/>
    <n v="43645"/>
    <x v="1"/>
    <x v="1"/>
    <n v="6"/>
    <x v="1"/>
    <x v="0"/>
  </r>
  <r>
    <x v="1"/>
    <x v="2"/>
    <x v="2"/>
    <x v="3"/>
    <n v="2620"/>
    <n v="10"/>
    <x v="1"/>
    <n v="39300"/>
    <n v="1965"/>
    <n v="37335"/>
    <n v="26200"/>
    <n v="11135"/>
    <x v="6"/>
    <x v="3"/>
    <n v="9"/>
    <x v="6"/>
    <x v="0"/>
  </r>
  <r>
    <x v="0"/>
    <x v="0"/>
    <x v="2"/>
    <x v="3"/>
    <n v="1228"/>
    <n v="10"/>
    <x v="2"/>
    <n v="429800"/>
    <n v="21490"/>
    <n v="408310"/>
    <n v="319280"/>
    <n v="89030"/>
    <x v="7"/>
    <x v="2"/>
    <n v="10"/>
    <x v="7"/>
    <x v="1"/>
  </r>
  <r>
    <x v="0"/>
    <x v="0"/>
    <x v="2"/>
    <x v="3"/>
    <n v="1389"/>
    <n v="10"/>
    <x v="0"/>
    <n v="27780"/>
    <n v="1389"/>
    <n v="26391"/>
    <n v="13890"/>
    <n v="12501"/>
    <x v="7"/>
    <x v="2"/>
    <n v="10"/>
    <x v="7"/>
    <x v="1"/>
  </r>
  <r>
    <x v="3"/>
    <x v="4"/>
    <x v="2"/>
    <x v="3"/>
    <n v="861"/>
    <n v="10"/>
    <x v="4"/>
    <n v="107625"/>
    <n v="5381.25"/>
    <n v="102243.75"/>
    <n v="103320"/>
    <n v="-1076.25"/>
    <x v="10"/>
    <x v="2"/>
    <n v="10"/>
    <x v="7"/>
    <x v="0"/>
  </r>
  <r>
    <x v="3"/>
    <x v="2"/>
    <x v="2"/>
    <x v="3"/>
    <n v="704"/>
    <n v="10"/>
    <x v="4"/>
    <n v="88000"/>
    <n v="4400"/>
    <n v="83600"/>
    <n v="84480"/>
    <n v="-880"/>
    <x v="7"/>
    <x v="2"/>
    <n v="10"/>
    <x v="7"/>
    <x v="1"/>
  </r>
  <r>
    <x v="0"/>
    <x v="0"/>
    <x v="2"/>
    <x v="3"/>
    <n v="1802"/>
    <n v="10"/>
    <x v="0"/>
    <n v="36040"/>
    <n v="1802"/>
    <n v="34238"/>
    <n v="18020"/>
    <n v="16218"/>
    <x v="12"/>
    <x v="2"/>
    <n v="12"/>
    <x v="2"/>
    <x v="1"/>
  </r>
  <r>
    <x v="0"/>
    <x v="4"/>
    <x v="2"/>
    <x v="3"/>
    <n v="2663"/>
    <n v="10"/>
    <x v="0"/>
    <n v="53260"/>
    <n v="2663"/>
    <n v="50597"/>
    <n v="26630"/>
    <n v="23967"/>
    <x v="2"/>
    <x v="2"/>
    <n v="12"/>
    <x v="2"/>
    <x v="0"/>
  </r>
  <r>
    <x v="0"/>
    <x v="2"/>
    <x v="2"/>
    <x v="3"/>
    <n v="2136"/>
    <n v="10"/>
    <x v="6"/>
    <n v="14952"/>
    <n v="747.6"/>
    <n v="14204.4"/>
    <n v="10680"/>
    <n v="3524.3999999999996"/>
    <x v="12"/>
    <x v="2"/>
    <n v="12"/>
    <x v="2"/>
    <x v="1"/>
  </r>
  <r>
    <x v="1"/>
    <x v="1"/>
    <x v="2"/>
    <x v="3"/>
    <n v="2116"/>
    <n v="10"/>
    <x v="1"/>
    <n v="31740"/>
    <n v="1587"/>
    <n v="30153"/>
    <n v="21160"/>
    <n v="8993"/>
    <x v="12"/>
    <x v="2"/>
    <n v="12"/>
    <x v="2"/>
    <x v="1"/>
  </r>
  <r>
    <x v="1"/>
    <x v="4"/>
    <x v="3"/>
    <x v="3"/>
    <n v="555"/>
    <n v="120"/>
    <x v="1"/>
    <n v="8325"/>
    <n v="416.25"/>
    <n v="7908.75"/>
    <n v="5550"/>
    <n v="2358.75"/>
    <x v="0"/>
    <x v="0"/>
    <n v="1"/>
    <x v="0"/>
    <x v="0"/>
  </r>
  <r>
    <x v="1"/>
    <x v="3"/>
    <x v="3"/>
    <x v="3"/>
    <n v="2861"/>
    <n v="120"/>
    <x v="1"/>
    <n v="42915"/>
    <n v="2145.75"/>
    <n v="40769.25"/>
    <n v="28610"/>
    <n v="12159.25"/>
    <x v="0"/>
    <x v="0"/>
    <n v="1"/>
    <x v="0"/>
    <x v="0"/>
  </r>
  <r>
    <x v="3"/>
    <x v="1"/>
    <x v="3"/>
    <x v="3"/>
    <n v="807"/>
    <n v="120"/>
    <x v="4"/>
    <n v="100875"/>
    <n v="5043.75"/>
    <n v="95831.25"/>
    <n v="96840"/>
    <n v="-1008.75"/>
    <x v="8"/>
    <x v="0"/>
    <n v="2"/>
    <x v="8"/>
    <x v="0"/>
  </r>
  <r>
    <x v="0"/>
    <x v="4"/>
    <x v="3"/>
    <x v="3"/>
    <n v="602"/>
    <n v="120"/>
    <x v="2"/>
    <n v="210700"/>
    <n v="10535"/>
    <n v="200165"/>
    <n v="156520"/>
    <n v="43645"/>
    <x v="1"/>
    <x v="1"/>
    <n v="6"/>
    <x v="1"/>
    <x v="0"/>
  </r>
  <r>
    <x v="0"/>
    <x v="4"/>
    <x v="3"/>
    <x v="3"/>
    <n v="2832"/>
    <n v="120"/>
    <x v="0"/>
    <n v="56640"/>
    <n v="2832"/>
    <n v="53808"/>
    <n v="28320"/>
    <n v="25488"/>
    <x v="5"/>
    <x v="3"/>
    <n v="8"/>
    <x v="5"/>
    <x v="0"/>
  </r>
  <r>
    <x v="0"/>
    <x v="2"/>
    <x v="3"/>
    <x v="3"/>
    <n v="1579"/>
    <n v="120"/>
    <x v="0"/>
    <n v="31580"/>
    <n v="1579"/>
    <n v="30001"/>
    <n v="15790"/>
    <n v="14211"/>
    <x v="5"/>
    <x v="3"/>
    <n v="8"/>
    <x v="5"/>
    <x v="0"/>
  </r>
  <r>
    <x v="3"/>
    <x v="4"/>
    <x v="3"/>
    <x v="3"/>
    <n v="861"/>
    <n v="120"/>
    <x v="4"/>
    <n v="107625"/>
    <n v="5381.25"/>
    <n v="102243.75"/>
    <n v="103320"/>
    <n v="-1076.25"/>
    <x v="10"/>
    <x v="2"/>
    <n v="10"/>
    <x v="7"/>
    <x v="0"/>
  </r>
  <r>
    <x v="3"/>
    <x v="2"/>
    <x v="3"/>
    <x v="3"/>
    <n v="704"/>
    <n v="120"/>
    <x v="4"/>
    <n v="88000"/>
    <n v="4400"/>
    <n v="83600"/>
    <n v="84480"/>
    <n v="-880"/>
    <x v="7"/>
    <x v="2"/>
    <n v="10"/>
    <x v="7"/>
    <x v="1"/>
  </r>
  <r>
    <x v="0"/>
    <x v="2"/>
    <x v="3"/>
    <x v="3"/>
    <n v="1033"/>
    <n v="120"/>
    <x v="0"/>
    <n v="20660"/>
    <n v="1033"/>
    <n v="19627"/>
    <n v="10330"/>
    <n v="9297"/>
    <x v="12"/>
    <x v="2"/>
    <n v="12"/>
    <x v="2"/>
    <x v="1"/>
  </r>
  <r>
    <x v="4"/>
    <x v="1"/>
    <x v="3"/>
    <x v="3"/>
    <n v="1250"/>
    <n v="120"/>
    <x v="5"/>
    <n v="375000"/>
    <n v="18750"/>
    <n v="356250"/>
    <n v="312500"/>
    <n v="43750"/>
    <x v="2"/>
    <x v="2"/>
    <n v="12"/>
    <x v="2"/>
    <x v="0"/>
  </r>
  <r>
    <x v="0"/>
    <x v="0"/>
    <x v="4"/>
    <x v="3"/>
    <n v="1389"/>
    <n v="250"/>
    <x v="0"/>
    <n v="27780"/>
    <n v="1389"/>
    <n v="26391"/>
    <n v="13890"/>
    <n v="12501"/>
    <x v="7"/>
    <x v="2"/>
    <n v="10"/>
    <x v="7"/>
    <x v="1"/>
  </r>
  <r>
    <x v="0"/>
    <x v="4"/>
    <x v="4"/>
    <x v="3"/>
    <n v="1265"/>
    <n v="250"/>
    <x v="0"/>
    <n v="25300"/>
    <n v="1265"/>
    <n v="24035"/>
    <n v="12650"/>
    <n v="11385"/>
    <x v="11"/>
    <x v="2"/>
    <n v="11"/>
    <x v="9"/>
    <x v="1"/>
  </r>
  <r>
    <x v="0"/>
    <x v="1"/>
    <x v="4"/>
    <x v="3"/>
    <n v="2297"/>
    <n v="250"/>
    <x v="0"/>
    <n v="45940"/>
    <n v="2297"/>
    <n v="43643"/>
    <n v="22970"/>
    <n v="20673"/>
    <x v="11"/>
    <x v="2"/>
    <n v="11"/>
    <x v="9"/>
    <x v="1"/>
  </r>
  <r>
    <x v="0"/>
    <x v="4"/>
    <x v="4"/>
    <x v="3"/>
    <n v="2663"/>
    <n v="250"/>
    <x v="0"/>
    <n v="53260"/>
    <n v="2663"/>
    <n v="50597"/>
    <n v="26630"/>
    <n v="23967"/>
    <x v="2"/>
    <x v="2"/>
    <n v="12"/>
    <x v="2"/>
    <x v="0"/>
  </r>
  <r>
    <x v="0"/>
    <x v="4"/>
    <x v="4"/>
    <x v="3"/>
    <n v="570"/>
    <n v="250"/>
    <x v="6"/>
    <n v="3990"/>
    <n v="199.5"/>
    <n v="3790.5"/>
    <n v="2850"/>
    <n v="940.5"/>
    <x v="2"/>
    <x v="2"/>
    <n v="12"/>
    <x v="2"/>
    <x v="0"/>
  </r>
  <r>
    <x v="0"/>
    <x v="2"/>
    <x v="4"/>
    <x v="3"/>
    <n v="2487"/>
    <n v="250"/>
    <x v="6"/>
    <n v="17409"/>
    <n v="870.45"/>
    <n v="16538.55"/>
    <n v="12435"/>
    <n v="4103.5499999999993"/>
    <x v="2"/>
    <x v="2"/>
    <n v="12"/>
    <x v="2"/>
    <x v="0"/>
  </r>
  <r>
    <x v="0"/>
    <x v="1"/>
    <x v="5"/>
    <x v="3"/>
    <n v="1350"/>
    <n v="260"/>
    <x v="2"/>
    <n v="472500"/>
    <n v="23625"/>
    <n v="448875"/>
    <n v="351000"/>
    <n v="97875"/>
    <x v="8"/>
    <x v="0"/>
    <n v="2"/>
    <x v="8"/>
    <x v="0"/>
  </r>
  <r>
    <x v="0"/>
    <x v="0"/>
    <x v="5"/>
    <x v="3"/>
    <n v="552"/>
    <n v="260"/>
    <x v="2"/>
    <n v="193200"/>
    <n v="9660"/>
    <n v="183540"/>
    <n v="143520"/>
    <n v="40020"/>
    <x v="5"/>
    <x v="3"/>
    <n v="8"/>
    <x v="5"/>
    <x v="0"/>
  </r>
  <r>
    <x v="0"/>
    <x v="0"/>
    <x v="5"/>
    <x v="3"/>
    <n v="1228"/>
    <n v="260"/>
    <x v="2"/>
    <n v="429800"/>
    <n v="21490"/>
    <n v="408310"/>
    <n v="319280"/>
    <n v="89030"/>
    <x v="7"/>
    <x v="2"/>
    <n v="10"/>
    <x v="7"/>
    <x v="1"/>
  </r>
  <r>
    <x v="4"/>
    <x v="1"/>
    <x v="5"/>
    <x v="3"/>
    <n v="1250"/>
    <n v="260"/>
    <x v="5"/>
    <n v="375000"/>
    <n v="18750"/>
    <n v="356250"/>
    <n v="312500"/>
    <n v="43750"/>
    <x v="2"/>
    <x v="2"/>
    <n v="12"/>
    <x v="2"/>
    <x v="0"/>
  </r>
  <r>
    <x v="1"/>
    <x v="2"/>
    <x v="2"/>
    <x v="3"/>
    <n v="3801"/>
    <n v="10"/>
    <x v="1"/>
    <n v="57015"/>
    <n v="3420.8999999999996"/>
    <n v="53594.100000000006"/>
    <n v="38010"/>
    <n v="15584.100000000002"/>
    <x v="13"/>
    <x v="1"/>
    <n v="4"/>
    <x v="10"/>
    <x v="0"/>
  </r>
  <r>
    <x v="0"/>
    <x v="4"/>
    <x v="0"/>
    <x v="3"/>
    <n v="1117.5"/>
    <n v="3"/>
    <x v="0"/>
    <n v="22350"/>
    <n v="1341"/>
    <n v="21009"/>
    <n v="11175"/>
    <n v="9834"/>
    <x v="0"/>
    <x v="0"/>
    <n v="1"/>
    <x v="0"/>
    <x v="0"/>
  </r>
  <r>
    <x v="1"/>
    <x v="0"/>
    <x v="0"/>
    <x v="3"/>
    <n v="2844"/>
    <n v="3"/>
    <x v="1"/>
    <n v="42660"/>
    <n v="2559.6"/>
    <n v="40100.400000000001"/>
    <n v="28440"/>
    <n v="11660.400000000001"/>
    <x v="1"/>
    <x v="1"/>
    <n v="6"/>
    <x v="1"/>
    <x v="0"/>
  </r>
  <r>
    <x v="2"/>
    <x v="3"/>
    <x v="0"/>
    <x v="3"/>
    <n v="562"/>
    <n v="3"/>
    <x v="3"/>
    <n v="6744"/>
    <n v="404.64"/>
    <n v="6339.36"/>
    <n v="1686"/>
    <n v="4653.3599999999997"/>
    <x v="6"/>
    <x v="3"/>
    <n v="9"/>
    <x v="6"/>
    <x v="0"/>
  </r>
  <r>
    <x v="2"/>
    <x v="0"/>
    <x v="0"/>
    <x v="3"/>
    <n v="2299"/>
    <n v="3"/>
    <x v="3"/>
    <n v="27588"/>
    <n v="1655.28"/>
    <n v="25932.720000000001"/>
    <n v="6897"/>
    <n v="19035.72"/>
    <x v="7"/>
    <x v="2"/>
    <n v="10"/>
    <x v="7"/>
    <x v="1"/>
  </r>
  <r>
    <x v="1"/>
    <x v="4"/>
    <x v="0"/>
    <x v="3"/>
    <n v="2030"/>
    <n v="3"/>
    <x v="1"/>
    <n v="30450"/>
    <n v="1827"/>
    <n v="28623"/>
    <n v="20300"/>
    <n v="8323"/>
    <x v="15"/>
    <x v="2"/>
    <n v="11"/>
    <x v="9"/>
    <x v="0"/>
  </r>
  <r>
    <x v="0"/>
    <x v="4"/>
    <x v="0"/>
    <x v="3"/>
    <n v="263"/>
    <n v="3"/>
    <x v="6"/>
    <n v="1841"/>
    <n v="110.46"/>
    <n v="1730.54"/>
    <n v="1315"/>
    <n v="415.53999999999996"/>
    <x v="11"/>
    <x v="2"/>
    <n v="11"/>
    <x v="9"/>
    <x v="1"/>
  </r>
  <r>
    <x v="3"/>
    <x v="1"/>
    <x v="0"/>
    <x v="3"/>
    <n v="887"/>
    <n v="3"/>
    <x v="4"/>
    <n v="110875"/>
    <n v="6652.5"/>
    <n v="104222.5"/>
    <n v="106440"/>
    <n v="-2217.5"/>
    <x v="12"/>
    <x v="2"/>
    <n v="12"/>
    <x v="2"/>
    <x v="1"/>
  </r>
  <r>
    <x v="0"/>
    <x v="3"/>
    <x v="1"/>
    <x v="3"/>
    <n v="980"/>
    <n v="5"/>
    <x v="2"/>
    <n v="343000"/>
    <n v="20580"/>
    <n v="322420"/>
    <n v="254800"/>
    <n v="67620"/>
    <x v="13"/>
    <x v="1"/>
    <n v="4"/>
    <x v="10"/>
    <x v="0"/>
  </r>
  <r>
    <x v="0"/>
    <x v="1"/>
    <x v="1"/>
    <x v="3"/>
    <n v="1460"/>
    <n v="5"/>
    <x v="2"/>
    <n v="511000"/>
    <n v="30660"/>
    <n v="480340"/>
    <n v="379600"/>
    <n v="100740"/>
    <x v="14"/>
    <x v="1"/>
    <n v="5"/>
    <x v="11"/>
    <x v="0"/>
  </r>
  <r>
    <x v="0"/>
    <x v="2"/>
    <x v="1"/>
    <x v="3"/>
    <n v="1403"/>
    <n v="5"/>
    <x v="6"/>
    <n v="9821"/>
    <n v="589.26"/>
    <n v="9231.74"/>
    <n v="7015"/>
    <n v="2216.7399999999998"/>
    <x v="7"/>
    <x v="2"/>
    <n v="10"/>
    <x v="7"/>
    <x v="1"/>
  </r>
  <r>
    <x v="2"/>
    <x v="4"/>
    <x v="1"/>
    <x v="3"/>
    <n v="2723"/>
    <n v="5"/>
    <x v="3"/>
    <n v="32676"/>
    <n v="1960.56"/>
    <n v="30715.439999999999"/>
    <n v="8169"/>
    <n v="22546.44"/>
    <x v="15"/>
    <x v="2"/>
    <n v="11"/>
    <x v="9"/>
    <x v="0"/>
  </r>
  <r>
    <x v="0"/>
    <x v="2"/>
    <x v="2"/>
    <x v="3"/>
    <n v="1496"/>
    <n v="10"/>
    <x v="2"/>
    <n v="523600"/>
    <n v="31416"/>
    <n v="492184"/>
    <n v="388960"/>
    <n v="103224"/>
    <x v="1"/>
    <x v="1"/>
    <n v="6"/>
    <x v="1"/>
    <x v="0"/>
  </r>
  <r>
    <x v="2"/>
    <x v="0"/>
    <x v="2"/>
    <x v="3"/>
    <n v="2299"/>
    <n v="10"/>
    <x v="3"/>
    <n v="27588"/>
    <n v="1655.28"/>
    <n v="25932.720000000001"/>
    <n v="6897"/>
    <n v="19035.72"/>
    <x v="7"/>
    <x v="2"/>
    <n v="10"/>
    <x v="7"/>
    <x v="1"/>
  </r>
  <r>
    <x v="0"/>
    <x v="4"/>
    <x v="2"/>
    <x v="3"/>
    <n v="727"/>
    <n v="10"/>
    <x v="2"/>
    <n v="254450"/>
    <n v="15267"/>
    <n v="239183"/>
    <n v="189020"/>
    <n v="50163"/>
    <x v="7"/>
    <x v="2"/>
    <n v="10"/>
    <x v="7"/>
    <x v="1"/>
  </r>
  <r>
    <x v="3"/>
    <x v="0"/>
    <x v="3"/>
    <x v="3"/>
    <n v="952"/>
    <n v="120"/>
    <x v="4"/>
    <n v="119000"/>
    <n v="7140"/>
    <n v="111860"/>
    <n v="114240"/>
    <n v="-2380"/>
    <x v="8"/>
    <x v="0"/>
    <n v="2"/>
    <x v="8"/>
    <x v="0"/>
  </r>
  <r>
    <x v="3"/>
    <x v="4"/>
    <x v="3"/>
    <x v="3"/>
    <n v="2755"/>
    <n v="120"/>
    <x v="4"/>
    <n v="344375"/>
    <n v="20662.5"/>
    <n v="323712.5"/>
    <n v="330600"/>
    <n v="-6887.5"/>
    <x v="8"/>
    <x v="0"/>
    <n v="2"/>
    <x v="8"/>
    <x v="0"/>
  </r>
  <r>
    <x v="1"/>
    <x v="1"/>
    <x v="3"/>
    <x v="3"/>
    <n v="1530"/>
    <n v="120"/>
    <x v="1"/>
    <n v="22950"/>
    <n v="1377"/>
    <n v="21573"/>
    <n v="15300"/>
    <n v="6273"/>
    <x v="14"/>
    <x v="1"/>
    <n v="5"/>
    <x v="11"/>
    <x v="0"/>
  </r>
  <r>
    <x v="0"/>
    <x v="2"/>
    <x v="3"/>
    <x v="3"/>
    <n v="1496"/>
    <n v="120"/>
    <x v="2"/>
    <n v="523600"/>
    <n v="31416"/>
    <n v="492184"/>
    <n v="388960"/>
    <n v="103224"/>
    <x v="1"/>
    <x v="1"/>
    <n v="6"/>
    <x v="1"/>
    <x v="0"/>
  </r>
  <r>
    <x v="0"/>
    <x v="3"/>
    <x v="3"/>
    <x v="3"/>
    <n v="1498"/>
    <n v="120"/>
    <x v="6"/>
    <n v="10486"/>
    <n v="629.16"/>
    <n v="9856.84"/>
    <n v="7490"/>
    <n v="2366.84"/>
    <x v="1"/>
    <x v="1"/>
    <n v="6"/>
    <x v="1"/>
    <x v="0"/>
  </r>
  <r>
    <x v="4"/>
    <x v="2"/>
    <x v="3"/>
    <x v="3"/>
    <n v="1221"/>
    <n v="120"/>
    <x v="5"/>
    <n v="366300"/>
    <n v="21978"/>
    <n v="344322"/>
    <n v="305250"/>
    <n v="39072"/>
    <x v="7"/>
    <x v="2"/>
    <n v="10"/>
    <x v="7"/>
    <x v="1"/>
  </r>
  <r>
    <x v="0"/>
    <x v="2"/>
    <x v="3"/>
    <x v="3"/>
    <n v="2076"/>
    <n v="120"/>
    <x v="2"/>
    <n v="726600"/>
    <n v="43596"/>
    <n v="683004"/>
    <n v="539760"/>
    <n v="143244"/>
    <x v="7"/>
    <x v="2"/>
    <n v="10"/>
    <x v="7"/>
    <x v="1"/>
  </r>
  <r>
    <x v="1"/>
    <x v="0"/>
    <x v="4"/>
    <x v="3"/>
    <n v="2844"/>
    <n v="250"/>
    <x v="1"/>
    <n v="42660"/>
    <n v="2559.6"/>
    <n v="40100.400000000001"/>
    <n v="28440"/>
    <n v="11660.400000000001"/>
    <x v="1"/>
    <x v="1"/>
    <n v="6"/>
    <x v="1"/>
    <x v="0"/>
  </r>
  <r>
    <x v="0"/>
    <x v="3"/>
    <x v="4"/>
    <x v="3"/>
    <n v="1498"/>
    <n v="250"/>
    <x v="6"/>
    <n v="10486"/>
    <n v="629.16"/>
    <n v="9856.84"/>
    <n v="7490"/>
    <n v="2366.84"/>
    <x v="1"/>
    <x v="1"/>
    <n v="6"/>
    <x v="1"/>
    <x v="0"/>
  </r>
  <r>
    <x v="4"/>
    <x v="2"/>
    <x v="4"/>
    <x v="3"/>
    <n v="1221"/>
    <n v="250"/>
    <x v="5"/>
    <n v="366300"/>
    <n v="21978"/>
    <n v="344322"/>
    <n v="305250"/>
    <n v="39072"/>
    <x v="7"/>
    <x v="2"/>
    <n v="10"/>
    <x v="7"/>
    <x v="1"/>
  </r>
  <r>
    <x v="0"/>
    <x v="3"/>
    <x v="4"/>
    <x v="3"/>
    <n v="1123"/>
    <n v="250"/>
    <x v="0"/>
    <n v="22460"/>
    <n v="1347.6"/>
    <n v="21112.400000000001"/>
    <n v="11230"/>
    <n v="9882.4000000000015"/>
    <x v="11"/>
    <x v="2"/>
    <n v="11"/>
    <x v="9"/>
    <x v="1"/>
  </r>
  <r>
    <x v="4"/>
    <x v="0"/>
    <x v="4"/>
    <x v="3"/>
    <n v="2436"/>
    <n v="250"/>
    <x v="5"/>
    <n v="730800"/>
    <n v="43848"/>
    <n v="686952"/>
    <n v="609000"/>
    <n v="77952"/>
    <x v="12"/>
    <x v="2"/>
    <n v="12"/>
    <x v="2"/>
    <x v="1"/>
  </r>
  <r>
    <x v="3"/>
    <x v="2"/>
    <x v="5"/>
    <x v="3"/>
    <n v="1987.5"/>
    <n v="260"/>
    <x v="4"/>
    <n v="248437.5"/>
    <n v="14906.25"/>
    <n v="233531.25"/>
    <n v="238500"/>
    <n v="-4968.75"/>
    <x v="0"/>
    <x v="0"/>
    <n v="1"/>
    <x v="0"/>
    <x v="0"/>
  </r>
  <r>
    <x v="0"/>
    <x v="3"/>
    <x v="5"/>
    <x v="3"/>
    <n v="1679"/>
    <n v="260"/>
    <x v="2"/>
    <n v="587650"/>
    <n v="35259"/>
    <n v="552391"/>
    <n v="436540"/>
    <n v="115851"/>
    <x v="6"/>
    <x v="3"/>
    <n v="9"/>
    <x v="6"/>
    <x v="0"/>
  </r>
  <r>
    <x v="0"/>
    <x v="4"/>
    <x v="5"/>
    <x v="3"/>
    <n v="727"/>
    <n v="260"/>
    <x v="2"/>
    <n v="254450"/>
    <n v="15267"/>
    <n v="239183"/>
    <n v="189020"/>
    <n v="50163"/>
    <x v="7"/>
    <x v="2"/>
    <n v="10"/>
    <x v="7"/>
    <x v="1"/>
  </r>
  <r>
    <x v="0"/>
    <x v="2"/>
    <x v="5"/>
    <x v="3"/>
    <n v="1403"/>
    <n v="260"/>
    <x v="6"/>
    <n v="9821"/>
    <n v="589.26"/>
    <n v="9231.74"/>
    <n v="7015"/>
    <n v="2216.7399999999998"/>
    <x v="7"/>
    <x v="2"/>
    <n v="10"/>
    <x v="7"/>
    <x v="1"/>
  </r>
  <r>
    <x v="0"/>
    <x v="2"/>
    <x v="5"/>
    <x v="3"/>
    <n v="2076"/>
    <n v="260"/>
    <x v="2"/>
    <n v="726600"/>
    <n v="43596"/>
    <n v="683004"/>
    <n v="539760"/>
    <n v="143244"/>
    <x v="7"/>
    <x v="2"/>
    <n v="10"/>
    <x v="7"/>
    <x v="1"/>
  </r>
  <r>
    <x v="0"/>
    <x v="2"/>
    <x v="1"/>
    <x v="3"/>
    <n v="1757"/>
    <n v="5"/>
    <x v="0"/>
    <n v="35140"/>
    <n v="2108.4"/>
    <n v="33031.599999999999"/>
    <n v="17570"/>
    <n v="15461.599999999999"/>
    <x v="7"/>
    <x v="2"/>
    <n v="10"/>
    <x v="7"/>
    <x v="1"/>
  </r>
  <r>
    <x v="1"/>
    <x v="4"/>
    <x v="2"/>
    <x v="3"/>
    <n v="2198"/>
    <n v="10"/>
    <x v="1"/>
    <n v="32970"/>
    <n v="1978.2"/>
    <n v="30991.8"/>
    <n v="21980"/>
    <n v="9011.7999999999993"/>
    <x v="5"/>
    <x v="3"/>
    <n v="8"/>
    <x v="5"/>
    <x v="0"/>
  </r>
  <r>
    <x v="1"/>
    <x v="1"/>
    <x v="2"/>
    <x v="3"/>
    <n v="1743"/>
    <n v="10"/>
    <x v="1"/>
    <n v="26145"/>
    <n v="1568.7"/>
    <n v="24576.3"/>
    <n v="17430"/>
    <n v="7146.2999999999993"/>
    <x v="5"/>
    <x v="3"/>
    <n v="8"/>
    <x v="5"/>
    <x v="0"/>
  </r>
  <r>
    <x v="1"/>
    <x v="4"/>
    <x v="2"/>
    <x v="3"/>
    <n v="1153"/>
    <n v="10"/>
    <x v="1"/>
    <n v="17295"/>
    <n v="1037.7"/>
    <n v="16257.3"/>
    <n v="11530"/>
    <n v="4727.2999999999993"/>
    <x v="10"/>
    <x v="2"/>
    <n v="10"/>
    <x v="7"/>
    <x v="0"/>
  </r>
  <r>
    <x v="0"/>
    <x v="2"/>
    <x v="2"/>
    <x v="3"/>
    <n v="1757"/>
    <n v="10"/>
    <x v="0"/>
    <n v="35140"/>
    <n v="2108.4"/>
    <n v="33031.599999999999"/>
    <n v="17570"/>
    <n v="15461.599999999999"/>
    <x v="7"/>
    <x v="2"/>
    <n v="10"/>
    <x v="7"/>
    <x v="1"/>
  </r>
  <r>
    <x v="0"/>
    <x v="1"/>
    <x v="3"/>
    <x v="3"/>
    <n v="1001"/>
    <n v="120"/>
    <x v="0"/>
    <n v="20020"/>
    <n v="1201.2"/>
    <n v="18818.8"/>
    <n v="10010"/>
    <n v="8808.7999999999993"/>
    <x v="5"/>
    <x v="3"/>
    <n v="8"/>
    <x v="5"/>
    <x v="0"/>
  </r>
  <r>
    <x v="0"/>
    <x v="3"/>
    <x v="3"/>
    <x v="3"/>
    <n v="1333"/>
    <n v="120"/>
    <x v="6"/>
    <n v="9331"/>
    <n v="559.86"/>
    <n v="8771.14"/>
    <n v="6665"/>
    <n v="2106.1399999999994"/>
    <x v="15"/>
    <x v="2"/>
    <n v="11"/>
    <x v="9"/>
    <x v="0"/>
  </r>
  <r>
    <x v="1"/>
    <x v="4"/>
    <x v="4"/>
    <x v="3"/>
    <n v="1153"/>
    <n v="250"/>
    <x v="1"/>
    <n v="17295"/>
    <n v="1037.7"/>
    <n v="16257.3"/>
    <n v="11530"/>
    <n v="4727.2999999999993"/>
    <x v="10"/>
    <x v="2"/>
    <n v="10"/>
    <x v="7"/>
    <x v="0"/>
  </r>
  <r>
    <x v="2"/>
    <x v="3"/>
    <x v="0"/>
    <x v="3"/>
    <n v="727"/>
    <n v="3"/>
    <x v="3"/>
    <n v="8724"/>
    <n v="610.67999999999995"/>
    <n v="8113.32"/>
    <n v="2181"/>
    <n v="5932.32"/>
    <x v="8"/>
    <x v="0"/>
    <n v="2"/>
    <x v="8"/>
    <x v="0"/>
  </r>
  <r>
    <x v="2"/>
    <x v="0"/>
    <x v="0"/>
    <x v="3"/>
    <n v="1884"/>
    <n v="3"/>
    <x v="3"/>
    <n v="22608"/>
    <n v="1582.56"/>
    <n v="21025.439999999999"/>
    <n v="5652"/>
    <n v="15373.439999999999"/>
    <x v="5"/>
    <x v="3"/>
    <n v="8"/>
    <x v="5"/>
    <x v="0"/>
  </r>
  <r>
    <x v="0"/>
    <x v="3"/>
    <x v="0"/>
    <x v="3"/>
    <n v="1834"/>
    <n v="3"/>
    <x v="0"/>
    <n v="36680"/>
    <n v="2567.6"/>
    <n v="34112.400000000001"/>
    <n v="18340"/>
    <n v="15772.400000000001"/>
    <x v="9"/>
    <x v="3"/>
    <n v="9"/>
    <x v="6"/>
    <x v="1"/>
  </r>
  <r>
    <x v="2"/>
    <x v="3"/>
    <x v="1"/>
    <x v="3"/>
    <n v="2340"/>
    <n v="5"/>
    <x v="3"/>
    <n v="28080"/>
    <n v="1965.6"/>
    <n v="26114.400000000001"/>
    <n v="7020"/>
    <n v="19094.400000000001"/>
    <x v="0"/>
    <x v="0"/>
    <n v="1"/>
    <x v="0"/>
    <x v="0"/>
  </r>
  <r>
    <x v="2"/>
    <x v="2"/>
    <x v="1"/>
    <x v="3"/>
    <n v="2342"/>
    <n v="5"/>
    <x v="3"/>
    <n v="28104"/>
    <n v="1967.28"/>
    <n v="26136.720000000001"/>
    <n v="7026"/>
    <n v="19110.72"/>
    <x v="15"/>
    <x v="2"/>
    <n v="11"/>
    <x v="9"/>
    <x v="0"/>
  </r>
  <r>
    <x v="0"/>
    <x v="2"/>
    <x v="2"/>
    <x v="3"/>
    <n v="1031"/>
    <n v="10"/>
    <x v="6"/>
    <n v="7217"/>
    <n v="505.19"/>
    <n v="6711.81"/>
    <n v="5155"/>
    <n v="1556.8100000000004"/>
    <x v="9"/>
    <x v="3"/>
    <n v="9"/>
    <x v="6"/>
    <x v="1"/>
  </r>
  <r>
    <x v="1"/>
    <x v="0"/>
    <x v="3"/>
    <x v="3"/>
    <n v="1262"/>
    <n v="120"/>
    <x v="1"/>
    <n v="18930"/>
    <n v="1325.1"/>
    <n v="17604.900000000001"/>
    <n v="12620"/>
    <n v="4984.9000000000015"/>
    <x v="14"/>
    <x v="1"/>
    <n v="5"/>
    <x v="11"/>
    <x v="0"/>
  </r>
  <r>
    <x v="0"/>
    <x v="0"/>
    <x v="3"/>
    <x v="3"/>
    <n v="1135"/>
    <n v="120"/>
    <x v="6"/>
    <n v="7945"/>
    <n v="556.15"/>
    <n v="7388.85"/>
    <n v="5675"/>
    <n v="1713.8500000000004"/>
    <x v="1"/>
    <x v="1"/>
    <n v="6"/>
    <x v="1"/>
    <x v="0"/>
  </r>
  <r>
    <x v="0"/>
    <x v="4"/>
    <x v="3"/>
    <x v="3"/>
    <n v="547"/>
    <n v="120"/>
    <x v="6"/>
    <n v="3829"/>
    <n v="268.02999999999997"/>
    <n v="3560.9700000000003"/>
    <n v="2735"/>
    <n v="825.97000000000025"/>
    <x v="15"/>
    <x v="2"/>
    <n v="11"/>
    <x v="9"/>
    <x v="0"/>
  </r>
  <r>
    <x v="0"/>
    <x v="0"/>
    <x v="3"/>
    <x v="3"/>
    <n v="1582"/>
    <n v="120"/>
    <x v="6"/>
    <n v="11074"/>
    <n v="775.18"/>
    <n v="10298.82"/>
    <n v="7910"/>
    <n v="2388.8199999999997"/>
    <x v="2"/>
    <x v="2"/>
    <n v="12"/>
    <x v="2"/>
    <x v="0"/>
  </r>
  <r>
    <x v="2"/>
    <x v="2"/>
    <x v="4"/>
    <x v="3"/>
    <n v="1738.5"/>
    <n v="250"/>
    <x v="3"/>
    <n v="20862"/>
    <n v="1460.34"/>
    <n v="19401.66"/>
    <n v="5215.5"/>
    <n v="14186.16"/>
    <x v="13"/>
    <x v="1"/>
    <n v="4"/>
    <x v="10"/>
    <x v="0"/>
  </r>
  <r>
    <x v="2"/>
    <x v="1"/>
    <x v="4"/>
    <x v="3"/>
    <n v="2215"/>
    <n v="250"/>
    <x v="3"/>
    <n v="26580"/>
    <n v="1860.6"/>
    <n v="24719.4"/>
    <n v="6645"/>
    <n v="18074.400000000001"/>
    <x v="9"/>
    <x v="3"/>
    <n v="9"/>
    <x v="6"/>
    <x v="1"/>
  </r>
  <r>
    <x v="0"/>
    <x v="0"/>
    <x v="4"/>
    <x v="3"/>
    <n v="1582"/>
    <n v="250"/>
    <x v="6"/>
    <n v="11074"/>
    <n v="775.18"/>
    <n v="10298.82"/>
    <n v="7910"/>
    <n v="2388.8199999999997"/>
    <x v="2"/>
    <x v="2"/>
    <n v="12"/>
    <x v="2"/>
    <x v="0"/>
  </r>
  <r>
    <x v="0"/>
    <x v="0"/>
    <x v="5"/>
    <x v="3"/>
    <n v="1135"/>
    <n v="260"/>
    <x v="6"/>
    <n v="7945"/>
    <n v="556.15"/>
    <n v="7388.85"/>
    <n v="5675"/>
    <n v="1713.8500000000004"/>
    <x v="1"/>
    <x v="1"/>
    <n v="6"/>
    <x v="1"/>
    <x v="0"/>
  </r>
  <r>
    <x v="0"/>
    <x v="4"/>
    <x v="0"/>
    <x v="3"/>
    <n v="1761"/>
    <n v="3"/>
    <x v="2"/>
    <n v="616350"/>
    <n v="43144.5"/>
    <n v="573205.5"/>
    <n v="457860"/>
    <n v="115345.5"/>
    <x v="3"/>
    <x v="0"/>
    <n v="3"/>
    <x v="3"/>
    <x v="0"/>
  </r>
  <r>
    <x v="4"/>
    <x v="2"/>
    <x v="0"/>
    <x v="3"/>
    <n v="448"/>
    <n v="3"/>
    <x v="5"/>
    <n v="134400"/>
    <n v="9408"/>
    <n v="124992"/>
    <n v="112000"/>
    <n v="12992"/>
    <x v="1"/>
    <x v="1"/>
    <n v="6"/>
    <x v="1"/>
    <x v="0"/>
  </r>
  <r>
    <x v="4"/>
    <x v="2"/>
    <x v="0"/>
    <x v="3"/>
    <n v="2181"/>
    <n v="3"/>
    <x v="5"/>
    <n v="654300"/>
    <n v="45801"/>
    <n v="608499"/>
    <n v="545250"/>
    <n v="63249"/>
    <x v="10"/>
    <x v="2"/>
    <n v="10"/>
    <x v="7"/>
    <x v="0"/>
  </r>
  <r>
    <x v="0"/>
    <x v="2"/>
    <x v="1"/>
    <x v="3"/>
    <n v="1976"/>
    <n v="5"/>
    <x v="0"/>
    <n v="39520"/>
    <n v="2766.4"/>
    <n v="36753.599999999999"/>
    <n v="19760"/>
    <n v="16993.599999999999"/>
    <x v="10"/>
    <x v="2"/>
    <n v="10"/>
    <x v="7"/>
    <x v="0"/>
  </r>
  <r>
    <x v="4"/>
    <x v="2"/>
    <x v="1"/>
    <x v="3"/>
    <n v="2181"/>
    <n v="5"/>
    <x v="5"/>
    <n v="654300"/>
    <n v="45801"/>
    <n v="608499"/>
    <n v="545250"/>
    <n v="63249"/>
    <x v="10"/>
    <x v="2"/>
    <n v="10"/>
    <x v="7"/>
    <x v="0"/>
  </r>
  <r>
    <x v="3"/>
    <x v="1"/>
    <x v="1"/>
    <x v="3"/>
    <n v="2500"/>
    <n v="5"/>
    <x v="4"/>
    <n v="312500"/>
    <n v="21875"/>
    <n v="290625"/>
    <n v="300000"/>
    <n v="-9375"/>
    <x v="11"/>
    <x v="2"/>
    <n v="11"/>
    <x v="9"/>
    <x v="1"/>
  </r>
  <r>
    <x v="4"/>
    <x v="0"/>
    <x v="2"/>
    <x v="3"/>
    <n v="1702"/>
    <n v="10"/>
    <x v="5"/>
    <n v="510600"/>
    <n v="35742"/>
    <n v="474858"/>
    <n v="425500"/>
    <n v="49358"/>
    <x v="14"/>
    <x v="1"/>
    <n v="5"/>
    <x v="11"/>
    <x v="0"/>
  </r>
  <r>
    <x v="4"/>
    <x v="2"/>
    <x v="2"/>
    <x v="3"/>
    <n v="448"/>
    <n v="10"/>
    <x v="5"/>
    <n v="134400"/>
    <n v="9408"/>
    <n v="124992"/>
    <n v="112000"/>
    <n v="12992"/>
    <x v="1"/>
    <x v="1"/>
    <n v="6"/>
    <x v="1"/>
    <x v="0"/>
  </r>
  <r>
    <x v="3"/>
    <x v="1"/>
    <x v="2"/>
    <x v="3"/>
    <n v="3513"/>
    <n v="10"/>
    <x v="4"/>
    <n v="439125"/>
    <n v="30738.75"/>
    <n v="408386.25"/>
    <n v="421560"/>
    <n v="-13173.75"/>
    <x v="4"/>
    <x v="3"/>
    <n v="7"/>
    <x v="4"/>
    <x v="0"/>
  </r>
  <r>
    <x v="1"/>
    <x v="2"/>
    <x v="2"/>
    <x v="3"/>
    <n v="2101"/>
    <n v="10"/>
    <x v="1"/>
    <n v="31515"/>
    <n v="2206.0500000000002"/>
    <n v="29308.95"/>
    <n v="21010"/>
    <n v="8298.9500000000007"/>
    <x v="5"/>
    <x v="3"/>
    <n v="8"/>
    <x v="5"/>
    <x v="0"/>
  </r>
  <r>
    <x v="1"/>
    <x v="4"/>
    <x v="2"/>
    <x v="3"/>
    <n v="2931"/>
    <n v="10"/>
    <x v="1"/>
    <n v="43965"/>
    <n v="3077.55"/>
    <n v="40887.449999999997"/>
    <n v="29310"/>
    <n v="11577.449999999997"/>
    <x v="9"/>
    <x v="3"/>
    <n v="9"/>
    <x v="6"/>
    <x v="1"/>
  </r>
  <r>
    <x v="0"/>
    <x v="2"/>
    <x v="2"/>
    <x v="3"/>
    <n v="1535"/>
    <n v="10"/>
    <x v="0"/>
    <n v="30700"/>
    <n v="2149"/>
    <n v="28551"/>
    <n v="15350"/>
    <n v="13201"/>
    <x v="6"/>
    <x v="3"/>
    <n v="9"/>
    <x v="6"/>
    <x v="0"/>
  </r>
  <r>
    <x v="4"/>
    <x v="1"/>
    <x v="2"/>
    <x v="3"/>
    <n v="1123"/>
    <n v="10"/>
    <x v="5"/>
    <n v="336900"/>
    <n v="23583"/>
    <n v="313317"/>
    <n v="280750"/>
    <n v="32567"/>
    <x v="9"/>
    <x v="3"/>
    <n v="9"/>
    <x v="6"/>
    <x v="1"/>
  </r>
  <r>
    <x v="4"/>
    <x v="0"/>
    <x v="2"/>
    <x v="3"/>
    <n v="1404"/>
    <n v="10"/>
    <x v="5"/>
    <n v="421200"/>
    <n v="29484"/>
    <n v="391716"/>
    <n v="351000"/>
    <n v="40716"/>
    <x v="11"/>
    <x v="2"/>
    <n v="11"/>
    <x v="9"/>
    <x v="1"/>
  </r>
  <r>
    <x v="2"/>
    <x v="3"/>
    <x v="2"/>
    <x v="3"/>
    <n v="2763"/>
    <n v="10"/>
    <x v="3"/>
    <n v="33156"/>
    <n v="2320.92"/>
    <n v="30835.08"/>
    <n v="8289"/>
    <n v="22546.080000000002"/>
    <x v="11"/>
    <x v="2"/>
    <n v="11"/>
    <x v="9"/>
    <x v="1"/>
  </r>
  <r>
    <x v="0"/>
    <x v="1"/>
    <x v="2"/>
    <x v="3"/>
    <n v="2125"/>
    <n v="10"/>
    <x v="6"/>
    <n v="14875"/>
    <n v="1041.25"/>
    <n v="13833.75"/>
    <n v="10625"/>
    <n v="3208.75"/>
    <x v="12"/>
    <x v="2"/>
    <n v="12"/>
    <x v="2"/>
    <x v="1"/>
  </r>
  <r>
    <x v="4"/>
    <x v="2"/>
    <x v="3"/>
    <x v="3"/>
    <n v="1659"/>
    <n v="120"/>
    <x v="5"/>
    <n v="497700"/>
    <n v="34839"/>
    <n v="462861"/>
    <n v="414750"/>
    <n v="48111"/>
    <x v="4"/>
    <x v="3"/>
    <n v="7"/>
    <x v="4"/>
    <x v="0"/>
  </r>
  <r>
    <x v="0"/>
    <x v="3"/>
    <x v="3"/>
    <x v="3"/>
    <n v="609"/>
    <n v="120"/>
    <x v="0"/>
    <n v="12180"/>
    <n v="852.6"/>
    <n v="11327.4"/>
    <n v="6090"/>
    <n v="5237.3999999999996"/>
    <x v="5"/>
    <x v="3"/>
    <n v="8"/>
    <x v="5"/>
    <x v="0"/>
  </r>
  <r>
    <x v="3"/>
    <x v="1"/>
    <x v="3"/>
    <x v="3"/>
    <n v="2087"/>
    <n v="120"/>
    <x v="4"/>
    <n v="260875"/>
    <n v="18261.25"/>
    <n v="242613.75"/>
    <n v="250440"/>
    <n v="-7826.25"/>
    <x v="6"/>
    <x v="3"/>
    <n v="9"/>
    <x v="6"/>
    <x v="0"/>
  </r>
  <r>
    <x v="0"/>
    <x v="2"/>
    <x v="3"/>
    <x v="3"/>
    <n v="1976"/>
    <n v="120"/>
    <x v="0"/>
    <n v="39520"/>
    <n v="2766.4"/>
    <n v="36753.599999999999"/>
    <n v="19760"/>
    <n v="16993.599999999999"/>
    <x v="10"/>
    <x v="2"/>
    <n v="10"/>
    <x v="7"/>
    <x v="0"/>
  </r>
  <r>
    <x v="0"/>
    <x v="4"/>
    <x v="3"/>
    <x v="3"/>
    <n v="1421"/>
    <n v="120"/>
    <x v="0"/>
    <n v="28420"/>
    <n v="1989.4"/>
    <n v="26430.6"/>
    <n v="14210"/>
    <n v="12220.599999999999"/>
    <x v="12"/>
    <x v="2"/>
    <n v="12"/>
    <x v="2"/>
    <x v="1"/>
  </r>
  <r>
    <x v="4"/>
    <x v="4"/>
    <x v="3"/>
    <x v="3"/>
    <n v="1372"/>
    <n v="120"/>
    <x v="5"/>
    <n v="411600"/>
    <n v="28812"/>
    <n v="382788"/>
    <n v="343000"/>
    <n v="39788"/>
    <x v="2"/>
    <x v="2"/>
    <n v="12"/>
    <x v="2"/>
    <x v="0"/>
  </r>
  <r>
    <x v="0"/>
    <x v="1"/>
    <x v="3"/>
    <x v="3"/>
    <n v="588"/>
    <n v="120"/>
    <x v="0"/>
    <n v="11760"/>
    <n v="823.2"/>
    <n v="10936.8"/>
    <n v="5880"/>
    <n v="5056.7999999999993"/>
    <x v="12"/>
    <x v="2"/>
    <n v="12"/>
    <x v="2"/>
    <x v="1"/>
  </r>
  <r>
    <x v="2"/>
    <x v="0"/>
    <x v="4"/>
    <x v="3"/>
    <n v="3244.5"/>
    <n v="250"/>
    <x v="3"/>
    <n v="38934"/>
    <n v="2725.38"/>
    <n v="36208.620000000003"/>
    <n v="9733.5"/>
    <n v="26475.120000000003"/>
    <x v="0"/>
    <x v="0"/>
    <n v="1"/>
    <x v="0"/>
    <x v="0"/>
  </r>
  <r>
    <x v="4"/>
    <x v="2"/>
    <x v="4"/>
    <x v="3"/>
    <n v="959"/>
    <n v="250"/>
    <x v="5"/>
    <n v="287700"/>
    <n v="20139"/>
    <n v="267561"/>
    <n v="239750"/>
    <n v="27811"/>
    <x v="8"/>
    <x v="0"/>
    <n v="2"/>
    <x v="8"/>
    <x v="0"/>
  </r>
  <r>
    <x v="4"/>
    <x v="3"/>
    <x v="4"/>
    <x v="3"/>
    <n v="2747"/>
    <n v="250"/>
    <x v="5"/>
    <n v="824100"/>
    <n v="57687"/>
    <n v="766413"/>
    <n v="686750"/>
    <n v="79663"/>
    <x v="8"/>
    <x v="0"/>
    <n v="2"/>
    <x v="8"/>
    <x v="0"/>
  </r>
  <r>
    <x v="3"/>
    <x v="0"/>
    <x v="5"/>
    <x v="3"/>
    <n v="1645"/>
    <n v="260"/>
    <x v="4"/>
    <n v="205625"/>
    <n v="14393.75"/>
    <n v="191231.25"/>
    <n v="197400"/>
    <n v="-6168.75"/>
    <x v="14"/>
    <x v="1"/>
    <n v="5"/>
    <x v="11"/>
    <x v="0"/>
  </r>
  <r>
    <x v="0"/>
    <x v="2"/>
    <x v="5"/>
    <x v="3"/>
    <n v="2876"/>
    <n v="260"/>
    <x v="2"/>
    <n v="1006600"/>
    <n v="70462"/>
    <n v="936138"/>
    <n v="747760"/>
    <n v="188378"/>
    <x v="6"/>
    <x v="3"/>
    <n v="9"/>
    <x v="6"/>
    <x v="0"/>
  </r>
  <r>
    <x v="3"/>
    <x v="1"/>
    <x v="5"/>
    <x v="3"/>
    <n v="994"/>
    <n v="260"/>
    <x v="4"/>
    <n v="124250"/>
    <n v="8697.5"/>
    <n v="115552.5"/>
    <n v="119280"/>
    <n v="-3727.5"/>
    <x v="9"/>
    <x v="3"/>
    <n v="9"/>
    <x v="6"/>
    <x v="1"/>
  </r>
  <r>
    <x v="0"/>
    <x v="0"/>
    <x v="5"/>
    <x v="3"/>
    <n v="1118"/>
    <n v="260"/>
    <x v="0"/>
    <n v="22360"/>
    <n v="1565.2"/>
    <n v="20794.8"/>
    <n v="11180"/>
    <n v="9614.7999999999993"/>
    <x v="15"/>
    <x v="2"/>
    <n v="11"/>
    <x v="9"/>
    <x v="0"/>
  </r>
  <r>
    <x v="4"/>
    <x v="4"/>
    <x v="5"/>
    <x v="3"/>
    <n v="1372"/>
    <n v="260"/>
    <x v="5"/>
    <n v="411600"/>
    <n v="28812"/>
    <n v="382788"/>
    <n v="343000"/>
    <n v="39788"/>
    <x v="2"/>
    <x v="2"/>
    <n v="12"/>
    <x v="2"/>
    <x v="0"/>
  </r>
  <r>
    <x v="0"/>
    <x v="0"/>
    <x v="1"/>
    <x v="3"/>
    <n v="488"/>
    <n v="5"/>
    <x v="6"/>
    <n v="3416"/>
    <n v="273.27999999999997"/>
    <n v="3142.7200000000003"/>
    <n v="2440"/>
    <n v="702.72000000000025"/>
    <x v="8"/>
    <x v="0"/>
    <n v="2"/>
    <x v="8"/>
    <x v="0"/>
  </r>
  <r>
    <x v="0"/>
    <x v="4"/>
    <x v="1"/>
    <x v="3"/>
    <n v="1282"/>
    <n v="5"/>
    <x v="0"/>
    <n v="25640"/>
    <n v="2051.1999999999998"/>
    <n v="23588.799999999999"/>
    <n v="12820"/>
    <n v="10768.8"/>
    <x v="1"/>
    <x v="1"/>
    <n v="6"/>
    <x v="1"/>
    <x v="0"/>
  </r>
  <r>
    <x v="0"/>
    <x v="0"/>
    <x v="2"/>
    <x v="3"/>
    <n v="257"/>
    <n v="10"/>
    <x v="6"/>
    <n v="1799"/>
    <n v="143.91999999999999"/>
    <n v="1655.08"/>
    <n v="1285"/>
    <n v="370.07999999999993"/>
    <x v="14"/>
    <x v="1"/>
    <n v="5"/>
    <x v="11"/>
    <x v="0"/>
  </r>
  <r>
    <x v="0"/>
    <x v="4"/>
    <x v="5"/>
    <x v="3"/>
    <n v="1282"/>
    <n v="260"/>
    <x v="0"/>
    <n v="25640"/>
    <n v="2051.1999999999998"/>
    <n v="23588.799999999999"/>
    <n v="12820"/>
    <n v="10768.8"/>
    <x v="1"/>
    <x v="1"/>
    <n v="6"/>
    <x v="1"/>
    <x v="0"/>
  </r>
  <r>
    <x v="3"/>
    <x v="3"/>
    <x v="0"/>
    <x v="3"/>
    <n v="1540"/>
    <n v="3"/>
    <x v="4"/>
    <n v="192500"/>
    <n v="15400"/>
    <n v="177100"/>
    <n v="184800"/>
    <n v="-7700"/>
    <x v="5"/>
    <x v="3"/>
    <n v="8"/>
    <x v="5"/>
    <x v="0"/>
  </r>
  <r>
    <x v="1"/>
    <x v="2"/>
    <x v="0"/>
    <x v="3"/>
    <n v="490"/>
    <n v="3"/>
    <x v="1"/>
    <n v="7350"/>
    <n v="588"/>
    <n v="6762"/>
    <n v="4900"/>
    <n v="1862"/>
    <x v="15"/>
    <x v="2"/>
    <n v="11"/>
    <x v="9"/>
    <x v="0"/>
  </r>
  <r>
    <x v="0"/>
    <x v="3"/>
    <x v="0"/>
    <x v="3"/>
    <n v="1362"/>
    <n v="3"/>
    <x v="2"/>
    <n v="476700"/>
    <n v="38136"/>
    <n v="438564"/>
    <n v="354120"/>
    <n v="84444"/>
    <x v="2"/>
    <x v="2"/>
    <n v="12"/>
    <x v="2"/>
    <x v="0"/>
  </r>
  <r>
    <x v="1"/>
    <x v="2"/>
    <x v="1"/>
    <x v="3"/>
    <n v="2501"/>
    <n v="5"/>
    <x v="1"/>
    <n v="37515"/>
    <n v="3001.2"/>
    <n v="34513.800000000003"/>
    <n v="25010"/>
    <n v="9503.8000000000029"/>
    <x v="3"/>
    <x v="0"/>
    <n v="3"/>
    <x v="3"/>
    <x v="0"/>
  </r>
  <r>
    <x v="0"/>
    <x v="0"/>
    <x v="1"/>
    <x v="3"/>
    <n v="708"/>
    <n v="5"/>
    <x v="0"/>
    <n v="14160"/>
    <n v="1132.8"/>
    <n v="13027.2"/>
    <n v="7080"/>
    <n v="5947.2000000000007"/>
    <x v="1"/>
    <x v="1"/>
    <n v="6"/>
    <x v="1"/>
    <x v="0"/>
  </r>
  <r>
    <x v="0"/>
    <x v="1"/>
    <x v="1"/>
    <x v="3"/>
    <n v="645"/>
    <n v="5"/>
    <x v="0"/>
    <n v="12900"/>
    <n v="1032"/>
    <n v="11868"/>
    <n v="6450"/>
    <n v="5418"/>
    <x v="4"/>
    <x v="3"/>
    <n v="7"/>
    <x v="4"/>
    <x v="0"/>
  </r>
  <r>
    <x v="4"/>
    <x v="2"/>
    <x v="1"/>
    <x v="3"/>
    <n v="1562"/>
    <n v="5"/>
    <x v="5"/>
    <n v="468600"/>
    <n v="37488"/>
    <n v="431112"/>
    <n v="390500"/>
    <n v="40612"/>
    <x v="5"/>
    <x v="3"/>
    <n v="8"/>
    <x v="5"/>
    <x v="0"/>
  </r>
  <r>
    <x v="4"/>
    <x v="0"/>
    <x v="1"/>
    <x v="3"/>
    <n v="1283"/>
    <n v="5"/>
    <x v="5"/>
    <n v="384900"/>
    <n v="30792"/>
    <n v="354108"/>
    <n v="320750"/>
    <n v="33358"/>
    <x v="9"/>
    <x v="3"/>
    <n v="9"/>
    <x v="6"/>
    <x v="1"/>
  </r>
  <r>
    <x v="1"/>
    <x v="1"/>
    <x v="1"/>
    <x v="3"/>
    <n v="711"/>
    <n v="5"/>
    <x v="1"/>
    <n v="10665"/>
    <n v="853.2"/>
    <n v="9811.7999999999993"/>
    <n v="7110"/>
    <n v="2701.7999999999993"/>
    <x v="2"/>
    <x v="2"/>
    <n v="12"/>
    <x v="2"/>
    <x v="0"/>
  </r>
  <r>
    <x v="3"/>
    <x v="3"/>
    <x v="2"/>
    <x v="3"/>
    <n v="1114"/>
    <n v="10"/>
    <x v="4"/>
    <n v="139250"/>
    <n v="11140"/>
    <n v="128110"/>
    <n v="133680"/>
    <n v="-5570"/>
    <x v="3"/>
    <x v="0"/>
    <n v="3"/>
    <x v="3"/>
    <x v="0"/>
  </r>
  <r>
    <x v="0"/>
    <x v="1"/>
    <x v="2"/>
    <x v="3"/>
    <n v="1259"/>
    <n v="10"/>
    <x v="6"/>
    <n v="8813"/>
    <n v="705.04"/>
    <n v="8107.96"/>
    <n v="6295"/>
    <n v="1812.96"/>
    <x v="13"/>
    <x v="1"/>
    <n v="4"/>
    <x v="10"/>
    <x v="0"/>
  </r>
  <r>
    <x v="0"/>
    <x v="1"/>
    <x v="2"/>
    <x v="3"/>
    <n v="1095"/>
    <n v="10"/>
    <x v="6"/>
    <n v="7665"/>
    <n v="613.20000000000005"/>
    <n v="7051.8"/>
    <n v="5475"/>
    <n v="1576.8000000000002"/>
    <x v="14"/>
    <x v="1"/>
    <n v="5"/>
    <x v="11"/>
    <x v="0"/>
  </r>
  <r>
    <x v="0"/>
    <x v="1"/>
    <x v="2"/>
    <x v="3"/>
    <n v="1366"/>
    <n v="10"/>
    <x v="0"/>
    <n v="27320"/>
    <n v="2185.6"/>
    <n v="25134.400000000001"/>
    <n v="13660"/>
    <n v="11474.400000000001"/>
    <x v="1"/>
    <x v="1"/>
    <n v="6"/>
    <x v="1"/>
    <x v="0"/>
  </r>
  <r>
    <x v="4"/>
    <x v="3"/>
    <x v="2"/>
    <x v="3"/>
    <n v="2460"/>
    <n v="10"/>
    <x v="5"/>
    <n v="738000"/>
    <n v="59040"/>
    <n v="678960"/>
    <n v="615000"/>
    <n v="63960"/>
    <x v="1"/>
    <x v="1"/>
    <n v="6"/>
    <x v="1"/>
    <x v="0"/>
  </r>
  <r>
    <x v="0"/>
    <x v="4"/>
    <x v="2"/>
    <x v="3"/>
    <n v="678"/>
    <n v="10"/>
    <x v="6"/>
    <n v="4746"/>
    <n v="379.68"/>
    <n v="4366.32"/>
    <n v="3390"/>
    <n v="976.31999999999971"/>
    <x v="5"/>
    <x v="3"/>
    <n v="8"/>
    <x v="5"/>
    <x v="0"/>
  </r>
  <r>
    <x v="0"/>
    <x v="1"/>
    <x v="2"/>
    <x v="3"/>
    <n v="1598"/>
    <n v="10"/>
    <x v="6"/>
    <n v="11186"/>
    <n v="894.88"/>
    <n v="10291.120000000001"/>
    <n v="7990"/>
    <n v="2301.1200000000008"/>
    <x v="5"/>
    <x v="3"/>
    <n v="8"/>
    <x v="5"/>
    <x v="0"/>
  </r>
  <r>
    <x v="0"/>
    <x v="1"/>
    <x v="2"/>
    <x v="3"/>
    <n v="2409"/>
    <n v="10"/>
    <x v="6"/>
    <n v="16863"/>
    <n v="1349.04"/>
    <n v="15513.96"/>
    <n v="12045"/>
    <n v="3468.9599999999991"/>
    <x v="9"/>
    <x v="3"/>
    <n v="9"/>
    <x v="6"/>
    <x v="1"/>
  </r>
  <r>
    <x v="0"/>
    <x v="1"/>
    <x v="2"/>
    <x v="3"/>
    <n v="1934"/>
    <n v="10"/>
    <x v="0"/>
    <n v="38680"/>
    <n v="3094.4"/>
    <n v="35585.599999999999"/>
    <n v="19340"/>
    <n v="16245.599999999999"/>
    <x v="6"/>
    <x v="3"/>
    <n v="9"/>
    <x v="6"/>
    <x v="0"/>
  </r>
  <r>
    <x v="0"/>
    <x v="3"/>
    <x v="2"/>
    <x v="3"/>
    <n v="2993"/>
    <n v="10"/>
    <x v="0"/>
    <n v="59860"/>
    <n v="4788.8"/>
    <n v="55071.199999999997"/>
    <n v="29930"/>
    <n v="25141.199999999997"/>
    <x v="6"/>
    <x v="3"/>
    <n v="9"/>
    <x v="6"/>
    <x v="0"/>
  </r>
  <r>
    <x v="0"/>
    <x v="1"/>
    <x v="2"/>
    <x v="3"/>
    <n v="2146"/>
    <n v="10"/>
    <x v="2"/>
    <n v="751100"/>
    <n v="60088"/>
    <n v="691012"/>
    <n v="557960"/>
    <n v="133052"/>
    <x v="11"/>
    <x v="2"/>
    <n v="11"/>
    <x v="9"/>
    <x v="1"/>
  </r>
  <r>
    <x v="0"/>
    <x v="3"/>
    <x v="2"/>
    <x v="3"/>
    <n v="1946"/>
    <n v="10"/>
    <x v="6"/>
    <n v="13622"/>
    <n v="1089.76"/>
    <n v="12532.24"/>
    <n v="9730"/>
    <n v="2802.24"/>
    <x v="12"/>
    <x v="2"/>
    <n v="12"/>
    <x v="2"/>
    <x v="1"/>
  </r>
  <r>
    <x v="0"/>
    <x v="3"/>
    <x v="2"/>
    <x v="3"/>
    <n v="1362"/>
    <n v="10"/>
    <x v="2"/>
    <n v="476700"/>
    <n v="38136"/>
    <n v="438564"/>
    <n v="354120"/>
    <n v="84444"/>
    <x v="2"/>
    <x v="2"/>
    <n v="12"/>
    <x v="2"/>
    <x v="0"/>
  </r>
  <r>
    <x v="2"/>
    <x v="0"/>
    <x v="3"/>
    <x v="3"/>
    <n v="598"/>
    <n v="120"/>
    <x v="3"/>
    <n v="7176"/>
    <n v="574.08000000000004"/>
    <n v="6601.92"/>
    <n v="1794"/>
    <n v="4807.92"/>
    <x v="3"/>
    <x v="0"/>
    <n v="3"/>
    <x v="3"/>
    <x v="0"/>
  </r>
  <r>
    <x v="0"/>
    <x v="4"/>
    <x v="3"/>
    <x v="3"/>
    <n v="2907"/>
    <n v="120"/>
    <x v="6"/>
    <n v="20349"/>
    <n v="1627.92"/>
    <n v="18721.080000000002"/>
    <n v="14535"/>
    <n v="4186.0800000000017"/>
    <x v="1"/>
    <x v="1"/>
    <n v="6"/>
    <x v="1"/>
    <x v="0"/>
  </r>
  <r>
    <x v="0"/>
    <x v="1"/>
    <x v="3"/>
    <x v="3"/>
    <n v="2338"/>
    <n v="120"/>
    <x v="6"/>
    <n v="16366"/>
    <n v="1309.28"/>
    <n v="15056.72"/>
    <n v="11690"/>
    <n v="3366.7199999999993"/>
    <x v="1"/>
    <x v="1"/>
    <n v="6"/>
    <x v="1"/>
    <x v="0"/>
  </r>
  <r>
    <x v="4"/>
    <x v="2"/>
    <x v="3"/>
    <x v="3"/>
    <n v="386"/>
    <n v="120"/>
    <x v="5"/>
    <n v="115800"/>
    <n v="9264"/>
    <n v="106536"/>
    <n v="96500"/>
    <n v="10036"/>
    <x v="11"/>
    <x v="2"/>
    <n v="11"/>
    <x v="9"/>
    <x v="1"/>
  </r>
  <r>
    <x v="4"/>
    <x v="3"/>
    <x v="3"/>
    <x v="3"/>
    <n v="635"/>
    <n v="120"/>
    <x v="5"/>
    <n v="190500"/>
    <n v="15240"/>
    <n v="175260"/>
    <n v="158750"/>
    <n v="16510"/>
    <x v="2"/>
    <x v="2"/>
    <n v="12"/>
    <x v="2"/>
    <x v="0"/>
  </r>
  <r>
    <x v="0"/>
    <x v="2"/>
    <x v="4"/>
    <x v="3"/>
    <n v="574.5"/>
    <n v="250"/>
    <x v="2"/>
    <n v="201075"/>
    <n v="16086"/>
    <n v="184989"/>
    <n v="149370"/>
    <n v="35619"/>
    <x v="13"/>
    <x v="1"/>
    <n v="4"/>
    <x v="10"/>
    <x v="0"/>
  </r>
  <r>
    <x v="0"/>
    <x v="1"/>
    <x v="4"/>
    <x v="3"/>
    <n v="2338"/>
    <n v="250"/>
    <x v="6"/>
    <n v="16366"/>
    <n v="1309.28"/>
    <n v="15056.72"/>
    <n v="11690"/>
    <n v="3366.7199999999993"/>
    <x v="1"/>
    <x v="1"/>
    <n v="6"/>
    <x v="1"/>
    <x v="0"/>
  </r>
  <r>
    <x v="0"/>
    <x v="2"/>
    <x v="4"/>
    <x v="3"/>
    <n v="381"/>
    <n v="250"/>
    <x v="2"/>
    <n v="133350"/>
    <n v="10668"/>
    <n v="122682"/>
    <n v="99060"/>
    <n v="23622"/>
    <x v="5"/>
    <x v="3"/>
    <n v="8"/>
    <x v="5"/>
    <x v="0"/>
  </r>
  <r>
    <x v="0"/>
    <x v="1"/>
    <x v="4"/>
    <x v="3"/>
    <n v="422"/>
    <n v="250"/>
    <x v="2"/>
    <n v="147700"/>
    <n v="11816"/>
    <n v="135884"/>
    <n v="109720"/>
    <n v="26164"/>
    <x v="5"/>
    <x v="3"/>
    <n v="8"/>
    <x v="5"/>
    <x v="0"/>
  </r>
  <r>
    <x v="4"/>
    <x v="0"/>
    <x v="4"/>
    <x v="3"/>
    <n v="2134"/>
    <n v="250"/>
    <x v="5"/>
    <n v="640200"/>
    <n v="51216"/>
    <n v="588984"/>
    <n v="533500"/>
    <n v="55484"/>
    <x v="6"/>
    <x v="3"/>
    <n v="9"/>
    <x v="6"/>
    <x v="0"/>
  </r>
  <r>
    <x v="4"/>
    <x v="4"/>
    <x v="4"/>
    <x v="3"/>
    <n v="808"/>
    <n v="250"/>
    <x v="5"/>
    <n v="242400"/>
    <n v="19392"/>
    <n v="223008"/>
    <n v="202000"/>
    <n v="21008"/>
    <x v="12"/>
    <x v="2"/>
    <n v="12"/>
    <x v="2"/>
    <x v="1"/>
  </r>
  <r>
    <x v="0"/>
    <x v="0"/>
    <x v="5"/>
    <x v="3"/>
    <n v="708"/>
    <n v="260"/>
    <x v="0"/>
    <n v="14160"/>
    <n v="1132.8"/>
    <n v="13027.2"/>
    <n v="7080"/>
    <n v="5947.2000000000007"/>
    <x v="1"/>
    <x v="1"/>
    <n v="6"/>
    <x v="1"/>
    <x v="0"/>
  </r>
  <r>
    <x v="0"/>
    <x v="4"/>
    <x v="5"/>
    <x v="3"/>
    <n v="2907"/>
    <n v="260"/>
    <x v="6"/>
    <n v="20349"/>
    <n v="1627.92"/>
    <n v="18721.080000000002"/>
    <n v="14535"/>
    <n v="4186.0800000000017"/>
    <x v="1"/>
    <x v="1"/>
    <n v="6"/>
    <x v="1"/>
    <x v="0"/>
  </r>
  <r>
    <x v="0"/>
    <x v="1"/>
    <x v="5"/>
    <x v="3"/>
    <n v="1366"/>
    <n v="260"/>
    <x v="0"/>
    <n v="27320"/>
    <n v="2185.6"/>
    <n v="25134.400000000001"/>
    <n v="13660"/>
    <n v="11474.400000000001"/>
    <x v="1"/>
    <x v="1"/>
    <n v="6"/>
    <x v="1"/>
    <x v="0"/>
  </r>
  <r>
    <x v="4"/>
    <x v="3"/>
    <x v="5"/>
    <x v="3"/>
    <n v="2460"/>
    <n v="260"/>
    <x v="5"/>
    <n v="738000"/>
    <n v="59040"/>
    <n v="678960"/>
    <n v="615000"/>
    <n v="63960"/>
    <x v="1"/>
    <x v="1"/>
    <n v="6"/>
    <x v="1"/>
    <x v="0"/>
  </r>
  <r>
    <x v="0"/>
    <x v="1"/>
    <x v="5"/>
    <x v="3"/>
    <n v="1520"/>
    <n v="260"/>
    <x v="0"/>
    <n v="30400"/>
    <n v="2432"/>
    <n v="27968"/>
    <n v="15200"/>
    <n v="12768"/>
    <x v="15"/>
    <x v="2"/>
    <n v="11"/>
    <x v="9"/>
    <x v="0"/>
  </r>
  <r>
    <x v="1"/>
    <x v="1"/>
    <x v="5"/>
    <x v="3"/>
    <n v="711"/>
    <n v="260"/>
    <x v="1"/>
    <n v="10665"/>
    <n v="853.2"/>
    <n v="9811.7999999999993"/>
    <n v="7110"/>
    <n v="2701.7999999999993"/>
    <x v="2"/>
    <x v="2"/>
    <n v="12"/>
    <x v="2"/>
    <x v="0"/>
  </r>
  <r>
    <x v="2"/>
    <x v="3"/>
    <x v="5"/>
    <x v="3"/>
    <n v="1375"/>
    <n v="260"/>
    <x v="3"/>
    <n v="16500"/>
    <n v="1320"/>
    <n v="15180"/>
    <n v="4125"/>
    <n v="11055"/>
    <x v="12"/>
    <x v="2"/>
    <n v="12"/>
    <x v="2"/>
    <x v="1"/>
  </r>
  <r>
    <x v="4"/>
    <x v="3"/>
    <x v="5"/>
    <x v="3"/>
    <n v="635"/>
    <n v="260"/>
    <x v="5"/>
    <n v="190500"/>
    <n v="15240"/>
    <n v="175260"/>
    <n v="158750"/>
    <n v="16510"/>
    <x v="2"/>
    <x v="2"/>
    <n v="12"/>
    <x v="2"/>
    <x v="0"/>
  </r>
  <r>
    <x v="0"/>
    <x v="4"/>
    <x v="4"/>
    <x v="3"/>
    <n v="436.5"/>
    <n v="250"/>
    <x v="0"/>
    <n v="8730"/>
    <n v="698.40000000000009"/>
    <n v="8031.5999999999995"/>
    <n v="4365"/>
    <n v="3666.5999999999995"/>
    <x v="4"/>
    <x v="3"/>
    <n v="7"/>
    <x v="4"/>
    <x v="0"/>
  </r>
  <r>
    <x v="4"/>
    <x v="0"/>
    <x v="0"/>
    <x v="3"/>
    <n v="1094"/>
    <n v="3"/>
    <x v="5"/>
    <n v="328200"/>
    <n v="29538"/>
    <n v="298662"/>
    <n v="273500"/>
    <n v="25162"/>
    <x v="1"/>
    <x v="1"/>
    <n v="6"/>
    <x v="1"/>
    <x v="0"/>
  </r>
  <r>
    <x v="2"/>
    <x v="3"/>
    <x v="0"/>
    <x v="3"/>
    <n v="367"/>
    <n v="3"/>
    <x v="3"/>
    <n v="4404"/>
    <n v="396.36"/>
    <n v="4007.64"/>
    <n v="1101"/>
    <n v="2906.64"/>
    <x v="7"/>
    <x v="2"/>
    <n v="10"/>
    <x v="7"/>
    <x v="1"/>
  </r>
  <r>
    <x v="4"/>
    <x v="0"/>
    <x v="1"/>
    <x v="3"/>
    <n v="3802.5"/>
    <n v="5"/>
    <x v="5"/>
    <n v="1140750"/>
    <n v="102667.5"/>
    <n v="1038082.5"/>
    <n v="950625"/>
    <n v="87457.5"/>
    <x v="13"/>
    <x v="1"/>
    <n v="4"/>
    <x v="10"/>
    <x v="0"/>
  </r>
  <r>
    <x v="0"/>
    <x v="2"/>
    <x v="1"/>
    <x v="3"/>
    <n v="1666"/>
    <n v="5"/>
    <x v="2"/>
    <n v="583100"/>
    <n v="52479"/>
    <n v="530621"/>
    <n v="433160"/>
    <n v="97461"/>
    <x v="14"/>
    <x v="1"/>
    <n v="5"/>
    <x v="11"/>
    <x v="0"/>
  </r>
  <r>
    <x v="4"/>
    <x v="2"/>
    <x v="1"/>
    <x v="3"/>
    <n v="322"/>
    <n v="5"/>
    <x v="5"/>
    <n v="96600"/>
    <n v="8694"/>
    <n v="87906"/>
    <n v="80500"/>
    <n v="7406"/>
    <x v="9"/>
    <x v="3"/>
    <n v="9"/>
    <x v="6"/>
    <x v="1"/>
  </r>
  <r>
    <x v="2"/>
    <x v="0"/>
    <x v="1"/>
    <x v="3"/>
    <n v="2321"/>
    <n v="5"/>
    <x v="3"/>
    <n v="27852"/>
    <n v="2506.6799999999998"/>
    <n v="25345.32"/>
    <n v="6963"/>
    <n v="18382.32"/>
    <x v="15"/>
    <x v="2"/>
    <n v="11"/>
    <x v="9"/>
    <x v="0"/>
  </r>
  <r>
    <x v="3"/>
    <x v="2"/>
    <x v="1"/>
    <x v="3"/>
    <n v="1857"/>
    <n v="5"/>
    <x v="4"/>
    <n v="232125"/>
    <n v="20891.25"/>
    <n v="211233.75"/>
    <n v="222840"/>
    <n v="-11606.25"/>
    <x v="11"/>
    <x v="2"/>
    <n v="11"/>
    <x v="9"/>
    <x v="1"/>
  </r>
  <r>
    <x v="0"/>
    <x v="0"/>
    <x v="1"/>
    <x v="3"/>
    <n v="1611"/>
    <n v="5"/>
    <x v="6"/>
    <n v="11277"/>
    <n v="1014.93"/>
    <n v="10262.07"/>
    <n v="8055"/>
    <n v="2207.0699999999997"/>
    <x v="12"/>
    <x v="2"/>
    <n v="12"/>
    <x v="2"/>
    <x v="1"/>
  </r>
  <r>
    <x v="3"/>
    <x v="4"/>
    <x v="1"/>
    <x v="3"/>
    <n v="2797"/>
    <n v="5"/>
    <x v="4"/>
    <n v="349625"/>
    <n v="31466.25"/>
    <n v="318158.75"/>
    <n v="335640"/>
    <n v="-17481.25"/>
    <x v="2"/>
    <x v="2"/>
    <n v="12"/>
    <x v="2"/>
    <x v="0"/>
  </r>
  <r>
    <x v="4"/>
    <x v="1"/>
    <x v="1"/>
    <x v="3"/>
    <n v="334"/>
    <n v="5"/>
    <x v="5"/>
    <n v="100200"/>
    <n v="9018"/>
    <n v="91182"/>
    <n v="83500"/>
    <n v="7682"/>
    <x v="12"/>
    <x v="2"/>
    <n v="12"/>
    <x v="2"/>
    <x v="1"/>
  </r>
  <r>
    <x v="4"/>
    <x v="3"/>
    <x v="2"/>
    <x v="3"/>
    <n v="2565"/>
    <n v="10"/>
    <x v="5"/>
    <n v="769500"/>
    <n v="69255"/>
    <n v="700245"/>
    <n v="641250"/>
    <n v="58995"/>
    <x v="0"/>
    <x v="0"/>
    <n v="1"/>
    <x v="0"/>
    <x v="0"/>
  </r>
  <r>
    <x v="0"/>
    <x v="3"/>
    <x v="2"/>
    <x v="3"/>
    <n v="2417"/>
    <n v="10"/>
    <x v="2"/>
    <n v="845950"/>
    <n v="76135.5"/>
    <n v="769814.5"/>
    <n v="628420"/>
    <n v="141394.5"/>
    <x v="0"/>
    <x v="0"/>
    <n v="1"/>
    <x v="0"/>
    <x v="0"/>
  </r>
  <r>
    <x v="1"/>
    <x v="4"/>
    <x v="2"/>
    <x v="3"/>
    <n v="3675"/>
    <n v="10"/>
    <x v="1"/>
    <n v="55125"/>
    <n v="4961.25"/>
    <n v="50163.75"/>
    <n v="36750"/>
    <n v="13413.75"/>
    <x v="13"/>
    <x v="1"/>
    <n v="4"/>
    <x v="10"/>
    <x v="0"/>
  </r>
  <r>
    <x v="4"/>
    <x v="0"/>
    <x v="2"/>
    <x v="3"/>
    <n v="1094"/>
    <n v="10"/>
    <x v="5"/>
    <n v="328200"/>
    <n v="29538"/>
    <n v="298662"/>
    <n v="273500"/>
    <n v="25162"/>
    <x v="1"/>
    <x v="1"/>
    <n v="6"/>
    <x v="1"/>
    <x v="0"/>
  </r>
  <r>
    <x v="1"/>
    <x v="2"/>
    <x v="2"/>
    <x v="3"/>
    <n v="1227"/>
    <n v="10"/>
    <x v="1"/>
    <n v="18405"/>
    <n v="1656.45"/>
    <n v="16748.55"/>
    <n v="12270"/>
    <n v="4478.5499999999993"/>
    <x v="10"/>
    <x v="2"/>
    <n v="10"/>
    <x v="7"/>
    <x v="0"/>
  </r>
  <r>
    <x v="2"/>
    <x v="3"/>
    <x v="2"/>
    <x v="3"/>
    <n v="367"/>
    <n v="10"/>
    <x v="3"/>
    <n v="4404"/>
    <n v="396.36"/>
    <n v="4007.64"/>
    <n v="1101"/>
    <n v="2906.64"/>
    <x v="7"/>
    <x v="2"/>
    <n v="10"/>
    <x v="7"/>
    <x v="1"/>
  </r>
  <r>
    <x v="4"/>
    <x v="2"/>
    <x v="2"/>
    <x v="3"/>
    <n v="1324"/>
    <n v="10"/>
    <x v="5"/>
    <n v="397200"/>
    <n v="35748"/>
    <n v="361452"/>
    <n v="331000"/>
    <n v="30452"/>
    <x v="15"/>
    <x v="2"/>
    <n v="11"/>
    <x v="9"/>
    <x v="0"/>
  </r>
  <r>
    <x v="2"/>
    <x v="1"/>
    <x v="2"/>
    <x v="3"/>
    <n v="1775"/>
    <n v="10"/>
    <x v="3"/>
    <n v="21300"/>
    <n v="1917"/>
    <n v="19383"/>
    <n v="5325"/>
    <n v="14058"/>
    <x v="11"/>
    <x v="2"/>
    <n v="11"/>
    <x v="9"/>
    <x v="1"/>
  </r>
  <r>
    <x v="3"/>
    <x v="4"/>
    <x v="2"/>
    <x v="3"/>
    <n v="2797"/>
    <n v="10"/>
    <x v="4"/>
    <n v="349625"/>
    <n v="31466.25"/>
    <n v="318158.75"/>
    <n v="335640"/>
    <n v="-17481.25"/>
    <x v="2"/>
    <x v="2"/>
    <n v="12"/>
    <x v="2"/>
    <x v="0"/>
  </r>
  <r>
    <x v="1"/>
    <x v="3"/>
    <x v="3"/>
    <x v="3"/>
    <n v="245"/>
    <n v="120"/>
    <x v="1"/>
    <n v="3675"/>
    <n v="330.75"/>
    <n v="3344.25"/>
    <n v="2450"/>
    <n v="894.25"/>
    <x v="14"/>
    <x v="1"/>
    <n v="5"/>
    <x v="11"/>
    <x v="0"/>
  </r>
  <r>
    <x v="4"/>
    <x v="0"/>
    <x v="3"/>
    <x v="3"/>
    <n v="3793.5"/>
    <n v="120"/>
    <x v="5"/>
    <n v="1138050"/>
    <n v="102424.5"/>
    <n v="1035625.5"/>
    <n v="948375"/>
    <n v="87250.5"/>
    <x v="4"/>
    <x v="3"/>
    <n v="7"/>
    <x v="4"/>
    <x v="0"/>
  </r>
  <r>
    <x v="0"/>
    <x v="1"/>
    <x v="3"/>
    <x v="3"/>
    <n v="1307"/>
    <n v="120"/>
    <x v="2"/>
    <n v="457450"/>
    <n v="41170.5"/>
    <n v="416279.5"/>
    <n v="339820"/>
    <n v="76459.5"/>
    <x v="4"/>
    <x v="3"/>
    <n v="7"/>
    <x v="4"/>
    <x v="0"/>
  </r>
  <r>
    <x v="3"/>
    <x v="0"/>
    <x v="3"/>
    <x v="3"/>
    <n v="567"/>
    <n v="120"/>
    <x v="4"/>
    <n v="70875"/>
    <n v="6378.75"/>
    <n v="64496.25"/>
    <n v="68040"/>
    <n v="-3543.75"/>
    <x v="6"/>
    <x v="3"/>
    <n v="9"/>
    <x v="6"/>
    <x v="0"/>
  </r>
  <r>
    <x v="3"/>
    <x v="3"/>
    <x v="3"/>
    <x v="3"/>
    <n v="2110"/>
    <n v="120"/>
    <x v="4"/>
    <n v="263750"/>
    <n v="23737.5"/>
    <n v="240012.5"/>
    <n v="253200"/>
    <n v="-13187.5"/>
    <x v="6"/>
    <x v="3"/>
    <n v="9"/>
    <x v="6"/>
    <x v="0"/>
  </r>
  <r>
    <x v="0"/>
    <x v="0"/>
    <x v="3"/>
    <x v="3"/>
    <n v="1269"/>
    <n v="120"/>
    <x v="2"/>
    <n v="444150"/>
    <n v="39973.5"/>
    <n v="404176.5"/>
    <n v="329940"/>
    <n v="74236.5"/>
    <x v="10"/>
    <x v="2"/>
    <n v="10"/>
    <x v="7"/>
    <x v="0"/>
  </r>
  <r>
    <x v="2"/>
    <x v="4"/>
    <x v="4"/>
    <x v="3"/>
    <n v="1956"/>
    <n v="250"/>
    <x v="3"/>
    <n v="23472"/>
    <n v="2112.48"/>
    <n v="21359.52"/>
    <n v="5868"/>
    <n v="15491.52"/>
    <x v="0"/>
    <x v="0"/>
    <n v="1"/>
    <x v="0"/>
    <x v="0"/>
  </r>
  <r>
    <x v="4"/>
    <x v="1"/>
    <x v="4"/>
    <x v="3"/>
    <n v="2659"/>
    <n v="250"/>
    <x v="5"/>
    <n v="797700"/>
    <n v="71793"/>
    <n v="725907"/>
    <n v="664750"/>
    <n v="61157"/>
    <x v="8"/>
    <x v="0"/>
    <n v="2"/>
    <x v="8"/>
    <x v="0"/>
  </r>
  <r>
    <x v="0"/>
    <x v="4"/>
    <x v="4"/>
    <x v="3"/>
    <n v="1351.5"/>
    <n v="250"/>
    <x v="2"/>
    <n v="473025"/>
    <n v="42572.25"/>
    <n v="430452.75"/>
    <n v="351390"/>
    <n v="79062.75"/>
    <x v="13"/>
    <x v="1"/>
    <n v="4"/>
    <x v="10"/>
    <x v="0"/>
  </r>
  <r>
    <x v="2"/>
    <x v="1"/>
    <x v="4"/>
    <x v="3"/>
    <n v="880"/>
    <n v="250"/>
    <x v="3"/>
    <n v="10560"/>
    <n v="950.4"/>
    <n v="9609.6"/>
    <n v="2640"/>
    <n v="6969.6"/>
    <x v="14"/>
    <x v="1"/>
    <n v="5"/>
    <x v="11"/>
    <x v="0"/>
  </r>
  <r>
    <x v="4"/>
    <x v="4"/>
    <x v="4"/>
    <x v="3"/>
    <n v="1867"/>
    <n v="250"/>
    <x v="5"/>
    <n v="560100"/>
    <n v="50409"/>
    <n v="509691"/>
    <n v="466750"/>
    <n v="42941"/>
    <x v="6"/>
    <x v="3"/>
    <n v="9"/>
    <x v="6"/>
    <x v="0"/>
  </r>
  <r>
    <x v="2"/>
    <x v="2"/>
    <x v="4"/>
    <x v="3"/>
    <n v="2234"/>
    <n v="250"/>
    <x v="3"/>
    <n v="26808"/>
    <n v="2412.7199999999998"/>
    <n v="24395.279999999999"/>
    <n v="6702"/>
    <n v="17693.28"/>
    <x v="9"/>
    <x v="3"/>
    <n v="9"/>
    <x v="6"/>
    <x v="1"/>
  </r>
  <r>
    <x v="1"/>
    <x v="2"/>
    <x v="4"/>
    <x v="3"/>
    <n v="1227"/>
    <n v="250"/>
    <x v="1"/>
    <n v="18405"/>
    <n v="1656.45"/>
    <n v="16748.55"/>
    <n v="12270"/>
    <n v="4478.5499999999993"/>
    <x v="10"/>
    <x v="2"/>
    <n v="10"/>
    <x v="7"/>
    <x v="0"/>
  </r>
  <r>
    <x v="3"/>
    <x v="3"/>
    <x v="4"/>
    <x v="3"/>
    <n v="877"/>
    <n v="250"/>
    <x v="4"/>
    <n v="109625"/>
    <n v="9866.25"/>
    <n v="99758.75"/>
    <n v="105240"/>
    <n v="-5481.25"/>
    <x v="15"/>
    <x v="2"/>
    <n v="11"/>
    <x v="9"/>
    <x v="0"/>
  </r>
  <r>
    <x v="0"/>
    <x v="4"/>
    <x v="5"/>
    <x v="3"/>
    <n v="2071"/>
    <n v="260"/>
    <x v="2"/>
    <n v="724850"/>
    <n v="65236.5"/>
    <n v="659613.5"/>
    <n v="538460"/>
    <n v="121153.5"/>
    <x v="6"/>
    <x v="3"/>
    <n v="9"/>
    <x v="6"/>
    <x v="0"/>
  </r>
  <r>
    <x v="0"/>
    <x v="0"/>
    <x v="5"/>
    <x v="3"/>
    <n v="1269"/>
    <n v="260"/>
    <x v="2"/>
    <n v="444150"/>
    <n v="39973.5"/>
    <n v="404176.5"/>
    <n v="329940"/>
    <n v="74236.5"/>
    <x v="10"/>
    <x v="2"/>
    <n v="10"/>
    <x v="7"/>
    <x v="0"/>
  </r>
  <r>
    <x v="1"/>
    <x v="1"/>
    <x v="5"/>
    <x v="3"/>
    <n v="970"/>
    <n v="260"/>
    <x v="1"/>
    <n v="14550"/>
    <n v="1309.5"/>
    <n v="13240.5"/>
    <n v="9700"/>
    <n v="3540.5"/>
    <x v="11"/>
    <x v="2"/>
    <n v="11"/>
    <x v="9"/>
    <x v="1"/>
  </r>
  <r>
    <x v="0"/>
    <x v="3"/>
    <x v="5"/>
    <x v="3"/>
    <n v="1694"/>
    <n v="260"/>
    <x v="0"/>
    <n v="33880"/>
    <n v="3049.2"/>
    <n v="30830.799999999999"/>
    <n v="16940"/>
    <n v="13890.8"/>
    <x v="15"/>
    <x v="2"/>
    <n v="11"/>
    <x v="9"/>
    <x v="0"/>
  </r>
  <r>
    <x v="0"/>
    <x v="1"/>
    <x v="0"/>
    <x v="3"/>
    <n v="663"/>
    <n v="3"/>
    <x v="0"/>
    <n v="13260"/>
    <n v="1193.4000000000001"/>
    <n v="12066.6"/>
    <n v="6630"/>
    <n v="5436.6"/>
    <x v="14"/>
    <x v="1"/>
    <n v="5"/>
    <x v="11"/>
    <x v="0"/>
  </r>
  <r>
    <x v="0"/>
    <x v="0"/>
    <x v="0"/>
    <x v="3"/>
    <n v="819"/>
    <n v="3"/>
    <x v="6"/>
    <n v="5733"/>
    <n v="515.97"/>
    <n v="5217.03"/>
    <n v="4095"/>
    <n v="1122.03"/>
    <x v="4"/>
    <x v="3"/>
    <n v="7"/>
    <x v="4"/>
    <x v="0"/>
  </r>
  <r>
    <x v="2"/>
    <x v="1"/>
    <x v="0"/>
    <x v="3"/>
    <n v="1580"/>
    <n v="3"/>
    <x v="3"/>
    <n v="18960"/>
    <n v="1706.4"/>
    <n v="17253.599999999999"/>
    <n v="4740"/>
    <n v="12513.599999999999"/>
    <x v="6"/>
    <x v="3"/>
    <n v="9"/>
    <x v="6"/>
    <x v="0"/>
  </r>
  <r>
    <x v="0"/>
    <x v="3"/>
    <x v="0"/>
    <x v="3"/>
    <n v="521"/>
    <n v="3"/>
    <x v="6"/>
    <n v="3647"/>
    <n v="328.23"/>
    <n v="3318.77"/>
    <n v="2605"/>
    <n v="713.77"/>
    <x v="2"/>
    <x v="2"/>
    <n v="12"/>
    <x v="2"/>
    <x v="0"/>
  </r>
  <r>
    <x v="0"/>
    <x v="4"/>
    <x v="2"/>
    <x v="3"/>
    <n v="973"/>
    <n v="10"/>
    <x v="0"/>
    <n v="19460"/>
    <n v="1751.4"/>
    <n v="17708.599999999999"/>
    <n v="9730"/>
    <n v="7978.5999999999985"/>
    <x v="3"/>
    <x v="0"/>
    <n v="3"/>
    <x v="3"/>
    <x v="0"/>
  </r>
  <r>
    <x v="0"/>
    <x v="3"/>
    <x v="2"/>
    <x v="3"/>
    <n v="1038"/>
    <n v="10"/>
    <x v="0"/>
    <n v="20760"/>
    <n v="1868.4"/>
    <n v="18891.599999999999"/>
    <n v="10380"/>
    <n v="8511.5999999999985"/>
    <x v="1"/>
    <x v="1"/>
    <n v="6"/>
    <x v="1"/>
    <x v="0"/>
  </r>
  <r>
    <x v="0"/>
    <x v="1"/>
    <x v="2"/>
    <x v="3"/>
    <n v="360"/>
    <n v="10"/>
    <x v="6"/>
    <n v="2520"/>
    <n v="226.8"/>
    <n v="2293.1999999999998"/>
    <n v="1800"/>
    <n v="493.19999999999982"/>
    <x v="10"/>
    <x v="2"/>
    <n v="10"/>
    <x v="7"/>
    <x v="0"/>
  </r>
  <r>
    <x v="2"/>
    <x v="2"/>
    <x v="3"/>
    <x v="3"/>
    <n v="1967"/>
    <n v="120"/>
    <x v="3"/>
    <n v="23604"/>
    <n v="2124.36"/>
    <n v="21479.64"/>
    <n v="5901"/>
    <n v="15578.64"/>
    <x v="3"/>
    <x v="0"/>
    <n v="3"/>
    <x v="3"/>
    <x v="0"/>
  </r>
  <r>
    <x v="1"/>
    <x v="3"/>
    <x v="3"/>
    <x v="3"/>
    <n v="2628"/>
    <n v="120"/>
    <x v="1"/>
    <n v="39420"/>
    <n v="3547.8"/>
    <n v="35872.199999999997"/>
    <n v="26280"/>
    <n v="9592.1999999999971"/>
    <x v="13"/>
    <x v="1"/>
    <n v="4"/>
    <x v="10"/>
    <x v="0"/>
  </r>
  <r>
    <x v="0"/>
    <x v="1"/>
    <x v="4"/>
    <x v="3"/>
    <n v="360"/>
    <n v="250"/>
    <x v="6"/>
    <n v="2520"/>
    <n v="226.8"/>
    <n v="2293.1999999999998"/>
    <n v="1800"/>
    <n v="493.19999999999982"/>
    <x v="10"/>
    <x v="2"/>
    <n v="10"/>
    <x v="7"/>
    <x v="0"/>
  </r>
  <r>
    <x v="0"/>
    <x v="2"/>
    <x v="4"/>
    <x v="3"/>
    <n v="2682"/>
    <n v="250"/>
    <x v="0"/>
    <n v="53640"/>
    <n v="4827.6000000000004"/>
    <n v="48812.4"/>
    <n v="26820"/>
    <n v="21992.400000000001"/>
    <x v="11"/>
    <x v="2"/>
    <n v="11"/>
    <x v="9"/>
    <x v="1"/>
  </r>
  <r>
    <x v="0"/>
    <x v="3"/>
    <x v="4"/>
    <x v="3"/>
    <n v="521"/>
    <n v="250"/>
    <x v="6"/>
    <n v="3647"/>
    <n v="328.23"/>
    <n v="3318.77"/>
    <n v="2605"/>
    <n v="713.77"/>
    <x v="2"/>
    <x v="2"/>
    <n v="12"/>
    <x v="2"/>
    <x v="0"/>
  </r>
  <r>
    <x v="0"/>
    <x v="3"/>
    <x v="5"/>
    <x v="3"/>
    <n v="1038"/>
    <n v="260"/>
    <x v="0"/>
    <n v="20760"/>
    <n v="1868.4"/>
    <n v="18891.599999999999"/>
    <n v="10380"/>
    <n v="8511.5999999999985"/>
    <x v="1"/>
    <x v="1"/>
    <n v="6"/>
    <x v="1"/>
    <x v="0"/>
  </r>
  <r>
    <x v="1"/>
    <x v="0"/>
    <x v="5"/>
    <x v="3"/>
    <n v="1630.5"/>
    <n v="260"/>
    <x v="1"/>
    <n v="24457.5"/>
    <n v="2201.1750000000002"/>
    <n v="22256.324999999997"/>
    <n v="16305"/>
    <n v="5951.3249999999989"/>
    <x v="4"/>
    <x v="3"/>
    <n v="7"/>
    <x v="4"/>
    <x v="0"/>
  </r>
  <r>
    <x v="2"/>
    <x v="2"/>
    <x v="5"/>
    <x v="3"/>
    <n v="306"/>
    <n v="260"/>
    <x v="3"/>
    <n v="3672"/>
    <n v="330.48"/>
    <n v="3341.52"/>
    <n v="918"/>
    <n v="2423.52"/>
    <x v="12"/>
    <x v="2"/>
    <n v="12"/>
    <x v="2"/>
    <x v="1"/>
  </r>
  <r>
    <x v="2"/>
    <x v="4"/>
    <x v="0"/>
    <x v="1"/>
    <n v="386"/>
    <n v="3"/>
    <x v="3"/>
    <n v="4632"/>
    <n v="463.2"/>
    <n v="4168.8"/>
    <n v="1158"/>
    <n v="3010.8"/>
    <x v="7"/>
    <x v="2"/>
    <n v="10"/>
    <x v="7"/>
    <x v="1"/>
  </r>
  <r>
    <x v="0"/>
    <x v="4"/>
    <x v="1"/>
    <x v="1"/>
    <n v="2328"/>
    <n v="5"/>
    <x v="6"/>
    <n v="16296"/>
    <n v="1629.6"/>
    <n v="14666.4"/>
    <n v="11640"/>
    <n v="3026.3999999999996"/>
    <x v="6"/>
    <x v="3"/>
    <n v="9"/>
    <x v="6"/>
    <x v="0"/>
  </r>
  <r>
    <x v="2"/>
    <x v="4"/>
    <x v="2"/>
    <x v="1"/>
    <n v="386"/>
    <n v="10"/>
    <x v="3"/>
    <n v="4632"/>
    <n v="463.2"/>
    <n v="4168.8"/>
    <n v="1158"/>
    <n v="3010.8"/>
    <x v="7"/>
    <x v="2"/>
    <n v="10"/>
    <x v="7"/>
    <x v="1"/>
  </r>
  <r>
    <x v="3"/>
    <x v="4"/>
    <x v="0"/>
    <x v="1"/>
    <n v="3445.5"/>
    <n v="3"/>
    <x v="4"/>
    <n v="430687.5"/>
    <n v="43068.75"/>
    <n v="387618.75"/>
    <n v="413460"/>
    <n v="-25841.25"/>
    <x v="13"/>
    <x v="1"/>
    <n v="4"/>
    <x v="10"/>
    <x v="0"/>
  </r>
  <r>
    <x v="3"/>
    <x v="2"/>
    <x v="0"/>
    <x v="1"/>
    <n v="1482"/>
    <n v="3"/>
    <x v="4"/>
    <n v="185250"/>
    <n v="18525"/>
    <n v="166725"/>
    <n v="177840"/>
    <n v="-11115"/>
    <x v="12"/>
    <x v="2"/>
    <n v="12"/>
    <x v="2"/>
    <x v="1"/>
  </r>
  <r>
    <x v="0"/>
    <x v="4"/>
    <x v="1"/>
    <x v="1"/>
    <n v="2313"/>
    <n v="5"/>
    <x v="2"/>
    <n v="809550"/>
    <n v="80955"/>
    <n v="728595"/>
    <n v="601380"/>
    <n v="127215"/>
    <x v="14"/>
    <x v="1"/>
    <n v="5"/>
    <x v="11"/>
    <x v="0"/>
  </r>
  <r>
    <x v="3"/>
    <x v="4"/>
    <x v="1"/>
    <x v="1"/>
    <n v="1804"/>
    <n v="5"/>
    <x v="4"/>
    <n v="225500"/>
    <n v="22550"/>
    <n v="202950"/>
    <n v="216480"/>
    <n v="-13530"/>
    <x v="11"/>
    <x v="2"/>
    <n v="11"/>
    <x v="9"/>
    <x v="1"/>
  </r>
  <r>
    <x v="1"/>
    <x v="2"/>
    <x v="1"/>
    <x v="1"/>
    <n v="2072"/>
    <n v="5"/>
    <x v="1"/>
    <n v="31080"/>
    <n v="3108"/>
    <n v="27972"/>
    <n v="20720"/>
    <n v="7252"/>
    <x v="2"/>
    <x v="2"/>
    <n v="12"/>
    <x v="2"/>
    <x v="0"/>
  </r>
  <r>
    <x v="0"/>
    <x v="2"/>
    <x v="2"/>
    <x v="1"/>
    <n v="1954"/>
    <n v="10"/>
    <x v="0"/>
    <n v="39080"/>
    <n v="3908"/>
    <n v="35172"/>
    <n v="19540"/>
    <n v="15632"/>
    <x v="3"/>
    <x v="0"/>
    <n v="3"/>
    <x v="3"/>
    <x v="0"/>
  </r>
  <r>
    <x v="4"/>
    <x v="3"/>
    <x v="2"/>
    <x v="1"/>
    <n v="591"/>
    <n v="10"/>
    <x v="5"/>
    <n v="177300"/>
    <n v="17730"/>
    <n v="159570"/>
    <n v="147750"/>
    <n v="11820"/>
    <x v="14"/>
    <x v="1"/>
    <n v="5"/>
    <x v="11"/>
    <x v="0"/>
  </r>
  <r>
    <x v="1"/>
    <x v="2"/>
    <x v="2"/>
    <x v="1"/>
    <n v="2167"/>
    <n v="10"/>
    <x v="1"/>
    <n v="32505"/>
    <n v="3250.5"/>
    <n v="29254.5"/>
    <n v="21670"/>
    <n v="7584.5"/>
    <x v="7"/>
    <x v="2"/>
    <n v="10"/>
    <x v="7"/>
    <x v="1"/>
  </r>
  <r>
    <x v="0"/>
    <x v="1"/>
    <x v="2"/>
    <x v="1"/>
    <n v="241"/>
    <n v="10"/>
    <x v="0"/>
    <n v="4820"/>
    <n v="482"/>
    <n v="4338"/>
    <n v="2410"/>
    <n v="1928"/>
    <x v="10"/>
    <x v="2"/>
    <n v="10"/>
    <x v="7"/>
    <x v="0"/>
  </r>
  <r>
    <x v="1"/>
    <x v="1"/>
    <x v="3"/>
    <x v="1"/>
    <n v="681"/>
    <n v="120"/>
    <x v="1"/>
    <n v="10215"/>
    <n v="1021.5"/>
    <n v="9193.5"/>
    <n v="6810"/>
    <n v="2383.5"/>
    <x v="0"/>
    <x v="0"/>
    <n v="1"/>
    <x v="0"/>
    <x v="0"/>
  </r>
  <r>
    <x v="1"/>
    <x v="1"/>
    <x v="3"/>
    <x v="1"/>
    <n v="510"/>
    <n v="120"/>
    <x v="1"/>
    <n v="7650"/>
    <n v="765"/>
    <n v="6885"/>
    <n v="5100"/>
    <n v="1785"/>
    <x v="13"/>
    <x v="1"/>
    <n v="4"/>
    <x v="10"/>
    <x v="0"/>
  </r>
  <r>
    <x v="1"/>
    <x v="4"/>
    <x v="3"/>
    <x v="1"/>
    <n v="790"/>
    <n v="120"/>
    <x v="1"/>
    <n v="11850"/>
    <n v="1185"/>
    <n v="10665"/>
    <n v="7900"/>
    <n v="2765"/>
    <x v="14"/>
    <x v="1"/>
    <n v="5"/>
    <x v="11"/>
    <x v="0"/>
  </r>
  <r>
    <x v="0"/>
    <x v="2"/>
    <x v="3"/>
    <x v="1"/>
    <n v="639"/>
    <n v="120"/>
    <x v="2"/>
    <n v="223650"/>
    <n v="22365"/>
    <n v="201285"/>
    <n v="166140"/>
    <n v="35145"/>
    <x v="4"/>
    <x v="3"/>
    <n v="7"/>
    <x v="4"/>
    <x v="0"/>
  </r>
  <r>
    <x v="3"/>
    <x v="4"/>
    <x v="3"/>
    <x v="1"/>
    <n v="1596"/>
    <n v="120"/>
    <x v="4"/>
    <n v="199500"/>
    <n v="19950"/>
    <n v="179550"/>
    <n v="191520"/>
    <n v="-11970"/>
    <x v="6"/>
    <x v="3"/>
    <n v="9"/>
    <x v="6"/>
    <x v="0"/>
  </r>
  <r>
    <x v="4"/>
    <x v="4"/>
    <x v="3"/>
    <x v="1"/>
    <n v="2294"/>
    <n v="120"/>
    <x v="5"/>
    <n v="688200"/>
    <n v="68820"/>
    <n v="619380"/>
    <n v="573500"/>
    <n v="45880"/>
    <x v="7"/>
    <x v="2"/>
    <n v="10"/>
    <x v="7"/>
    <x v="1"/>
  </r>
  <r>
    <x v="0"/>
    <x v="1"/>
    <x v="3"/>
    <x v="1"/>
    <n v="241"/>
    <n v="120"/>
    <x v="0"/>
    <n v="4820"/>
    <n v="482"/>
    <n v="4338"/>
    <n v="2410"/>
    <n v="1928"/>
    <x v="10"/>
    <x v="2"/>
    <n v="10"/>
    <x v="7"/>
    <x v="0"/>
  </r>
  <r>
    <x v="0"/>
    <x v="1"/>
    <x v="3"/>
    <x v="1"/>
    <n v="2665"/>
    <n v="120"/>
    <x v="6"/>
    <n v="18655"/>
    <n v="1865.5"/>
    <n v="16789.5"/>
    <n v="13325"/>
    <n v="3464.5"/>
    <x v="15"/>
    <x v="2"/>
    <n v="11"/>
    <x v="9"/>
    <x v="0"/>
  </r>
  <r>
    <x v="3"/>
    <x v="0"/>
    <x v="3"/>
    <x v="1"/>
    <n v="1916"/>
    <n v="120"/>
    <x v="4"/>
    <n v="239500"/>
    <n v="23950"/>
    <n v="215550"/>
    <n v="229920"/>
    <n v="-14370"/>
    <x v="12"/>
    <x v="2"/>
    <n v="12"/>
    <x v="2"/>
    <x v="1"/>
  </r>
  <r>
    <x v="4"/>
    <x v="2"/>
    <x v="3"/>
    <x v="1"/>
    <n v="853"/>
    <n v="120"/>
    <x v="5"/>
    <n v="255900"/>
    <n v="25590"/>
    <n v="230310"/>
    <n v="213250"/>
    <n v="17060"/>
    <x v="2"/>
    <x v="2"/>
    <n v="12"/>
    <x v="2"/>
    <x v="0"/>
  </r>
  <r>
    <x v="3"/>
    <x v="3"/>
    <x v="4"/>
    <x v="1"/>
    <n v="341"/>
    <n v="250"/>
    <x v="4"/>
    <n v="42625"/>
    <n v="4262.5"/>
    <n v="38362.5"/>
    <n v="40920"/>
    <n v="-2557.5"/>
    <x v="14"/>
    <x v="1"/>
    <n v="5"/>
    <x v="11"/>
    <x v="0"/>
  </r>
  <r>
    <x v="1"/>
    <x v="3"/>
    <x v="4"/>
    <x v="1"/>
    <n v="641"/>
    <n v="250"/>
    <x v="1"/>
    <n v="9615"/>
    <n v="961.5"/>
    <n v="8653.5"/>
    <n v="6410"/>
    <n v="2243.5"/>
    <x v="4"/>
    <x v="3"/>
    <n v="7"/>
    <x v="4"/>
    <x v="0"/>
  </r>
  <r>
    <x v="0"/>
    <x v="4"/>
    <x v="4"/>
    <x v="1"/>
    <n v="2807"/>
    <n v="250"/>
    <x v="2"/>
    <n v="982450"/>
    <n v="98245"/>
    <n v="884205"/>
    <n v="729820"/>
    <n v="154385"/>
    <x v="5"/>
    <x v="3"/>
    <n v="8"/>
    <x v="5"/>
    <x v="0"/>
  </r>
  <r>
    <x v="4"/>
    <x v="3"/>
    <x v="4"/>
    <x v="1"/>
    <n v="432"/>
    <n v="250"/>
    <x v="5"/>
    <n v="129600"/>
    <n v="12960"/>
    <n v="116640"/>
    <n v="108000"/>
    <n v="8640"/>
    <x v="6"/>
    <x v="3"/>
    <n v="9"/>
    <x v="6"/>
    <x v="0"/>
  </r>
  <r>
    <x v="4"/>
    <x v="4"/>
    <x v="4"/>
    <x v="1"/>
    <n v="2294"/>
    <n v="250"/>
    <x v="5"/>
    <n v="688200"/>
    <n v="68820"/>
    <n v="619380"/>
    <n v="573500"/>
    <n v="45880"/>
    <x v="7"/>
    <x v="2"/>
    <n v="10"/>
    <x v="7"/>
    <x v="1"/>
  </r>
  <r>
    <x v="1"/>
    <x v="2"/>
    <x v="4"/>
    <x v="1"/>
    <n v="2167"/>
    <n v="250"/>
    <x v="1"/>
    <n v="32505"/>
    <n v="3250.5"/>
    <n v="29254.5"/>
    <n v="21670"/>
    <n v="7584.5"/>
    <x v="7"/>
    <x v="2"/>
    <n v="10"/>
    <x v="7"/>
    <x v="1"/>
  </r>
  <r>
    <x v="3"/>
    <x v="0"/>
    <x v="4"/>
    <x v="1"/>
    <n v="2529"/>
    <n v="250"/>
    <x v="4"/>
    <n v="316125"/>
    <n v="31612.5"/>
    <n v="284512.5"/>
    <n v="303480"/>
    <n v="-18967.5"/>
    <x v="15"/>
    <x v="2"/>
    <n v="11"/>
    <x v="9"/>
    <x v="0"/>
  </r>
  <r>
    <x v="0"/>
    <x v="1"/>
    <x v="4"/>
    <x v="1"/>
    <n v="1870"/>
    <n v="250"/>
    <x v="2"/>
    <n v="654500"/>
    <n v="65450"/>
    <n v="589050"/>
    <n v="486200"/>
    <n v="102850"/>
    <x v="12"/>
    <x v="2"/>
    <n v="12"/>
    <x v="2"/>
    <x v="1"/>
  </r>
  <r>
    <x v="3"/>
    <x v="4"/>
    <x v="5"/>
    <x v="1"/>
    <n v="579"/>
    <n v="260"/>
    <x v="4"/>
    <n v="72375"/>
    <n v="7237.5"/>
    <n v="65137.5"/>
    <n v="69480"/>
    <n v="-4342.5"/>
    <x v="0"/>
    <x v="0"/>
    <n v="1"/>
    <x v="0"/>
    <x v="0"/>
  </r>
  <r>
    <x v="0"/>
    <x v="0"/>
    <x v="5"/>
    <x v="1"/>
    <n v="2240"/>
    <n v="260"/>
    <x v="2"/>
    <n v="784000"/>
    <n v="78400"/>
    <n v="705600"/>
    <n v="582400"/>
    <n v="123200"/>
    <x v="8"/>
    <x v="0"/>
    <n v="2"/>
    <x v="8"/>
    <x v="0"/>
  </r>
  <r>
    <x v="4"/>
    <x v="4"/>
    <x v="5"/>
    <x v="1"/>
    <n v="2993"/>
    <n v="260"/>
    <x v="5"/>
    <n v="897900"/>
    <n v="89790"/>
    <n v="808110"/>
    <n v="748250"/>
    <n v="59860"/>
    <x v="3"/>
    <x v="0"/>
    <n v="3"/>
    <x v="3"/>
    <x v="0"/>
  </r>
  <r>
    <x v="2"/>
    <x v="0"/>
    <x v="5"/>
    <x v="1"/>
    <n v="3520.5"/>
    <n v="260"/>
    <x v="3"/>
    <n v="42246"/>
    <n v="4224.6000000000004"/>
    <n v="38021.399999999994"/>
    <n v="10561.5"/>
    <n v="27459.899999999998"/>
    <x v="13"/>
    <x v="1"/>
    <n v="4"/>
    <x v="10"/>
    <x v="0"/>
  </r>
  <r>
    <x v="0"/>
    <x v="3"/>
    <x v="5"/>
    <x v="1"/>
    <n v="2039"/>
    <n v="260"/>
    <x v="0"/>
    <n v="40780"/>
    <n v="4078"/>
    <n v="36702"/>
    <n v="20390"/>
    <n v="16312"/>
    <x v="14"/>
    <x v="1"/>
    <n v="5"/>
    <x v="11"/>
    <x v="0"/>
  </r>
  <r>
    <x v="2"/>
    <x v="1"/>
    <x v="5"/>
    <x v="1"/>
    <n v="2574"/>
    <n v="260"/>
    <x v="3"/>
    <n v="30888"/>
    <n v="3088.8"/>
    <n v="27799.200000000001"/>
    <n v="7722"/>
    <n v="20077.2"/>
    <x v="5"/>
    <x v="3"/>
    <n v="8"/>
    <x v="5"/>
    <x v="0"/>
  </r>
  <r>
    <x v="0"/>
    <x v="0"/>
    <x v="5"/>
    <x v="1"/>
    <n v="707"/>
    <n v="260"/>
    <x v="2"/>
    <n v="247450"/>
    <n v="24745"/>
    <n v="222705"/>
    <n v="183820"/>
    <n v="38885"/>
    <x v="6"/>
    <x v="3"/>
    <n v="9"/>
    <x v="6"/>
    <x v="0"/>
  </r>
  <r>
    <x v="1"/>
    <x v="2"/>
    <x v="5"/>
    <x v="1"/>
    <n v="2072"/>
    <n v="260"/>
    <x v="1"/>
    <n v="31080"/>
    <n v="3108"/>
    <n v="27972"/>
    <n v="20720"/>
    <n v="7252"/>
    <x v="2"/>
    <x v="2"/>
    <n v="12"/>
    <x v="2"/>
    <x v="0"/>
  </r>
  <r>
    <x v="4"/>
    <x v="2"/>
    <x v="5"/>
    <x v="1"/>
    <n v="853"/>
    <n v="260"/>
    <x v="5"/>
    <n v="255900"/>
    <n v="25590"/>
    <n v="230310"/>
    <n v="213250"/>
    <n v="17060"/>
    <x v="2"/>
    <x v="2"/>
    <n v="12"/>
    <x v="2"/>
    <x v="0"/>
  </r>
  <r>
    <x v="2"/>
    <x v="2"/>
    <x v="0"/>
    <x v="1"/>
    <n v="1198"/>
    <n v="3"/>
    <x v="3"/>
    <n v="14376"/>
    <n v="1581.36"/>
    <n v="12794.64"/>
    <n v="3594"/>
    <n v="9200.64"/>
    <x v="7"/>
    <x v="2"/>
    <n v="10"/>
    <x v="7"/>
    <x v="1"/>
  </r>
  <r>
    <x v="0"/>
    <x v="2"/>
    <x v="2"/>
    <x v="1"/>
    <n v="2532"/>
    <n v="10"/>
    <x v="6"/>
    <n v="17724"/>
    <n v="1949.6399999999999"/>
    <n v="15774.36"/>
    <n v="12660"/>
    <n v="3114.3599999999997"/>
    <x v="13"/>
    <x v="1"/>
    <n v="4"/>
    <x v="10"/>
    <x v="0"/>
  </r>
  <r>
    <x v="2"/>
    <x v="2"/>
    <x v="2"/>
    <x v="1"/>
    <n v="1198"/>
    <n v="10"/>
    <x v="3"/>
    <n v="14376"/>
    <n v="1581.36"/>
    <n v="12794.64"/>
    <n v="3594"/>
    <n v="9200.64"/>
    <x v="7"/>
    <x v="2"/>
    <n v="10"/>
    <x v="7"/>
    <x v="1"/>
  </r>
  <r>
    <x v="1"/>
    <x v="0"/>
    <x v="3"/>
    <x v="1"/>
    <n v="384"/>
    <n v="120"/>
    <x v="1"/>
    <n v="5760"/>
    <n v="633.59999999999991"/>
    <n v="5126.3999999999996"/>
    <n v="3840"/>
    <n v="1286.3999999999999"/>
    <x v="0"/>
    <x v="0"/>
    <n v="1"/>
    <x v="0"/>
    <x v="0"/>
  </r>
  <r>
    <x v="2"/>
    <x v="1"/>
    <x v="3"/>
    <x v="1"/>
    <n v="472"/>
    <n v="120"/>
    <x v="3"/>
    <n v="5664"/>
    <n v="623.04"/>
    <n v="5040.96"/>
    <n v="1416"/>
    <n v="3624.96"/>
    <x v="10"/>
    <x v="2"/>
    <n v="10"/>
    <x v="7"/>
    <x v="0"/>
  </r>
  <r>
    <x v="0"/>
    <x v="4"/>
    <x v="4"/>
    <x v="1"/>
    <n v="1579"/>
    <n v="250"/>
    <x v="6"/>
    <n v="11053"/>
    <n v="1215.83"/>
    <n v="9837.17"/>
    <n v="7895"/>
    <n v="1942.17"/>
    <x v="3"/>
    <x v="0"/>
    <n v="3"/>
    <x v="3"/>
    <x v="0"/>
  </r>
  <r>
    <x v="2"/>
    <x v="3"/>
    <x v="4"/>
    <x v="1"/>
    <n v="1005"/>
    <n v="250"/>
    <x v="3"/>
    <n v="12060"/>
    <n v="1326.6"/>
    <n v="10733.4"/>
    <n v="3015"/>
    <n v="7718.4"/>
    <x v="9"/>
    <x v="3"/>
    <n v="9"/>
    <x v="6"/>
    <x v="1"/>
  </r>
  <r>
    <x v="1"/>
    <x v="4"/>
    <x v="5"/>
    <x v="1"/>
    <n v="3199.5"/>
    <n v="260"/>
    <x v="1"/>
    <n v="47992.5"/>
    <n v="5279.1749999999993"/>
    <n v="42713.324999999997"/>
    <n v="31995"/>
    <n v="10718.324999999999"/>
    <x v="4"/>
    <x v="3"/>
    <n v="7"/>
    <x v="4"/>
    <x v="0"/>
  </r>
  <r>
    <x v="2"/>
    <x v="1"/>
    <x v="5"/>
    <x v="1"/>
    <n v="472"/>
    <n v="260"/>
    <x v="3"/>
    <n v="5664"/>
    <n v="623.04"/>
    <n v="5040.96"/>
    <n v="1416"/>
    <n v="3624.96"/>
    <x v="10"/>
    <x v="2"/>
    <n v="10"/>
    <x v="7"/>
    <x v="0"/>
  </r>
  <r>
    <x v="2"/>
    <x v="0"/>
    <x v="0"/>
    <x v="1"/>
    <n v="1937"/>
    <n v="3"/>
    <x v="3"/>
    <n v="23244"/>
    <n v="2556.84"/>
    <n v="20687.16"/>
    <n v="5811"/>
    <n v="14876.16"/>
    <x v="8"/>
    <x v="0"/>
    <n v="2"/>
    <x v="8"/>
    <x v="0"/>
  </r>
  <r>
    <x v="0"/>
    <x v="1"/>
    <x v="0"/>
    <x v="1"/>
    <n v="792"/>
    <n v="3"/>
    <x v="2"/>
    <n v="277200"/>
    <n v="30492"/>
    <n v="246708"/>
    <n v="205920"/>
    <n v="40788"/>
    <x v="3"/>
    <x v="0"/>
    <n v="3"/>
    <x v="3"/>
    <x v="0"/>
  </r>
  <r>
    <x v="4"/>
    <x v="1"/>
    <x v="0"/>
    <x v="1"/>
    <n v="2811"/>
    <n v="3"/>
    <x v="5"/>
    <n v="843300"/>
    <n v="92763"/>
    <n v="750537"/>
    <n v="702750"/>
    <n v="47787"/>
    <x v="4"/>
    <x v="3"/>
    <n v="7"/>
    <x v="4"/>
    <x v="0"/>
  </r>
  <r>
    <x v="3"/>
    <x v="2"/>
    <x v="0"/>
    <x v="1"/>
    <n v="2441"/>
    <n v="3"/>
    <x v="4"/>
    <n v="305125"/>
    <n v="33563.75"/>
    <n v="271561.25"/>
    <n v="292920"/>
    <n v="-21358.75"/>
    <x v="10"/>
    <x v="2"/>
    <n v="10"/>
    <x v="7"/>
    <x v="0"/>
  </r>
  <r>
    <x v="1"/>
    <x v="0"/>
    <x v="0"/>
    <x v="1"/>
    <n v="1560"/>
    <n v="3"/>
    <x v="1"/>
    <n v="23400"/>
    <n v="2574"/>
    <n v="20826"/>
    <n v="15600"/>
    <n v="5226"/>
    <x v="11"/>
    <x v="2"/>
    <n v="11"/>
    <x v="9"/>
    <x v="1"/>
  </r>
  <r>
    <x v="0"/>
    <x v="3"/>
    <x v="0"/>
    <x v="1"/>
    <n v="2706"/>
    <n v="3"/>
    <x v="6"/>
    <n v="18942"/>
    <n v="2083.62"/>
    <n v="16858.38"/>
    <n v="13530"/>
    <n v="3328.380000000001"/>
    <x v="11"/>
    <x v="2"/>
    <n v="11"/>
    <x v="9"/>
    <x v="1"/>
  </r>
  <r>
    <x v="0"/>
    <x v="1"/>
    <x v="1"/>
    <x v="1"/>
    <n v="766"/>
    <n v="5"/>
    <x v="2"/>
    <n v="268100"/>
    <n v="29491"/>
    <n v="238609"/>
    <n v="199160"/>
    <n v="39449"/>
    <x v="0"/>
    <x v="0"/>
    <n v="1"/>
    <x v="0"/>
    <x v="0"/>
  </r>
  <r>
    <x v="0"/>
    <x v="1"/>
    <x v="1"/>
    <x v="1"/>
    <n v="2992"/>
    <n v="5"/>
    <x v="0"/>
    <n v="59840"/>
    <n v="6582.4"/>
    <n v="53257.599999999999"/>
    <n v="29920"/>
    <n v="23337.599999999999"/>
    <x v="7"/>
    <x v="2"/>
    <n v="10"/>
    <x v="7"/>
    <x v="1"/>
  </r>
  <r>
    <x v="1"/>
    <x v="3"/>
    <x v="1"/>
    <x v="1"/>
    <n v="2157"/>
    <n v="5"/>
    <x v="1"/>
    <n v="32355"/>
    <n v="3559.05"/>
    <n v="28795.95"/>
    <n v="21570"/>
    <n v="7225.9500000000007"/>
    <x v="2"/>
    <x v="2"/>
    <n v="12"/>
    <x v="2"/>
    <x v="0"/>
  </r>
  <r>
    <x v="4"/>
    <x v="0"/>
    <x v="2"/>
    <x v="1"/>
    <n v="873"/>
    <n v="10"/>
    <x v="5"/>
    <n v="261900"/>
    <n v="28809"/>
    <n v="233091"/>
    <n v="218250"/>
    <n v="14841"/>
    <x v="0"/>
    <x v="0"/>
    <n v="1"/>
    <x v="0"/>
    <x v="0"/>
  </r>
  <r>
    <x v="0"/>
    <x v="3"/>
    <x v="2"/>
    <x v="1"/>
    <n v="1122"/>
    <n v="10"/>
    <x v="0"/>
    <n v="22440"/>
    <n v="2468.4"/>
    <n v="19971.599999999999"/>
    <n v="11220"/>
    <n v="8751.5999999999985"/>
    <x v="3"/>
    <x v="0"/>
    <n v="3"/>
    <x v="3"/>
    <x v="0"/>
  </r>
  <r>
    <x v="0"/>
    <x v="0"/>
    <x v="2"/>
    <x v="1"/>
    <n v="2104.5"/>
    <n v="10"/>
    <x v="2"/>
    <n v="736575"/>
    <n v="81023.25"/>
    <n v="655551.75"/>
    <n v="547170"/>
    <n v="108381.75"/>
    <x v="4"/>
    <x v="3"/>
    <n v="7"/>
    <x v="4"/>
    <x v="0"/>
  </r>
  <r>
    <x v="2"/>
    <x v="0"/>
    <x v="2"/>
    <x v="1"/>
    <n v="4026"/>
    <n v="10"/>
    <x v="3"/>
    <n v="48312"/>
    <n v="5314.32"/>
    <n v="42997.68"/>
    <n v="12078"/>
    <n v="30919.68"/>
    <x v="4"/>
    <x v="3"/>
    <n v="7"/>
    <x v="4"/>
    <x v="0"/>
  </r>
  <r>
    <x v="2"/>
    <x v="2"/>
    <x v="2"/>
    <x v="1"/>
    <n v="2425.5"/>
    <n v="10"/>
    <x v="3"/>
    <n v="29106"/>
    <n v="3201.66"/>
    <n v="25904.340000000004"/>
    <n v="7276.5"/>
    <n v="18627.840000000004"/>
    <x v="4"/>
    <x v="3"/>
    <n v="7"/>
    <x v="4"/>
    <x v="0"/>
  </r>
  <r>
    <x v="0"/>
    <x v="0"/>
    <x v="2"/>
    <x v="1"/>
    <n v="2394"/>
    <n v="10"/>
    <x v="0"/>
    <n v="47880"/>
    <n v="5266.8"/>
    <n v="42613.2"/>
    <n v="23940"/>
    <n v="18673.199999999997"/>
    <x v="5"/>
    <x v="3"/>
    <n v="8"/>
    <x v="5"/>
    <x v="0"/>
  </r>
  <r>
    <x v="1"/>
    <x v="3"/>
    <x v="2"/>
    <x v="1"/>
    <n v="1984"/>
    <n v="10"/>
    <x v="1"/>
    <n v="29760"/>
    <n v="3273.6"/>
    <n v="26486.400000000001"/>
    <n v="19840"/>
    <n v="6646.4000000000015"/>
    <x v="5"/>
    <x v="3"/>
    <n v="8"/>
    <x v="5"/>
    <x v="0"/>
  </r>
  <r>
    <x v="3"/>
    <x v="2"/>
    <x v="2"/>
    <x v="1"/>
    <n v="2441"/>
    <n v="10"/>
    <x v="4"/>
    <n v="305125"/>
    <n v="33563.75"/>
    <n v="271561.25"/>
    <n v="292920"/>
    <n v="-21358.75"/>
    <x v="10"/>
    <x v="2"/>
    <n v="10"/>
    <x v="7"/>
    <x v="0"/>
  </r>
  <r>
    <x v="0"/>
    <x v="1"/>
    <x v="2"/>
    <x v="1"/>
    <n v="2992"/>
    <n v="10"/>
    <x v="0"/>
    <n v="59840"/>
    <n v="6582.4"/>
    <n v="53257.599999999999"/>
    <n v="29920"/>
    <n v="23337.599999999999"/>
    <x v="7"/>
    <x v="2"/>
    <n v="10"/>
    <x v="7"/>
    <x v="1"/>
  </r>
  <r>
    <x v="4"/>
    <x v="0"/>
    <x v="2"/>
    <x v="1"/>
    <n v="1366"/>
    <n v="10"/>
    <x v="5"/>
    <n v="409800"/>
    <n v="45078"/>
    <n v="364722"/>
    <n v="341500"/>
    <n v="23222"/>
    <x v="15"/>
    <x v="2"/>
    <n v="11"/>
    <x v="9"/>
    <x v="0"/>
  </r>
  <r>
    <x v="0"/>
    <x v="2"/>
    <x v="3"/>
    <x v="1"/>
    <n v="2805"/>
    <n v="120"/>
    <x v="0"/>
    <n v="56100"/>
    <n v="6171"/>
    <n v="49929"/>
    <n v="28050"/>
    <n v="21879"/>
    <x v="9"/>
    <x v="3"/>
    <n v="9"/>
    <x v="6"/>
    <x v="1"/>
  </r>
  <r>
    <x v="1"/>
    <x v="3"/>
    <x v="3"/>
    <x v="1"/>
    <n v="655"/>
    <n v="120"/>
    <x v="1"/>
    <n v="9825"/>
    <n v="1080.75"/>
    <n v="8744.25"/>
    <n v="6550"/>
    <n v="2194.25"/>
    <x v="9"/>
    <x v="3"/>
    <n v="9"/>
    <x v="6"/>
    <x v="1"/>
  </r>
  <r>
    <x v="0"/>
    <x v="3"/>
    <x v="3"/>
    <x v="1"/>
    <n v="344"/>
    <n v="120"/>
    <x v="2"/>
    <n v="120400"/>
    <n v="13244"/>
    <n v="107156"/>
    <n v="89440"/>
    <n v="17716"/>
    <x v="7"/>
    <x v="2"/>
    <n v="10"/>
    <x v="7"/>
    <x v="1"/>
  </r>
  <r>
    <x v="0"/>
    <x v="0"/>
    <x v="3"/>
    <x v="1"/>
    <n v="1808"/>
    <n v="120"/>
    <x v="6"/>
    <n v="12656"/>
    <n v="1392.16"/>
    <n v="11263.84"/>
    <n v="9040"/>
    <n v="2223.84"/>
    <x v="15"/>
    <x v="2"/>
    <n v="11"/>
    <x v="9"/>
    <x v="0"/>
  </r>
  <r>
    <x v="2"/>
    <x v="2"/>
    <x v="4"/>
    <x v="1"/>
    <n v="1734"/>
    <n v="250"/>
    <x v="3"/>
    <n v="20808"/>
    <n v="2288.88"/>
    <n v="18519.12"/>
    <n v="5202"/>
    <n v="13317.119999999999"/>
    <x v="0"/>
    <x v="0"/>
    <n v="1"/>
    <x v="0"/>
    <x v="0"/>
  </r>
  <r>
    <x v="3"/>
    <x v="3"/>
    <x v="4"/>
    <x v="1"/>
    <n v="554"/>
    <n v="250"/>
    <x v="4"/>
    <n v="69250"/>
    <n v="7617.5"/>
    <n v="61632.5"/>
    <n v="66480"/>
    <n v="-4847.5"/>
    <x v="0"/>
    <x v="0"/>
    <n v="1"/>
    <x v="0"/>
    <x v="0"/>
  </r>
  <r>
    <x v="0"/>
    <x v="0"/>
    <x v="4"/>
    <x v="1"/>
    <n v="2935"/>
    <n v="250"/>
    <x v="0"/>
    <n v="58700"/>
    <n v="6457"/>
    <n v="52243"/>
    <n v="29350"/>
    <n v="22893"/>
    <x v="11"/>
    <x v="2"/>
    <n v="11"/>
    <x v="9"/>
    <x v="1"/>
  </r>
  <r>
    <x v="3"/>
    <x v="1"/>
    <x v="5"/>
    <x v="1"/>
    <n v="3165"/>
    <n v="260"/>
    <x v="4"/>
    <n v="395625"/>
    <n v="43518.75"/>
    <n v="352106.25"/>
    <n v="379800"/>
    <n v="-27693.75"/>
    <x v="0"/>
    <x v="0"/>
    <n v="1"/>
    <x v="0"/>
    <x v="0"/>
  </r>
  <r>
    <x v="0"/>
    <x v="3"/>
    <x v="5"/>
    <x v="1"/>
    <n v="2629"/>
    <n v="260"/>
    <x v="0"/>
    <n v="52580"/>
    <n v="5783.8"/>
    <n v="46796.2"/>
    <n v="26290"/>
    <n v="20506.199999999997"/>
    <x v="0"/>
    <x v="0"/>
    <n v="1"/>
    <x v="0"/>
    <x v="0"/>
  </r>
  <r>
    <x v="3"/>
    <x v="2"/>
    <x v="5"/>
    <x v="1"/>
    <n v="1433"/>
    <n v="260"/>
    <x v="4"/>
    <n v="179125"/>
    <n v="19703.75"/>
    <n v="159421.25"/>
    <n v="171960"/>
    <n v="-12538.75"/>
    <x v="14"/>
    <x v="1"/>
    <n v="5"/>
    <x v="11"/>
    <x v="0"/>
  </r>
  <r>
    <x v="3"/>
    <x v="3"/>
    <x v="5"/>
    <x v="1"/>
    <n v="947"/>
    <n v="260"/>
    <x v="4"/>
    <n v="118375"/>
    <n v="13021.25"/>
    <n v="105353.75"/>
    <n v="113640"/>
    <n v="-8286.25"/>
    <x v="9"/>
    <x v="3"/>
    <n v="9"/>
    <x v="6"/>
    <x v="1"/>
  </r>
  <r>
    <x v="0"/>
    <x v="3"/>
    <x v="5"/>
    <x v="1"/>
    <n v="344"/>
    <n v="260"/>
    <x v="2"/>
    <n v="120400"/>
    <n v="13244"/>
    <n v="107156"/>
    <n v="89440"/>
    <n v="17716"/>
    <x v="7"/>
    <x v="2"/>
    <n v="10"/>
    <x v="7"/>
    <x v="1"/>
  </r>
  <r>
    <x v="1"/>
    <x v="3"/>
    <x v="5"/>
    <x v="1"/>
    <n v="2157"/>
    <n v="260"/>
    <x v="1"/>
    <n v="32355"/>
    <n v="3559.05"/>
    <n v="28795.95"/>
    <n v="21570"/>
    <n v="7225.9500000000007"/>
    <x v="2"/>
    <x v="2"/>
    <n v="12"/>
    <x v="2"/>
    <x v="0"/>
  </r>
  <r>
    <x v="0"/>
    <x v="4"/>
    <x v="2"/>
    <x v="1"/>
    <n v="380"/>
    <n v="10"/>
    <x v="6"/>
    <n v="2660"/>
    <n v="292.60000000000002"/>
    <n v="2367.4"/>
    <n v="1900"/>
    <n v="467.40000000000009"/>
    <x v="9"/>
    <x v="3"/>
    <n v="9"/>
    <x v="6"/>
    <x v="1"/>
  </r>
  <r>
    <x v="0"/>
    <x v="3"/>
    <x v="0"/>
    <x v="1"/>
    <n v="886"/>
    <n v="3"/>
    <x v="2"/>
    <n v="310100"/>
    <n v="37212"/>
    <n v="272888"/>
    <n v="230360"/>
    <n v="42528"/>
    <x v="1"/>
    <x v="1"/>
    <n v="6"/>
    <x v="1"/>
    <x v="0"/>
  </r>
  <r>
    <x v="3"/>
    <x v="0"/>
    <x v="0"/>
    <x v="1"/>
    <n v="2416"/>
    <n v="3"/>
    <x v="4"/>
    <n v="302000"/>
    <n v="36240"/>
    <n v="265760"/>
    <n v="289920"/>
    <n v="-24160"/>
    <x v="9"/>
    <x v="3"/>
    <n v="9"/>
    <x v="6"/>
    <x v="1"/>
  </r>
  <r>
    <x v="3"/>
    <x v="3"/>
    <x v="0"/>
    <x v="1"/>
    <n v="2156"/>
    <n v="3"/>
    <x v="4"/>
    <n v="269500"/>
    <n v="32340"/>
    <n v="237160"/>
    <n v="258720"/>
    <n v="-21560"/>
    <x v="10"/>
    <x v="2"/>
    <n v="10"/>
    <x v="7"/>
    <x v="0"/>
  </r>
  <r>
    <x v="1"/>
    <x v="0"/>
    <x v="0"/>
    <x v="1"/>
    <n v="2689"/>
    <n v="3"/>
    <x v="1"/>
    <n v="40335"/>
    <n v="4840.2"/>
    <n v="35494.800000000003"/>
    <n v="26890"/>
    <n v="8604.8000000000029"/>
    <x v="15"/>
    <x v="2"/>
    <n v="11"/>
    <x v="9"/>
    <x v="0"/>
  </r>
  <r>
    <x v="1"/>
    <x v="4"/>
    <x v="1"/>
    <x v="1"/>
    <n v="677"/>
    <n v="5"/>
    <x v="1"/>
    <n v="10155"/>
    <n v="1218.5999999999999"/>
    <n v="8936.4"/>
    <n v="6770"/>
    <n v="2166.3999999999996"/>
    <x v="3"/>
    <x v="0"/>
    <n v="3"/>
    <x v="3"/>
    <x v="0"/>
  </r>
  <r>
    <x v="4"/>
    <x v="2"/>
    <x v="1"/>
    <x v="1"/>
    <n v="1773"/>
    <n v="5"/>
    <x v="5"/>
    <n v="531900"/>
    <n v="63828"/>
    <n v="468072"/>
    <n v="443250"/>
    <n v="24822"/>
    <x v="13"/>
    <x v="1"/>
    <n v="4"/>
    <x v="10"/>
    <x v="0"/>
  </r>
  <r>
    <x v="0"/>
    <x v="3"/>
    <x v="1"/>
    <x v="1"/>
    <n v="2420"/>
    <n v="5"/>
    <x v="6"/>
    <n v="16940"/>
    <n v="2032.8"/>
    <n v="14907.2"/>
    <n v="12100"/>
    <n v="2807.2000000000007"/>
    <x v="6"/>
    <x v="3"/>
    <n v="9"/>
    <x v="6"/>
    <x v="0"/>
  </r>
  <r>
    <x v="0"/>
    <x v="0"/>
    <x v="1"/>
    <x v="1"/>
    <n v="2734"/>
    <n v="5"/>
    <x v="6"/>
    <n v="19138"/>
    <n v="2296.56"/>
    <n v="16841.439999999999"/>
    <n v="13670"/>
    <n v="3171.4399999999987"/>
    <x v="10"/>
    <x v="2"/>
    <n v="10"/>
    <x v="7"/>
    <x v="0"/>
  </r>
  <r>
    <x v="0"/>
    <x v="3"/>
    <x v="1"/>
    <x v="1"/>
    <n v="1715"/>
    <n v="5"/>
    <x v="0"/>
    <n v="34300"/>
    <n v="4116"/>
    <n v="30184"/>
    <n v="17150"/>
    <n v="13034"/>
    <x v="7"/>
    <x v="2"/>
    <n v="10"/>
    <x v="7"/>
    <x v="1"/>
  </r>
  <r>
    <x v="4"/>
    <x v="2"/>
    <x v="1"/>
    <x v="1"/>
    <n v="1186"/>
    <n v="5"/>
    <x v="5"/>
    <n v="355800"/>
    <n v="42696"/>
    <n v="313104"/>
    <n v="296500"/>
    <n v="16604"/>
    <x v="12"/>
    <x v="2"/>
    <n v="12"/>
    <x v="2"/>
    <x v="1"/>
  </r>
  <r>
    <x v="4"/>
    <x v="4"/>
    <x v="2"/>
    <x v="1"/>
    <n v="3495"/>
    <n v="10"/>
    <x v="5"/>
    <n v="1048500"/>
    <n v="125820"/>
    <n v="922680"/>
    <n v="873750"/>
    <n v="48930"/>
    <x v="0"/>
    <x v="0"/>
    <n v="1"/>
    <x v="0"/>
    <x v="0"/>
  </r>
  <r>
    <x v="0"/>
    <x v="3"/>
    <x v="2"/>
    <x v="1"/>
    <n v="886"/>
    <n v="10"/>
    <x v="2"/>
    <n v="310100"/>
    <n v="37212"/>
    <n v="272888"/>
    <n v="230360"/>
    <n v="42528"/>
    <x v="1"/>
    <x v="1"/>
    <n v="6"/>
    <x v="1"/>
    <x v="0"/>
  </r>
  <r>
    <x v="3"/>
    <x v="3"/>
    <x v="2"/>
    <x v="1"/>
    <n v="2156"/>
    <n v="10"/>
    <x v="4"/>
    <n v="269500"/>
    <n v="32340"/>
    <n v="237160"/>
    <n v="258720"/>
    <n v="-21560"/>
    <x v="10"/>
    <x v="2"/>
    <n v="10"/>
    <x v="7"/>
    <x v="0"/>
  </r>
  <r>
    <x v="0"/>
    <x v="3"/>
    <x v="2"/>
    <x v="1"/>
    <n v="905"/>
    <n v="10"/>
    <x v="0"/>
    <n v="18100"/>
    <n v="2172"/>
    <n v="15928"/>
    <n v="9050"/>
    <n v="6878"/>
    <x v="10"/>
    <x v="2"/>
    <n v="10"/>
    <x v="7"/>
    <x v="0"/>
  </r>
  <r>
    <x v="0"/>
    <x v="3"/>
    <x v="2"/>
    <x v="1"/>
    <n v="1715"/>
    <n v="10"/>
    <x v="0"/>
    <n v="34300"/>
    <n v="4116"/>
    <n v="30184"/>
    <n v="17150"/>
    <n v="13034"/>
    <x v="7"/>
    <x v="2"/>
    <n v="10"/>
    <x v="7"/>
    <x v="1"/>
  </r>
  <r>
    <x v="0"/>
    <x v="2"/>
    <x v="2"/>
    <x v="1"/>
    <n v="1594"/>
    <n v="10"/>
    <x v="2"/>
    <n v="557900"/>
    <n v="66948"/>
    <n v="490952"/>
    <n v="414440"/>
    <n v="76512"/>
    <x v="15"/>
    <x v="2"/>
    <n v="11"/>
    <x v="9"/>
    <x v="0"/>
  </r>
  <r>
    <x v="4"/>
    <x v="1"/>
    <x v="2"/>
    <x v="1"/>
    <n v="1359"/>
    <n v="10"/>
    <x v="5"/>
    <n v="407700"/>
    <n v="48924"/>
    <n v="358776"/>
    <n v="339750"/>
    <n v="19026"/>
    <x v="15"/>
    <x v="2"/>
    <n v="11"/>
    <x v="9"/>
    <x v="0"/>
  </r>
  <r>
    <x v="4"/>
    <x v="3"/>
    <x v="2"/>
    <x v="1"/>
    <n v="2150"/>
    <n v="10"/>
    <x v="5"/>
    <n v="645000"/>
    <n v="77400"/>
    <n v="567600"/>
    <n v="537500"/>
    <n v="30100"/>
    <x v="15"/>
    <x v="2"/>
    <n v="11"/>
    <x v="9"/>
    <x v="0"/>
  </r>
  <r>
    <x v="0"/>
    <x v="3"/>
    <x v="2"/>
    <x v="1"/>
    <n v="1197"/>
    <n v="10"/>
    <x v="2"/>
    <n v="418950"/>
    <n v="50274"/>
    <n v="368676"/>
    <n v="311220"/>
    <n v="57456"/>
    <x v="15"/>
    <x v="2"/>
    <n v="11"/>
    <x v="9"/>
    <x v="0"/>
  </r>
  <r>
    <x v="1"/>
    <x v="3"/>
    <x v="2"/>
    <x v="1"/>
    <n v="380"/>
    <n v="10"/>
    <x v="1"/>
    <n v="5700"/>
    <n v="684"/>
    <n v="5016"/>
    <n v="3800"/>
    <n v="1216"/>
    <x v="12"/>
    <x v="2"/>
    <n v="12"/>
    <x v="2"/>
    <x v="1"/>
  </r>
  <r>
    <x v="0"/>
    <x v="3"/>
    <x v="2"/>
    <x v="1"/>
    <n v="1233"/>
    <n v="10"/>
    <x v="0"/>
    <n v="24660"/>
    <n v="2959.2"/>
    <n v="21700.799999999999"/>
    <n v="12330"/>
    <n v="9370.7999999999993"/>
    <x v="2"/>
    <x v="2"/>
    <n v="12"/>
    <x v="2"/>
    <x v="0"/>
  </r>
  <r>
    <x v="0"/>
    <x v="3"/>
    <x v="3"/>
    <x v="1"/>
    <n v="1395"/>
    <n v="120"/>
    <x v="2"/>
    <n v="488250"/>
    <n v="58590"/>
    <n v="429660"/>
    <n v="362700"/>
    <n v="66960"/>
    <x v="4"/>
    <x v="3"/>
    <n v="7"/>
    <x v="4"/>
    <x v="0"/>
  </r>
  <r>
    <x v="0"/>
    <x v="4"/>
    <x v="3"/>
    <x v="1"/>
    <n v="986"/>
    <n v="120"/>
    <x v="2"/>
    <n v="345100"/>
    <n v="41412"/>
    <n v="303688"/>
    <n v="256360"/>
    <n v="47328"/>
    <x v="10"/>
    <x v="2"/>
    <n v="10"/>
    <x v="7"/>
    <x v="0"/>
  </r>
  <r>
    <x v="0"/>
    <x v="3"/>
    <x v="3"/>
    <x v="1"/>
    <n v="905"/>
    <n v="120"/>
    <x v="0"/>
    <n v="18100"/>
    <n v="2172"/>
    <n v="15928"/>
    <n v="9050"/>
    <n v="6878"/>
    <x v="10"/>
    <x v="2"/>
    <n v="10"/>
    <x v="7"/>
    <x v="0"/>
  </r>
  <r>
    <x v="2"/>
    <x v="0"/>
    <x v="4"/>
    <x v="1"/>
    <n v="2109"/>
    <n v="250"/>
    <x v="3"/>
    <n v="25308"/>
    <n v="3036.96"/>
    <n v="22271.040000000001"/>
    <n v="6327"/>
    <n v="15944.04"/>
    <x v="14"/>
    <x v="1"/>
    <n v="5"/>
    <x v="11"/>
    <x v="0"/>
  </r>
  <r>
    <x v="1"/>
    <x v="2"/>
    <x v="4"/>
    <x v="1"/>
    <n v="3874.5"/>
    <n v="250"/>
    <x v="1"/>
    <n v="58117.5"/>
    <n v="6974.0999999999995"/>
    <n v="51143.399999999994"/>
    <n v="38745"/>
    <n v="12398.399999999998"/>
    <x v="4"/>
    <x v="3"/>
    <n v="7"/>
    <x v="4"/>
    <x v="0"/>
  </r>
  <r>
    <x v="0"/>
    <x v="0"/>
    <x v="4"/>
    <x v="1"/>
    <n v="623"/>
    <n v="250"/>
    <x v="2"/>
    <n v="218050"/>
    <n v="26166"/>
    <n v="191884"/>
    <n v="161980"/>
    <n v="29904"/>
    <x v="9"/>
    <x v="3"/>
    <n v="9"/>
    <x v="6"/>
    <x v="1"/>
  </r>
  <r>
    <x v="0"/>
    <x v="4"/>
    <x v="4"/>
    <x v="1"/>
    <n v="986"/>
    <n v="250"/>
    <x v="2"/>
    <n v="345100"/>
    <n v="41412"/>
    <n v="303688"/>
    <n v="256360"/>
    <n v="47328"/>
    <x v="10"/>
    <x v="2"/>
    <n v="10"/>
    <x v="7"/>
    <x v="0"/>
  </r>
  <r>
    <x v="3"/>
    <x v="4"/>
    <x v="4"/>
    <x v="1"/>
    <n v="2387"/>
    <n v="250"/>
    <x v="4"/>
    <n v="298375"/>
    <n v="35805"/>
    <n v="262570"/>
    <n v="286440"/>
    <n v="-23870"/>
    <x v="15"/>
    <x v="2"/>
    <n v="11"/>
    <x v="9"/>
    <x v="0"/>
  </r>
  <r>
    <x v="0"/>
    <x v="3"/>
    <x v="4"/>
    <x v="1"/>
    <n v="1233"/>
    <n v="250"/>
    <x v="0"/>
    <n v="24660"/>
    <n v="2959.2"/>
    <n v="21700.799999999999"/>
    <n v="12330"/>
    <n v="9370.7999999999993"/>
    <x v="2"/>
    <x v="2"/>
    <n v="12"/>
    <x v="2"/>
    <x v="0"/>
  </r>
  <r>
    <x v="0"/>
    <x v="4"/>
    <x v="5"/>
    <x v="1"/>
    <n v="270"/>
    <n v="260"/>
    <x v="2"/>
    <n v="94500"/>
    <n v="11340"/>
    <n v="83160"/>
    <n v="70200"/>
    <n v="12960"/>
    <x v="8"/>
    <x v="0"/>
    <n v="2"/>
    <x v="8"/>
    <x v="0"/>
  </r>
  <r>
    <x v="0"/>
    <x v="2"/>
    <x v="5"/>
    <x v="1"/>
    <n v="3421.5"/>
    <n v="260"/>
    <x v="6"/>
    <n v="23950.5"/>
    <n v="2874.06"/>
    <n v="21076.44"/>
    <n v="17107.5"/>
    <n v="3968.9399999999987"/>
    <x v="4"/>
    <x v="3"/>
    <n v="7"/>
    <x v="4"/>
    <x v="0"/>
  </r>
  <r>
    <x v="0"/>
    <x v="0"/>
    <x v="5"/>
    <x v="1"/>
    <n v="2734"/>
    <n v="260"/>
    <x v="6"/>
    <n v="19138"/>
    <n v="2296.56"/>
    <n v="16841.439999999999"/>
    <n v="13670"/>
    <n v="3171.4399999999987"/>
    <x v="10"/>
    <x v="2"/>
    <n v="10"/>
    <x v="7"/>
    <x v="0"/>
  </r>
  <r>
    <x v="1"/>
    <x v="4"/>
    <x v="5"/>
    <x v="1"/>
    <n v="2548"/>
    <n v="260"/>
    <x v="1"/>
    <n v="38220"/>
    <n v="4586.3999999999996"/>
    <n v="33633.599999999999"/>
    <n v="25480"/>
    <n v="8153.5999999999985"/>
    <x v="11"/>
    <x v="2"/>
    <n v="11"/>
    <x v="9"/>
    <x v="1"/>
  </r>
  <r>
    <x v="0"/>
    <x v="2"/>
    <x v="0"/>
    <x v="1"/>
    <n v="2521.5"/>
    <n v="3"/>
    <x v="0"/>
    <n v="50430"/>
    <n v="6051.6"/>
    <n v="44378.399999999994"/>
    <n v="25215"/>
    <n v="19163.399999999998"/>
    <x v="0"/>
    <x v="0"/>
    <n v="1"/>
    <x v="0"/>
    <x v="0"/>
  </r>
  <r>
    <x v="2"/>
    <x v="3"/>
    <x v="1"/>
    <x v="1"/>
    <n v="2661"/>
    <n v="5"/>
    <x v="3"/>
    <n v="31932"/>
    <n v="3831.84"/>
    <n v="28100.16"/>
    <n v="7983"/>
    <n v="20117.16"/>
    <x v="14"/>
    <x v="1"/>
    <n v="5"/>
    <x v="11"/>
    <x v="0"/>
  </r>
  <r>
    <x v="0"/>
    <x v="1"/>
    <x v="2"/>
    <x v="1"/>
    <n v="1531"/>
    <n v="10"/>
    <x v="0"/>
    <n v="30620"/>
    <n v="3674.4"/>
    <n v="26945.599999999999"/>
    <n v="15310"/>
    <n v="11635.599999999999"/>
    <x v="2"/>
    <x v="2"/>
    <n v="12"/>
    <x v="2"/>
    <x v="0"/>
  </r>
  <r>
    <x v="0"/>
    <x v="2"/>
    <x v="4"/>
    <x v="1"/>
    <n v="1491"/>
    <n v="250"/>
    <x v="6"/>
    <n v="10437"/>
    <n v="1252.44"/>
    <n v="9184.56"/>
    <n v="7455"/>
    <n v="1729.5599999999995"/>
    <x v="3"/>
    <x v="0"/>
    <n v="3"/>
    <x v="3"/>
    <x v="0"/>
  </r>
  <r>
    <x v="0"/>
    <x v="1"/>
    <x v="4"/>
    <x v="1"/>
    <n v="1531"/>
    <n v="250"/>
    <x v="0"/>
    <n v="30620"/>
    <n v="3674.4"/>
    <n v="26945.599999999999"/>
    <n v="15310"/>
    <n v="11635.599999999999"/>
    <x v="2"/>
    <x v="2"/>
    <n v="12"/>
    <x v="2"/>
    <x v="0"/>
  </r>
  <r>
    <x v="2"/>
    <x v="0"/>
    <x v="5"/>
    <x v="1"/>
    <n v="2761"/>
    <n v="260"/>
    <x v="3"/>
    <n v="33132"/>
    <n v="3975.84"/>
    <n v="29156.16"/>
    <n v="8283"/>
    <n v="20873.16"/>
    <x v="9"/>
    <x v="3"/>
    <n v="9"/>
    <x v="6"/>
    <x v="1"/>
  </r>
  <r>
    <x v="1"/>
    <x v="4"/>
    <x v="0"/>
    <x v="1"/>
    <n v="2567"/>
    <n v="3"/>
    <x v="1"/>
    <n v="38505"/>
    <n v="5005.6499999999996"/>
    <n v="33499.35"/>
    <n v="25670"/>
    <n v="7829.3499999999985"/>
    <x v="1"/>
    <x v="1"/>
    <n v="6"/>
    <x v="1"/>
    <x v="0"/>
  </r>
  <r>
    <x v="1"/>
    <x v="4"/>
    <x v="4"/>
    <x v="1"/>
    <n v="2567"/>
    <n v="250"/>
    <x v="1"/>
    <n v="38505"/>
    <n v="5005.6499999999996"/>
    <n v="33499.35"/>
    <n v="25670"/>
    <n v="7829.3499999999985"/>
    <x v="1"/>
    <x v="1"/>
    <n v="6"/>
    <x v="1"/>
    <x v="0"/>
  </r>
  <r>
    <x v="0"/>
    <x v="0"/>
    <x v="0"/>
    <x v="1"/>
    <n v="923"/>
    <n v="3"/>
    <x v="2"/>
    <n v="323050"/>
    <n v="41996.5"/>
    <n v="281053.5"/>
    <n v="239980"/>
    <n v="41073.5"/>
    <x v="3"/>
    <x v="0"/>
    <n v="3"/>
    <x v="3"/>
    <x v="0"/>
  </r>
  <r>
    <x v="0"/>
    <x v="2"/>
    <x v="0"/>
    <x v="1"/>
    <n v="1790"/>
    <n v="3"/>
    <x v="2"/>
    <n v="626500"/>
    <n v="81445"/>
    <n v="545055"/>
    <n v="465400"/>
    <n v="79655"/>
    <x v="3"/>
    <x v="0"/>
    <n v="3"/>
    <x v="3"/>
    <x v="0"/>
  </r>
  <r>
    <x v="0"/>
    <x v="1"/>
    <x v="0"/>
    <x v="1"/>
    <n v="442"/>
    <n v="3"/>
    <x v="0"/>
    <n v="8840"/>
    <n v="1149.2"/>
    <n v="7690.8"/>
    <n v="4420"/>
    <n v="3270.8"/>
    <x v="9"/>
    <x v="3"/>
    <n v="9"/>
    <x v="6"/>
    <x v="1"/>
  </r>
  <r>
    <x v="0"/>
    <x v="4"/>
    <x v="1"/>
    <x v="1"/>
    <n v="982.5"/>
    <n v="5"/>
    <x v="2"/>
    <n v="343875"/>
    <n v="44703.75"/>
    <n v="299171.25"/>
    <n v="255450"/>
    <n v="43721.25"/>
    <x v="0"/>
    <x v="0"/>
    <n v="1"/>
    <x v="0"/>
    <x v="0"/>
  </r>
  <r>
    <x v="0"/>
    <x v="4"/>
    <x v="1"/>
    <x v="1"/>
    <n v="1298"/>
    <n v="5"/>
    <x v="6"/>
    <n v="9086"/>
    <n v="1181.18"/>
    <n v="7904.82"/>
    <n v="6490"/>
    <n v="1414.8199999999997"/>
    <x v="8"/>
    <x v="0"/>
    <n v="2"/>
    <x v="8"/>
    <x v="0"/>
  </r>
  <r>
    <x v="2"/>
    <x v="3"/>
    <x v="1"/>
    <x v="1"/>
    <n v="604"/>
    <n v="5"/>
    <x v="3"/>
    <n v="7248"/>
    <n v="942.24"/>
    <n v="6305.76"/>
    <n v="1812"/>
    <n v="4493.76"/>
    <x v="1"/>
    <x v="1"/>
    <n v="6"/>
    <x v="1"/>
    <x v="0"/>
  </r>
  <r>
    <x v="0"/>
    <x v="3"/>
    <x v="1"/>
    <x v="1"/>
    <n v="2255"/>
    <n v="5"/>
    <x v="0"/>
    <n v="45100"/>
    <n v="5863"/>
    <n v="39237"/>
    <n v="22550"/>
    <n v="16687"/>
    <x v="4"/>
    <x v="3"/>
    <n v="7"/>
    <x v="4"/>
    <x v="0"/>
  </r>
  <r>
    <x v="0"/>
    <x v="0"/>
    <x v="1"/>
    <x v="1"/>
    <n v="1249"/>
    <n v="5"/>
    <x v="0"/>
    <n v="24980"/>
    <n v="3247.4"/>
    <n v="21732.6"/>
    <n v="12490"/>
    <n v="9242.5999999999985"/>
    <x v="10"/>
    <x v="2"/>
    <n v="10"/>
    <x v="7"/>
    <x v="0"/>
  </r>
  <r>
    <x v="0"/>
    <x v="4"/>
    <x v="2"/>
    <x v="1"/>
    <n v="1438.5"/>
    <n v="10"/>
    <x v="6"/>
    <n v="10069.5"/>
    <n v="1309.0350000000001"/>
    <n v="8760.4650000000001"/>
    <n v="7192.5"/>
    <n v="1567.9649999999992"/>
    <x v="0"/>
    <x v="0"/>
    <n v="1"/>
    <x v="0"/>
    <x v="0"/>
  </r>
  <r>
    <x v="4"/>
    <x v="1"/>
    <x v="2"/>
    <x v="1"/>
    <n v="807"/>
    <n v="10"/>
    <x v="5"/>
    <n v="242100"/>
    <n v="31473"/>
    <n v="210627"/>
    <n v="201750"/>
    <n v="8877"/>
    <x v="0"/>
    <x v="0"/>
    <n v="1"/>
    <x v="0"/>
    <x v="0"/>
  </r>
  <r>
    <x v="0"/>
    <x v="4"/>
    <x v="2"/>
    <x v="1"/>
    <n v="2641"/>
    <n v="10"/>
    <x v="0"/>
    <n v="52820"/>
    <n v="6866.6"/>
    <n v="45953.4"/>
    <n v="26410"/>
    <n v="19543.400000000001"/>
    <x v="8"/>
    <x v="0"/>
    <n v="2"/>
    <x v="8"/>
    <x v="0"/>
  </r>
  <r>
    <x v="0"/>
    <x v="1"/>
    <x v="2"/>
    <x v="1"/>
    <n v="2708"/>
    <n v="10"/>
    <x v="0"/>
    <n v="54160"/>
    <n v="7040.8"/>
    <n v="47119.199999999997"/>
    <n v="27080"/>
    <n v="20039.199999999997"/>
    <x v="8"/>
    <x v="0"/>
    <n v="2"/>
    <x v="8"/>
    <x v="0"/>
  </r>
  <r>
    <x v="0"/>
    <x v="0"/>
    <x v="2"/>
    <x v="1"/>
    <n v="2632"/>
    <n v="10"/>
    <x v="2"/>
    <n v="921200"/>
    <n v="119756"/>
    <n v="801444"/>
    <n v="684320"/>
    <n v="117124"/>
    <x v="1"/>
    <x v="1"/>
    <n v="6"/>
    <x v="1"/>
    <x v="0"/>
  </r>
  <r>
    <x v="3"/>
    <x v="0"/>
    <x v="2"/>
    <x v="1"/>
    <n v="1583"/>
    <n v="10"/>
    <x v="4"/>
    <n v="197875"/>
    <n v="25723.75"/>
    <n v="172151.25"/>
    <n v="189960"/>
    <n v="-17808.75"/>
    <x v="1"/>
    <x v="1"/>
    <n v="6"/>
    <x v="1"/>
    <x v="0"/>
  </r>
  <r>
    <x v="2"/>
    <x v="3"/>
    <x v="2"/>
    <x v="1"/>
    <n v="571"/>
    <n v="10"/>
    <x v="3"/>
    <n v="6852"/>
    <n v="890.76"/>
    <n v="5961.24"/>
    <n v="1713"/>
    <n v="4248.24"/>
    <x v="4"/>
    <x v="3"/>
    <n v="7"/>
    <x v="4"/>
    <x v="0"/>
  </r>
  <r>
    <x v="0"/>
    <x v="2"/>
    <x v="2"/>
    <x v="1"/>
    <n v="2696"/>
    <n v="10"/>
    <x v="6"/>
    <n v="18872"/>
    <n v="2453.36"/>
    <n v="16418.64"/>
    <n v="13480"/>
    <n v="2938.6399999999994"/>
    <x v="5"/>
    <x v="3"/>
    <n v="8"/>
    <x v="5"/>
    <x v="0"/>
  </r>
  <r>
    <x v="1"/>
    <x v="0"/>
    <x v="2"/>
    <x v="1"/>
    <n v="1565"/>
    <n v="10"/>
    <x v="1"/>
    <n v="23475"/>
    <n v="3051.75"/>
    <n v="20423.25"/>
    <n v="15650"/>
    <n v="4773.25"/>
    <x v="10"/>
    <x v="2"/>
    <n v="10"/>
    <x v="7"/>
    <x v="0"/>
  </r>
  <r>
    <x v="0"/>
    <x v="0"/>
    <x v="2"/>
    <x v="1"/>
    <n v="1249"/>
    <n v="10"/>
    <x v="0"/>
    <n v="24980"/>
    <n v="3247.4"/>
    <n v="21732.6"/>
    <n v="12490"/>
    <n v="9242.5999999999985"/>
    <x v="10"/>
    <x v="2"/>
    <n v="10"/>
    <x v="7"/>
    <x v="0"/>
  </r>
  <r>
    <x v="0"/>
    <x v="1"/>
    <x v="2"/>
    <x v="1"/>
    <n v="357"/>
    <n v="10"/>
    <x v="2"/>
    <n v="124950"/>
    <n v="16243.5"/>
    <n v="108706.5"/>
    <n v="92820"/>
    <n v="15886.5"/>
    <x v="15"/>
    <x v="2"/>
    <n v="11"/>
    <x v="9"/>
    <x v="0"/>
  </r>
  <r>
    <x v="2"/>
    <x v="1"/>
    <x v="2"/>
    <x v="1"/>
    <n v="1013"/>
    <n v="10"/>
    <x v="3"/>
    <n v="12156"/>
    <n v="1580.28"/>
    <n v="10575.72"/>
    <n v="3039"/>
    <n v="7536.7199999999993"/>
    <x v="2"/>
    <x v="2"/>
    <n v="12"/>
    <x v="2"/>
    <x v="0"/>
  </r>
  <r>
    <x v="1"/>
    <x v="2"/>
    <x v="3"/>
    <x v="1"/>
    <n v="3997.5"/>
    <n v="120"/>
    <x v="1"/>
    <n v="59962.5"/>
    <n v="7795.125"/>
    <n v="52167.375"/>
    <n v="39975"/>
    <n v="12192.375"/>
    <x v="0"/>
    <x v="0"/>
    <n v="1"/>
    <x v="0"/>
    <x v="0"/>
  </r>
  <r>
    <x v="0"/>
    <x v="0"/>
    <x v="3"/>
    <x v="1"/>
    <n v="2632"/>
    <n v="120"/>
    <x v="2"/>
    <n v="921200"/>
    <n v="119756"/>
    <n v="801444"/>
    <n v="684320"/>
    <n v="117124"/>
    <x v="1"/>
    <x v="1"/>
    <n v="6"/>
    <x v="1"/>
    <x v="0"/>
  </r>
  <r>
    <x v="0"/>
    <x v="2"/>
    <x v="3"/>
    <x v="1"/>
    <n v="1190"/>
    <n v="120"/>
    <x v="6"/>
    <n v="8330"/>
    <n v="1082.9000000000001"/>
    <n v="7247.1"/>
    <n v="5950"/>
    <n v="1297.1000000000004"/>
    <x v="1"/>
    <x v="1"/>
    <n v="6"/>
    <x v="1"/>
    <x v="0"/>
  </r>
  <r>
    <x v="2"/>
    <x v="3"/>
    <x v="3"/>
    <x v="1"/>
    <n v="604"/>
    <n v="120"/>
    <x v="3"/>
    <n v="7248"/>
    <n v="942.24"/>
    <n v="6305.76"/>
    <n v="1812"/>
    <n v="4493.76"/>
    <x v="1"/>
    <x v="1"/>
    <n v="6"/>
    <x v="1"/>
    <x v="0"/>
  </r>
  <r>
    <x v="1"/>
    <x v="1"/>
    <x v="3"/>
    <x v="1"/>
    <n v="660"/>
    <n v="120"/>
    <x v="1"/>
    <n v="9900"/>
    <n v="1287"/>
    <n v="8613"/>
    <n v="6600"/>
    <n v="2013"/>
    <x v="9"/>
    <x v="3"/>
    <n v="9"/>
    <x v="6"/>
    <x v="1"/>
  </r>
  <r>
    <x v="2"/>
    <x v="3"/>
    <x v="3"/>
    <x v="1"/>
    <n v="410"/>
    <n v="120"/>
    <x v="3"/>
    <n v="4920"/>
    <n v="639.6"/>
    <n v="4280.3999999999996"/>
    <n v="1230"/>
    <n v="3050.3999999999996"/>
    <x v="10"/>
    <x v="2"/>
    <n v="10"/>
    <x v="7"/>
    <x v="0"/>
  </r>
  <r>
    <x v="4"/>
    <x v="3"/>
    <x v="3"/>
    <x v="1"/>
    <n v="2605"/>
    <n v="120"/>
    <x v="5"/>
    <n v="781500"/>
    <n v="101595"/>
    <n v="679905"/>
    <n v="651250"/>
    <n v="28655"/>
    <x v="11"/>
    <x v="2"/>
    <n v="11"/>
    <x v="9"/>
    <x v="1"/>
  </r>
  <r>
    <x v="2"/>
    <x v="1"/>
    <x v="3"/>
    <x v="1"/>
    <n v="1013"/>
    <n v="120"/>
    <x v="3"/>
    <n v="12156"/>
    <n v="1580.28"/>
    <n v="10575.72"/>
    <n v="3039"/>
    <n v="7536.7199999999993"/>
    <x v="2"/>
    <x v="2"/>
    <n v="12"/>
    <x v="2"/>
    <x v="0"/>
  </r>
  <r>
    <x v="3"/>
    <x v="0"/>
    <x v="4"/>
    <x v="1"/>
    <n v="1583"/>
    <n v="250"/>
    <x v="4"/>
    <n v="197875"/>
    <n v="25723.75"/>
    <n v="172151.25"/>
    <n v="189960"/>
    <n v="-17808.75"/>
    <x v="1"/>
    <x v="1"/>
    <n v="6"/>
    <x v="1"/>
    <x v="0"/>
  </r>
  <r>
    <x v="1"/>
    <x v="0"/>
    <x v="4"/>
    <x v="1"/>
    <n v="1565"/>
    <n v="250"/>
    <x v="1"/>
    <n v="23475"/>
    <n v="3051.75"/>
    <n v="20423.25"/>
    <n v="15650"/>
    <n v="4773.25"/>
    <x v="10"/>
    <x v="2"/>
    <n v="10"/>
    <x v="7"/>
    <x v="0"/>
  </r>
  <r>
    <x v="3"/>
    <x v="0"/>
    <x v="5"/>
    <x v="1"/>
    <n v="1659"/>
    <n v="260"/>
    <x v="4"/>
    <n v="207375"/>
    <n v="26958.75"/>
    <n v="180416.25"/>
    <n v="199080"/>
    <n v="-18663.75"/>
    <x v="0"/>
    <x v="0"/>
    <n v="1"/>
    <x v="0"/>
    <x v="0"/>
  </r>
  <r>
    <x v="0"/>
    <x v="2"/>
    <x v="5"/>
    <x v="1"/>
    <n v="1190"/>
    <n v="260"/>
    <x v="6"/>
    <n v="8330"/>
    <n v="1082.9000000000001"/>
    <n v="7247.1"/>
    <n v="5950"/>
    <n v="1297.1000000000004"/>
    <x v="1"/>
    <x v="1"/>
    <n v="6"/>
    <x v="1"/>
    <x v="0"/>
  </r>
  <r>
    <x v="2"/>
    <x v="3"/>
    <x v="5"/>
    <x v="1"/>
    <n v="410"/>
    <n v="260"/>
    <x v="3"/>
    <n v="4920"/>
    <n v="639.6"/>
    <n v="4280.3999999999996"/>
    <n v="1230"/>
    <n v="3050.3999999999996"/>
    <x v="10"/>
    <x v="2"/>
    <n v="10"/>
    <x v="7"/>
    <x v="0"/>
  </r>
  <r>
    <x v="2"/>
    <x v="1"/>
    <x v="5"/>
    <x v="1"/>
    <n v="1770"/>
    <n v="260"/>
    <x v="3"/>
    <n v="21240"/>
    <n v="2761.2"/>
    <n v="18478.8"/>
    <n v="5310"/>
    <n v="13168.8"/>
    <x v="12"/>
    <x v="2"/>
    <n v="12"/>
    <x v="2"/>
    <x v="1"/>
  </r>
  <r>
    <x v="0"/>
    <x v="3"/>
    <x v="0"/>
    <x v="1"/>
    <n v="2579"/>
    <n v="3"/>
    <x v="0"/>
    <n v="51580"/>
    <n v="7221.2"/>
    <n v="44358.8"/>
    <n v="25790"/>
    <n v="18568.800000000003"/>
    <x v="13"/>
    <x v="1"/>
    <n v="4"/>
    <x v="10"/>
    <x v="0"/>
  </r>
  <r>
    <x v="0"/>
    <x v="4"/>
    <x v="0"/>
    <x v="1"/>
    <n v="1743"/>
    <n v="3"/>
    <x v="0"/>
    <n v="34860"/>
    <n v="4880.3999999999996"/>
    <n v="29979.599999999999"/>
    <n v="17430"/>
    <n v="12549.599999999999"/>
    <x v="14"/>
    <x v="1"/>
    <n v="5"/>
    <x v="11"/>
    <x v="0"/>
  </r>
  <r>
    <x v="0"/>
    <x v="4"/>
    <x v="0"/>
    <x v="1"/>
    <n v="2996"/>
    <n v="3"/>
    <x v="6"/>
    <n v="20972"/>
    <n v="2936.08"/>
    <n v="18035.919999999998"/>
    <n v="14980"/>
    <n v="3055.9199999999983"/>
    <x v="7"/>
    <x v="2"/>
    <n v="10"/>
    <x v="7"/>
    <x v="1"/>
  </r>
  <r>
    <x v="0"/>
    <x v="1"/>
    <x v="0"/>
    <x v="1"/>
    <n v="280"/>
    <n v="3"/>
    <x v="6"/>
    <n v="1960"/>
    <n v="274.39999999999998"/>
    <n v="1685.6"/>
    <n v="1400"/>
    <n v="285.59999999999991"/>
    <x v="2"/>
    <x v="2"/>
    <n v="12"/>
    <x v="2"/>
    <x v="0"/>
  </r>
  <r>
    <x v="0"/>
    <x v="2"/>
    <x v="1"/>
    <x v="1"/>
    <n v="293"/>
    <n v="5"/>
    <x v="6"/>
    <n v="2051"/>
    <n v="287.14"/>
    <n v="1763.8600000000001"/>
    <n v="1465"/>
    <n v="298.86000000000013"/>
    <x v="8"/>
    <x v="0"/>
    <n v="2"/>
    <x v="8"/>
    <x v="0"/>
  </r>
  <r>
    <x v="0"/>
    <x v="4"/>
    <x v="1"/>
    <x v="1"/>
    <n v="2996"/>
    <n v="5"/>
    <x v="6"/>
    <n v="20972"/>
    <n v="2936.08"/>
    <n v="18035.919999999998"/>
    <n v="14980"/>
    <n v="3055.9199999999983"/>
    <x v="7"/>
    <x v="2"/>
    <n v="10"/>
    <x v="7"/>
    <x v="1"/>
  </r>
  <r>
    <x v="1"/>
    <x v="1"/>
    <x v="2"/>
    <x v="1"/>
    <n v="278"/>
    <n v="10"/>
    <x v="1"/>
    <n v="4170"/>
    <n v="583.79999999999995"/>
    <n v="3586.2"/>
    <n v="2780"/>
    <n v="806.19999999999982"/>
    <x v="8"/>
    <x v="0"/>
    <n v="2"/>
    <x v="8"/>
    <x v="0"/>
  </r>
  <r>
    <x v="0"/>
    <x v="0"/>
    <x v="2"/>
    <x v="1"/>
    <n v="2428"/>
    <n v="10"/>
    <x v="0"/>
    <n v="48560"/>
    <n v="6798.4"/>
    <n v="41761.599999999999"/>
    <n v="24280"/>
    <n v="17481.599999999999"/>
    <x v="3"/>
    <x v="0"/>
    <n v="3"/>
    <x v="3"/>
    <x v="0"/>
  </r>
  <r>
    <x v="1"/>
    <x v="4"/>
    <x v="2"/>
    <x v="1"/>
    <n v="1767"/>
    <n v="10"/>
    <x v="1"/>
    <n v="26505"/>
    <n v="3710.7"/>
    <n v="22794.3"/>
    <n v="17670"/>
    <n v="5124.2999999999993"/>
    <x v="6"/>
    <x v="3"/>
    <n v="9"/>
    <x v="6"/>
    <x v="0"/>
  </r>
  <r>
    <x v="2"/>
    <x v="2"/>
    <x v="2"/>
    <x v="1"/>
    <n v="1393"/>
    <n v="10"/>
    <x v="3"/>
    <n v="16716"/>
    <n v="2340.2399999999998"/>
    <n v="14375.76"/>
    <n v="4179"/>
    <n v="10196.76"/>
    <x v="10"/>
    <x v="2"/>
    <n v="10"/>
    <x v="7"/>
    <x v="0"/>
  </r>
  <r>
    <x v="0"/>
    <x v="1"/>
    <x v="4"/>
    <x v="1"/>
    <n v="280"/>
    <n v="250"/>
    <x v="6"/>
    <n v="1960"/>
    <n v="274.39999999999998"/>
    <n v="1685.6"/>
    <n v="1400"/>
    <n v="285.59999999999991"/>
    <x v="2"/>
    <x v="2"/>
    <n v="12"/>
    <x v="2"/>
    <x v="0"/>
  </r>
  <r>
    <x v="2"/>
    <x v="2"/>
    <x v="5"/>
    <x v="1"/>
    <n v="1393"/>
    <n v="260"/>
    <x v="3"/>
    <n v="16716"/>
    <n v="2340.2399999999998"/>
    <n v="14375.76"/>
    <n v="4179"/>
    <n v="10196.76"/>
    <x v="10"/>
    <x v="2"/>
    <n v="10"/>
    <x v="7"/>
    <x v="0"/>
  </r>
  <r>
    <x v="2"/>
    <x v="4"/>
    <x v="5"/>
    <x v="1"/>
    <n v="2015"/>
    <n v="260"/>
    <x v="3"/>
    <n v="24180"/>
    <n v="3385.2"/>
    <n v="20794.8"/>
    <n v="6045"/>
    <n v="14749.8"/>
    <x v="12"/>
    <x v="2"/>
    <n v="12"/>
    <x v="2"/>
    <x v="1"/>
  </r>
  <r>
    <x v="4"/>
    <x v="3"/>
    <x v="0"/>
    <x v="1"/>
    <n v="801"/>
    <n v="3"/>
    <x v="5"/>
    <n v="240300"/>
    <n v="33642"/>
    <n v="206658"/>
    <n v="200250"/>
    <n v="6408"/>
    <x v="4"/>
    <x v="3"/>
    <n v="7"/>
    <x v="4"/>
    <x v="0"/>
  </r>
  <r>
    <x v="3"/>
    <x v="2"/>
    <x v="0"/>
    <x v="1"/>
    <n v="1023"/>
    <n v="3"/>
    <x v="4"/>
    <n v="127875"/>
    <n v="17902.5"/>
    <n v="109972.5"/>
    <n v="122760"/>
    <n v="-12787.5"/>
    <x v="9"/>
    <x v="3"/>
    <n v="9"/>
    <x v="6"/>
    <x v="1"/>
  </r>
  <r>
    <x v="4"/>
    <x v="0"/>
    <x v="0"/>
    <x v="1"/>
    <n v="1496"/>
    <n v="3"/>
    <x v="5"/>
    <n v="448800"/>
    <n v="62832"/>
    <n v="385968"/>
    <n v="374000"/>
    <n v="11968"/>
    <x v="10"/>
    <x v="2"/>
    <n v="10"/>
    <x v="7"/>
    <x v="0"/>
  </r>
  <r>
    <x v="4"/>
    <x v="4"/>
    <x v="0"/>
    <x v="1"/>
    <n v="1010"/>
    <n v="3"/>
    <x v="5"/>
    <n v="303000"/>
    <n v="42420"/>
    <n v="260580"/>
    <n v="252500"/>
    <n v="8080"/>
    <x v="10"/>
    <x v="2"/>
    <n v="10"/>
    <x v="7"/>
    <x v="0"/>
  </r>
  <r>
    <x v="1"/>
    <x v="1"/>
    <x v="0"/>
    <x v="1"/>
    <n v="1513"/>
    <n v="3"/>
    <x v="1"/>
    <n v="22695"/>
    <n v="3177.3"/>
    <n v="19517.7"/>
    <n v="15130"/>
    <n v="4387.7000000000007"/>
    <x v="15"/>
    <x v="2"/>
    <n v="11"/>
    <x v="9"/>
    <x v="0"/>
  </r>
  <r>
    <x v="1"/>
    <x v="0"/>
    <x v="0"/>
    <x v="1"/>
    <n v="2300"/>
    <n v="3"/>
    <x v="1"/>
    <n v="34500"/>
    <n v="4830"/>
    <n v="29670"/>
    <n v="23000"/>
    <n v="6670"/>
    <x v="2"/>
    <x v="2"/>
    <n v="12"/>
    <x v="2"/>
    <x v="0"/>
  </r>
  <r>
    <x v="3"/>
    <x v="3"/>
    <x v="0"/>
    <x v="1"/>
    <n v="2821"/>
    <n v="3"/>
    <x v="4"/>
    <n v="352625"/>
    <n v="49367.5"/>
    <n v="303257.5"/>
    <n v="338520"/>
    <n v="-35262.5"/>
    <x v="12"/>
    <x v="2"/>
    <n v="12"/>
    <x v="2"/>
    <x v="1"/>
  </r>
  <r>
    <x v="0"/>
    <x v="0"/>
    <x v="1"/>
    <x v="1"/>
    <n v="2227.5"/>
    <n v="5"/>
    <x v="2"/>
    <n v="779625"/>
    <n v="109147.5"/>
    <n v="670477.5"/>
    <n v="579150"/>
    <n v="91327.5"/>
    <x v="0"/>
    <x v="0"/>
    <n v="1"/>
    <x v="0"/>
    <x v="0"/>
  </r>
  <r>
    <x v="0"/>
    <x v="1"/>
    <x v="1"/>
    <x v="1"/>
    <n v="1199"/>
    <n v="5"/>
    <x v="2"/>
    <n v="419650"/>
    <n v="58751"/>
    <n v="360899"/>
    <n v="311740"/>
    <n v="49159"/>
    <x v="13"/>
    <x v="1"/>
    <n v="4"/>
    <x v="10"/>
    <x v="0"/>
  </r>
  <r>
    <x v="0"/>
    <x v="0"/>
    <x v="1"/>
    <x v="1"/>
    <n v="200"/>
    <n v="5"/>
    <x v="2"/>
    <n v="70000"/>
    <n v="9800"/>
    <n v="60200"/>
    <n v="52000"/>
    <n v="8200"/>
    <x v="14"/>
    <x v="1"/>
    <n v="5"/>
    <x v="11"/>
    <x v="0"/>
  </r>
  <r>
    <x v="0"/>
    <x v="0"/>
    <x v="1"/>
    <x v="1"/>
    <n v="388"/>
    <n v="5"/>
    <x v="6"/>
    <n v="2716"/>
    <n v="380.24"/>
    <n v="2335.7600000000002"/>
    <n v="1940"/>
    <n v="395.76000000000022"/>
    <x v="6"/>
    <x v="3"/>
    <n v="9"/>
    <x v="6"/>
    <x v="0"/>
  </r>
  <r>
    <x v="0"/>
    <x v="3"/>
    <x v="1"/>
    <x v="1"/>
    <n v="1727"/>
    <n v="5"/>
    <x v="6"/>
    <n v="12089"/>
    <n v="1692.46"/>
    <n v="10396.540000000001"/>
    <n v="8635"/>
    <n v="1761.5400000000009"/>
    <x v="7"/>
    <x v="2"/>
    <n v="10"/>
    <x v="7"/>
    <x v="1"/>
  </r>
  <r>
    <x v="1"/>
    <x v="0"/>
    <x v="1"/>
    <x v="1"/>
    <n v="2300"/>
    <n v="5"/>
    <x v="1"/>
    <n v="34500"/>
    <n v="4830"/>
    <n v="29670"/>
    <n v="23000"/>
    <n v="6670"/>
    <x v="2"/>
    <x v="2"/>
    <n v="12"/>
    <x v="2"/>
    <x v="0"/>
  </r>
  <r>
    <x v="0"/>
    <x v="3"/>
    <x v="2"/>
    <x v="1"/>
    <n v="260"/>
    <n v="10"/>
    <x v="0"/>
    <n v="5200"/>
    <n v="728"/>
    <n v="4472"/>
    <n v="2600"/>
    <n v="1872"/>
    <x v="8"/>
    <x v="0"/>
    <n v="2"/>
    <x v="8"/>
    <x v="0"/>
  </r>
  <r>
    <x v="1"/>
    <x v="0"/>
    <x v="2"/>
    <x v="1"/>
    <n v="2470"/>
    <n v="10"/>
    <x v="1"/>
    <n v="37050"/>
    <n v="5187"/>
    <n v="31863"/>
    <n v="24700"/>
    <n v="7163"/>
    <x v="9"/>
    <x v="3"/>
    <n v="9"/>
    <x v="6"/>
    <x v="1"/>
  </r>
  <r>
    <x v="1"/>
    <x v="0"/>
    <x v="2"/>
    <x v="1"/>
    <n v="1743"/>
    <n v="10"/>
    <x v="1"/>
    <n v="26145"/>
    <n v="3660.3"/>
    <n v="22484.7"/>
    <n v="17430"/>
    <n v="5054.7000000000007"/>
    <x v="7"/>
    <x v="2"/>
    <n v="10"/>
    <x v="7"/>
    <x v="1"/>
  </r>
  <r>
    <x v="2"/>
    <x v="4"/>
    <x v="2"/>
    <x v="1"/>
    <n v="2914"/>
    <n v="10"/>
    <x v="3"/>
    <n v="34968"/>
    <n v="4895.5200000000004"/>
    <n v="30072.48"/>
    <n v="8742"/>
    <n v="21330.48"/>
    <x v="10"/>
    <x v="2"/>
    <n v="10"/>
    <x v="7"/>
    <x v="0"/>
  </r>
  <r>
    <x v="0"/>
    <x v="2"/>
    <x v="2"/>
    <x v="1"/>
    <n v="1731"/>
    <n v="10"/>
    <x v="6"/>
    <n v="12117"/>
    <n v="1696.38"/>
    <n v="10420.619999999999"/>
    <n v="8655"/>
    <n v="1765.619999999999"/>
    <x v="10"/>
    <x v="2"/>
    <n v="10"/>
    <x v="7"/>
    <x v="0"/>
  </r>
  <r>
    <x v="0"/>
    <x v="0"/>
    <x v="2"/>
    <x v="1"/>
    <n v="700"/>
    <n v="10"/>
    <x v="2"/>
    <n v="245000"/>
    <n v="34300"/>
    <n v="210700"/>
    <n v="182000"/>
    <n v="28700"/>
    <x v="15"/>
    <x v="2"/>
    <n v="11"/>
    <x v="9"/>
    <x v="0"/>
  </r>
  <r>
    <x v="2"/>
    <x v="0"/>
    <x v="2"/>
    <x v="1"/>
    <n v="2222"/>
    <n v="10"/>
    <x v="3"/>
    <n v="26664"/>
    <n v="3732.96"/>
    <n v="22931.040000000001"/>
    <n v="6666"/>
    <n v="16265.04"/>
    <x v="11"/>
    <x v="2"/>
    <n v="11"/>
    <x v="9"/>
    <x v="1"/>
  </r>
  <r>
    <x v="0"/>
    <x v="4"/>
    <x v="2"/>
    <x v="1"/>
    <n v="1177"/>
    <n v="10"/>
    <x v="2"/>
    <n v="411950"/>
    <n v="57673"/>
    <n v="354277"/>
    <n v="306020"/>
    <n v="48257"/>
    <x v="15"/>
    <x v="2"/>
    <n v="11"/>
    <x v="9"/>
    <x v="0"/>
  </r>
  <r>
    <x v="0"/>
    <x v="2"/>
    <x v="2"/>
    <x v="1"/>
    <n v="1922"/>
    <n v="10"/>
    <x v="2"/>
    <n v="672700"/>
    <n v="94178"/>
    <n v="578522"/>
    <n v="499720"/>
    <n v="78802"/>
    <x v="11"/>
    <x v="2"/>
    <n v="11"/>
    <x v="9"/>
    <x v="1"/>
  </r>
  <r>
    <x v="3"/>
    <x v="3"/>
    <x v="3"/>
    <x v="1"/>
    <n v="1575"/>
    <n v="120"/>
    <x v="4"/>
    <n v="196875"/>
    <n v="27562.5"/>
    <n v="169312.5"/>
    <n v="189000"/>
    <n v="-19687.5"/>
    <x v="8"/>
    <x v="0"/>
    <n v="2"/>
    <x v="8"/>
    <x v="0"/>
  </r>
  <r>
    <x v="0"/>
    <x v="4"/>
    <x v="3"/>
    <x v="1"/>
    <n v="606"/>
    <n v="120"/>
    <x v="0"/>
    <n v="12120"/>
    <n v="1696.8000000000002"/>
    <n v="10423.200000000001"/>
    <n v="6060"/>
    <n v="4363.2000000000007"/>
    <x v="13"/>
    <x v="1"/>
    <n v="4"/>
    <x v="10"/>
    <x v="0"/>
  </r>
  <r>
    <x v="4"/>
    <x v="4"/>
    <x v="3"/>
    <x v="1"/>
    <n v="2460"/>
    <n v="120"/>
    <x v="5"/>
    <n v="738000"/>
    <n v="103320"/>
    <n v="634680"/>
    <n v="615000"/>
    <n v="19680"/>
    <x v="4"/>
    <x v="3"/>
    <n v="7"/>
    <x v="4"/>
    <x v="0"/>
  </r>
  <r>
    <x v="4"/>
    <x v="0"/>
    <x v="3"/>
    <x v="1"/>
    <n v="269"/>
    <n v="120"/>
    <x v="5"/>
    <n v="80700"/>
    <n v="11298"/>
    <n v="69402"/>
    <n v="67250"/>
    <n v="2152"/>
    <x v="7"/>
    <x v="2"/>
    <n v="10"/>
    <x v="7"/>
    <x v="1"/>
  </r>
  <r>
    <x v="4"/>
    <x v="1"/>
    <x v="3"/>
    <x v="1"/>
    <n v="2536"/>
    <n v="120"/>
    <x v="5"/>
    <n v="760800"/>
    <n v="106512"/>
    <n v="654288"/>
    <n v="634000"/>
    <n v="20288"/>
    <x v="11"/>
    <x v="2"/>
    <n v="11"/>
    <x v="9"/>
    <x v="1"/>
  </r>
  <r>
    <x v="0"/>
    <x v="3"/>
    <x v="4"/>
    <x v="1"/>
    <n v="2903"/>
    <n v="250"/>
    <x v="6"/>
    <n v="20321"/>
    <n v="2844.94"/>
    <n v="17476.060000000001"/>
    <n v="14515"/>
    <n v="2961.0600000000013"/>
    <x v="3"/>
    <x v="0"/>
    <n v="3"/>
    <x v="3"/>
    <x v="0"/>
  </r>
  <r>
    <x v="4"/>
    <x v="4"/>
    <x v="4"/>
    <x v="1"/>
    <n v="2541"/>
    <n v="250"/>
    <x v="5"/>
    <n v="762300"/>
    <n v="106722"/>
    <n v="655578"/>
    <n v="635250"/>
    <n v="20328"/>
    <x v="5"/>
    <x v="3"/>
    <n v="8"/>
    <x v="5"/>
    <x v="0"/>
  </r>
  <r>
    <x v="4"/>
    <x v="0"/>
    <x v="4"/>
    <x v="1"/>
    <n v="269"/>
    <n v="250"/>
    <x v="5"/>
    <n v="80700"/>
    <n v="11298"/>
    <n v="69402"/>
    <n v="67250"/>
    <n v="2152"/>
    <x v="7"/>
    <x v="2"/>
    <n v="10"/>
    <x v="7"/>
    <x v="1"/>
  </r>
  <r>
    <x v="4"/>
    <x v="0"/>
    <x v="4"/>
    <x v="1"/>
    <n v="1496"/>
    <n v="250"/>
    <x v="5"/>
    <n v="448800"/>
    <n v="62832"/>
    <n v="385968"/>
    <n v="374000"/>
    <n v="11968"/>
    <x v="10"/>
    <x v="2"/>
    <n v="10"/>
    <x v="7"/>
    <x v="0"/>
  </r>
  <r>
    <x v="4"/>
    <x v="4"/>
    <x v="4"/>
    <x v="1"/>
    <n v="1010"/>
    <n v="250"/>
    <x v="5"/>
    <n v="303000"/>
    <n v="42420"/>
    <n v="260580"/>
    <n v="252500"/>
    <n v="8080"/>
    <x v="10"/>
    <x v="2"/>
    <n v="10"/>
    <x v="7"/>
    <x v="0"/>
  </r>
  <r>
    <x v="0"/>
    <x v="2"/>
    <x v="4"/>
    <x v="1"/>
    <n v="1281"/>
    <n v="250"/>
    <x v="2"/>
    <n v="448350"/>
    <n v="62769"/>
    <n v="385581"/>
    <n v="333060"/>
    <n v="52521"/>
    <x v="12"/>
    <x v="2"/>
    <n v="12"/>
    <x v="2"/>
    <x v="1"/>
  </r>
  <r>
    <x v="4"/>
    <x v="0"/>
    <x v="5"/>
    <x v="1"/>
    <n v="888"/>
    <n v="260"/>
    <x v="5"/>
    <n v="266400"/>
    <n v="37296"/>
    <n v="229104"/>
    <n v="222000"/>
    <n v="7104"/>
    <x v="3"/>
    <x v="0"/>
    <n v="3"/>
    <x v="3"/>
    <x v="0"/>
  </r>
  <r>
    <x v="3"/>
    <x v="4"/>
    <x v="5"/>
    <x v="1"/>
    <n v="2844"/>
    <n v="260"/>
    <x v="4"/>
    <n v="355500"/>
    <n v="49770"/>
    <n v="305730"/>
    <n v="341280"/>
    <n v="-35550"/>
    <x v="14"/>
    <x v="1"/>
    <n v="5"/>
    <x v="11"/>
    <x v="0"/>
  </r>
  <r>
    <x v="2"/>
    <x v="2"/>
    <x v="5"/>
    <x v="1"/>
    <n v="2475"/>
    <n v="260"/>
    <x v="3"/>
    <n v="29700"/>
    <n v="4158"/>
    <n v="25542"/>
    <n v="7425"/>
    <n v="18117"/>
    <x v="5"/>
    <x v="3"/>
    <n v="8"/>
    <x v="5"/>
    <x v="0"/>
  </r>
  <r>
    <x v="1"/>
    <x v="0"/>
    <x v="5"/>
    <x v="1"/>
    <n v="1743"/>
    <n v="260"/>
    <x v="1"/>
    <n v="26145"/>
    <n v="3660.3"/>
    <n v="22484.7"/>
    <n v="17430"/>
    <n v="5054.7000000000007"/>
    <x v="7"/>
    <x v="2"/>
    <n v="10"/>
    <x v="7"/>
    <x v="1"/>
  </r>
  <r>
    <x v="2"/>
    <x v="4"/>
    <x v="5"/>
    <x v="1"/>
    <n v="2914"/>
    <n v="260"/>
    <x v="3"/>
    <n v="34968"/>
    <n v="4895.5200000000004"/>
    <n v="30072.48"/>
    <n v="8742"/>
    <n v="21330.48"/>
    <x v="10"/>
    <x v="2"/>
    <n v="10"/>
    <x v="7"/>
    <x v="0"/>
  </r>
  <r>
    <x v="0"/>
    <x v="2"/>
    <x v="5"/>
    <x v="1"/>
    <n v="1731"/>
    <n v="260"/>
    <x v="6"/>
    <n v="12117"/>
    <n v="1696.38"/>
    <n v="10420.619999999999"/>
    <n v="8655"/>
    <n v="1765.619999999999"/>
    <x v="10"/>
    <x v="2"/>
    <n v="10"/>
    <x v="7"/>
    <x v="0"/>
  </r>
  <r>
    <x v="0"/>
    <x v="3"/>
    <x v="5"/>
    <x v="1"/>
    <n v="1727"/>
    <n v="260"/>
    <x v="6"/>
    <n v="12089"/>
    <n v="1692.46"/>
    <n v="10396.540000000001"/>
    <n v="8635"/>
    <n v="1761.5400000000009"/>
    <x v="7"/>
    <x v="2"/>
    <n v="10"/>
    <x v="7"/>
    <x v="1"/>
  </r>
  <r>
    <x v="1"/>
    <x v="3"/>
    <x v="5"/>
    <x v="1"/>
    <n v="1870"/>
    <n v="260"/>
    <x v="1"/>
    <n v="28050"/>
    <n v="3927"/>
    <n v="24123"/>
    <n v="18700"/>
    <n v="5423"/>
    <x v="11"/>
    <x v="2"/>
    <n v="11"/>
    <x v="9"/>
    <x v="1"/>
  </r>
  <r>
    <x v="3"/>
    <x v="2"/>
    <x v="0"/>
    <x v="1"/>
    <n v="1174"/>
    <n v="3"/>
    <x v="4"/>
    <n v="146750"/>
    <n v="22012.5"/>
    <n v="124737.5"/>
    <n v="140880"/>
    <n v="-16142.5"/>
    <x v="5"/>
    <x v="3"/>
    <n v="8"/>
    <x v="5"/>
    <x v="0"/>
  </r>
  <r>
    <x v="3"/>
    <x v="1"/>
    <x v="0"/>
    <x v="1"/>
    <n v="2767"/>
    <n v="3"/>
    <x v="4"/>
    <n v="345875"/>
    <n v="51881.25"/>
    <n v="293993.75"/>
    <n v="332040"/>
    <n v="-38046.25"/>
    <x v="5"/>
    <x v="3"/>
    <n v="8"/>
    <x v="5"/>
    <x v="0"/>
  </r>
  <r>
    <x v="3"/>
    <x v="1"/>
    <x v="0"/>
    <x v="1"/>
    <n v="1085"/>
    <n v="3"/>
    <x v="4"/>
    <n v="135625"/>
    <n v="20343.75"/>
    <n v="115281.25"/>
    <n v="130200"/>
    <n v="-14918.75"/>
    <x v="10"/>
    <x v="2"/>
    <n v="10"/>
    <x v="7"/>
    <x v="0"/>
  </r>
  <r>
    <x v="4"/>
    <x v="3"/>
    <x v="1"/>
    <x v="1"/>
    <n v="546"/>
    <n v="5"/>
    <x v="5"/>
    <n v="163800"/>
    <n v="24570"/>
    <n v="139230"/>
    <n v="136500"/>
    <n v="2730"/>
    <x v="10"/>
    <x v="2"/>
    <n v="10"/>
    <x v="7"/>
    <x v="0"/>
  </r>
  <r>
    <x v="0"/>
    <x v="1"/>
    <x v="2"/>
    <x v="1"/>
    <n v="1158"/>
    <n v="10"/>
    <x v="0"/>
    <n v="23160"/>
    <n v="3474"/>
    <n v="19686"/>
    <n v="11580"/>
    <n v="8106"/>
    <x v="3"/>
    <x v="0"/>
    <n v="3"/>
    <x v="3"/>
    <x v="0"/>
  </r>
  <r>
    <x v="1"/>
    <x v="0"/>
    <x v="2"/>
    <x v="1"/>
    <n v="1614"/>
    <n v="10"/>
    <x v="1"/>
    <n v="24210"/>
    <n v="3631.5"/>
    <n v="20578.5"/>
    <n v="16140"/>
    <n v="4438.5"/>
    <x v="13"/>
    <x v="1"/>
    <n v="4"/>
    <x v="10"/>
    <x v="0"/>
  </r>
  <r>
    <x v="0"/>
    <x v="3"/>
    <x v="2"/>
    <x v="1"/>
    <n v="2535"/>
    <n v="10"/>
    <x v="6"/>
    <n v="17745"/>
    <n v="2661.75"/>
    <n v="15083.25"/>
    <n v="12675"/>
    <n v="2408.25"/>
    <x v="13"/>
    <x v="1"/>
    <n v="4"/>
    <x v="10"/>
    <x v="0"/>
  </r>
  <r>
    <x v="0"/>
    <x v="3"/>
    <x v="2"/>
    <x v="1"/>
    <n v="2851"/>
    <n v="10"/>
    <x v="2"/>
    <n v="997850"/>
    <n v="149677.5"/>
    <n v="848172.5"/>
    <n v="741260"/>
    <n v="106912.5"/>
    <x v="14"/>
    <x v="1"/>
    <n v="5"/>
    <x v="11"/>
    <x v="0"/>
  </r>
  <r>
    <x v="1"/>
    <x v="0"/>
    <x v="2"/>
    <x v="1"/>
    <n v="2559"/>
    <n v="10"/>
    <x v="1"/>
    <n v="38385"/>
    <n v="5757.75"/>
    <n v="32627.25"/>
    <n v="25590"/>
    <n v="7037.25"/>
    <x v="5"/>
    <x v="3"/>
    <n v="8"/>
    <x v="5"/>
    <x v="0"/>
  </r>
  <r>
    <x v="0"/>
    <x v="4"/>
    <x v="2"/>
    <x v="1"/>
    <n v="267"/>
    <n v="10"/>
    <x v="0"/>
    <n v="5340"/>
    <n v="801"/>
    <n v="4539"/>
    <n v="2670"/>
    <n v="1869"/>
    <x v="7"/>
    <x v="2"/>
    <n v="10"/>
    <x v="7"/>
    <x v="1"/>
  </r>
  <r>
    <x v="3"/>
    <x v="1"/>
    <x v="2"/>
    <x v="1"/>
    <n v="1085"/>
    <n v="10"/>
    <x v="4"/>
    <n v="135625"/>
    <n v="20343.75"/>
    <n v="115281.25"/>
    <n v="130200"/>
    <n v="-14918.75"/>
    <x v="10"/>
    <x v="2"/>
    <n v="10"/>
    <x v="7"/>
    <x v="0"/>
  </r>
  <r>
    <x v="1"/>
    <x v="1"/>
    <x v="2"/>
    <x v="1"/>
    <n v="1175"/>
    <n v="10"/>
    <x v="1"/>
    <n v="17625"/>
    <n v="2643.75"/>
    <n v="14981.25"/>
    <n v="11750"/>
    <n v="3231.25"/>
    <x v="10"/>
    <x v="2"/>
    <n v="10"/>
    <x v="7"/>
    <x v="0"/>
  </r>
  <r>
    <x v="0"/>
    <x v="4"/>
    <x v="2"/>
    <x v="1"/>
    <n v="2007"/>
    <n v="10"/>
    <x v="2"/>
    <n v="702450"/>
    <n v="105367.5"/>
    <n v="597082.5"/>
    <n v="521820"/>
    <n v="75262.5"/>
    <x v="11"/>
    <x v="2"/>
    <n v="11"/>
    <x v="9"/>
    <x v="1"/>
  </r>
  <r>
    <x v="0"/>
    <x v="3"/>
    <x v="2"/>
    <x v="1"/>
    <n v="2151"/>
    <n v="10"/>
    <x v="2"/>
    <n v="752850"/>
    <n v="112927.5"/>
    <n v="639922.5"/>
    <n v="559260"/>
    <n v="80662.5"/>
    <x v="11"/>
    <x v="2"/>
    <n v="11"/>
    <x v="9"/>
    <x v="1"/>
  </r>
  <r>
    <x v="2"/>
    <x v="4"/>
    <x v="2"/>
    <x v="1"/>
    <n v="914"/>
    <n v="10"/>
    <x v="3"/>
    <n v="10968"/>
    <n v="1645.2"/>
    <n v="9322.7999999999993"/>
    <n v="2742"/>
    <n v="6580.7999999999993"/>
    <x v="2"/>
    <x v="2"/>
    <n v="12"/>
    <x v="2"/>
    <x v="0"/>
  </r>
  <r>
    <x v="0"/>
    <x v="2"/>
    <x v="2"/>
    <x v="1"/>
    <n v="293"/>
    <n v="10"/>
    <x v="0"/>
    <n v="5860"/>
    <n v="879"/>
    <n v="4981"/>
    <n v="2930"/>
    <n v="2051"/>
    <x v="2"/>
    <x v="2"/>
    <n v="12"/>
    <x v="2"/>
    <x v="0"/>
  </r>
  <r>
    <x v="2"/>
    <x v="3"/>
    <x v="3"/>
    <x v="1"/>
    <n v="500"/>
    <n v="120"/>
    <x v="3"/>
    <n v="6000"/>
    <n v="900"/>
    <n v="5100"/>
    <n v="1500"/>
    <n v="3600"/>
    <x v="3"/>
    <x v="0"/>
    <n v="3"/>
    <x v="3"/>
    <x v="0"/>
  </r>
  <r>
    <x v="1"/>
    <x v="2"/>
    <x v="3"/>
    <x v="1"/>
    <n v="2826"/>
    <n v="120"/>
    <x v="1"/>
    <n v="42390"/>
    <n v="6358.5"/>
    <n v="36031.5"/>
    <n v="28260"/>
    <n v="7771.5"/>
    <x v="14"/>
    <x v="1"/>
    <n v="5"/>
    <x v="11"/>
    <x v="0"/>
  </r>
  <r>
    <x v="3"/>
    <x v="2"/>
    <x v="3"/>
    <x v="1"/>
    <n v="663"/>
    <n v="120"/>
    <x v="4"/>
    <n v="82875"/>
    <n v="12431.25"/>
    <n v="70443.75"/>
    <n v="79560"/>
    <n v="-9116.25"/>
    <x v="6"/>
    <x v="3"/>
    <n v="9"/>
    <x v="6"/>
    <x v="0"/>
  </r>
  <r>
    <x v="4"/>
    <x v="4"/>
    <x v="3"/>
    <x v="1"/>
    <n v="2574"/>
    <n v="120"/>
    <x v="5"/>
    <n v="772200"/>
    <n v="115830"/>
    <n v="656370"/>
    <n v="643500"/>
    <n v="12870"/>
    <x v="11"/>
    <x v="2"/>
    <n v="11"/>
    <x v="9"/>
    <x v="1"/>
  </r>
  <r>
    <x v="3"/>
    <x v="4"/>
    <x v="3"/>
    <x v="1"/>
    <n v="2438"/>
    <n v="120"/>
    <x v="4"/>
    <n v="304750"/>
    <n v="45712.5"/>
    <n v="259037.5"/>
    <n v="292560"/>
    <n v="-33522.5"/>
    <x v="12"/>
    <x v="2"/>
    <n v="12"/>
    <x v="2"/>
    <x v="1"/>
  </r>
  <r>
    <x v="2"/>
    <x v="4"/>
    <x v="3"/>
    <x v="1"/>
    <n v="914"/>
    <n v="120"/>
    <x v="3"/>
    <n v="10968"/>
    <n v="1645.2"/>
    <n v="9322.7999999999993"/>
    <n v="2742"/>
    <n v="6580.7999999999993"/>
    <x v="2"/>
    <x v="2"/>
    <n v="12"/>
    <x v="2"/>
    <x v="0"/>
  </r>
  <r>
    <x v="0"/>
    <x v="0"/>
    <x v="4"/>
    <x v="1"/>
    <n v="865.5"/>
    <n v="250"/>
    <x v="0"/>
    <n v="17310"/>
    <n v="2596.5"/>
    <n v="14713.5"/>
    <n v="8655"/>
    <n v="6058.5"/>
    <x v="4"/>
    <x v="3"/>
    <n v="7"/>
    <x v="4"/>
    <x v="0"/>
  </r>
  <r>
    <x v="1"/>
    <x v="1"/>
    <x v="4"/>
    <x v="1"/>
    <n v="492"/>
    <n v="250"/>
    <x v="1"/>
    <n v="7380"/>
    <n v="1107"/>
    <n v="6273"/>
    <n v="4920"/>
    <n v="1353"/>
    <x v="4"/>
    <x v="3"/>
    <n v="7"/>
    <x v="4"/>
    <x v="0"/>
  </r>
  <r>
    <x v="0"/>
    <x v="4"/>
    <x v="4"/>
    <x v="1"/>
    <n v="267"/>
    <n v="250"/>
    <x v="0"/>
    <n v="5340"/>
    <n v="801"/>
    <n v="4539"/>
    <n v="2670"/>
    <n v="1869"/>
    <x v="7"/>
    <x v="2"/>
    <n v="10"/>
    <x v="7"/>
    <x v="1"/>
  </r>
  <r>
    <x v="1"/>
    <x v="1"/>
    <x v="4"/>
    <x v="1"/>
    <n v="1175"/>
    <n v="250"/>
    <x v="1"/>
    <n v="17625"/>
    <n v="2643.75"/>
    <n v="14981.25"/>
    <n v="11750"/>
    <n v="3231.25"/>
    <x v="10"/>
    <x v="2"/>
    <n v="10"/>
    <x v="7"/>
    <x v="0"/>
  </r>
  <r>
    <x v="3"/>
    <x v="0"/>
    <x v="4"/>
    <x v="1"/>
    <n v="2954"/>
    <n v="250"/>
    <x v="4"/>
    <n v="369250"/>
    <n v="55387.5"/>
    <n v="313862.5"/>
    <n v="354480"/>
    <n v="-40617.5"/>
    <x v="11"/>
    <x v="2"/>
    <n v="11"/>
    <x v="9"/>
    <x v="1"/>
  </r>
  <r>
    <x v="3"/>
    <x v="1"/>
    <x v="4"/>
    <x v="1"/>
    <n v="552"/>
    <n v="250"/>
    <x v="4"/>
    <n v="69000"/>
    <n v="10350"/>
    <n v="58650"/>
    <n v="66240"/>
    <n v="-7590"/>
    <x v="15"/>
    <x v="2"/>
    <n v="11"/>
    <x v="9"/>
    <x v="0"/>
  </r>
  <r>
    <x v="0"/>
    <x v="2"/>
    <x v="4"/>
    <x v="1"/>
    <n v="293"/>
    <n v="250"/>
    <x v="0"/>
    <n v="5860"/>
    <n v="879"/>
    <n v="4981"/>
    <n v="2930"/>
    <n v="2051"/>
    <x v="2"/>
    <x v="2"/>
    <n v="12"/>
    <x v="2"/>
    <x v="0"/>
  </r>
  <r>
    <x v="4"/>
    <x v="2"/>
    <x v="5"/>
    <x v="1"/>
    <n v="2475"/>
    <n v="260"/>
    <x v="5"/>
    <n v="742500"/>
    <n v="111375"/>
    <n v="631125"/>
    <n v="618750"/>
    <n v="12375"/>
    <x v="3"/>
    <x v="0"/>
    <n v="3"/>
    <x v="3"/>
    <x v="0"/>
  </r>
  <r>
    <x v="4"/>
    <x v="3"/>
    <x v="5"/>
    <x v="1"/>
    <n v="546"/>
    <n v="260"/>
    <x v="5"/>
    <n v="163800"/>
    <n v="24570"/>
    <n v="139230"/>
    <n v="136500"/>
    <n v="2730"/>
    <x v="10"/>
    <x v="2"/>
    <n v="10"/>
    <x v="7"/>
    <x v="0"/>
  </r>
  <r>
    <x v="0"/>
    <x v="3"/>
    <x v="1"/>
    <x v="1"/>
    <n v="1368"/>
    <n v="5"/>
    <x v="6"/>
    <n v="9576"/>
    <n v="1436.4"/>
    <n v="8139.6"/>
    <n v="6840"/>
    <n v="1299.6000000000004"/>
    <x v="8"/>
    <x v="0"/>
    <n v="2"/>
    <x v="8"/>
    <x v="0"/>
  </r>
  <r>
    <x v="0"/>
    <x v="0"/>
    <x v="2"/>
    <x v="1"/>
    <n v="723"/>
    <n v="10"/>
    <x v="6"/>
    <n v="5061"/>
    <n v="759.15000000000009"/>
    <n v="4301.8500000000004"/>
    <n v="3615"/>
    <n v="686.85000000000014"/>
    <x v="13"/>
    <x v="1"/>
    <n v="4"/>
    <x v="10"/>
    <x v="0"/>
  </r>
  <r>
    <x v="2"/>
    <x v="4"/>
    <x v="4"/>
    <x v="1"/>
    <n v="1806"/>
    <n v="250"/>
    <x v="3"/>
    <n v="21672"/>
    <n v="3250.8"/>
    <n v="18421.2"/>
    <n v="5418"/>
    <n v="13003.2"/>
    <x v="14"/>
    <x v="1"/>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A47DF-2470-4709-9254-7E54B4577E0D}"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J16:M23" firstHeaderRow="1" firstDataRow="2" firstDataCol="1"/>
  <pivotFields count="19">
    <pivotField axis="axisRow"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dataField="1"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axis="axisCol"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6"/>
  </colFields>
  <colItems count="3">
    <i>
      <x/>
    </i>
    <i>
      <x v="1"/>
    </i>
    <i t="grand">
      <x/>
    </i>
  </colItems>
  <dataFields count="1">
    <dataField name="Sum of  Sales" fld="9" baseField="0" baseItem="0" numFmtId="44"/>
  </dataFields>
  <formats count="1">
    <format dxfId="3">
      <pivotArea outline="0" collapsedLevelsAreSubtotals="1" fieldPosition="0"/>
    </format>
  </formats>
  <chartFormats count="2">
    <chartFormat chart="4" format="5"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6E543A-7D6B-49E0-BE0A-583AA1C29B45}"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B117:C124"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includeNewItemsInFilter="1">
      <items count="7">
        <item x="5"/>
        <item x="0"/>
        <item x="1"/>
        <item x="2"/>
        <item x="3"/>
        <item x="4"/>
        <item t="default"/>
      </items>
    </pivotField>
    <pivotField showAll="0"/>
    <pivotField showAll="0"/>
    <pivotField showAll="0"/>
    <pivotField showAll="0"/>
    <pivotField showAll="0"/>
    <pivotField dataField="1"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7">
    <i>
      <x/>
    </i>
    <i>
      <x v="1"/>
    </i>
    <i>
      <x v="2"/>
    </i>
    <i>
      <x v="3"/>
    </i>
    <i>
      <x v="4"/>
    </i>
    <i>
      <x v="5"/>
    </i>
    <i t="grand">
      <x/>
    </i>
  </rowItems>
  <colItems count="1">
    <i/>
  </colItems>
  <dataFields count="1">
    <dataField name=" Discounts" fld="8" baseField="2" baseItem="0"/>
  </dataFields>
  <formats count="2">
    <format dxfId="49">
      <pivotArea field="16" type="button" dataOnly="0" labelOnly="1" outline="0"/>
    </format>
    <format dxfId="48">
      <pivotArea dataOnly="0" labelOnly="1" outline="0" axis="axisValues" fieldPosition="0"/>
    </format>
  </formats>
  <chartFormats count="4">
    <chartFormat chart="13"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9AEEEE4-7379-4CC2-A53E-1B67B1BCE767}"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B162:D168" firstHeaderRow="0" firstDataRow="1" firstDataCol="1"/>
  <pivotFields count="19">
    <pivotField showAll="0">
      <items count="6">
        <item x="2"/>
        <item x="3"/>
        <item x="0"/>
        <item x="1"/>
        <item x="4"/>
        <item t="default"/>
      </items>
    </pivotField>
    <pivotField axis="axisRow" showAll="0">
      <items count="6">
        <item x="0"/>
        <item x="2"/>
        <item x="1"/>
        <item x="3"/>
        <item x="4"/>
        <item t="default"/>
      </items>
    </pivotField>
    <pivotField showAll="0" includeNewItemsInFilter="1"/>
    <pivotField showAll="0"/>
    <pivotField showAll="0"/>
    <pivotField showAll="0"/>
    <pivotField showAll="0"/>
    <pivotField showAll="0"/>
    <pivotField showAll="0"/>
    <pivotField dataField="1" showAll="0"/>
    <pivotField showAll="0"/>
    <pivotField dataField="1"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
  </rowFields>
  <rowItems count="6">
    <i>
      <x/>
    </i>
    <i>
      <x v="1"/>
    </i>
    <i>
      <x v="2"/>
    </i>
    <i>
      <x v="3"/>
    </i>
    <i>
      <x v="4"/>
    </i>
    <i t="grand">
      <x/>
    </i>
  </rowItems>
  <colFields count="1">
    <field x="-2"/>
  </colFields>
  <colItems count="2">
    <i>
      <x/>
    </i>
    <i i="1">
      <x v="1"/>
    </i>
  </colItems>
  <dataFields count="2">
    <dataField name="Sum of  Sales" fld="9" baseField="0" baseItem="0"/>
    <dataField name="Sum of Profit" fld="11" baseField="0" baseItem="0"/>
  </dataFields>
  <formats count="2">
    <format dxfId="51">
      <pivotArea field="16" type="button" dataOnly="0" labelOnly="1" outline="0"/>
    </format>
    <format dxfId="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453CBC-2D8A-41D1-8F0C-79C895A8FB2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4:F11"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includeNewItemsInFilter="1">
      <items count="7">
        <item x="5"/>
        <item x="0"/>
        <item x="1"/>
        <item x="2"/>
        <item x="3"/>
        <item x="4"/>
        <item t="default"/>
      </items>
    </pivotField>
    <pivotField dataField="1" showAll="0"/>
    <pivotField showAll="0"/>
    <pivotField showAll="0"/>
    <pivotField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Count of Discount Band" fld="3" subtotal="count" baseField="0" baseItem="0"/>
  </dataFields>
  <chartFormats count="2">
    <chartFormat chart="4"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35F0D8-99E9-4DB4-8937-C83B783BCE9C}"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Q16:Z24" firstHeaderRow="1" firstDataRow="3" firstDataCol="1"/>
  <pivotFields count="19">
    <pivotField axis="axisRow"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dataField="1" showAll="0"/>
    <pivotField showAll="0"/>
    <pivotField showAll="0"/>
    <pivotField numFmtId="165" showAll="0">
      <items count="15">
        <item x="0"/>
        <item x="1"/>
        <item x="2"/>
        <item x="3"/>
        <item x="4"/>
        <item x="5"/>
        <item x="6"/>
        <item x="7"/>
        <item x="8"/>
        <item x="9"/>
        <item x="10"/>
        <item x="11"/>
        <item x="12"/>
        <item x="13"/>
        <item t="default"/>
      </items>
    </pivotField>
    <pivotField axis="axisCol" showAll="0">
      <items count="5">
        <item x="0"/>
        <item x="1"/>
        <item x="3"/>
        <item x="2"/>
        <item t="default"/>
      </items>
    </pivotField>
    <pivotField numFmtId="1" showAll="0"/>
    <pivotField showAll="0"/>
    <pivotField axis="axisCol"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2">
    <field x="16"/>
    <field x="13"/>
  </colFields>
  <colItems count="9">
    <i>
      <x/>
      <x v="2"/>
    </i>
    <i r="1">
      <x v="3"/>
    </i>
    <i t="default">
      <x/>
    </i>
    <i>
      <x v="1"/>
      <x/>
    </i>
    <i r="1">
      <x v="1"/>
    </i>
    <i r="1">
      <x v="2"/>
    </i>
    <i r="1">
      <x v="3"/>
    </i>
    <i t="default">
      <x v="1"/>
    </i>
    <i t="grand">
      <x/>
    </i>
  </colItems>
  <dataFields count="1">
    <dataField name="Sum of  Sales" fld="9" baseField="0" baseItem="0"/>
  </dataFields>
  <chartFormats count="8">
    <chartFormat chart="4" format="5"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5" format="0" series="1">
      <pivotArea type="data" outline="0" fieldPosition="0">
        <references count="3">
          <reference field="4294967294" count="1" selected="0">
            <x v="0"/>
          </reference>
          <reference field="13" count="1" selected="0">
            <x v="2"/>
          </reference>
          <reference field="16" count="1" selected="0">
            <x v="0"/>
          </reference>
        </references>
      </pivotArea>
    </chartFormat>
    <chartFormat chart="5" format="1" series="1">
      <pivotArea type="data" outline="0" fieldPosition="0">
        <references count="3">
          <reference field="4294967294" count="1" selected="0">
            <x v="0"/>
          </reference>
          <reference field="13" count="1" selected="0">
            <x v="3"/>
          </reference>
          <reference field="16" count="1" selected="0">
            <x v="0"/>
          </reference>
        </references>
      </pivotArea>
    </chartFormat>
    <chartFormat chart="5" format="2" series="1">
      <pivotArea type="data" outline="0" fieldPosition="0">
        <references count="3">
          <reference field="4294967294" count="1" selected="0">
            <x v="0"/>
          </reference>
          <reference field="13" count="1" selected="0">
            <x v="0"/>
          </reference>
          <reference field="16" count="1" selected="0">
            <x v="1"/>
          </reference>
        </references>
      </pivotArea>
    </chartFormat>
    <chartFormat chart="5" format="3" series="1">
      <pivotArea type="data" outline="0" fieldPosition="0">
        <references count="3">
          <reference field="4294967294" count="1" selected="0">
            <x v="0"/>
          </reference>
          <reference field="13" count="1" selected="0">
            <x v="1"/>
          </reference>
          <reference field="16" count="1" selected="0">
            <x v="1"/>
          </reference>
        </references>
      </pivotArea>
    </chartFormat>
    <chartFormat chart="5" format="4" series="1">
      <pivotArea type="data" outline="0" fieldPosition="0">
        <references count="3">
          <reference field="4294967294" count="1" selected="0">
            <x v="0"/>
          </reference>
          <reference field="13" count="1" selected="0">
            <x v="2"/>
          </reference>
          <reference field="16" count="1" selected="0">
            <x v="1"/>
          </reference>
        </references>
      </pivotArea>
    </chartFormat>
    <chartFormat chart="5" format="5" series="1">
      <pivotArea type="data" outline="0" fieldPosition="0">
        <references count="3">
          <reference field="4294967294" count="1" selected="0">
            <x v="0"/>
          </reference>
          <reference field="13" count="1" selected="0">
            <x v="3"/>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CC4CCEF-3B17-4934-B178-645DBE757818}" name="PivotTable3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O157:P164"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includeNewItemsInFilter="1">
      <items count="7">
        <item x="5"/>
        <item x="0"/>
        <item x="1"/>
        <item x="2"/>
        <item x="3"/>
        <item x="4"/>
        <item t="default"/>
      </items>
    </pivotField>
    <pivotField showAll="0"/>
    <pivotField showAll="0"/>
    <pivotField showAll="0"/>
    <pivotField showAll="0"/>
    <pivotField showAll="0"/>
    <pivotField showAll="0"/>
    <pivotField showAll="0"/>
    <pivotField dataField="1"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7">
    <i>
      <x/>
    </i>
    <i>
      <x v="1"/>
    </i>
    <i>
      <x v="2"/>
    </i>
    <i>
      <x v="3"/>
    </i>
    <i>
      <x v="4"/>
    </i>
    <i>
      <x v="5"/>
    </i>
    <i t="grand">
      <x/>
    </i>
  </rowItems>
  <colItems count="1">
    <i/>
  </colItems>
  <dataFields count="1">
    <dataField name=" COGS" fld="10" baseField="0" baseItem="32"/>
  </dataFields>
  <formats count="4">
    <format dxfId="55">
      <pivotArea field="16" type="button" dataOnly="0" labelOnly="1" outline="0"/>
    </format>
    <format dxfId="54">
      <pivotArea dataOnly="0" labelOnly="1" outline="0" axis="axisValues" fieldPosition="0"/>
    </format>
    <format dxfId="53">
      <pivotArea collapsedLevelsAreSubtotals="1" fieldPosition="0">
        <references count="1">
          <reference field="2" count="0"/>
        </references>
      </pivotArea>
    </format>
    <format dxfId="52">
      <pivotArea grandRow="1" outline="0" collapsedLevelsAreSubtotals="1" fieldPosition="0"/>
    </format>
  </formats>
  <chartFormats count="2">
    <chartFormat chart="2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E51EA2-0741-4BB6-8585-349062FD77C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6:B22" firstHeaderRow="1" firstDataRow="1" firstDataCol="1"/>
  <pivotFields count="19">
    <pivotField axis="axisRow"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Items count="1">
    <i/>
  </colItem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32305D7-CD00-422D-9236-C8F47CB7BD75}"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49:C54"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showAll="0"/>
    <pivotField showAll="0"/>
    <pivotField dataField="1" showAll="0"/>
    <pivotField numFmtId="165" showAll="0">
      <items count="15">
        <item x="0"/>
        <item x="1"/>
        <item x="2"/>
        <item x="3"/>
        <item x="4"/>
        <item x="5"/>
        <item x="6"/>
        <item x="7"/>
        <item x="8"/>
        <item x="9"/>
        <item x="10"/>
        <item x="11"/>
        <item x="12"/>
        <item x="13"/>
        <item t="default"/>
      </items>
    </pivotField>
    <pivotField axis="axisRow"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3"/>
  </rowFields>
  <rowItems count="5">
    <i>
      <x/>
    </i>
    <i>
      <x v="1"/>
    </i>
    <i>
      <x v="2"/>
    </i>
    <i>
      <x v="3"/>
    </i>
    <i t="grand">
      <x/>
    </i>
  </rowItems>
  <colItems count="1">
    <i/>
  </colItems>
  <dataFields count="1">
    <dataField name="Sum of Profit" fld="11" baseField="0" baseItem="0"/>
  </dataFields>
  <formats count="2">
    <format dxfId="58">
      <pivotArea field="16" type="button" dataOnly="0" labelOnly="1" outline="0"/>
    </format>
    <format dxfId="57">
      <pivotArea dataOnly="0" labelOnly="1" outline="0" axis="axisValues" fieldPosition="0"/>
    </format>
  </formats>
  <chartFormats count="3">
    <chartFormat chart="12" format="11"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5DD6C97-9471-47FB-9EC9-C082FA62B916}"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K193:N199" firstHeaderRow="1" firstDataRow="2"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showAll="0"/>
    <pivotField showAll="0"/>
    <pivotField dataField="1" showAll="0"/>
    <pivotField numFmtId="165" showAll="0">
      <items count="15">
        <item x="0"/>
        <item x="1"/>
        <item x="2"/>
        <item x="3"/>
        <item x="4"/>
        <item x="5"/>
        <item x="6"/>
        <item x="7"/>
        <item x="8"/>
        <item x="9"/>
        <item x="10"/>
        <item x="11"/>
        <item x="12"/>
        <item x="13"/>
        <item t="default"/>
      </items>
    </pivotField>
    <pivotField axis="axisRow" showAll="0">
      <items count="5">
        <item x="0"/>
        <item x="1"/>
        <item x="3"/>
        <item x="2"/>
        <item t="default"/>
      </items>
    </pivotField>
    <pivotField numFmtId="1" showAll="0"/>
    <pivotField showAll="0"/>
    <pivotField axis="axisCol"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3"/>
  </rowFields>
  <rowItems count="5">
    <i>
      <x/>
    </i>
    <i>
      <x v="1"/>
    </i>
    <i>
      <x v="2"/>
    </i>
    <i>
      <x v="3"/>
    </i>
    <i t="grand">
      <x/>
    </i>
  </rowItems>
  <colFields count="1">
    <field x="16"/>
  </colFields>
  <colItems count="3">
    <i>
      <x/>
    </i>
    <i>
      <x v="1"/>
    </i>
    <i t="grand">
      <x/>
    </i>
  </colItems>
  <dataFields count="1">
    <dataField name="Sum of Profit" fld="11" baseField="0" baseItem="0"/>
  </dataFields>
  <formats count="4">
    <format dxfId="62">
      <pivotArea field="16" type="button" dataOnly="0" labelOnly="1" outline="0" axis="axisCol" fieldPosition="0"/>
    </format>
    <format dxfId="61">
      <pivotArea dataOnly="0" labelOnly="1" outline="0" axis="axisValues" fieldPosition="0"/>
    </format>
    <format dxfId="60">
      <pivotArea collapsedLevelsAreSubtotals="1" fieldPosition="0">
        <references count="2">
          <reference field="13" count="0"/>
          <reference field="16" count="1" selected="0">
            <x v="1"/>
          </reference>
        </references>
      </pivotArea>
    </format>
    <format dxfId="59">
      <pivotArea field="13" grandCol="1" collapsedLevelsAreSubtotals="1" axis="axisRow"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45DB6D2-AF3C-47B5-BEED-F46695298785}"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ountry">
  <location ref="Q4:R10" firstHeaderRow="1" firstDataRow="1" firstDataCol="1"/>
  <pivotFields count="19">
    <pivotField showAll="0">
      <items count="6">
        <item x="2"/>
        <item x="3"/>
        <item x="0"/>
        <item x="1"/>
        <item x="4"/>
        <item t="default"/>
      </items>
    </pivotField>
    <pivotField axis="axisRow" showAll="0">
      <items count="6">
        <item x="0"/>
        <item x="2"/>
        <item x="1"/>
        <item x="3"/>
        <item x="4"/>
        <item t="default"/>
      </items>
    </pivotField>
    <pivotField showAll="0" includeNewItemsInFilter="1"/>
    <pivotField showAll="0"/>
    <pivotField showAll="0"/>
    <pivotField showAll="0"/>
    <pivotField showAll="0"/>
    <pivotField showAll="0"/>
    <pivotField showAll="0"/>
    <pivotField dataField="1"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
  </rowFields>
  <rowItems count="6">
    <i>
      <x/>
    </i>
    <i>
      <x v="1"/>
    </i>
    <i>
      <x v="2"/>
    </i>
    <i>
      <x v="3"/>
    </i>
    <i>
      <x v="4"/>
    </i>
    <i t="grand">
      <x/>
    </i>
  </rowItems>
  <colItems count="1">
    <i/>
  </colItems>
  <dataFields count="1">
    <dataField name="Sales by Region" fld="9" baseField="0" baseItem="0" numFmtId="44"/>
  </dataFields>
  <formats count="3">
    <format dxfId="65">
      <pivotArea field="16" type="button" dataOnly="0" labelOnly="1" outline="0"/>
    </format>
    <format dxfId="64">
      <pivotArea dataOnly="0" labelOnly="1" outline="0" axis="axisValues" fieldPosition="0"/>
    </format>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EE02457-25F8-4DEB-83A1-598C7D95DE2A}"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E58:F66"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axis="axisRow" showAll="0">
      <items count="8">
        <item x="6"/>
        <item x="3"/>
        <item x="1"/>
        <item x="0"/>
        <item x="4"/>
        <item x="5"/>
        <item x="2"/>
        <item t="default"/>
      </items>
    </pivotField>
    <pivotField showAll="0"/>
    <pivotField showAll="0"/>
    <pivotField dataField="1"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6"/>
  </rowFields>
  <rowItems count="8">
    <i>
      <x/>
    </i>
    <i>
      <x v="1"/>
    </i>
    <i>
      <x v="2"/>
    </i>
    <i>
      <x v="3"/>
    </i>
    <i>
      <x v="4"/>
    </i>
    <i>
      <x v="5"/>
    </i>
    <i>
      <x v="6"/>
    </i>
    <i t="grand">
      <x/>
    </i>
  </rowItems>
  <colItems count="1">
    <i/>
  </colItems>
  <dataFields count="1">
    <dataField name="Sum of  Sales" fld="9" baseField="0" baseItem="0"/>
  </dataFields>
  <formats count="3">
    <format dxfId="68">
      <pivotArea field="16" type="button" dataOnly="0" labelOnly="1" outline="0"/>
    </format>
    <format dxfId="67">
      <pivotArea dataOnly="0" labelOnly="1" outline="0" axis="axisValues" fieldPosition="0"/>
    </format>
    <format dxfId="66">
      <pivotArea collapsedLevelsAreSubtotals="1" fieldPosition="0">
        <references count="1">
          <reference field="6" count="0"/>
        </references>
      </pivotArea>
    </format>
  </formats>
  <chartFormats count="2">
    <chartFormat chart="12" format="1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BD471B-76FF-4546-84CC-511EC5B5260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9" rowHeaderCaption="country">
  <location ref="Q59:R78"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showAll="0"/>
    <pivotField showAll="0"/>
    <pivotField dataField="1"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axis="axisRow" showAll="0">
      <items count="13">
        <item x="0"/>
        <item x="8"/>
        <item x="3"/>
        <item x="10"/>
        <item x="11"/>
        <item x="1"/>
        <item x="4"/>
        <item x="5"/>
        <item x="6"/>
        <item x="7"/>
        <item x="9"/>
        <item x="2"/>
        <item t="default"/>
      </items>
    </pivotField>
    <pivotField axis="axisRow"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2">
    <field x="16"/>
    <field x="15"/>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Profit" fld="11" baseField="0" baseItem="0"/>
  </dataFields>
  <formats count="2">
    <format dxfId="5">
      <pivotArea field="16" type="button" dataOnly="0" labelOnly="1" outline="0" axis="axisRow" fieldPosition="0"/>
    </format>
    <format dxfId="4">
      <pivotArea dataOnly="0" labelOnly="1" outline="0" axis="axisValues" fieldPosition="0"/>
    </format>
  </formats>
  <chartFormats count="3">
    <chartFormat chart="33" format="2"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C1876EF-06F4-400B-8F25-A380BA4D8240}"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D78:F87" firstHeaderRow="0" firstDataRow="1"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dataField="1" showAll="0"/>
    <pivotField showAll="0"/>
    <pivotField dataField="1" showAll="0"/>
    <pivotField numFmtId="165" showAll="0">
      <items count="15">
        <item x="0"/>
        <item x="1"/>
        <item x="2"/>
        <item x="3"/>
        <item x="4"/>
        <item x="5"/>
        <item x="6"/>
        <item x="7"/>
        <item x="8"/>
        <item x="9"/>
        <item x="10"/>
        <item x="11"/>
        <item x="12"/>
        <item x="13"/>
        <item t="default"/>
      </items>
    </pivotField>
    <pivotField axis="axisRow" showAll="0">
      <items count="5">
        <item x="0"/>
        <item x="1"/>
        <item x="3"/>
        <item x="2"/>
        <item t="default"/>
      </items>
    </pivotField>
    <pivotField numFmtId="1" showAll="0"/>
    <pivotField showAll="0"/>
    <pivotField axis="axisRow"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2">
    <field x="16"/>
    <field x="13"/>
  </rowFields>
  <rowItems count="9">
    <i>
      <x/>
    </i>
    <i r="1">
      <x v="2"/>
    </i>
    <i r="1">
      <x v="3"/>
    </i>
    <i>
      <x v="1"/>
    </i>
    <i r="1">
      <x/>
    </i>
    <i r="1">
      <x v="1"/>
    </i>
    <i r="1">
      <x v="2"/>
    </i>
    <i r="1">
      <x v="3"/>
    </i>
    <i t="grand">
      <x/>
    </i>
  </rowItems>
  <colFields count="1">
    <field x="-2"/>
  </colFields>
  <colItems count="2">
    <i>
      <x/>
    </i>
    <i i="1">
      <x v="1"/>
    </i>
  </colItems>
  <dataFields count="2">
    <dataField name="Sum of  Sales" fld="9" baseField="0" baseItem="0"/>
    <dataField name="Sum of Profit" fld="11" baseField="0" baseItem="0"/>
  </dataFields>
  <formats count="2">
    <format dxfId="70">
      <pivotArea field="16" type="button" dataOnly="0" labelOnly="1" outline="0" axis="axisRow" fieldPosition="0"/>
    </format>
    <format dxfId="69">
      <pivotArea dataOnly="0" labelOnly="1" outline="0" axis="axisValues" fieldPosition="0"/>
    </format>
  </formats>
  <chartFormats count="2">
    <chartFormat chart="12" format="1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B68E587-6E4A-435B-A93A-855C47806B02}"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B40:E46" firstHeaderRow="1" firstDataRow="2"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axis="axisRow" showAll="0">
      <items count="5">
        <item x="1"/>
        <item x="2"/>
        <item x="3"/>
        <item x="0"/>
        <item t="default"/>
      </items>
    </pivotField>
    <pivotField showAll="0"/>
    <pivotField showAll="0"/>
    <pivotField showAll="0"/>
    <pivotField showAll="0"/>
    <pivotField dataField="1"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axis="axisCol"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Fields count="1">
    <field x="16"/>
  </colFields>
  <colItems count="3">
    <i>
      <x/>
    </i>
    <i>
      <x v="1"/>
    </i>
    <i t="grand">
      <x/>
    </i>
  </colItems>
  <dataFields count="1">
    <dataField name="Sum of Discounts" fld="8" baseField="0" baseItem="0" numFmtId="9"/>
  </dataFields>
  <formats count="3">
    <format dxfId="73">
      <pivotArea field="16" type="button" dataOnly="0" labelOnly="1" outline="0" axis="axisCol" fieldPosition="0"/>
    </format>
    <format dxfId="72">
      <pivotArea dataOnly="0" labelOnly="1" outline="0" axis="axisValues" fieldPosition="0"/>
    </format>
    <format dxfId="71">
      <pivotArea outline="0" collapsedLevelsAreSubtotals="1" fieldPosition="0"/>
    </format>
  </formats>
  <chartFormats count="8">
    <chartFormat chart="7" format="5" series="1">
      <pivotArea type="data" outline="0" fieldPosition="0">
        <references count="1">
          <reference field="16" count="1" selected="0">
            <x v="0"/>
          </reference>
        </references>
      </pivotArea>
    </chartFormat>
    <chartFormat chart="7" format="6" series="1">
      <pivotArea type="data" outline="0" fieldPosition="0">
        <references count="1">
          <reference field="16" count="1" selected="0">
            <x v="1"/>
          </reference>
        </references>
      </pivotArea>
    </chartFormat>
    <chartFormat chart="6" format="8" series="1">
      <pivotArea type="data" outline="0" fieldPosition="0">
        <references count="1">
          <reference field="16" count="1" selected="0">
            <x v="0"/>
          </reference>
        </references>
      </pivotArea>
    </chartFormat>
    <chartFormat chart="6" format="9" series="1">
      <pivotArea type="data" outline="0" fieldPosition="0">
        <references count="1">
          <reference field="16" count="1" selected="0">
            <x v="1"/>
          </reference>
        </references>
      </pivotArea>
    </chartFormat>
    <chartFormat chart="5" format="12" series="1">
      <pivotArea type="data" outline="0" fieldPosition="0">
        <references count="1">
          <reference field="16" count="1" selected="0">
            <x v="0"/>
          </reference>
        </references>
      </pivotArea>
    </chartFormat>
    <chartFormat chart="5" format="13" series="1">
      <pivotArea type="data" outline="0" fieldPosition="0">
        <references count="1">
          <reference field="16" count="1" selected="0">
            <x v="1"/>
          </reference>
        </references>
      </pivotArea>
    </chartFormat>
    <chartFormat chart="11" format="0" series="1">
      <pivotArea type="data" outline="0" fieldPosition="0">
        <references count="2">
          <reference field="4294967294" count="1" selected="0">
            <x v="0"/>
          </reference>
          <reference field="16" count="1" selected="0">
            <x v="0"/>
          </reference>
        </references>
      </pivotArea>
    </chartFormat>
    <chartFormat chart="11" format="1"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6FC8C9D-C23B-47A4-8885-D17D2C40C35D}"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40:H56" firstHeaderRow="1" firstDataRow="1" firstDataCol="1"/>
  <pivotFields count="19">
    <pivotField axis="axisRow"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dataField="1"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0"/>
    <field x="18"/>
  </rowFields>
  <rowItems count="16">
    <i>
      <x/>
    </i>
    <i r="1">
      <x v="1"/>
    </i>
    <i r="1">
      <x v="2"/>
    </i>
    <i>
      <x v="1"/>
    </i>
    <i r="1">
      <x v="1"/>
    </i>
    <i r="1">
      <x v="2"/>
    </i>
    <i>
      <x v="2"/>
    </i>
    <i r="1">
      <x v="1"/>
    </i>
    <i r="1">
      <x v="2"/>
    </i>
    <i>
      <x v="3"/>
    </i>
    <i r="1">
      <x v="1"/>
    </i>
    <i r="1">
      <x v="2"/>
    </i>
    <i>
      <x v="4"/>
    </i>
    <i r="1">
      <x v="1"/>
    </i>
    <i r="1">
      <x v="2"/>
    </i>
    <i t="grand">
      <x/>
    </i>
  </rowItems>
  <colItems count="1">
    <i/>
  </colItems>
  <dataFields count="1">
    <dataField name="Sum of  Sales" fld="9" baseField="0" baseItem="0" numFmtId="44"/>
  </dataFields>
  <formats count="3">
    <format dxfId="76">
      <pivotArea field="16" type="button" dataOnly="0" labelOnly="1" outline="0"/>
    </format>
    <format dxfId="75">
      <pivotArea dataOnly="0" labelOnly="1" outline="0" axis="axisValues" fieldPosition="0"/>
    </format>
    <format dxfId="74">
      <pivotArea outline="0" collapsedLevelsAreSubtotals="1" fieldPosition="0"/>
    </format>
  </formats>
  <chartFormats count="13">
    <chartFormat chart="11" format="2"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2" series="1">
      <pivotArea type="data" outline="0" fieldPosition="0">
        <references count="2">
          <reference field="4294967294" count="1" selected="0">
            <x v="0"/>
          </reference>
          <reference field="0" count="1" selected="0">
            <x v="1"/>
          </reference>
        </references>
      </pivotArea>
    </chartFormat>
    <chartFormat chart="12" format="3" series="1">
      <pivotArea type="data" outline="0" fieldPosition="0">
        <references count="2">
          <reference field="4294967294" count="1" selected="0">
            <x v="0"/>
          </reference>
          <reference field="0" count="1" selected="0">
            <x v="2"/>
          </reference>
        </references>
      </pivotArea>
    </chartFormat>
    <chartFormat chart="12" format="4" series="1">
      <pivotArea type="data" outline="0" fieldPosition="0">
        <references count="2">
          <reference field="4294967294" count="1" selected="0">
            <x v="0"/>
          </reference>
          <reference field="0" count="1" selected="0">
            <x v="3"/>
          </reference>
        </references>
      </pivotArea>
    </chartFormat>
    <chartFormat chart="12" format="5" series="1">
      <pivotArea type="data" outline="0" fieldPosition="0">
        <references count="2">
          <reference field="4294967294" count="1" selected="0">
            <x v="0"/>
          </reference>
          <reference field="0" count="1" selected="0">
            <x v="4"/>
          </reference>
        </references>
      </pivotArea>
    </chartFormat>
    <chartFormat chart="7" format="9" series="1">
      <pivotArea type="data" outline="0" fieldPosition="0">
        <references count="2">
          <reference field="4294967294" count="1" selected="0">
            <x v="0"/>
          </reference>
          <reference field="0" count="1" selected="0">
            <x v="1"/>
          </reference>
        </references>
      </pivotArea>
    </chartFormat>
    <chartFormat chart="7" format="10" series="1">
      <pivotArea type="data" outline="0" fieldPosition="0">
        <references count="2">
          <reference field="4294967294" count="1" selected="0">
            <x v="0"/>
          </reference>
          <reference field="0" count="1" selected="0">
            <x v="2"/>
          </reference>
        </references>
      </pivotArea>
    </chartFormat>
    <chartFormat chart="7" format="11" series="1">
      <pivotArea type="data" outline="0" fieldPosition="0">
        <references count="2">
          <reference field="4294967294" count="1" selected="0">
            <x v="0"/>
          </reference>
          <reference field="0" count="1" selected="0">
            <x v="3"/>
          </reference>
        </references>
      </pivotArea>
    </chartFormat>
    <chartFormat chart="7" format="12"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C7FFC8C-2874-448D-807A-1E3497B14B1F}"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E16:G22" firstHeaderRow="0" firstDataRow="1" firstDataCol="1"/>
  <pivotFields count="19">
    <pivotField axis="axisRow"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dataField="1" showAll="0"/>
    <pivotField showAll="0"/>
    <pivotField dataField="1"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1"/>
    </i>
    <i>
      <x v="4"/>
    </i>
    <i>
      <x v="2"/>
    </i>
    <i t="grand">
      <x/>
    </i>
  </rowItems>
  <colFields count="1">
    <field x="-2"/>
  </colFields>
  <colItems count="2">
    <i>
      <x/>
    </i>
    <i i="1">
      <x v="1"/>
    </i>
  </colItems>
  <dataFields count="2">
    <dataField name="Sales" fld="9" baseField="0" baseItem="0" numFmtId="44"/>
    <dataField name=" Profit" fld="11" baseField="0" baseItem="0"/>
  </dataFields>
  <formats count="6">
    <format dxfId="82">
      <pivotArea type="all" dataOnly="0" outline="0" fieldPosition="0"/>
    </format>
    <format dxfId="81">
      <pivotArea outline="0" collapsedLevelsAreSubtotals="1" fieldPosition="0"/>
    </format>
    <format dxfId="80">
      <pivotArea field="0" type="button" dataOnly="0" labelOnly="1" outline="0" axis="axisRow" fieldPosition="0"/>
    </format>
    <format dxfId="79">
      <pivotArea dataOnly="0" labelOnly="1" fieldPosition="0">
        <references count="1">
          <reference field="0" count="0"/>
        </references>
      </pivotArea>
    </format>
    <format dxfId="78">
      <pivotArea dataOnly="0" labelOnly="1" grandRow="1" outline="0" fieldPosition="0"/>
    </format>
    <format dxfId="77">
      <pivotArea dataOnly="0" labelOnly="1" outline="0" axis="axisValues" fieldPosition="0"/>
    </format>
  </formats>
  <chartFormats count="42">
    <chartFormat chart="4" format="5"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 chart="8" format="12">
      <pivotArea type="data" outline="0" fieldPosition="0">
        <references count="2">
          <reference field="4294967294" count="1" selected="0">
            <x v="0"/>
          </reference>
          <reference field="0" count="1" selected="0">
            <x v="3"/>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1"/>
          </reference>
        </references>
      </pivotArea>
    </chartFormat>
    <chartFormat chart="8" format="15">
      <pivotArea type="data" outline="0" fieldPosition="0">
        <references count="2">
          <reference field="4294967294" count="1" selected="0">
            <x v="1"/>
          </reference>
          <reference field="0" count="1" selected="0">
            <x v="2"/>
          </reference>
        </references>
      </pivotArea>
    </chartFormat>
    <chartFormat chart="8" format="16">
      <pivotArea type="data" outline="0" fieldPosition="0">
        <references count="2">
          <reference field="4294967294" count="1" selected="0">
            <x v="1"/>
          </reference>
          <reference field="0" count="1" selected="0">
            <x v="4"/>
          </reference>
        </references>
      </pivotArea>
    </chartFormat>
    <chartFormat chart="8" format="17">
      <pivotArea type="data" outline="0" fieldPosition="0">
        <references count="2">
          <reference field="4294967294" count="1" selected="0">
            <x v="1"/>
          </reference>
          <reference field="0" count="1" selected="0">
            <x v="1"/>
          </reference>
        </references>
      </pivotArea>
    </chartFormat>
    <chartFormat chart="8" format="18">
      <pivotArea type="data" outline="0" fieldPosition="0">
        <references count="2">
          <reference field="4294967294" count="1" selected="0">
            <x v="1"/>
          </reference>
          <reference field="0" count="1" selected="0">
            <x v="3"/>
          </reference>
        </references>
      </pivotArea>
    </chartFormat>
    <chartFormat chart="8" format="19">
      <pivotArea type="data" outline="0" fieldPosition="0">
        <references count="2">
          <reference field="4294967294" count="1" selected="0">
            <x v="1"/>
          </reference>
          <reference field="0" count="1" selected="0">
            <x v="0"/>
          </reference>
        </references>
      </pivotArea>
    </chartFormat>
    <chartFormat chart="8" format="20">
      <pivotArea type="data" outline="0" fieldPosition="0">
        <references count="2">
          <reference field="4294967294" count="1" selected="0">
            <x v="0"/>
          </reference>
          <reference field="0" count="1" selected="0">
            <x v="2"/>
          </reference>
        </references>
      </pivotArea>
    </chartFormat>
    <chartFormat chart="8" format="21">
      <pivotArea type="data" outline="0" fieldPosition="0">
        <references count="2">
          <reference field="4294967294" count="1" selected="0">
            <x v="0"/>
          </reference>
          <reference field="0" count="1" selected="0">
            <x v="4"/>
          </reference>
        </references>
      </pivotArea>
    </chartFormat>
    <chartFormat chart="12" format="36" series="1">
      <pivotArea type="data" outline="0" fieldPosition="0">
        <references count="1">
          <reference field="4294967294" count="1" selected="0">
            <x v="0"/>
          </reference>
        </references>
      </pivotArea>
    </chartFormat>
    <chartFormat chart="12" format="37">
      <pivotArea type="data" outline="0" fieldPosition="0">
        <references count="2">
          <reference field="4294967294" count="1" selected="0">
            <x v="0"/>
          </reference>
          <reference field="0" count="1" selected="0">
            <x v="0"/>
          </reference>
        </references>
      </pivotArea>
    </chartFormat>
    <chartFormat chart="12" format="38">
      <pivotArea type="data" outline="0" fieldPosition="0">
        <references count="2">
          <reference field="4294967294" count="1" selected="0">
            <x v="0"/>
          </reference>
          <reference field="0" count="1" selected="0">
            <x v="3"/>
          </reference>
        </references>
      </pivotArea>
    </chartFormat>
    <chartFormat chart="12" format="39">
      <pivotArea type="data" outline="0" fieldPosition="0">
        <references count="2">
          <reference field="4294967294" count="1" selected="0">
            <x v="0"/>
          </reference>
          <reference field="0" count="1" selected="0">
            <x v="1"/>
          </reference>
        </references>
      </pivotArea>
    </chartFormat>
    <chartFormat chart="12" format="40">
      <pivotArea type="data" outline="0" fieldPosition="0">
        <references count="2">
          <reference field="4294967294" count="1" selected="0">
            <x v="0"/>
          </reference>
          <reference field="0" count="1" selected="0">
            <x v="4"/>
          </reference>
        </references>
      </pivotArea>
    </chartFormat>
    <chartFormat chart="12" format="41">
      <pivotArea type="data" outline="0" fieldPosition="0">
        <references count="2">
          <reference field="4294967294" count="1" selected="0">
            <x v="0"/>
          </reference>
          <reference field="0" count="1" selected="0">
            <x v="2"/>
          </reference>
        </references>
      </pivotArea>
    </chartFormat>
    <chartFormat chart="12" format="42" series="1">
      <pivotArea type="data" outline="0" fieldPosition="0">
        <references count="1">
          <reference field="4294967294" count="1" selected="0">
            <x v="1"/>
          </reference>
        </references>
      </pivotArea>
    </chartFormat>
    <chartFormat chart="13" format="43" series="1">
      <pivotArea type="data" outline="0" fieldPosition="0">
        <references count="1">
          <reference field="4294967294" count="1" selected="0">
            <x v="0"/>
          </reference>
        </references>
      </pivotArea>
    </chartFormat>
    <chartFormat chart="13" format="44">
      <pivotArea type="data" outline="0" fieldPosition="0">
        <references count="2">
          <reference field="4294967294" count="1" selected="0">
            <x v="0"/>
          </reference>
          <reference field="0" count="1" selected="0">
            <x v="0"/>
          </reference>
        </references>
      </pivotArea>
    </chartFormat>
    <chartFormat chart="13" format="45">
      <pivotArea type="data" outline="0" fieldPosition="0">
        <references count="2">
          <reference field="4294967294" count="1" selected="0">
            <x v="0"/>
          </reference>
          <reference field="0" count="1" selected="0">
            <x v="3"/>
          </reference>
        </references>
      </pivotArea>
    </chartFormat>
    <chartFormat chart="13" format="46">
      <pivotArea type="data" outline="0" fieldPosition="0">
        <references count="2">
          <reference field="4294967294" count="1" selected="0">
            <x v="0"/>
          </reference>
          <reference field="0" count="1" selected="0">
            <x v="1"/>
          </reference>
        </references>
      </pivotArea>
    </chartFormat>
    <chartFormat chart="13" format="47">
      <pivotArea type="data" outline="0" fieldPosition="0">
        <references count="2">
          <reference field="4294967294" count="1" selected="0">
            <x v="0"/>
          </reference>
          <reference field="0" count="1" selected="0">
            <x v="4"/>
          </reference>
        </references>
      </pivotArea>
    </chartFormat>
    <chartFormat chart="13" format="48">
      <pivotArea type="data" outline="0" fieldPosition="0">
        <references count="2">
          <reference field="4294967294" count="1" selected="0">
            <x v="0"/>
          </reference>
          <reference field="0" count="1" selected="0">
            <x v="2"/>
          </reference>
        </references>
      </pivotArea>
    </chartFormat>
    <chartFormat chart="13" format="49" series="1">
      <pivotArea type="data" outline="0" fieldPosition="0">
        <references count="1">
          <reference field="4294967294" count="1" selected="0">
            <x v="1"/>
          </reference>
        </references>
      </pivotArea>
    </chartFormat>
    <chartFormat chart="18" format="22" series="1">
      <pivotArea type="data" outline="0" fieldPosition="0">
        <references count="1">
          <reference field="4294967294" count="1" selected="0">
            <x v="0"/>
          </reference>
        </references>
      </pivotArea>
    </chartFormat>
    <chartFormat chart="18" format="23">
      <pivotArea type="data" outline="0" fieldPosition="0">
        <references count="2">
          <reference field="4294967294" count="1" selected="0">
            <x v="0"/>
          </reference>
          <reference field="0" count="1" selected="0">
            <x v="0"/>
          </reference>
        </references>
      </pivotArea>
    </chartFormat>
    <chartFormat chart="18" format="24">
      <pivotArea type="data" outline="0" fieldPosition="0">
        <references count="2">
          <reference field="4294967294" count="1" selected="0">
            <x v="0"/>
          </reference>
          <reference field="0" count="1" selected="0">
            <x v="3"/>
          </reference>
        </references>
      </pivotArea>
    </chartFormat>
    <chartFormat chart="18" format="25">
      <pivotArea type="data" outline="0" fieldPosition="0">
        <references count="2">
          <reference field="4294967294" count="1" selected="0">
            <x v="0"/>
          </reference>
          <reference field="0" count="1" selected="0">
            <x v="1"/>
          </reference>
        </references>
      </pivotArea>
    </chartFormat>
    <chartFormat chart="18" format="26">
      <pivotArea type="data" outline="0" fieldPosition="0">
        <references count="2">
          <reference field="4294967294" count="1" selected="0">
            <x v="0"/>
          </reference>
          <reference field="0" count="1" selected="0">
            <x v="4"/>
          </reference>
        </references>
      </pivotArea>
    </chartFormat>
    <chartFormat chart="18" format="27">
      <pivotArea type="data" outline="0" fieldPosition="0">
        <references count="2">
          <reference field="4294967294" count="1" selected="0">
            <x v="0"/>
          </reference>
          <reference field="0" count="1" selected="0">
            <x v="2"/>
          </reference>
        </references>
      </pivotArea>
    </chartFormat>
    <chartFormat chart="18" format="28" series="1">
      <pivotArea type="data" outline="0" fieldPosition="0">
        <references count="1">
          <reference field="4294967294" count="1" selected="0">
            <x v="1"/>
          </reference>
        </references>
      </pivotArea>
    </chartFormat>
    <chartFormat chart="19" format="29" series="1">
      <pivotArea type="data" outline="0" fieldPosition="0">
        <references count="1">
          <reference field="4294967294" count="1" selected="0">
            <x v="0"/>
          </reference>
        </references>
      </pivotArea>
    </chartFormat>
    <chartFormat chart="19" format="30">
      <pivotArea type="data" outline="0" fieldPosition="0">
        <references count="2">
          <reference field="4294967294" count="1" selected="0">
            <x v="0"/>
          </reference>
          <reference field="0" count="1" selected="0">
            <x v="0"/>
          </reference>
        </references>
      </pivotArea>
    </chartFormat>
    <chartFormat chart="19" format="31">
      <pivotArea type="data" outline="0" fieldPosition="0">
        <references count="2">
          <reference field="4294967294" count="1" selected="0">
            <x v="0"/>
          </reference>
          <reference field="0" count="1" selected="0">
            <x v="3"/>
          </reference>
        </references>
      </pivotArea>
    </chartFormat>
    <chartFormat chart="19" format="32">
      <pivotArea type="data" outline="0" fieldPosition="0">
        <references count="2">
          <reference field="4294967294" count="1" selected="0">
            <x v="0"/>
          </reference>
          <reference field="0" count="1" selected="0">
            <x v="1"/>
          </reference>
        </references>
      </pivotArea>
    </chartFormat>
    <chartFormat chart="19" format="33">
      <pivotArea type="data" outline="0" fieldPosition="0">
        <references count="2">
          <reference field="4294967294" count="1" selected="0">
            <x v="0"/>
          </reference>
          <reference field="0" count="1" selected="0">
            <x v="4"/>
          </reference>
        </references>
      </pivotArea>
    </chartFormat>
    <chartFormat chart="19" format="34">
      <pivotArea type="data" outline="0" fieldPosition="0">
        <references count="2">
          <reference field="4294967294" count="1" selected="0">
            <x v="0"/>
          </reference>
          <reference field="0" count="1" selected="0">
            <x v="2"/>
          </reference>
        </references>
      </pivotArea>
    </chartFormat>
    <chartFormat chart="19" format="3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18FD778-9962-4C2F-9DCB-F26D413263FA}"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E26:G35" firstHeaderRow="0" firstDataRow="1"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dataField="1" showAll="0"/>
    <pivotField showAll="0"/>
    <pivotField dataField="1" showAll="0"/>
    <pivotField numFmtId="165" showAll="0">
      <items count="15">
        <item x="0"/>
        <item x="1"/>
        <item x="2"/>
        <item x="3"/>
        <item x="4"/>
        <item x="5"/>
        <item x="6"/>
        <item x="7"/>
        <item x="8"/>
        <item x="9"/>
        <item x="10"/>
        <item x="11"/>
        <item x="12"/>
        <item x="13"/>
        <item t="default"/>
      </items>
    </pivotField>
    <pivotField axis="axisRow" showAll="0">
      <items count="5">
        <item x="0"/>
        <item x="1"/>
        <item x="3"/>
        <item x="2"/>
        <item t="default"/>
      </items>
    </pivotField>
    <pivotField numFmtId="1" showAll="0"/>
    <pivotField showAll="0"/>
    <pivotField axis="axisRow"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2">
    <field x="16"/>
    <field x="13"/>
  </rowFields>
  <rowItems count="9">
    <i>
      <x/>
    </i>
    <i r="1">
      <x v="2"/>
    </i>
    <i r="1">
      <x v="3"/>
    </i>
    <i>
      <x v="1"/>
    </i>
    <i r="1">
      <x/>
    </i>
    <i r="1">
      <x v="1"/>
    </i>
    <i r="1">
      <x v="2"/>
    </i>
    <i r="1">
      <x v="3"/>
    </i>
    <i t="grand">
      <x/>
    </i>
  </rowItems>
  <colFields count="1">
    <field x="-2"/>
  </colFields>
  <colItems count="2">
    <i>
      <x/>
    </i>
    <i i="1">
      <x v="1"/>
    </i>
  </colItems>
  <dataFields count="2">
    <dataField name="Sales" fld="9" baseField="0" baseItem="32"/>
    <dataField name="  Profit" fld="11" baseField="0" baseItem="32"/>
  </dataFields>
  <formats count="3">
    <format dxfId="85">
      <pivotArea field="16" type="button" dataOnly="0" labelOnly="1" outline="0" axis="axisRow" fieldPosition="0"/>
    </format>
    <format dxfId="84">
      <pivotArea dataOnly="0" labelOnly="1" outline="0" axis="axisValues" fieldPosition="0"/>
    </format>
    <format dxfId="83">
      <pivotArea outline="0" collapsedLevelsAreSubtotals="1" fieldPosition="0"/>
    </format>
  </formats>
  <chartFormats count="41">
    <chartFormat chart="4" format="5"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5" format="0" series="1">
      <pivotArea type="data" outline="0" fieldPosition="0">
        <references count="3">
          <reference field="4294967294" count="1" selected="0">
            <x v="0"/>
          </reference>
          <reference field="13" count="1" selected="0">
            <x v="2"/>
          </reference>
          <reference field="16" count="1" selected="0">
            <x v="0"/>
          </reference>
        </references>
      </pivotArea>
    </chartFormat>
    <chartFormat chart="5" format="1" series="1">
      <pivotArea type="data" outline="0" fieldPosition="0">
        <references count="3">
          <reference field="4294967294" count="1" selected="0">
            <x v="0"/>
          </reference>
          <reference field="13" count="1" selected="0">
            <x v="3"/>
          </reference>
          <reference field="16" count="1" selected="0">
            <x v="0"/>
          </reference>
        </references>
      </pivotArea>
    </chartFormat>
    <chartFormat chart="5" format="2" series="1">
      <pivotArea type="data" outline="0" fieldPosition="0">
        <references count="3">
          <reference field="4294967294" count="1" selected="0">
            <x v="0"/>
          </reference>
          <reference field="13" count="1" selected="0">
            <x v="0"/>
          </reference>
          <reference field="16" count="1" selected="0">
            <x v="1"/>
          </reference>
        </references>
      </pivotArea>
    </chartFormat>
    <chartFormat chart="5" format="3" series="1">
      <pivotArea type="data" outline="0" fieldPosition="0">
        <references count="3">
          <reference field="4294967294" count="1" selected="0">
            <x v="0"/>
          </reference>
          <reference field="13" count="1" selected="0">
            <x v="1"/>
          </reference>
          <reference field="16" count="1" selected="0">
            <x v="1"/>
          </reference>
        </references>
      </pivotArea>
    </chartFormat>
    <chartFormat chart="5" format="4" series="1">
      <pivotArea type="data" outline="0" fieldPosition="0">
        <references count="3">
          <reference field="4294967294" count="1" selected="0">
            <x v="0"/>
          </reference>
          <reference field="13" count="1" selected="0">
            <x v="2"/>
          </reference>
          <reference field="16" count="1" selected="0">
            <x v="1"/>
          </reference>
        </references>
      </pivotArea>
    </chartFormat>
    <chartFormat chart="5" format="5" series="1">
      <pivotArea type="data" outline="0" fieldPosition="0">
        <references count="3">
          <reference field="4294967294" count="1" selected="0">
            <x v="0"/>
          </reference>
          <reference field="13" count="1" selected="0">
            <x v="3"/>
          </reference>
          <reference field="16" count="1" selected="0">
            <x v="1"/>
          </reference>
        </references>
      </pivotArea>
    </chartFormat>
    <chartFormat chart="5" format="6" series="1">
      <pivotArea type="data" outline="0" fieldPosition="0">
        <references count="2">
          <reference field="4294967294" count="1" selected="0">
            <x v="0"/>
          </reference>
          <reference field="16" count="1" selected="0">
            <x v="0"/>
          </reference>
        </references>
      </pivotArea>
    </chartFormat>
    <chartFormat chart="5" format="7" series="1">
      <pivotArea type="data" outline="0" fieldPosition="0">
        <references count="2">
          <reference field="4294967294" count="1" selected="0">
            <x v="0"/>
          </reference>
          <reference field="16" count="1" selected="0">
            <x v="1"/>
          </reference>
        </references>
      </pivotArea>
    </chartFormat>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15" format="4">
      <pivotArea type="data" outline="0" fieldPosition="0">
        <references count="3">
          <reference field="4294967294" count="1" selected="0">
            <x v="1"/>
          </reference>
          <reference field="13" count="1" selected="0">
            <x v="2"/>
          </reference>
          <reference field="16" count="1" selected="0">
            <x v="0"/>
          </reference>
        </references>
      </pivotArea>
    </chartFormat>
    <chartFormat chart="15" format="5">
      <pivotArea type="data" outline="0" fieldPosition="0">
        <references count="3">
          <reference field="4294967294" count="1" selected="0">
            <x v="1"/>
          </reference>
          <reference field="13" count="1" selected="0">
            <x v="3"/>
          </reference>
          <reference field="16" count="1" selected="0">
            <x v="0"/>
          </reference>
        </references>
      </pivotArea>
    </chartFormat>
    <chartFormat chart="15" format="6">
      <pivotArea type="data" outline="0" fieldPosition="0">
        <references count="3">
          <reference field="4294967294" count="1" selected="0">
            <x v="1"/>
          </reference>
          <reference field="13" count="1" selected="0">
            <x v="0"/>
          </reference>
          <reference field="16" count="1" selected="0">
            <x v="1"/>
          </reference>
        </references>
      </pivotArea>
    </chartFormat>
    <chartFormat chart="15" format="7">
      <pivotArea type="data" outline="0" fieldPosition="0">
        <references count="3">
          <reference field="4294967294" count="1" selected="0">
            <x v="1"/>
          </reference>
          <reference field="13" count="1" selected="0">
            <x v="1"/>
          </reference>
          <reference field="16" count="1" selected="0">
            <x v="1"/>
          </reference>
        </references>
      </pivotArea>
    </chartFormat>
    <chartFormat chart="15" format="8">
      <pivotArea type="data" outline="0" fieldPosition="0">
        <references count="3">
          <reference field="4294967294" count="1" selected="0">
            <x v="1"/>
          </reference>
          <reference field="13" count="1" selected="0">
            <x v="2"/>
          </reference>
          <reference field="16" count="1" selected="0">
            <x v="1"/>
          </reference>
        </references>
      </pivotArea>
    </chartFormat>
    <chartFormat chart="15" format="9">
      <pivotArea type="data" outline="0" fieldPosition="0">
        <references count="3">
          <reference field="4294967294" count="1" selected="0">
            <x v="1"/>
          </reference>
          <reference field="13" count="1" selected="0">
            <x v="3"/>
          </reference>
          <reference field="16" count="1" selected="0">
            <x v="1"/>
          </reference>
        </references>
      </pivotArea>
    </chartFormat>
    <chartFormat chart="19" format="26" series="1">
      <pivotArea type="data" outline="0" fieldPosition="0">
        <references count="1">
          <reference field="4294967294" count="1" selected="0">
            <x v="0"/>
          </reference>
        </references>
      </pivotArea>
    </chartFormat>
    <chartFormat chart="19" format="27" series="1">
      <pivotArea type="data" outline="0" fieldPosition="0">
        <references count="1">
          <reference field="4294967294" count="1" selected="0">
            <x v="1"/>
          </reference>
        </references>
      </pivotArea>
    </chartFormat>
    <chartFormat chart="19" format="28">
      <pivotArea type="data" outline="0" fieldPosition="0">
        <references count="3">
          <reference field="4294967294" count="1" selected="0">
            <x v="1"/>
          </reference>
          <reference field="13" count="1" selected="0">
            <x v="2"/>
          </reference>
          <reference field="16" count="1" selected="0">
            <x v="0"/>
          </reference>
        </references>
      </pivotArea>
    </chartFormat>
    <chartFormat chart="19" format="29">
      <pivotArea type="data" outline="0" fieldPosition="0">
        <references count="3">
          <reference field="4294967294" count="1" selected="0">
            <x v="1"/>
          </reference>
          <reference field="13" count="1" selected="0">
            <x v="3"/>
          </reference>
          <reference field="16" count="1" selected="0">
            <x v="0"/>
          </reference>
        </references>
      </pivotArea>
    </chartFormat>
    <chartFormat chart="19" format="30">
      <pivotArea type="data" outline="0" fieldPosition="0">
        <references count="3">
          <reference field="4294967294" count="1" selected="0">
            <x v="1"/>
          </reference>
          <reference field="13" count="1" selected="0">
            <x v="0"/>
          </reference>
          <reference field="16" count="1" selected="0">
            <x v="1"/>
          </reference>
        </references>
      </pivotArea>
    </chartFormat>
    <chartFormat chart="19" format="31">
      <pivotArea type="data" outline="0" fieldPosition="0">
        <references count="3">
          <reference field="4294967294" count="1" selected="0">
            <x v="1"/>
          </reference>
          <reference field="13" count="1" selected="0">
            <x v="1"/>
          </reference>
          <reference field="16" count="1" selected="0">
            <x v="1"/>
          </reference>
        </references>
      </pivotArea>
    </chartFormat>
    <chartFormat chart="19" format="32">
      <pivotArea type="data" outline="0" fieldPosition="0">
        <references count="3">
          <reference field="4294967294" count="1" selected="0">
            <x v="1"/>
          </reference>
          <reference field="13" count="1" selected="0">
            <x v="2"/>
          </reference>
          <reference field="16" count="1" selected="0">
            <x v="1"/>
          </reference>
        </references>
      </pivotArea>
    </chartFormat>
    <chartFormat chart="19" format="33">
      <pivotArea type="data" outline="0" fieldPosition="0">
        <references count="3">
          <reference field="4294967294" count="1" selected="0">
            <x v="1"/>
          </reference>
          <reference field="13" count="1" selected="0">
            <x v="3"/>
          </reference>
          <reference field="16" count="1" selected="0">
            <x v="1"/>
          </reference>
        </references>
      </pivotArea>
    </chartFormat>
    <chartFormat chart="20" format="34" series="1">
      <pivotArea type="data" outline="0" fieldPosition="0">
        <references count="1">
          <reference field="4294967294" count="1" selected="0">
            <x v="0"/>
          </reference>
        </references>
      </pivotArea>
    </chartFormat>
    <chartFormat chart="20" format="35" series="1">
      <pivotArea type="data" outline="0" fieldPosition="0">
        <references count="1">
          <reference field="4294967294" count="1" selected="0">
            <x v="1"/>
          </reference>
        </references>
      </pivotArea>
    </chartFormat>
    <chartFormat chart="20" format="36">
      <pivotArea type="data" outline="0" fieldPosition="0">
        <references count="3">
          <reference field="4294967294" count="1" selected="0">
            <x v="1"/>
          </reference>
          <reference field="13" count="1" selected="0">
            <x v="2"/>
          </reference>
          <reference field="16" count="1" selected="0">
            <x v="0"/>
          </reference>
        </references>
      </pivotArea>
    </chartFormat>
    <chartFormat chart="20" format="37">
      <pivotArea type="data" outline="0" fieldPosition="0">
        <references count="3">
          <reference field="4294967294" count="1" selected="0">
            <x v="1"/>
          </reference>
          <reference field="13" count="1" selected="0">
            <x v="3"/>
          </reference>
          <reference field="16" count="1" selected="0">
            <x v="0"/>
          </reference>
        </references>
      </pivotArea>
    </chartFormat>
    <chartFormat chart="20" format="38">
      <pivotArea type="data" outline="0" fieldPosition="0">
        <references count="3">
          <reference field="4294967294" count="1" selected="0">
            <x v="1"/>
          </reference>
          <reference field="13" count="1" selected="0">
            <x v="0"/>
          </reference>
          <reference field="16" count="1" selected="0">
            <x v="1"/>
          </reference>
        </references>
      </pivotArea>
    </chartFormat>
    <chartFormat chart="20" format="39">
      <pivotArea type="data" outline="0" fieldPosition="0">
        <references count="3">
          <reference field="4294967294" count="1" selected="0">
            <x v="1"/>
          </reference>
          <reference field="13" count="1" selected="0">
            <x v="1"/>
          </reference>
          <reference field="16" count="1" selected="0">
            <x v="1"/>
          </reference>
        </references>
      </pivotArea>
    </chartFormat>
    <chartFormat chart="20" format="40">
      <pivotArea type="data" outline="0" fieldPosition="0">
        <references count="3">
          <reference field="4294967294" count="1" selected="0">
            <x v="1"/>
          </reference>
          <reference field="13" count="1" selected="0">
            <x v="2"/>
          </reference>
          <reference field="16" count="1" selected="0">
            <x v="1"/>
          </reference>
        </references>
      </pivotArea>
    </chartFormat>
    <chartFormat chart="20" format="41">
      <pivotArea type="data" outline="0" fieldPosition="0">
        <references count="3">
          <reference field="4294967294" count="1" selected="0">
            <x v="1"/>
          </reference>
          <reference field="13" count="1" selected="0">
            <x v="3"/>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7FAC7D4B-86E7-4DF9-BAF9-55BDCD95E19F}"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B105:E112" firstHeaderRow="0"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includeNewItemsInFilter="1">
      <items count="7">
        <item x="5"/>
        <item x="0"/>
        <item x="1"/>
        <item x="2"/>
        <item x="3"/>
        <item x="4"/>
        <item t="default"/>
      </items>
    </pivotField>
    <pivotField showAll="0"/>
    <pivotField showAll="0"/>
    <pivotField showAll="0"/>
    <pivotField showAll="0"/>
    <pivotField showAll="0"/>
    <pivotField dataField="1" showAll="0"/>
    <pivotField dataField="1" showAll="0"/>
    <pivotField showAll="0"/>
    <pivotField dataField="1"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7">
    <i>
      <x/>
    </i>
    <i>
      <x v="1"/>
    </i>
    <i>
      <x v="2"/>
    </i>
    <i>
      <x v="3"/>
    </i>
    <i>
      <x v="4"/>
    </i>
    <i>
      <x v="5"/>
    </i>
    <i t="grand">
      <x/>
    </i>
  </rowItems>
  <colFields count="1">
    <field x="-2"/>
  </colFields>
  <colItems count="3">
    <i>
      <x/>
    </i>
    <i i="1">
      <x v="1"/>
    </i>
    <i i="2">
      <x v="2"/>
    </i>
  </colItems>
  <dataFields count="3">
    <dataField name=" Discounts" fld="8" baseField="2" baseItem="0"/>
    <dataField name="Sales" fld="9" baseField="2" baseItem="0"/>
    <dataField name=" Profit" fld="11" baseField="2" baseItem="0"/>
  </dataFields>
  <formats count="2">
    <format dxfId="87">
      <pivotArea field="16" type="button" dataOnly="0" labelOnly="1" outline="0"/>
    </format>
    <format dxfId="86">
      <pivotArea dataOnly="0" labelOnly="1" outline="0" axis="axisValues" fieldPosition="0"/>
    </format>
  </formats>
  <chartFormats count="15">
    <chartFormat chart="14"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1"/>
          </reference>
        </references>
      </pivotArea>
    </chartFormat>
    <chartFormat chart="14" format="5"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2"/>
          </reference>
        </references>
      </pivotArea>
    </chartFormat>
    <chartFormat chart="23" format="15" series="1">
      <pivotArea type="data" outline="0" fieldPosition="0">
        <references count="1">
          <reference field="4294967294" count="1" selected="0">
            <x v="0"/>
          </reference>
        </references>
      </pivotArea>
    </chartFormat>
    <chartFormat chart="23" format="16" series="1">
      <pivotArea type="data" outline="0" fieldPosition="0">
        <references count="1">
          <reference field="4294967294" count="1" selected="0">
            <x v="1"/>
          </reference>
        </references>
      </pivotArea>
    </chartFormat>
    <chartFormat chart="23" format="17" series="1">
      <pivotArea type="data" outline="0" fieldPosition="0">
        <references count="1">
          <reference field="4294967294" count="1" selected="0">
            <x v="2"/>
          </reference>
        </references>
      </pivotArea>
    </chartFormat>
    <chartFormat chart="24" format="18" series="1">
      <pivotArea type="data" outline="0" fieldPosition="0">
        <references count="1">
          <reference field="4294967294" count="1" selected="0">
            <x v="0"/>
          </reference>
        </references>
      </pivotArea>
    </chartFormat>
    <chartFormat chart="24" format="19" series="1">
      <pivotArea type="data" outline="0" fieldPosition="0">
        <references count="1">
          <reference field="4294967294" count="1" selected="0">
            <x v="1"/>
          </reference>
        </references>
      </pivotArea>
    </chartFormat>
    <chartFormat chart="24"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F8C4915-4098-4105-8052-FEEA16B0D35C}"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58:C66"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axis="axisRow" showAll="0">
      <items count="8">
        <item x="6"/>
        <item x="3"/>
        <item x="1"/>
        <item x="0"/>
        <item x="4"/>
        <item x="5"/>
        <item x="2"/>
        <item t="default"/>
      </items>
    </pivotField>
    <pivotField showAll="0"/>
    <pivotField showAll="0"/>
    <pivotField showAll="0"/>
    <pivotField showAll="0"/>
    <pivotField dataField="1"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6"/>
  </rowFields>
  <rowItems count="8">
    <i>
      <x/>
    </i>
    <i>
      <x v="1"/>
    </i>
    <i>
      <x v="2"/>
    </i>
    <i>
      <x v="3"/>
    </i>
    <i>
      <x v="4"/>
    </i>
    <i>
      <x v="5"/>
    </i>
    <i>
      <x v="6"/>
    </i>
    <i t="grand">
      <x/>
    </i>
  </rowItems>
  <colItems count="1">
    <i/>
  </colItems>
  <dataFields count="1">
    <dataField name="Sum of Profit" fld="11" baseField="0" baseItem="0"/>
  </dataFields>
  <formats count="3">
    <format dxfId="90">
      <pivotArea field="16" type="button" dataOnly="0" labelOnly="1" outline="0"/>
    </format>
    <format dxfId="89">
      <pivotArea dataOnly="0" labelOnly="1" outline="0" axis="axisValues" fieldPosition="0"/>
    </format>
    <format dxfId="88">
      <pivotArea collapsedLevelsAreSubtotals="1" fieldPosition="0">
        <references count="1">
          <reference field="6" count="0"/>
        </references>
      </pivotArea>
    </format>
  </formats>
  <chartFormats count="2">
    <chartFormat chart="12" format="13"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2BCAB8C-8F66-4E81-9B3E-F441273468B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B10" firstHeaderRow="1" firstDataRow="1" firstDataCol="1"/>
  <pivotFields count="19">
    <pivotField showAll="0">
      <items count="6">
        <item x="2"/>
        <item x="3"/>
        <item x="0"/>
        <item x="1"/>
        <item x="4"/>
        <item t="default"/>
      </items>
    </pivotField>
    <pivotField axis="axisRow" showAll="0">
      <items count="6">
        <item x="0"/>
        <item x="2"/>
        <item x="1"/>
        <item x="3"/>
        <item x="4"/>
        <item t="default"/>
      </items>
    </pivotField>
    <pivotField showAll="0" includeNewItemsInFilter="1"/>
    <pivotField showAll="0"/>
    <pivotField showAll="0"/>
    <pivotField showAll="0"/>
    <pivotField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786647F2-54B1-4809-8689-A69D17EBF2A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4" rowHeaderCaption="country">
  <location ref="A3:B22"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dataField="1"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axis="axisRow" showAll="0">
      <items count="13">
        <item x="0"/>
        <item x="8"/>
        <item x="3"/>
        <item x="10"/>
        <item x="11"/>
        <item x="1"/>
        <item x="4"/>
        <item x="5"/>
        <item x="6"/>
        <item x="7"/>
        <item x="9"/>
        <item x="2"/>
        <item t="default"/>
      </items>
    </pivotField>
    <pivotField axis="axisRow"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2">
    <field x="16"/>
    <field x="15"/>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fld="9" baseField="0" baseItem="0"/>
  </dataFields>
  <formats count="2">
    <format dxfId="2">
      <pivotArea field="16" type="button" dataOnly="0" labelOnly="1" outline="0" axis="axisRow" fieldPosition="0"/>
    </format>
    <format dxfId="1">
      <pivotArea dataOnly="0" labelOnly="1" outline="0" axis="axisValues" fieldPosition="0"/>
    </format>
  </formats>
  <chartFormats count="3">
    <chartFormat chart="22" format="5"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003B90-FFCA-42CD-B3B4-0B7577E60C9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rowHeaderCaption="country">
  <location ref="I59:J78"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dataField="1"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axis="axisRow" showAll="0">
      <items count="13">
        <item x="0"/>
        <item x="8"/>
        <item x="3"/>
        <item x="10"/>
        <item x="11"/>
        <item x="1"/>
        <item x="4"/>
        <item x="5"/>
        <item x="6"/>
        <item x="7"/>
        <item x="9"/>
        <item x="2"/>
        <item t="default"/>
      </items>
    </pivotField>
    <pivotField axis="axisRow"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2">
    <field x="16"/>
    <field x="15"/>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fld="9" baseField="0" baseItem="0" numFmtId="44"/>
  </dataFields>
  <formats count="3">
    <format dxfId="8">
      <pivotArea field="16" type="button" dataOnly="0" labelOnly="1" outline="0" axis="axisRow" fieldPosition="0"/>
    </format>
    <format dxfId="7">
      <pivotArea dataOnly="0" labelOnly="1" outline="0" axis="axisValues" fieldPosition="0"/>
    </format>
    <format dxfId="6">
      <pivotArea outline="0" collapsedLevelsAreSubtotals="1" fieldPosition="0"/>
    </format>
  </formats>
  <chartFormats count="3">
    <chartFormat chart="23" format="6"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CF6DD1-FC1F-42E1-A17E-8E9DAECC3AD8}"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I4:J10" firstHeaderRow="1" firstDataRow="1" firstDataCol="1"/>
  <pivotFields count="19">
    <pivotField showAll="0">
      <items count="6">
        <item x="2"/>
        <item x="3"/>
        <item x="0"/>
        <item x="1"/>
        <item x="4"/>
        <item t="default"/>
      </items>
    </pivotField>
    <pivotField axis="axisRow" showAll="0">
      <items count="6">
        <item x="0"/>
        <item x="2"/>
        <item x="1"/>
        <item x="3"/>
        <item x="4"/>
        <item t="default"/>
      </items>
    </pivotField>
    <pivotField showAll="0" includeNewItemsInFilter="1"/>
    <pivotField showAll="0"/>
    <pivotField showAll="0"/>
    <pivotField showAll="0"/>
    <pivotField showAll="0"/>
    <pivotField showAll="0"/>
    <pivotField showAll="0"/>
    <pivotField showAll="0"/>
    <pivotField showAll="0"/>
    <pivotField dataField="1"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
  </rowFields>
  <rowItems count="6">
    <i>
      <x/>
    </i>
    <i>
      <x v="1"/>
    </i>
    <i>
      <x v="2"/>
    </i>
    <i>
      <x v="3"/>
    </i>
    <i>
      <x v="4"/>
    </i>
    <i t="grand">
      <x/>
    </i>
  </rowItems>
  <colItems count="1">
    <i/>
  </colItems>
  <dataFields count="1">
    <dataField name="Sum of Profit" fld="11" baseField="0" baseItem="0" numFmtId="44"/>
  </dataFields>
  <formats count="3">
    <format dxfId="11">
      <pivotArea field="16" type="button" dataOnly="0" labelOnly="1" outline="0"/>
    </format>
    <format dxfId="10">
      <pivotArea dataOnly="0" labelOnly="1" outline="0" axis="axisValues" fieldPosition="0"/>
    </format>
    <format dxfId="9">
      <pivotArea outline="0" collapsedLevelsAreSubtotals="1" fieldPosition="0"/>
    </format>
  </formats>
  <chartFormats count="2">
    <chartFormat chart="12" format="15"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6F0000-F856-4F96-A29E-61E0A18DBBBA}"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Products sold">
  <location ref="B93:C100"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includeNewItemsInFilter="1">
      <items count="7">
        <item x="5"/>
        <item x="0"/>
        <item x="1"/>
        <item x="2"/>
        <item x="3"/>
        <item x="4"/>
        <item t="default"/>
      </items>
    </pivotField>
    <pivotField showAll="0"/>
    <pivotField showAll="0"/>
    <pivotField showAll="0"/>
    <pivotField showAll="0"/>
    <pivotField showAll="0"/>
    <pivotField showAll="0"/>
    <pivotField showAll="0"/>
    <pivotField dataField="1"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7">
    <i>
      <x/>
    </i>
    <i>
      <x v="1"/>
    </i>
    <i>
      <x v="2"/>
    </i>
    <i>
      <x v="3"/>
    </i>
    <i>
      <x v="4"/>
    </i>
    <i>
      <x v="5"/>
    </i>
    <i t="grand">
      <x/>
    </i>
  </rowItems>
  <colItems count="1">
    <i/>
  </colItems>
  <dataFields count="1">
    <dataField name="Cost" fld="10" baseField="0" baseItem="0" numFmtId="169"/>
  </dataFields>
  <formats count="23">
    <format dxfId="34">
      <pivotArea field="16" type="button" dataOnly="0" labelOnly="1" outline="0"/>
    </format>
    <format dxfId="33">
      <pivotArea dataOnly="0" labelOnly="1" outline="0" axis="axisValues" fieldPosition="0"/>
    </format>
    <format dxfId="32">
      <pivotArea outline="0" collapsedLevelsAreSubtotals="1" fieldPosition="0"/>
    </format>
    <format dxfId="31">
      <pivotArea outline="0" collapsedLevelsAreSubtotals="1" fieldPosition="0"/>
    </format>
    <format dxfId="30">
      <pivotArea dataOnly="0" labelOnly="1" fieldPosition="0">
        <references count="1">
          <reference field="2" count="0"/>
        </references>
      </pivotArea>
    </format>
    <format dxfId="29">
      <pivotArea dataOnly="0" labelOnly="1" grandRow="1" outline="0" fieldPosition="0"/>
    </format>
    <format dxfId="28">
      <pivotArea outline="0" collapsedLevelsAreSubtotals="1" fieldPosition="0"/>
    </format>
    <format dxfId="27">
      <pivotArea dataOnly="0" labelOnly="1" fieldPosition="0">
        <references count="1">
          <reference field="2" count="0"/>
        </references>
      </pivotArea>
    </format>
    <format dxfId="26">
      <pivotArea dataOnly="0" labelOnly="1" grandRow="1" outline="0" fieldPosition="0"/>
    </format>
    <format dxfId="25">
      <pivotArea type="all" dataOnly="0" outline="0" fieldPosition="0"/>
    </format>
    <format dxfId="24">
      <pivotArea outline="0" collapsedLevelsAreSubtotals="1" fieldPosition="0"/>
    </format>
    <format dxfId="23">
      <pivotArea dataOnly="0" labelOnly="1" fieldPosition="0">
        <references count="1">
          <reference field="2" count="0"/>
        </references>
      </pivotArea>
    </format>
    <format dxfId="22">
      <pivotArea dataOnly="0" labelOnly="1" grandRow="1" outline="0" fieldPosition="0"/>
    </format>
    <format dxfId="21">
      <pivotArea field="2" type="button" dataOnly="0" labelOnly="1" outline="0" axis="axisRow" fieldPosition="0"/>
    </format>
    <format dxfId="20">
      <pivotArea dataOnly="0" labelOnly="1" outline="0" axis="axisValues" fieldPosition="0"/>
    </format>
    <format dxfId="19">
      <pivotArea field="2" type="button" dataOnly="0" labelOnly="1" outline="0" axis="axisRow" fieldPosition="0"/>
    </format>
    <format dxfId="18">
      <pivotArea dataOnly="0" labelOnly="1" outline="0" axis="axisValues" fieldPosition="0"/>
    </format>
    <format dxfId="17">
      <pivotArea field="2" type="button" dataOnly="0" labelOnly="1" outline="0" axis="axisRow" fieldPosition="0"/>
    </format>
    <format dxfId="16">
      <pivotArea dataOnly="0" labelOnly="1" outline="0" axis="axisValues" fieldPosition="0"/>
    </format>
    <format dxfId="15">
      <pivotArea outline="0" collapsedLevelsAreSubtotals="1" fieldPosition="0"/>
    </format>
    <format dxfId="14">
      <pivotArea outline="0" collapsedLevelsAreSubtotals="1" fieldPosition="0"/>
    </format>
    <format dxfId="13">
      <pivotArea field="2" type="button" dataOnly="0" labelOnly="1" outline="0" axis="axisRow" fieldPosition="0"/>
    </format>
    <format dxfId="1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C9F092-C7F0-49E8-8655-BE106C56F96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26:B35"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axis="axisRow" showAll="0">
      <items count="5">
        <item x="0"/>
        <item x="1"/>
        <item x="3"/>
        <item x="2"/>
        <item t="default"/>
      </items>
    </pivotField>
    <pivotField numFmtId="1" showAll="0"/>
    <pivotField showAll="0"/>
    <pivotField axis="axisRow"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2">
    <field x="16"/>
    <field x="13"/>
  </rowFields>
  <rowItems count="9">
    <i>
      <x/>
    </i>
    <i r="1">
      <x v="2"/>
    </i>
    <i r="1">
      <x v="3"/>
    </i>
    <i>
      <x v="1"/>
    </i>
    <i r="1">
      <x/>
    </i>
    <i r="1">
      <x v="1"/>
    </i>
    <i r="1">
      <x v="2"/>
    </i>
    <i r="1">
      <x v="3"/>
    </i>
    <i t="grand">
      <x/>
    </i>
  </rowItems>
  <colItems count="1">
    <i/>
  </colItems>
  <formats count="5">
    <format dxfId="39">
      <pivotArea collapsedLevelsAreSubtotals="1" fieldPosition="0">
        <references count="1">
          <reference field="16" count="1">
            <x v="0"/>
          </reference>
        </references>
      </pivotArea>
    </format>
    <format dxfId="38">
      <pivotArea collapsedLevelsAreSubtotals="1" fieldPosition="0">
        <references count="2">
          <reference field="13" count="2">
            <x v="2"/>
            <x v="3"/>
          </reference>
          <reference field="16" count="1" selected="0">
            <x v="0"/>
          </reference>
        </references>
      </pivotArea>
    </format>
    <format dxfId="37">
      <pivotArea collapsedLevelsAreSubtotals="1" fieldPosition="0">
        <references count="1">
          <reference field="16" count="1">
            <x v="1"/>
          </reference>
        </references>
      </pivotArea>
    </format>
    <format dxfId="36">
      <pivotArea collapsedLevelsAreSubtotals="1" fieldPosition="0">
        <references count="2">
          <reference field="13" count="0"/>
          <reference field="16" count="1" selected="0">
            <x v="1"/>
          </reference>
        </references>
      </pivotArea>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331368-5CBB-45E8-9C0B-49D9F1D0608B}"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B135:C154"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ncludeNewItemsInFilter="1"/>
    <pivotField showAll="0"/>
    <pivotField showAll="0"/>
    <pivotField showAll="0"/>
    <pivotField showAll="0"/>
    <pivotField showAll="0"/>
    <pivotField showAll="0"/>
    <pivotField dataField="1"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axis="axisRow" showAll="0">
      <items count="13">
        <item x="0"/>
        <item x="8"/>
        <item x="3"/>
        <item x="10"/>
        <item x="11"/>
        <item x="1"/>
        <item x="4"/>
        <item x="5"/>
        <item x="6"/>
        <item x="7"/>
        <item x="9"/>
        <item x="2"/>
        <item t="default"/>
      </items>
    </pivotField>
    <pivotField axis="axisRow"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2">
    <field x="16"/>
    <field x="15"/>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fld="9" baseField="0" baseItem="0"/>
  </dataFields>
  <formats count="2">
    <format dxfId="41">
      <pivotArea field="16" type="button" dataOnly="0" labelOnly="1" outline="0" axis="axisRow"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4D4657-0548-4210-AF45-84546D32F441}"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J27:M35" firstHeaderRow="1" firstDataRow="2" firstDataCol="1"/>
  <pivotFields count="19">
    <pivotField showAll="0">
      <items count="6">
        <item x="2"/>
        <item x="3"/>
        <item x="0"/>
        <item x="1"/>
        <item x="4"/>
        <item t="default"/>
      </items>
    </pivotField>
    <pivotField showAll="0">
      <items count="6">
        <item x="0"/>
        <item x="2"/>
        <item x="1"/>
        <item x="3"/>
        <item x="4"/>
        <item t="default"/>
      </items>
    </pivotField>
    <pivotField axis="axisRow" showAll="0" includeNewItemsInFilter="1">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axis="axisCol"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16"/>
  </colFields>
  <colItems count="3">
    <i>
      <x/>
    </i>
    <i>
      <x v="1"/>
    </i>
    <i t="grand">
      <x/>
    </i>
  </colItems>
  <dataFields count="1">
    <dataField name="Sum of  Sales" fld="9" baseField="0" baseItem="0" numFmtId="44"/>
  </dataFields>
  <formats count="3">
    <format dxfId="44">
      <pivotArea field="16" type="button" dataOnly="0" labelOnly="1" outline="0" axis="axisCol" fieldPosition="0"/>
    </format>
    <format dxfId="43">
      <pivotArea dataOnly="0" labelOnly="1" outline="0" axis="axisValues" fieldPosition="0"/>
    </format>
    <format dxfId="42">
      <pivotArea outline="0" collapsedLevelsAreSubtotals="1" fieldPosition="0"/>
    </format>
  </formats>
  <chartFormats count="5">
    <chartFormat chart="1" format="3"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2"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022A26-6599-4414-9DB7-376A95993E53}"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I157:L164" firstHeaderRow="0"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includeNewItemsInFilter="1">
      <items count="7">
        <item x="5"/>
        <item x="0"/>
        <item x="1"/>
        <item x="2"/>
        <item x="3"/>
        <item x="4"/>
        <item t="default"/>
      </items>
    </pivotField>
    <pivotField showAll="0"/>
    <pivotField showAll="0"/>
    <pivotField showAll="0"/>
    <pivotField showAll="0"/>
    <pivotField showAll="0"/>
    <pivotField showAll="0"/>
    <pivotField dataField="1" showAll="0"/>
    <pivotField dataField="1" showAll="0"/>
    <pivotField dataField="1" showAll="0"/>
    <pivotField numFmtId="165" showAll="0">
      <items count="15">
        <item x="0"/>
        <item x="1"/>
        <item x="2"/>
        <item x="3"/>
        <item x="4"/>
        <item x="5"/>
        <item x="6"/>
        <item x="7"/>
        <item x="8"/>
        <item x="9"/>
        <item x="10"/>
        <item x="11"/>
        <item x="12"/>
        <item x="13"/>
        <item t="default"/>
      </items>
    </pivotField>
    <pivotField showAll="0">
      <items count="5">
        <item x="0"/>
        <item x="1"/>
        <item x="3"/>
        <item x="2"/>
        <item t="default"/>
      </items>
    </pivotField>
    <pivotField numFmtId="1" showAll="0"/>
    <pivotField showAll="0"/>
    <pivotField showAll="0">
      <items count="3">
        <item x="1"/>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7">
    <i>
      <x/>
    </i>
    <i>
      <x v="1"/>
    </i>
    <i>
      <x v="2"/>
    </i>
    <i>
      <x v="3"/>
    </i>
    <i>
      <x v="4"/>
    </i>
    <i>
      <x v="5"/>
    </i>
    <i t="grand">
      <x/>
    </i>
  </rowItems>
  <colFields count="1">
    <field x="-2"/>
  </colFields>
  <colItems count="3">
    <i>
      <x/>
    </i>
    <i i="1">
      <x v="1"/>
    </i>
    <i i="2">
      <x v="2"/>
    </i>
  </colItems>
  <dataFields count="3">
    <dataField name=" COGS" fld="10" baseField="0" baseItem="32"/>
    <dataField name="Sales" fld="9" baseField="0" baseItem="32"/>
    <dataField name=" Profit" fld="11" baseField="0" baseItem="32"/>
  </dataFields>
  <formats count="3">
    <format dxfId="47">
      <pivotArea field="16" type="button" dataOnly="0" labelOnly="1" outline="0"/>
    </format>
    <format dxfId="46">
      <pivotArea dataOnly="0" labelOnly="1" outline="0" axis="axisValues" fieldPosition="0"/>
    </format>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139CFB1-19EC-46CF-92D0-B818BDD6285D}" sourceName="segment">
  <pivotTables>
    <pivotTable tabId="6" name="PivotTable11"/>
    <pivotTable tabId="6" name="PivotTable10"/>
    <pivotTable tabId="6" name="PivotTable12"/>
    <pivotTable tabId="6" name="PivotTable13"/>
    <pivotTable tabId="6" name="PivotTable14"/>
    <pivotTable tabId="6" name="PivotTable15"/>
    <pivotTable tabId="6" name="PivotTable16"/>
    <pivotTable tabId="6" name="PivotTable17"/>
    <pivotTable tabId="6" name="PivotTable18"/>
    <pivotTable tabId="6" name="PivotTable19"/>
    <pivotTable tabId="6" name="PivotTable3"/>
    <pivotTable tabId="6" name="PivotTable4"/>
    <pivotTable tabId="6" name="PivotTable5"/>
    <pivotTable tabId="6" name="PivotTable6"/>
    <pivotTable tabId="6" name="PivotTable7"/>
    <pivotTable tabId="6" name="PivotTable8"/>
    <pivotTable tabId="3" name="PivotTable1"/>
    <pivotTable tabId="6" name="PivotTable1"/>
    <pivotTable tabId="6" name="PivotTable2"/>
    <pivotTable tabId="6" name="PivotTable20"/>
    <pivotTable tabId="6" name="PivotTable21"/>
    <pivotTable tabId="6" name="PivotTable23"/>
    <pivotTable tabId="6" name="PivotTable28"/>
    <pivotTable tabId="6" name="PivotTable9"/>
    <pivotTable tabId="6" name="PivotTable22"/>
    <pivotTable tabId="6" name="PivotTable27"/>
    <pivotTable tabId="6" name="PivotTable30"/>
    <pivotTable tabId="6" name="PivotTable33"/>
  </pivotTables>
  <data>
    <tabular pivotCacheId="708569537">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F36DF5D-CCB2-41D1-BFB6-AB9EC806FA9C}" sourceName="Quarter">
  <pivotTables>
    <pivotTable tabId="6" name="PivotTable11"/>
    <pivotTable tabId="6" name="PivotTable10"/>
    <pivotTable tabId="6" name="PivotTable12"/>
    <pivotTable tabId="6" name="PivotTable13"/>
    <pivotTable tabId="6" name="PivotTable14"/>
    <pivotTable tabId="6" name="PivotTable15"/>
    <pivotTable tabId="6" name="PivotTable16"/>
    <pivotTable tabId="6" name="PivotTable17"/>
    <pivotTable tabId="6" name="PivotTable18"/>
    <pivotTable tabId="6" name="PivotTable19"/>
    <pivotTable tabId="6" name="PivotTable3"/>
    <pivotTable tabId="6" name="PivotTable4"/>
    <pivotTable tabId="6" name="PivotTable5"/>
    <pivotTable tabId="6" name="PivotTable6"/>
    <pivotTable tabId="6" name="PivotTable7"/>
    <pivotTable tabId="6" name="PivotTable8"/>
    <pivotTable tabId="3" name="PivotTable1"/>
    <pivotTable tabId="6" name="PivotTable1"/>
    <pivotTable tabId="6" name="PivotTable2"/>
    <pivotTable tabId="6" name="PivotTable20"/>
    <pivotTable tabId="6" name="PivotTable21"/>
    <pivotTable tabId="6" name="PivotTable23"/>
    <pivotTable tabId="6" name="PivotTable28"/>
    <pivotTable tabId="6" name="PivotTable9"/>
    <pivotTable tabId="6" name="PivotTable22"/>
    <pivotTable tabId="6" name="PivotTable27"/>
    <pivotTable tabId="6" name="PivotTable30"/>
    <pivotTable tabId="6" name="PivotTable33"/>
  </pivotTables>
  <data>
    <tabular pivotCacheId="708569537" sortOrder="descending">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D86C107-3785-4FA6-8CC3-70D97C288262}" sourceName="Year">
  <pivotTables>
    <pivotTable tabId="6" name="PivotTable11"/>
    <pivotTable tabId="6" name="PivotTable10"/>
    <pivotTable tabId="6" name="PivotTable12"/>
    <pivotTable tabId="6" name="PivotTable13"/>
    <pivotTable tabId="6" name="PivotTable14"/>
    <pivotTable tabId="6" name="PivotTable15"/>
    <pivotTable tabId="6" name="PivotTable16"/>
    <pivotTable tabId="6" name="PivotTable17"/>
    <pivotTable tabId="6" name="PivotTable18"/>
    <pivotTable tabId="6" name="PivotTable19"/>
    <pivotTable tabId="6" name="PivotTable3"/>
    <pivotTable tabId="6" name="PivotTable4"/>
    <pivotTable tabId="6" name="PivotTable5"/>
    <pivotTable tabId="6" name="PivotTable6"/>
    <pivotTable tabId="6" name="PivotTable7"/>
    <pivotTable tabId="6" name="PivotTable8"/>
    <pivotTable tabId="3" name="PivotTable1"/>
    <pivotTable tabId="6" name="PivotTable1"/>
    <pivotTable tabId="6" name="PivotTable2"/>
    <pivotTable tabId="6" name="PivotTable20"/>
    <pivotTable tabId="6" name="PivotTable21"/>
    <pivotTable tabId="6" name="PivotTable23"/>
    <pivotTable tabId="6" name="PivotTable28"/>
    <pivotTable tabId="6" name="PivotTable9"/>
    <pivotTable tabId="6" name="PivotTable22"/>
    <pivotTable tabId="6" name="PivotTable27"/>
    <pivotTable tabId="6" name="PivotTable30"/>
    <pivotTable tabId="6" name="PivotTable33"/>
  </pivotTables>
  <data>
    <tabular pivotCacheId="70856953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1721302-8C3A-4CBA-8C38-42825B935189}" sourceName="country">
  <pivotTables>
    <pivotTable tabId="6" name="PivotTable19"/>
    <pivotTable tabId="6" name="PivotTable10"/>
    <pivotTable tabId="6" name="PivotTable11"/>
    <pivotTable tabId="6" name="PivotTable12"/>
    <pivotTable tabId="6" name="PivotTable13"/>
    <pivotTable tabId="6" name="PivotTable14"/>
    <pivotTable tabId="6" name="PivotTable15"/>
    <pivotTable tabId="6" name="PivotTable16"/>
    <pivotTable tabId="6" name="PivotTable17"/>
    <pivotTable tabId="6" name="PivotTable18"/>
    <pivotTable tabId="6" name="PivotTable3"/>
    <pivotTable tabId="6" name="PivotTable4"/>
    <pivotTable tabId="6" name="PivotTable5"/>
    <pivotTable tabId="6" name="PivotTable6"/>
    <pivotTable tabId="6" name="PivotTable7"/>
    <pivotTable tabId="6" name="PivotTable8"/>
    <pivotTable tabId="3" name="PivotTable1"/>
    <pivotTable tabId="6" name="PivotTable1"/>
    <pivotTable tabId="6" name="PivotTable2"/>
    <pivotTable tabId="6" name="PivotTable20"/>
    <pivotTable tabId="6" name="PivotTable21"/>
    <pivotTable tabId="6" name="PivotTable23"/>
    <pivotTable tabId="6" name="PivotTable28"/>
    <pivotTable tabId="6" name="PivotTable9"/>
    <pivotTable tabId="6" name="PivotTable22"/>
    <pivotTable tabId="6" name="PivotTable27"/>
    <pivotTable tabId="6" name="PivotTable30"/>
    <pivotTable tabId="6" name="PivotTable33"/>
  </pivotTables>
  <data>
    <tabular pivotCacheId="708569537">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4F5419DF-D0DC-4AE6-BCF3-2A19EF8A6907}" cache="Slicer_segment" caption="segment" rowHeight="209550"/>
  <slicer name="Quarter" xr10:uid="{9F25F8FA-50AE-4745-BDA9-7AC35F7D73AE}" cache="Slicer_Quarter" caption="Quarter" rowHeight="209550"/>
  <slicer name="Year" xr10:uid="{E2756E0D-8C44-49EA-9022-E180840F186B}" cache="Slicer_Year" caption="Year" rowHeight="209550"/>
  <slicer name="country" xr10:uid="{498BB16E-46C0-4A5A-8E58-7F8D77B53205}" cache="Slicer_country" caption="countr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E88CF9-66A8-483D-B08B-9426C7A42DB7}" name="Table1" displayName="Table1" ref="A1:Q701" totalsRowShown="0" dataDxfId="108">
  <autoFilter ref="A1:Q701" xr:uid="{FFD54AB3-215A-48A5-A084-DA481EF58940}"/>
  <tableColumns count="17">
    <tableColumn id="1" xr3:uid="{43FFC7D2-F72C-449E-85EE-3FAF44A4816E}" name="Segment" dataDxfId="107"/>
    <tableColumn id="2" xr3:uid="{92FC0F0A-CF4F-4FC8-8FF1-14AE8AB8B4EF}" name="Country" dataDxfId="106"/>
    <tableColumn id="3" xr3:uid="{956D4AB6-EBB3-46E9-8922-5A29A0467431}" name="Product" dataDxfId="105"/>
    <tableColumn id="4" xr3:uid="{08F4A753-C04E-4933-BFDB-95B4BE70949A}" name="Discount Band" dataDxfId="104"/>
    <tableColumn id="5" xr3:uid="{707E1574-807B-4BA1-9A94-F7E5FFB0298F}" name="Units Sold" dataDxfId="103"/>
    <tableColumn id="6" xr3:uid="{ED70963E-249B-4409-AF11-A491EA089F6D}" name="Manufacturing Price" dataDxfId="102"/>
    <tableColumn id="7" xr3:uid="{5809930F-ECCD-4A47-8679-29A90FC7F30A}" name="Sale Price" dataDxfId="101"/>
    <tableColumn id="8" xr3:uid="{4766780E-E667-416F-A6FF-BC5701A8C9F5}" name="Gross Sales" dataDxfId="100"/>
    <tableColumn id="9" xr3:uid="{876FE4E5-CD45-4B28-AF29-7882D1BFED63}" name="Discounts" dataDxfId="99"/>
    <tableColumn id="10" xr3:uid="{56A9A560-3EB3-48A5-887D-2579A77CB35B}" name=" Sales" dataDxfId="98"/>
    <tableColumn id="11" xr3:uid="{ACD672B5-0944-4FD6-B339-42FC8CF2C4D1}" name="COGS" dataDxfId="97"/>
    <tableColumn id="12" xr3:uid="{491AB935-06A9-4200-9255-4B59289838DE}" name="Profit" dataDxfId="96"/>
    <tableColumn id="13" xr3:uid="{F94D2C39-F02E-4876-AC80-F9D2BCE73F36}" name="Date" dataDxfId="95"/>
    <tableColumn id="20" xr3:uid="{22CF30DD-1FCC-42BD-9BD4-BFE82E418643}" name="Quarter" dataDxfId="94">
      <calculatedColumnFormula>"Q"&amp;ROUNDUP(MONTH(M2)/3,0)</calculatedColumnFormula>
    </tableColumn>
    <tableColumn id="14" xr3:uid="{FBC0C5FA-1EC7-4B2C-96DB-830F230B3411}" name="Month Number" dataDxfId="93"/>
    <tableColumn id="15" xr3:uid="{3A41E857-6763-4284-A234-FF179F211099}" name="Month Name" dataDxfId="92"/>
    <tableColumn id="16" xr3:uid="{619E31FA-B918-4FC0-9392-C9E18FA92438}" name="Year" dataDxfId="9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rinterSettings" Target="../printerSettings/printerSettings3.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8.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E118" workbookViewId="0">
      <selection activeCell="K8" sqref="K8"/>
    </sheetView>
  </sheetViews>
  <sheetFormatPr defaultColWidth="25.1328125" defaultRowHeight="15.75" customHeight="1" x14ac:dyDescent="0.6"/>
  <cols>
    <col min="1" max="1" width="15.7265625" bestFit="1" customWidth="1"/>
    <col min="2" max="2" width="22.26953125" bestFit="1" customWidth="1"/>
    <col min="3" max="3" width="10" bestFit="1" customWidth="1"/>
    <col min="4" max="4" width="15.40625" bestFit="1" customWidth="1"/>
    <col min="5" max="5" width="10.26953125" bestFit="1" customWidth="1"/>
    <col min="6" max="6" width="19.26953125" bestFit="1" customWidth="1"/>
    <col min="7" max="7" width="10" bestFit="1" customWidth="1"/>
    <col min="8" max="8" width="12.86328125" bestFit="1" customWidth="1"/>
    <col min="9" max="9" width="11.26953125" bestFit="1" customWidth="1"/>
    <col min="10" max="10" width="12.86328125" bestFit="1" customWidth="1"/>
    <col min="11" max="12" width="11.26953125" bestFit="1" customWidth="1"/>
    <col min="13" max="13" width="9.40625" bestFit="1" customWidth="1"/>
    <col min="14" max="14" width="14.40625" bestFit="1" customWidth="1"/>
    <col min="15" max="15" width="13.40625" bestFit="1" customWidth="1"/>
    <col min="16" max="16" width="5.26953125" bestFit="1" customWidth="1"/>
  </cols>
  <sheetData>
    <row r="1" spans="1:26" ht="13" x14ac:dyDescent="0.6">
      <c r="A1" s="10" t="s">
        <v>0</v>
      </c>
      <c r="B1" s="10" t="s">
        <v>1</v>
      </c>
      <c r="C1" s="11" t="s">
        <v>2</v>
      </c>
      <c r="D1" s="11" t="s">
        <v>3</v>
      </c>
      <c r="E1" s="10" t="s">
        <v>4</v>
      </c>
      <c r="F1" s="12" t="s">
        <v>5</v>
      </c>
      <c r="G1" s="12" t="s">
        <v>6</v>
      </c>
      <c r="H1" s="12" t="s">
        <v>7</v>
      </c>
      <c r="I1" s="12" t="s">
        <v>8</v>
      </c>
      <c r="J1" s="12" t="s">
        <v>9</v>
      </c>
      <c r="K1" s="12" t="s">
        <v>10</v>
      </c>
      <c r="L1" s="12" t="s">
        <v>11</v>
      </c>
      <c r="M1" s="13" t="s">
        <v>12</v>
      </c>
      <c r="N1" s="14" t="s">
        <v>13</v>
      </c>
      <c r="O1" s="11" t="s">
        <v>14</v>
      </c>
      <c r="P1" s="15" t="s">
        <v>15</v>
      </c>
      <c r="Q1" s="1"/>
      <c r="R1" s="1"/>
      <c r="S1" s="1"/>
      <c r="T1" s="1"/>
      <c r="U1" s="1"/>
      <c r="V1" s="1"/>
      <c r="W1" s="1"/>
      <c r="X1" s="1"/>
      <c r="Y1" s="1"/>
      <c r="Z1" s="1"/>
    </row>
    <row r="2" spans="1:26" ht="16.5" customHeight="1" x14ac:dyDescent="0.6">
      <c r="A2" s="2" t="s">
        <v>16</v>
      </c>
      <c r="B2" s="2" t="s">
        <v>17</v>
      </c>
      <c r="C2" s="3" t="s">
        <v>18</v>
      </c>
      <c r="D2" s="3" t="s">
        <v>19</v>
      </c>
      <c r="E2" s="2">
        <v>1618.5</v>
      </c>
      <c r="F2" s="4">
        <v>3</v>
      </c>
      <c r="G2" s="4">
        <v>20</v>
      </c>
      <c r="H2" s="4">
        <v>32370</v>
      </c>
      <c r="I2" s="4">
        <v>0</v>
      </c>
      <c r="J2" s="4">
        <v>32370</v>
      </c>
      <c r="K2" s="4">
        <v>16185</v>
      </c>
      <c r="L2" s="4">
        <v>16185</v>
      </c>
      <c r="M2" s="5">
        <v>41640</v>
      </c>
      <c r="N2" s="6">
        <v>1</v>
      </c>
      <c r="O2" s="3" t="s">
        <v>20</v>
      </c>
      <c r="P2" s="7" t="s">
        <v>21</v>
      </c>
    </row>
    <row r="3" spans="1:26" ht="13" x14ac:dyDescent="0.6">
      <c r="A3" s="2" t="s">
        <v>16</v>
      </c>
      <c r="B3" s="2" t="s">
        <v>22</v>
      </c>
      <c r="C3" s="3" t="s">
        <v>18</v>
      </c>
      <c r="D3" s="3" t="s">
        <v>19</v>
      </c>
      <c r="E3" s="2">
        <v>1321</v>
      </c>
      <c r="F3" s="4">
        <v>3</v>
      </c>
      <c r="G3" s="4">
        <v>20</v>
      </c>
      <c r="H3" s="4">
        <v>26420</v>
      </c>
      <c r="I3" s="4">
        <v>0</v>
      </c>
      <c r="J3" s="4">
        <v>26420</v>
      </c>
      <c r="K3" s="4">
        <v>13210</v>
      </c>
      <c r="L3" s="4">
        <v>13210</v>
      </c>
      <c r="M3" s="5">
        <v>41640</v>
      </c>
      <c r="N3" s="6">
        <v>1</v>
      </c>
      <c r="O3" s="3" t="s">
        <v>20</v>
      </c>
      <c r="P3" s="7" t="s">
        <v>21</v>
      </c>
    </row>
    <row r="4" spans="1:26" ht="13" x14ac:dyDescent="0.6">
      <c r="A4" s="2" t="s">
        <v>23</v>
      </c>
      <c r="B4" s="2" t="s">
        <v>24</v>
      </c>
      <c r="C4" s="3" t="s">
        <v>18</v>
      </c>
      <c r="D4" s="3" t="s">
        <v>19</v>
      </c>
      <c r="E4" s="2">
        <v>2178</v>
      </c>
      <c r="F4" s="4">
        <v>3</v>
      </c>
      <c r="G4" s="4">
        <v>15</v>
      </c>
      <c r="H4" s="4">
        <v>32670</v>
      </c>
      <c r="I4" s="4">
        <v>0</v>
      </c>
      <c r="J4" s="4">
        <v>32670</v>
      </c>
      <c r="K4" s="4">
        <v>21780</v>
      </c>
      <c r="L4" s="4">
        <v>10890</v>
      </c>
      <c r="M4" s="5">
        <v>41791</v>
      </c>
      <c r="N4" s="6">
        <v>6</v>
      </c>
      <c r="O4" s="3" t="s">
        <v>25</v>
      </c>
      <c r="P4" s="7" t="s">
        <v>21</v>
      </c>
    </row>
    <row r="5" spans="1:26" ht="13" x14ac:dyDescent="0.6">
      <c r="A5" s="2" t="s">
        <v>23</v>
      </c>
      <c r="B5" s="2" t="s">
        <v>22</v>
      </c>
      <c r="C5" s="3" t="s">
        <v>18</v>
      </c>
      <c r="D5" s="3" t="s">
        <v>19</v>
      </c>
      <c r="E5" s="2">
        <v>888</v>
      </c>
      <c r="F5" s="4">
        <v>3</v>
      </c>
      <c r="G5" s="4">
        <v>15</v>
      </c>
      <c r="H5" s="4">
        <v>13320</v>
      </c>
      <c r="I5" s="4">
        <v>0</v>
      </c>
      <c r="J5" s="4">
        <v>13320</v>
      </c>
      <c r="K5" s="4">
        <v>8880</v>
      </c>
      <c r="L5" s="4">
        <v>4440</v>
      </c>
      <c r="M5" s="5">
        <v>41791</v>
      </c>
      <c r="N5" s="6">
        <v>6</v>
      </c>
      <c r="O5" s="3" t="s">
        <v>25</v>
      </c>
      <c r="P5" s="7" t="s">
        <v>21</v>
      </c>
    </row>
    <row r="6" spans="1:26" ht="13" x14ac:dyDescent="0.6">
      <c r="A6" s="2" t="s">
        <v>23</v>
      </c>
      <c r="B6" s="2" t="s">
        <v>26</v>
      </c>
      <c r="C6" s="3" t="s">
        <v>18</v>
      </c>
      <c r="D6" s="3" t="s">
        <v>19</v>
      </c>
      <c r="E6" s="2">
        <v>2470</v>
      </c>
      <c r="F6" s="4">
        <v>3</v>
      </c>
      <c r="G6" s="4">
        <v>15</v>
      </c>
      <c r="H6" s="4">
        <v>37050</v>
      </c>
      <c r="I6" s="4">
        <v>0</v>
      </c>
      <c r="J6" s="4">
        <v>37050</v>
      </c>
      <c r="K6" s="4">
        <v>24700</v>
      </c>
      <c r="L6" s="4">
        <v>12350</v>
      </c>
      <c r="M6" s="5">
        <v>41791</v>
      </c>
      <c r="N6" s="6">
        <v>6</v>
      </c>
      <c r="O6" s="3" t="s">
        <v>25</v>
      </c>
      <c r="P6" s="7" t="s">
        <v>21</v>
      </c>
    </row>
    <row r="7" spans="1:26" ht="13" x14ac:dyDescent="0.6">
      <c r="A7" s="2" t="s">
        <v>16</v>
      </c>
      <c r="B7" s="2" t="s">
        <v>22</v>
      </c>
      <c r="C7" s="3" t="s">
        <v>18</v>
      </c>
      <c r="D7" s="3" t="s">
        <v>19</v>
      </c>
      <c r="E7" s="2">
        <v>1513</v>
      </c>
      <c r="F7" s="4">
        <v>3</v>
      </c>
      <c r="G7" s="4">
        <v>350</v>
      </c>
      <c r="H7" s="4">
        <v>529550</v>
      </c>
      <c r="I7" s="4">
        <v>0</v>
      </c>
      <c r="J7" s="4">
        <v>529550</v>
      </c>
      <c r="K7" s="4">
        <v>393380</v>
      </c>
      <c r="L7" s="4">
        <v>136170</v>
      </c>
      <c r="M7" s="5">
        <v>41974</v>
      </c>
      <c r="N7" s="6">
        <v>12</v>
      </c>
      <c r="O7" s="3" t="s">
        <v>27</v>
      </c>
      <c r="P7" s="7" t="s">
        <v>21</v>
      </c>
    </row>
    <row r="8" spans="1:26" ht="13" x14ac:dyDescent="0.6">
      <c r="A8" s="2" t="s">
        <v>23</v>
      </c>
      <c r="B8" s="2" t="s">
        <v>22</v>
      </c>
      <c r="C8" s="3" t="s">
        <v>28</v>
      </c>
      <c r="D8" s="3" t="s">
        <v>19</v>
      </c>
      <c r="E8" s="2">
        <v>921</v>
      </c>
      <c r="F8" s="4">
        <v>5</v>
      </c>
      <c r="G8" s="4">
        <v>15</v>
      </c>
      <c r="H8" s="4">
        <v>13815</v>
      </c>
      <c r="I8" s="4">
        <v>0</v>
      </c>
      <c r="J8" s="4">
        <v>13815</v>
      </c>
      <c r="K8" s="4">
        <v>9210</v>
      </c>
      <c r="L8" s="4">
        <v>4605</v>
      </c>
      <c r="M8" s="5">
        <v>41699</v>
      </c>
      <c r="N8" s="6">
        <v>3</v>
      </c>
      <c r="O8" s="3" t="s">
        <v>29</v>
      </c>
      <c r="P8" s="7" t="s">
        <v>21</v>
      </c>
      <c r="R8" s="18"/>
    </row>
    <row r="9" spans="1:26" ht="13" x14ac:dyDescent="0.6">
      <c r="A9" s="2" t="s">
        <v>30</v>
      </c>
      <c r="B9" s="2" t="s">
        <v>17</v>
      </c>
      <c r="C9" s="3" t="s">
        <v>28</v>
      </c>
      <c r="D9" s="3" t="s">
        <v>19</v>
      </c>
      <c r="E9" s="2">
        <v>2518</v>
      </c>
      <c r="F9" s="4">
        <v>5</v>
      </c>
      <c r="G9" s="4">
        <v>12</v>
      </c>
      <c r="H9" s="4">
        <v>30216</v>
      </c>
      <c r="I9" s="4">
        <v>0</v>
      </c>
      <c r="J9" s="4">
        <v>30216</v>
      </c>
      <c r="K9" s="4">
        <v>7554</v>
      </c>
      <c r="L9" s="4">
        <v>22662</v>
      </c>
      <c r="M9" s="5">
        <v>41791</v>
      </c>
      <c r="N9" s="6">
        <v>6</v>
      </c>
      <c r="O9" s="3" t="s">
        <v>25</v>
      </c>
      <c r="P9" s="7" t="s">
        <v>21</v>
      </c>
    </row>
    <row r="10" spans="1:26" ht="13" x14ac:dyDescent="0.6">
      <c r="A10" s="2" t="s">
        <v>16</v>
      </c>
      <c r="B10" s="2" t="s">
        <v>24</v>
      </c>
      <c r="C10" s="3" t="s">
        <v>28</v>
      </c>
      <c r="D10" s="3"/>
      <c r="E10" s="2">
        <v>1899</v>
      </c>
      <c r="F10" s="4">
        <v>5</v>
      </c>
      <c r="G10" s="4">
        <v>20</v>
      </c>
      <c r="H10" s="4">
        <v>37980</v>
      </c>
      <c r="I10" s="4">
        <v>0</v>
      </c>
      <c r="J10" s="4">
        <v>37980</v>
      </c>
      <c r="K10" s="4">
        <v>18990</v>
      </c>
      <c r="L10" s="4">
        <v>18990</v>
      </c>
      <c r="M10" s="5">
        <v>41791</v>
      </c>
      <c r="N10" s="6">
        <v>6</v>
      </c>
      <c r="O10" s="3" t="s">
        <v>25</v>
      </c>
      <c r="P10" s="7" t="s">
        <v>21</v>
      </c>
    </row>
    <row r="11" spans="1:26" ht="13" x14ac:dyDescent="0.6">
      <c r="A11" s="2" t="s">
        <v>30</v>
      </c>
      <c r="C11" s="3" t="s">
        <v>28</v>
      </c>
      <c r="D11" s="3" t="s">
        <v>19</v>
      </c>
      <c r="E11" s="2">
        <v>1545</v>
      </c>
      <c r="F11" s="4">
        <v>5</v>
      </c>
      <c r="G11" s="4"/>
      <c r="H11" s="4"/>
      <c r="I11" s="4"/>
      <c r="J11" s="4"/>
      <c r="K11" s="4"/>
      <c r="L11" s="4"/>
      <c r="M11" s="5">
        <v>41791</v>
      </c>
      <c r="N11" s="6">
        <v>6</v>
      </c>
      <c r="O11" s="3" t="s">
        <v>25</v>
      </c>
      <c r="P11" s="7" t="s">
        <v>21</v>
      </c>
    </row>
    <row r="12" spans="1:26" ht="13" x14ac:dyDescent="0.6">
      <c r="A12" s="2" t="s">
        <v>23</v>
      </c>
      <c r="B12" s="2" t="s">
        <v>26</v>
      </c>
      <c r="C12" s="3" t="s">
        <v>28</v>
      </c>
      <c r="D12" s="3" t="s">
        <v>19</v>
      </c>
      <c r="E12" s="2">
        <v>2470</v>
      </c>
      <c r="F12" s="4">
        <v>5</v>
      </c>
      <c r="G12" s="4">
        <v>15</v>
      </c>
      <c r="H12" s="4">
        <v>37050</v>
      </c>
      <c r="I12" s="4">
        <v>0</v>
      </c>
      <c r="J12" s="4">
        <v>37050</v>
      </c>
      <c r="K12" s="4">
        <v>24700</v>
      </c>
      <c r="L12" s="4">
        <v>12350</v>
      </c>
      <c r="M12" s="5">
        <v>41791</v>
      </c>
      <c r="N12" s="6">
        <v>6</v>
      </c>
      <c r="O12" s="3" t="s">
        <v>25</v>
      </c>
      <c r="P12" s="7" t="s">
        <v>21</v>
      </c>
    </row>
    <row r="13" spans="1:26" ht="13" x14ac:dyDescent="0.6">
      <c r="A13" s="2" t="s">
        <v>31</v>
      </c>
      <c r="B13" s="2" t="s">
        <v>17</v>
      </c>
      <c r="C13" s="3" t="s">
        <v>28</v>
      </c>
      <c r="D13" s="3" t="s">
        <v>19</v>
      </c>
      <c r="E13" s="2">
        <v>2665.5</v>
      </c>
      <c r="F13" s="4">
        <v>5</v>
      </c>
      <c r="G13" s="4">
        <v>125</v>
      </c>
      <c r="H13" s="4">
        <v>333187.5</v>
      </c>
      <c r="I13" s="4">
        <v>0</v>
      </c>
      <c r="J13" s="4">
        <v>333187.5</v>
      </c>
      <c r="K13" s="4">
        <v>319860</v>
      </c>
      <c r="L13" s="4">
        <v>13327.5</v>
      </c>
      <c r="M13" s="5">
        <v>41821</v>
      </c>
      <c r="N13" s="6">
        <v>7</v>
      </c>
      <c r="O13" s="3" t="s">
        <v>32</v>
      </c>
      <c r="P13" s="7" t="s">
        <v>21</v>
      </c>
    </row>
    <row r="14" spans="1:26" ht="13" x14ac:dyDescent="0.6">
      <c r="A14" s="8" t="s">
        <v>33</v>
      </c>
      <c r="B14" s="8" t="s">
        <v>34</v>
      </c>
      <c r="C14" s="3" t="s">
        <v>28</v>
      </c>
      <c r="D14" s="3" t="s">
        <v>19</v>
      </c>
      <c r="E14" s="2">
        <v>958</v>
      </c>
      <c r="F14" s="4">
        <v>5</v>
      </c>
      <c r="G14" s="4">
        <v>300</v>
      </c>
      <c r="H14" s="4">
        <v>287400</v>
      </c>
      <c r="I14" s="4">
        <v>0</v>
      </c>
      <c r="J14" s="4">
        <v>287400</v>
      </c>
      <c r="K14" s="4">
        <v>239500</v>
      </c>
      <c r="L14" s="4">
        <v>47900</v>
      </c>
      <c r="M14" s="5">
        <v>41852</v>
      </c>
      <c r="N14" s="6">
        <v>8</v>
      </c>
      <c r="O14" s="3" t="s">
        <v>35</v>
      </c>
      <c r="P14" s="7" t="s">
        <v>21</v>
      </c>
    </row>
    <row r="15" spans="1:26" ht="13" x14ac:dyDescent="0.6">
      <c r="A15" s="2" t="s">
        <v>16</v>
      </c>
      <c r="B15" s="2" t="s">
        <v>22</v>
      </c>
      <c r="C15" s="3" t="s">
        <v>28</v>
      </c>
      <c r="D15" s="3" t="s">
        <v>19</v>
      </c>
      <c r="E15" s="2">
        <v>2146</v>
      </c>
      <c r="F15" s="4">
        <v>5</v>
      </c>
      <c r="G15" s="4">
        <v>7</v>
      </c>
      <c r="H15" s="4">
        <v>15022</v>
      </c>
      <c r="I15" s="4">
        <v>0</v>
      </c>
      <c r="J15" s="4">
        <v>15022</v>
      </c>
      <c r="K15" s="4">
        <v>10730</v>
      </c>
      <c r="L15" s="4">
        <v>4292</v>
      </c>
      <c r="M15" s="5">
        <v>41883</v>
      </c>
      <c r="N15" s="6">
        <v>9</v>
      </c>
      <c r="O15" s="3" t="s">
        <v>36</v>
      </c>
      <c r="P15" s="7" t="s">
        <v>21</v>
      </c>
    </row>
    <row r="16" spans="1:26" ht="13" x14ac:dyDescent="0.6">
      <c r="A16" s="2" t="s">
        <v>31</v>
      </c>
      <c r="B16" s="2" t="s">
        <v>17</v>
      </c>
      <c r="C16" s="3" t="s">
        <v>28</v>
      </c>
      <c r="D16" s="3" t="s">
        <v>19</v>
      </c>
      <c r="E16" s="2">
        <v>345</v>
      </c>
      <c r="F16" s="4">
        <v>5</v>
      </c>
      <c r="G16" s="4">
        <v>125</v>
      </c>
      <c r="H16" s="4">
        <v>43125</v>
      </c>
      <c r="I16" s="4">
        <v>0</v>
      </c>
      <c r="J16" s="4">
        <v>43125</v>
      </c>
      <c r="K16" s="4">
        <v>41400</v>
      </c>
      <c r="L16" s="4">
        <v>1725</v>
      </c>
      <c r="M16" s="5">
        <v>41548</v>
      </c>
      <c r="N16" s="6">
        <v>10</v>
      </c>
      <c r="O16" s="3" t="s">
        <v>37</v>
      </c>
      <c r="P16" s="7" t="s">
        <v>38</v>
      </c>
    </row>
    <row r="17" spans="1:16" ht="13" x14ac:dyDescent="0.6">
      <c r="A17" s="2" t="s">
        <v>23</v>
      </c>
      <c r="B17" s="2" t="s">
        <v>39</v>
      </c>
      <c r="C17" s="3" t="s">
        <v>28</v>
      </c>
      <c r="D17" s="3" t="s">
        <v>19</v>
      </c>
      <c r="E17" s="2">
        <v>615</v>
      </c>
      <c r="F17" s="4">
        <v>5</v>
      </c>
      <c r="G17" s="4">
        <v>15</v>
      </c>
      <c r="H17" s="4">
        <v>9225</v>
      </c>
      <c r="I17" s="4">
        <v>0</v>
      </c>
      <c r="J17" s="4">
        <v>9225</v>
      </c>
      <c r="K17" s="4">
        <v>6150</v>
      </c>
      <c r="L17" s="4">
        <v>3075</v>
      </c>
      <c r="M17" s="5">
        <v>41974</v>
      </c>
      <c r="N17" s="6">
        <v>12</v>
      </c>
      <c r="O17" s="3" t="s">
        <v>27</v>
      </c>
      <c r="P17" s="7" t="s">
        <v>21</v>
      </c>
    </row>
    <row r="18" spans="1:16" ht="13" x14ac:dyDescent="0.6">
      <c r="B18" s="2" t="s">
        <v>17</v>
      </c>
      <c r="C18" s="3" t="s">
        <v>40</v>
      </c>
      <c r="D18" s="3" t="s">
        <v>19</v>
      </c>
      <c r="E18" s="2">
        <v>292</v>
      </c>
      <c r="F18" s="4">
        <v>10</v>
      </c>
      <c r="G18" s="4"/>
      <c r="H18" s="4">
        <v>5840</v>
      </c>
      <c r="I18" s="4">
        <v>0</v>
      </c>
      <c r="J18" s="4">
        <v>5840</v>
      </c>
      <c r="K18" s="4">
        <v>2920</v>
      </c>
      <c r="L18" s="4">
        <v>2920</v>
      </c>
      <c r="M18" s="5">
        <v>41671</v>
      </c>
      <c r="N18" s="6">
        <v>2</v>
      </c>
      <c r="O18" s="3" t="s">
        <v>41</v>
      </c>
      <c r="P18" s="7" t="s">
        <v>21</v>
      </c>
    </row>
    <row r="19" spans="1:16" ht="13" x14ac:dyDescent="0.6">
      <c r="A19" s="2" t="s">
        <v>23</v>
      </c>
      <c r="B19" s="2" t="s">
        <v>26</v>
      </c>
      <c r="C19" s="3" t="s">
        <v>40</v>
      </c>
      <c r="D19" s="3" t="s">
        <v>19</v>
      </c>
      <c r="E19" s="2">
        <v>974</v>
      </c>
      <c r="F19" s="4">
        <v>10</v>
      </c>
      <c r="G19" s="4">
        <v>15</v>
      </c>
      <c r="H19" s="4">
        <v>14610</v>
      </c>
      <c r="I19" s="4">
        <v>0</v>
      </c>
      <c r="J19" s="4">
        <v>14610</v>
      </c>
      <c r="K19" s="4">
        <v>9740</v>
      </c>
      <c r="L19" s="4">
        <v>4870</v>
      </c>
      <c r="M19" s="5">
        <v>41671</v>
      </c>
      <c r="N19" s="6">
        <v>2</v>
      </c>
      <c r="O19" s="3" t="s">
        <v>41</v>
      </c>
      <c r="P19" s="7" t="s">
        <v>21</v>
      </c>
    </row>
    <row r="20" spans="1:16" ht="13" x14ac:dyDescent="0.6">
      <c r="A20" s="2" t="s">
        <v>30</v>
      </c>
      <c r="B20" s="2" t="s">
        <v>17</v>
      </c>
      <c r="C20" s="3" t="s">
        <v>40</v>
      </c>
      <c r="D20" s="3" t="s">
        <v>19</v>
      </c>
      <c r="E20" s="2">
        <v>2518</v>
      </c>
      <c r="F20" s="4">
        <v>10</v>
      </c>
      <c r="G20" s="4">
        <v>12</v>
      </c>
      <c r="H20" s="4">
        <v>30216</v>
      </c>
      <c r="I20" s="4">
        <v>0</v>
      </c>
      <c r="J20" s="4">
        <v>30216</v>
      </c>
      <c r="K20" s="4">
        <v>7554</v>
      </c>
      <c r="L20" s="4">
        <v>22662</v>
      </c>
      <c r="M20" s="5">
        <v>41791</v>
      </c>
      <c r="N20" s="6">
        <v>6</v>
      </c>
      <c r="O20" s="3" t="s">
        <v>25</v>
      </c>
      <c r="P20" s="7" t="s">
        <v>21</v>
      </c>
    </row>
    <row r="21" spans="1:16" ht="13" x14ac:dyDescent="0.6">
      <c r="A21" s="2" t="s">
        <v>16</v>
      </c>
      <c r="B21" s="2" t="s">
        <v>22</v>
      </c>
      <c r="C21" s="3" t="s">
        <v>40</v>
      </c>
      <c r="D21" s="3" t="s">
        <v>19</v>
      </c>
      <c r="E21" s="2">
        <v>1006</v>
      </c>
      <c r="F21" s="4">
        <v>10</v>
      </c>
      <c r="G21" s="4">
        <v>350</v>
      </c>
      <c r="H21" s="4">
        <v>352100</v>
      </c>
      <c r="I21" s="4">
        <v>0</v>
      </c>
      <c r="J21" s="4">
        <v>352100</v>
      </c>
      <c r="K21" s="4">
        <v>261560</v>
      </c>
      <c r="L21" s="4">
        <v>90540</v>
      </c>
      <c r="M21" s="5">
        <v>41791</v>
      </c>
      <c r="N21" s="6">
        <v>6</v>
      </c>
      <c r="O21" s="3" t="s">
        <v>25</v>
      </c>
      <c r="P21" s="7" t="s">
        <v>21</v>
      </c>
    </row>
    <row r="22" spans="1:16" ht="13" x14ac:dyDescent="0.6">
      <c r="A22" s="2" t="s">
        <v>30</v>
      </c>
      <c r="B22" s="2" t="s">
        <v>22</v>
      </c>
      <c r="C22" s="3" t="s">
        <v>40</v>
      </c>
      <c r="D22" s="3" t="s">
        <v>19</v>
      </c>
      <c r="E22" s="2">
        <v>367</v>
      </c>
      <c r="F22" s="4">
        <v>10</v>
      </c>
      <c r="G22" s="4">
        <v>12</v>
      </c>
      <c r="H22" s="4">
        <v>4404</v>
      </c>
      <c r="I22" s="4">
        <v>0</v>
      </c>
      <c r="J22" s="4">
        <v>4404</v>
      </c>
      <c r="K22" s="4">
        <v>1101</v>
      </c>
      <c r="L22" s="4">
        <v>3303</v>
      </c>
      <c r="M22" s="5">
        <v>41821</v>
      </c>
      <c r="N22" s="6">
        <v>7</v>
      </c>
      <c r="O22" s="3" t="s">
        <v>32</v>
      </c>
      <c r="P22" s="7" t="s">
        <v>21</v>
      </c>
    </row>
    <row r="23" spans="1:16" ht="13" x14ac:dyDescent="0.6">
      <c r="A23" s="2" t="s">
        <v>16</v>
      </c>
      <c r="B23" s="2" t="s">
        <v>26</v>
      </c>
      <c r="C23" s="3" t="s">
        <v>40</v>
      </c>
      <c r="D23" s="3" t="s">
        <v>19</v>
      </c>
      <c r="E23" s="2">
        <v>883</v>
      </c>
      <c r="F23" s="4">
        <v>10</v>
      </c>
      <c r="G23" s="4">
        <v>7</v>
      </c>
      <c r="H23" s="4">
        <v>6181</v>
      </c>
      <c r="I23" s="4">
        <v>0</v>
      </c>
      <c r="J23" s="4">
        <v>6181</v>
      </c>
      <c r="K23" s="4">
        <v>4415</v>
      </c>
      <c r="L23" s="4">
        <v>1766</v>
      </c>
      <c r="M23" s="5">
        <v>41852</v>
      </c>
      <c r="N23" s="6">
        <v>8</v>
      </c>
      <c r="O23" s="3" t="s">
        <v>35</v>
      </c>
      <c r="P23" s="7" t="s">
        <v>21</v>
      </c>
    </row>
    <row r="24" spans="1:16" ht="13" x14ac:dyDescent="0.6">
      <c r="A24" s="2" t="s">
        <v>23</v>
      </c>
      <c r="B24" s="2" t="s">
        <v>24</v>
      </c>
      <c r="C24" s="3" t="s">
        <v>40</v>
      </c>
      <c r="D24" s="3" t="s">
        <v>19</v>
      </c>
      <c r="E24" s="2">
        <v>549</v>
      </c>
      <c r="F24" s="4">
        <v>10</v>
      </c>
      <c r="G24" s="4">
        <v>15</v>
      </c>
      <c r="H24" s="4">
        <v>8235</v>
      </c>
      <c r="I24" s="4">
        <v>0</v>
      </c>
      <c r="J24" s="4">
        <v>8235</v>
      </c>
      <c r="K24" s="4">
        <v>5490</v>
      </c>
      <c r="L24" s="4">
        <v>2745</v>
      </c>
      <c r="M24" s="5">
        <v>41518</v>
      </c>
      <c r="N24" s="6">
        <v>9</v>
      </c>
      <c r="O24" s="3" t="s">
        <v>36</v>
      </c>
      <c r="P24" s="7" t="s">
        <v>38</v>
      </c>
    </row>
    <row r="25" spans="1:16" ht="13" x14ac:dyDescent="0.6">
      <c r="A25" s="2" t="s">
        <v>42</v>
      </c>
      <c r="B25" s="2" t="s">
        <v>26</v>
      </c>
      <c r="C25" s="3" t="s">
        <v>40</v>
      </c>
      <c r="D25" s="3" t="s">
        <v>19</v>
      </c>
      <c r="E25" s="2">
        <v>788</v>
      </c>
      <c r="F25" s="4">
        <v>10</v>
      </c>
      <c r="G25" s="4">
        <v>300</v>
      </c>
      <c r="H25" s="4">
        <v>236400</v>
      </c>
      <c r="I25" s="4">
        <v>0</v>
      </c>
      <c r="J25" s="4">
        <v>236400</v>
      </c>
      <c r="K25" s="4">
        <v>197000</v>
      </c>
      <c r="L25" s="4">
        <v>39400</v>
      </c>
      <c r="M25" s="5">
        <v>41518</v>
      </c>
      <c r="N25" s="6">
        <v>9</v>
      </c>
      <c r="O25" s="3" t="s">
        <v>36</v>
      </c>
      <c r="P25" s="7" t="s">
        <v>38</v>
      </c>
    </row>
    <row r="26" spans="1:16" ht="13" x14ac:dyDescent="0.6">
      <c r="A26" s="2" t="s">
        <v>23</v>
      </c>
      <c r="B26" s="2" t="s">
        <v>26</v>
      </c>
      <c r="C26" s="3" t="s">
        <v>40</v>
      </c>
      <c r="D26" s="3" t="s">
        <v>19</v>
      </c>
      <c r="E26" s="2">
        <v>2472</v>
      </c>
      <c r="F26" s="4">
        <v>10</v>
      </c>
      <c r="G26" s="4">
        <v>15</v>
      </c>
      <c r="H26" s="4">
        <v>37080</v>
      </c>
      <c r="I26" s="4">
        <v>0</v>
      </c>
      <c r="J26" s="4">
        <v>37080</v>
      </c>
      <c r="K26" s="4">
        <v>24720</v>
      </c>
      <c r="L26" s="4">
        <v>12360</v>
      </c>
      <c r="M26" s="5">
        <v>41883</v>
      </c>
      <c r="N26" s="6">
        <v>9</v>
      </c>
      <c r="O26" s="3" t="s">
        <v>36</v>
      </c>
      <c r="P26" s="7" t="s">
        <v>21</v>
      </c>
    </row>
    <row r="27" spans="1:16" ht="13" x14ac:dyDescent="0.6">
      <c r="A27" s="2" t="s">
        <v>16</v>
      </c>
      <c r="B27" s="2" t="s">
        <v>39</v>
      </c>
      <c r="C27" s="3" t="s">
        <v>40</v>
      </c>
      <c r="D27" s="3" t="s">
        <v>19</v>
      </c>
      <c r="E27" s="2">
        <v>1143</v>
      </c>
      <c r="F27" s="4">
        <v>10</v>
      </c>
      <c r="G27" s="4">
        <v>7</v>
      </c>
      <c r="H27" s="4">
        <v>8001</v>
      </c>
      <c r="I27" s="4">
        <v>0</v>
      </c>
      <c r="J27" s="4">
        <v>8001</v>
      </c>
      <c r="K27" s="4">
        <v>5715</v>
      </c>
      <c r="L27" s="4">
        <v>2286</v>
      </c>
      <c r="M27" s="5">
        <v>41913</v>
      </c>
      <c r="N27" s="6">
        <v>10</v>
      </c>
      <c r="O27" s="3" t="s">
        <v>37</v>
      </c>
      <c r="P27" s="7" t="s">
        <v>21</v>
      </c>
    </row>
    <row r="28" spans="1:16" ht="13" x14ac:dyDescent="0.6">
      <c r="A28" s="2" t="s">
        <v>16</v>
      </c>
      <c r="B28" s="2" t="s">
        <v>17</v>
      </c>
      <c r="C28" s="3" t="s">
        <v>40</v>
      </c>
      <c r="D28" s="3" t="s">
        <v>19</v>
      </c>
      <c r="E28" s="2">
        <v>1725</v>
      </c>
      <c r="F28" s="4">
        <v>10</v>
      </c>
      <c r="G28" s="4">
        <v>350</v>
      </c>
      <c r="H28" s="4">
        <v>603750</v>
      </c>
      <c r="I28" s="4">
        <v>0</v>
      </c>
      <c r="J28" s="4">
        <v>603750</v>
      </c>
      <c r="K28" s="4">
        <v>448500</v>
      </c>
      <c r="L28" s="4">
        <v>155250</v>
      </c>
      <c r="M28" s="5">
        <v>41579</v>
      </c>
      <c r="N28" s="6">
        <v>11</v>
      </c>
      <c r="O28" s="3" t="s">
        <v>43</v>
      </c>
      <c r="P28" s="7" t="s">
        <v>38</v>
      </c>
    </row>
    <row r="29" spans="1:16" ht="13" x14ac:dyDescent="0.6">
      <c r="A29" s="2" t="s">
        <v>30</v>
      </c>
      <c r="B29" s="2" t="s">
        <v>39</v>
      </c>
      <c r="C29" s="3" t="s">
        <v>40</v>
      </c>
      <c r="D29" s="3" t="s">
        <v>19</v>
      </c>
      <c r="E29" s="2">
        <v>912</v>
      </c>
      <c r="F29" s="4">
        <v>10</v>
      </c>
      <c r="G29" s="4">
        <v>12</v>
      </c>
      <c r="H29" s="4">
        <v>10944</v>
      </c>
      <c r="I29" s="4">
        <v>0</v>
      </c>
      <c r="J29" s="4">
        <v>10944</v>
      </c>
      <c r="K29" s="4">
        <v>2736</v>
      </c>
      <c r="L29" s="4">
        <v>8208</v>
      </c>
      <c r="M29" s="5">
        <v>41579</v>
      </c>
      <c r="N29" s="6">
        <v>11</v>
      </c>
      <c r="O29" s="3" t="s">
        <v>43</v>
      </c>
      <c r="P29" s="7" t="s">
        <v>38</v>
      </c>
    </row>
    <row r="30" spans="1:16" ht="13" x14ac:dyDescent="0.6">
      <c r="A30" s="2" t="s">
        <v>23</v>
      </c>
      <c r="B30" s="2" t="s">
        <v>17</v>
      </c>
      <c r="C30" s="3" t="s">
        <v>40</v>
      </c>
      <c r="D30" s="3" t="s">
        <v>19</v>
      </c>
      <c r="E30" s="2">
        <v>2152</v>
      </c>
      <c r="F30" s="4">
        <v>10</v>
      </c>
      <c r="G30" s="4">
        <v>15</v>
      </c>
      <c r="H30" s="4">
        <v>32280</v>
      </c>
      <c r="I30" s="4">
        <v>0</v>
      </c>
      <c r="J30" s="4">
        <v>32280</v>
      </c>
      <c r="K30" s="4">
        <v>21520</v>
      </c>
      <c r="L30" s="4">
        <v>10760</v>
      </c>
      <c r="M30" s="5">
        <v>41609</v>
      </c>
      <c r="N30" s="6">
        <v>12</v>
      </c>
      <c r="O30" s="3" t="s">
        <v>27</v>
      </c>
      <c r="P30" s="7" t="s">
        <v>38</v>
      </c>
    </row>
    <row r="31" spans="1:16" ht="13" x14ac:dyDescent="0.6">
      <c r="A31" s="2" t="s">
        <v>16</v>
      </c>
      <c r="B31" s="2" t="s">
        <v>17</v>
      </c>
      <c r="C31" s="3" t="s">
        <v>40</v>
      </c>
      <c r="D31" s="3" t="s">
        <v>19</v>
      </c>
      <c r="E31" s="2">
        <v>1817</v>
      </c>
      <c r="F31" s="4">
        <v>10</v>
      </c>
      <c r="G31" s="4">
        <v>20</v>
      </c>
      <c r="H31" s="4">
        <v>36340</v>
      </c>
      <c r="I31" s="4">
        <v>0</v>
      </c>
      <c r="J31" s="4">
        <v>36340</v>
      </c>
      <c r="K31" s="4">
        <v>18170</v>
      </c>
      <c r="L31" s="4">
        <v>18170</v>
      </c>
      <c r="M31" s="5">
        <v>41974</v>
      </c>
      <c r="N31" s="6">
        <v>12</v>
      </c>
      <c r="O31" s="3" t="s">
        <v>27</v>
      </c>
      <c r="P31" s="7" t="s">
        <v>21</v>
      </c>
    </row>
    <row r="32" spans="1:16" ht="13" x14ac:dyDescent="0.6">
      <c r="A32" s="2" t="s">
        <v>16</v>
      </c>
      <c r="B32" s="2" t="s">
        <v>22</v>
      </c>
      <c r="C32" s="3" t="s">
        <v>40</v>
      </c>
      <c r="D32" s="3" t="s">
        <v>19</v>
      </c>
      <c r="E32" s="2">
        <v>1513</v>
      </c>
      <c r="F32" s="4">
        <v>10</v>
      </c>
      <c r="G32" s="4">
        <v>350</v>
      </c>
      <c r="H32" s="4">
        <v>529550</v>
      </c>
      <c r="I32" s="4">
        <v>0</v>
      </c>
      <c r="J32" s="4">
        <v>529550</v>
      </c>
      <c r="K32" s="4">
        <v>393380</v>
      </c>
      <c r="L32" s="4">
        <v>136170</v>
      </c>
      <c r="M32" s="5">
        <v>41974</v>
      </c>
      <c r="N32" s="6">
        <v>12</v>
      </c>
      <c r="O32" s="3" t="s">
        <v>27</v>
      </c>
      <c r="P32" s="7" t="s">
        <v>21</v>
      </c>
    </row>
    <row r="33" spans="1:16" ht="13" x14ac:dyDescent="0.6">
      <c r="A33" s="2" t="s">
        <v>16</v>
      </c>
      <c r="B33" s="2" t="s">
        <v>26</v>
      </c>
      <c r="C33" s="3" t="s">
        <v>44</v>
      </c>
      <c r="D33" s="3" t="s">
        <v>19</v>
      </c>
      <c r="E33" s="2">
        <v>1493</v>
      </c>
      <c r="F33" s="4">
        <v>120</v>
      </c>
      <c r="G33" s="4">
        <v>7</v>
      </c>
      <c r="H33" s="4">
        <v>10451</v>
      </c>
      <c r="I33" s="4">
        <v>0</v>
      </c>
      <c r="J33" s="4">
        <v>10451</v>
      </c>
      <c r="K33" s="4">
        <v>7465</v>
      </c>
      <c r="L33" s="4">
        <v>2986</v>
      </c>
      <c r="M33" s="5">
        <v>41640</v>
      </c>
      <c r="N33" s="6">
        <v>1</v>
      </c>
      <c r="O33" s="3" t="s">
        <v>20</v>
      </c>
      <c r="P33" s="7" t="s">
        <v>21</v>
      </c>
    </row>
    <row r="34" spans="1:16" ht="13" x14ac:dyDescent="0.6">
      <c r="A34" s="2" t="s">
        <v>31</v>
      </c>
      <c r="B34" s="2" t="s">
        <v>24</v>
      </c>
      <c r="C34" s="3" t="s">
        <v>44</v>
      </c>
      <c r="D34" s="3" t="s">
        <v>19</v>
      </c>
      <c r="E34" s="2">
        <v>1804</v>
      </c>
      <c r="F34" s="4">
        <v>120</v>
      </c>
      <c r="G34" s="4">
        <v>125</v>
      </c>
      <c r="H34" s="4">
        <v>225500</v>
      </c>
      <c r="I34" s="4">
        <v>0</v>
      </c>
      <c r="J34" s="4">
        <v>225500</v>
      </c>
      <c r="K34" s="4">
        <v>216480</v>
      </c>
      <c r="L34" s="4">
        <v>9020</v>
      </c>
      <c r="M34" s="5">
        <v>41671</v>
      </c>
      <c r="N34" s="6">
        <v>2</v>
      </c>
      <c r="O34" s="3" t="s">
        <v>41</v>
      </c>
      <c r="P34" s="7" t="s">
        <v>21</v>
      </c>
    </row>
    <row r="35" spans="1:16" ht="13" x14ac:dyDescent="0.6">
      <c r="A35" s="2" t="s">
        <v>30</v>
      </c>
      <c r="B35" s="2" t="s">
        <v>22</v>
      </c>
      <c r="C35" s="3" t="s">
        <v>44</v>
      </c>
      <c r="D35" s="3" t="s">
        <v>19</v>
      </c>
      <c r="E35" s="2">
        <v>2161</v>
      </c>
      <c r="F35" s="4">
        <v>120</v>
      </c>
      <c r="G35" s="4">
        <v>12</v>
      </c>
      <c r="H35" s="4">
        <v>25932</v>
      </c>
      <c r="I35" s="4">
        <v>0</v>
      </c>
      <c r="J35" s="4">
        <v>25932</v>
      </c>
      <c r="K35" s="4">
        <v>6483</v>
      </c>
      <c r="L35" s="4">
        <v>19449</v>
      </c>
      <c r="M35" s="5">
        <v>41699</v>
      </c>
      <c r="N35" s="6">
        <v>3</v>
      </c>
      <c r="O35" s="3" t="s">
        <v>29</v>
      </c>
      <c r="P35" s="7" t="s">
        <v>21</v>
      </c>
    </row>
    <row r="36" spans="1:16" ht="13" x14ac:dyDescent="0.6">
      <c r="A36" s="2" t="s">
        <v>16</v>
      </c>
      <c r="B36" s="2" t="s">
        <v>22</v>
      </c>
      <c r="C36" s="3" t="s">
        <v>44</v>
      </c>
      <c r="D36" s="3" t="s">
        <v>19</v>
      </c>
      <c r="E36" s="2">
        <v>1006</v>
      </c>
      <c r="F36" s="4">
        <v>120</v>
      </c>
      <c r="G36" s="4">
        <v>350</v>
      </c>
      <c r="H36" s="4">
        <v>352100</v>
      </c>
      <c r="I36" s="4">
        <v>0</v>
      </c>
      <c r="J36" s="4">
        <v>352100</v>
      </c>
      <c r="K36" s="4">
        <v>261560</v>
      </c>
      <c r="L36" s="4">
        <v>90540</v>
      </c>
      <c r="M36" s="5">
        <v>41791</v>
      </c>
      <c r="N36" s="6">
        <v>6</v>
      </c>
      <c r="O36" s="3" t="s">
        <v>25</v>
      </c>
      <c r="P36" s="7" t="s">
        <v>21</v>
      </c>
    </row>
    <row r="37" spans="1:16" ht="13" x14ac:dyDescent="0.6">
      <c r="A37" s="2" t="s">
        <v>30</v>
      </c>
      <c r="B37" s="2" t="s">
        <v>22</v>
      </c>
      <c r="C37" s="3" t="s">
        <v>44</v>
      </c>
      <c r="D37" s="3" t="s">
        <v>19</v>
      </c>
      <c r="E37" s="2">
        <v>1545</v>
      </c>
      <c r="F37" s="4">
        <v>120</v>
      </c>
      <c r="G37" s="4">
        <v>12</v>
      </c>
      <c r="H37" s="4">
        <v>18540</v>
      </c>
      <c r="I37" s="4">
        <v>0</v>
      </c>
      <c r="J37" s="4">
        <v>18540</v>
      </c>
      <c r="K37" s="4">
        <v>4635</v>
      </c>
      <c r="L37" s="4">
        <v>13905</v>
      </c>
      <c r="M37" s="5">
        <v>41791</v>
      </c>
      <c r="N37" s="6">
        <v>6</v>
      </c>
      <c r="O37" s="3" t="s">
        <v>25</v>
      </c>
      <c r="P37" s="7" t="s">
        <v>21</v>
      </c>
    </row>
    <row r="38" spans="1:16" ht="13" x14ac:dyDescent="0.6">
      <c r="A38" s="2" t="s">
        <v>31</v>
      </c>
      <c r="B38" s="2" t="s">
        <v>39</v>
      </c>
      <c r="C38" s="3" t="s">
        <v>44</v>
      </c>
      <c r="D38" s="3" t="s">
        <v>19</v>
      </c>
      <c r="E38" s="2">
        <v>2821</v>
      </c>
      <c r="F38" s="4">
        <v>120</v>
      </c>
      <c r="G38" s="4">
        <v>125</v>
      </c>
      <c r="H38" s="4">
        <v>352625</v>
      </c>
      <c r="I38" s="4">
        <v>0</v>
      </c>
      <c r="J38" s="4">
        <v>352625</v>
      </c>
      <c r="K38" s="4">
        <v>338520</v>
      </c>
      <c r="L38" s="4">
        <v>14105</v>
      </c>
      <c r="M38" s="5">
        <v>41852</v>
      </c>
      <c r="N38" s="6">
        <v>8</v>
      </c>
      <c r="O38" s="3" t="s">
        <v>35</v>
      </c>
      <c r="P38" s="7" t="s">
        <v>21</v>
      </c>
    </row>
    <row r="39" spans="1:16" ht="13" x14ac:dyDescent="0.6">
      <c r="A39" s="2" t="s">
        <v>31</v>
      </c>
      <c r="B39" s="2" t="s">
        <v>17</v>
      </c>
      <c r="C39" s="3" t="s">
        <v>44</v>
      </c>
      <c r="D39" s="3" t="s">
        <v>19</v>
      </c>
      <c r="E39" s="2">
        <v>345</v>
      </c>
      <c r="F39" s="4">
        <v>120</v>
      </c>
      <c r="G39" s="4">
        <v>125</v>
      </c>
      <c r="H39" s="4">
        <v>43125</v>
      </c>
      <c r="I39" s="4">
        <v>0</v>
      </c>
      <c r="J39" s="4">
        <v>43125</v>
      </c>
      <c r="K39" s="4">
        <v>41400</v>
      </c>
      <c r="L39" s="4">
        <v>1725</v>
      </c>
      <c r="M39" s="5">
        <v>41548</v>
      </c>
      <c r="N39" s="6">
        <v>10</v>
      </c>
      <c r="O39" s="3" t="s">
        <v>37</v>
      </c>
      <c r="P39" s="7" t="s">
        <v>38</v>
      </c>
    </row>
    <row r="40" spans="1:16" ht="13" x14ac:dyDescent="0.6">
      <c r="A40" s="2" t="s">
        <v>42</v>
      </c>
      <c r="B40" s="2" t="s">
        <v>17</v>
      </c>
      <c r="C40" s="3" t="s">
        <v>45</v>
      </c>
      <c r="D40" s="3" t="s">
        <v>19</v>
      </c>
      <c r="E40" s="2">
        <v>2001</v>
      </c>
      <c r="F40" s="4">
        <v>250</v>
      </c>
      <c r="G40" s="4">
        <v>300</v>
      </c>
      <c r="H40" s="4">
        <v>600300</v>
      </c>
      <c r="I40" s="4">
        <v>0</v>
      </c>
      <c r="J40" s="4">
        <v>600300</v>
      </c>
      <c r="K40" s="4">
        <v>500250</v>
      </c>
      <c r="L40" s="4">
        <v>100050</v>
      </c>
      <c r="M40" s="5">
        <v>41671</v>
      </c>
      <c r="N40" s="6">
        <v>2</v>
      </c>
      <c r="O40" s="3" t="s">
        <v>41</v>
      </c>
      <c r="P40" s="7" t="s">
        <v>21</v>
      </c>
    </row>
    <row r="41" spans="1:16" ht="13" x14ac:dyDescent="0.6">
      <c r="A41" s="2" t="s">
        <v>30</v>
      </c>
      <c r="B41" s="2" t="s">
        <v>22</v>
      </c>
      <c r="C41" s="3" t="s">
        <v>45</v>
      </c>
      <c r="D41" s="3" t="s">
        <v>19</v>
      </c>
      <c r="E41" s="2">
        <v>2838</v>
      </c>
      <c r="F41" s="4">
        <v>250</v>
      </c>
      <c r="G41" s="4">
        <v>12</v>
      </c>
      <c r="H41" s="4">
        <v>34056</v>
      </c>
      <c r="I41" s="4">
        <v>0</v>
      </c>
      <c r="J41" s="4">
        <v>34056</v>
      </c>
      <c r="K41" s="4">
        <v>8514</v>
      </c>
      <c r="L41" s="4">
        <v>25542</v>
      </c>
      <c r="M41" s="5">
        <v>41730</v>
      </c>
      <c r="N41" s="6">
        <v>4</v>
      </c>
      <c r="O41" s="3" t="s">
        <v>46</v>
      </c>
      <c r="P41" s="7" t="s">
        <v>21</v>
      </c>
    </row>
    <row r="42" spans="1:16" ht="13" x14ac:dyDescent="0.6">
      <c r="A42" s="2" t="s">
        <v>23</v>
      </c>
      <c r="C42" s="3"/>
      <c r="D42" s="3"/>
      <c r="F42" s="4"/>
      <c r="G42" s="4"/>
      <c r="H42" s="4"/>
      <c r="I42" s="4">
        <v>0</v>
      </c>
      <c r="J42" s="4">
        <v>32670</v>
      </c>
      <c r="K42" s="4">
        <v>21780</v>
      </c>
      <c r="L42" s="4">
        <v>10890</v>
      </c>
      <c r="M42" s="5">
        <v>41791</v>
      </c>
      <c r="N42" s="6">
        <v>6</v>
      </c>
      <c r="O42" s="3" t="s">
        <v>25</v>
      </c>
      <c r="P42" s="7" t="s">
        <v>21</v>
      </c>
    </row>
    <row r="43" spans="1:16" ht="13" x14ac:dyDescent="0.6">
      <c r="A43" s="2" t="s">
        <v>23</v>
      </c>
      <c r="B43" s="2" t="s">
        <v>22</v>
      </c>
      <c r="C43" s="3" t="s">
        <v>45</v>
      </c>
      <c r="D43" s="3" t="s">
        <v>19</v>
      </c>
      <c r="E43" s="2">
        <v>888</v>
      </c>
      <c r="F43" s="4">
        <v>250</v>
      </c>
      <c r="G43" s="4">
        <v>15</v>
      </c>
      <c r="H43" s="4">
        <v>13320</v>
      </c>
      <c r="I43" s="4">
        <v>0</v>
      </c>
      <c r="J43" s="4">
        <v>13320</v>
      </c>
      <c r="K43" s="4">
        <v>8880</v>
      </c>
      <c r="L43" s="4">
        <v>4440</v>
      </c>
      <c r="M43" s="5">
        <v>41791</v>
      </c>
      <c r="N43" s="6">
        <v>6</v>
      </c>
      <c r="O43" s="3" t="s">
        <v>25</v>
      </c>
      <c r="P43" s="7" t="s">
        <v>21</v>
      </c>
    </row>
    <row r="44" spans="1:16" ht="13" x14ac:dyDescent="0.6">
      <c r="A44" s="2" t="s">
        <v>16</v>
      </c>
      <c r="B44" s="2" t="s">
        <v>24</v>
      </c>
      <c r="C44" s="3" t="s">
        <v>45</v>
      </c>
      <c r="D44" s="3" t="s">
        <v>19</v>
      </c>
      <c r="E44" s="2">
        <v>1527</v>
      </c>
      <c r="F44" s="4">
        <v>250</v>
      </c>
      <c r="G44" s="4">
        <v>350</v>
      </c>
      <c r="H44" s="4">
        <v>534450</v>
      </c>
      <c r="I44" s="4">
        <v>0</v>
      </c>
      <c r="J44" s="4">
        <v>534450</v>
      </c>
      <c r="K44" s="4">
        <v>397020</v>
      </c>
      <c r="L44" s="4">
        <v>137430</v>
      </c>
      <c r="M44" s="5">
        <v>41518</v>
      </c>
      <c r="N44" s="6">
        <v>9</v>
      </c>
      <c r="O44" s="3" t="s">
        <v>36</v>
      </c>
      <c r="P44" s="7" t="s">
        <v>38</v>
      </c>
    </row>
    <row r="45" spans="1:16" ht="13" x14ac:dyDescent="0.6">
      <c r="A45" s="2" t="s">
        <v>42</v>
      </c>
      <c r="B45" s="2" t="s">
        <v>24</v>
      </c>
      <c r="C45" s="3" t="s">
        <v>45</v>
      </c>
      <c r="D45" s="3" t="s">
        <v>19</v>
      </c>
      <c r="E45" s="2">
        <v>2151</v>
      </c>
      <c r="F45" s="4">
        <v>250</v>
      </c>
      <c r="G45" s="4">
        <v>300</v>
      </c>
      <c r="H45" s="4">
        <v>645300</v>
      </c>
      <c r="I45" s="4">
        <v>0</v>
      </c>
      <c r="J45" s="4">
        <v>645300</v>
      </c>
      <c r="K45" s="4">
        <v>537750</v>
      </c>
      <c r="L45" s="4">
        <v>107550</v>
      </c>
      <c r="M45" s="5">
        <v>41883</v>
      </c>
      <c r="N45" s="6">
        <v>9</v>
      </c>
      <c r="O45" s="3" t="s">
        <v>36</v>
      </c>
      <c r="P45" s="7" t="s">
        <v>21</v>
      </c>
    </row>
    <row r="46" spans="1:16" ht="13" x14ac:dyDescent="0.6">
      <c r="A46" s="2" t="s">
        <v>16</v>
      </c>
      <c r="B46" s="2" t="s">
        <v>17</v>
      </c>
      <c r="C46" s="3" t="s">
        <v>45</v>
      </c>
      <c r="D46" s="3" t="s">
        <v>19</v>
      </c>
      <c r="E46" s="2">
        <v>1817</v>
      </c>
      <c r="F46" s="4">
        <v>250</v>
      </c>
      <c r="G46" s="4">
        <v>20</v>
      </c>
      <c r="H46" s="4">
        <v>36340</v>
      </c>
      <c r="I46" s="4">
        <v>0</v>
      </c>
      <c r="J46" s="4">
        <v>36340</v>
      </c>
      <c r="K46" s="4">
        <v>18170</v>
      </c>
      <c r="L46" s="4">
        <v>18170</v>
      </c>
      <c r="M46" s="5">
        <v>41974</v>
      </c>
      <c r="N46" s="6">
        <v>12</v>
      </c>
      <c r="O46" s="3" t="s">
        <v>27</v>
      </c>
      <c r="P46" s="7" t="s">
        <v>21</v>
      </c>
    </row>
    <row r="47" spans="1:16" ht="13" x14ac:dyDescent="0.6">
      <c r="A47" s="2" t="s">
        <v>16</v>
      </c>
      <c r="B47" s="2" t="s">
        <v>24</v>
      </c>
      <c r="C47" s="3" t="s">
        <v>47</v>
      </c>
      <c r="D47" s="3" t="s">
        <v>19</v>
      </c>
      <c r="E47" s="2">
        <v>2750</v>
      </c>
      <c r="F47" s="4">
        <v>260</v>
      </c>
      <c r="G47" s="4">
        <v>350</v>
      </c>
      <c r="H47" s="4">
        <v>962500</v>
      </c>
      <c r="I47" s="4">
        <v>0</v>
      </c>
      <c r="J47" s="4"/>
      <c r="K47" s="4">
        <v>715000</v>
      </c>
      <c r="L47" s="4">
        <v>247500</v>
      </c>
      <c r="M47" s="5">
        <v>41671</v>
      </c>
      <c r="N47" s="6">
        <v>2</v>
      </c>
      <c r="O47" s="3" t="s">
        <v>41</v>
      </c>
      <c r="P47" s="7"/>
    </row>
    <row r="48" spans="1:16" ht="13" x14ac:dyDescent="0.6">
      <c r="A48" s="2" t="s">
        <v>30</v>
      </c>
      <c r="B48" s="2" t="s">
        <v>39</v>
      </c>
      <c r="C48" s="3" t="s">
        <v>47</v>
      </c>
      <c r="D48" s="3" t="s">
        <v>19</v>
      </c>
      <c r="E48" s="2">
        <v>1953</v>
      </c>
      <c r="F48" s="4">
        <v>260</v>
      </c>
      <c r="G48" s="4">
        <v>12</v>
      </c>
      <c r="H48" s="4">
        <v>23436</v>
      </c>
      <c r="I48" s="4">
        <v>0</v>
      </c>
      <c r="J48" s="4">
        <v>23436</v>
      </c>
      <c r="K48" s="4">
        <v>5859</v>
      </c>
      <c r="L48" s="4">
        <v>17577</v>
      </c>
      <c r="M48" s="5">
        <v>41730</v>
      </c>
      <c r="N48" s="6">
        <v>4</v>
      </c>
      <c r="O48" s="3" t="s">
        <v>46</v>
      </c>
      <c r="P48" s="7" t="s">
        <v>21</v>
      </c>
    </row>
    <row r="49" spans="1:16" ht="13" x14ac:dyDescent="0.6">
      <c r="A49" s="2" t="s">
        <v>31</v>
      </c>
      <c r="B49" s="2" t="s">
        <v>22</v>
      </c>
      <c r="C49" s="3" t="s">
        <v>47</v>
      </c>
      <c r="D49" s="3" t="s">
        <v>19</v>
      </c>
      <c r="E49" s="2">
        <v>4219.5</v>
      </c>
      <c r="F49" s="4">
        <v>260</v>
      </c>
      <c r="G49" s="4">
        <v>125</v>
      </c>
      <c r="H49" s="4">
        <v>527437.5</v>
      </c>
      <c r="I49" s="4">
        <v>0</v>
      </c>
      <c r="J49" s="4">
        <v>527437.5</v>
      </c>
      <c r="K49" s="4">
        <v>506340</v>
      </c>
      <c r="L49" s="4">
        <v>21097.5</v>
      </c>
      <c r="M49" s="5">
        <v>41730</v>
      </c>
      <c r="N49" s="6">
        <v>4</v>
      </c>
      <c r="O49" s="3" t="s">
        <v>46</v>
      </c>
      <c r="P49" s="7" t="s">
        <v>21</v>
      </c>
    </row>
    <row r="50" spans="1:16" ht="13" x14ac:dyDescent="0.6">
      <c r="A50" s="2" t="s">
        <v>16</v>
      </c>
      <c r="B50" s="2" t="s">
        <v>24</v>
      </c>
      <c r="C50" s="3" t="s">
        <v>47</v>
      </c>
      <c r="D50" s="3" t="s">
        <v>19</v>
      </c>
      <c r="E50" s="2">
        <v>1899</v>
      </c>
      <c r="F50" s="4">
        <v>260</v>
      </c>
      <c r="G50" s="4">
        <v>20</v>
      </c>
      <c r="H50" s="4">
        <v>37980</v>
      </c>
      <c r="I50" s="4">
        <v>0</v>
      </c>
      <c r="J50" s="4">
        <v>37980</v>
      </c>
      <c r="K50" s="4">
        <v>18990</v>
      </c>
      <c r="L50" s="4">
        <v>18990</v>
      </c>
      <c r="M50" s="5">
        <v>41791</v>
      </c>
      <c r="N50" s="6">
        <v>6</v>
      </c>
      <c r="O50" s="3" t="s">
        <v>25</v>
      </c>
      <c r="P50" s="7" t="s">
        <v>21</v>
      </c>
    </row>
    <row r="51" spans="1:16" ht="13" x14ac:dyDescent="0.6">
      <c r="A51" s="2" t="s">
        <v>16</v>
      </c>
      <c r="B51" s="2" t="s">
        <v>22</v>
      </c>
      <c r="C51" s="3" t="s">
        <v>47</v>
      </c>
      <c r="D51" s="3" t="s">
        <v>19</v>
      </c>
      <c r="E51" s="2">
        <v>1686</v>
      </c>
      <c r="F51" s="4">
        <v>260</v>
      </c>
      <c r="G51" s="4">
        <v>7</v>
      </c>
      <c r="H51" s="4">
        <v>11802</v>
      </c>
      <c r="I51" s="4">
        <v>0</v>
      </c>
      <c r="J51" s="4">
        <v>11802</v>
      </c>
      <c r="K51" s="4">
        <v>8430</v>
      </c>
      <c r="L51" s="4">
        <v>3372</v>
      </c>
      <c r="M51" s="5">
        <v>41821</v>
      </c>
      <c r="N51" s="6">
        <v>7</v>
      </c>
      <c r="O51" s="3" t="s">
        <v>32</v>
      </c>
      <c r="P51" s="7" t="s">
        <v>21</v>
      </c>
    </row>
    <row r="52" spans="1:16" ht="13" x14ac:dyDescent="0.6">
      <c r="A52" s="2" t="s">
        <v>30</v>
      </c>
      <c r="B52" s="2" t="s">
        <v>39</v>
      </c>
      <c r="C52" s="3" t="s">
        <v>47</v>
      </c>
      <c r="D52" s="3"/>
      <c r="E52" s="2">
        <v>2141</v>
      </c>
      <c r="F52" s="4">
        <v>260</v>
      </c>
      <c r="G52" s="4">
        <v>12</v>
      </c>
      <c r="H52" s="4"/>
      <c r="I52" s="4">
        <v>0</v>
      </c>
      <c r="J52" s="4">
        <v>25692</v>
      </c>
      <c r="K52" s="4">
        <v>6423</v>
      </c>
      <c r="L52" s="4">
        <v>19269</v>
      </c>
      <c r="M52" s="5">
        <v>41852</v>
      </c>
      <c r="N52" s="6">
        <v>8</v>
      </c>
      <c r="O52" s="3" t="s">
        <v>35</v>
      </c>
      <c r="P52" s="7" t="s">
        <v>21</v>
      </c>
    </row>
    <row r="53" spans="1:16" ht="13" x14ac:dyDescent="0.6">
      <c r="A53" s="2" t="s">
        <v>16</v>
      </c>
      <c r="B53" s="2" t="s">
        <v>39</v>
      </c>
      <c r="C53" s="3" t="s">
        <v>47</v>
      </c>
      <c r="D53" s="3" t="s">
        <v>19</v>
      </c>
      <c r="E53" s="2">
        <v>1143</v>
      </c>
      <c r="F53" s="4">
        <v>260</v>
      </c>
      <c r="G53" s="4">
        <v>7</v>
      </c>
      <c r="H53" s="4">
        <v>8001</v>
      </c>
      <c r="I53" s="4">
        <v>0</v>
      </c>
      <c r="J53" s="4">
        <v>8001</v>
      </c>
      <c r="K53" s="4">
        <v>5715</v>
      </c>
      <c r="L53" s="4">
        <v>2286</v>
      </c>
      <c r="M53" s="5">
        <v>41913</v>
      </c>
      <c r="N53" s="6">
        <v>10</v>
      </c>
      <c r="O53" s="3" t="s">
        <v>37</v>
      </c>
      <c r="P53" s="7" t="s">
        <v>21</v>
      </c>
    </row>
    <row r="54" spans="1:16" ht="13" x14ac:dyDescent="0.6">
      <c r="A54" s="2" t="s">
        <v>23</v>
      </c>
      <c r="B54" s="2" t="s">
        <v>39</v>
      </c>
      <c r="C54" s="3" t="s">
        <v>47</v>
      </c>
      <c r="D54" s="3" t="s">
        <v>19</v>
      </c>
      <c r="E54" s="2">
        <v>615</v>
      </c>
      <c r="F54" s="4">
        <v>260</v>
      </c>
      <c r="G54" s="4">
        <v>15</v>
      </c>
      <c r="H54" s="4">
        <v>9225</v>
      </c>
      <c r="I54" s="4">
        <v>0</v>
      </c>
      <c r="J54" s="4">
        <v>9225</v>
      </c>
      <c r="K54" s="4">
        <v>6150</v>
      </c>
      <c r="L54" s="4">
        <v>3075</v>
      </c>
      <c r="M54" s="5">
        <v>41974</v>
      </c>
      <c r="N54" s="6">
        <v>12</v>
      </c>
      <c r="O54" s="3" t="s">
        <v>27</v>
      </c>
      <c r="P54" s="7" t="s">
        <v>21</v>
      </c>
    </row>
    <row r="55" spans="1:16" ht="13" x14ac:dyDescent="0.6">
      <c r="A55" s="2" t="s">
        <v>16</v>
      </c>
      <c r="B55" s="2" t="s">
        <v>24</v>
      </c>
      <c r="C55" s="3" t="s">
        <v>40</v>
      </c>
      <c r="D55" s="3" t="s">
        <v>48</v>
      </c>
      <c r="E55" s="2">
        <v>3945</v>
      </c>
      <c r="F55" s="4">
        <v>10</v>
      </c>
      <c r="G55" s="4">
        <v>7</v>
      </c>
      <c r="H55" s="4">
        <v>27615</v>
      </c>
      <c r="I55" s="4">
        <v>276.14999999999998</v>
      </c>
      <c r="J55" s="4">
        <v>27338.850000000002</v>
      </c>
      <c r="K55" s="4">
        <v>19725</v>
      </c>
      <c r="L55" s="4">
        <v>7613.8500000000022</v>
      </c>
      <c r="M55" s="5">
        <v>41640</v>
      </c>
      <c r="N55" s="6">
        <v>1</v>
      </c>
      <c r="O55" s="3" t="s">
        <v>20</v>
      </c>
      <c r="P55" s="7" t="s">
        <v>21</v>
      </c>
    </row>
    <row r="56" spans="1:16" ht="13" x14ac:dyDescent="0.6">
      <c r="A56" s="2" t="s">
        <v>23</v>
      </c>
      <c r="B56" s="2" t="s">
        <v>24</v>
      </c>
      <c r="C56" s="3" t="s">
        <v>40</v>
      </c>
      <c r="D56" s="3" t="s">
        <v>48</v>
      </c>
      <c r="E56" s="2">
        <v>2296</v>
      </c>
      <c r="F56" s="4">
        <v>10</v>
      </c>
      <c r="G56" s="4">
        <v>15</v>
      </c>
      <c r="H56" s="4">
        <v>34440</v>
      </c>
      <c r="I56" s="4">
        <v>344.4</v>
      </c>
      <c r="J56" s="4">
        <v>34095.599999999999</v>
      </c>
      <c r="K56" s="4">
        <v>22960</v>
      </c>
      <c r="L56" s="4">
        <v>11135.599999999999</v>
      </c>
      <c r="M56" s="5">
        <v>41671</v>
      </c>
      <c r="N56" s="6">
        <v>2</v>
      </c>
      <c r="O56" s="3" t="s">
        <v>41</v>
      </c>
      <c r="P56" s="7" t="s">
        <v>21</v>
      </c>
    </row>
    <row r="57" spans="1:16" ht="13" x14ac:dyDescent="0.6">
      <c r="A57" s="2" t="s">
        <v>16</v>
      </c>
      <c r="B57" s="2" t="s">
        <v>24</v>
      </c>
      <c r="C57" s="3" t="s">
        <v>40</v>
      </c>
      <c r="D57" s="3" t="s">
        <v>48</v>
      </c>
      <c r="E57" s="2">
        <v>1030</v>
      </c>
      <c r="F57" s="4">
        <v>10</v>
      </c>
      <c r="G57" s="4">
        <v>7</v>
      </c>
      <c r="H57" s="4">
        <v>7210</v>
      </c>
      <c r="I57" s="4">
        <v>72.099999999999994</v>
      </c>
      <c r="J57" s="4">
        <v>7137.9</v>
      </c>
      <c r="K57" s="4">
        <v>5150</v>
      </c>
      <c r="L57" s="4">
        <v>1987.8999999999996</v>
      </c>
      <c r="M57" s="5">
        <v>41760</v>
      </c>
      <c r="N57" s="6">
        <v>5</v>
      </c>
      <c r="O57" s="3" t="s">
        <v>49</v>
      </c>
      <c r="P57" s="7" t="s">
        <v>21</v>
      </c>
    </row>
    <row r="58" spans="1:16" ht="13" x14ac:dyDescent="0.6">
      <c r="A58" s="2" t="s">
        <v>16</v>
      </c>
      <c r="B58" s="2" t="s">
        <v>24</v>
      </c>
      <c r="C58" s="3" t="s">
        <v>44</v>
      </c>
      <c r="D58" s="3" t="s">
        <v>48</v>
      </c>
      <c r="E58" s="2">
        <v>639</v>
      </c>
      <c r="F58" s="4">
        <v>120</v>
      </c>
      <c r="G58" s="4">
        <v>7</v>
      </c>
      <c r="H58" s="4">
        <v>4473</v>
      </c>
      <c r="I58" s="4">
        <v>44.73</v>
      </c>
      <c r="J58" s="4">
        <v>4428.2700000000004</v>
      </c>
      <c r="K58" s="4">
        <v>3195</v>
      </c>
      <c r="L58" s="4">
        <v>1233.2700000000004</v>
      </c>
      <c r="M58" s="5">
        <v>41944</v>
      </c>
      <c r="N58" s="6">
        <v>11</v>
      </c>
      <c r="O58" s="3" t="s">
        <v>43</v>
      </c>
      <c r="P58" s="7" t="s">
        <v>21</v>
      </c>
    </row>
    <row r="59" spans="1:16" ht="13" x14ac:dyDescent="0.6">
      <c r="A59" s="2" t="s">
        <v>16</v>
      </c>
      <c r="B59" s="2" t="s">
        <v>17</v>
      </c>
      <c r="C59" s="3" t="s">
        <v>45</v>
      </c>
      <c r="D59" s="3" t="s">
        <v>48</v>
      </c>
      <c r="E59" s="2">
        <v>1326</v>
      </c>
      <c r="F59" s="4">
        <v>250</v>
      </c>
      <c r="G59" s="4">
        <v>7</v>
      </c>
      <c r="H59" s="4">
        <v>9282</v>
      </c>
      <c r="I59" s="4">
        <v>92.82</v>
      </c>
      <c r="J59" s="4">
        <v>9189.18</v>
      </c>
      <c r="K59" s="4">
        <v>6630</v>
      </c>
      <c r="L59" s="4">
        <v>2559.1800000000003</v>
      </c>
      <c r="M59" s="5">
        <v>41699</v>
      </c>
      <c r="N59" s="6">
        <v>3</v>
      </c>
      <c r="O59" s="3" t="s">
        <v>29</v>
      </c>
      <c r="P59" s="7" t="s">
        <v>21</v>
      </c>
    </row>
    <row r="60" spans="1:16" ht="13" x14ac:dyDescent="0.6">
      <c r="A60" s="2" t="s">
        <v>30</v>
      </c>
      <c r="B60" s="2" t="s">
        <v>39</v>
      </c>
      <c r="C60" s="3" t="s">
        <v>18</v>
      </c>
      <c r="D60" s="3" t="s">
        <v>48</v>
      </c>
      <c r="E60" s="2">
        <v>1858</v>
      </c>
      <c r="F60" s="4">
        <v>3</v>
      </c>
      <c r="G60" s="4">
        <v>12</v>
      </c>
      <c r="H60" s="4">
        <v>22296</v>
      </c>
      <c r="I60" s="4">
        <v>222.96</v>
      </c>
      <c r="J60" s="4">
        <v>22073.040000000001</v>
      </c>
      <c r="K60" s="4">
        <v>5574</v>
      </c>
      <c r="L60" s="4">
        <v>16499.04</v>
      </c>
      <c r="M60" s="5">
        <v>41671</v>
      </c>
      <c r="N60" s="6">
        <v>2</v>
      </c>
      <c r="O60" s="3" t="s">
        <v>41</v>
      </c>
      <c r="P60" s="7" t="s">
        <v>21</v>
      </c>
    </row>
    <row r="61" spans="1:16" ht="13" x14ac:dyDescent="0.6">
      <c r="A61" s="2" t="s">
        <v>16</v>
      </c>
      <c r="B61" s="2" t="s">
        <v>26</v>
      </c>
      <c r="C61" s="3" t="s">
        <v>18</v>
      </c>
      <c r="D61" s="3" t="s">
        <v>48</v>
      </c>
      <c r="E61" s="2">
        <v>1210</v>
      </c>
      <c r="F61" s="4">
        <v>3</v>
      </c>
      <c r="G61" s="4">
        <v>350</v>
      </c>
      <c r="H61" s="4">
        <v>423500</v>
      </c>
      <c r="I61" s="4">
        <v>4235</v>
      </c>
      <c r="J61" s="4">
        <v>419265</v>
      </c>
      <c r="K61" s="4">
        <v>314600</v>
      </c>
      <c r="L61" s="4">
        <v>104665</v>
      </c>
      <c r="M61" s="5">
        <v>41699</v>
      </c>
      <c r="N61" s="6">
        <v>3</v>
      </c>
      <c r="O61" s="3" t="s">
        <v>29</v>
      </c>
      <c r="P61" s="7" t="s">
        <v>21</v>
      </c>
    </row>
    <row r="62" spans="1:16" ht="13" x14ac:dyDescent="0.6">
      <c r="A62" s="2" t="s">
        <v>16</v>
      </c>
      <c r="B62" s="2" t="s">
        <v>39</v>
      </c>
      <c r="C62" s="3" t="s">
        <v>18</v>
      </c>
      <c r="D62" s="3" t="s">
        <v>48</v>
      </c>
      <c r="E62" s="2">
        <v>2529</v>
      </c>
      <c r="F62" s="4">
        <v>3</v>
      </c>
      <c r="G62" s="4">
        <v>7</v>
      </c>
      <c r="H62" s="4">
        <v>17703</v>
      </c>
      <c r="I62" s="4">
        <v>177.03</v>
      </c>
      <c r="J62" s="4">
        <v>17525.97</v>
      </c>
      <c r="K62" s="4">
        <v>12645</v>
      </c>
      <c r="L62" s="4">
        <v>4880.9699999999993</v>
      </c>
      <c r="M62" s="5">
        <v>41821</v>
      </c>
      <c r="N62" s="6">
        <v>7</v>
      </c>
      <c r="O62" s="3" t="s">
        <v>32</v>
      </c>
      <c r="P62" s="7" t="s">
        <v>21</v>
      </c>
    </row>
    <row r="63" spans="1:16" ht="13" x14ac:dyDescent="0.6">
      <c r="A63" s="2" t="s">
        <v>30</v>
      </c>
      <c r="B63" s="2" t="s">
        <v>17</v>
      </c>
      <c r="C63" s="3" t="s">
        <v>18</v>
      </c>
      <c r="D63" s="3" t="s">
        <v>48</v>
      </c>
      <c r="E63" s="2">
        <v>1445</v>
      </c>
      <c r="F63" s="4">
        <v>3</v>
      </c>
      <c r="G63" s="4">
        <v>12</v>
      </c>
      <c r="H63" s="4">
        <v>17340</v>
      </c>
      <c r="I63" s="4">
        <v>173.4</v>
      </c>
      <c r="J63" s="4">
        <v>17166.599999999999</v>
      </c>
      <c r="K63" s="4">
        <v>4335</v>
      </c>
      <c r="L63" s="4">
        <v>12831.599999999999</v>
      </c>
      <c r="M63" s="5">
        <v>41883</v>
      </c>
      <c r="N63" s="6">
        <v>9</v>
      </c>
      <c r="O63" s="3" t="s">
        <v>36</v>
      </c>
      <c r="P63" s="7" t="s">
        <v>21</v>
      </c>
    </row>
    <row r="64" spans="1:16" ht="13" x14ac:dyDescent="0.6">
      <c r="A64" s="2" t="s">
        <v>31</v>
      </c>
      <c r="B64" s="2" t="s">
        <v>39</v>
      </c>
      <c r="C64" s="3" t="s">
        <v>18</v>
      </c>
      <c r="D64" s="3" t="s">
        <v>48</v>
      </c>
      <c r="E64" s="2">
        <v>330</v>
      </c>
      <c r="F64" s="4">
        <v>3</v>
      </c>
      <c r="G64" s="4">
        <v>125</v>
      </c>
      <c r="H64" s="4">
        <v>41250</v>
      </c>
      <c r="I64" s="4">
        <v>412.5</v>
      </c>
      <c r="J64" s="4">
        <v>40837.5</v>
      </c>
      <c r="K64" s="4">
        <v>39600</v>
      </c>
      <c r="L64" s="4">
        <v>1237.5</v>
      </c>
      <c r="M64" s="5">
        <v>41518</v>
      </c>
      <c r="N64" s="6">
        <v>9</v>
      </c>
      <c r="O64" s="3" t="s">
        <v>36</v>
      </c>
      <c r="P64" s="7" t="s">
        <v>38</v>
      </c>
    </row>
    <row r="65" spans="1:16" ht="13" x14ac:dyDescent="0.6">
      <c r="A65" s="2" t="s">
        <v>30</v>
      </c>
      <c r="B65" s="2" t="s">
        <v>24</v>
      </c>
      <c r="C65" s="3" t="s">
        <v>18</v>
      </c>
      <c r="D65" s="3" t="s">
        <v>48</v>
      </c>
      <c r="E65" s="2">
        <v>2671</v>
      </c>
      <c r="F65" s="4">
        <v>3</v>
      </c>
      <c r="G65" s="4">
        <v>12</v>
      </c>
      <c r="H65" s="4">
        <v>32052</v>
      </c>
      <c r="I65" s="4">
        <v>320.52</v>
      </c>
      <c r="J65" s="4">
        <v>31731.48</v>
      </c>
      <c r="K65" s="4">
        <v>8013</v>
      </c>
      <c r="L65" s="4">
        <v>23718.48</v>
      </c>
      <c r="M65" s="5">
        <v>41883</v>
      </c>
      <c r="N65" s="6">
        <v>9</v>
      </c>
      <c r="O65" s="3" t="s">
        <v>36</v>
      </c>
      <c r="P65" s="7" t="s">
        <v>21</v>
      </c>
    </row>
    <row r="66" spans="1:16" ht="13" x14ac:dyDescent="0.6">
      <c r="A66" s="2" t="s">
        <v>30</v>
      </c>
      <c r="B66" s="2" t="s">
        <v>22</v>
      </c>
      <c r="C66" s="3" t="s">
        <v>18</v>
      </c>
      <c r="D66" s="3" t="s">
        <v>48</v>
      </c>
      <c r="E66" s="2">
        <v>766</v>
      </c>
      <c r="F66" s="4">
        <v>3</v>
      </c>
      <c r="G66" s="4">
        <v>12</v>
      </c>
      <c r="H66" s="4">
        <v>9192</v>
      </c>
      <c r="I66" s="4">
        <v>91.92</v>
      </c>
      <c r="J66" s="4">
        <v>9100.08</v>
      </c>
      <c r="K66" s="4">
        <v>2298</v>
      </c>
      <c r="L66" s="4">
        <v>6802.08</v>
      </c>
      <c r="M66" s="5">
        <v>41548</v>
      </c>
      <c r="N66" s="6">
        <v>10</v>
      </c>
      <c r="O66" s="3" t="s">
        <v>37</v>
      </c>
      <c r="P66" s="7" t="s">
        <v>38</v>
      </c>
    </row>
    <row r="67" spans="1:16" ht="13" x14ac:dyDescent="0.6">
      <c r="A67" s="8" t="s">
        <v>33</v>
      </c>
      <c r="B67" s="2" t="s">
        <v>26</v>
      </c>
      <c r="C67" s="3" t="s">
        <v>18</v>
      </c>
      <c r="D67" s="3" t="s">
        <v>48</v>
      </c>
      <c r="E67" s="2">
        <v>494</v>
      </c>
      <c r="F67" s="4">
        <v>3</v>
      </c>
      <c r="G67" s="4">
        <v>300</v>
      </c>
      <c r="H67" s="4">
        <v>148200</v>
      </c>
      <c r="I67" s="4">
        <v>1482</v>
      </c>
      <c r="J67" s="4">
        <v>146718</v>
      </c>
      <c r="K67" s="4">
        <v>123500</v>
      </c>
      <c r="L67" s="4">
        <v>23218</v>
      </c>
      <c r="M67" s="5">
        <v>41548</v>
      </c>
      <c r="N67" s="6">
        <v>10</v>
      </c>
      <c r="O67" s="3" t="s">
        <v>37</v>
      </c>
      <c r="P67" s="7" t="s">
        <v>38</v>
      </c>
    </row>
    <row r="68" spans="1:16" ht="13" x14ac:dyDescent="0.6">
      <c r="A68" s="2" t="s">
        <v>16</v>
      </c>
      <c r="B68" s="2" t="s">
        <v>26</v>
      </c>
      <c r="C68" s="3" t="s">
        <v>18</v>
      </c>
      <c r="D68" s="3" t="s">
        <v>48</v>
      </c>
      <c r="E68" s="2">
        <v>1397</v>
      </c>
      <c r="F68" s="4">
        <v>3</v>
      </c>
      <c r="G68" s="4">
        <v>350</v>
      </c>
      <c r="H68" s="4">
        <v>488950</v>
      </c>
      <c r="I68" s="4">
        <v>4889.5</v>
      </c>
      <c r="J68" s="4">
        <v>484060.5</v>
      </c>
      <c r="K68" s="4">
        <v>363220</v>
      </c>
      <c r="L68" s="4">
        <v>120840.5</v>
      </c>
      <c r="M68" s="5">
        <v>41913</v>
      </c>
      <c r="N68" s="6">
        <v>10</v>
      </c>
      <c r="O68" s="3" t="s">
        <v>37</v>
      </c>
      <c r="P68" s="7" t="s">
        <v>21</v>
      </c>
    </row>
    <row r="69" spans="1:16" ht="13" x14ac:dyDescent="0.6">
      <c r="A69" s="2" t="s">
        <v>16</v>
      </c>
      <c r="B69" s="2" t="s">
        <v>24</v>
      </c>
      <c r="C69" s="3" t="s">
        <v>18</v>
      </c>
      <c r="D69" s="3" t="s">
        <v>48</v>
      </c>
      <c r="E69" s="2">
        <v>2155</v>
      </c>
      <c r="F69" s="4">
        <v>3</v>
      </c>
      <c r="G69" s="4">
        <v>350</v>
      </c>
      <c r="H69" s="4">
        <v>754250</v>
      </c>
      <c r="I69" s="4">
        <v>7542.5</v>
      </c>
      <c r="J69" s="4">
        <v>746707.5</v>
      </c>
      <c r="K69" s="4">
        <v>560300</v>
      </c>
      <c r="L69" s="4">
        <v>186407.5</v>
      </c>
      <c r="M69" s="5">
        <v>41974</v>
      </c>
      <c r="N69" s="6">
        <v>12</v>
      </c>
      <c r="O69" s="3" t="s">
        <v>27</v>
      </c>
      <c r="P69" s="7" t="s">
        <v>21</v>
      </c>
    </row>
    <row r="70" spans="1:16" ht="13" x14ac:dyDescent="0.6">
      <c r="A70" s="2" t="s">
        <v>23</v>
      </c>
      <c r="B70" s="2" t="s">
        <v>26</v>
      </c>
      <c r="C70" s="3" t="s">
        <v>28</v>
      </c>
      <c r="D70" s="3" t="s">
        <v>48</v>
      </c>
      <c r="E70" s="2">
        <v>2214</v>
      </c>
      <c r="F70" s="4">
        <v>5</v>
      </c>
      <c r="G70" s="4">
        <v>15</v>
      </c>
      <c r="H70" s="4">
        <v>33210</v>
      </c>
      <c r="I70" s="4">
        <v>332.1</v>
      </c>
      <c r="J70" s="4">
        <v>32877.9</v>
      </c>
      <c r="K70" s="4">
        <v>22140</v>
      </c>
      <c r="L70" s="4">
        <v>10737.900000000001</v>
      </c>
      <c r="M70" s="5">
        <v>41699</v>
      </c>
      <c r="N70" s="6">
        <v>3</v>
      </c>
      <c r="O70" s="3" t="s">
        <v>29</v>
      </c>
      <c r="P70" s="7" t="s">
        <v>21</v>
      </c>
    </row>
    <row r="71" spans="1:16" ht="13" x14ac:dyDescent="0.6">
      <c r="A71" s="8" t="s">
        <v>33</v>
      </c>
      <c r="B71" s="2" t="s">
        <v>39</v>
      </c>
      <c r="C71" s="3" t="s">
        <v>28</v>
      </c>
      <c r="D71" s="3" t="s">
        <v>48</v>
      </c>
      <c r="E71" s="2">
        <v>2301</v>
      </c>
      <c r="F71" s="4">
        <v>5</v>
      </c>
      <c r="G71" s="4">
        <v>300</v>
      </c>
      <c r="H71" s="4">
        <v>690300</v>
      </c>
      <c r="I71" s="4">
        <v>6903</v>
      </c>
      <c r="J71" s="4">
        <v>683397</v>
      </c>
      <c r="K71" s="4">
        <v>575250</v>
      </c>
      <c r="L71" s="4">
        <v>108147</v>
      </c>
      <c r="M71" s="5">
        <v>41730</v>
      </c>
      <c r="N71" s="6">
        <v>4</v>
      </c>
      <c r="O71" s="3" t="s">
        <v>46</v>
      </c>
      <c r="P71" s="7" t="s">
        <v>21</v>
      </c>
    </row>
    <row r="72" spans="1:16" ht="13" x14ac:dyDescent="0.6">
      <c r="A72" s="2" t="s">
        <v>16</v>
      </c>
      <c r="B72" s="2" t="s">
        <v>24</v>
      </c>
      <c r="C72" s="3" t="s">
        <v>28</v>
      </c>
      <c r="D72" s="3" t="s">
        <v>48</v>
      </c>
      <c r="E72" s="2">
        <v>1375.5</v>
      </c>
      <c r="F72" s="4">
        <v>5</v>
      </c>
      <c r="G72" s="4">
        <v>20</v>
      </c>
      <c r="H72" s="4">
        <v>27510</v>
      </c>
      <c r="I72" s="4">
        <v>275.10000000000002</v>
      </c>
      <c r="J72" s="4">
        <v>27234.899999999998</v>
      </c>
      <c r="K72" s="4">
        <v>13755</v>
      </c>
      <c r="L72" s="4">
        <v>13479.899999999998</v>
      </c>
      <c r="M72" s="5">
        <v>41821</v>
      </c>
      <c r="N72" s="6">
        <v>7</v>
      </c>
      <c r="O72" s="3" t="s">
        <v>32</v>
      </c>
      <c r="P72" s="7" t="s">
        <v>21</v>
      </c>
    </row>
    <row r="73" spans="1:16" ht="13" x14ac:dyDescent="0.6">
      <c r="A73" s="2" t="s">
        <v>16</v>
      </c>
      <c r="B73" s="2" t="s">
        <v>17</v>
      </c>
      <c r="C73" s="3" t="s">
        <v>28</v>
      </c>
      <c r="D73" s="3" t="s">
        <v>48</v>
      </c>
      <c r="E73" s="2">
        <v>1830</v>
      </c>
      <c r="F73" s="4">
        <v>5</v>
      </c>
      <c r="G73" s="4">
        <v>7</v>
      </c>
      <c r="H73" s="4">
        <v>12810</v>
      </c>
      <c r="I73" s="4">
        <v>128.1</v>
      </c>
      <c r="J73" s="4">
        <v>12681.9</v>
      </c>
      <c r="K73" s="4">
        <v>9150</v>
      </c>
      <c r="L73" s="4">
        <v>3531.8999999999996</v>
      </c>
      <c r="M73" s="5">
        <v>41852</v>
      </c>
      <c r="N73" s="6">
        <v>8</v>
      </c>
      <c r="O73" s="3" t="s">
        <v>35</v>
      </c>
      <c r="P73" s="7" t="s">
        <v>21</v>
      </c>
    </row>
    <row r="74" spans="1:16" ht="13" x14ac:dyDescent="0.6">
      <c r="A74" s="2" t="s">
        <v>42</v>
      </c>
      <c r="B74" s="2" t="s">
        <v>39</v>
      </c>
      <c r="C74" s="3" t="s">
        <v>28</v>
      </c>
      <c r="D74" s="3" t="s">
        <v>48</v>
      </c>
      <c r="E74" s="2">
        <v>2498</v>
      </c>
      <c r="F74" s="4">
        <v>5</v>
      </c>
      <c r="G74" s="4">
        <v>300</v>
      </c>
      <c r="H74" s="4">
        <v>749400</v>
      </c>
      <c r="I74" s="4">
        <v>7494</v>
      </c>
      <c r="J74" s="4">
        <v>741906</v>
      </c>
      <c r="K74" s="4">
        <v>624500</v>
      </c>
      <c r="L74" s="4">
        <v>117406</v>
      </c>
      <c r="M74" s="5">
        <v>41518</v>
      </c>
      <c r="N74" s="6">
        <v>9</v>
      </c>
      <c r="O74" s="3" t="s">
        <v>36</v>
      </c>
      <c r="P74" s="7" t="s">
        <v>38</v>
      </c>
    </row>
    <row r="75" spans="1:16" ht="13" x14ac:dyDescent="0.6">
      <c r="A75" s="2" t="s">
        <v>31</v>
      </c>
      <c r="B75" s="2" t="s">
        <v>39</v>
      </c>
      <c r="C75" s="3" t="s">
        <v>28</v>
      </c>
      <c r="D75" s="3" t="s">
        <v>48</v>
      </c>
      <c r="E75" s="2">
        <v>663</v>
      </c>
      <c r="F75" s="4">
        <v>5</v>
      </c>
      <c r="G75" s="4">
        <v>125</v>
      </c>
      <c r="H75" s="4">
        <v>82875</v>
      </c>
      <c r="I75" s="4">
        <v>828.75</v>
      </c>
      <c r="J75" s="4">
        <v>82046.25</v>
      </c>
      <c r="K75" s="4">
        <v>79560</v>
      </c>
      <c r="L75" s="4">
        <v>2486.25</v>
      </c>
      <c r="M75" s="5">
        <v>41548</v>
      </c>
      <c r="N75" s="6">
        <v>10</v>
      </c>
      <c r="O75" s="3" t="s">
        <v>37</v>
      </c>
      <c r="P75" s="7" t="s">
        <v>38</v>
      </c>
    </row>
    <row r="76" spans="1:16" ht="13" x14ac:dyDescent="0.6">
      <c r="A76" s="2" t="s">
        <v>23</v>
      </c>
      <c r="B76" s="2" t="s">
        <v>39</v>
      </c>
      <c r="C76" s="3" t="s">
        <v>40</v>
      </c>
      <c r="D76" s="3" t="s">
        <v>48</v>
      </c>
      <c r="E76" s="2">
        <v>1514</v>
      </c>
      <c r="F76" s="4">
        <v>10</v>
      </c>
      <c r="G76" s="4">
        <v>15</v>
      </c>
      <c r="H76" s="4">
        <v>22710</v>
      </c>
      <c r="I76" s="4">
        <v>227.1</v>
      </c>
      <c r="J76" s="4">
        <v>22482.9</v>
      </c>
      <c r="K76" s="4">
        <v>15140</v>
      </c>
      <c r="L76" s="4">
        <v>7342.9000000000015</v>
      </c>
      <c r="M76" s="5">
        <v>41671</v>
      </c>
      <c r="N76" s="6">
        <v>2</v>
      </c>
      <c r="O76" s="3" t="s">
        <v>41</v>
      </c>
      <c r="P76" s="7" t="s">
        <v>21</v>
      </c>
    </row>
    <row r="77" spans="1:16" ht="13" x14ac:dyDescent="0.6">
      <c r="A77" s="2" t="s">
        <v>16</v>
      </c>
      <c r="B77" s="2" t="s">
        <v>39</v>
      </c>
      <c r="C77" s="3" t="s">
        <v>40</v>
      </c>
      <c r="D77" s="3" t="s">
        <v>48</v>
      </c>
      <c r="E77" s="2">
        <v>4492.5</v>
      </c>
      <c r="F77" s="4">
        <v>10</v>
      </c>
      <c r="G77" s="4">
        <v>7</v>
      </c>
      <c r="H77" s="4">
        <v>31447.5</v>
      </c>
      <c r="I77" s="4">
        <v>314.47500000000002</v>
      </c>
      <c r="J77" s="4">
        <v>31133.024999999998</v>
      </c>
      <c r="K77" s="4">
        <v>22462.5</v>
      </c>
      <c r="L77" s="4">
        <v>8670.5249999999978</v>
      </c>
      <c r="M77" s="5">
        <v>41730</v>
      </c>
      <c r="N77" s="6">
        <v>4</v>
      </c>
      <c r="O77" s="3" t="s">
        <v>46</v>
      </c>
      <c r="P77" s="7" t="s">
        <v>21</v>
      </c>
    </row>
    <row r="78" spans="1:16" ht="13" x14ac:dyDescent="0.6">
      <c r="A78" s="2" t="s">
        <v>31</v>
      </c>
      <c r="B78" s="2" t="s">
        <v>39</v>
      </c>
      <c r="C78" s="3" t="s">
        <v>40</v>
      </c>
      <c r="D78" s="3" t="s">
        <v>48</v>
      </c>
      <c r="E78" s="2">
        <v>727</v>
      </c>
      <c r="F78" s="4">
        <v>10</v>
      </c>
      <c r="G78" s="4">
        <v>125</v>
      </c>
      <c r="H78" s="4">
        <v>90875</v>
      </c>
      <c r="I78" s="4">
        <v>908.75</v>
      </c>
      <c r="J78" s="4">
        <v>89966.25</v>
      </c>
      <c r="K78" s="4">
        <v>87240</v>
      </c>
      <c r="L78" s="4">
        <v>2726.25</v>
      </c>
      <c r="M78" s="5">
        <v>41791</v>
      </c>
      <c r="N78" s="6">
        <v>6</v>
      </c>
      <c r="O78" s="3" t="s">
        <v>25</v>
      </c>
      <c r="P78" s="7" t="s">
        <v>21</v>
      </c>
    </row>
    <row r="79" spans="1:16" ht="13" x14ac:dyDescent="0.6">
      <c r="A79" s="2" t="s">
        <v>31</v>
      </c>
      <c r="B79" s="2" t="s">
        <v>24</v>
      </c>
      <c r="C79" s="3" t="s">
        <v>40</v>
      </c>
      <c r="D79" s="3" t="s">
        <v>48</v>
      </c>
      <c r="E79" s="2">
        <v>787</v>
      </c>
      <c r="F79" s="4">
        <v>10</v>
      </c>
      <c r="G79" s="4">
        <v>125</v>
      </c>
      <c r="H79" s="4">
        <v>98375</v>
      </c>
      <c r="I79" s="4">
        <v>983.75</v>
      </c>
      <c r="J79" s="4">
        <v>97391.25</v>
      </c>
      <c r="K79" s="4">
        <v>94440</v>
      </c>
      <c r="L79" s="4">
        <v>2951.25</v>
      </c>
      <c r="M79" s="5">
        <v>41791</v>
      </c>
      <c r="N79" s="6">
        <v>6</v>
      </c>
      <c r="O79" s="3" t="s">
        <v>25</v>
      </c>
      <c r="P79" s="7" t="s">
        <v>21</v>
      </c>
    </row>
    <row r="80" spans="1:16" ht="13" x14ac:dyDescent="0.6">
      <c r="A80" s="2" t="s">
        <v>31</v>
      </c>
      <c r="B80" s="2" t="s">
        <v>26</v>
      </c>
      <c r="C80" s="3" t="s">
        <v>40</v>
      </c>
      <c r="D80" s="3" t="s">
        <v>48</v>
      </c>
      <c r="E80" s="2">
        <v>1823</v>
      </c>
      <c r="F80" s="4">
        <v>10</v>
      </c>
      <c r="G80" s="4">
        <v>125</v>
      </c>
      <c r="H80" s="4">
        <v>227875</v>
      </c>
      <c r="I80" s="4">
        <v>2278.75</v>
      </c>
      <c r="J80" s="4">
        <v>225596.25</v>
      </c>
      <c r="K80" s="4">
        <v>218760</v>
      </c>
      <c r="L80" s="4">
        <v>6836.25</v>
      </c>
      <c r="M80" s="5">
        <v>41821</v>
      </c>
      <c r="N80" s="6">
        <v>7</v>
      </c>
      <c r="O80" s="3" t="s">
        <v>32</v>
      </c>
      <c r="P80" s="7" t="s">
        <v>21</v>
      </c>
    </row>
    <row r="81" spans="1:16" ht="13" x14ac:dyDescent="0.6">
      <c r="A81" s="2" t="s">
        <v>23</v>
      </c>
      <c r="B81" s="2" t="s">
        <v>22</v>
      </c>
      <c r="C81" s="3" t="s">
        <v>40</v>
      </c>
      <c r="D81" s="3" t="s">
        <v>48</v>
      </c>
      <c r="E81" s="2">
        <v>747</v>
      </c>
      <c r="F81" s="4">
        <v>10</v>
      </c>
      <c r="G81" s="4">
        <v>15</v>
      </c>
      <c r="H81" s="4">
        <v>11205</v>
      </c>
      <c r="I81" s="4">
        <v>112.05</v>
      </c>
      <c r="J81" s="4">
        <v>11092.95</v>
      </c>
      <c r="K81" s="4">
        <v>7470</v>
      </c>
      <c r="L81" s="4">
        <v>3622.9500000000007</v>
      </c>
      <c r="M81" s="5">
        <v>41883</v>
      </c>
      <c r="N81" s="6">
        <v>9</v>
      </c>
      <c r="O81" s="3" t="s">
        <v>36</v>
      </c>
      <c r="P81" s="7" t="s">
        <v>21</v>
      </c>
    </row>
    <row r="82" spans="1:16" ht="13" x14ac:dyDescent="0.6">
      <c r="A82" s="2" t="s">
        <v>30</v>
      </c>
      <c r="B82" s="2" t="s">
        <v>22</v>
      </c>
      <c r="C82" s="3" t="s">
        <v>40</v>
      </c>
      <c r="D82" s="3" t="s">
        <v>48</v>
      </c>
      <c r="E82" s="2">
        <v>766</v>
      </c>
      <c r="F82" s="4">
        <v>10</v>
      </c>
      <c r="G82" s="4">
        <v>12</v>
      </c>
      <c r="H82" s="4">
        <v>9192</v>
      </c>
      <c r="I82" s="4">
        <v>91.92</v>
      </c>
      <c r="J82" s="4">
        <v>9100.08</v>
      </c>
      <c r="K82" s="4">
        <v>2298</v>
      </c>
      <c r="L82" s="4">
        <v>6802.08</v>
      </c>
      <c r="M82" s="5">
        <v>41548</v>
      </c>
      <c r="N82" s="6">
        <v>10</v>
      </c>
      <c r="O82" s="3" t="s">
        <v>37</v>
      </c>
      <c r="P82" s="7" t="s">
        <v>38</v>
      </c>
    </row>
    <row r="83" spans="1:16" ht="13" x14ac:dyDescent="0.6">
      <c r="A83" s="2" t="s">
        <v>42</v>
      </c>
      <c r="B83" s="2" t="s">
        <v>39</v>
      </c>
      <c r="C83" s="3" t="s">
        <v>40</v>
      </c>
      <c r="D83" s="3" t="s">
        <v>48</v>
      </c>
      <c r="E83" s="2">
        <v>2905</v>
      </c>
      <c r="F83" s="4">
        <v>10</v>
      </c>
      <c r="G83" s="4">
        <v>300</v>
      </c>
      <c r="H83" s="4">
        <v>871500</v>
      </c>
      <c r="I83" s="4">
        <v>8715</v>
      </c>
      <c r="J83" s="4">
        <v>862785</v>
      </c>
      <c r="K83" s="4">
        <v>726250</v>
      </c>
      <c r="L83" s="4">
        <v>136535</v>
      </c>
      <c r="M83" s="5">
        <v>41944</v>
      </c>
      <c r="N83" s="6">
        <v>11</v>
      </c>
      <c r="O83" s="3" t="s">
        <v>43</v>
      </c>
      <c r="P83" s="7" t="s">
        <v>21</v>
      </c>
    </row>
    <row r="84" spans="1:16" ht="13" x14ac:dyDescent="0.6">
      <c r="A84" s="2" t="s">
        <v>16</v>
      </c>
      <c r="B84" s="2" t="s">
        <v>24</v>
      </c>
      <c r="C84" s="3" t="s">
        <v>40</v>
      </c>
      <c r="D84" s="3" t="s">
        <v>48</v>
      </c>
      <c r="E84" s="2">
        <v>2155</v>
      </c>
      <c r="F84" s="4">
        <v>10</v>
      </c>
      <c r="G84" s="4">
        <v>350</v>
      </c>
      <c r="H84" s="4">
        <v>754250</v>
      </c>
      <c r="I84" s="4">
        <v>7542.5</v>
      </c>
      <c r="J84" s="4">
        <v>746707.5</v>
      </c>
      <c r="K84" s="4">
        <v>560300</v>
      </c>
      <c r="L84" s="4">
        <v>186407.5</v>
      </c>
      <c r="M84" s="5">
        <v>41974</v>
      </c>
      <c r="N84" s="6">
        <v>12</v>
      </c>
      <c r="O84" s="3" t="s">
        <v>27</v>
      </c>
      <c r="P84" s="7" t="s">
        <v>21</v>
      </c>
    </row>
    <row r="85" spans="1:16" ht="13" x14ac:dyDescent="0.6">
      <c r="A85" s="2" t="s">
        <v>16</v>
      </c>
      <c r="B85" s="2" t="s">
        <v>24</v>
      </c>
      <c r="C85" s="3" t="s">
        <v>44</v>
      </c>
      <c r="D85" s="3" t="s">
        <v>48</v>
      </c>
      <c r="E85" s="2">
        <v>3864</v>
      </c>
      <c r="F85" s="4">
        <v>120</v>
      </c>
      <c r="G85" s="4">
        <v>20</v>
      </c>
      <c r="H85" s="4">
        <v>77280</v>
      </c>
      <c r="I85" s="4">
        <v>772.80000000000007</v>
      </c>
      <c r="J85" s="4">
        <v>76507.200000000012</v>
      </c>
      <c r="K85" s="4">
        <v>38640</v>
      </c>
      <c r="L85" s="4">
        <v>37867.200000000004</v>
      </c>
      <c r="M85" s="5">
        <v>41730</v>
      </c>
      <c r="N85" s="6">
        <v>4</v>
      </c>
      <c r="O85" s="3" t="s">
        <v>46</v>
      </c>
      <c r="P85" s="7" t="s">
        <v>21</v>
      </c>
    </row>
    <row r="86" spans="1:16" ht="13" x14ac:dyDescent="0.6">
      <c r="A86" s="2" t="s">
        <v>16</v>
      </c>
      <c r="B86" s="2" t="s">
        <v>26</v>
      </c>
      <c r="C86" s="3" t="s">
        <v>44</v>
      </c>
      <c r="D86" s="3" t="s">
        <v>48</v>
      </c>
      <c r="E86" s="2">
        <v>362</v>
      </c>
      <c r="F86" s="4">
        <v>120</v>
      </c>
      <c r="G86" s="4">
        <v>7</v>
      </c>
      <c r="H86" s="4">
        <v>2534</v>
      </c>
      <c r="I86" s="4">
        <v>25.34</v>
      </c>
      <c r="J86" s="4">
        <v>2508.66</v>
      </c>
      <c r="K86" s="4">
        <v>1810</v>
      </c>
      <c r="L86" s="4">
        <v>698.65999999999985</v>
      </c>
      <c r="M86" s="5">
        <v>41760</v>
      </c>
      <c r="N86" s="6">
        <v>5</v>
      </c>
      <c r="O86" s="3" t="s">
        <v>49</v>
      </c>
      <c r="P86" s="7" t="s">
        <v>21</v>
      </c>
    </row>
    <row r="87" spans="1:16" ht="13" x14ac:dyDescent="0.6">
      <c r="A87" s="2" t="s">
        <v>31</v>
      </c>
      <c r="B87" s="2" t="s">
        <v>17</v>
      </c>
      <c r="C87" s="3" t="s">
        <v>44</v>
      </c>
      <c r="D87" s="3" t="s">
        <v>48</v>
      </c>
      <c r="E87" s="2">
        <v>923</v>
      </c>
      <c r="F87" s="4">
        <v>120</v>
      </c>
      <c r="G87" s="4">
        <v>125</v>
      </c>
      <c r="H87" s="4">
        <v>115375</v>
      </c>
      <c r="I87" s="4">
        <v>1153.75</v>
      </c>
      <c r="J87" s="4">
        <v>114221.25</v>
      </c>
      <c r="K87" s="4">
        <v>110760</v>
      </c>
      <c r="L87" s="4">
        <v>3461.25</v>
      </c>
      <c r="M87" s="5">
        <v>41852</v>
      </c>
      <c r="N87" s="6">
        <v>8</v>
      </c>
      <c r="O87" s="3" t="s">
        <v>35</v>
      </c>
      <c r="P87" s="7" t="s">
        <v>21</v>
      </c>
    </row>
    <row r="88" spans="1:16" ht="13" x14ac:dyDescent="0.6">
      <c r="A88" s="2" t="s">
        <v>31</v>
      </c>
      <c r="B88" s="2" t="s">
        <v>39</v>
      </c>
      <c r="C88" s="3" t="s">
        <v>44</v>
      </c>
      <c r="D88" s="3" t="s">
        <v>48</v>
      </c>
      <c r="E88" s="2">
        <v>663</v>
      </c>
      <c r="F88" s="4">
        <v>120</v>
      </c>
      <c r="G88" s="4">
        <v>125</v>
      </c>
      <c r="H88" s="4">
        <v>82875</v>
      </c>
      <c r="I88" s="4">
        <v>828.75</v>
      </c>
      <c r="J88" s="4">
        <v>82046.25</v>
      </c>
      <c r="K88" s="4">
        <v>79560</v>
      </c>
      <c r="L88" s="4">
        <v>2486.25</v>
      </c>
      <c r="M88" s="5">
        <v>41548</v>
      </c>
      <c r="N88" s="6">
        <v>10</v>
      </c>
      <c r="O88" s="3" t="s">
        <v>37</v>
      </c>
      <c r="P88" s="7" t="s">
        <v>38</v>
      </c>
    </row>
    <row r="89" spans="1:16" ht="13" x14ac:dyDescent="0.6">
      <c r="A89" s="2" t="s">
        <v>16</v>
      </c>
      <c r="B89" s="2" t="s">
        <v>17</v>
      </c>
      <c r="C89" s="3" t="s">
        <v>44</v>
      </c>
      <c r="D89" s="3" t="s">
        <v>48</v>
      </c>
      <c r="E89" s="2">
        <v>2092</v>
      </c>
      <c r="F89" s="4">
        <v>120</v>
      </c>
      <c r="G89" s="4">
        <v>7</v>
      </c>
      <c r="H89" s="4">
        <v>14644</v>
      </c>
      <c r="I89" s="4">
        <v>146.44</v>
      </c>
      <c r="J89" s="4">
        <v>14497.56</v>
      </c>
      <c r="K89" s="4">
        <v>10460</v>
      </c>
      <c r="L89" s="4">
        <v>4037.5599999999995</v>
      </c>
      <c r="M89" s="5">
        <v>41579</v>
      </c>
      <c r="N89" s="6">
        <v>11</v>
      </c>
      <c r="O89" s="3" t="s">
        <v>43</v>
      </c>
      <c r="P89" s="7" t="s">
        <v>38</v>
      </c>
    </row>
    <row r="90" spans="1:16" ht="13" x14ac:dyDescent="0.6">
      <c r="A90" s="2" t="s">
        <v>16</v>
      </c>
      <c r="B90" s="2" t="s">
        <v>22</v>
      </c>
      <c r="C90" s="3" t="s">
        <v>45</v>
      </c>
      <c r="D90" s="3" t="s">
        <v>48</v>
      </c>
      <c r="E90" s="2">
        <v>263</v>
      </c>
      <c r="F90" s="4">
        <v>250</v>
      </c>
      <c r="G90" s="4">
        <v>7</v>
      </c>
      <c r="H90" s="4">
        <v>1841</v>
      </c>
      <c r="I90" s="4">
        <v>18.41</v>
      </c>
      <c r="J90" s="4">
        <v>1822.59</v>
      </c>
      <c r="K90" s="4">
        <v>1315</v>
      </c>
      <c r="L90" s="4">
        <v>507.58999999999992</v>
      </c>
      <c r="M90" s="5">
        <v>41699</v>
      </c>
      <c r="N90" s="6">
        <v>3</v>
      </c>
      <c r="O90" s="3" t="s">
        <v>29</v>
      </c>
      <c r="P90" s="7" t="s">
        <v>21</v>
      </c>
    </row>
    <row r="91" spans="1:16" ht="13" x14ac:dyDescent="0.6">
      <c r="A91" s="2" t="s">
        <v>16</v>
      </c>
      <c r="B91" s="2" t="s">
        <v>17</v>
      </c>
      <c r="C91" s="3" t="s">
        <v>45</v>
      </c>
      <c r="D91" s="3" t="s">
        <v>48</v>
      </c>
      <c r="E91" s="2">
        <v>943.5</v>
      </c>
      <c r="F91" s="4">
        <v>250</v>
      </c>
      <c r="G91" s="4">
        <v>350</v>
      </c>
      <c r="H91" s="4">
        <v>330225</v>
      </c>
      <c r="I91" s="4">
        <v>3302.25</v>
      </c>
      <c r="J91" s="4">
        <v>326922.75</v>
      </c>
      <c r="K91" s="4">
        <v>245310</v>
      </c>
      <c r="L91" s="4">
        <v>81612.75</v>
      </c>
      <c r="M91" s="5">
        <v>41730</v>
      </c>
      <c r="N91" s="6">
        <v>4</v>
      </c>
      <c r="O91" s="3" t="s">
        <v>46</v>
      </c>
      <c r="P91" s="7" t="s">
        <v>21</v>
      </c>
    </row>
    <row r="92" spans="1:16" ht="13" x14ac:dyDescent="0.6">
      <c r="A92" s="2" t="s">
        <v>31</v>
      </c>
      <c r="B92" s="2" t="s">
        <v>39</v>
      </c>
      <c r="C92" s="3" t="s">
        <v>45</v>
      </c>
      <c r="D92" s="3" t="s">
        <v>48</v>
      </c>
      <c r="E92" s="2">
        <v>727</v>
      </c>
      <c r="F92" s="4">
        <v>250</v>
      </c>
      <c r="G92" s="4">
        <v>125</v>
      </c>
      <c r="H92" s="4">
        <v>90875</v>
      </c>
      <c r="I92" s="4">
        <v>908.75</v>
      </c>
      <c r="J92" s="4">
        <v>89966.25</v>
      </c>
      <c r="K92" s="4">
        <v>87240</v>
      </c>
      <c r="L92" s="4">
        <v>2726.25</v>
      </c>
      <c r="M92" s="5">
        <v>41791</v>
      </c>
      <c r="N92" s="6">
        <v>6</v>
      </c>
      <c r="O92" s="3" t="s">
        <v>25</v>
      </c>
      <c r="P92" s="7" t="s">
        <v>21</v>
      </c>
    </row>
    <row r="93" spans="1:16" ht="13" x14ac:dyDescent="0.6">
      <c r="A93" s="2" t="s">
        <v>31</v>
      </c>
      <c r="B93" s="2" t="s">
        <v>24</v>
      </c>
      <c r="C93" s="3" t="s">
        <v>45</v>
      </c>
      <c r="D93" s="3" t="s">
        <v>48</v>
      </c>
      <c r="E93" s="2">
        <v>787</v>
      </c>
      <c r="F93" s="4">
        <v>250</v>
      </c>
      <c r="G93" s="4">
        <v>125</v>
      </c>
      <c r="H93" s="4">
        <v>98375</v>
      </c>
      <c r="I93" s="4">
        <v>983.75</v>
      </c>
      <c r="J93" s="4">
        <v>97391.25</v>
      </c>
      <c r="K93" s="4">
        <v>94440</v>
      </c>
      <c r="L93" s="4">
        <v>2951.25</v>
      </c>
      <c r="M93" s="5">
        <v>41791</v>
      </c>
      <c r="N93" s="6">
        <v>6</v>
      </c>
      <c r="O93" s="3" t="s">
        <v>25</v>
      </c>
      <c r="P93" s="7" t="s">
        <v>21</v>
      </c>
    </row>
    <row r="94" spans="1:16" ht="13" x14ac:dyDescent="0.6">
      <c r="A94" s="2" t="s">
        <v>42</v>
      </c>
      <c r="B94" s="2" t="s">
        <v>22</v>
      </c>
      <c r="C94" s="3" t="s">
        <v>45</v>
      </c>
      <c r="D94" s="3" t="s">
        <v>48</v>
      </c>
      <c r="E94" s="2">
        <v>986</v>
      </c>
      <c r="F94" s="4">
        <v>250</v>
      </c>
      <c r="G94" s="4">
        <v>300</v>
      </c>
      <c r="H94" s="4">
        <v>295800</v>
      </c>
      <c r="I94" s="4">
        <v>2958</v>
      </c>
      <c r="J94" s="4">
        <v>292842</v>
      </c>
      <c r="K94" s="4">
        <v>246500</v>
      </c>
      <c r="L94" s="4">
        <v>46342</v>
      </c>
      <c r="M94" s="5">
        <v>41883</v>
      </c>
      <c r="N94" s="6">
        <v>9</v>
      </c>
      <c r="O94" s="3" t="s">
        <v>36</v>
      </c>
      <c r="P94" s="7" t="s">
        <v>21</v>
      </c>
    </row>
    <row r="95" spans="1:16" ht="13" x14ac:dyDescent="0.6">
      <c r="A95" s="2" t="s">
        <v>42</v>
      </c>
      <c r="B95" s="2" t="s">
        <v>26</v>
      </c>
      <c r="C95" s="3" t="s">
        <v>45</v>
      </c>
      <c r="D95" s="3" t="s">
        <v>48</v>
      </c>
      <c r="E95" s="2">
        <v>494</v>
      </c>
      <c r="F95" s="4">
        <v>250</v>
      </c>
      <c r="G95" s="4">
        <v>300</v>
      </c>
      <c r="H95" s="4">
        <v>148200</v>
      </c>
      <c r="I95" s="4">
        <v>1482</v>
      </c>
      <c r="J95" s="4">
        <v>146718</v>
      </c>
      <c r="K95" s="4">
        <v>123500</v>
      </c>
      <c r="L95" s="4">
        <v>23218</v>
      </c>
      <c r="M95" s="5">
        <v>41548</v>
      </c>
      <c r="N95" s="6">
        <v>10</v>
      </c>
      <c r="O95" s="3" t="s">
        <v>37</v>
      </c>
      <c r="P95" s="7" t="s">
        <v>38</v>
      </c>
    </row>
    <row r="96" spans="1:16" ht="13" x14ac:dyDescent="0.6">
      <c r="A96" s="2" t="s">
        <v>16</v>
      </c>
      <c r="B96" s="2" t="s">
        <v>26</v>
      </c>
      <c r="C96" s="3" t="s">
        <v>45</v>
      </c>
      <c r="D96" s="3" t="s">
        <v>48</v>
      </c>
      <c r="E96" s="2">
        <v>1397</v>
      </c>
      <c r="F96" s="4">
        <v>250</v>
      </c>
      <c r="G96" s="4">
        <v>350</v>
      </c>
      <c r="H96" s="4">
        <v>488950</v>
      </c>
      <c r="I96" s="4">
        <v>4889.5</v>
      </c>
      <c r="J96" s="4">
        <v>484060.5</v>
      </c>
      <c r="K96" s="4">
        <v>363220</v>
      </c>
      <c r="L96" s="4">
        <v>120840.5</v>
      </c>
      <c r="M96" s="5">
        <v>41913</v>
      </c>
      <c r="N96" s="6">
        <v>10</v>
      </c>
      <c r="O96" s="3" t="s">
        <v>37</v>
      </c>
      <c r="P96" s="7" t="s">
        <v>21</v>
      </c>
    </row>
    <row r="97" spans="1:16" ht="13" x14ac:dyDescent="0.6">
      <c r="A97" s="2" t="s">
        <v>31</v>
      </c>
      <c r="B97" s="2" t="s">
        <v>24</v>
      </c>
      <c r="C97" s="3" t="s">
        <v>45</v>
      </c>
      <c r="D97" s="3" t="s">
        <v>48</v>
      </c>
      <c r="E97" s="2">
        <v>1744</v>
      </c>
      <c r="F97" s="4">
        <v>250</v>
      </c>
      <c r="G97" s="4">
        <v>125</v>
      </c>
      <c r="H97" s="4">
        <v>218000</v>
      </c>
      <c r="I97" s="4">
        <v>2180</v>
      </c>
      <c r="J97" s="4">
        <v>215820</v>
      </c>
      <c r="K97" s="4">
        <v>209280</v>
      </c>
      <c r="L97" s="4">
        <v>6540</v>
      </c>
      <c r="M97" s="5">
        <v>41944</v>
      </c>
      <c r="N97" s="6">
        <v>11</v>
      </c>
      <c r="O97" s="3" t="s">
        <v>43</v>
      </c>
      <c r="P97" s="7" t="s">
        <v>21</v>
      </c>
    </row>
    <row r="98" spans="1:16" ht="13" x14ac:dyDescent="0.6">
      <c r="A98" s="2" t="s">
        <v>30</v>
      </c>
      <c r="B98" s="2" t="s">
        <v>39</v>
      </c>
      <c r="C98" s="3" t="s">
        <v>47</v>
      </c>
      <c r="D98" s="3" t="s">
        <v>48</v>
      </c>
      <c r="E98" s="2">
        <v>1989</v>
      </c>
      <c r="F98" s="4">
        <v>260</v>
      </c>
      <c r="G98" s="4">
        <v>12</v>
      </c>
      <c r="H98" s="4">
        <v>23868</v>
      </c>
      <c r="I98" s="4">
        <v>238.68</v>
      </c>
      <c r="J98" s="4">
        <v>23629.32</v>
      </c>
      <c r="K98" s="4">
        <v>5967</v>
      </c>
      <c r="L98" s="4">
        <v>17662.32</v>
      </c>
      <c r="M98" s="5">
        <v>41518</v>
      </c>
      <c r="N98" s="6">
        <v>9</v>
      </c>
      <c r="O98" s="3" t="s">
        <v>36</v>
      </c>
      <c r="P98" s="7" t="s">
        <v>38</v>
      </c>
    </row>
    <row r="99" spans="1:16" ht="13" x14ac:dyDescent="0.6">
      <c r="A99" s="2" t="s">
        <v>23</v>
      </c>
      <c r="B99" s="2" t="s">
        <v>24</v>
      </c>
      <c r="C99" s="3" t="s">
        <v>47</v>
      </c>
      <c r="D99" s="3" t="s">
        <v>48</v>
      </c>
      <c r="E99" s="2">
        <v>321</v>
      </c>
      <c r="F99" s="4">
        <v>260</v>
      </c>
      <c r="G99" s="4">
        <v>15</v>
      </c>
      <c r="H99" s="4">
        <v>4815</v>
      </c>
      <c r="I99" s="4">
        <v>48.15</v>
      </c>
      <c r="J99" s="4">
        <v>4766.8500000000004</v>
      </c>
      <c r="K99" s="4">
        <v>3210</v>
      </c>
      <c r="L99" s="4">
        <v>1556.8500000000004</v>
      </c>
      <c r="M99" s="5">
        <v>41579</v>
      </c>
      <c r="N99" s="6">
        <v>11</v>
      </c>
      <c r="O99" s="3" t="s">
        <v>43</v>
      </c>
      <c r="P99" s="7" t="s">
        <v>38</v>
      </c>
    </row>
    <row r="100" spans="1:16" ht="13" x14ac:dyDescent="0.6">
      <c r="A100" s="2" t="s">
        <v>31</v>
      </c>
      <c r="B100" s="2" t="s">
        <v>17</v>
      </c>
      <c r="C100" s="3" t="s">
        <v>18</v>
      </c>
      <c r="D100" s="3" t="s">
        <v>48</v>
      </c>
      <c r="E100" s="2">
        <v>742.5</v>
      </c>
      <c r="F100" s="4">
        <v>3</v>
      </c>
      <c r="G100" s="4">
        <v>125</v>
      </c>
      <c r="H100" s="4">
        <v>92812.5</v>
      </c>
      <c r="I100" s="4">
        <v>1856.25</v>
      </c>
      <c r="J100" s="4">
        <v>90956.25</v>
      </c>
      <c r="K100" s="4">
        <v>89100</v>
      </c>
      <c r="L100" s="4">
        <v>1856.25</v>
      </c>
      <c r="M100" s="5">
        <v>41730</v>
      </c>
      <c r="N100" s="6">
        <v>4</v>
      </c>
      <c r="O100" s="3" t="s">
        <v>46</v>
      </c>
      <c r="P100" s="7" t="s">
        <v>21</v>
      </c>
    </row>
    <row r="101" spans="1:16" ht="13" x14ac:dyDescent="0.6">
      <c r="A101" s="2" t="s">
        <v>30</v>
      </c>
      <c r="B101" s="2" t="s">
        <v>17</v>
      </c>
      <c r="C101" s="3" t="s">
        <v>18</v>
      </c>
      <c r="D101" s="3" t="s">
        <v>48</v>
      </c>
      <c r="E101" s="2">
        <v>1295</v>
      </c>
      <c r="F101" s="4">
        <v>3</v>
      </c>
      <c r="G101" s="4">
        <v>12</v>
      </c>
      <c r="H101" s="4">
        <v>15540</v>
      </c>
      <c r="I101" s="4">
        <v>310.8</v>
      </c>
      <c r="J101" s="4">
        <v>15229.2</v>
      </c>
      <c r="K101" s="4">
        <v>3885</v>
      </c>
      <c r="L101" s="4">
        <v>11344.2</v>
      </c>
      <c r="M101" s="5">
        <v>41913</v>
      </c>
      <c r="N101" s="6">
        <v>10</v>
      </c>
      <c r="O101" s="3" t="s">
        <v>37</v>
      </c>
      <c r="P101" s="7" t="s">
        <v>21</v>
      </c>
    </row>
    <row r="102" spans="1:16" ht="13" x14ac:dyDescent="0.6">
      <c r="A102" s="2" t="s">
        <v>42</v>
      </c>
      <c r="B102" s="2" t="s">
        <v>22</v>
      </c>
      <c r="C102" s="3" t="s">
        <v>18</v>
      </c>
      <c r="D102" s="3" t="s">
        <v>48</v>
      </c>
      <c r="E102" s="2">
        <v>214</v>
      </c>
      <c r="F102" s="4">
        <v>3</v>
      </c>
      <c r="G102" s="4">
        <v>300</v>
      </c>
      <c r="H102" s="4">
        <v>64200</v>
      </c>
      <c r="I102" s="4">
        <v>1284</v>
      </c>
      <c r="J102" s="4">
        <v>62916</v>
      </c>
      <c r="K102" s="4">
        <v>53500</v>
      </c>
      <c r="L102" s="4">
        <v>9416</v>
      </c>
      <c r="M102" s="5">
        <v>41548</v>
      </c>
      <c r="N102" s="6">
        <v>10</v>
      </c>
      <c r="O102" s="3" t="s">
        <v>37</v>
      </c>
      <c r="P102" s="7" t="s">
        <v>38</v>
      </c>
    </row>
    <row r="103" spans="1:16" ht="13" x14ac:dyDescent="0.6">
      <c r="A103" s="2" t="s">
        <v>16</v>
      </c>
      <c r="B103" s="2" t="s">
        <v>24</v>
      </c>
      <c r="C103" s="3" t="s">
        <v>18</v>
      </c>
      <c r="D103" s="3" t="s">
        <v>48</v>
      </c>
      <c r="E103" s="2">
        <v>2145</v>
      </c>
      <c r="F103" s="4">
        <v>3</v>
      </c>
      <c r="G103" s="4">
        <v>7</v>
      </c>
      <c r="H103" s="4">
        <v>15015</v>
      </c>
      <c r="I103" s="4">
        <v>300.3</v>
      </c>
      <c r="J103" s="4">
        <v>14714.7</v>
      </c>
      <c r="K103" s="4">
        <v>10725</v>
      </c>
      <c r="L103" s="4">
        <v>3989.7000000000007</v>
      </c>
      <c r="M103" s="5">
        <v>41579</v>
      </c>
      <c r="N103" s="6">
        <v>11</v>
      </c>
      <c r="O103" s="3" t="s">
        <v>43</v>
      </c>
      <c r="P103" s="7" t="s">
        <v>38</v>
      </c>
    </row>
    <row r="104" spans="1:16" ht="13" x14ac:dyDescent="0.6">
      <c r="A104" s="2" t="s">
        <v>16</v>
      </c>
      <c r="B104" s="2" t="s">
        <v>17</v>
      </c>
      <c r="C104" s="3" t="s">
        <v>18</v>
      </c>
      <c r="D104" s="3" t="s">
        <v>48</v>
      </c>
      <c r="E104" s="2">
        <v>2852</v>
      </c>
      <c r="F104" s="4">
        <v>3</v>
      </c>
      <c r="G104" s="4">
        <v>350</v>
      </c>
      <c r="H104" s="4">
        <v>998200</v>
      </c>
      <c r="I104" s="4">
        <v>19964</v>
      </c>
      <c r="J104" s="4">
        <v>978236</v>
      </c>
      <c r="K104" s="4">
        <v>741520</v>
      </c>
      <c r="L104" s="4">
        <v>236716</v>
      </c>
      <c r="M104" s="5">
        <v>41974</v>
      </c>
      <c r="N104" s="6">
        <v>12</v>
      </c>
      <c r="O104" s="3" t="s">
        <v>27</v>
      </c>
      <c r="P104" s="7" t="s">
        <v>21</v>
      </c>
    </row>
    <row r="105" spans="1:16" ht="13" x14ac:dyDescent="0.6">
      <c r="A105" s="2" t="s">
        <v>30</v>
      </c>
      <c r="B105" s="2" t="s">
        <v>39</v>
      </c>
      <c r="C105" s="3" t="s">
        <v>28</v>
      </c>
      <c r="D105" s="3" t="s">
        <v>48</v>
      </c>
      <c r="E105" s="2">
        <v>1142</v>
      </c>
      <c r="F105" s="4">
        <v>5</v>
      </c>
      <c r="G105" s="4">
        <v>12</v>
      </c>
      <c r="H105" s="4">
        <v>13704</v>
      </c>
      <c r="I105" s="4">
        <v>274.08</v>
      </c>
      <c r="J105" s="4">
        <v>13429.92</v>
      </c>
      <c r="K105" s="4">
        <v>3426</v>
      </c>
      <c r="L105" s="4">
        <v>10003.92</v>
      </c>
      <c r="M105" s="5">
        <v>41791</v>
      </c>
      <c r="N105" s="6">
        <v>6</v>
      </c>
      <c r="O105" s="3" t="s">
        <v>25</v>
      </c>
      <c r="P105" s="7" t="s">
        <v>21</v>
      </c>
    </row>
    <row r="106" spans="1:16" ht="13" x14ac:dyDescent="0.6">
      <c r="A106" s="2" t="s">
        <v>16</v>
      </c>
      <c r="B106" s="2" t="s">
        <v>39</v>
      </c>
      <c r="C106" s="3" t="s">
        <v>28</v>
      </c>
      <c r="D106" s="3" t="s">
        <v>48</v>
      </c>
      <c r="E106" s="2">
        <v>1566</v>
      </c>
      <c r="F106" s="4">
        <v>5</v>
      </c>
      <c r="G106" s="4">
        <v>20</v>
      </c>
      <c r="H106" s="4">
        <v>31320</v>
      </c>
      <c r="I106" s="4">
        <v>626.4</v>
      </c>
      <c r="J106" s="4">
        <v>30693.599999999999</v>
      </c>
      <c r="K106" s="4">
        <v>15660</v>
      </c>
      <c r="L106" s="4">
        <v>15033.599999999999</v>
      </c>
      <c r="M106" s="5">
        <v>41913</v>
      </c>
      <c r="N106" s="6">
        <v>10</v>
      </c>
      <c r="O106" s="3" t="s">
        <v>37</v>
      </c>
      <c r="P106" s="7" t="s">
        <v>21</v>
      </c>
    </row>
    <row r="107" spans="1:16" ht="13" x14ac:dyDescent="0.6">
      <c r="A107" s="2" t="s">
        <v>30</v>
      </c>
      <c r="B107" s="2" t="s">
        <v>26</v>
      </c>
      <c r="C107" s="3" t="s">
        <v>28</v>
      </c>
      <c r="D107" s="3" t="s">
        <v>48</v>
      </c>
      <c r="E107" s="2">
        <v>690</v>
      </c>
      <c r="F107" s="4">
        <v>5</v>
      </c>
      <c r="G107" s="4">
        <v>12</v>
      </c>
      <c r="H107" s="4">
        <v>8280</v>
      </c>
      <c r="I107" s="4">
        <v>165.6</v>
      </c>
      <c r="J107" s="4">
        <v>8114.4</v>
      </c>
      <c r="K107" s="4">
        <v>2070</v>
      </c>
      <c r="L107" s="4">
        <v>6044.4</v>
      </c>
      <c r="M107" s="5">
        <v>41944</v>
      </c>
      <c r="N107" s="6">
        <v>11</v>
      </c>
      <c r="O107" s="3" t="s">
        <v>43</v>
      </c>
      <c r="P107" s="7" t="s">
        <v>21</v>
      </c>
    </row>
    <row r="108" spans="1:16" ht="13" x14ac:dyDescent="0.6">
      <c r="A108" s="2" t="s">
        <v>31</v>
      </c>
      <c r="B108" s="2" t="s">
        <v>26</v>
      </c>
      <c r="C108" s="3" t="s">
        <v>28</v>
      </c>
      <c r="D108" s="3" t="s">
        <v>48</v>
      </c>
      <c r="E108" s="2">
        <v>1660</v>
      </c>
      <c r="F108" s="4">
        <v>5</v>
      </c>
      <c r="G108" s="4">
        <v>125</v>
      </c>
      <c r="H108" s="4">
        <v>207500</v>
      </c>
      <c r="I108" s="4">
        <v>4150</v>
      </c>
      <c r="J108" s="4">
        <v>203350</v>
      </c>
      <c r="K108" s="4">
        <v>199200</v>
      </c>
      <c r="L108" s="4">
        <v>4150</v>
      </c>
      <c r="M108" s="5">
        <v>41579</v>
      </c>
      <c r="N108" s="6">
        <v>11</v>
      </c>
      <c r="O108" s="3" t="s">
        <v>43</v>
      </c>
      <c r="P108" s="7" t="s">
        <v>38</v>
      </c>
    </row>
    <row r="109" spans="1:16" ht="13" x14ac:dyDescent="0.6">
      <c r="A109" s="2" t="s">
        <v>23</v>
      </c>
      <c r="B109" s="2" t="s">
        <v>17</v>
      </c>
      <c r="C109" s="3" t="s">
        <v>40</v>
      </c>
      <c r="D109" s="3" t="s">
        <v>48</v>
      </c>
      <c r="E109" s="2">
        <v>2363</v>
      </c>
      <c r="F109" s="4">
        <v>10</v>
      </c>
      <c r="G109" s="4">
        <v>15</v>
      </c>
      <c r="H109" s="4">
        <v>35445</v>
      </c>
      <c r="I109" s="4">
        <v>708.9</v>
      </c>
      <c r="J109" s="4">
        <v>34736.1</v>
      </c>
      <c r="K109" s="4">
        <v>23630</v>
      </c>
      <c r="L109" s="4">
        <v>11106.099999999999</v>
      </c>
      <c r="M109" s="5">
        <v>41671</v>
      </c>
      <c r="N109" s="6">
        <v>2</v>
      </c>
      <c r="O109" s="3" t="s">
        <v>41</v>
      </c>
      <c r="P109" s="7" t="s">
        <v>21</v>
      </c>
    </row>
    <row r="110" spans="1:16" ht="13" x14ac:dyDescent="0.6">
      <c r="A110" s="2" t="s">
        <v>42</v>
      </c>
      <c r="B110" s="2" t="s">
        <v>24</v>
      </c>
      <c r="C110" s="3" t="s">
        <v>40</v>
      </c>
      <c r="D110" s="3" t="s">
        <v>48</v>
      </c>
      <c r="E110" s="2">
        <v>918</v>
      </c>
      <c r="F110" s="4">
        <v>10</v>
      </c>
      <c r="G110" s="4">
        <v>300</v>
      </c>
      <c r="H110" s="4">
        <v>275400</v>
      </c>
      <c r="I110" s="4">
        <v>5508</v>
      </c>
      <c r="J110" s="4">
        <v>269892</v>
      </c>
      <c r="K110" s="4">
        <v>229500</v>
      </c>
      <c r="L110" s="4">
        <v>40392</v>
      </c>
      <c r="M110" s="5">
        <v>41760</v>
      </c>
      <c r="N110" s="6">
        <v>5</v>
      </c>
      <c r="O110" s="3" t="s">
        <v>49</v>
      </c>
      <c r="P110" s="7" t="s">
        <v>21</v>
      </c>
    </row>
    <row r="111" spans="1:16" ht="13" x14ac:dyDescent="0.6">
      <c r="A111" s="2" t="s">
        <v>42</v>
      </c>
      <c r="B111" s="2" t="s">
        <v>22</v>
      </c>
      <c r="C111" s="3" t="s">
        <v>40</v>
      </c>
      <c r="D111" s="3" t="s">
        <v>48</v>
      </c>
      <c r="E111" s="2">
        <v>1728</v>
      </c>
      <c r="F111" s="4">
        <v>10</v>
      </c>
      <c r="G111" s="4">
        <v>300</v>
      </c>
      <c r="H111" s="4">
        <v>518400</v>
      </c>
      <c r="I111" s="4">
        <v>10368</v>
      </c>
      <c r="J111" s="4">
        <v>508032</v>
      </c>
      <c r="K111" s="4">
        <v>432000</v>
      </c>
      <c r="L111" s="4">
        <v>76032</v>
      </c>
      <c r="M111" s="5">
        <v>41760</v>
      </c>
      <c r="N111" s="6">
        <v>5</v>
      </c>
      <c r="O111" s="3" t="s">
        <v>49</v>
      </c>
      <c r="P111" s="7" t="s">
        <v>21</v>
      </c>
    </row>
    <row r="112" spans="1:16" ht="13" x14ac:dyDescent="0.6">
      <c r="A112" s="2" t="s">
        <v>30</v>
      </c>
      <c r="B112" s="2" t="s">
        <v>39</v>
      </c>
      <c r="C112" s="3" t="s">
        <v>40</v>
      </c>
      <c r="D112" s="3" t="s">
        <v>48</v>
      </c>
      <c r="E112" s="2">
        <v>1142</v>
      </c>
      <c r="F112" s="4">
        <v>10</v>
      </c>
      <c r="G112" s="4">
        <v>12</v>
      </c>
      <c r="H112" s="4">
        <v>13704</v>
      </c>
      <c r="I112" s="4">
        <v>274.08</v>
      </c>
      <c r="J112" s="4">
        <v>13429.92</v>
      </c>
      <c r="K112" s="4">
        <v>3426</v>
      </c>
      <c r="L112" s="4">
        <v>10003.92</v>
      </c>
      <c r="M112" s="5">
        <v>41791</v>
      </c>
      <c r="N112" s="6">
        <v>6</v>
      </c>
      <c r="O112" s="3" t="s">
        <v>25</v>
      </c>
      <c r="P112" s="7" t="s">
        <v>21</v>
      </c>
    </row>
    <row r="113" spans="1:16" ht="13" x14ac:dyDescent="0.6">
      <c r="A113" s="2" t="s">
        <v>31</v>
      </c>
      <c r="B113" s="2" t="s">
        <v>26</v>
      </c>
      <c r="C113" s="3" t="s">
        <v>40</v>
      </c>
      <c r="D113" s="3" t="s">
        <v>48</v>
      </c>
      <c r="E113" s="2">
        <v>662</v>
      </c>
      <c r="F113" s="4">
        <v>10</v>
      </c>
      <c r="G113" s="4">
        <v>125</v>
      </c>
      <c r="H113" s="4">
        <v>82750</v>
      </c>
      <c r="I113" s="4">
        <v>1655</v>
      </c>
      <c r="J113" s="4">
        <v>81095</v>
      </c>
      <c r="K113" s="4">
        <v>79440</v>
      </c>
      <c r="L113" s="4">
        <v>1655</v>
      </c>
      <c r="M113" s="5">
        <v>41791</v>
      </c>
      <c r="N113" s="6">
        <v>6</v>
      </c>
      <c r="O113" s="3" t="s">
        <v>25</v>
      </c>
      <c r="P113" s="7" t="s">
        <v>21</v>
      </c>
    </row>
    <row r="114" spans="1:16" ht="13" x14ac:dyDescent="0.6">
      <c r="A114" s="2" t="s">
        <v>30</v>
      </c>
      <c r="B114" s="2" t="s">
        <v>17</v>
      </c>
      <c r="C114" s="3" t="s">
        <v>40</v>
      </c>
      <c r="D114" s="3" t="s">
        <v>48</v>
      </c>
      <c r="E114" s="2">
        <v>1295</v>
      </c>
      <c r="F114" s="4">
        <v>10</v>
      </c>
      <c r="G114" s="4">
        <v>12</v>
      </c>
      <c r="H114" s="4">
        <v>15540</v>
      </c>
      <c r="I114" s="4">
        <v>310.8</v>
      </c>
      <c r="J114" s="4">
        <v>15229.2</v>
      </c>
      <c r="K114" s="4">
        <v>3885</v>
      </c>
      <c r="L114" s="4">
        <v>11344.2</v>
      </c>
      <c r="M114" s="5">
        <v>41913</v>
      </c>
      <c r="N114" s="6">
        <v>10</v>
      </c>
      <c r="O114" s="3" t="s">
        <v>37</v>
      </c>
      <c r="P114" s="7" t="s">
        <v>21</v>
      </c>
    </row>
    <row r="115" spans="1:16" ht="13" x14ac:dyDescent="0.6">
      <c r="A115" s="2" t="s">
        <v>31</v>
      </c>
      <c r="B115" s="2" t="s">
        <v>22</v>
      </c>
      <c r="C115" s="3" t="s">
        <v>40</v>
      </c>
      <c r="D115" s="3" t="s">
        <v>48</v>
      </c>
      <c r="E115" s="2">
        <v>809</v>
      </c>
      <c r="F115" s="4">
        <v>10</v>
      </c>
      <c r="G115" s="4">
        <v>125</v>
      </c>
      <c r="H115" s="4">
        <v>101125</v>
      </c>
      <c r="I115" s="4">
        <v>2022.5</v>
      </c>
      <c r="J115" s="4">
        <v>99102.5</v>
      </c>
      <c r="K115" s="4">
        <v>97080</v>
      </c>
      <c r="L115" s="4">
        <v>2022.5</v>
      </c>
      <c r="M115" s="5">
        <v>41548</v>
      </c>
      <c r="N115" s="6">
        <v>10</v>
      </c>
      <c r="O115" s="3" t="s">
        <v>37</v>
      </c>
      <c r="P115" s="7" t="s">
        <v>38</v>
      </c>
    </row>
    <row r="116" spans="1:16" ht="13" x14ac:dyDescent="0.6">
      <c r="A116" s="2" t="s">
        <v>31</v>
      </c>
      <c r="B116" s="2" t="s">
        <v>26</v>
      </c>
      <c r="C116" s="3" t="s">
        <v>40</v>
      </c>
      <c r="D116" s="3" t="s">
        <v>48</v>
      </c>
      <c r="E116" s="2">
        <v>2145</v>
      </c>
      <c r="F116" s="4">
        <v>10</v>
      </c>
      <c r="G116" s="4">
        <v>125</v>
      </c>
      <c r="H116" s="4">
        <v>268125</v>
      </c>
      <c r="I116" s="4">
        <v>5362.5</v>
      </c>
      <c r="J116" s="4">
        <v>262762.5</v>
      </c>
      <c r="K116" s="4">
        <v>257400</v>
      </c>
      <c r="L116" s="4">
        <v>5362.5</v>
      </c>
      <c r="M116" s="5">
        <v>41548</v>
      </c>
      <c r="N116" s="6">
        <v>10</v>
      </c>
      <c r="O116" s="3" t="s">
        <v>37</v>
      </c>
      <c r="P116" s="7" t="s">
        <v>38</v>
      </c>
    </row>
    <row r="117" spans="1:16" ht="13" x14ac:dyDescent="0.6">
      <c r="A117" s="2" t="s">
        <v>30</v>
      </c>
      <c r="B117" s="2" t="s">
        <v>24</v>
      </c>
      <c r="C117" s="3" t="s">
        <v>40</v>
      </c>
      <c r="D117" s="3" t="s">
        <v>48</v>
      </c>
      <c r="E117" s="2">
        <v>1785</v>
      </c>
      <c r="F117" s="4">
        <v>10</v>
      </c>
      <c r="G117" s="4">
        <v>12</v>
      </c>
      <c r="H117" s="4">
        <v>21420</v>
      </c>
      <c r="I117" s="4">
        <v>428.4</v>
      </c>
      <c r="J117" s="4">
        <v>20991.599999999999</v>
      </c>
      <c r="K117" s="4">
        <v>5355</v>
      </c>
      <c r="L117" s="4">
        <v>15636.599999999999</v>
      </c>
      <c r="M117" s="5">
        <v>41579</v>
      </c>
      <c r="N117" s="6">
        <v>11</v>
      </c>
      <c r="O117" s="3" t="s">
        <v>43</v>
      </c>
      <c r="P117" s="7" t="s">
        <v>38</v>
      </c>
    </row>
    <row r="118" spans="1:16" ht="13" x14ac:dyDescent="0.6">
      <c r="A118" s="2" t="s">
        <v>42</v>
      </c>
      <c r="B118" s="2" t="s">
        <v>17</v>
      </c>
      <c r="C118" s="3" t="s">
        <v>40</v>
      </c>
      <c r="D118" s="3" t="s">
        <v>48</v>
      </c>
      <c r="E118" s="2">
        <v>1916</v>
      </c>
      <c r="F118" s="4">
        <v>10</v>
      </c>
      <c r="G118" s="4">
        <v>300</v>
      </c>
      <c r="H118" s="4">
        <v>574800</v>
      </c>
      <c r="I118" s="4">
        <v>11496</v>
      </c>
      <c r="J118" s="4">
        <v>563304</v>
      </c>
      <c r="K118" s="4">
        <v>479000</v>
      </c>
      <c r="L118" s="4">
        <v>84304</v>
      </c>
      <c r="M118" s="5">
        <v>41974</v>
      </c>
      <c r="N118" s="6">
        <v>12</v>
      </c>
      <c r="O118" s="3" t="s">
        <v>27</v>
      </c>
      <c r="P118" s="7" t="s">
        <v>21</v>
      </c>
    </row>
    <row r="119" spans="1:16" ht="13" x14ac:dyDescent="0.6">
      <c r="A119" s="2" t="s">
        <v>16</v>
      </c>
      <c r="B119" s="2" t="s">
        <v>17</v>
      </c>
      <c r="C119" s="3" t="s">
        <v>40</v>
      </c>
      <c r="D119" s="3" t="s">
        <v>48</v>
      </c>
      <c r="E119" s="2">
        <v>2852</v>
      </c>
      <c r="F119" s="4">
        <v>10</v>
      </c>
      <c r="G119" s="4">
        <v>350</v>
      </c>
      <c r="H119" s="4">
        <v>998200</v>
      </c>
      <c r="I119" s="4">
        <v>19964</v>
      </c>
      <c r="J119" s="4">
        <v>978236</v>
      </c>
      <c r="K119" s="4">
        <v>741520</v>
      </c>
      <c r="L119" s="4">
        <v>236716</v>
      </c>
      <c r="M119" s="5">
        <v>41974</v>
      </c>
      <c r="N119" s="6">
        <v>12</v>
      </c>
      <c r="O119" s="3" t="s">
        <v>27</v>
      </c>
      <c r="P119" s="7" t="s">
        <v>21</v>
      </c>
    </row>
    <row r="120" spans="1:16" ht="13" x14ac:dyDescent="0.6">
      <c r="A120" s="2" t="s">
        <v>31</v>
      </c>
      <c r="B120" s="2" t="s">
        <v>17</v>
      </c>
      <c r="C120" s="3" t="s">
        <v>40</v>
      </c>
      <c r="D120" s="3" t="s">
        <v>48</v>
      </c>
      <c r="E120" s="2">
        <v>2729</v>
      </c>
      <c r="F120" s="4">
        <v>10</v>
      </c>
      <c r="G120" s="4">
        <v>125</v>
      </c>
      <c r="H120" s="4">
        <v>341125</v>
      </c>
      <c r="I120" s="4">
        <v>6822.5</v>
      </c>
      <c r="J120" s="4">
        <v>334302.5</v>
      </c>
      <c r="K120" s="4">
        <v>327480</v>
      </c>
      <c r="L120" s="4">
        <v>6822.5</v>
      </c>
      <c r="M120" s="5">
        <v>41974</v>
      </c>
      <c r="N120" s="6">
        <v>12</v>
      </c>
      <c r="O120" s="3" t="s">
        <v>27</v>
      </c>
      <c r="P120" s="7" t="s">
        <v>21</v>
      </c>
    </row>
    <row r="121" spans="1:16" ht="13" x14ac:dyDescent="0.6">
      <c r="A121" s="2" t="s">
        <v>23</v>
      </c>
      <c r="B121" s="2" t="s">
        <v>39</v>
      </c>
      <c r="C121" s="3" t="s">
        <v>40</v>
      </c>
      <c r="D121" s="3" t="s">
        <v>48</v>
      </c>
      <c r="E121" s="2">
        <v>1925</v>
      </c>
      <c r="F121" s="4">
        <v>10</v>
      </c>
      <c r="G121" s="4">
        <v>15</v>
      </c>
      <c r="H121" s="4">
        <v>28875</v>
      </c>
      <c r="I121" s="4">
        <v>577.5</v>
      </c>
      <c r="J121" s="4">
        <v>28297.5</v>
      </c>
      <c r="K121" s="4">
        <v>19250</v>
      </c>
      <c r="L121" s="4">
        <v>9047.5</v>
      </c>
      <c r="M121" s="5">
        <v>41609</v>
      </c>
      <c r="N121" s="6">
        <v>12</v>
      </c>
      <c r="O121" s="3" t="s">
        <v>27</v>
      </c>
      <c r="P121" s="7" t="s">
        <v>38</v>
      </c>
    </row>
    <row r="122" spans="1:16" ht="13" x14ac:dyDescent="0.6">
      <c r="A122" s="2" t="s">
        <v>16</v>
      </c>
      <c r="B122" s="2" t="s">
        <v>39</v>
      </c>
      <c r="C122" s="3" t="s">
        <v>40</v>
      </c>
      <c r="D122" s="3" t="s">
        <v>48</v>
      </c>
      <c r="E122" s="2">
        <v>2013</v>
      </c>
      <c r="F122" s="4">
        <v>10</v>
      </c>
      <c r="G122" s="4">
        <v>7</v>
      </c>
      <c r="H122" s="4">
        <v>14091</v>
      </c>
      <c r="I122" s="4">
        <v>281.82</v>
      </c>
      <c r="J122" s="4">
        <v>13809.18</v>
      </c>
      <c r="K122" s="4">
        <v>10065</v>
      </c>
      <c r="L122" s="4">
        <v>3744.1800000000003</v>
      </c>
      <c r="M122" s="5">
        <v>41609</v>
      </c>
      <c r="N122" s="6">
        <v>12</v>
      </c>
      <c r="O122" s="3" t="s">
        <v>27</v>
      </c>
      <c r="P122" s="7" t="s">
        <v>38</v>
      </c>
    </row>
    <row r="123" spans="1:16" ht="13" x14ac:dyDescent="0.6">
      <c r="A123" s="2" t="s">
        <v>30</v>
      </c>
      <c r="B123" s="2" t="s">
        <v>24</v>
      </c>
      <c r="C123" s="3" t="s">
        <v>40</v>
      </c>
      <c r="D123" s="3" t="s">
        <v>48</v>
      </c>
      <c r="E123" s="2">
        <v>1055</v>
      </c>
      <c r="F123" s="4">
        <v>10</v>
      </c>
      <c r="G123" s="4">
        <v>12</v>
      </c>
      <c r="H123" s="4">
        <v>12660</v>
      </c>
      <c r="I123" s="4">
        <v>253.2</v>
      </c>
      <c r="J123" s="4">
        <v>12406.8</v>
      </c>
      <c r="K123" s="4">
        <v>3165</v>
      </c>
      <c r="L123" s="4">
        <v>9241.7999999999993</v>
      </c>
      <c r="M123" s="5">
        <v>41974</v>
      </c>
      <c r="N123" s="6">
        <v>12</v>
      </c>
      <c r="O123" s="3" t="s">
        <v>27</v>
      </c>
      <c r="P123" s="7" t="s">
        <v>21</v>
      </c>
    </row>
    <row r="124" spans="1:16" ht="13" x14ac:dyDescent="0.6">
      <c r="A124" s="2" t="s">
        <v>30</v>
      </c>
      <c r="B124" s="2" t="s">
        <v>26</v>
      </c>
      <c r="C124" s="3" t="s">
        <v>40</v>
      </c>
      <c r="D124" s="3" t="s">
        <v>48</v>
      </c>
      <c r="E124" s="2">
        <v>1084</v>
      </c>
      <c r="F124" s="4">
        <v>10</v>
      </c>
      <c r="G124" s="4">
        <v>12</v>
      </c>
      <c r="H124" s="4">
        <v>13008</v>
      </c>
      <c r="I124" s="4">
        <v>260.16000000000003</v>
      </c>
      <c r="J124" s="4">
        <v>12747.84</v>
      </c>
      <c r="K124" s="4">
        <v>3252</v>
      </c>
      <c r="L124" s="4">
        <v>9495.84</v>
      </c>
      <c r="M124" s="5">
        <v>41974</v>
      </c>
      <c r="N124" s="6">
        <v>12</v>
      </c>
      <c r="O124" s="3" t="s">
        <v>27</v>
      </c>
      <c r="P124" s="7" t="s">
        <v>21</v>
      </c>
    </row>
    <row r="125" spans="1:16" ht="13" x14ac:dyDescent="0.6">
      <c r="A125" s="2" t="s">
        <v>16</v>
      </c>
      <c r="B125" s="2" t="s">
        <v>39</v>
      </c>
      <c r="C125" s="3" t="s">
        <v>44</v>
      </c>
      <c r="D125" s="3" t="s">
        <v>48</v>
      </c>
      <c r="E125" s="2">
        <v>1566</v>
      </c>
      <c r="F125" s="4">
        <v>120</v>
      </c>
      <c r="G125" s="4">
        <v>20</v>
      </c>
      <c r="H125" s="4">
        <v>31320</v>
      </c>
      <c r="I125" s="4">
        <v>626.4</v>
      </c>
      <c r="J125" s="4">
        <v>30693.599999999999</v>
      </c>
      <c r="K125" s="4">
        <v>15660</v>
      </c>
      <c r="L125" s="4">
        <v>15033.599999999999</v>
      </c>
      <c r="M125" s="5">
        <v>41913</v>
      </c>
      <c r="N125" s="6">
        <v>10</v>
      </c>
      <c r="O125" s="3" t="s">
        <v>37</v>
      </c>
      <c r="P125" s="7" t="s">
        <v>21</v>
      </c>
    </row>
    <row r="126" spans="1:16" ht="13" x14ac:dyDescent="0.6">
      <c r="A126" s="2" t="s">
        <v>16</v>
      </c>
      <c r="B126" s="2" t="s">
        <v>22</v>
      </c>
      <c r="C126" s="3" t="s">
        <v>44</v>
      </c>
      <c r="D126" s="3" t="s">
        <v>48</v>
      </c>
      <c r="E126" s="2">
        <v>2966</v>
      </c>
      <c r="F126" s="4">
        <v>120</v>
      </c>
      <c r="G126" s="4">
        <v>350</v>
      </c>
      <c r="H126" s="4">
        <v>1038100</v>
      </c>
      <c r="I126" s="4">
        <v>20762</v>
      </c>
      <c r="J126" s="4">
        <v>1017338</v>
      </c>
      <c r="K126" s="4">
        <v>771160</v>
      </c>
      <c r="L126" s="4">
        <v>246178</v>
      </c>
      <c r="M126" s="5">
        <v>41548</v>
      </c>
      <c r="N126" s="6">
        <v>10</v>
      </c>
      <c r="O126" s="3" t="s">
        <v>37</v>
      </c>
      <c r="P126" s="7" t="s">
        <v>38</v>
      </c>
    </row>
    <row r="127" spans="1:16" ht="13" x14ac:dyDescent="0.6">
      <c r="A127" s="2" t="s">
        <v>16</v>
      </c>
      <c r="B127" s="2" t="s">
        <v>22</v>
      </c>
      <c r="C127" s="3" t="s">
        <v>44</v>
      </c>
      <c r="D127" s="3" t="s">
        <v>48</v>
      </c>
      <c r="E127" s="2">
        <v>2877</v>
      </c>
      <c r="F127" s="4">
        <v>120</v>
      </c>
      <c r="G127" s="4">
        <v>350</v>
      </c>
      <c r="H127" s="4">
        <v>1006950</v>
      </c>
      <c r="I127" s="4">
        <v>20139</v>
      </c>
      <c r="J127" s="4">
        <v>986811</v>
      </c>
      <c r="K127" s="4">
        <v>748020</v>
      </c>
      <c r="L127" s="4">
        <v>238791</v>
      </c>
      <c r="M127" s="5">
        <v>41913</v>
      </c>
      <c r="N127" s="6">
        <v>10</v>
      </c>
      <c r="O127" s="3" t="s">
        <v>37</v>
      </c>
      <c r="P127" s="7" t="s">
        <v>21</v>
      </c>
    </row>
    <row r="128" spans="1:16" ht="13" x14ac:dyDescent="0.6">
      <c r="A128" s="2" t="s">
        <v>31</v>
      </c>
      <c r="B128" s="2" t="s">
        <v>22</v>
      </c>
      <c r="C128" s="3" t="s">
        <v>44</v>
      </c>
      <c r="D128" s="3" t="s">
        <v>48</v>
      </c>
      <c r="E128" s="2">
        <v>809</v>
      </c>
      <c r="F128" s="4">
        <v>120</v>
      </c>
      <c r="G128" s="4">
        <v>125</v>
      </c>
      <c r="H128" s="4">
        <v>101125</v>
      </c>
      <c r="I128" s="4">
        <v>2022.5</v>
      </c>
      <c r="J128" s="4">
        <v>99102.5</v>
      </c>
      <c r="K128" s="4">
        <v>97080</v>
      </c>
      <c r="L128" s="4">
        <v>2022.5</v>
      </c>
      <c r="M128" s="5">
        <v>41548</v>
      </c>
      <c r="N128" s="6">
        <v>10</v>
      </c>
      <c r="O128" s="3" t="s">
        <v>37</v>
      </c>
      <c r="P128" s="7" t="s">
        <v>38</v>
      </c>
    </row>
    <row r="129" spans="1:16" ht="13" x14ac:dyDescent="0.6">
      <c r="A129" s="2" t="s">
        <v>31</v>
      </c>
      <c r="B129" s="2" t="s">
        <v>26</v>
      </c>
      <c r="C129" s="3" t="s">
        <v>44</v>
      </c>
      <c r="D129" s="3" t="s">
        <v>48</v>
      </c>
      <c r="E129" s="2">
        <v>2145</v>
      </c>
      <c r="F129" s="4">
        <v>120</v>
      </c>
      <c r="G129" s="4">
        <v>125</v>
      </c>
      <c r="H129" s="4">
        <v>268125</v>
      </c>
      <c r="I129" s="4">
        <v>5362.5</v>
      </c>
      <c r="J129" s="4">
        <v>262762.5</v>
      </c>
      <c r="K129" s="4">
        <v>257400</v>
      </c>
      <c r="L129" s="4">
        <v>5362.5</v>
      </c>
      <c r="M129" s="5">
        <v>41548</v>
      </c>
      <c r="N129" s="6">
        <v>10</v>
      </c>
      <c r="O129" s="3" t="s">
        <v>37</v>
      </c>
      <c r="P129" s="7" t="s">
        <v>38</v>
      </c>
    </row>
    <row r="130" spans="1:16" ht="13" x14ac:dyDescent="0.6">
      <c r="A130" s="2" t="s">
        <v>30</v>
      </c>
      <c r="B130" s="2" t="s">
        <v>24</v>
      </c>
      <c r="C130" s="3" t="s">
        <v>44</v>
      </c>
      <c r="D130" s="3" t="s">
        <v>48</v>
      </c>
      <c r="E130" s="2">
        <v>1055</v>
      </c>
      <c r="F130" s="4">
        <v>120</v>
      </c>
      <c r="G130" s="4">
        <v>12</v>
      </c>
      <c r="H130" s="4">
        <v>12660</v>
      </c>
      <c r="I130" s="4">
        <v>253.2</v>
      </c>
      <c r="J130" s="4">
        <v>12406.8</v>
      </c>
      <c r="K130" s="4">
        <v>3165</v>
      </c>
      <c r="L130" s="4">
        <v>9241.7999999999993</v>
      </c>
      <c r="M130" s="5">
        <v>41974</v>
      </c>
      <c r="N130" s="6">
        <v>12</v>
      </c>
      <c r="O130" s="3" t="s">
        <v>27</v>
      </c>
      <c r="P130" s="7" t="s">
        <v>21</v>
      </c>
    </row>
    <row r="131" spans="1:16" ht="13" x14ac:dyDescent="0.6">
      <c r="A131" s="2" t="s">
        <v>16</v>
      </c>
      <c r="B131" s="2" t="s">
        <v>26</v>
      </c>
      <c r="C131" s="3" t="s">
        <v>44</v>
      </c>
      <c r="D131" s="3" t="s">
        <v>48</v>
      </c>
      <c r="E131" s="2">
        <v>544</v>
      </c>
      <c r="F131" s="4">
        <v>120</v>
      </c>
      <c r="G131" s="4">
        <v>20</v>
      </c>
      <c r="H131" s="4">
        <v>10880</v>
      </c>
      <c r="I131" s="4">
        <v>217.6</v>
      </c>
      <c r="J131" s="4">
        <v>10662.4</v>
      </c>
      <c r="K131" s="4">
        <v>5440</v>
      </c>
      <c r="L131" s="4">
        <v>5222.3999999999996</v>
      </c>
      <c r="M131" s="5">
        <v>41609</v>
      </c>
      <c r="N131" s="6">
        <v>12</v>
      </c>
      <c r="O131" s="3" t="s">
        <v>27</v>
      </c>
      <c r="P131" s="7" t="s">
        <v>38</v>
      </c>
    </row>
    <row r="132" spans="1:16" ht="13" x14ac:dyDescent="0.6">
      <c r="A132" s="2" t="s">
        <v>30</v>
      </c>
      <c r="B132" s="2" t="s">
        <v>26</v>
      </c>
      <c r="C132" s="3" t="s">
        <v>44</v>
      </c>
      <c r="D132" s="3" t="s">
        <v>48</v>
      </c>
      <c r="E132" s="2">
        <v>1084</v>
      </c>
      <c r="F132" s="4">
        <v>120</v>
      </c>
      <c r="G132" s="4">
        <v>12</v>
      </c>
      <c r="H132" s="4">
        <v>13008</v>
      </c>
      <c r="I132" s="4">
        <v>260.16000000000003</v>
      </c>
      <c r="J132" s="4">
        <v>12747.84</v>
      </c>
      <c r="K132" s="4">
        <v>3252</v>
      </c>
      <c r="L132" s="4">
        <v>9495.84</v>
      </c>
      <c r="M132" s="5">
        <v>41974</v>
      </c>
      <c r="N132" s="6">
        <v>12</v>
      </c>
      <c r="O132" s="3" t="s">
        <v>27</v>
      </c>
      <c r="P132" s="7" t="s">
        <v>21</v>
      </c>
    </row>
    <row r="133" spans="1:16" ht="13" x14ac:dyDescent="0.6">
      <c r="A133" s="2" t="s">
        <v>31</v>
      </c>
      <c r="B133" s="2" t="s">
        <v>26</v>
      </c>
      <c r="C133" s="3" t="s">
        <v>45</v>
      </c>
      <c r="D133" s="3" t="s">
        <v>48</v>
      </c>
      <c r="E133" s="2">
        <v>662</v>
      </c>
      <c r="F133" s="4">
        <v>250</v>
      </c>
      <c r="G133" s="4">
        <v>125</v>
      </c>
      <c r="H133" s="4">
        <v>82750</v>
      </c>
      <c r="I133" s="4">
        <v>1655</v>
      </c>
      <c r="J133" s="4">
        <v>81095</v>
      </c>
      <c r="K133" s="4">
        <v>79440</v>
      </c>
      <c r="L133" s="4">
        <v>1655</v>
      </c>
      <c r="M133" s="5">
        <v>41791</v>
      </c>
      <c r="N133" s="6">
        <v>6</v>
      </c>
      <c r="O133" s="3" t="s">
        <v>25</v>
      </c>
      <c r="P133" s="7" t="s">
        <v>21</v>
      </c>
    </row>
    <row r="134" spans="1:16" ht="13" x14ac:dyDescent="0.6">
      <c r="A134" s="2" t="s">
        <v>42</v>
      </c>
      <c r="B134" s="2" t="s">
        <v>22</v>
      </c>
      <c r="C134" s="3" t="s">
        <v>45</v>
      </c>
      <c r="D134" s="3" t="s">
        <v>48</v>
      </c>
      <c r="E134" s="2">
        <v>214</v>
      </c>
      <c r="F134" s="4">
        <v>250</v>
      </c>
      <c r="G134" s="4">
        <v>300</v>
      </c>
      <c r="H134" s="4">
        <v>64200</v>
      </c>
      <c r="I134" s="4">
        <v>1284</v>
      </c>
      <c r="J134" s="4">
        <v>62916</v>
      </c>
      <c r="K134" s="4">
        <v>53500</v>
      </c>
      <c r="L134" s="4">
        <v>9416</v>
      </c>
      <c r="M134" s="5">
        <v>41548</v>
      </c>
      <c r="N134" s="6">
        <v>10</v>
      </c>
      <c r="O134" s="3" t="s">
        <v>37</v>
      </c>
      <c r="P134" s="7" t="s">
        <v>38</v>
      </c>
    </row>
    <row r="135" spans="1:16" ht="13" x14ac:dyDescent="0.6">
      <c r="A135" s="2" t="s">
        <v>16</v>
      </c>
      <c r="B135" s="2" t="s">
        <v>22</v>
      </c>
      <c r="C135" s="3" t="s">
        <v>45</v>
      </c>
      <c r="D135" s="3" t="s">
        <v>48</v>
      </c>
      <c r="E135" s="2">
        <v>2877</v>
      </c>
      <c r="F135" s="4">
        <v>250</v>
      </c>
      <c r="G135" s="4">
        <v>350</v>
      </c>
      <c r="H135" s="4">
        <v>1006950</v>
      </c>
      <c r="I135" s="4">
        <v>20139</v>
      </c>
      <c r="J135" s="4">
        <v>986811</v>
      </c>
      <c r="K135" s="4">
        <v>748020</v>
      </c>
      <c r="L135" s="4">
        <v>238791</v>
      </c>
      <c r="M135" s="5">
        <v>41913</v>
      </c>
      <c r="N135" s="6">
        <v>10</v>
      </c>
      <c r="O135" s="3" t="s">
        <v>37</v>
      </c>
      <c r="P135" s="7" t="s">
        <v>21</v>
      </c>
    </row>
    <row r="136" spans="1:16" ht="13" x14ac:dyDescent="0.6">
      <c r="A136" s="2" t="s">
        <v>31</v>
      </c>
      <c r="B136" s="2" t="s">
        <v>17</v>
      </c>
      <c r="C136" s="3" t="s">
        <v>45</v>
      </c>
      <c r="D136" s="3" t="s">
        <v>48</v>
      </c>
      <c r="E136" s="2">
        <v>2729</v>
      </c>
      <c r="F136" s="4">
        <v>250</v>
      </c>
      <c r="G136" s="4">
        <v>125</v>
      </c>
      <c r="H136" s="4">
        <v>341125</v>
      </c>
      <c r="I136" s="4">
        <v>6822.5</v>
      </c>
      <c r="J136" s="4">
        <v>334302.5</v>
      </c>
      <c r="K136" s="4">
        <v>327480</v>
      </c>
      <c r="L136" s="4">
        <v>6822.5</v>
      </c>
      <c r="M136" s="5">
        <v>41974</v>
      </c>
      <c r="N136" s="6">
        <v>12</v>
      </c>
      <c r="O136" s="3" t="s">
        <v>27</v>
      </c>
      <c r="P136" s="7" t="s">
        <v>21</v>
      </c>
    </row>
    <row r="137" spans="1:16" ht="13" x14ac:dyDescent="0.6">
      <c r="A137" s="2" t="s">
        <v>16</v>
      </c>
      <c r="B137" s="2" t="s">
        <v>39</v>
      </c>
      <c r="C137" s="3" t="s">
        <v>45</v>
      </c>
      <c r="D137" s="3" t="s">
        <v>48</v>
      </c>
      <c r="E137" s="2">
        <v>266</v>
      </c>
      <c r="F137" s="4">
        <v>250</v>
      </c>
      <c r="G137" s="4">
        <v>350</v>
      </c>
      <c r="H137" s="4">
        <v>93100</v>
      </c>
      <c r="I137" s="4">
        <v>1862</v>
      </c>
      <c r="J137" s="4">
        <v>91238</v>
      </c>
      <c r="K137" s="4">
        <v>69160</v>
      </c>
      <c r="L137" s="4">
        <v>22078</v>
      </c>
      <c r="M137" s="5">
        <v>41609</v>
      </c>
      <c r="N137" s="6">
        <v>12</v>
      </c>
      <c r="O137" s="3" t="s">
        <v>27</v>
      </c>
      <c r="P137" s="7" t="s">
        <v>38</v>
      </c>
    </row>
    <row r="138" spans="1:16" ht="13" x14ac:dyDescent="0.6">
      <c r="A138" s="2" t="s">
        <v>16</v>
      </c>
      <c r="B138" s="2" t="s">
        <v>26</v>
      </c>
      <c r="C138" s="3" t="s">
        <v>45</v>
      </c>
      <c r="D138" s="3" t="s">
        <v>48</v>
      </c>
      <c r="E138" s="2">
        <v>1940</v>
      </c>
      <c r="F138" s="4">
        <v>250</v>
      </c>
      <c r="G138" s="4">
        <v>350</v>
      </c>
      <c r="H138" s="4">
        <v>679000</v>
      </c>
      <c r="I138" s="4">
        <v>13580</v>
      </c>
      <c r="J138" s="4">
        <v>665420</v>
      </c>
      <c r="K138" s="4">
        <v>504400</v>
      </c>
      <c r="L138" s="4">
        <v>161020</v>
      </c>
      <c r="M138" s="5">
        <v>41609</v>
      </c>
      <c r="N138" s="6">
        <v>12</v>
      </c>
      <c r="O138" s="3" t="s">
        <v>27</v>
      </c>
      <c r="P138" s="7" t="s">
        <v>38</v>
      </c>
    </row>
    <row r="139" spans="1:16" ht="13" x14ac:dyDescent="0.6">
      <c r="A139" s="2" t="s">
        <v>42</v>
      </c>
      <c r="B139" s="2" t="s">
        <v>22</v>
      </c>
      <c r="C139" s="3" t="s">
        <v>47</v>
      </c>
      <c r="D139" s="3" t="s">
        <v>48</v>
      </c>
      <c r="E139" s="2">
        <v>259</v>
      </c>
      <c r="F139" s="4">
        <v>260</v>
      </c>
      <c r="G139" s="4">
        <v>300</v>
      </c>
      <c r="H139" s="4">
        <v>77700</v>
      </c>
      <c r="I139" s="4">
        <v>1554</v>
      </c>
      <c r="J139" s="4">
        <v>76146</v>
      </c>
      <c r="K139" s="4">
        <v>64750</v>
      </c>
      <c r="L139" s="4">
        <v>11396</v>
      </c>
      <c r="M139" s="5">
        <v>41699</v>
      </c>
      <c r="N139" s="6">
        <v>3</v>
      </c>
      <c r="O139" s="3" t="s">
        <v>29</v>
      </c>
      <c r="P139" s="7" t="s">
        <v>21</v>
      </c>
    </row>
    <row r="140" spans="1:16" ht="13" x14ac:dyDescent="0.6">
      <c r="A140" s="2" t="s">
        <v>42</v>
      </c>
      <c r="B140" s="2" t="s">
        <v>26</v>
      </c>
      <c r="C140" s="3" t="s">
        <v>47</v>
      </c>
      <c r="D140" s="3" t="s">
        <v>48</v>
      </c>
      <c r="E140" s="2">
        <v>1101</v>
      </c>
      <c r="F140" s="4">
        <v>260</v>
      </c>
      <c r="G140" s="4">
        <v>300</v>
      </c>
      <c r="H140" s="4">
        <v>330300</v>
      </c>
      <c r="I140" s="4">
        <v>6606</v>
      </c>
      <c r="J140" s="4">
        <v>323694</v>
      </c>
      <c r="K140" s="4">
        <v>275250</v>
      </c>
      <c r="L140" s="4">
        <v>48444</v>
      </c>
      <c r="M140" s="5">
        <v>41699</v>
      </c>
      <c r="N140" s="6">
        <v>3</v>
      </c>
      <c r="O140" s="3" t="s">
        <v>29</v>
      </c>
      <c r="P140" s="7" t="s">
        <v>21</v>
      </c>
    </row>
    <row r="141" spans="1:16" ht="13" x14ac:dyDescent="0.6">
      <c r="A141" s="2" t="s">
        <v>31</v>
      </c>
      <c r="B141" s="2" t="s">
        <v>22</v>
      </c>
      <c r="C141" s="3" t="s">
        <v>47</v>
      </c>
      <c r="D141" s="3" t="s">
        <v>48</v>
      </c>
      <c r="E141" s="2">
        <v>2276</v>
      </c>
      <c r="F141" s="4">
        <v>260</v>
      </c>
      <c r="G141" s="4">
        <v>125</v>
      </c>
      <c r="H141" s="4">
        <v>284500</v>
      </c>
      <c r="I141" s="4">
        <v>5690</v>
      </c>
      <c r="J141" s="4">
        <v>278810</v>
      </c>
      <c r="K141" s="4">
        <v>273120</v>
      </c>
      <c r="L141" s="4">
        <v>5690</v>
      </c>
      <c r="M141" s="5">
        <v>41760</v>
      </c>
      <c r="N141" s="6">
        <v>5</v>
      </c>
      <c r="O141" s="3" t="s">
        <v>49</v>
      </c>
      <c r="P141" s="7" t="s">
        <v>21</v>
      </c>
    </row>
    <row r="142" spans="1:16" ht="13" x14ac:dyDescent="0.6">
      <c r="A142" s="2" t="s">
        <v>16</v>
      </c>
      <c r="B142" s="2" t="s">
        <v>22</v>
      </c>
      <c r="C142" s="3" t="s">
        <v>47</v>
      </c>
      <c r="D142" s="3" t="s">
        <v>48</v>
      </c>
      <c r="E142" s="2">
        <v>2966</v>
      </c>
      <c r="F142" s="4">
        <v>260</v>
      </c>
      <c r="G142" s="4">
        <v>350</v>
      </c>
      <c r="H142" s="4">
        <v>1038100</v>
      </c>
      <c r="I142" s="4">
        <v>20762</v>
      </c>
      <c r="J142" s="4">
        <v>1017338</v>
      </c>
      <c r="K142" s="4">
        <v>771160</v>
      </c>
      <c r="L142" s="4">
        <v>246178</v>
      </c>
      <c r="M142" s="5">
        <v>41548</v>
      </c>
      <c r="N142" s="6">
        <v>10</v>
      </c>
      <c r="O142" s="3" t="s">
        <v>37</v>
      </c>
      <c r="P142" s="7" t="s">
        <v>38</v>
      </c>
    </row>
    <row r="143" spans="1:16" ht="13" x14ac:dyDescent="0.6">
      <c r="A143" s="2" t="s">
        <v>16</v>
      </c>
      <c r="B143" s="2" t="s">
        <v>39</v>
      </c>
      <c r="C143" s="3" t="s">
        <v>47</v>
      </c>
      <c r="D143" s="3" t="s">
        <v>48</v>
      </c>
      <c r="E143" s="2">
        <v>1236</v>
      </c>
      <c r="F143" s="4">
        <v>260</v>
      </c>
      <c r="G143" s="4">
        <v>20</v>
      </c>
      <c r="H143" s="4">
        <v>24720</v>
      </c>
      <c r="I143" s="4">
        <v>494.4</v>
      </c>
      <c r="J143" s="4">
        <v>24225.599999999999</v>
      </c>
      <c r="K143" s="4">
        <v>12360</v>
      </c>
      <c r="L143" s="4">
        <v>11865.599999999999</v>
      </c>
      <c r="M143" s="5">
        <v>41944</v>
      </c>
      <c r="N143" s="6">
        <v>11</v>
      </c>
      <c r="O143" s="3" t="s">
        <v>43</v>
      </c>
      <c r="P143" s="7" t="s">
        <v>21</v>
      </c>
    </row>
    <row r="144" spans="1:16" ht="13" x14ac:dyDescent="0.6">
      <c r="A144" s="2" t="s">
        <v>16</v>
      </c>
      <c r="B144" s="2" t="s">
        <v>24</v>
      </c>
      <c r="C144" s="3" t="s">
        <v>47</v>
      </c>
      <c r="D144" s="3" t="s">
        <v>48</v>
      </c>
      <c r="E144" s="2">
        <v>941</v>
      </c>
      <c r="F144" s="4">
        <v>260</v>
      </c>
      <c r="G144" s="4">
        <v>20</v>
      </c>
      <c r="H144" s="4">
        <v>18820</v>
      </c>
      <c r="I144" s="4">
        <v>376.4</v>
      </c>
      <c r="J144" s="4">
        <v>18443.599999999999</v>
      </c>
      <c r="K144" s="4">
        <v>9410</v>
      </c>
      <c r="L144" s="4">
        <v>9033.5999999999985</v>
      </c>
      <c r="M144" s="5">
        <v>41944</v>
      </c>
      <c r="N144" s="6">
        <v>11</v>
      </c>
      <c r="O144" s="3" t="s">
        <v>43</v>
      </c>
      <c r="P144" s="7" t="s">
        <v>21</v>
      </c>
    </row>
    <row r="145" spans="1:16" ht="13" x14ac:dyDescent="0.6">
      <c r="A145" s="2" t="s">
        <v>42</v>
      </c>
      <c r="B145" s="2" t="s">
        <v>17</v>
      </c>
      <c r="C145" s="3" t="s">
        <v>47</v>
      </c>
      <c r="D145" s="3" t="s">
        <v>48</v>
      </c>
      <c r="E145" s="2">
        <v>1916</v>
      </c>
      <c r="F145" s="4">
        <v>260</v>
      </c>
      <c r="G145" s="4">
        <v>300</v>
      </c>
      <c r="H145" s="4">
        <v>574800</v>
      </c>
      <c r="I145" s="4">
        <v>11496</v>
      </c>
      <c r="J145" s="4">
        <v>563304</v>
      </c>
      <c r="K145" s="4">
        <v>479000</v>
      </c>
      <c r="L145" s="4">
        <v>84304</v>
      </c>
      <c r="M145" s="5">
        <v>41974</v>
      </c>
      <c r="N145" s="6">
        <v>12</v>
      </c>
      <c r="O145" s="3" t="s">
        <v>27</v>
      </c>
      <c r="P145" s="7" t="s">
        <v>21</v>
      </c>
    </row>
    <row r="146" spans="1:16" ht="13" x14ac:dyDescent="0.6">
      <c r="A146" s="2" t="s">
        <v>31</v>
      </c>
      <c r="B146" s="2" t="s">
        <v>24</v>
      </c>
      <c r="C146" s="3" t="s">
        <v>18</v>
      </c>
      <c r="D146" s="3" t="s">
        <v>48</v>
      </c>
      <c r="E146" s="2">
        <v>4243.5</v>
      </c>
      <c r="F146" s="4">
        <v>3</v>
      </c>
      <c r="G146" s="4">
        <v>125</v>
      </c>
      <c r="H146" s="4">
        <v>530437.5</v>
      </c>
      <c r="I146" s="4">
        <v>15913.125</v>
      </c>
      <c r="J146" s="4">
        <v>514524.375</v>
      </c>
      <c r="K146" s="4">
        <v>509220</v>
      </c>
      <c r="L146" s="4">
        <v>5304.375</v>
      </c>
      <c r="M146" s="5">
        <v>41730</v>
      </c>
      <c r="N146" s="6">
        <v>4</v>
      </c>
      <c r="O146" s="3" t="s">
        <v>46</v>
      </c>
      <c r="P146" s="7" t="s">
        <v>21</v>
      </c>
    </row>
    <row r="147" spans="1:16" ht="13" x14ac:dyDescent="0.6">
      <c r="A147" s="2" t="s">
        <v>16</v>
      </c>
      <c r="B147" s="2" t="s">
        <v>22</v>
      </c>
      <c r="C147" s="3" t="s">
        <v>18</v>
      </c>
      <c r="D147" s="3" t="s">
        <v>48</v>
      </c>
      <c r="E147" s="2">
        <v>2580</v>
      </c>
      <c r="F147" s="4">
        <v>3</v>
      </c>
      <c r="G147" s="4">
        <v>20</v>
      </c>
      <c r="H147" s="4">
        <v>51600</v>
      </c>
      <c r="I147" s="4">
        <v>1548</v>
      </c>
      <c r="J147" s="4">
        <v>50052</v>
      </c>
      <c r="K147" s="4">
        <v>25800</v>
      </c>
      <c r="L147" s="4">
        <v>24252</v>
      </c>
      <c r="M147" s="5">
        <v>41730</v>
      </c>
      <c r="N147" s="6">
        <v>4</v>
      </c>
      <c r="O147" s="3" t="s">
        <v>46</v>
      </c>
      <c r="P147" s="7" t="s">
        <v>21</v>
      </c>
    </row>
    <row r="148" spans="1:16" ht="13" x14ac:dyDescent="0.6">
      <c r="A148" s="2" t="s">
        <v>42</v>
      </c>
      <c r="B148" s="2" t="s">
        <v>22</v>
      </c>
      <c r="C148" s="3" t="s">
        <v>18</v>
      </c>
      <c r="D148" s="3" t="s">
        <v>48</v>
      </c>
      <c r="E148" s="2">
        <v>689</v>
      </c>
      <c r="F148" s="4">
        <v>3</v>
      </c>
      <c r="G148" s="4">
        <v>300</v>
      </c>
      <c r="H148" s="4">
        <v>206700</v>
      </c>
      <c r="I148" s="4">
        <v>6201</v>
      </c>
      <c r="J148" s="4">
        <v>200499</v>
      </c>
      <c r="K148" s="4">
        <v>172250</v>
      </c>
      <c r="L148" s="4">
        <v>28249</v>
      </c>
      <c r="M148" s="5">
        <v>41791</v>
      </c>
      <c r="N148" s="6">
        <v>6</v>
      </c>
      <c r="O148" s="3" t="s">
        <v>25</v>
      </c>
      <c r="P148" s="7" t="s">
        <v>21</v>
      </c>
    </row>
    <row r="149" spans="1:16" ht="13" x14ac:dyDescent="0.6">
      <c r="A149" s="2" t="s">
        <v>30</v>
      </c>
      <c r="B149" s="2" t="s">
        <v>39</v>
      </c>
      <c r="C149" s="3" t="s">
        <v>18</v>
      </c>
      <c r="D149" s="3" t="s">
        <v>48</v>
      </c>
      <c r="E149" s="2">
        <v>1947</v>
      </c>
      <c r="F149" s="4">
        <v>3</v>
      </c>
      <c r="G149" s="4">
        <v>12</v>
      </c>
      <c r="H149" s="4">
        <v>23364</v>
      </c>
      <c r="I149" s="4">
        <v>700.92</v>
      </c>
      <c r="J149" s="4">
        <v>22663.08</v>
      </c>
      <c r="K149" s="4">
        <v>5841</v>
      </c>
      <c r="L149" s="4">
        <v>16822.080000000002</v>
      </c>
      <c r="M149" s="5">
        <v>41883</v>
      </c>
      <c r="N149" s="6">
        <v>9</v>
      </c>
      <c r="O149" s="3" t="s">
        <v>36</v>
      </c>
      <c r="P149" s="7" t="s">
        <v>21</v>
      </c>
    </row>
    <row r="150" spans="1:16" ht="13" x14ac:dyDescent="0.6">
      <c r="A150" s="2" t="s">
        <v>30</v>
      </c>
      <c r="B150" s="2" t="s">
        <v>17</v>
      </c>
      <c r="C150" s="3" t="s">
        <v>18</v>
      </c>
      <c r="D150" s="3" t="s">
        <v>48</v>
      </c>
      <c r="E150" s="2">
        <v>908</v>
      </c>
      <c r="F150" s="4">
        <v>3</v>
      </c>
      <c r="G150" s="4">
        <v>12</v>
      </c>
      <c r="H150" s="4">
        <v>10896</v>
      </c>
      <c r="I150" s="4">
        <v>326.88</v>
      </c>
      <c r="J150" s="4">
        <v>10569.12</v>
      </c>
      <c r="K150" s="4">
        <v>2724</v>
      </c>
      <c r="L150" s="4">
        <v>7845.1200000000008</v>
      </c>
      <c r="M150" s="5">
        <v>41609</v>
      </c>
      <c r="N150" s="6">
        <v>12</v>
      </c>
      <c r="O150" s="3" t="s">
        <v>27</v>
      </c>
      <c r="P150" s="7" t="s">
        <v>38</v>
      </c>
    </row>
    <row r="151" spans="1:16" ht="13" x14ac:dyDescent="0.6">
      <c r="A151" s="2" t="s">
        <v>16</v>
      </c>
      <c r="B151" s="2" t="s">
        <v>22</v>
      </c>
      <c r="C151" s="3" t="s">
        <v>28</v>
      </c>
      <c r="D151" s="3" t="s">
        <v>48</v>
      </c>
      <c r="E151" s="2">
        <v>1958</v>
      </c>
      <c r="F151" s="4">
        <v>5</v>
      </c>
      <c r="G151" s="4">
        <v>7</v>
      </c>
      <c r="H151" s="4">
        <v>13706</v>
      </c>
      <c r="I151" s="4">
        <v>411.18</v>
      </c>
      <c r="J151" s="4">
        <v>13294.82</v>
      </c>
      <c r="K151" s="4">
        <v>9790</v>
      </c>
      <c r="L151" s="4">
        <v>3504.8199999999997</v>
      </c>
      <c r="M151" s="5">
        <v>41671</v>
      </c>
      <c r="N151" s="6">
        <v>2</v>
      </c>
      <c r="O151" s="3" t="s">
        <v>41</v>
      </c>
      <c r="P151" s="7" t="s">
        <v>21</v>
      </c>
    </row>
    <row r="152" spans="1:16" ht="13" x14ac:dyDescent="0.6">
      <c r="A152" s="2" t="s">
        <v>30</v>
      </c>
      <c r="B152" s="2" t="s">
        <v>24</v>
      </c>
      <c r="C152" s="3" t="s">
        <v>28</v>
      </c>
      <c r="D152" s="3" t="s">
        <v>48</v>
      </c>
      <c r="E152" s="2">
        <v>1901</v>
      </c>
      <c r="F152" s="4">
        <v>5</v>
      </c>
      <c r="G152" s="4">
        <v>12</v>
      </c>
      <c r="H152" s="4">
        <v>22812</v>
      </c>
      <c r="I152" s="4">
        <v>684.36</v>
      </c>
      <c r="J152" s="4">
        <v>22127.64</v>
      </c>
      <c r="K152" s="4">
        <v>5703</v>
      </c>
      <c r="L152" s="4">
        <v>16424.64</v>
      </c>
      <c r="M152" s="5">
        <v>41791</v>
      </c>
      <c r="N152" s="6">
        <v>6</v>
      </c>
      <c r="O152" s="3" t="s">
        <v>25</v>
      </c>
      <c r="P152" s="7" t="s">
        <v>21</v>
      </c>
    </row>
    <row r="153" spans="1:16" ht="13" x14ac:dyDescent="0.6">
      <c r="A153" s="2" t="s">
        <v>16</v>
      </c>
      <c r="B153" s="2" t="s">
        <v>24</v>
      </c>
      <c r="C153" s="3" t="s">
        <v>28</v>
      </c>
      <c r="D153" s="3" t="s">
        <v>48</v>
      </c>
      <c r="E153" s="2">
        <v>544</v>
      </c>
      <c r="F153" s="4">
        <v>5</v>
      </c>
      <c r="G153" s="4">
        <v>7</v>
      </c>
      <c r="H153" s="4">
        <v>3808</v>
      </c>
      <c r="I153" s="4">
        <v>114.24</v>
      </c>
      <c r="J153" s="4">
        <v>3693.76</v>
      </c>
      <c r="K153" s="4">
        <v>2720</v>
      </c>
      <c r="L153" s="4">
        <v>973.76000000000022</v>
      </c>
      <c r="M153" s="5">
        <v>41883</v>
      </c>
      <c r="N153" s="6">
        <v>9</v>
      </c>
      <c r="O153" s="3" t="s">
        <v>36</v>
      </c>
      <c r="P153" s="7" t="s">
        <v>21</v>
      </c>
    </row>
    <row r="154" spans="1:16" ht="13" x14ac:dyDescent="0.6">
      <c r="A154" s="2" t="s">
        <v>16</v>
      </c>
      <c r="B154" s="2" t="s">
        <v>22</v>
      </c>
      <c r="C154" s="3" t="s">
        <v>28</v>
      </c>
      <c r="D154" s="3" t="s">
        <v>48</v>
      </c>
      <c r="E154" s="2">
        <v>1797</v>
      </c>
      <c r="F154" s="4">
        <v>5</v>
      </c>
      <c r="G154" s="4">
        <v>350</v>
      </c>
      <c r="H154" s="4">
        <v>628950</v>
      </c>
      <c r="I154" s="4">
        <v>18868.5</v>
      </c>
      <c r="J154" s="4">
        <v>610081.5</v>
      </c>
      <c r="K154" s="4">
        <v>467220</v>
      </c>
      <c r="L154" s="4">
        <v>142861.5</v>
      </c>
      <c r="M154" s="5">
        <v>41518</v>
      </c>
      <c r="N154" s="6">
        <v>9</v>
      </c>
      <c r="O154" s="3" t="s">
        <v>36</v>
      </c>
      <c r="P154" s="7" t="s">
        <v>38</v>
      </c>
    </row>
    <row r="155" spans="1:16" ht="13" x14ac:dyDescent="0.6">
      <c r="A155" s="2" t="s">
        <v>31</v>
      </c>
      <c r="B155" s="2" t="s">
        <v>24</v>
      </c>
      <c r="C155" s="3" t="s">
        <v>28</v>
      </c>
      <c r="D155" s="3" t="s">
        <v>48</v>
      </c>
      <c r="E155" s="2">
        <v>1287</v>
      </c>
      <c r="F155" s="4">
        <v>5</v>
      </c>
      <c r="G155" s="4">
        <v>125</v>
      </c>
      <c r="H155" s="4">
        <v>160875</v>
      </c>
      <c r="I155" s="4">
        <v>4826.25</v>
      </c>
      <c r="J155" s="4">
        <v>156048.75</v>
      </c>
      <c r="K155" s="4">
        <v>154440</v>
      </c>
      <c r="L155" s="4">
        <v>1608.75</v>
      </c>
      <c r="M155" s="5">
        <v>41974</v>
      </c>
      <c r="N155" s="6">
        <v>12</v>
      </c>
      <c r="O155" s="3" t="s">
        <v>27</v>
      </c>
      <c r="P155" s="7" t="s">
        <v>21</v>
      </c>
    </row>
    <row r="156" spans="1:16" ht="13" x14ac:dyDescent="0.6">
      <c r="A156" s="2" t="s">
        <v>31</v>
      </c>
      <c r="B156" s="2" t="s">
        <v>22</v>
      </c>
      <c r="C156" s="3" t="s">
        <v>28</v>
      </c>
      <c r="D156" s="3" t="s">
        <v>48</v>
      </c>
      <c r="E156" s="2">
        <v>1706</v>
      </c>
      <c r="F156" s="4">
        <v>5</v>
      </c>
      <c r="G156" s="4">
        <v>125</v>
      </c>
      <c r="H156" s="4">
        <v>213250</v>
      </c>
      <c r="I156" s="4">
        <v>6397.5</v>
      </c>
      <c r="J156" s="4">
        <v>206852.5</v>
      </c>
      <c r="K156" s="4">
        <v>204720</v>
      </c>
      <c r="L156" s="4">
        <v>2132.5</v>
      </c>
      <c r="M156" s="5">
        <v>41974</v>
      </c>
      <c r="N156" s="6">
        <v>12</v>
      </c>
      <c r="O156" s="3" t="s">
        <v>27</v>
      </c>
      <c r="P156" s="7" t="s">
        <v>21</v>
      </c>
    </row>
    <row r="157" spans="1:16" ht="13" x14ac:dyDescent="0.6">
      <c r="A157" s="2" t="s">
        <v>42</v>
      </c>
      <c r="B157" s="2" t="s">
        <v>24</v>
      </c>
      <c r="C157" s="3" t="s">
        <v>40</v>
      </c>
      <c r="D157" s="3" t="s">
        <v>48</v>
      </c>
      <c r="E157" s="2">
        <v>2434.5</v>
      </c>
      <c r="F157" s="4">
        <v>10</v>
      </c>
      <c r="G157" s="4">
        <v>300</v>
      </c>
      <c r="H157" s="4">
        <v>730350</v>
      </c>
      <c r="I157" s="4">
        <v>21910.5</v>
      </c>
      <c r="J157" s="4">
        <v>708439.5</v>
      </c>
      <c r="K157" s="4">
        <v>608625</v>
      </c>
      <c r="L157" s="4">
        <v>99814.5</v>
      </c>
      <c r="M157" s="5">
        <v>41640</v>
      </c>
      <c r="N157" s="6">
        <v>1</v>
      </c>
      <c r="O157" s="3" t="s">
        <v>20</v>
      </c>
      <c r="P157" s="7" t="s">
        <v>21</v>
      </c>
    </row>
    <row r="158" spans="1:16" ht="13" x14ac:dyDescent="0.6">
      <c r="A158" s="2" t="s">
        <v>31</v>
      </c>
      <c r="B158" s="2" t="s">
        <v>17</v>
      </c>
      <c r="C158" s="3" t="s">
        <v>40</v>
      </c>
      <c r="D158" s="3" t="s">
        <v>48</v>
      </c>
      <c r="E158" s="2">
        <v>1774</v>
      </c>
      <c r="F158" s="4">
        <v>10</v>
      </c>
      <c r="G158" s="4">
        <v>125</v>
      </c>
      <c r="H158" s="4">
        <v>221750</v>
      </c>
      <c r="I158" s="4">
        <v>6652.5</v>
      </c>
      <c r="J158" s="4">
        <v>215097.5</v>
      </c>
      <c r="K158" s="4">
        <v>212880</v>
      </c>
      <c r="L158" s="4">
        <v>2217.5</v>
      </c>
      <c r="M158" s="5">
        <v>41699</v>
      </c>
      <c r="N158" s="6">
        <v>3</v>
      </c>
      <c r="O158" s="3" t="s">
        <v>29</v>
      </c>
      <c r="P158" s="7" t="s">
        <v>21</v>
      </c>
    </row>
    <row r="159" spans="1:16" ht="13" x14ac:dyDescent="0.6">
      <c r="A159" s="2" t="s">
        <v>30</v>
      </c>
      <c r="B159" s="2" t="s">
        <v>24</v>
      </c>
      <c r="C159" s="3" t="s">
        <v>40</v>
      </c>
      <c r="D159" s="3" t="s">
        <v>48</v>
      </c>
      <c r="E159" s="2">
        <v>1901</v>
      </c>
      <c r="F159" s="4">
        <v>10</v>
      </c>
      <c r="G159" s="4">
        <v>12</v>
      </c>
      <c r="H159" s="4">
        <v>22812</v>
      </c>
      <c r="I159" s="4">
        <v>684.36</v>
      </c>
      <c r="J159" s="4">
        <v>22127.64</v>
      </c>
      <c r="K159" s="4">
        <v>5703</v>
      </c>
      <c r="L159" s="4">
        <v>16424.64</v>
      </c>
      <c r="M159" s="5">
        <v>41791</v>
      </c>
      <c r="N159" s="6">
        <v>6</v>
      </c>
      <c r="O159" s="3" t="s">
        <v>25</v>
      </c>
      <c r="P159" s="7" t="s">
        <v>21</v>
      </c>
    </row>
    <row r="160" spans="1:16" ht="13" x14ac:dyDescent="0.6">
      <c r="A160" s="2" t="s">
        <v>42</v>
      </c>
      <c r="B160" s="2" t="s">
        <v>22</v>
      </c>
      <c r="C160" s="3" t="s">
        <v>40</v>
      </c>
      <c r="D160" s="3" t="s">
        <v>48</v>
      </c>
      <c r="E160" s="2">
        <v>689</v>
      </c>
      <c r="F160" s="4">
        <v>10</v>
      </c>
      <c r="G160" s="4">
        <v>300</v>
      </c>
      <c r="H160" s="4">
        <v>206700</v>
      </c>
      <c r="I160" s="4">
        <v>6201</v>
      </c>
      <c r="J160" s="4">
        <v>200499</v>
      </c>
      <c r="K160" s="4">
        <v>172250</v>
      </c>
      <c r="L160" s="4">
        <v>28249</v>
      </c>
      <c r="M160" s="5">
        <v>41791</v>
      </c>
      <c r="N160" s="6">
        <v>6</v>
      </c>
      <c r="O160" s="3" t="s">
        <v>25</v>
      </c>
      <c r="P160" s="7" t="s">
        <v>21</v>
      </c>
    </row>
    <row r="161" spans="1:16" ht="13" x14ac:dyDescent="0.6">
      <c r="A161" s="2" t="s">
        <v>31</v>
      </c>
      <c r="B161" s="2" t="s">
        <v>22</v>
      </c>
      <c r="C161" s="3" t="s">
        <v>40</v>
      </c>
      <c r="D161" s="3" t="s">
        <v>48</v>
      </c>
      <c r="E161" s="2">
        <v>1570</v>
      </c>
      <c r="F161" s="4">
        <v>10</v>
      </c>
      <c r="G161" s="4">
        <v>125</v>
      </c>
      <c r="H161" s="4">
        <v>196250</v>
      </c>
      <c r="I161" s="4">
        <v>5887.5</v>
      </c>
      <c r="J161" s="4">
        <v>190362.5</v>
      </c>
      <c r="K161" s="4">
        <v>188400</v>
      </c>
      <c r="L161" s="4">
        <v>1962.5</v>
      </c>
      <c r="M161" s="5">
        <v>41791</v>
      </c>
      <c r="N161" s="6">
        <v>6</v>
      </c>
      <c r="O161" s="3" t="s">
        <v>25</v>
      </c>
      <c r="P161" s="7" t="s">
        <v>21</v>
      </c>
    </row>
    <row r="162" spans="1:16" ht="13" x14ac:dyDescent="0.6">
      <c r="A162" s="2" t="s">
        <v>30</v>
      </c>
      <c r="B162" s="2" t="s">
        <v>39</v>
      </c>
      <c r="C162" s="3" t="s">
        <v>40</v>
      </c>
      <c r="D162" s="3" t="s">
        <v>48</v>
      </c>
      <c r="E162" s="2">
        <v>1369.5</v>
      </c>
      <c r="F162" s="4">
        <v>10</v>
      </c>
      <c r="G162" s="4">
        <v>12</v>
      </c>
      <c r="H162" s="4">
        <v>16434</v>
      </c>
      <c r="I162" s="4">
        <v>493.02</v>
      </c>
      <c r="J162" s="4">
        <v>15940.98</v>
      </c>
      <c r="K162" s="4">
        <v>4108.5</v>
      </c>
      <c r="L162" s="4">
        <v>11832.48</v>
      </c>
      <c r="M162" s="5">
        <v>41821</v>
      </c>
      <c r="N162" s="6">
        <v>7</v>
      </c>
      <c r="O162" s="3" t="s">
        <v>32</v>
      </c>
      <c r="P162" s="7" t="s">
        <v>21</v>
      </c>
    </row>
    <row r="163" spans="1:16" ht="13" x14ac:dyDescent="0.6">
      <c r="A163" s="2" t="s">
        <v>31</v>
      </c>
      <c r="B163" s="2" t="s">
        <v>17</v>
      </c>
      <c r="C163" s="3" t="s">
        <v>40</v>
      </c>
      <c r="D163" s="3" t="s">
        <v>48</v>
      </c>
      <c r="E163" s="2">
        <v>2009</v>
      </c>
      <c r="F163" s="4">
        <v>10</v>
      </c>
      <c r="G163" s="4">
        <v>125</v>
      </c>
      <c r="H163" s="4">
        <v>251125</v>
      </c>
      <c r="I163" s="4">
        <v>7533.75</v>
      </c>
      <c r="J163" s="4">
        <v>243591.25</v>
      </c>
      <c r="K163" s="4">
        <v>241080</v>
      </c>
      <c r="L163" s="4">
        <v>2511.25</v>
      </c>
      <c r="M163" s="5">
        <v>41913</v>
      </c>
      <c r="N163" s="6">
        <v>10</v>
      </c>
      <c r="O163" s="3" t="s">
        <v>37</v>
      </c>
      <c r="P163" s="7" t="s">
        <v>21</v>
      </c>
    </row>
    <row r="164" spans="1:16" ht="13" x14ac:dyDescent="0.6">
      <c r="A164" s="2" t="s">
        <v>23</v>
      </c>
      <c r="B164" s="2" t="s">
        <v>22</v>
      </c>
      <c r="C164" s="3" t="s">
        <v>40</v>
      </c>
      <c r="D164" s="3" t="s">
        <v>48</v>
      </c>
      <c r="E164" s="2">
        <v>1945</v>
      </c>
      <c r="F164" s="4">
        <v>10</v>
      </c>
      <c r="G164" s="4">
        <v>15</v>
      </c>
      <c r="H164" s="4">
        <v>29175</v>
      </c>
      <c r="I164" s="4">
        <v>875.25</v>
      </c>
      <c r="J164" s="4">
        <v>28299.75</v>
      </c>
      <c r="K164" s="4">
        <v>19450</v>
      </c>
      <c r="L164" s="4">
        <v>8849.75</v>
      </c>
      <c r="M164" s="5">
        <v>41548</v>
      </c>
      <c r="N164" s="6">
        <v>10</v>
      </c>
      <c r="O164" s="3" t="s">
        <v>37</v>
      </c>
      <c r="P164" s="7" t="s">
        <v>38</v>
      </c>
    </row>
    <row r="165" spans="1:16" ht="13" x14ac:dyDescent="0.6">
      <c r="A165" s="2" t="s">
        <v>31</v>
      </c>
      <c r="B165" s="2" t="s">
        <v>24</v>
      </c>
      <c r="C165" s="3" t="s">
        <v>40</v>
      </c>
      <c r="D165" s="3" t="s">
        <v>48</v>
      </c>
      <c r="E165" s="2">
        <v>1287</v>
      </c>
      <c r="F165" s="4">
        <v>10</v>
      </c>
      <c r="G165" s="4">
        <v>125</v>
      </c>
      <c r="H165" s="4">
        <v>160875</v>
      </c>
      <c r="I165" s="4">
        <v>4826.25</v>
      </c>
      <c r="J165" s="4">
        <v>156048.75</v>
      </c>
      <c r="K165" s="4">
        <v>154440</v>
      </c>
      <c r="L165" s="4">
        <v>1608.75</v>
      </c>
      <c r="M165" s="5">
        <v>41974</v>
      </c>
      <c r="N165" s="6">
        <v>12</v>
      </c>
      <c r="O165" s="3" t="s">
        <v>27</v>
      </c>
      <c r="P165" s="7" t="s">
        <v>21</v>
      </c>
    </row>
    <row r="166" spans="1:16" ht="13" x14ac:dyDescent="0.6">
      <c r="A166" s="2" t="s">
        <v>31</v>
      </c>
      <c r="B166" s="2" t="s">
        <v>22</v>
      </c>
      <c r="C166" s="3" t="s">
        <v>40</v>
      </c>
      <c r="D166" s="3" t="s">
        <v>48</v>
      </c>
      <c r="E166" s="2">
        <v>1706</v>
      </c>
      <c r="F166" s="4">
        <v>10</v>
      </c>
      <c r="G166" s="4">
        <v>125</v>
      </c>
      <c r="H166" s="4">
        <v>213250</v>
      </c>
      <c r="I166" s="4">
        <v>6397.5</v>
      </c>
      <c r="J166" s="4">
        <v>206852.5</v>
      </c>
      <c r="K166" s="4">
        <v>204720</v>
      </c>
      <c r="L166" s="4">
        <v>2132.5</v>
      </c>
      <c r="M166" s="5">
        <v>41974</v>
      </c>
      <c r="N166" s="6">
        <v>12</v>
      </c>
      <c r="O166" s="3" t="s">
        <v>27</v>
      </c>
      <c r="P166" s="7" t="s">
        <v>21</v>
      </c>
    </row>
    <row r="167" spans="1:16" ht="13" x14ac:dyDescent="0.6">
      <c r="A167" s="2" t="s">
        <v>31</v>
      </c>
      <c r="B167" s="2" t="s">
        <v>17</v>
      </c>
      <c r="C167" s="3" t="s">
        <v>44</v>
      </c>
      <c r="D167" s="3" t="s">
        <v>48</v>
      </c>
      <c r="E167" s="2">
        <v>2009</v>
      </c>
      <c r="F167" s="4">
        <v>120</v>
      </c>
      <c r="G167" s="4">
        <v>125</v>
      </c>
      <c r="H167" s="4">
        <v>251125</v>
      </c>
      <c r="I167" s="4">
        <v>7533.75</v>
      </c>
      <c r="J167" s="4">
        <v>243591.25</v>
      </c>
      <c r="K167" s="4">
        <v>241080</v>
      </c>
      <c r="L167" s="4">
        <v>2511.25</v>
      </c>
      <c r="M167" s="5">
        <v>41913</v>
      </c>
      <c r="N167" s="6">
        <v>10</v>
      </c>
      <c r="O167" s="3" t="s">
        <v>37</v>
      </c>
      <c r="P167" s="7" t="s">
        <v>21</v>
      </c>
    </row>
    <row r="168" spans="1:16" ht="13" x14ac:dyDescent="0.6">
      <c r="A168" s="2" t="s">
        <v>42</v>
      </c>
      <c r="B168" s="2" t="s">
        <v>39</v>
      </c>
      <c r="C168" s="3" t="s">
        <v>45</v>
      </c>
      <c r="D168" s="3" t="s">
        <v>48</v>
      </c>
      <c r="E168" s="2">
        <v>2844</v>
      </c>
      <c r="F168" s="4">
        <v>250</v>
      </c>
      <c r="G168" s="4">
        <v>300</v>
      </c>
      <c r="H168" s="4">
        <v>853200</v>
      </c>
      <c r="I168" s="4">
        <v>25596</v>
      </c>
      <c r="J168" s="4">
        <v>827604</v>
      </c>
      <c r="K168" s="4">
        <v>711000</v>
      </c>
      <c r="L168" s="4">
        <v>116604</v>
      </c>
      <c r="M168" s="5">
        <v>41671</v>
      </c>
      <c r="N168" s="6">
        <v>2</v>
      </c>
      <c r="O168" s="3" t="s">
        <v>41</v>
      </c>
      <c r="P168" s="7" t="s">
        <v>21</v>
      </c>
    </row>
    <row r="169" spans="1:16" ht="13" x14ac:dyDescent="0.6">
      <c r="A169" s="2" t="s">
        <v>30</v>
      </c>
      <c r="B169" s="2" t="s">
        <v>26</v>
      </c>
      <c r="C169" s="3" t="s">
        <v>45</v>
      </c>
      <c r="D169" s="3" t="s">
        <v>48</v>
      </c>
      <c r="E169" s="2">
        <v>1916</v>
      </c>
      <c r="F169" s="4">
        <v>250</v>
      </c>
      <c r="G169" s="4">
        <v>12</v>
      </c>
      <c r="H169" s="4">
        <v>22992</v>
      </c>
      <c r="I169" s="4">
        <v>689.76</v>
      </c>
      <c r="J169" s="4">
        <v>22302.240000000002</v>
      </c>
      <c r="K169" s="4">
        <v>5748</v>
      </c>
      <c r="L169" s="4">
        <v>16554.240000000002</v>
      </c>
      <c r="M169" s="5">
        <v>41730</v>
      </c>
      <c r="N169" s="6">
        <v>4</v>
      </c>
      <c r="O169" s="3" t="s">
        <v>46</v>
      </c>
      <c r="P169" s="7" t="s">
        <v>21</v>
      </c>
    </row>
    <row r="170" spans="1:16" ht="13" x14ac:dyDescent="0.6">
      <c r="A170" s="2" t="s">
        <v>31</v>
      </c>
      <c r="B170" s="2" t="s">
        <v>22</v>
      </c>
      <c r="C170" s="3" t="s">
        <v>45</v>
      </c>
      <c r="D170" s="3" t="s">
        <v>48</v>
      </c>
      <c r="E170" s="2">
        <v>1570</v>
      </c>
      <c r="F170" s="4">
        <v>250</v>
      </c>
      <c r="G170" s="4">
        <v>125</v>
      </c>
      <c r="H170" s="4">
        <v>196250</v>
      </c>
      <c r="I170" s="4">
        <v>5887.5</v>
      </c>
      <c r="J170" s="4">
        <v>190362.5</v>
      </c>
      <c r="K170" s="4">
        <v>188400</v>
      </c>
      <c r="L170" s="4">
        <v>1962.5</v>
      </c>
      <c r="M170" s="5">
        <v>41791</v>
      </c>
      <c r="N170" s="6">
        <v>6</v>
      </c>
      <c r="O170" s="3" t="s">
        <v>25</v>
      </c>
      <c r="P170" s="7" t="s">
        <v>21</v>
      </c>
    </row>
    <row r="171" spans="1:16" ht="13" x14ac:dyDescent="0.6">
      <c r="A171" s="2" t="s">
        <v>42</v>
      </c>
      <c r="B171" s="2" t="s">
        <v>17</v>
      </c>
      <c r="C171" s="3" t="s">
        <v>45</v>
      </c>
      <c r="D171" s="3" t="s">
        <v>48</v>
      </c>
      <c r="E171" s="2">
        <v>1874</v>
      </c>
      <c r="F171" s="4">
        <v>250</v>
      </c>
      <c r="G171" s="4">
        <v>300</v>
      </c>
      <c r="H171" s="4">
        <v>562200</v>
      </c>
      <c r="I171" s="4">
        <v>16866</v>
      </c>
      <c r="J171" s="4">
        <v>545334</v>
      </c>
      <c r="K171" s="4">
        <v>468500</v>
      </c>
      <c r="L171" s="4">
        <v>76834</v>
      </c>
      <c r="M171" s="5">
        <v>41852</v>
      </c>
      <c r="N171" s="6">
        <v>8</v>
      </c>
      <c r="O171" s="3" t="s">
        <v>35</v>
      </c>
      <c r="P171" s="7" t="s">
        <v>21</v>
      </c>
    </row>
    <row r="172" spans="1:16" ht="13" x14ac:dyDescent="0.6">
      <c r="A172" s="2" t="s">
        <v>16</v>
      </c>
      <c r="B172" s="2" t="s">
        <v>26</v>
      </c>
      <c r="C172" s="3" t="s">
        <v>45</v>
      </c>
      <c r="D172" s="3" t="s">
        <v>48</v>
      </c>
      <c r="E172" s="2">
        <v>1642</v>
      </c>
      <c r="F172" s="4">
        <v>250</v>
      </c>
      <c r="G172" s="4">
        <v>350</v>
      </c>
      <c r="H172" s="4">
        <v>574700</v>
      </c>
      <c r="I172" s="4">
        <v>17241</v>
      </c>
      <c r="J172" s="4">
        <v>557459</v>
      </c>
      <c r="K172" s="4">
        <v>426920</v>
      </c>
      <c r="L172" s="4">
        <v>130539</v>
      </c>
      <c r="M172" s="5">
        <v>41852</v>
      </c>
      <c r="N172" s="6">
        <v>8</v>
      </c>
      <c r="O172" s="3" t="s">
        <v>35</v>
      </c>
      <c r="P172" s="7" t="s">
        <v>21</v>
      </c>
    </row>
    <row r="173" spans="1:16" ht="13" x14ac:dyDescent="0.6">
      <c r="A173" s="2" t="s">
        <v>23</v>
      </c>
      <c r="B173" s="2" t="s">
        <v>22</v>
      </c>
      <c r="C173" s="3" t="s">
        <v>45</v>
      </c>
      <c r="D173" s="3" t="s">
        <v>48</v>
      </c>
      <c r="E173" s="2">
        <v>1945</v>
      </c>
      <c r="F173" s="4">
        <v>250</v>
      </c>
      <c r="G173" s="4">
        <v>15</v>
      </c>
      <c r="H173" s="4">
        <v>29175</v>
      </c>
      <c r="I173" s="4">
        <v>875.25</v>
      </c>
      <c r="J173" s="4">
        <v>28299.75</v>
      </c>
      <c r="K173" s="4">
        <v>19450</v>
      </c>
      <c r="L173" s="4">
        <v>8849.75</v>
      </c>
      <c r="M173" s="5">
        <v>41548</v>
      </c>
      <c r="N173" s="6">
        <v>10</v>
      </c>
      <c r="O173" s="3" t="s">
        <v>37</v>
      </c>
      <c r="P173" s="7" t="s">
        <v>38</v>
      </c>
    </row>
    <row r="174" spans="1:16" ht="13" x14ac:dyDescent="0.6">
      <c r="A174" s="2" t="s">
        <v>16</v>
      </c>
      <c r="B174" s="2" t="s">
        <v>17</v>
      </c>
      <c r="C174" s="3" t="s">
        <v>18</v>
      </c>
      <c r="D174" s="3" t="s">
        <v>48</v>
      </c>
      <c r="E174" s="2">
        <v>831</v>
      </c>
      <c r="F174" s="4">
        <v>3</v>
      </c>
      <c r="G174" s="4">
        <v>20</v>
      </c>
      <c r="H174" s="4">
        <v>16620</v>
      </c>
      <c r="I174" s="4">
        <v>498.6</v>
      </c>
      <c r="J174" s="4">
        <v>16121.4</v>
      </c>
      <c r="K174" s="4">
        <v>8310</v>
      </c>
      <c r="L174" s="4">
        <v>7811.4</v>
      </c>
      <c r="M174" s="5">
        <v>41760</v>
      </c>
      <c r="N174" s="6">
        <v>5</v>
      </c>
      <c r="O174" s="3" t="s">
        <v>49</v>
      </c>
      <c r="P174" s="7" t="s">
        <v>21</v>
      </c>
    </row>
    <row r="175" spans="1:16" ht="13" x14ac:dyDescent="0.6">
      <c r="A175" s="2" t="s">
        <v>16</v>
      </c>
      <c r="B175" s="2" t="s">
        <v>26</v>
      </c>
      <c r="C175" s="3" t="s">
        <v>40</v>
      </c>
      <c r="D175" s="3" t="s">
        <v>48</v>
      </c>
      <c r="E175" s="2">
        <v>1760</v>
      </c>
      <c r="F175" s="4">
        <v>10</v>
      </c>
      <c r="G175" s="4">
        <v>7</v>
      </c>
      <c r="H175" s="4">
        <v>12320</v>
      </c>
      <c r="I175" s="4">
        <v>369.6</v>
      </c>
      <c r="J175" s="4">
        <v>11950.4</v>
      </c>
      <c r="K175" s="4">
        <v>8800</v>
      </c>
      <c r="L175" s="4">
        <v>3150.3999999999996</v>
      </c>
      <c r="M175" s="5">
        <v>41518</v>
      </c>
      <c r="N175" s="6">
        <v>9</v>
      </c>
      <c r="O175" s="3" t="s">
        <v>36</v>
      </c>
      <c r="P175" s="7" t="s">
        <v>38</v>
      </c>
    </row>
    <row r="176" spans="1:16" ht="13" x14ac:dyDescent="0.6">
      <c r="A176" s="2" t="s">
        <v>16</v>
      </c>
      <c r="B176" s="2" t="s">
        <v>17</v>
      </c>
      <c r="C176" s="3" t="s">
        <v>44</v>
      </c>
      <c r="D176" s="3" t="s">
        <v>48</v>
      </c>
      <c r="E176" s="2">
        <v>3850.5</v>
      </c>
      <c r="F176" s="4">
        <v>120</v>
      </c>
      <c r="G176" s="4">
        <v>20</v>
      </c>
      <c r="H176" s="4">
        <v>77010</v>
      </c>
      <c r="I176" s="4">
        <v>2310.3000000000002</v>
      </c>
      <c r="J176" s="4">
        <v>74699.700000000012</v>
      </c>
      <c r="K176" s="4">
        <v>38505</v>
      </c>
      <c r="L176" s="4">
        <v>36194.700000000004</v>
      </c>
      <c r="M176" s="5">
        <v>41730</v>
      </c>
      <c r="N176" s="6">
        <v>4</v>
      </c>
      <c r="O176" s="3" t="s">
        <v>46</v>
      </c>
      <c r="P176" s="7" t="s">
        <v>21</v>
      </c>
    </row>
    <row r="177" spans="1:16" ht="13" x14ac:dyDescent="0.6">
      <c r="A177" s="2" t="s">
        <v>30</v>
      </c>
      <c r="B177" s="2" t="s">
        <v>22</v>
      </c>
      <c r="C177" s="3" t="s">
        <v>45</v>
      </c>
      <c r="D177" s="3" t="s">
        <v>48</v>
      </c>
      <c r="E177" s="2">
        <v>2479</v>
      </c>
      <c r="F177" s="4">
        <v>250</v>
      </c>
      <c r="G177" s="4">
        <v>12</v>
      </c>
      <c r="H177" s="4">
        <v>29748</v>
      </c>
      <c r="I177" s="4">
        <v>892.44</v>
      </c>
      <c r="J177" s="4">
        <v>28855.56</v>
      </c>
      <c r="K177" s="4">
        <v>7437</v>
      </c>
      <c r="L177" s="4">
        <v>21418.560000000001</v>
      </c>
      <c r="M177" s="5">
        <v>41640</v>
      </c>
      <c r="N177" s="6">
        <v>1</v>
      </c>
      <c r="O177" s="3" t="s">
        <v>20</v>
      </c>
      <c r="P177" s="7" t="s">
        <v>21</v>
      </c>
    </row>
    <row r="178" spans="1:16" ht="13" x14ac:dyDescent="0.6">
      <c r="A178" s="2" t="s">
        <v>23</v>
      </c>
      <c r="B178" s="2" t="s">
        <v>26</v>
      </c>
      <c r="C178" s="3" t="s">
        <v>28</v>
      </c>
      <c r="D178" s="3" t="s">
        <v>48</v>
      </c>
      <c r="E178" s="2">
        <v>2031</v>
      </c>
      <c r="F178" s="4">
        <v>5</v>
      </c>
      <c r="G178" s="4">
        <v>15</v>
      </c>
      <c r="H178" s="4">
        <v>30465</v>
      </c>
      <c r="I178" s="4">
        <v>1218.5999999999999</v>
      </c>
      <c r="J178" s="4">
        <v>29246.400000000001</v>
      </c>
      <c r="K178" s="4">
        <v>20310</v>
      </c>
      <c r="L178" s="4">
        <v>8936.4000000000015</v>
      </c>
      <c r="M178" s="5">
        <v>41913</v>
      </c>
      <c r="N178" s="6">
        <v>10</v>
      </c>
      <c r="O178" s="3" t="s">
        <v>37</v>
      </c>
      <c r="P178" s="7" t="s">
        <v>21</v>
      </c>
    </row>
    <row r="179" spans="1:16" ht="13" x14ac:dyDescent="0.6">
      <c r="A179" s="2" t="s">
        <v>23</v>
      </c>
      <c r="B179" s="2" t="s">
        <v>26</v>
      </c>
      <c r="C179" s="3" t="s">
        <v>40</v>
      </c>
      <c r="D179" s="3" t="s">
        <v>48</v>
      </c>
      <c r="E179" s="2">
        <v>2031</v>
      </c>
      <c r="F179" s="4">
        <v>10</v>
      </c>
      <c r="G179" s="4">
        <v>15</v>
      </c>
      <c r="H179" s="4">
        <v>30465</v>
      </c>
      <c r="I179" s="4">
        <v>1218.5999999999999</v>
      </c>
      <c r="J179" s="4">
        <v>29246.400000000001</v>
      </c>
      <c r="K179" s="4">
        <v>20310</v>
      </c>
      <c r="L179" s="4">
        <v>8936.4000000000015</v>
      </c>
      <c r="M179" s="5">
        <v>41913</v>
      </c>
      <c r="N179" s="6">
        <v>10</v>
      </c>
      <c r="O179" s="3" t="s">
        <v>37</v>
      </c>
      <c r="P179" s="7" t="s">
        <v>21</v>
      </c>
    </row>
    <row r="180" spans="1:16" ht="13" x14ac:dyDescent="0.6">
      <c r="A180" s="2" t="s">
        <v>23</v>
      </c>
      <c r="B180" s="2" t="s">
        <v>24</v>
      </c>
      <c r="C180" s="3" t="s">
        <v>40</v>
      </c>
      <c r="D180" s="3" t="s">
        <v>48</v>
      </c>
      <c r="E180" s="2">
        <v>2261</v>
      </c>
      <c r="F180" s="4">
        <v>10</v>
      </c>
      <c r="G180" s="4">
        <v>15</v>
      </c>
      <c r="H180" s="4">
        <v>33915</v>
      </c>
      <c r="I180" s="4">
        <v>1356.6</v>
      </c>
      <c r="J180" s="4">
        <v>32558.400000000001</v>
      </c>
      <c r="K180" s="4">
        <v>22610</v>
      </c>
      <c r="L180" s="4">
        <v>9948.4000000000015</v>
      </c>
      <c r="M180" s="5">
        <v>41609</v>
      </c>
      <c r="N180" s="6">
        <v>12</v>
      </c>
      <c r="O180" s="3" t="s">
        <v>27</v>
      </c>
      <c r="P180" s="7" t="s">
        <v>38</v>
      </c>
    </row>
    <row r="181" spans="1:16" ht="13" x14ac:dyDescent="0.6">
      <c r="A181" s="2" t="s">
        <v>16</v>
      </c>
      <c r="B181" s="2" t="s">
        <v>39</v>
      </c>
      <c r="C181" s="3" t="s">
        <v>44</v>
      </c>
      <c r="D181" s="3" t="s">
        <v>48</v>
      </c>
      <c r="E181" s="2">
        <v>736</v>
      </c>
      <c r="F181" s="4">
        <v>120</v>
      </c>
      <c r="G181" s="4">
        <v>20</v>
      </c>
      <c r="H181" s="4">
        <v>14720</v>
      </c>
      <c r="I181" s="4">
        <v>588.79999999999995</v>
      </c>
      <c r="J181" s="4">
        <v>14131.2</v>
      </c>
      <c r="K181" s="4">
        <v>7360</v>
      </c>
      <c r="L181" s="4">
        <v>6771.2000000000007</v>
      </c>
      <c r="M181" s="5">
        <v>41518</v>
      </c>
      <c r="N181" s="6">
        <v>9</v>
      </c>
      <c r="O181" s="3" t="s">
        <v>36</v>
      </c>
      <c r="P181" s="7" t="s">
        <v>38</v>
      </c>
    </row>
    <row r="182" spans="1:16" ht="13" x14ac:dyDescent="0.6">
      <c r="A182" s="2" t="s">
        <v>16</v>
      </c>
      <c r="B182" s="2" t="s">
        <v>17</v>
      </c>
      <c r="C182" s="3" t="s">
        <v>18</v>
      </c>
      <c r="D182" s="3" t="s">
        <v>48</v>
      </c>
      <c r="E182" s="2">
        <v>2851</v>
      </c>
      <c r="F182" s="4">
        <v>3</v>
      </c>
      <c r="G182" s="4">
        <v>7</v>
      </c>
      <c r="H182" s="4">
        <v>19957</v>
      </c>
      <c r="I182" s="4">
        <v>798.28</v>
      </c>
      <c r="J182" s="4">
        <v>19158.72</v>
      </c>
      <c r="K182" s="4">
        <v>14255</v>
      </c>
      <c r="L182" s="4">
        <v>4903.7200000000012</v>
      </c>
      <c r="M182" s="5">
        <v>41548</v>
      </c>
      <c r="N182" s="6">
        <v>10</v>
      </c>
      <c r="O182" s="3" t="s">
        <v>37</v>
      </c>
      <c r="P182" s="7" t="s">
        <v>38</v>
      </c>
    </row>
    <row r="183" spans="1:16" ht="13" x14ac:dyDescent="0.6">
      <c r="A183" s="2" t="s">
        <v>42</v>
      </c>
      <c r="B183" s="2" t="s">
        <v>22</v>
      </c>
      <c r="C183" s="3" t="s">
        <v>18</v>
      </c>
      <c r="D183" s="3" t="s">
        <v>48</v>
      </c>
      <c r="E183" s="2">
        <v>2021</v>
      </c>
      <c r="F183" s="4">
        <v>3</v>
      </c>
      <c r="G183" s="4">
        <v>300</v>
      </c>
      <c r="H183" s="4">
        <v>606300</v>
      </c>
      <c r="I183" s="4">
        <v>24252</v>
      </c>
      <c r="J183" s="4">
        <v>582048</v>
      </c>
      <c r="K183" s="4">
        <v>505250</v>
      </c>
      <c r="L183" s="4">
        <v>76798</v>
      </c>
      <c r="M183" s="5">
        <v>41913</v>
      </c>
      <c r="N183" s="6">
        <v>10</v>
      </c>
      <c r="O183" s="3" t="s">
        <v>37</v>
      </c>
      <c r="P183" s="7" t="s">
        <v>21</v>
      </c>
    </row>
    <row r="184" spans="1:16" ht="13" x14ac:dyDescent="0.6">
      <c r="A184" s="2" t="s">
        <v>16</v>
      </c>
      <c r="B184" s="2" t="s">
        <v>39</v>
      </c>
      <c r="C184" s="3" t="s">
        <v>18</v>
      </c>
      <c r="D184" s="3" t="s">
        <v>48</v>
      </c>
      <c r="E184" s="2">
        <v>274</v>
      </c>
      <c r="F184" s="4">
        <v>3</v>
      </c>
      <c r="G184" s="4">
        <v>350</v>
      </c>
      <c r="H184" s="4">
        <v>95900</v>
      </c>
      <c r="I184" s="4">
        <v>3836</v>
      </c>
      <c r="J184" s="4">
        <v>92064</v>
      </c>
      <c r="K184" s="4">
        <v>71240</v>
      </c>
      <c r="L184" s="4">
        <v>20824</v>
      </c>
      <c r="M184" s="5">
        <v>41974</v>
      </c>
      <c r="N184" s="6">
        <v>12</v>
      </c>
      <c r="O184" s="3" t="s">
        <v>27</v>
      </c>
      <c r="P184" s="7" t="s">
        <v>21</v>
      </c>
    </row>
    <row r="185" spans="1:16" ht="13" x14ac:dyDescent="0.6">
      <c r="A185" s="2" t="s">
        <v>23</v>
      </c>
      <c r="B185" s="2" t="s">
        <v>17</v>
      </c>
      <c r="C185" s="3" t="s">
        <v>28</v>
      </c>
      <c r="D185" s="3" t="s">
        <v>48</v>
      </c>
      <c r="E185" s="2">
        <v>1967</v>
      </c>
      <c r="F185" s="4">
        <v>5</v>
      </c>
      <c r="G185" s="4">
        <v>15</v>
      </c>
      <c r="H185" s="4">
        <v>29505</v>
      </c>
      <c r="I185" s="4">
        <v>1180.2</v>
      </c>
      <c r="J185" s="4">
        <v>28324.799999999999</v>
      </c>
      <c r="K185" s="4">
        <v>19670</v>
      </c>
      <c r="L185" s="4">
        <v>8654.7999999999993</v>
      </c>
      <c r="M185" s="5">
        <v>41699</v>
      </c>
      <c r="N185" s="6">
        <v>3</v>
      </c>
      <c r="O185" s="3" t="s">
        <v>29</v>
      </c>
      <c r="P185" s="7" t="s">
        <v>21</v>
      </c>
    </row>
    <row r="186" spans="1:16" ht="13" x14ac:dyDescent="0.6">
      <c r="A186" s="2" t="s">
        <v>42</v>
      </c>
      <c r="B186" s="2" t="s">
        <v>22</v>
      </c>
      <c r="C186" s="3" t="s">
        <v>28</v>
      </c>
      <c r="D186" s="3" t="s">
        <v>48</v>
      </c>
      <c r="E186" s="2">
        <v>1859</v>
      </c>
      <c r="F186" s="4">
        <v>5</v>
      </c>
      <c r="G186" s="4">
        <v>300</v>
      </c>
      <c r="H186" s="4">
        <v>557700</v>
      </c>
      <c r="I186" s="4">
        <v>22308</v>
      </c>
      <c r="J186" s="4">
        <v>535392</v>
      </c>
      <c r="K186" s="4">
        <v>464750</v>
      </c>
      <c r="L186" s="4">
        <v>70642</v>
      </c>
      <c r="M186" s="5">
        <v>41852</v>
      </c>
      <c r="N186" s="6">
        <v>8</v>
      </c>
      <c r="O186" s="3" t="s">
        <v>35</v>
      </c>
      <c r="P186" s="7" t="s">
        <v>21</v>
      </c>
    </row>
    <row r="187" spans="1:16" ht="13" x14ac:dyDescent="0.6">
      <c r="A187" s="2" t="s">
        <v>16</v>
      </c>
      <c r="B187" s="2" t="s">
        <v>17</v>
      </c>
      <c r="C187" s="3" t="s">
        <v>28</v>
      </c>
      <c r="D187" s="3" t="s">
        <v>48</v>
      </c>
      <c r="E187" s="2">
        <v>2851</v>
      </c>
      <c r="F187" s="4">
        <v>5</v>
      </c>
      <c r="G187" s="4">
        <v>7</v>
      </c>
      <c r="H187" s="4">
        <v>19957</v>
      </c>
      <c r="I187" s="4">
        <v>798.28</v>
      </c>
      <c r="J187" s="4">
        <v>19158.72</v>
      </c>
      <c r="K187" s="4">
        <v>14255</v>
      </c>
      <c r="L187" s="4">
        <v>4903.7200000000012</v>
      </c>
      <c r="M187" s="5">
        <v>41548</v>
      </c>
      <c r="N187" s="6">
        <v>10</v>
      </c>
      <c r="O187" s="3" t="s">
        <v>37</v>
      </c>
      <c r="P187" s="7" t="s">
        <v>38</v>
      </c>
    </row>
    <row r="188" spans="1:16" ht="13" x14ac:dyDescent="0.6">
      <c r="A188" s="2" t="s">
        <v>42</v>
      </c>
      <c r="B188" s="2" t="s">
        <v>22</v>
      </c>
      <c r="C188" s="3" t="s">
        <v>28</v>
      </c>
      <c r="D188" s="3" t="s">
        <v>48</v>
      </c>
      <c r="E188" s="2">
        <v>2021</v>
      </c>
      <c r="F188" s="4">
        <v>5</v>
      </c>
      <c r="G188" s="4">
        <v>300</v>
      </c>
      <c r="H188" s="4">
        <v>606300</v>
      </c>
      <c r="I188" s="4">
        <v>24252</v>
      </c>
      <c r="J188" s="4">
        <v>582048</v>
      </c>
      <c r="K188" s="4">
        <v>505250</v>
      </c>
      <c r="L188" s="4">
        <v>76798</v>
      </c>
      <c r="M188" s="5">
        <v>41913</v>
      </c>
      <c r="N188" s="6">
        <v>10</v>
      </c>
      <c r="O188" s="3" t="s">
        <v>37</v>
      </c>
      <c r="P188" s="7" t="s">
        <v>21</v>
      </c>
    </row>
    <row r="189" spans="1:16" ht="13" x14ac:dyDescent="0.6">
      <c r="A189" s="2" t="s">
        <v>31</v>
      </c>
      <c r="B189" s="2" t="s">
        <v>26</v>
      </c>
      <c r="C189" s="3" t="s">
        <v>28</v>
      </c>
      <c r="D189" s="3" t="s">
        <v>48</v>
      </c>
      <c r="E189" s="2">
        <v>1138</v>
      </c>
      <c r="F189" s="4">
        <v>5</v>
      </c>
      <c r="G189" s="4">
        <v>125</v>
      </c>
      <c r="H189" s="4">
        <v>142250</v>
      </c>
      <c r="I189" s="4">
        <v>5690</v>
      </c>
      <c r="J189" s="4">
        <v>136560</v>
      </c>
      <c r="K189" s="4">
        <v>136560</v>
      </c>
      <c r="L189" s="4">
        <v>0</v>
      </c>
      <c r="M189" s="5">
        <v>41974</v>
      </c>
      <c r="N189" s="6">
        <v>12</v>
      </c>
      <c r="O189" s="3" t="s">
        <v>27</v>
      </c>
      <c r="P189" s="7" t="s">
        <v>21</v>
      </c>
    </row>
    <row r="190" spans="1:16" ht="13" x14ac:dyDescent="0.6">
      <c r="A190" s="2" t="s">
        <v>16</v>
      </c>
      <c r="B190" s="2" t="s">
        <v>17</v>
      </c>
      <c r="C190" s="3" t="s">
        <v>40</v>
      </c>
      <c r="D190" s="3" t="s">
        <v>48</v>
      </c>
      <c r="E190" s="2">
        <v>4251</v>
      </c>
      <c r="F190" s="4">
        <v>10</v>
      </c>
      <c r="G190" s="4">
        <v>7</v>
      </c>
      <c r="H190" s="4">
        <v>29757</v>
      </c>
      <c r="I190" s="4">
        <v>1190.28</v>
      </c>
      <c r="J190" s="4">
        <v>28566.720000000001</v>
      </c>
      <c r="K190" s="4">
        <v>21255</v>
      </c>
      <c r="L190" s="4">
        <v>7311.7199999999993</v>
      </c>
      <c r="M190" s="5">
        <v>41640</v>
      </c>
      <c r="N190" s="6">
        <v>1</v>
      </c>
      <c r="O190" s="3" t="s">
        <v>20</v>
      </c>
      <c r="P190" s="7" t="s">
        <v>21</v>
      </c>
    </row>
    <row r="191" spans="1:16" ht="13" x14ac:dyDescent="0.6">
      <c r="A191" s="2" t="s">
        <v>31</v>
      </c>
      <c r="B191" s="2" t="s">
        <v>22</v>
      </c>
      <c r="C191" s="3" t="s">
        <v>40</v>
      </c>
      <c r="D191" s="3" t="s">
        <v>48</v>
      </c>
      <c r="E191" s="2">
        <v>795</v>
      </c>
      <c r="F191" s="4">
        <v>10</v>
      </c>
      <c r="G191" s="4">
        <v>125</v>
      </c>
      <c r="H191" s="4">
        <v>99375</v>
      </c>
      <c r="I191" s="4">
        <v>3975</v>
      </c>
      <c r="J191" s="4">
        <v>95400</v>
      </c>
      <c r="K191" s="4">
        <v>95400</v>
      </c>
      <c r="L191" s="4">
        <v>0</v>
      </c>
      <c r="M191" s="5">
        <v>41699</v>
      </c>
      <c r="N191" s="6">
        <v>3</v>
      </c>
      <c r="O191" s="3" t="s">
        <v>29</v>
      </c>
      <c r="P191" s="7" t="s">
        <v>21</v>
      </c>
    </row>
    <row r="192" spans="1:16" ht="13" x14ac:dyDescent="0.6">
      <c r="A192" s="2" t="s">
        <v>42</v>
      </c>
      <c r="B192" s="2" t="s">
        <v>22</v>
      </c>
      <c r="C192" s="3" t="s">
        <v>40</v>
      </c>
      <c r="D192" s="3" t="s">
        <v>48</v>
      </c>
      <c r="E192" s="2">
        <v>1414.5</v>
      </c>
      <c r="F192" s="4">
        <v>10</v>
      </c>
      <c r="G192" s="4">
        <v>300</v>
      </c>
      <c r="H192" s="4">
        <v>424350</v>
      </c>
      <c r="I192" s="4">
        <v>16974</v>
      </c>
      <c r="J192" s="4">
        <v>407376</v>
      </c>
      <c r="K192" s="4">
        <v>353625</v>
      </c>
      <c r="L192" s="4">
        <v>53751</v>
      </c>
      <c r="M192" s="5">
        <v>41730</v>
      </c>
      <c r="N192" s="6">
        <v>4</v>
      </c>
      <c r="O192" s="3" t="s">
        <v>46</v>
      </c>
      <c r="P192" s="7" t="s">
        <v>21</v>
      </c>
    </row>
    <row r="193" spans="1:16" ht="13" x14ac:dyDescent="0.6">
      <c r="A193" s="2" t="s">
        <v>42</v>
      </c>
      <c r="B193" s="2" t="s">
        <v>39</v>
      </c>
      <c r="C193" s="3" t="s">
        <v>40</v>
      </c>
      <c r="D193" s="3" t="s">
        <v>48</v>
      </c>
      <c r="E193" s="2">
        <v>2918</v>
      </c>
      <c r="F193" s="4">
        <v>10</v>
      </c>
      <c r="G193" s="4">
        <v>300</v>
      </c>
      <c r="H193" s="4">
        <v>875400</v>
      </c>
      <c r="I193" s="4">
        <v>35016</v>
      </c>
      <c r="J193" s="4">
        <v>840384</v>
      </c>
      <c r="K193" s="4">
        <v>729500</v>
      </c>
      <c r="L193" s="4">
        <v>110884</v>
      </c>
      <c r="M193" s="5">
        <v>41760</v>
      </c>
      <c r="N193" s="6">
        <v>5</v>
      </c>
      <c r="O193" s="3" t="s">
        <v>49</v>
      </c>
      <c r="P193" s="7" t="s">
        <v>21</v>
      </c>
    </row>
    <row r="194" spans="1:16" ht="13" x14ac:dyDescent="0.6">
      <c r="A194" s="2" t="s">
        <v>16</v>
      </c>
      <c r="B194" s="2" t="s">
        <v>39</v>
      </c>
      <c r="C194" s="3" t="s">
        <v>40</v>
      </c>
      <c r="D194" s="3" t="s">
        <v>48</v>
      </c>
      <c r="E194" s="2">
        <v>3450</v>
      </c>
      <c r="F194" s="4">
        <v>10</v>
      </c>
      <c r="G194" s="4">
        <v>350</v>
      </c>
      <c r="H194" s="4">
        <v>1207500</v>
      </c>
      <c r="I194" s="4">
        <v>48300</v>
      </c>
      <c r="J194" s="4">
        <v>1159200</v>
      </c>
      <c r="K194" s="4">
        <v>897000</v>
      </c>
      <c r="L194" s="4">
        <v>262200</v>
      </c>
      <c r="M194" s="5">
        <v>41821</v>
      </c>
      <c r="N194" s="6">
        <v>7</v>
      </c>
      <c r="O194" s="3" t="s">
        <v>32</v>
      </c>
      <c r="P194" s="7" t="s">
        <v>21</v>
      </c>
    </row>
    <row r="195" spans="1:16" ht="13" x14ac:dyDescent="0.6">
      <c r="A195" s="2" t="s">
        <v>31</v>
      </c>
      <c r="B195" s="2" t="s">
        <v>24</v>
      </c>
      <c r="C195" s="3" t="s">
        <v>40</v>
      </c>
      <c r="D195" s="3" t="s">
        <v>48</v>
      </c>
      <c r="E195" s="2">
        <v>2988</v>
      </c>
      <c r="F195" s="4">
        <v>10</v>
      </c>
      <c r="G195" s="4">
        <v>125</v>
      </c>
      <c r="H195" s="4">
        <v>373500</v>
      </c>
      <c r="I195" s="4">
        <v>14940</v>
      </c>
      <c r="J195" s="4">
        <v>358560</v>
      </c>
      <c r="K195" s="4">
        <v>358560</v>
      </c>
      <c r="L195" s="4">
        <v>0</v>
      </c>
      <c r="M195" s="5">
        <v>41821</v>
      </c>
      <c r="N195" s="6">
        <v>7</v>
      </c>
      <c r="O195" s="3" t="s">
        <v>32</v>
      </c>
      <c r="P195" s="7" t="s">
        <v>21</v>
      </c>
    </row>
    <row r="196" spans="1:16" ht="13" x14ac:dyDescent="0.6">
      <c r="A196" s="2" t="s">
        <v>23</v>
      </c>
      <c r="B196" s="2" t="s">
        <v>17</v>
      </c>
      <c r="C196" s="3" t="s">
        <v>40</v>
      </c>
      <c r="D196" s="3" t="s">
        <v>48</v>
      </c>
      <c r="E196" s="2">
        <v>218</v>
      </c>
      <c r="F196" s="4">
        <v>10</v>
      </c>
      <c r="G196" s="4">
        <v>15</v>
      </c>
      <c r="H196" s="4">
        <v>3270</v>
      </c>
      <c r="I196" s="4">
        <v>130.80000000000001</v>
      </c>
      <c r="J196" s="4">
        <v>3139.2</v>
      </c>
      <c r="K196" s="4">
        <v>2180</v>
      </c>
      <c r="L196" s="4">
        <v>959.19999999999982</v>
      </c>
      <c r="M196" s="5">
        <v>41883</v>
      </c>
      <c r="N196" s="6">
        <v>9</v>
      </c>
      <c r="O196" s="3" t="s">
        <v>36</v>
      </c>
      <c r="P196" s="7" t="s">
        <v>21</v>
      </c>
    </row>
    <row r="197" spans="1:16" ht="13" x14ac:dyDescent="0.6">
      <c r="A197" s="2" t="s">
        <v>16</v>
      </c>
      <c r="B197" s="2" t="s">
        <v>17</v>
      </c>
      <c r="C197" s="3" t="s">
        <v>40</v>
      </c>
      <c r="D197" s="3" t="s">
        <v>48</v>
      </c>
      <c r="E197" s="2">
        <v>2074</v>
      </c>
      <c r="F197" s="4">
        <v>10</v>
      </c>
      <c r="G197" s="4">
        <v>20</v>
      </c>
      <c r="H197" s="4">
        <v>41480</v>
      </c>
      <c r="I197" s="4">
        <v>1659.2</v>
      </c>
      <c r="J197" s="4">
        <v>39820.800000000003</v>
      </c>
      <c r="K197" s="4">
        <v>20740</v>
      </c>
      <c r="L197" s="4">
        <v>19080.800000000003</v>
      </c>
      <c r="M197" s="5">
        <v>41883</v>
      </c>
      <c r="N197" s="6">
        <v>9</v>
      </c>
      <c r="O197" s="3" t="s">
        <v>36</v>
      </c>
      <c r="P197" s="7" t="s">
        <v>21</v>
      </c>
    </row>
    <row r="198" spans="1:16" ht="13" x14ac:dyDescent="0.6">
      <c r="A198" s="2" t="s">
        <v>16</v>
      </c>
      <c r="B198" s="2" t="s">
        <v>39</v>
      </c>
      <c r="C198" s="3" t="s">
        <v>40</v>
      </c>
      <c r="D198" s="3" t="s">
        <v>48</v>
      </c>
      <c r="E198" s="2">
        <v>1056</v>
      </c>
      <c r="F198" s="4">
        <v>10</v>
      </c>
      <c r="G198" s="4">
        <v>20</v>
      </c>
      <c r="H198" s="4">
        <v>21120</v>
      </c>
      <c r="I198" s="4">
        <v>844.8</v>
      </c>
      <c r="J198" s="4">
        <v>20275.2</v>
      </c>
      <c r="K198" s="4">
        <v>10560</v>
      </c>
      <c r="L198" s="4">
        <v>9715.2000000000007</v>
      </c>
      <c r="M198" s="5">
        <v>41883</v>
      </c>
      <c r="N198" s="6">
        <v>9</v>
      </c>
      <c r="O198" s="3" t="s">
        <v>36</v>
      </c>
      <c r="P198" s="7" t="s">
        <v>21</v>
      </c>
    </row>
    <row r="199" spans="1:16" ht="13" x14ac:dyDescent="0.6">
      <c r="A199" s="2" t="s">
        <v>23</v>
      </c>
      <c r="B199" s="2" t="s">
        <v>39</v>
      </c>
      <c r="C199" s="3" t="s">
        <v>40</v>
      </c>
      <c r="D199" s="3" t="s">
        <v>48</v>
      </c>
      <c r="E199" s="2">
        <v>671</v>
      </c>
      <c r="F199" s="4">
        <v>10</v>
      </c>
      <c r="G199" s="4">
        <v>15</v>
      </c>
      <c r="H199" s="4">
        <v>10065</v>
      </c>
      <c r="I199" s="4">
        <v>402.6</v>
      </c>
      <c r="J199" s="4">
        <v>9662.4</v>
      </c>
      <c r="K199" s="4">
        <v>6710</v>
      </c>
      <c r="L199" s="4">
        <v>2952.3999999999996</v>
      </c>
      <c r="M199" s="5">
        <v>41548</v>
      </c>
      <c r="N199" s="6">
        <v>10</v>
      </c>
      <c r="O199" s="3" t="s">
        <v>37</v>
      </c>
      <c r="P199" s="7" t="s">
        <v>38</v>
      </c>
    </row>
    <row r="200" spans="1:16" ht="13" x14ac:dyDescent="0.6">
      <c r="A200" s="2" t="s">
        <v>23</v>
      </c>
      <c r="B200" s="2" t="s">
        <v>26</v>
      </c>
      <c r="C200" s="3" t="s">
        <v>40</v>
      </c>
      <c r="D200" s="3" t="s">
        <v>48</v>
      </c>
      <c r="E200" s="2">
        <v>1514</v>
      </c>
      <c r="F200" s="4">
        <v>10</v>
      </c>
      <c r="G200" s="4">
        <v>15</v>
      </c>
      <c r="H200" s="4">
        <v>22710</v>
      </c>
      <c r="I200" s="4">
        <v>908.4</v>
      </c>
      <c r="J200" s="4">
        <v>21801.599999999999</v>
      </c>
      <c r="K200" s="4">
        <v>15140</v>
      </c>
      <c r="L200" s="4">
        <v>6661.5999999999985</v>
      </c>
      <c r="M200" s="5">
        <v>41548</v>
      </c>
      <c r="N200" s="6">
        <v>10</v>
      </c>
      <c r="O200" s="3" t="s">
        <v>37</v>
      </c>
      <c r="P200" s="7" t="s">
        <v>38</v>
      </c>
    </row>
    <row r="201" spans="1:16" ht="13" x14ac:dyDescent="0.6">
      <c r="A201" s="2" t="s">
        <v>16</v>
      </c>
      <c r="B201" s="2" t="s">
        <v>39</v>
      </c>
      <c r="C201" s="3" t="s">
        <v>40</v>
      </c>
      <c r="D201" s="3" t="s">
        <v>48</v>
      </c>
      <c r="E201" s="2">
        <v>274</v>
      </c>
      <c r="F201" s="4">
        <v>10</v>
      </c>
      <c r="G201" s="4">
        <v>350</v>
      </c>
      <c r="H201" s="4">
        <v>95900</v>
      </c>
      <c r="I201" s="4">
        <v>3836</v>
      </c>
      <c r="J201" s="4">
        <v>92064</v>
      </c>
      <c r="K201" s="4">
        <v>71240</v>
      </c>
      <c r="L201" s="4">
        <v>20824</v>
      </c>
      <c r="M201" s="5">
        <v>41974</v>
      </c>
      <c r="N201" s="6">
        <v>12</v>
      </c>
      <c r="O201" s="3" t="s">
        <v>27</v>
      </c>
      <c r="P201" s="7" t="s">
        <v>21</v>
      </c>
    </row>
    <row r="202" spans="1:16" ht="13" x14ac:dyDescent="0.6">
      <c r="A202" s="2" t="s">
        <v>31</v>
      </c>
      <c r="B202" s="2" t="s">
        <v>26</v>
      </c>
      <c r="C202" s="3" t="s">
        <v>40</v>
      </c>
      <c r="D202" s="3" t="s">
        <v>48</v>
      </c>
      <c r="E202" s="2">
        <v>1138</v>
      </c>
      <c r="F202" s="4">
        <v>10</v>
      </c>
      <c r="G202" s="4">
        <v>125</v>
      </c>
      <c r="H202" s="4">
        <v>142250</v>
      </c>
      <c r="I202" s="4">
        <v>5690</v>
      </c>
      <c r="J202" s="4">
        <v>136560</v>
      </c>
      <c r="K202" s="4">
        <v>136560</v>
      </c>
      <c r="L202" s="4">
        <v>0</v>
      </c>
      <c r="M202" s="5">
        <v>41974</v>
      </c>
      <c r="N202" s="6">
        <v>12</v>
      </c>
      <c r="O202" s="3" t="s">
        <v>27</v>
      </c>
      <c r="P202" s="7" t="s">
        <v>21</v>
      </c>
    </row>
    <row r="203" spans="1:16" ht="13" x14ac:dyDescent="0.6">
      <c r="A203" s="2" t="s">
        <v>30</v>
      </c>
      <c r="B203" s="2" t="s">
        <v>39</v>
      </c>
      <c r="C203" s="3" t="s">
        <v>44</v>
      </c>
      <c r="D203" s="3" t="s">
        <v>48</v>
      </c>
      <c r="E203" s="2">
        <v>1465</v>
      </c>
      <c r="F203" s="4">
        <v>120</v>
      </c>
      <c r="G203" s="4">
        <v>12</v>
      </c>
      <c r="H203" s="4">
        <v>17580</v>
      </c>
      <c r="I203" s="4">
        <v>703.2</v>
      </c>
      <c r="J203" s="4">
        <v>16876.8</v>
      </c>
      <c r="K203" s="4">
        <v>4395</v>
      </c>
      <c r="L203" s="4">
        <v>12481.8</v>
      </c>
      <c r="M203" s="5">
        <v>41699</v>
      </c>
      <c r="N203" s="6">
        <v>3</v>
      </c>
      <c r="O203" s="3" t="s">
        <v>29</v>
      </c>
      <c r="P203" s="7" t="s">
        <v>21</v>
      </c>
    </row>
    <row r="204" spans="1:16" ht="13" x14ac:dyDescent="0.6">
      <c r="A204" s="2" t="s">
        <v>16</v>
      </c>
      <c r="B204" s="2" t="s">
        <v>17</v>
      </c>
      <c r="C204" s="3" t="s">
        <v>44</v>
      </c>
      <c r="D204" s="3" t="s">
        <v>48</v>
      </c>
      <c r="E204" s="2">
        <v>2646</v>
      </c>
      <c r="F204" s="4">
        <v>120</v>
      </c>
      <c r="G204" s="4">
        <v>20</v>
      </c>
      <c r="H204" s="4">
        <v>52920</v>
      </c>
      <c r="I204" s="4">
        <v>2116.8000000000002</v>
      </c>
      <c r="J204" s="4">
        <v>50803.199999999997</v>
      </c>
      <c r="K204" s="4">
        <v>26460</v>
      </c>
      <c r="L204" s="4">
        <v>24343.199999999997</v>
      </c>
      <c r="M204" s="5">
        <v>41518</v>
      </c>
      <c r="N204" s="6">
        <v>9</v>
      </c>
      <c r="O204" s="3" t="s">
        <v>36</v>
      </c>
      <c r="P204" s="7" t="s">
        <v>38</v>
      </c>
    </row>
    <row r="205" spans="1:16" ht="13" x14ac:dyDescent="0.6">
      <c r="A205" s="2" t="s">
        <v>16</v>
      </c>
      <c r="B205" s="2" t="s">
        <v>24</v>
      </c>
      <c r="C205" s="3" t="s">
        <v>44</v>
      </c>
      <c r="D205" s="3" t="s">
        <v>48</v>
      </c>
      <c r="E205" s="2">
        <v>2177</v>
      </c>
      <c r="F205" s="4">
        <v>120</v>
      </c>
      <c r="G205" s="4">
        <v>350</v>
      </c>
      <c r="H205" s="4">
        <v>761950</v>
      </c>
      <c r="I205" s="4">
        <v>30478</v>
      </c>
      <c r="J205" s="4">
        <v>731472</v>
      </c>
      <c r="K205" s="4">
        <v>566020</v>
      </c>
      <c r="L205" s="4">
        <v>165452</v>
      </c>
      <c r="M205" s="5">
        <v>41913</v>
      </c>
      <c r="N205" s="6">
        <v>10</v>
      </c>
      <c r="O205" s="3" t="s">
        <v>37</v>
      </c>
      <c r="P205" s="7" t="s">
        <v>21</v>
      </c>
    </row>
    <row r="206" spans="1:16" ht="13" x14ac:dyDescent="0.6">
      <c r="A206" s="2" t="s">
        <v>30</v>
      </c>
      <c r="B206" s="2" t="s">
        <v>24</v>
      </c>
      <c r="C206" s="3" t="s">
        <v>45</v>
      </c>
      <c r="D206" s="3" t="s">
        <v>48</v>
      </c>
      <c r="E206" s="2">
        <v>866</v>
      </c>
      <c r="F206" s="4">
        <v>250</v>
      </c>
      <c r="G206" s="4">
        <v>12</v>
      </c>
      <c r="H206" s="4">
        <v>10392</v>
      </c>
      <c r="I206" s="4">
        <v>415.68</v>
      </c>
      <c r="J206" s="4">
        <v>9976.32</v>
      </c>
      <c r="K206" s="4">
        <v>2598</v>
      </c>
      <c r="L206" s="4">
        <v>7378.32</v>
      </c>
      <c r="M206" s="5">
        <v>41760</v>
      </c>
      <c r="N206" s="6">
        <v>5</v>
      </c>
      <c r="O206" s="3" t="s">
        <v>49</v>
      </c>
      <c r="P206" s="7" t="s">
        <v>21</v>
      </c>
    </row>
    <row r="207" spans="1:16" ht="13" x14ac:dyDescent="0.6">
      <c r="A207" s="2" t="s">
        <v>16</v>
      </c>
      <c r="B207" s="2" t="s">
        <v>39</v>
      </c>
      <c r="C207" s="3" t="s">
        <v>45</v>
      </c>
      <c r="D207" s="3" t="s">
        <v>48</v>
      </c>
      <c r="E207" s="2">
        <v>349</v>
      </c>
      <c r="F207" s="4">
        <v>250</v>
      </c>
      <c r="G207" s="4">
        <v>350</v>
      </c>
      <c r="H207" s="4">
        <v>122150</v>
      </c>
      <c r="I207" s="4">
        <v>4886</v>
      </c>
      <c r="J207" s="4">
        <v>117264</v>
      </c>
      <c r="K207" s="4">
        <v>90740</v>
      </c>
      <c r="L207" s="4">
        <v>26524</v>
      </c>
      <c r="M207" s="5">
        <v>41518</v>
      </c>
      <c r="N207" s="6">
        <v>9</v>
      </c>
      <c r="O207" s="3" t="s">
        <v>36</v>
      </c>
      <c r="P207" s="7" t="s">
        <v>38</v>
      </c>
    </row>
    <row r="208" spans="1:16" ht="13" x14ac:dyDescent="0.6">
      <c r="A208" s="2" t="s">
        <v>16</v>
      </c>
      <c r="B208" s="2" t="s">
        <v>24</v>
      </c>
      <c r="C208" s="3" t="s">
        <v>45</v>
      </c>
      <c r="D208" s="3" t="s">
        <v>48</v>
      </c>
      <c r="E208" s="2">
        <v>2177</v>
      </c>
      <c r="F208" s="4">
        <v>250</v>
      </c>
      <c r="G208" s="4">
        <v>350</v>
      </c>
      <c r="H208" s="4">
        <v>761950</v>
      </c>
      <c r="I208" s="4">
        <v>30478</v>
      </c>
      <c r="J208" s="4">
        <v>731472</v>
      </c>
      <c r="K208" s="4">
        <v>566020</v>
      </c>
      <c r="L208" s="4">
        <v>165452</v>
      </c>
      <c r="M208" s="5">
        <v>41913</v>
      </c>
      <c r="N208" s="6">
        <v>10</v>
      </c>
      <c r="O208" s="3" t="s">
        <v>37</v>
      </c>
      <c r="P208" s="7" t="s">
        <v>21</v>
      </c>
    </row>
    <row r="209" spans="1:16" ht="13" x14ac:dyDescent="0.6">
      <c r="A209" s="2" t="s">
        <v>23</v>
      </c>
      <c r="B209" s="2" t="s">
        <v>26</v>
      </c>
      <c r="C209" s="3" t="s">
        <v>45</v>
      </c>
      <c r="D209" s="3" t="s">
        <v>48</v>
      </c>
      <c r="E209" s="2">
        <v>1514</v>
      </c>
      <c r="F209" s="4">
        <v>250</v>
      </c>
      <c r="G209" s="4">
        <v>15</v>
      </c>
      <c r="H209" s="4">
        <v>22710</v>
      </c>
      <c r="I209" s="4">
        <v>908.4</v>
      </c>
      <c r="J209" s="4">
        <v>21801.599999999999</v>
      </c>
      <c r="K209" s="4">
        <v>15140</v>
      </c>
      <c r="L209" s="4">
        <v>6661.5999999999985</v>
      </c>
      <c r="M209" s="5">
        <v>41548</v>
      </c>
      <c r="N209" s="6">
        <v>10</v>
      </c>
      <c r="O209" s="3" t="s">
        <v>37</v>
      </c>
      <c r="P209" s="7" t="s">
        <v>38</v>
      </c>
    </row>
    <row r="210" spans="1:16" ht="13" x14ac:dyDescent="0.6">
      <c r="A210" s="2" t="s">
        <v>16</v>
      </c>
      <c r="B210" s="2" t="s">
        <v>26</v>
      </c>
      <c r="C210" s="3" t="s">
        <v>47</v>
      </c>
      <c r="D210" s="3" t="s">
        <v>48</v>
      </c>
      <c r="E210" s="2">
        <v>1865</v>
      </c>
      <c r="F210" s="4">
        <v>260</v>
      </c>
      <c r="G210" s="4">
        <v>350</v>
      </c>
      <c r="H210" s="4">
        <v>652750</v>
      </c>
      <c r="I210" s="4">
        <v>26110</v>
      </c>
      <c r="J210" s="4">
        <v>626640</v>
      </c>
      <c r="K210" s="4">
        <v>484900</v>
      </c>
      <c r="L210" s="4">
        <v>141740</v>
      </c>
      <c r="M210" s="5">
        <v>41671</v>
      </c>
      <c r="N210" s="6">
        <v>2</v>
      </c>
      <c r="O210" s="3" t="s">
        <v>41</v>
      </c>
      <c r="P210" s="7" t="s">
        <v>21</v>
      </c>
    </row>
    <row r="211" spans="1:16" ht="13" x14ac:dyDescent="0.6">
      <c r="A211" s="2" t="s">
        <v>31</v>
      </c>
      <c r="B211" s="2" t="s">
        <v>26</v>
      </c>
      <c r="C211" s="3" t="s">
        <v>47</v>
      </c>
      <c r="D211" s="3" t="s">
        <v>48</v>
      </c>
      <c r="E211" s="2">
        <v>1074</v>
      </c>
      <c r="F211" s="4">
        <v>260</v>
      </c>
      <c r="G211" s="4">
        <v>125</v>
      </c>
      <c r="H211" s="4">
        <v>134250</v>
      </c>
      <c r="I211" s="4">
        <v>5370</v>
      </c>
      <c r="J211" s="4">
        <v>128880</v>
      </c>
      <c r="K211" s="4">
        <v>128880</v>
      </c>
      <c r="L211" s="4">
        <v>0</v>
      </c>
      <c r="M211" s="5">
        <v>41730</v>
      </c>
      <c r="N211" s="6">
        <v>4</v>
      </c>
      <c r="O211" s="3" t="s">
        <v>46</v>
      </c>
      <c r="P211" s="7" t="s">
        <v>21</v>
      </c>
    </row>
    <row r="212" spans="1:16" ht="13" x14ac:dyDescent="0.6">
      <c r="A212" s="2" t="s">
        <v>16</v>
      </c>
      <c r="B212" s="2" t="s">
        <v>22</v>
      </c>
      <c r="C212" s="3" t="s">
        <v>47</v>
      </c>
      <c r="D212" s="3" t="s">
        <v>48</v>
      </c>
      <c r="E212" s="2">
        <v>1907</v>
      </c>
      <c r="F212" s="4">
        <v>260</v>
      </c>
      <c r="G212" s="4">
        <v>350</v>
      </c>
      <c r="H212" s="4">
        <v>667450</v>
      </c>
      <c r="I212" s="4">
        <v>26698</v>
      </c>
      <c r="J212" s="4">
        <v>640752</v>
      </c>
      <c r="K212" s="4">
        <v>495820</v>
      </c>
      <c r="L212" s="4">
        <v>144932</v>
      </c>
      <c r="M212" s="5">
        <v>41883</v>
      </c>
      <c r="N212" s="6">
        <v>9</v>
      </c>
      <c r="O212" s="3" t="s">
        <v>36</v>
      </c>
      <c r="P212" s="7" t="s">
        <v>21</v>
      </c>
    </row>
    <row r="213" spans="1:16" ht="13" x14ac:dyDescent="0.6">
      <c r="A213" s="2" t="s">
        <v>23</v>
      </c>
      <c r="B213" s="2" t="s">
        <v>39</v>
      </c>
      <c r="C213" s="3" t="s">
        <v>47</v>
      </c>
      <c r="D213" s="3" t="s">
        <v>48</v>
      </c>
      <c r="E213" s="2">
        <v>671</v>
      </c>
      <c r="F213" s="4">
        <v>260</v>
      </c>
      <c r="G213" s="4">
        <v>15</v>
      </c>
      <c r="H213" s="4">
        <v>10065</v>
      </c>
      <c r="I213" s="4">
        <v>402.6</v>
      </c>
      <c r="J213" s="4">
        <v>9662.4</v>
      </c>
      <c r="K213" s="4">
        <v>6710</v>
      </c>
      <c r="L213" s="4">
        <v>2952.3999999999996</v>
      </c>
      <c r="M213" s="5">
        <v>41548</v>
      </c>
      <c r="N213" s="6">
        <v>10</v>
      </c>
      <c r="O213" s="3" t="s">
        <v>37</v>
      </c>
      <c r="P213" s="7" t="s">
        <v>38</v>
      </c>
    </row>
    <row r="214" spans="1:16" ht="13" x14ac:dyDescent="0.6">
      <c r="A214" s="2" t="s">
        <v>16</v>
      </c>
      <c r="B214" s="2" t="s">
        <v>17</v>
      </c>
      <c r="C214" s="3" t="s">
        <v>47</v>
      </c>
      <c r="D214" s="3" t="s">
        <v>48</v>
      </c>
      <c r="E214" s="2">
        <v>1778</v>
      </c>
      <c r="F214" s="4">
        <v>260</v>
      </c>
      <c r="G214" s="4">
        <v>350</v>
      </c>
      <c r="H214" s="4">
        <v>622300</v>
      </c>
      <c r="I214" s="4">
        <v>24892</v>
      </c>
      <c r="J214" s="4">
        <v>597408</v>
      </c>
      <c r="K214" s="4">
        <v>462280</v>
      </c>
      <c r="L214" s="4">
        <v>135128</v>
      </c>
      <c r="M214" s="5">
        <v>41609</v>
      </c>
      <c r="N214" s="6">
        <v>12</v>
      </c>
      <c r="O214" s="3" t="s">
        <v>27</v>
      </c>
      <c r="P214" s="7" t="s">
        <v>38</v>
      </c>
    </row>
    <row r="215" spans="1:16" ht="13" x14ac:dyDescent="0.6">
      <c r="A215" s="2" t="s">
        <v>16</v>
      </c>
      <c r="B215" s="2" t="s">
        <v>22</v>
      </c>
      <c r="C215" s="3" t="s">
        <v>28</v>
      </c>
      <c r="D215" s="3" t="s">
        <v>50</v>
      </c>
      <c r="E215" s="2">
        <v>1159</v>
      </c>
      <c r="F215" s="4">
        <v>5</v>
      </c>
      <c r="G215" s="4">
        <v>7</v>
      </c>
      <c r="H215" s="4">
        <v>8113</v>
      </c>
      <c r="I215" s="4">
        <v>405.65</v>
      </c>
      <c r="J215" s="4">
        <v>7707.35</v>
      </c>
      <c r="K215" s="4">
        <v>5795</v>
      </c>
      <c r="L215" s="4">
        <v>1912.3500000000004</v>
      </c>
      <c r="M215" s="5">
        <v>41548</v>
      </c>
      <c r="N215" s="6">
        <v>10</v>
      </c>
      <c r="O215" s="3" t="s">
        <v>37</v>
      </c>
      <c r="P215" s="7" t="s">
        <v>38</v>
      </c>
    </row>
    <row r="216" spans="1:16" ht="13" x14ac:dyDescent="0.6">
      <c r="A216" s="2" t="s">
        <v>16</v>
      </c>
      <c r="B216" s="2" t="s">
        <v>22</v>
      </c>
      <c r="C216" s="3" t="s">
        <v>40</v>
      </c>
      <c r="D216" s="3" t="s">
        <v>50</v>
      </c>
      <c r="E216" s="2">
        <v>1372</v>
      </c>
      <c r="F216" s="4">
        <v>10</v>
      </c>
      <c r="G216" s="4">
        <v>7</v>
      </c>
      <c r="H216" s="4">
        <v>9604</v>
      </c>
      <c r="I216" s="4">
        <v>480.2</v>
      </c>
      <c r="J216" s="4">
        <v>9123.7999999999993</v>
      </c>
      <c r="K216" s="4">
        <v>6860</v>
      </c>
      <c r="L216" s="4">
        <v>2263.7999999999993</v>
      </c>
      <c r="M216" s="5">
        <v>41640</v>
      </c>
      <c r="N216" s="6">
        <v>1</v>
      </c>
      <c r="O216" s="3" t="s">
        <v>20</v>
      </c>
      <c r="P216" s="7" t="s">
        <v>21</v>
      </c>
    </row>
    <row r="217" spans="1:16" ht="13" x14ac:dyDescent="0.6">
      <c r="A217" s="2" t="s">
        <v>16</v>
      </c>
      <c r="B217" s="2" t="s">
        <v>17</v>
      </c>
      <c r="C217" s="3" t="s">
        <v>40</v>
      </c>
      <c r="D217" s="3" t="s">
        <v>50</v>
      </c>
      <c r="E217" s="2">
        <v>2349</v>
      </c>
      <c r="F217" s="4">
        <v>10</v>
      </c>
      <c r="G217" s="4">
        <v>7</v>
      </c>
      <c r="H217" s="4">
        <v>16443</v>
      </c>
      <c r="I217" s="4">
        <v>822.15</v>
      </c>
      <c r="J217" s="4">
        <v>15620.85</v>
      </c>
      <c r="K217" s="4">
        <v>11745</v>
      </c>
      <c r="L217" s="4">
        <v>3875.8500000000004</v>
      </c>
      <c r="M217" s="5">
        <v>41518</v>
      </c>
      <c r="N217" s="6">
        <v>9</v>
      </c>
      <c r="O217" s="3" t="s">
        <v>36</v>
      </c>
      <c r="P217" s="7" t="s">
        <v>38</v>
      </c>
    </row>
    <row r="218" spans="1:16" ht="13" x14ac:dyDescent="0.6">
      <c r="A218" s="2" t="s">
        <v>16</v>
      </c>
      <c r="B218" s="2" t="s">
        <v>26</v>
      </c>
      <c r="C218" s="3" t="s">
        <v>40</v>
      </c>
      <c r="D218" s="3" t="s">
        <v>50</v>
      </c>
      <c r="E218" s="2">
        <v>2689</v>
      </c>
      <c r="F218" s="4">
        <v>10</v>
      </c>
      <c r="G218" s="4">
        <v>7</v>
      </c>
      <c r="H218" s="4">
        <v>18823</v>
      </c>
      <c r="I218" s="4">
        <v>941.15</v>
      </c>
      <c r="J218" s="4">
        <v>17881.849999999999</v>
      </c>
      <c r="K218" s="4">
        <v>13445</v>
      </c>
      <c r="L218" s="4">
        <v>4436.8499999999985</v>
      </c>
      <c r="M218" s="5">
        <v>41913</v>
      </c>
      <c r="N218" s="6">
        <v>10</v>
      </c>
      <c r="O218" s="3" t="s">
        <v>37</v>
      </c>
      <c r="P218" s="7" t="s">
        <v>21</v>
      </c>
    </row>
    <row r="219" spans="1:16" ht="13" x14ac:dyDescent="0.6">
      <c r="A219" s="2" t="s">
        <v>30</v>
      </c>
      <c r="B219" s="2" t="s">
        <v>17</v>
      </c>
      <c r="C219" s="3" t="s">
        <v>40</v>
      </c>
      <c r="D219" s="3" t="s">
        <v>50</v>
      </c>
      <c r="E219" s="2">
        <v>2431</v>
      </c>
      <c r="F219" s="4">
        <v>10</v>
      </c>
      <c r="G219" s="4">
        <v>12</v>
      </c>
      <c r="H219" s="4">
        <v>29172</v>
      </c>
      <c r="I219" s="4">
        <v>1458.6</v>
      </c>
      <c r="J219" s="4">
        <v>27713.4</v>
      </c>
      <c r="K219" s="4">
        <v>7293</v>
      </c>
      <c r="L219" s="4">
        <v>20420.400000000001</v>
      </c>
      <c r="M219" s="5">
        <v>41974</v>
      </c>
      <c r="N219" s="6">
        <v>12</v>
      </c>
      <c r="O219" s="3" t="s">
        <v>27</v>
      </c>
      <c r="P219" s="7" t="s">
        <v>21</v>
      </c>
    </row>
    <row r="220" spans="1:16" ht="13" x14ac:dyDescent="0.6">
      <c r="A220" s="2" t="s">
        <v>30</v>
      </c>
      <c r="B220" s="2" t="s">
        <v>17</v>
      </c>
      <c r="C220" s="3" t="s">
        <v>44</v>
      </c>
      <c r="D220" s="3" t="s">
        <v>50</v>
      </c>
      <c r="E220" s="2">
        <v>2431</v>
      </c>
      <c r="F220" s="4">
        <v>120</v>
      </c>
      <c r="G220" s="4">
        <v>12</v>
      </c>
      <c r="H220" s="4">
        <v>29172</v>
      </c>
      <c r="I220" s="4">
        <v>1458.6</v>
      </c>
      <c r="J220" s="4">
        <v>27713.4</v>
      </c>
      <c r="K220" s="4">
        <v>7293</v>
      </c>
      <c r="L220" s="4">
        <v>20420.400000000001</v>
      </c>
      <c r="M220" s="5">
        <v>41974</v>
      </c>
      <c r="N220" s="6">
        <v>12</v>
      </c>
      <c r="O220" s="3" t="s">
        <v>27</v>
      </c>
      <c r="P220" s="7" t="s">
        <v>21</v>
      </c>
    </row>
    <row r="221" spans="1:16" ht="13" x14ac:dyDescent="0.6">
      <c r="A221" s="2" t="s">
        <v>16</v>
      </c>
      <c r="B221" s="2" t="s">
        <v>26</v>
      </c>
      <c r="C221" s="3" t="s">
        <v>45</v>
      </c>
      <c r="D221" s="3" t="s">
        <v>50</v>
      </c>
      <c r="E221" s="2">
        <v>2689</v>
      </c>
      <c r="F221" s="4">
        <v>250</v>
      </c>
      <c r="G221" s="4">
        <v>7</v>
      </c>
      <c r="H221" s="4">
        <v>18823</v>
      </c>
      <c r="I221" s="4">
        <v>941.15</v>
      </c>
      <c r="J221" s="4">
        <v>17881.849999999999</v>
      </c>
      <c r="K221" s="4">
        <v>13445</v>
      </c>
      <c r="L221" s="4">
        <v>4436.8499999999985</v>
      </c>
      <c r="M221" s="5">
        <v>41913</v>
      </c>
      <c r="N221" s="6">
        <v>10</v>
      </c>
      <c r="O221" s="3" t="s">
        <v>37</v>
      </c>
      <c r="P221" s="7" t="s">
        <v>21</v>
      </c>
    </row>
    <row r="222" spans="1:16" ht="13" x14ac:dyDescent="0.6">
      <c r="A222" s="2" t="s">
        <v>16</v>
      </c>
      <c r="B222" s="2" t="s">
        <v>26</v>
      </c>
      <c r="C222" s="3" t="s">
        <v>47</v>
      </c>
      <c r="D222" s="3" t="s">
        <v>50</v>
      </c>
      <c r="E222" s="2">
        <v>1683</v>
      </c>
      <c r="F222" s="4">
        <v>260</v>
      </c>
      <c r="G222" s="4">
        <v>7</v>
      </c>
      <c r="H222" s="4">
        <v>11781</v>
      </c>
      <c r="I222" s="4">
        <v>589.04999999999995</v>
      </c>
      <c r="J222" s="4">
        <v>11191.95</v>
      </c>
      <c r="K222" s="4">
        <v>8415</v>
      </c>
      <c r="L222" s="4">
        <v>2776.9500000000007</v>
      </c>
      <c r="M222" s="5">
        <v>41821</v>
      </c>
      <c r="N222" s="6">
        <v>7</v>
      </c>
      <c r="O222" s="3" t="s">
        <v>32</v>
      </c>
      <c r="P222" s="7" t="s">
        <v>21</v>
      </c>
    </row>
    <row r="223" spans="1:16" ht="13" x14ac:dyDescent="0.6">
      <c r="A223" s="2" t="s">
        <v>30</v>
      </c>
      <c r="B223" s="2" t="s">
        <v>26</v>
      </c>
      <c r="C223" s="3" t="s">
        <v>47</v>
      </c>
      <c r="D223" s="3" t="s">
        <v>50</v>
      </c>
      <c r="E223" s="2">
        <v>1123</v>
      </c>
      <c r="F223" s="4">
        <v>260</v>
      </c>
      <c r="G223" s="4">
        <v>12</v>
      </c>
      <c r="H223" s="4">
        <v>13476</v>
      </c>
      <c r="I223" s="4">
        <v>673.8</v>
      </c>
      <c r="J223" s="4">
        <v>12802.2</v>
      </c>
      <c r="K223" s="4">
        <v>3369</v>
      </c>
      <c r="L223" s="4">
        <v>9433.2000000000007</v>
      </c>
      <c r="M223" s="5">
        <v>41852</v>
      </c>
      <c r="N223" s="6">
        <v>8</v>
      </c>
      <c r="O223" s="3" t="s">
        <v>35</v>
      </c>
      <c r="P223" s="7" t="s">
        <v>21</v>
      </c>
    </row>
    <row r="224" spans="1:16" ht="13" x14ac:dyDescent="0.6">
      <c r="A224" s="2" t="s">
        <v>16</v>
      </c>
      <c r="B224" s="2" t="s">
        <v>22</v>
      </c>
      <c r="C224" s="3" t="s">
        <v>47</v>
      </c>
      <c r="D224" s="3" t="s">
        <v>50</v>
      </c>
      <c r="E224" s="2">
        <v>1159</v>
      </c>
      <c r="F224" s="4">
        <v>260</v>
      </c>
      <c r="G224" s="4">
        <v>7</v>
      </c>
      <c r="H224" s="4">
        <v>8113</v>
      </c>
      <c r="I224" s="4">
        <v>405.65</v>
      </c>
      <c r="J224" s="4">
        <v>7707.35</v>
      </c>
      <c r="K224" s="4">
        <v>5795</v>
      </c>
      <c r="L224" s="4">
        <v>1912.3500000000004</v>
      </c>
      <c r="M224" s="5">
        <v>41548</v>
      </c>
      <c r="N224" s="6">
        <v>10</v>
      </c>
      <c r="O224" s="3" t="s">
        <v>37</v>
      </c>
      <c r="P224" s="7" t="s">
        <v>38</v>
      </c>
    </row>
    <row r="225" spans="1:16" ht="13" x14ac:dyDescent="0.6">
      <c r="A225" s="2" t="s">
        <v>30</v>
      </c>
      <c r="B225" s="2" t="s">
        <v>24</v>
      </c>
      <c r="C225" s="3" t="s">
        <v>18</v>
      </c>
      <c r="D225" s="3" t="s">
        <v>50</v>
      </c>
      <c r="E225" s="2">
        <v>1865</v>
      </c>
      <c r="F225" s="4">
        <v>3</v>
      </c>
      <c r="G225" s="4">
        <v>12</v>
      </c>
      <c r="H225" s="4">
        <v>22380</v>
      </c>
      <c r="I225" s="4">
        <v>1119</v>
      </c>
      <c r="J225" s="4">
        <v>21261</v>
      </c>
      <c r="K225" s="4">
        <v>5595</v>
      </c>
      <c r="L225" s="4">
        <v>15666</v>
      </c>
      <c r="M225" s="5">
        <v>41671</v>
      </c>
      <c r="N225" s="6">
        <v>2</v>
      </c>
      <c r="O225" s="3" t="s">
        <v>41</v>
      </c>
      <c r="P225" s="7" t="s">
        <v>21</v>
      </c>
    </row>
    <row r="226" spans="1:16" ht="13" x14ac:dyDescent="0.6">
      <c r="A226" s="2" t="s">
        <v>30</v>
      </c>
      <c r="B226" s="2" t="s">
        <v>22</v>
      </c>
      <c r="C226" s="3" t="s">
        <v>18</v>
      </c>
      <c r="D226" s="3" t="s">
        <v>50</v>
      </c>
      <c r="E226" s="2">
        <v>1116</v>
      </c>
      <c r="F226" s="4">
        <v>3</v>
      </c>
      <c r="G226" s="4">
        <v>12</v>
      </c>
      <c r="H226" s="4">
        <v>13392</v>
      </c>
      <c r="I226" s="4">
        <v>669.6</v>
      </c>
      <c r="J226" s="4">
        <v>12722.4</v>
      </c>
      <c r="K226" s="4">
        <v>3348</v>
      </c>
      <c r="L226" s="4">
        <v>9374.4</v>
      </c>
      <c r="M226" s="5">
        <v>41671</v>
      </c>
      <c r="N226" s="6">
        <v>2</v>
      </c>
      <c r="O226" s="3" t="s">
        <v>41</v>
      </c>
      <c r="P226" s="7" t="s">
        <v>21</v>
      </c>
    </row>
    <row r="227" spans="1:16" ht="13" x14ac:dyDescent="0.6">
      <c r="A227" s="2" t="s">
        <v>16</v>
      </c>
      <c r="B227" s="2" t="s">
        <v>24</v>
      </c>
      <c r="C227" s="3" t="s">
        <v>18</v>
      </c>
      <c r="D227" s="3" t="s">
        <v>50</v>
      </c>
      <c r="E227" s="2">
        <v>1563</v>
      </c>
      <c r="F227" s="4">
        <v>3</v>
      </c>
      <c r="G227" s="4">
        <v>20</v>
      </c>
      <c r="H227" s="4">
        <v>31260</v>
      </c>
      <c r="I227" s="4">
        <v>1563</v>
      </c>
      <c r="J227" s="4">
        <v>29697</v>
      </c>
      <c r="K227" s="4">
        <v>15630</v>
      </c>
      <c r="L227" s="4">
        <v>14067</v>
      </c>
      <c r="M227" s="5">
        <v>41760</v>
      </c>
      <c r="N227" s="6">
        <v>5</v>
      </c>
      <c r="O227" s="3" t="s">
        <v>49</v>
      </c>
      <c r="P227" s="7" t="s">
        <v>21</v>
      </c>
    </row>
    <row r="228" spans="1:16" ht="13" x14ac:dyDescent="0.6">
      <c r="A228" s="2" t="s">
        <v>42</v>
      </c>
      <c r="B228" s="2" t="s">
        <v>39</v>
      </c>
      <c r="C228" s="3" t="s">
        <v>18</v>
      </c>
      <c r="D228" s="3" t="s">
        <v>50</v>
      </c>
      <c r="E228" s="2">
        <v>991</v>
      </c>
      <c r="F228" s="4">
        <v>3</v>
      </c>
      <c r="G228" s="4">
        <v>300</v>
      </c>
      <c r="H228" s="4">
        <v>297300</v>
      </c>
      <c r="I228" s="4">
        <v>14865</v>
      </c>
      <c r="J228" s="4">
        <v>282435</v>
      </c>
      <c r="K228" s="4">
        <v>247750</v>
      </c>
      <c r="L228" s="4">
        <v>34685</v>
      </c>
      <c r="M228" s="5">
        <v>41791</v>
      </c>
      <c r="N228" s="6">
        <v>6</v>
      </c>
      <c r="O228" s="3" t="s">
        <v>25</v>
      </c>
      <c r="P228" s="7" t="s">
        <v>21</v>
      </c>
    </row>
    <row r="229" spans="1:16" ht="13" x14ac:dyDescent="0.6">
      <c r="A229" s="2" t="s">
        <v>16</v>
      </c>
      <c r="B229" s="2" t="s">
        <v>22</v>
      </c>
      <c r="C229" s="3" t="s">
        <v>18</v>
      </c>
      <c r="D229" s="3" t="s">
        <v>50</v>
      </c>
      <c r="E229" s="2">
        <v>1016</v>
      </c>
      <c r="F229" s="4">
        <v>3</v>
      </c>
      <c r="G229" s="4">
        <v>7</v>
      </c>
      <c r="H229" s="4">
        <v>7112</v>
      </c>
      <c r="I229" s="4">
        <v>355.6</v>
      </c>
      <c r="J229" s="4">
        <v>6756.4</v>
      </c>
      <c r="K229" s="4">
        <v>5080</v>
      </c>
      <c r="L229" s="4">
        <v>1676.3999999999996</v>
      </c>
      <c r="M229" s="5">
        <v>41579</v>
      </c>
      <c r="N229" s="6">
        <v>11</v>
      </c>
      <c r="O229" s="3" t="s">
        <v>43</v>
      </c>
      <c r="P229" s="7" t="s">
        <v>38</v>
      </c>
    </row>
    <row r="230" spans="1:16" ht="13" x14ac:dyDescent="0.6">
      <c r="A230" s="2" t="s">
        <v>23</v>
      </c>
      <c r="B230" s="2" t="s">
        <v>26</v>
      </c>
      <c r="C230" s="3" t="s">
        <v>18</v>
      </c>
      <c r="D230" s="3" t="s">
        <v>50</v>
      </c>
      <c r="E230" s="2">
        <v>2791</v>
      </c>
      <c r="F230" s="4">
        <v>3</v>
      </c>
      <c r="G230" s="4">
        <v>15</v>
      </c>
      <c r="H230" s="4">
        <v>41865</v>
      </c>
      <c r="I230" s="4">
        <v>2093.25</v>
      </c>
      <c r="J230" s="4">
        <v>39771.75</v>
      </c>
      <c r="K230" s="4">
        <v>27910</v>
      </c>
      <c r="L230" s="4">
        <v>11861.75</v>
      </c>
      <c r="M230" s="5">
        <v>41944</v>
      </c>
      <c r="N230" s="6">
        <v>11</v>
      </c>
      <c r="O230" s="3" t="s">
        <v>43</v>
      </c>
      <c r="P230" s="7" t="s">
        <v>21</v>
      </c>
    </row>
    <row r="231" spans="1:16" ht="13" x14ac:dyDescent="0.6">
      <c r="A231" s="2" t="s">
        <v>16</v>
      </c>
      <c r="B231" s="2" t="s">
        <v>39</v>
      </c>
      <c r="C231" s="3" t="s">
        <v>18</v>
      </c>
      <c r="D231" s="3" t="s">
        <v>50</v>
      </c>
      <c r="E231" s="2">
        <v>570</v>
      </c>
      <c r="F231" s="4">
        <v>3</v>
      </c>
      <c r="G231" s="4">
        <v>7</v>
      </c>
      <c r="H231" s="4">
        <v>3990</v>
      </c>
      <c r="I231" s="4">
        <v>199.5</v>
      </c>
      <c r="J231" s="4">
        <v>3790.5</v>
      </c>
      <c r="K231" s="4">
        <v>2850</v>
      </c>
      <c r="L231" s="4">
        <v>940.5</v>
      </c>
      <c r="M231" s="5">
        <v>41974</v>
      </c>
      <c r="N231" s="6">
        <v>12</v>
      </c>
      <c r="O231" s="3" t="s">
        <v>27</v>
      </c>
      <c r="P231" s="7" t="s">
        <v>21</v>
      </c>
    </row>
    <row r="232" spans="1:16" ht="13" x14ac:dyDescent="0.6">
      <c r="A232" s="2" t="s">
        <v>16</v>
      </c>
      <c r="B232" s="2" t="s">
        <v>24</v>
      </c>
      <c r="C232" s="3" t="s">
        <v>18</v>
      </c>
      <c r="D232" s="3" t="s">
        <v>50</v>
      </c>
      <c r="E232" s="2">
        <v>2487</v>
      </c>
      <c r="F232" s="4">
        <v>3</v>
      </c>
      <c r="G232" s="4">
        <v>7</v>
      </c>
      <c r="H232" s="4">
        <v>17409</v>
      </c>
      <c r="I232" s="4">
        <v>870.45</v>
      </c>
      <c r="J232" s="4">
        <v>16538.55</v>
      </c>
      <c r="K232" s="4">
        <v>12435</v>
      </c>
      <c r="L232" s="4">
        <v>4103.5499999999993</v>
      </c>
      <c r="M232" s="5">
        <v>41974</v>
      </c>
      <c r="N232" s="6">
        <v>12</v>
      </c>
      <c r="O232" s="3" t="s">
        <v>27</v>
      </c>
      <c r="P232" s="7" t="s">
        <v>21</v>
      </c>
    </row>
    <row r="233" spans="1:16" ht="13" x14ac:dyDescent="0.6">
      <c r="A233" s="2" t="s">
        <v>16</v>
      </c>
      <c r="B233" s="2" t="s">
        <v>24</v>
      </c>
      <c r="C233" s="3" t="s">
        <v>28</v>
      </c>
      <c r="D233" s="3" t="s">
        <v>50</v>
      </c>
      <c r="E233" s="2">
        <v>1384.5</v>
      </c>
      <c r="F233" s="4">
        <v>5</v>
      </c>
      <c r="G233" s="4">
        <v>350</v>
      </c>
      <c r="H233" s="4">
        <v>484575</v>
      </c>
      <c r="I233" s="4">
        <v>24228.75</v>
      </c>
      <c r="J233" s="4">
        <v>460346.25</v>
      </c>
      <c r="K233" s="4">
        <v>359970</v>
      </c>
      <c r="L233" s="4">
        <v>100376.25</v>
      </c>
      <c r="M233" s="5">
        <v>41640</v>
      </c>
      <c r="N233" s="6">
        <v>1</v>
      </c>
      <c r="O233" s="3" t="s">
        <v>20</v>
      </c>
      <c r="P233" s="7" t="s">
        <v>21</v>
      </c>
    </row>
    <row r="234" spans="1:16" ht="13" x14ac:dyDescent="0.6">
      <c r="A234" s="2" t="s">
        <v>31</v>
      </c>
      <c r="B234" s="2" t="s">
        <v>39</v>
      </c>
      <c r="C234" s="3" t="s">
        <v>28</v>
      </c>
      <c r="D234" s="3" t="s">
        <v>50</v>
      </c>
      <c r="E234" s="2">
        <v>3627</v>
      </c>
      <c r="F234" s="4">
        <v>5</v>
      </c>
      <c r="G234" s="4">
        <v>125</v>
      </c>
      <c r="H234" s="4">
        <v>453375</v>
      </c>
      <c r="I234" s="4">
        <v>22668.75</v>
      </c>
      <c r="J234" s="4">
        <v>430706.25</v>
      </c>
      <c r="K234" s="4">
        <v>435240</v>
      </c>
      <c r="L234" s="4">
        <v>-4533.75</v>
      </c>
      <c r="M234" s="5">
        <v>41821</v>
      </c>
      <c r="N234" s="6">
        <v>7</v>
      </c>
      <c r="O234" s="3" t="s">
        <v>32</v>
      </c>
      <c r="P234" s="7" t="s">
        <v>21</v>
      </c>
    </row>
    <row r="235" spans="1:16" ht="13" x14ac:dyDescent="0.6">
      <c r="A235" s="2" t="s">
        <v>16</v>
      </c>
      <c r="B235" s="2" t="s">
        <v>26</v>
      </c>
      <c r="C235" s="3" t="s">
        <v>28</v>
      </c>
      <c r="D235" s="3" t="s">
        <v>50</v>
      </c>
      <c r="E235" s="2">
        <v>720</v>
      </c>
      <c r="F235" s="4">
        <v>5</v>
      </c>
      <c r="G235" s="4">
        <v>350</v>
      </c>
      <c r="H235" s="4">
        <v>252000</v>
      </c>
      <c r="I235" s="4">
        <v>12600</v>
      </c>
      <c r="J235" s="4">
        <v>239400</v>
      </c>
      <c r="K235" s="4">
        <v>187200</v>
      </c>
      <c r="L235" s="4">
        <v>52200</v>
      </c>
      <c r="M235" s="5">
        <v>41518</v>
      </c>
      <c r="N235" s="6">
        <v>9</v>
      </c>
      <c r="O235" s="3" t="s">
        <v>36</v>
      </c>
      <c r="P235" s="7" t="s">
        <v>38</v>
      </c>
    </row>
    <row r="236" spans="1:16" ht="13" x14ac:dyDescent="0.6">
      <c r="A236" s="2" t="s">
        <v>30</v>
      </c>
      <c r="B236" s="2" t="s">
        <v>22</v>
      </c>
      <c r="C236" s="3" t="s">
        <v>28</v>
      </c>
      <c r="D236" s="3" t="s">
        <v>50</v>
      </c>
      <c r="E236" s="2">
        <v>2342</v>
      </c>
      <c r="F236" s="4">
        <v>5</v>
      </c>
      <c r="G236" s="4">
        <v>12</v>
      </c>
      <c r="H236" s="4">
        <v>28104</v>
      </c>
      <c r="I236" s="4">
        <v>1405.2</v>
      </c>
      <c r="J236" s="4">
        <v>26698.799999999999</v>
      </c>
      <c r="K236" s="4">
        <v>7026</v>
      </c>
      <c r="L236" s="4">
        <v>19672.8</v>
      </c>
      <c r="M236" s="5">
        <v>41944</v>
      </c>
      <c r="N236" s="6">
        <v>11</v>
      </c>
      <c r="O236" s="3" t="s">
        <v>43</v>
      </c>
      <c r="P236" s="7" t="s">
        <v>21</v>
      </c>
    </row>
    <row r="237" spans="1:16" ht="13" x14ac:dyDescent="0.6">
      <c r="A237" s="2" t="s">
        <v>42</v>
      </c>
      <c r="B237" s="2" t="s">
        <v>26</v>
      </c>
      <c r="C237" s="3" t="s">
        <v>28</v>
      </c>
      <c r="D237" s="3" t="s">
        <v>50</v>
      </c>
      <c r="E237" s="2">
        <v>1100</v>
      </c>
      <c r="F237" s="4">
        <v>5</v>
      </c>
      <c r="G237" s="4">
        <v>300</v>
      </c>
      <c r="H237" s="4">
        <v>330000</v>
      </c>
      <c r="I237" s="4">
        <v>16500</v>
      </c>
      <c r="J237" s="4">
        <v>313500</v>
      </c>
      <c r="K237" s="4">
        <v>275000</v>
      </c>
      <c r="L237" s="4">
        <v>38500</v>
      </c>
      <c r="M237" s="5">
        <v>41609</v>
      </c>
      <c r="N237" s="6">
        <v>12</v>
      </c>
      <c r="O237" s="3" t="s">
        <v>27</v>
      </c>
      <c r="P237" s="7" t="s">
        <v>38</v>
      </c>
    </row>
    <row r="238" spans="1:16" ht="13" x14ac:dyDescent="0.6">
      <c r="A238" s="2" t="s">
        <v>16</v>
      </c>
      <c r="B238" s="2" t="s">
        <v>24</v>
      </c>
      <c r="C238" s="3" t="s">
        <v>40</v>
      </c>
      <c r="D238" s="3" t="s">
        <v>50</v>
      </c>
      <c r="E238" s="2">
        <v>1303</v>
      </c>
      <c r="F238" s="4">
        <v>10</v>
      </c>
      <c r="G238" s="4">
        <v>20</v>
      </c>
      <c r="H238" s="4">
        <v>26060</v>
      </c>
      <c r="I238" s="4">
        <v>1303</v>
      </c>
      <c r="J238" s="4">
        <v>24757</v>
      </c>
      <c r="K238" s="4">
        <v>13030</v>
      </c>
      <c r="L238" s="4">
        <v>11727</v>
      </c>
      <c r="M238" s="5">
        <v>41671</v>
      </c>
      <c r="N238" s="6">
        <v>2</v>
      </c>
      <c r="O238" s="3" t="s">
        <v>41</v>
      </c>
      <c r="P238" s="7" t="s">
        <v>21</v>
      </c>
    </row>
    <row r="239" spans="1:16" ht="13" x14ac:dyDescent="0.6">
      <c r="A239" s="2" t="s">
        <v>31</v>
      </c>
      <c r="B239" s="2" t="s">
        <v>39</v>
      </c>
      <c r="C239" s="3" t="s">
        <v>40</v>
      </c>
      <c r="D239" s="3" t="s">
        <v>50</v>
      </c>
      <c r="E239" s="2">
        <v>2992</v>
      </c>
      <c r="F239" s="4">
        <v>10</v>
      </c>
      <c r="G239" s="4">
        <v>125</v>
      </c>
      <c r="H239" s="4">
        <v>374000</v>
      </c>
      <c r="I239" s="4">
        <v>18700</v>
      </c>
      <c r="J239" s="4">
        <v>355300</v>
      </c>
      <c r="K239" s="4">
        <v>359040</v>
      </c>
      <c r="L239" s="4">
        <v>-3740</v>
      </c>
      <c r="M239" s="5">
        <v>41699</v>
      </c>
      <c r="N239" s="6">
        <v>3</v>
      </c>
      <c r="O239" s="3" t="s">
        <v>29</v>
      </c>
      <c r="P239" s="7" t="s">
        <v>21</v>
      </c>
    </row>
    <row r="240" spans="1:16" ht="13" x14ac:dyDescent="0.6">
      <c r="A240" s="2" t="s">
        <v>31</v>
      </c>
      <c r="B240" s="2" t="s">
        <v>24</v>
      </c>
      <c r="C240" s="3" t="s">
        <v>40</v>
      </c>
      <c r="D240" s="3" t="s">
        <v>50</v>
      </c>
      <c r="E240" s="2">
        <v>2385</v>
      </c>
      <c r="F240" s="4">
        <v>10</v>
      </c>
      <c r="G240" s="4">
        <v>125</v>
      </c>
      <c r="H240" s="4">
        <v>298125</v>
      </c>
      <c r="I240" s="4">
        <v>14906.25</v>
      </c>
      <c r="J240" s="4">
        <v>283218.75</v>
      </c>
      <c r="K240" s="4">
        <v>286200</v>
      </c>
      <c r="L240" s="4">
        <v>-2981.25</v>
      </c>
      <c r="M240" s="5">
        <v>41699</v>
      </c>
      <c r="N240" s="6">
        <v>3</v>
      </c>
      <c r="O240" s="3" t="s">
        <v>29</v>
      </c>
      <c r="P240" s="7" t="s">
        <v>21</v>
      </c>
    </row>
    <row r="241" spans="1:16" ht="13" x14ac:dyDescent="0.6">
      <c r="A241" s="2" t="s">
        <v>42</v>
      </c>
      <c r="B241" s="2" t="s">
        <v>26</v>
      </c>
      <c r="C241" s="3" t="s">
        <v>40</v>
      </c>
      <c r="D241" s="3" t="s">
        <v>50</v>
      </c>
      <c r="E241" s="2">
        <v>1607</v>
      </c>
      <c r="F241" s="4">
        <v>10</v>
      </c>
      <c r="G241" s="4">
        <v>300</v>
      </c>
      <c r="H241" s="4">
        <v>482100</v>
      </c>
      <c r="I241" s="4">
        <v>24105</v>
      </c>
      <c r="J241" s="4">
        <v>457995</v>
      </c>
      <c r="K241" s="4">
        <v>401750</v>
      </c>
      <c r="L241" s="4">
        <v>56245</v>
      </c>
      <c r="M241" s="5">
        <v>41730</v>
      </c>
      <c r="N241" s="6">
        <v>4</v>
      </c>
      <c r="O241" s="3" t="s">
        <v>46</v>
      </c>
      <c r="P241" s="7" t="s">
        <v>21</v>
      </c>
    </row>
    <row r="242" spans="1:16" ht="13" x14ac:dyDescent="0.6">
      <c r="A242" s="2" t="s">
        <v>16</v>
      </c>
      <c r="B242" s="2" t="s">
        <v>39</v>
      </c>
      <c r="C242" s="3" t="s">
        <v>40</v>
      </c>
      <c r="D242" s="3" t="s">
        <v>50</v>
      </c>
      <c r="E242" s="2">
        <v>2327</v>
      </c>
      <c r="F242" s="4">
        <v>10</v>
      </c>
      <c r="G242" s="4">
        <v>7</v>
      </c>
      <c r="H242" s="4">
        <v>16289</v>
      </c>
      <c r="I242" s="4">
        <v>814.45</v>
      </c>
      <c r="J242" s="4">
        <v>15474.55</v>
      </c>
      <c r="K242" s="4">
        <v>11635</v>
      </c>
      <c r="L242" s="4">
        <v>3839.5499999999993</v>
      </c>
      <c r="M242" s="5">
        <v>41760</v>
      </c>
      <c r="N242" s="6">
        <v>5</v>
      </c>
      <c r="O242" s="3" t="s">
        <v>49</v>
      </c>
      <c r="P242" s="7" t="s">
        <v>21</v>
      </c>
    </row>
    <row r="243" spans="1:16" ht="13" x14ac:dyDescent="0.6">
      <c r="A243" s="2" t="s">
        <v>42</v>
      </c>
      <c r="B243" s="2" t="s">
        <v>39</v>
      </c>
      <c r="C243" s="3" t="s">
        <v>40</v>
      </c>
      <c r="D243" s="3" t="s">
        <v>50</v>
      </c>
      <c r="E243" s="2">
        <v>991</v>
      </c>
      <c r="F243" s="4">
        <v>10</v>
      </c>
      <c r="G243" s="4">
        <v>300</v>
      </c>
      <c r="H243" s="4">
        <v>297300</v>
      </c>
      <c r="I243" s="4">
        <v>14865</v>
      </c>
      <c r="J243" s="4">
        <v>282435</v>
      </c>
      <c r="K243" s="4">
        <v>247750</v>
      </c>
      <c r="L243" s="4">
        <v>34685</v>
      </c>
      <c r="M243" s="5">
        <v>41791</v>
      </c>
      <c r="N243" s="6">
        <v>6</v>
      </c>
      <c r="O243" s="3" t="s">
        <v>25</v>
      </c>
      <c r="P243" s="7" t="s">
        <v>21</v>
      </c>
    </row>
    <row r="244" spans="1:16" ht="13" x14ac:dyDescent="0.6">
      <c r="A244" s="2" t="s">
        <v>16</v>
      </c>
      <c r="B244" s="2" t="s">
        <v>39</v>
      </c>
      <c r="C244" s="3" t="s">
        <v>40</v>
      </c>
      <c r="D244" s="3" t="s">
        <v>50</v>
      </c>
      <c r="E244" s="2">
        <v>602</v>
      </c>
      <c r="F244" s="4">
        <v>10</v>
      </c>
      <c r="G244" s="4">
        <v>350</v>
      </c>
      <c r="H244" s="4">
        <v>210700</v>
      </c>
      <c r="I244" s="4">
        <v>10535</v>
      </c>
      <c r="J244" s="4">
        <v>200165</v>
      </c>
      <c r="K244" s="4">
        <v>156520</v>
      </c>
      <c r="L244" s="4">
        <v>43645</v>
      </c>
      <c r="M244" s="5">
        <v>41791</v>
      </c>
      <c r="N244" s="6">
        <v>6</v>
      </c>
      <c r="O244" s="3" t="s">
        <v>25</v>
      </c>
      <c r="P244" s="7" t="s">
        <v>21</v>
      </c>
    </row>
    <row r="245" spans="1:16" ht="13" x14ac:dyDescent="0.6">
      <c r="A245" s="2" t="s">
        <v>23</v>
      </c>
      <c r="B245" s="2" t="s">
        <v>24</v>
      </c>
      <c r="C245" s="3" t="s">
        <v>40</v>
      </c>
      <c r="D245" s="3" t="s">
        <v>50</v>
      </c>
      <c r="E245" s="2">
        <v>2620</v>
      </c>
      <c r="F245" s="4">
        <v>10</v>
      </c>
      <c r="G245" s="4">
        <v>15</v>
      </c>
      <c r="H245" s="4">
        <v>39300</v>
      </c>
      <c r="I245" s="4">
        <v>1965</v>
      </c>
      <c r="J245" s="4">
        <v>37335</v>
      </c>
      <c r="K245" s="4">
        <v>26200</v>
      </c>
      <c r="L245" s="4">
        <v>11135</v>
      </c>
      <c r="M245" s="5">
        <v>41883</v>
      </c>
      <c r="N245" s="6">
        <v>9</v>
      </c>
      <c r="O245" s="3" t="s">
        <v>36</v>
      </c>
      <c r="P245" s="7" t="s">
        <v>21</v>
      </c>
    </row>
    <row r="246" spans="1:16" ht="13" x14ac:dyDescent="0.6">
      <c r="A246" s="2" t="s">
        <v>16</v>
      </c>
      <c r="B246" s="2" t="s">
        <v>17</v>
      </c>
      <c r="C246" s="3" t="s">
        <v>40</v>
      </c>
      <c r="D246" s="3" t="s">
        <v>50</v>
      </c>
      <c r="E246" s="2">
        <v>1228</v>
      </c>
      <c r="F246" s="4">
        <v>10</v>
      </c>
      <c r="G246" s="4">
        <v>350</v>
      </c>
      <c r="H246" s="4">
        <v>429800</v>
      </c>
      <c r="I246" s="4">
        <v>21490</v>
      </c>
      <c r="J246" s="4">
        <v>408310</v>
      </c>
      <c r="K246" s="4">
        <v>319280</v>
      </c>
      <c r="L246" s="4">
        <v>89030</v>
      </c>
      <c r="M246" s="5">
        <v>41548</v>
      </c>
      <c r="N246" s="6">
        <v>10</v>
      </c>
      <c r="O246" s="3" t="s">
        <v>37</v>
      </c>
      <c r="P246" s="7" t="s">
        <v>38</v>
      </c>
    </row>
    <row r="247" spans="1:16" ht="13" x14ac:dyDescent="0.6">
      <c r="A247" s="2" t="s">
        <v>16</v>
      </c>
      <c r="B247" s="2" t="s">
        <v>17</v>
      </c>
      <c r="C247" s="3" t="s">
        <v>40</v>
      </c>
      <c r="D247" s="3" t="s">
        <v>50</v>
      </c>
      <c r="E247" s="2">
        <v>1389</v>
      </c>
      <c r="F247" s="4">
        <v>10</v>
      </c>
      <c r="G247" s="4">
        <v>20</v>
      </c>
      <c r="H247" s="4">
        <v>27780</v>
      </c>
      <c r="I247" s="4">
        <v>1389</v>
      </c>
      <c r="J247" s="4">
        <v>26391</v>
      </c>
      <c r="K247" s="4">
        <v>13890</v>
      </c>
      <c r="L247" s="4">
        <v>12501</v>
      </c>
      <c r="M247" s="5">
        <v>41548</v>
      </c>
      <c r="N247" s="6">
        <v>10</v>
      </c>
      <c r="O247" s="3" t="s">
        <v>37</v>
      </c>
      <c r="P247" s="7" t="s">
        <v>38</v>
      </c>
    </row>
    <row r="248" spans="1:16" ht="13" x14ac:dyDescent="0.6">
      <c r="A248" s="2" t="s">
        <v>31</v>
      </c>
      <c r="B248" s="2" t="s">
        <v>39</v>
      </c>
      <c r="C248" s="3" t="s">
        <v>40</v>
      </c>
      <c r="D248" s="3" t="s">
        <v>50</v>
      </c>
      <c r="E248" s="2">
        <v>861</v>
      </c>
      <c r="F248" s="4">
        <v>10</v>
      </c>
      <c r="G248" s="4">
        <v>125</v>
      </c>
      <c r="H248" s="4">
        <v>107625</v>
      </c>
      <c r="I248" s="4">
        <v>5381.25</v>
      </c>
      <c r="J248" s="4">
        <v>102243.75</v>
      </c>
      <c r="K248" s="4">
        <v>103320</v>
      </c>
      <c r="L248" s="4">
        <v>-1076.25</v>
      </c>
      <c r="M248" s="5">
        <v>41913</v>
      </c>
      <c r="N248" s="6">
        <v>10</v>
      </c>
      <c r="O248" s="3" t="s">
        <v>37</v>
      </c>
      <c r="P248" s="7" t="s">
        <v>21</v>
      </c>
    </row>
    <row r="249" spans="1:16" ht="13" x14ac:dyDescent="0.6">
      <c r="A249" s="2" t="s">
        <v>31</v>
      </c>
      <c r="B249" s="2" t="s">
        <v>24</v>
      </c>
      <c r="C249" s="3" t="s">
        <v>40</v>
      </c>
      <c r="D249" s="3" t="s">
        <v>50</v>
      </c>
      <c r="E249" s="2">
        <v>704</v>
      </c>
      <c r="F249" s="4">
        <v>10</v>
      </c>
      <c r="G249" s="4">
        <v>125</v>
      </c>
      <c r="H249" s="4">
        <v>88000</v>
      </c>
      <c r="I249" s="4">
        <v>4400</v>
      </c>
      <c r="J249" s="4">
        <v>83600</v>
      </c>
      <c r="K249" s="4">
        <v>84480</v>
      </c>
      <c r="L249" s="4">
        <v>-880</v>
      </c>
      <c r="M249" s="5">
        <v>41548</v>
      </c>
      <c r="N249" s="6">
        <v>10</v>
      </c>
      <c r="O249" s="3" t="s">
        <v>37</v>
      </c>
      <c r="P249" s="7" t="s">
        <v>38</v>
      </c>
    </row>
    <row r="250" spans="1:16" ht="13" x14ac:dyDescent="0.6">
      <c r="A250" s="2" t="s">
        <v>16</v>
      </c>
      <c r="B250" s="2" t="s">
        <v>17</v>
      </c>
      <c r="C250" s="3" t="s">
        <v>40</v>
      </c>
      <c r="D250" s="3" t="s">
        <v>50</v>
      </c>
      <c r="E250" s="2">
        <v>1802</v>
      </c>
      <c r="F250" s="4">
        <v>10</v>
      </c>
      <c r="G250" s="4">
        <v>20</v>
      </c>
      <c r="H250" s="4">
        <v>36040</v>
      </c>
      <c r="I250" s="4">
        <v>1802</v>
      </c>
      <c r="J250" s="4">
        <v>34238</v>
      </c>
      <c r="K250" s="4">
        <v>18020</v>
      </c>
      <c r="L250" s="4">
        <v>16218</v>
      </c>
      <c r="M250" s="5">
        <v>41609</v>
      </c>
      <c r="N250" s="6">
        <v>12</v>
      </c>
      <c r="O250" s="3" t="s">
        <v>27</v>
      </c>
      <c r="P250" s="7" t="s">
        <v>38</v>
      </c>
    </row>
    <row r="251" spans="1:16" ht="13" x14ac:dyDescent="0.6">
      <c r="A251" s="2" t="s">
        <v>16</v>
      </c>
      <c r="B251" s="2" t="s">
        <v>39</v>
      </c>
      <c r="C251" s="3" t="s">
        <v>40</v>
      </c>
      <c r="D251" s="3" t="s">
        <v>50</v>
      </c>
      <c r="E251" s="2">
        <v>2663</v>
      </c>
      <c r="F251" s="4">
        <v>10</v>
      </c>
      <c r="G251" s="4">
        <v>20</v>
      </c>
      <c r="H251" s="4">
        <v>53260</v>
      </c>
      <c r="I251" s="4">
        <v>2663</v>
      </c>
      <c r="J251" s="4">
        <v>50597</v>
      </c>
      <c r="K251" s="4">
        <v>26630</v>
      </c>
      <c r="L251" s="4">
        <v>23967</v>
      </c>
      <c r="M251" s="5">
        <v>41974</v>
      </c>
      <c r="N251" s="6">
        <v>12</v>
      </c>
      <c r="O251" s="3" t="s">
        <v>27</v>
      </c>
      <c r="P251" s="7" t="s">
        <v>21</v>
      </c>
    </row>
    <row r="252" spans="1:16" ht="13" x14ac:dyDescent="0.6">
      <c r="A252" s="2" t="s">
        <v>16</v>
      </c>
      <c r="B252" s="2" t="s">
        <v>24</v>
      </c>
      <c r="C252" s="3" t="s">
        <v>40</v>
      </c>
      <c r="D252" s="3" t="s">
        <v>50</v>
      </c>
      <c r="E252" s="2">
        <v>2136</v>
      </c>
      <c r="F252" s="4">
        <v>10</v>
      </c>
      <c r="G252" s="4">
        <v>7</v>
      </c>
      <c r="H252" s="4">
        <v>14952</v>
      </c>
      <c r="I252" s="4">
        <v>747.6</v>
      </c>
      <c r="J252" s="4">
        <v>14204.4</v>
      </c>
      <c r="K252" s="4">
        <v>10680</v>
      </c>
      <c r="L252" s="4">
        <v>3524.3999999999996</v>
      </c>
      <c r="M252" s="5">
        <v>41609</v>
      </c>
      <c r="N252" s="6">
        <v>12</v>
      </c>
      <c r="O252" s="3" t="s">
        <v>27</v>
      </c>
      <c r="P252" s="7" t="s">
        <v>38</v>
      </c>
    </row>
    <row r="253" spans="1:16" ht="13" x14ac:dyDescent="0.6">
      <c r="A253" s="2" t="s">
        <v>23</v>
      </c>
      <c r="B253" s="2" t="s">
        <v>22</v>
      </c>
      <c r="C253" s="3" t="s">
        <v>40</v>
      </c>
      <c r="D253" s="3" t="s">
        <v>50</v>
      </c>
      <c r="E253" s="2">
        <v>2116</v>
      </c>
      <c r="F253" s="4">
        <v>10</v>
      </c>
      <c r="G253" s="4">
        <v>15</v>
      </c>
      <c r="H253" s="4">
        <v>31740</v>
      </c>
      <c r="I253" s="4">
        <v>1587</v>
      </c>
      <c r="J253" s="4">
        <v>30153</v>
      </c>
      <c r="K253" s="4">
        <v>21160</v>
      </c>
      <c r="L253" s="4">
        <v>8993</v>
      </c>
      <c r="M253" s="5">
        <v>41609</v>
      </c>
      <c r="N253" s="6">
        <v>12</v>
      </c>
      <c r="O253" s="3" t="s">
        <v>27</v>
      </c>
      <c r="P253" s="7" t="s">
        <v>38</v>
      </c>
    </row>
    <row r="254" spans="1:16" ht="13" x14ac:dyDescent="0.6">
      <c r="A254" s="2" t="s">
        <v>23</v>
      </c>
      <c r="B254" s="2" t="s">
        <v>39</v>
      </c>
      <c r="C254" s="3" t="s">
        <v>44</v>
      </c>
      <c r="D254" s="3" t="s">
        <v>50</v>
      </c>
      <c r="E254" s="2">
        <v>555</v>
      </c>
      <c r="F254" s="4">
        <v>120</v>
      </c>
      <c r="G254" s="4">
        <v>15</v>
      </c>
      <c r="H254" s="4">
        <v>8325</v>
      </c>
      <c r="I254" s="4">
        <v>416.25</v>
      </c>
      <c r="J254" s="4">
        <v>7908.75</v>
      </c>
      <c r="K254" s="4">
        <v>5550</v>
      </c>
      <c r="L254" s="4">
        <v>2358.75</v>
      </c>
      <c r="M254" s="5">
        <v>41640</v>
      </c>
      <c r="N254" s="6">
        <v>1</v>
      </c>
      <c r="O254" s="3" t="s">
        <v>20</v>
      </c>
      <c r="P254" s="7" t="s">
        <v>21</v>
      </c>
    </row>
    <row r="255" spans="1:16" ht="13" x14ac:dyDescent="0.6">
      <c r="A255" s="2" t="s">
        <v>23</v>
      </c>
      <c r="B255" s="2" t="s">
        <v>26</v>
      </c>
      <c r="C255" s="3" t="s">
        <v>44</v>
      </c>
      <c r="D255" s="3" t="s">
        <v>50</v>
      </c>
      <c r="E255" s="2">
        <v>2861</v>
      </c>
      <c r="F255" s="4">
        <v>120</v>
      </c>
      <c r="G255" s="4">
        <v>15</v>
      </c>
      <c r="H255" s="4">
        <v>42915</v>
      </c>
      <c r="I255" s="4">
        <v>2145.75</v>
      </c>
      <c r="J255" s="4">
        <v>40769.25</v>
      </c>
      <c r="K255" s="4">
        <v>28610</v>
      </c>
      <c r="L255" s="4">
        <v>12159.25</v>
      </c>
      <c r="M255" s="5">
        <v>41640</v>
      </c>
      <c r="N255" s="6">
        <v>1</v>
      </c>
      <c r="O255" s="3" t="s">
        <v>20</v>
      </c>
      <c r="P255" s="7" t="s">
        <v>21</v>
      </c>
    </row>
    <row r="256" spans="1:16" ht="13" x14ac:dyDescent="0.6">
      <c r="A256" s="2" t="s">
        <v>31</v>
      </c>
      <c r="B256" s="2" t="s">
        <v>22</v>
      </c>
      <c r="C256" s="3" t="s">
        <v>44</v>
      </c>
      <c r="D256" s="3" t="s">
        <v>50</v>
      </c>
      <c r="E256" s="2">
        <v>807</v>
      </c>
      <c r="F256" s="4">
        <v>120</v>
      </c>
      <c r="G256" s="4">
        <v>125</v>
      </c>
      <c r="H256" s="4">
        <v>100875</v>
      </c>
      <c r="I256" s="4">
        <v>5043.75</v>
      </c>
      <c r="J256" s="4">
        <v>95831.25</v>
      </c>
      <c r="K256" s="4">
        <v>96840</v>
      </c>
      <c r="L256" s="4">
        <v>-1008.75</v>
      </c>
      <c r="M256" s="5">
        <v>41671</v>
      </c>
      <c r="N256" s="6">
        <v>2</v>
      </c>
      <c r="O256" s="3" t="s">
        <v>41</v>
      </c>
      <c r="P256" s="7" t="s">
        <v>21</v>
      </c>
    </row>
    <row r="257" spans="1:16" ht="13" x14ac:dyDescent="0.6">
      <c r="A257" s="2" t="s">
        <v>16</v>
      </c>
      <c r="B257" s="2" t="s">
        <v>39</v>
      </c>
      <c r="C257" s="3" t="s">
        <v>44</v>
      </c>
      <c r="D257" s="3" t="s">
        <v>50</v>
      </c>
      <c r="E257" s="2">
        <v>602</v>
      </c>
      <c r="F257" s="4">
        <v>120</v>
      </c>
      <c r="G257" s="4">
        <v>350</v>
      </c>
      <c r="H257" s="4">
        <v>210700</v>
      </c>
      <c r="I257" s="4">
        <v>10535</v>
      </c>
      <c r="J257" s="4">
        <v>200165</v>
      </c>
      <c r="K257" s="4">
        <v>156520</v>
      </c>
      <c r="L257" s="4">
        <v>43645</v>
      </c>
      <c r="M257" s="5">
        <v>41791</v>
      </c>
      <c r="N257" s="6">
        <v>6</v>
      </c>
      <c r="O257" s="3" t="s">
        <v>25</v>
      </c>
      <c r="P257" s="7" t="s">
        <v>21</v>
      </c>
    </row>
    <row r="258" spans="1:16" ht="13" x14ac:dyDescent="0.6">
      <c r="A258" s="2" t="s">
        <v>16</v>
      </c>
      <c r="B258" s="2" t="s">
        <v>39</v>
      </c>
      <c r="C258" s="3" t="s">
        <v>44</v>
      </c>
      <c r="D258" s="3" t="s">
        <v>50</v>
      </c>
      <c r="E258" s="2">
        <v>2832</v>
      </c>
      <c r="F258" s="4">
        <v>120</v>
      </c>
      <c r="G258" s="4">
        <v>20</v>
      </c>
      <c r="H258" s="4">
        <v>56640</v>
      </c>
      <c r="I258" s="4">
        <v>2832</v>
      </c>
      <c r="J258" s="4">
        <v>53808</v>
      </c>
      <c r="K258" s="4">
        <v>28320</v>
      </c>
      <c r="L258" s="4">
        <v>25488</v>
      </c>
      <c r="M258" s="5">
        <v>41852</v>
      </c>
      <c r="N258" s="6">
        <v>8</v>
      </c>
      <c r="O258" s="3" t="s">
        <v>35</v>
      </c>
      <c r="P258" s="7" t="s">
        <v>21</v>
      </c>
    </row>
    <row r="259" spans="1:16" ht="13" x14ac:dyDescent="0.6">
      <c r="A259" s="2" t="s">
        <v>16</v>
      </c>
      <c r="B259" s="2" t="s">
        <v>24</v>
      </c>
      <c r="C259" s="3" t="s">
        <v>44</v>
      </c>
      <c r="D259" s="3" t="s">
        <v>50</v>
      </c>
      <c r="E259" s="2">
        <v>1579</v>
      </c>
      <c r="F259" s="4">
        <v>120</v>
      </c>
      <c r="G259" s="4">
        <v>20</v>
      </c>
      <c r="H259" s="4">
        <v>31580</v>
      </c>
      <c r="I259" s="4">
        <v>1579</v>
      </c>
      <c r="J259" s="4">
        <v>30001</v>
      </c>
      <c r="K259" s="4">
        <v>15790</v>
      </c>
      <c r="L259" s="4">
        <v>14211</v>
      </c>
      <c r="M259" s="5">
        <v>41852</v>
      </c>
      <c r="N259" s="6">
        <v>8</v>
      </c>
      <c r="O259" s="3" t="s">
        <v>35</v>
      </c>
      <c r="P259" s="7" t="s">
        <v>21</v>
      </c>
    </row>
    <row r="260" spans="1:16" ht="13" x14ac:dyDescent="0.6">
      <c r="A260" s="2" t="s">
        <v>31</v>
      </c>
      <c r="B260" s="2" t="s">
        <v>39</v>
      </c>
      <c r="C260" s="3" t="s">
        <v>44</v>
      </c>
      <c r="D260" s="3" t="s">
        <v>50</v>
      </c>
      <c r="E260" s="2">
        <v>861</v>
      </c>
      <c r="F260" s="4">
        <v>120</v>
      </c>
      <c r="G260" s="4">
        <v>125</v>
      </c>
      <c r="H260" s="4">
        <v>107625</v>
      </c>
      <c r="I260" s="4">
        <v>5381.25</v>
      </c>
      <c r="J260" s="4">
        <v>102243.75</v>
      </c>
      <c r="K260" s="4">
        <v>103320</v>
      </c>
      <c r="L260" s="4">
        <v>-1076.25</v>
      </c>
      <c r="M260" s="5">
        <v>41913</v>
      </c>
      <c r="N260" s="6">
        <v>10</v>
      </c>
      <c r="O260" s="3" t="s">
        <v>37</v>
      </c>
      <c r="P260" s="7" t="s">
        <v>21</v>
      </c>
    </row>
    <row r="261" spans="1:16" ht="13" x14ac:dyDescent="0.6">
      <c r="A261" s="2" t="s">
        <v>31</v>
      </c>
      <c r="B261" s="2" t="s">
        <v>24</v>
      </c>
      <c r="C261" s="3" t="s">
        <v>44</v>
      </c>
      <c r="D261" s="3" t="s">
        <v>50</v>
      </c>
      <c r="E261" s="2">
        <v>704</v>
      </c>
      <c r="F261" s="4">
        <v>120</v>
      </c>
      <c r="G261" s="4">
        <v>125</v>
      </c>
      <c r="H261" s="4">
        <v>88000</v>
      </c>
      <c r="I261" s="4">
        <v>4400</v>
      </c>
      <c r="J261" s="4">
        <v>83600</v>
      </c>
      <c r="K261" s="4">
        <v>84480</v>
      </c>
      <c r="L261" s="4">
        <v>-880</v>
      </c>
      <c r="M261" s="5">
        <v>41548</v>
      </c>
      <c r="N261" s="6">
        <v>10</v>
      </c>
      <c r="O261" s="3" t="s">
        <v>37</v>
      </c>
      <c r="P261" s="7" t="s">
        <v>38</v>
      </c>
    </row>
    <row r="262" spans="1:16" ht="13" x14ac:dyDescent="0.6">
      <c r="A262" s="2" t="s">
        <v>16</v>
      </c>
      <c r="B262" s="2" t="s">
        <v>24</v>
      </c>
      <c r="C262" s="3" t="s">
        <v>44</v>
      </c>
      <c r="D262" s="3" t="s">
        <v>50</v>
      </c>
      <c r="E262" s="2">
        <v>1033</v>
      </c>
      <c r="F262" s="4">
        <v>120</v>
      </c>
      <c r="G262" s="4">
        <v>20</v>
      </c>
      <c r="H262" s="4">
        <v>20660</v>
      </c>
      <c r="I262" s="4">
        <v>1033</v>
      </c>
      <c r="J262" s="4">
        <v>19627</v>
      </c>
      <c r="K262" s="4">
        <v>10330</v>
      </c>
      <c r="L262" s="4">
        <v>9297</v>
      </c>
      <c r="M262" s="5">
        <v>41609</v>
      </c>
      <c r="N262" s="6">
        <v>12</v>
      </c>
      <c r="O262" s="3" t="s">
        <v>27</v>
      </c>
      <c r="P262" s="7" t="s">
        <v>38</v>
      </c>
    </row>
    <row r="263" spans="1:16" ht="13" x14ac:dyDescent="0.6">
      <c r="A263" s="2" t="s">
        <v>42</v>
      </c>
      <c r="B263" s="2" t="s">
        <v>22</v>
      </c>
      <c r="C263" s="3" t="s">
        <v>44</v>
      </c>
      <c r="D263" s="3" t="s">
        <v>50</v>
      </c>
      <c r="E263" s="2">
        <v>1250</v>
      </c>
      <c r="F263" s="4">
        <v>120</v>
      </c>
      <c r="G263" s="4">
        <v>300</v>
      </c>
      <c r="H263" s="4">
        <v>375000</v>
      </c>
      <c r="I263" s="4">
        <v>18750</v>
      </c>
      <c r="J263" s="4">
        <v>356250</v>
      </c>
      <c r="K263" s="4">
        <v>312500</v>
      </c>
      <c r="L263" s="4">
        <v>43750</v>
      </c>
      <c r="M263" s="5">
        <v>41974</v>
      </c>
      <c r="N263" s="6">
        <v>12</v>
      </c>
      <c r="O263" s="3" t="s">
        <v>27</v>
      </c>
      <c r="P263" s="7" t="s">
        <v>21</v>
      </c>
    </row>
    <row r="264" spans="1:16" ht="13" x14ac:dyDescent="0.6">
      <c r="A264" s="2" t="s">
        <v>16</v>
      </c>
      <c r="B264" s="2" t="s">
        <v>17</v>
      </c>
      <c r="C264" s="3" t="s">
        <v>45</v>
      </c>
      <c r="D264" s="3" t="s">
        <v>50</v>
      </c>
      <c r="E264" s="2">
        <v>1389</v>
      </c>
      <c r="F264" s="4">
        <v>250</v>
      </c>
      <c r="G264" s="4">
        <v>20</v>
      </c>
      <c r="H264" s="4">
        <v>27780</v>
      </c>
      <c r="I264" s="4">
        <v>1389</v>
      </c>
      <c r="J264" s="4">
        <v>26391</v>
      </c>
      <c r="K264" s="4">
        <v>13890</v>
      </c>
      <c r="L264" s="4">
        <v>12501</v>
      </c>
      <c r="M264" s="5">
        <v>41548</v>
      </c>
      <c r="N264" s="6">
        <v>10</v>
      </c>
      <c r="O264" s="3" t="s">
        <v>37</v>
      </c>
      <c r="P264" s="7" t="s">
        <v>38</v>
      </c>
    </row>
    <row r="265" spans="1:16" ht="13" x14ac:dyDescent="0.6">
      <c r="A265" s="2" t="s">
        <v>16</v>
      </c>
      <c r="B265" s="2" t="s">
        <v>39</v>
      </c>
      <c r="C265" s="3" t="s">
        <v>45</v>
      </c>
      <c r="D265" s="3" t="s">
        <v>50</v>
      </c>
      <c r="E265" s="2">
        <v>1265</v>
      </c>
      <c r="F265" s="4">
        <v>250</v>
      </c>
      <c r="G265" s="4">
        <v>20</v>
      </c>
      <c r="H265" s="4">
        <v>25300</v>
      </c>
      <c r="I265" s="4">
        <v>1265</v>
      </c>
      <c r="J265" s="4">
        <v>24035</v>
      </c>
      <c r="K265" s="4">
        <v>12650</v>
      </c>
      <c r="L265" s="4">
        <v>11385</v>
      </c>
      <c r="M265" s="5">
        <v>41579</v>
      </c>
      <c r="N265" s="6">
        <v>11</v>
      </c>
      <c r="O265" s="3" t="s">
        <v>43</v>
      </c>
      <c r="P265" s="7" t="s">
        <v>38</v>
      </c>
    </row>
    <row r="266" spans="1:16" ht="13" x14ac:dyDescent="0.6">
      <c r="A266" s="2" t="s">
        <v>16</v>
      </c>
      <c r="B266" s="2" t="s">
        <v>22</v>
      </c>
      <c r="C266" s="3" t="s">
        <v>45</v>
      </c>
      <c r="D266" s="3" t="s">
        <v>50</v>
      </c>
      <c r="E266" s="2">
        <v>2297</v>
      </c>
      <c r="F266" s="4">
        <v>250</v>
      </c>
      <c r="G266" s="4">
        <v>20</v>
      </c>
      <c r="H266" s="4">
        <v>45940</v>
      </c>
      <c r="I266" s="4">
        <v>2297</v>
      </c>
      <c r="J266" s="4">
        <v>43643</v>
      </c>
      <c r="K266" s="4">
        <v>22970</v>
      </c>
      <c r="L266" s="4">
        <v>20673</v>
      </c>
      <c r="M266" s="5">
        <v>41579</v>
      </c>
      <c r="N266" s="6">
        <v>11</v>
      </c>
      <c r="O266" s="3" t="s">
        <v>43</v>
      </c>
      <c r="P266" s="7" t="s">
        <v>38</v>
      </c>
    </row>
    <row r="267" spans="1:16" ht="13" x14ac:dyDescent="0.6">
      <c r="A267" s="2" t="s">
        <v>16</v>
      </c>
      <c r="B267" s="2" t="s">
        <v>39</v>
      </c>
      <c r="C267" s="3" t="s">
        <v>45</v>
      </c>
      <c r="D267" s="3" t="s">
        <v>50</v>
      </c>
      <c r="E267" s="2">
        <v>2663</v>
      </c>
      <c r="F267" s="4">
        <v>250</v>
      </c>
      <c r="G267" s="4">
        <v>20</v>
      </c>
      <c r="H267" s="4">
        <v>53260</v>
      </c>
      <c r="I267" s="4">
        <v>2663</v>
      </c>
      <c r="J267" s="4">
        <v>50597</v>
      </c>
      <c r="K267" s="4">
        <v>26630</v>
      </c>
      <c r="L267" s="4">
        <v>23967</v>
      </c>
      <c r="M267" s="5">
        <v>41974</v>
      </c>
      <c r="N267" s="6">
        <v>12</v>
      </c>
      <c r="O267" s="3" t="s">
        <v>27</v>
      </c>
      <c r="P267" s="7" t="s">
        <v>21</v>
      </c>
    </row>
    <row r="268" spans="1:16" ht="13" x14ac:dyDescent="0.6">
      <c r="A268" s="2" t="s">
        <v>16</v>
      </c>
      <c r="B268" s="2" t="s">
        <v>39</v>
      </c>
      <c r="C268" s="3" t="s">
        <v>45</v>
      </c>
      <c r="D268" s="3" t="s">
        <v>50</v>
      </c>
      <c r="E268" s="2">
        <v>570</v>
      </c>
      <c r="F268" s="4">
        <v>250</v>
      </c>
      <c r="G268" s="4">
        <v>7</v>
      </c>
      <c r="H268" s="4">
        <v>3990</v>
      </c>
      <c r="I268" s="4">
        <v>199.5</v>
      </c>
      <c r="J268" s="4">
        <v>3790.5</v>
      </c>
      <c r="K268" s="4">
        <v>2850</v>
      </c>
      <c r="L268" s="4">
        <v>940.5</v>
      </c>
      <c r="M268" s="5">
        <v>41974</v>
      </c>
      <c r="N268" s="6">
        <v>12</v>
      </c>
      <c r="O268" s="3" t="s">
        <v>27</v>
      </c>
      <c r="P268" s="7" t="s">
        <v>21</v>
      </c>
    </row>
    <row r="269" spans="1:16" ht="13" x14ac:dyDescent="0.6">
      <c r="A269" s="2" t="s">
        <v>16</v>
      </c>
      <c r="B269" s="2" t="s">
        <v>24</v>
      </c>
      <c r="C269" s="3" t="s">
        <v>45</v>
      </c>
      <c r="D269" s="3" t="s">
        <v>50</v>
      </c>
      <c r="E269" s="2">
        <v>2487</v>
      </c>
      <c r="F269" s="4">
        <v>250</v>
      </c>
      <c r="G269" s="4">
        <v>7</v>
      </c>
      <c r="H269" s="4">
        <v>17409</v>
      </c>
      <c r="I269" s="4">
        <v>870.45</v>
      </c>
      <c r="J269" s="4">
        <v>16538.55</v>
      </c>
      <c r="K269" s="4">
        <v>12435</v>
      </c>
      <c r="L269" s="4">
        <v>4103.5499999999993</v>
      </c>
      <c r="M269" s="5">
        <v>41974</v>
      </c>
      <c r="N269" s="6">
        <v>12</v>
      </c>
      <c r="O269" s="3" t="s">
        <v>27</v>
      </c>
      <c r="P269" s="7" t="s">
        <v>21</v>
      </c>
    </row>
    <row r="270" spans="1:16" ht="13" x14ac:dyDescent="0.6">
      <c r="A270" s="2" t="s">
        <v>16</v>
      </c>
      <c r="B270" s="2" t="s">
        <v>22</v>
      </c>
      <c r="C270" s="3" t="s">
        <v>47</v>
      </c>
      <c r="D270" s="3" t="s">
        <v>50</v>
      </c>
      <c r="E270" s="2">
        <v>1350</v>
      </c>
      <c r="F270" s="4">
        <v>260</v>
      </c>
      <c r="G270" s="4">
        <v>350</v>
      </c>
      <c r="H270" s="4">
        <v>472500</v>
      </c>
      <c r="I270" s="4">
        <v>23625</v>
      </c>
      <c r="J270" s="4">
        <v>448875</v>
      </c>
      <c r="K270" s="4">
        <v>351000</v>
      </c>
      <c r="L270" s="4">
        <v>97875</v>
      </c>
      <c r="M270" s="5">
        <v>41671</v>
      </c>
      <c r="N270" s="6">
        <v>2</v>
      </c>
      <c r="O270" s="3" t="s">
        <v>41</v>
      </c>
      <c r="P270" s="7" t="s">
        <v>21</v>
      </c>
    </row>
    <row r="271" spans="1:16" ht="13" x14ac:dyDescent="0.6">
      <c r="A271" s="2" t="s">
        <v>16</v>
      </c>
      <c r="B271" s="2" t="s">
        <v>17</v>
      </c>
      <c r="C271" s="3" t="s">
        <v>47</v>
      </c>
      <c r="D271" s="3" t="s">
        <v>50</v>
      </c>
      <c r="E271" s="2">
        <v>552</v>
      </c>
      <c r="F271" s="4">
        <v>260</v>
      </c>
      <c r="G271" s="4">
        <v>350</v>
      </c>
      <c r="H271" s="4">
        <v>193200</v>
      </c>
      <c r="I271" s="4">
        <v>9660</v>
      </c>
      <c r="J271" s="4">
        <v>183540</v>
      </c>
      <c r="K271" s="4">
        <v>143520</v>
      </c>
      <c r="L271" s="4">
        <v>40020</v>
      </c>
      <c r="M271" s="5">
        <v>41852</v>
      </c>
      <c r="N271" s="6">
        <v>8</v>
      </c>
      <c r="O271" s="3" t="s">
        <v>35</v>
      </c>
      <c r="P271" s="7" t="s">
        <v>21</v>
      </c>
    </row>
    <row r="272" spans="1:16" ht="13" x14ac:dyDescent="0.6">
      <c r="A272" s="2" t="s">
        <v>16</v>
      </c>
      <c r="B272" s="2" t="s">
        <v>17</v>
      </c>
      <c r="C272" s="3" t="s">
        <v>47</v>
      </c>
      <c r="D272" s="3" t="s">
        <v>50</v>
      </c>
      <c r="E272" s="2">
        <v>1228</v>
      </c>
      <c r="F272" s="4">
        <v>260</v>
      </c>
      <c r="G272" s="4">
        <v>350</v>
      </c>
      <c r="H272" s="4">
        <v>429800</v>
      </c>
      <c r="I272" s="4">
        <v>21490</v>
      </c>
      <c r="J272" s="4">
        <v>408310</v>
      </c>
      <c r="K272" s="4">
        <v>319280</v>
      </c>
      <c r="L272" s="4">
        <v>89030</v>
      </c>
      <c r="M272" s="5">
        <v>41548</v>
      </c>
      <c r="N272" s="6">
        <v>10</v>
      </c>
      <c r="O272" s="3" t="s">
        <v>37</v>
      </c>
      <c r="P272" s="7" t="s">
        <v>38</v>
      </c>
    </row>
    <row r="273" spans="1:16" ht="13" x14ac:dyDescent="0.6">
      <c r="A273" s="2" t="s">
        <v>42</v>
      </c>
      <c r="B273" s="2" t="s">
        <v>22</v>
      </c>
      <c r="C273" s="3" t="s">
        <v>47</v>
      </c>
      <c r="D273" s="3" t="s">
        <v>50</v>
      </c>
      <c r="E273" s="2">
        <v>1250</v>
      </c>
      <c r="F273" s="4">
        <v>260</v>
      </c>
      <c r="G273" s="4">
        <v>300</v>
      </c>
      <c r="H273" s="4">
        <v>375000</v>
      </c>
      <c r="I273" s="4">
        <v>18750</v>
      </c>
      <c r="J273" s="4">
        <v>356250</v>
      </c>
      <c r="K273" s="4">
        <v>312500</v>
      </c>
      <c r="L273" s="4">
        <v>43750</v>
      </c>
      <c r="M273" s="5">
        <v>41974</v>
      </c>
      <c r="N273" s="6">
        <v>12</v>
      </c>
      <c r="O273" s="3" t="s">
        <v>27</v>
      </c>
      <c r="P273" s="7" t="s">
        <v>21</v>
      </c>
    </row>
    <row r="274" spans="1:16" ht="13" x14ac:dyDescent="0.6">
      <c r="A274" s="2" t="s">
        <v>23</v>
      </c>
      <c r="B274" s="2" t="s">
        <v>24</v>
      </c>
      <c r="C274" s="3" t="s">
        <v>40</v>
      </c>
      <c r="D274" s="3" t="s">
        <v>50</v>
      </c>
      <c r="E274" s="2">
        <v>3801</v>
      </c>
      <c r="F274" s="4">
        <v>10</v>
      </c>
      <c r="G274" s="4">
        <v>15</v>
      </c>
      <c r="H274" s="4">
        <v>57015</v>
      </c>
      <c r="I274" s="4">
        <v>3420.8999999999996</v>
      </c>
      <c r="J274" s="4">
        <v>53594.100000000006</v>
      </c>
      <c r="K274" s="4">
        <v>38010</v>
      </c>
      <c r="L274" s="4">
        <v>15584.100000000002</v>
      </c>
      <c r="M274" s="5">
        <v>41730</v>
      </c>
      <c r="N274" s="6">
        <v>4</v>
      </c>
      <c r="O274" s="3" t="s">
        <v>46</v>
      </c>
      <c r="P274" s="7" t="s">
        <v>21</v>
      </c>
    </row>
    <row r="275" spans="1:16" ht="13" x14ac:dyDescent="0.6">
      <c r="A275" s="2" t="s">
        <v>16</v>
      </c>
      <c r="B275" s="2" t="s">
        <v>39</v>
      </c>
      <c r="C275" s="3" t="s">
        <v>18</v>
      </c>
      <c r="D275" s="3" t="s">
        <v>50</v>
      </c>
      <c r="E275" s="2">
        <v>1117.5</v>
      </c>
      <c r="F275" s="4">
        <v>3</v>
      </c>
      <c r="G275" s="4">
        <v>20</v>
      </c>
      <c r="H275" s="4">
        <v>22350</v>
      </c>
      <c r="I275" s="4">
        <v>1341</v>
      </c>
      <c r="J275" s="4">
        <v>21009</v>
      </c>
      <c r="K275" s="4">
        <v>11175</v>
      </c>
      <c r="L275" s="4">
        <v>9834</v>
      </c>
      <c r="M275" s="5">
        <v>41640</v>
      </c>
      <c r="N275" s="6">
        <v>1</v>
      </c>
      <c r="O275" s="3" t="s">
        <v>20</v>
      </c>
      <c r="P275" s="7" t="s">
        <v>21</v>
      </c>
    </row>
    <row r="276" spans="1:16" ht="13" x14ac:dyDescent="0.6">
      <c r="A276" s="2" t="s">
        <v>23</v>
      </c>
      <c r="B276" s="2" t="s">
        <v>17</v>
      </c>
      <c r="C276" s="3" t="s">
        <v>18</v>
      </c>
      <c r="D276" s="3" t="s">
        <v>50</v>
      </c>
      <c r="E276" s="2">
        <v>2844</v>
      </c>
      <c r="F276" s="4">
        <v>3</v>
      </c>
      <c r="G276" s="4">
        <v>15</v>
      </c>
      <c r="H276" s="4">
        <v>42660</v>
      </c>
      <c r="I276" s="4">
        <v>2559.6</v>
      </c>
      <c r="J276" s="4">
        <v>40100.400000000001</v>
      </c>
      <c r="K276" s="4">
        <v>28440</v>
      </c>
      <c r="L276" s="4">
        <v>11660.400000000001</v>
      </c>
      <c r="M276" s="5">
        <v>41791</v>
      </c>
      <c r="N276" s="6">
        <v>6</v>
      </c>
      <c r="O276" s="3" t="s">
        <v>25</v>
      </c>
      <c r="P276" s="7" t="s">
        <v>21</v>
      </c>
    </row>
    <row r="277" spans="1:16" ht="13" x14ac:dyDescent="0.6">
      <c r="A277" s="2" t="s">
        <v>30</v>
      </c>
      <c r="B277" s="2" t="s">
        <v>26</v>
      </c>
      <c r="C277" s="3" t="s">
        <v>18</v>
      </c>
      <c r="D277" s="3" t="s">
        <v>50</v>
      </c>
      <c r="E277" s="2">
        <v>562</v>
      </c>
      <c r="F277" s="4">
        <v>3</v>
      </c>
      <c r="G277" s="4">
        <v>12</v>
      </c>
      <c r="H277" s="4">
        <v>6744</v>
      </c>
      <c r="I277" s="4">
        <v>404.64</v>
      </c>
      <c r="J277" s="4">
        <v>6339.36</v>
      </c>
      <c r="K277" s="4">
        <v>1686</v>
      </c>
      <c r="L277" s="4">
        <v>4653.3599999999997</v>
      </c>
      <c r="M277" s="5">
        <v>41883</v>
      </c>
      <c r="N277" s="6">
        <v>9</v>
      </c>
      <c r="O277" s="3" t="s">
        <v>36</v>
      </c>
      <c r="P277" s="7" t="s">
        <v>21</v>
      </c>
    </row>
    <row r="278" spans="1:16" ht="13" x14ac:dyDescent="0.6">
      <c r="A278" s="2" t="s">
        <v>30</v>
      </c>
      <c r="B278" s="2" t="s">
        <v>17</v>
      </c>
      <c r="C278" s="3" t="s">
        <v>18</v>
      </c>
      <c r="D278" s="3" t="s">
        <v>50</v>
      </c>
      <c r="E278" s="2">
        <v>2299</v>
      </c>
      <c r="F278" s="4">
        <v>3</v>
      </c>
      <c r="G278" s="4">
        <v>12</v>
      </c>
      <c r="H278" s="4">
        <v>27588</v>
      </c>
      <c r="I278" s="4">
        <v>1655.28</v>
      </c>
      <c r="J278" s="4">
        <v>25932.720000000001</v>
      </c>
      <c r="K278" s="4">
        <v>6897</v>
      </c>
      <c r="L278" s="4">
        <v>19035.72</v>
      </c>
      <c r="M278" s="5">
        <v>41548</v>
      </c>
      <c r="N278" s="6">
        <v>10</v>
      </c>
      <c r="O278" s="3" t="s">
        <v>37</v>
      </c>
      <c r="P278" s="7" t="s">
        <v>38</v>
      </c>
    </row>
    <row r="279" spans="1:16" ht="13" x14ac:dyDescent="0.6">
      <c r="A279" s="2" t="s">
        <v>23</v>
      </c>
      <c r="B279" s="2" t="s">
        <v>39</v>
      </c>
      <c r="C279" s="3" t="s">
        <v>18</v>
      </c>
      <c r="D279" s="3" t="s">
        <v>50</v>
      </c>
      <c r="E279" s="2">
        <v>2030</v>
      </c>
      <c r="F279" s="4">
        <v>3</v>
      </c>
      <c r="G279" s="4">
        <v>15</v>
      </c>
      <c r="H279" s="4">
        <v>30450</v>
      </c>
      <c r="I279" s="4">
        <v>1827</v>
      </c>
      <c r="J279" s="4">
        <v>28623</v>
      </c>
      <c r="K279" s="4">
        <v>20300</v>
      </c>
      <c r="L279" s="4">
        <v>8323</v>
      </c>
      <c r="M279" s="5">
        <v>41944</v>
      </c>
      <c r="N279" s="6">
        <v>11</v>
      </c>
      <c r="O279" s="3" t="s">
        <v>43</v>
      </c>
      <c r="P279" s="7" t="s">
        <v>21</v>
      </c>
    </row>
    <row r="280" spans="1:16" ht="13" x14ac:dyDescent="0.6">
      <c r="A280" s="2" t="s">
        <v>16</v>
      </c>
      <c r="B280" s="2" t="s">
        <v>39</v>
      </c>
      <c r="C280" s="3" t="s">
        <v>18</v>
      </c>
      <c r="D280" s="3" t="s">
        <v>50</v>
      </c>
      <c r="E280" s="2">
        <v>263</v>
      </c>
      <c r="F280" s="4">
        <v>3</v>
      </c>
      <c r="G280" s="4">
        <v>7</v>
      </c>
      <c r="H280" s="4">
        <v>1841</v>
      </c>
      <c r="I280" s="4">
        <v>110.46</v>
      </c>
      <c r="J280" s="4">
        <v>1730.54</v>
      </c>
      <c r="K280" s="4">
        <v>1315</v>
      </c>
      <c r="L280" s="4">
        <v>415.53999999999996</v>
      </c>
      <c r="M280" s="5">
        <v>41579</v>
      </c>
      <c r="N280" s="6">
        <v>11</v>
      </c>
      <c r="O280" s="3" t="s">
        <v>43</v>
      </c>
      <c r="P280" s="7" t="s">
        <v>38</v>
      </c>
    </row>
    <row r="281" spans="1:16" ht="13" x14ac:dyDescent="0.6">
      <c r="A281" s="2" t="s">
        <v>31</v>
      </c>
      <c r="B281" s="2" t="s">
        <v>22</v>
      </c>
      <c r="C281" s="3" t="s">
        <v>18</v>
      </c>
      <c r="D281" s="3" t="s">
        <v>50</v>
      </c>
      <c r="E281" s="2">
        <v>887</v>
      </c>
      <c r="F281" s="4">
        <v>3</v>
      </c>
      <c r="G281" s="4">
        <v>125</v>
      </c>
      <c r="H281" s="4">
        <v>110875</v>
      </c>
      <c r="I281" s="4">
        <v>6652.5</v>
      </c>
      <c r="J281" s="4">
        <v>104222.5</v>
      </c>
      <c r="K281" s="4">
        <v>106440</v>
      </c>
      <c r="L281" s="4">
        <v>-2217.5</v>
      </c>
      <c r="M281" s="5">
        <v>41609</v>
      </c>
      <c r="N281" s="6">
        <v>12</v>
      </c>
      <c r="O281" s="3" t="s">
        <v>27</v>
      </c>
      <c r="P281" s="7" t="s">
        <v>38</v>
      </c>
    </row>
    <row r="282" spans="1:16" ht="13" x14ac:dyDescent="0.6">
      <c r="A282" s="2" t="s">
        <v>16</v>
      </c>
      <c r="B282" s="2" t="s">
        <v>26</v>
      </c>
      <c r="C282" s="3" t="s">
        <v>28</v>
      </c>
      <c r="D282" s="3" t="s">
        <v>50</v>
      </c>
      <c r="E282" s="2">
        <v>980</v>
      </c>
      <c r="F282" s="4">
        <v>5</v>
      </c>
      <c r="G282" s="4">
        <v>350</v>
      </c>
      <c r="H282" s="4">
        <v>343000</v>
      </c>
      <c r="I282" s="4">
        <v>20580</v>
      </c>
      <c r="J282" s="4">
        <v>322420</v>
      </c>
      <c r="K282" s="4">
        <v>254800</v>
      </c>
      <c r="L282" s="4">
        <v>67620</v>
      </c>
      <c r="M282" s="5">
        <v>41730</v>
      </c>
      <c r="N282" s="6">
        <v>4</v>
      </c>
      <c r="O282" s="3" t="s">
        <v>46</v>
      </c>
      <c r="P282" s="7" t="s">
        <v>21</v>
      </c>
    </row>
    <row r="283" spans="1:16" ht="13" x14ac:dyDescent="0.6">
      <c r="A283" s="2" t="s">
        <v>16</v>
      </c>
      <c r="B283" s="2" t="s">
        <v>22</v>
      </c>
      <c r="C283" s="3" t="s">
        <v>28</v>
      </c>
      <c r="D283" s="3" t="s">
        <v>50</v>
      </c>
      <c r="E283" s="2">
        <v>1460</v>
      </c>
      <c r="F283" s="4">
        <v>5</v>
      </c>
      <c r="G283" s="4">
        <v>350</v>
      </c>
      <c r="H283" s="4">
        <v>511000</v>
      </c>
      <c r="I283" s="4">
        <v>30660</v>
      </c>
      <c r="J283" s="4">
        <v>480340</v>
      </c>
      <c r="K283" s="4">
        <v>379600</v>
      </c>
      <c r="L283" s="4">
        <v>100740</v>
      </c>
      <c r="M283" s="5">
        <v>41760</v>
      </c>
      <c r="N283" s="6">
        <v>5</v>
      </c>
      <c r="O283" s="3" t="s">
        <v>49</v>
      </c>
      <c r="P283" s="7" t="s">
        <v>21</v>
      </c>
    </row>
    <row r="284" spans="1:16" ht="13" x14ac:dyDescent="0.6">
      <c r="A284" s="2" t="s">
        <v>16</v>
      </c>
      <c r="B284" s="2" t="s">
        <v>24</v>
      </c>
      <c r="C284" s="3" t="s">
        <v>28</v>
      </c>
      <c r="D284" s="3" t="s">
        <v>50</v>
      </c>
      <c r="E284" s="2">
        <v>1403</v>
      </c>
      <c r="F284" s="4">
        <v>5</v>
      </c>
      <c r="G284" s="4">
        <v>7</v>
      </c>
      <c r="H284" s="4">
        <v>9821</v>
      </c>
      <c r="I284" s="4">
        <v>589.26</v>
      </c>
      <c r="J284" s="4">
        <v>9231.74</v>
      </c>
      <c r="K284" s="4">
        <v>7015</v>
      </c>
      <c r="L284" s="4">
        <v>2216.7399999999998</v>
      </c>
      <c r="M284" s="5">
        <v>41548</v>
      </c>
      <c r="N284" s="6">
        <v>10</v>
      </c>
      <c r="O284" s="3" t="s">
        <v>37</v>
      </c>
      <c r="P284" s="7" t="s">
        <v>38</v>
      </c>
    </row>
    <row r="285" spans="1:16" ht="13" x14ac:dyDescent="0.6">
      <c r="A285" s="2" t="s">
        <v>30</v>
      </c>
      <c r="B285" s="2" t="s">
        <v>39</v>
      </c>
      <c r="C285" s="3" t="s">
        <v>28</v>
      </c>
      <c r="D285" s="3" t="s">
        <v>50</v>
      </c>
      <c r="E285" s="2">
        <v>2723</v>
      </c>
      <c r="F285" s="4">
        <v>5</v>
      </c>
      <c r="G285" s="4">
        <v>12</v>
      </c>
      <c r="H285" s="4">
        <v>32676</v>
      </c>
      <c r="I285" s="4">
        <v>1960.56</v>
      </c>
      <c r="J285" s="4">
        <v>30715.439999999999</v>
      </c>
      <c r="K285" s="4">
        <v>8169</v>
      </c>
      <c r="L285" s="4">
        <v>22546.44</v>
      </c>
      <c r="M285" s="5">
        <v>41944</v>
      </c>
      <c r="N285" s="6">
        <v>11</v>
      </c>
      <c r="O285" s="3" t="s">
        <v>43</v>
      </c>
      <c r="P285" s="7" t="s">
        <v>21</v>
      </c>
    </row>
    <row r="286" spans="1:16" ht="13" x14ac:dyDescent="0.6">
      <c r="A286" s="2" t="s">
        <v>16</v>
      </c>
      <c r="B286" s="2" t="s">
        <v>24</v>
      </c>
      <c r="C286" s="3" t="s">
        <v>40</v>
      </c>
      <c r="D286" s="3" t="s">
        <v>50</v>
      </c>
      <c r="E286" s="2">
        <v>1496</v>
      </c>
      <c r="F286" s="4">
        <v>10</v>
      </c>
      <c r="G286" s="4">
        <v>350</v>
      </c>
      <c r="H286" s="4">
        <v>523600</v>
      </c>
      <c r="I286" s="4">
        <v>31416</v>
      </c>
      <c r="J286" s="4">
        <v>492184</v>
      </c>
      <c r="K286" s="4">
        <v>388960</v>
      </c>
      <c r="L286" s="4">
        <v>103224</v>
      </c>
      <c r="M286" s="5">
        <v>41791</v>
      </c>
      <c r="N286" s="6">
        <v>6</v>
      </c>
      <c r="O286" s="3" t="s">
        <v>25</v>
      </c>
      <c r="P286" s="7" t="s">
        <v>21</v>
      </c>
    </row>
    <row r="287" spans="1:16" ht="13" x14ac:dyDescent="0.6">
      <c r="A287" s="2" t="s">
        <v>30</v>
      </c>
      <c r="B287" s="2" t="s">
        <v>17</v>
      </c>
      <c r="C287" s="3" t="s">
        <v>40</v>
      </c>
      <c r="D287" s="3" t="s">
        <v>50</v>
      </c>
      <c r="E287" s="2">
        <v>2299</v>
      </c>
      <c r="F287" s="4">
        <v>10</v>
      </c>
      <c r="G287" s="4">
        <v>12</v>
      </c>
      <c r="H287" s="4">
        <v>27588</v>
      </c>
      <c r="I287" s="4">
        <v>1655.28</v>
      </c>
      <c r="J287" s="4">
        <v>25932.720000000001</v>
      </c>
      <c r="K287" s="4">
        <v>6897</v>
      </c>
      <c r="L287" s="4">
        <v>19035.72</v>
      </c>
      <c r="M287" s="5">
        <v>41548</v>
      </c>
      <c r="N287" s="6">
        <v>10</v>
      </c>
      <c r="O287" s="3" t="s">
        <v>37</v>
      </c>
      <c r="P287" s="7" t="s">
        <v>38</v>
      </c>
    </row>
    <row r="288" spans="1:16" ht="13" x14ac:dyDescent="0.6">
      <c r="A288" s="2" t="s">
        <v>16</v>
      </c>
      <c r="B288" s="2" t="s">
        <v>39</v>
      </c>
      <c r="C288" s="3" t="s">
        <v>40</v>
      </c>
      <c r="D288" s="3" t="s">
        <v>50</v>
      </c>
      <c r="E288" s="2">
        <v>727</v>
      </c>
      <c r="F288" s="4">
        <v>10</v>
      </c>
      <c r="G288" s="4">
        <v>350</v>
      </c>
      <c r="H288" s="4">
        <v>254450</v>
      </c>
      <c r="I288" s="4">
        <v>15267</v>
      </c>
      <c r="J288" s="4">
        <v>239183</v>
      </c>
      <c r="K288" s="4">
        <v>189020</v>
      </c>
      <c r="L288" s="4">
        <v>50163</v>
      </c>
      <c r="M288" s="5">
        <v>41548</v>
      </c>
      <c r="N288" s="6">
        <v>10</v>
      </c>
      <c r="O288" s="3" t="s">
        <v>37</v>
      </c>
      <c r="P288" s="7" t="s">
        <v>38</v>
      </c>
    </row>
    <row r="289" spans="1:16" ht="13" x14ac:dyDescent="0.6">
      <c r="A289" s="2" t="s">
        <v>31</v>
      </c>
      <c r="B289" s="2" t="s">
        <v>17</v>
      </c>
      <c r="C289" s="3" t="s">
        <v>44</v>
      </c>
      <c r="D289" s="3" t="s">
        <v>50</v>
      </c>
      <c r="E289" s="2">
        <v>952</v>
      </c>
      <c r="F289" s="4">
        <v>120</v>
      </c>
      <c r="G289" s="4">
        <v>125</v>
      </c>
      <c r="H289" s="4">
        <v>119000</v>
      </c>
      <c r="I289" s="4">
        <v>7140</v>
      </c>
      <c r="J289" s="4">
        <v>111860</v>
      </c>
      <c r="K289" s="4">
        <v>114240</v>
      </c>
      <c r="L289" s="4">
        <v>-2380</v>
      </c>
      <c r="M289" s="5">
        <v>41671</v>
      </c>
      <c r="N289" s="6">
        <v>2</v>
      </c>
      <c r="O289" s="3" t="s">
        <v>41</v>
      </c>
      <c r="P289" s="7" t="s">
        <v>21</v>
      </c>
    </row>
    <row r="290" spans="1:16" ht="13" x14ac:dyDescent="0.6">
      <c r="A290" s="2" t="s">
        <v>31</v>
      </c>
      <c r="B290" s="2" t="s">
        <v>39</v>
      </c>
      <c r="C290" s="3" t="s">
        <v>44</v>
      </c>
      <c r="D290" s="3" t="s">
        <v>50</v>
      </c>
      <c r="E290" s="2">
        <v>2755</v>
      </c>
      <c r="F290" s="4">
        <v>120</v>
      </c>
      <c r="G290" s="4">
        <v>125</v>
      </c>
      <c r="H290" s="4">
        <v>344375</v>
      </c>
      <c r="I290" s="4">
        <v>20662.5</v>
      </c>
      <c r="J290" s="4">
        <v>323712.5</v>
      </c>
      <c r="K290" s="4">
        <v>330600</v>
      </c>
      <c r="L290" s="4">
        <v>-6887.5</v>
      </c>
      <c r="M290" s="5">
        <v>41671</v>
      </c>
      <c r="N290" s="6">
        <v>2</v>
      </c>
      <c r="O290" s="3" t="s">
        <v>41</v>
      </c>
      <c r="P290" s="7" t="s">
        <v>21</v>
      </c>
    </row>
    <row r="291" spans="1:16" ht="13" x14ac:dyDescent="0.6">
      <c r="A291" s="2" t="s">
        <v>23</v>
      </c>
      <c r="B291" s="2" t="s">
        <v>22</v>
      </c>
      <c r="C291" s="3" t="s">
        <v>44</v>
      </c>
      <c r="D291" s="3" t="s">
        <v>50</v>
      </c>
      <c r="E291" s="2">
        <v>1530</v>
      </c>
      <c r="F291" s="4">
        <v>120</v>
      </c>
      <c r="G291" s="4">
        <v>15</v>
      </c>
      <c r="H291" s="4">
        <v>22950</v>
      </c>
      <c r="I291" s="4">
        <v>1377</v>
      </c>
      <c r="J291" s="4">
        <v>21573</v>
      </c>
      <c r="K291" s="4">
        <v>15300</v>
      </c>
      <c r="L291" s="4">
        <v>6273</v>
      </c>
      <c r="M291" s="5">
        <v>41760</v>
      </c>
      <c r="N291" s="6">
        <v>5</v>
      </c>
      <c r="O291" s="3" t="s">
        <v>49</v>
      </c>
      <c r="P291" s="7" t="s">
        <v>21</v>
      </c>
    </row>
    <row r="292" spans="1:16" ht="13" x14ac:dyDescent="0.6">
      <c r="A292" s="2" t="s">
        <v>16</v>
      </c>
      <c r="B292" s="2" t="s">
        <v>24</v>
      </c>
      <c r="C292" s="3" t="s">
        <v>44</v>
      </c>
      <c r="D292" s="3" t="s">
        <v>50</v>
      </c>
      <c r="E292" s="2">
        <v>1496</v>
      </c>
      <c r="F292" s="4">
        <v>120</v>
      </c>
      <c r="G292" s="4">
        <v>350</v>
      </c>
      <c r="H292" s="4">
        <v>523600</v>
      </c>
      <c r="I292" s="4">
        <v>31416</v>
      </c>
      <c r="J292" s="4">
        <v>492184</v>
      </c>
      <c r="K292" s="4">
        <v>388960</v>
      </c>
      <c r="L292" s="4">
        <v>103224</v>
      </c>
      <c r="M292" s="5">
        <v>41791</v>
      </c>
      <c r="N292" s="6">
        <v>6</v>
      </c>
      <c r="O292" s="3" t="s">
        <v>25</v>
      </c>
      <c r="P292" s="7" t="s">
        <v>21</v>
      </c>
    </row>
    <row r="293" spans="1:16" ht="13" x14ac:dyDescent="0.6">
      <c r="A293" s="2" t="s">
        <v>16</v>
      </c>
      <c r="B293" s="2" t="s">
        <v>26</v>
      </c>
      <c r="C293" s="3" t="s">
        <v>44</v>
      </c>
      <c r="D293" s="3" t="s">
        <v>50</v>
      </c>
      <c r="E293" s="2">
        <v>1498</v>
      </c>
      <c r="F293" s="4">
        <v>120</v>
      </c>
      <c r="G293" s="4">
        <v>7</v>
      </c>
      <c r="H293" s="4">
        <v>10486</v>
      </c>
      <c r="I293" s="4">
        <v>629.16</v>
      </c>
      <c r="J293" s="4">
        <v>9856.84</v>
      </c>
      <c r="K293" s="4">
        <v>7490</v>
      </c>
      <c r="L293" s="4">
        <v>2366.84</v>
      </c>
      <c r="M293" s="5">
        <v>41791</v>
      </c>
      <c r="N293" s="6">
        <v>6</v>
      </c>
      <c r="O293" s="3" t="s">
        <v>25</v>
      </c>
      <c r="P293" s="7" t="s">
        <v>21</v>
      </c>
    </row>
    <row r="294" spans="1:16" ht="13" x14ac:dyDescent="0.6">
      <c r="A294" s="2" t="s">
        <v>42</v>
      </c>
      <c r="B294" s="2" t="s">
        <v>24</v>
      </c>
      <c r="C294" s="3" t="s">
        <v>44</v>
      </c>
      <c r="D294" s="3" t="s">
        <v>50</v>
      </c>
      <c r="E294" s="2">
        <v>1221</v>
      </c>
      <c r="F294" s="4">
        <v>120</v>
      </c>
      <c r="G294" s="4">
        <v>300</v>
      </c>
      <c r="H294" s="4">
        <v>366300</v>
      </c>
      <c r="I294" s="4">
        <v>21978</v>
      </c>
      <c r="J294" s="4">
        <v>344322</v>
      </c>
      <c r="K294" s="4">
        <v>305250</v>
      </c>
      <c r="L294" s="4">
        <v>39072</v>
      </c>
      <c r="M294" s="5">
        <v>41548</v>
      </c>
      <c r="N294" s="6">
        <v>10</v>
      </c>
      <c r="O294" s="3" t="s">
        <v>37</v>
      </c>
      <c r="P294" s="7" t="s">
        <v>38</v>
      </c>
    </row>
    <row r="295" spans="1:16" ht="13" x14ac:dyDescent="0.6">
      <c r="A295" s="2" t="s">
        <v>16</v>
      </c>
      <c r="B295" s="2" t="s">
        <v>24</v>
      </c>
      <c r="C295" s="3" t="s">
        <v>44</v>
      </c>
      <c r="D295" s="3" t="s">
        <v>50</v>
      </c>
      <c r="E295" s="2">
        <v>2076</v>
      </c>
      <c r="F295" s="4">
        <v>120</v>
      </c>
      <c r="G295" s="4">
        <v>350</v>
      </c>
      <c r="H295" s="4">
        <v>726600</v>
      </c>
      <c r="I295" s="4">
        <v>43596</v>
      </c>
      <c r="J295" s="4">
        <v>683004</v>
      </c>
      <c r="K295" s="4">
        <v>539760</v>
      </c>
      <c r="L295" s="4">
        <v>143244</v>
      </c>
      <c r="M295" s="5">
        <v>41548</v>
      </c>
      <c r="N295" s="6">
        <v>10</v>
      </c>
      <c r="O295" s="3" t="s">
        <v>37</v>
      </c>
      <c r="P295" s="7" t="s">
        <v>38</v>
      </c>
    </row>
    <row r="296" spans="1:16" ht="13" x14ac:dyDescent="0.6">
      <c r="A296" s="2" t="s">
        <v>23</v>
      </c>
      <c r="B296" s="2" t="s">
        <v>17</v>
      </c>
      <c r="C296" s="3" t="s">
        <v>45</v>
      </c>
      <c r="D296" s="3" t="s">
        <v>50</v>
      </c>
      <c r="E296" s="2">
        <v>2844</v>
      </c>
      <c r="F296" s="4">
        <v>250</v>
      </c>
      <c r="G296" s="4">
        <v>15</v>
      </c>
      <c r="H296" s="4">
        <v>42660</v>
      </c>
      <c r="I296" s="4">
        <v>2559.6</v>
      </c>
      <c r="J296" s="4">
        <v>40100.400000000001</v>
      </c>
      <c r="K296" s="4">
        <v>28440</v>
      </c>
      <c r="L296" s="4">
        <v>11660.400000000001</v>
      </c>
      <c r="M296" s="5">
        <v>41791</v>
      </c>
      <c r="N296" s="6">
        <v>6</v>
      </c>
      <c r="O296" s="3" t="s">
        <v>25</v>
      </c>
      <c r="P296" s="7" t="s">
        <v>21</v>
      </c>
    </row>
    <row r="297" spans="1:16" ht="13" x14ac:dyDescent="0.6">
      <c r="A297" s="2" t="s">
        <v>16</v>
      </c>
      <c r="B297" s="2" t="s">
        <v>26</v>
      </c>
      <c r="C297" s="3" t="s">
        <v>45</v>
      </c>
      <c r="D297" s="3" t="s">
        <v>50</v>
      </c>
      <c r="E297" s="2">
        <v>1498</v>
      </c>
      <c r="F297" s="4">
        <v>250</v>
      </c>
      <c r="G297" s="4">
        <v>7</v>
      </c>
      <c r="H297" s="4">
        <v>10486</v>
      </c>
      <c r="I297" s="4">
        <v>629.16</v>
      </c>
      <c r="J297" s="4">
        <v>9856.84</v>
      </c>
      <c r="K297" s="4">
        <v>7490</v>
      </c>
      <c r="L297" s="4">
        <v>2366.84</v>
      </c>
      <c r="M297" s="5">
        <v>41791</v>
      </c>
      <c r="N297" s="6">
        <v>6</v>
      </c>
      <c r="O297" s="3" t="s">
        <v>25</v>
      </c>
      <c r="P297" s="7" t="s">
        <v>21</v>
      </c>
    </row>
    <row r="298" spans="1:16" ht="13" x14ac:dyDescent="0.6">
      <c r="A298" s="2" t="s">
        <v>42</v>
      </c>
      <c r="B298" s="2" t="s">
        <v>24</v>
      </c>
      <c r="C298" s="3" t="s">
        <v>45</v>
      </c>
      <c r="D298" s="3" t="s">
        <v>50</v>
      </c>
      <c r="E298" s="2">
        <v>1221</v>
      </c>
      <c r="F298" s="4">
        <v>250</v>
      </c>
      <c r="G298" s="4">
        <v>300</v>
      </c>
      <c r="H298" s="4">
        <v>366300</v>
      </c>
      <c r="I298" s="4">
        <v>21978</v>
      </c>
      <c r="J298" s="4">
        <v>344322</v>
      </c>
      <c r="K298" s="4">
        <v>305250</v>
      </c>
      <c r="L298" s="4">
        <v>39072</v>
      </c>
      <c r="M298" s="5">
        <v>41548</v>
      </c>
      <c r="N298" s="6">
        <v>10</v>
      </c>
      <c r="O298" s="3" t="s">
        <v>37</v>
      </c>
      <c r="P298" s="7" t="s">
        <v>38</v>
      </c>
    </row>
    <row r="299" spans="1:16" ht="13" x14ac:dyDescent="0.6">
      <c r="A299" s="2" t="s">
        <v>16</v>
      </c>
      <c r="B299" s="2" t="s">
        <v>26</v>
      </c>
      <c r="C299" s="3" t="s">
        <v>45</v>
      </c>
      <c r="D299" s="3" t="s">
        <v>50</v>
      </c>
      <c r="E299" s="2">
        <v>1123</v>
      </c>
      <c r="F299" s="4">
        <v>250</v>
      </c>
      <c r="G299" s="4">
        <v>20</v>
      </c>
      <c r="H299" s="4">
        <v>22460</v>
      </c>
      <c r="I299" s="4">
        <v>1347.6</v>
      </c>
      <c r="J299" s="4">
        <v>21112.400000000001</v>
      </c>
      <c r="K299" s="4">
        <v>11230</v>
      </c>
      <c r="L299" s="4">
        <v>9882.4000000000015</v>
      </c>
      <c r="M299" s="5">
        <v>41579</v>
      </c>
      <c r="N299" s="6">
        <v>11</v>
      </c>
      <c r="O299" s="3" t="s">
        <v>43</v>
      </c>
      <c r="P299" s="7" t="s">
        <v>38</v>
      </c>
    </row>
    <row r="300" spans="1:16" ht="13" x14ac:dyDescent="0.6">
      <c r="A300" s="2" t="s">
        <v>42</v>
      </c>
      <c r="B300" s="2" t="s">
        <v>17</v>
      </c>
      <c r="C300" s="3" t="s">
        <v>45</v>
      </c>
      <c r="D300" s="3" t="s">
        <v>50</v>
      </c>
      <c r="E300" s="2">
        <v>2436</v>
      </c>
      <c r="F300" s="4">
        <v>250</v>
      </c>
      <c r="G300" s="4">
        <v>300</v>
      </c>
      <c r="H300" s="4">
        <v>730800</v>
      </c>
      <c r="I300" s="4">
        <v>43848</v>
      </c>
      <c r="J300" s="4">
        <v>686952</v>
      </c>
      <c r="K300" s="4">
        <v>609000</v>
      </c>
      <c r="L300" s="4">
        <v>77952</v>
      </c>
      <c r="M300" s="5">
        <v>41609</v>
      </c>
      <c r="N300" s="6">
        <v>12</v>
      </c>
      <c r="O300" s="3" t="s">
        <v>27</v>
      </c>
      <c r="P300" s="7" t="s">
        <v>38</v>
      </c>
    </row>
    <row r="301" spans="1:16" ht="13" x14ac:dyDescent="0.6">
      <c r="A301" s="2" t="s">
        <v>31</v>
      </c>
      <c r="B301" s="2" t="s">
        <v>24</v>
      </c>
      <c r="C301" s="3" t="s">
        <v>47</v>
      </c>
      <c r="D301" s="3" t="s">
        <v>50</v>
      </c>
      <c r="E301" s="2">
        <v>1987.5</v>
      </c>
      <c r="F301" s="4">
        <v>260</v>
      </c>
      <c r="G301" s="4">
        <v>125</v>
      </c>
      <c r="H301" s="4">
        <v>248437.5</v>
      </c>
      <c r="I301" s="4">
        <v>14906.25</v>
      </c>
      <c r="J301" s="4">
        <v>233531.25</v>
      </c>
      <c r="K301" s="4">
        <v>238500</v>
      </c>
      <c r="L301" s="4">
        <v>-4968.75</v>
      </c>
      <c r="M301" s="5">
        <v>41640</v>
      </c>
      <c r="N301" s="6">
        <v>1</v>
      </c>
      <c r="O301" s="3" t="s">
        <v>20</v>
      </c>
      <c r="P301" s="7" t="s">
        <v>21</v>
      </c>
    </row>
    <row r="302" spans="1:16" ht="13" x14ac:dyDescent="0.6">
      <c r="A302" s="2" t="s">
        <v>16</v>
      </c>
      <c r="B302" s="2" t="s">
        <v>26</v>
      </c>
      <c r="C302" s="3" t="s">
        <v>47</v>
      </c>
      <c r="D302" s="3" t="s">
        <v>50</v>
      </c>
      <c r="E302" s="2">
        <v>1679</v>
      </c>
      <c r="F302" s="4">
        <v>260</v>
      </c>
      <c r="G302" s="4">
        <v>350</v>
      </c>
      <c r="H302" s="4">
        <v>587650</v>
      </c>
      <c r="I302" s="4">
        <v>35259</v>
      </c>
      <c r="J302" s="4">
        <v>552391</v>
      </c>
      <c r="K302" s="4">
        <v>436540</v>
      </c>
      <c r="L302" s="4">
        <v>115851</v>
      </c>
      <c r="M302" s="5">
        <v>41883</v>
      </c>
      <c r="N302" s="6">
        <v>9</v>
      </c>
      <c r="O302" s="3" t="s">
        <v>36</v>
      </c>
      <c r="P302" s="7" t="s">
        <v>21</v>
      </c>
    </row>
    <row r="303" spans="1:16" ht="13" x14ac:dyDescent="0.6">
      <c r="A303" s="2" t="s">
        <v>16</v>
      </c>
      <c r="B303" s="2" t="s">
        <v>39</v>
      </c>
      <c r="C303" s="3" t="s">
        <v>47</v>
      </c>
      <c r="D303" s="3" t="s">
        <v>50</v>
      </c>
      <c r="E303" s="2">
        <v>727</v>
      </c>
      <c r="F303" s="4">
        <v>260</v>
      </c>
      <c r="G303" s="4">
        <v>350</v>
      </c>
      <c r="H303" s="4">
        <v>254450</v>
      </c>
      <c r="I303" s="4">
        <v>15267</v>
      </c>
      <c r="J303" s="4">
        <v>239183</v>
      </c>
      <c r="K303" s="4">
        <v>189020</v>
      </c>
      <c r="L303" s="4">
        <v>50163</v>
      </c>
      <c r="M303" s="5">
        <v>41548</v>
      </c>
      <c r="N303" s="6">
        <v>10</v>
      </c>
      <c r="O303" s="3" t="s">
        <v>37</v>
      </c>
      <c r="P303" s="7" t="s">
        <v>38</v>
      </c>
    </row>
    <row r="304" spans="1:16" ht="13" x14ac:dyDescent="0.6">
      <c r="A304" s="2" t="s">
        <v>16</v>
      </c>
      <c r="B304" s="2" t="s">
        <v>24</v>
      </c>
      <c r="C304" s="3" t="s">
        <v>47</v>
      </c>
      <c r="D304" s="3" t="s">
        <v>50</v>
      </c>
      <c r="E304" s="2">
        <v>1403</v>
      </c>
      <c r="F304" s="4">
        <v>260</v>
      </c>
      <c r="G304" s="4">
        <v>7</v>
      </c>
      <c r="H304" s="4">
        <v>9821</v>
      </c>
      <c r="I304" s="4">
        <v>589.26</v>
      </c>
      <c r="J304" s="4">
        <v>9231.74</v>
      </c>
      <c r="K304" s="4">
        <v>7015</v>
      </c>
      <c r="L304" s="4">
        <v>2216.7399999999998</v>
      </c>
      <c r="M304" s="5">
        <v>41548</v>
      </c>
      <c r="N304" s="6">
        <v>10</v>
      </c>
      <c r="O304" s="3" t="s">
        <v>37</v>
      </c>
      <c r="P304" s="7" t="s">
        <v>38</v>
      </c>
    </row>
    <row r="305" spans="1:16" ht="13" x14ac:dyDescent="0.6">
      <c r="A305" s="2" t="s">
        <v>16</v>
      </c>
      <c r="B305" s="2" t="s">
        <v>24</v>
      </c>
      <c r="C305" s="3" t="s">
        <v>47</v>
      </c>
      <c r="D305" s="3" t="s">
        <v>50</v>
      </c>
      <c r="E305" s="2">
        <v>2076</v>
      </c>
      <c r="F305" s="4">
        <v>260</v>
      </c>
      <c r="G305" s="4">
        <v>350</v>
      </c>
      <c r="H305" s="4">
        <v>726600</v>
      </c>
      <c r="I305" s="4">
        <v>43596</v>
      </c>
      <c r="J305" s="4">
        <v>683004</v>
      </c>
      <c r="K305" s="4">
        <v>539760</v>
      </c>
      <c r="L305" s="4">
        <v>143244</v>
      </c>
      <c r="M305" s="5">
        <v>41548</v>
      </c>
      <c r="N305" s="6">
        <v>10</v>
      </c>
      <c r="O305" s="3" t="s">
        <v>37</v>
      </c>
      <c r="P305" s="7" t="s">
        <v>38</v>
      </c>
    </row>
    <row r="306" spans="1:16" ht="13" x14ac:dyDescent="0.6">
      <c r="A306" s="2" t="s">
        <v>16</v>
      </c>
      <c r="B306" s="2" t="s">
        <v>24</v>
      </c>
      <c r="C306" s="3" t="s">
        <v>28</v>
      </c>
      <c r="D306" s="3" t="s">
        <v>50</v>
      </c>
      <c r="E306" s="2">
        <v>1757</v>
      </c>
      <c r="F306" s="4">
        <v>5</v>
      </c>
      <c r="G306" s="4">
        <v>20</v>
      </c>
      <c r="H306" s="4">
        <v>35140</v>
      </c>
      <c r="I306" s="4">
        <v>2108.4</v>
      </c>
      <c r="J306" s="4">
        <v>33031.599999999999</v>
      </c>
      <c r="K306" s="4">
        <v>17570</v>
      </c>
      <c r="L306" s="4">
        <v>15461.599999999999</v>
      </c>
      <c r="M306" s="5">
        <v>41548</v>
      </c>
      <c r="N306" s="6">
        <v>10</v>
      </c>
      <c r="O306" s="3" t="s">
        <v>37</v>
      </c>
      <c r="P306" s="7" t="s">
        <v>38</v>
      </c>
    </row>
    <row r="307" spans="1:16" ht="13" x14ac:dyDescent="0.6">
      <c r="A307" s="2" t="s">
        <v>23</v>
      </c>
      <c r="B307" s="2" t="s">
        <v>39</v>
      </c>
      <c r="C307" s="3" t="s">
        <v>40</v>
      </c>
      <c r="D307" s="3" t="s">
        <v>50</v>
      </c>
      <c r="E307" s="2">
        <v>2198</v>
      </c>
      <c r="F307" s="4">
        <v>10</v>
      </c>
      <c r="G307" s="4">
        <v>15</v>
      </c>
      <c r="H307" s="4">
        <v>32970</v>
      </c>
      <c r="I307" s="4">
        <v>1978.2</v>
      </c>
      <c r="J307" s="4">
        <v>30991.8</v>
      </c>
      <c r="K307" s="4">
        <v>21980</v>
      </c>
      <c r="L307" s="4">
        <v>9011.7999999999993</v>
      </c>
      <c r="M307" s="5">
        <v>41852</v>
      </c>
      <c r="N307" s="6">
        <v>8</v>
      </c>
      <c r="O307" s="3" t="s">
        <v>35</v>
      </c>
      <c r="P307" s="7" t="s">
        <v>21</v>
      </c>
    </row>
    <row r="308" spans="1:16" ht="13" x14ac:dyDescent="0.6">
      <c r="A308" s="2" t="s">
        <v>23</v>
      </c>
      <c r="B308" s="2" t="s">
        <v>22</v>
      </c>
      <c r="C308" s="3" t="s">
        <v>40</v>
      </c>
      <c r="D308" s="3" t="s">
        <v>50</v>
      </c>
      <c r="E308" s="2">
        <v>1743</v>
      </c>
      <c r="F308" s="4">
        <v>10</v>
      </c>
      <c r="G308" s="4">
        <v>15</v>
      </c>
      <c r="H308" s="4">
        <v>26145</v>
      </c>
      <c r="I308" s="4">
        <v>1568.7</v>
      </c>
      <c r="J308" s="4">
        <v>24576.3</v>
      </c>
      <c r="K308" s="4">
        <v>17430</v>
      </c>
      <c r="L308" s="4">
        <v>7146.2999999999993</v>
      </c>
      <c r="M308" s="5">
        <v>41852</v>
      </c>
      <c r="N308" s="6">
        <v>8</v>
      </c>
      <c r="O308" s="3" t="s">
        <v>35</v>
      </c>
      <c r="P308" s="7" t="s">
        <v>21</v>
      </c>
    </row>
    <row r="309" spans="1:16" ht="13" x14ac:dyDescent="0.6">
      <c r="A309" s="2" t="s">
        <v>23</v>
      </c>
      <c r="B309" s="2" t="s">
        <v>39</v>
      </c>
      <c r="C309" s="3" t="s">
        <v>40</v>
      </c>
      <c r="D309" s="3" t="s">
        <v>50</v>
      </c>
      <c r="E309" s="2">
        <v>1153</v>
      </c>
      <c r="F309" s="4">
        <v>10</v>
      </c>
      <c r="G309" s="4">
        <v>15</v>
      </c>
      <c r="H309" s="4">
        <v>17295</v>
      </c>
      <c r="I309" s="4">
        <v>1037.7</v>
      </c>
      <c r="J309" s="4">
        <v>16257.3</v>
      </c>
      <c r="K309" s="4">
        <v>11530</v>
      </c>
      <c r="L309" s="4">
        <v>4727.2999999999993</v>
      </c>
      <c r="M309" s="5">
        <v>41913</v>
      </c>
      <c r="N309" s="6">
        <v>10</v>
      </c>
      <c r="O309" s="3" t="s">
        <v>37</v>
      </c>
      <c r="P309" s="7" t="s">
        <v>21</v>
      </c>
    </row>
    <row r="310" spans="1:16" ht="13" x14ac:dyDescent="0.6">
      <c r="A310" s="2" t="s">
        <v>16</v>
      </c>
      <c r="B310" s="2" t="s">
        <v>24</v>
      </c>
      <c r="C310" s="3" t="s">
        <v>40</v>
      </c>
      <c r="D310" s="3" t="s">
        <v>50</v>
      </c>
      <c r="E310" s="2">
        <v>1757</v>
      </c>
      <c r="F310" s="4">
        <v>10</v>
      </c>
      <c r="G310" s="4">
        <v>20</v>
      </c>
      <c r="H310" s="4">
        <v>35140</v>
      </c>
      <c r="I310" s="4">
        <v>2108.4</v>
      </c>
      <c r="J310" s="4">
        <v>33031.599999999999</v>
      </c>
      <c r="K310" s="4">
        <v>17570</v>
      </c>
      <c r="L310" s="4">
        <v>15461.599999999999</v>
      </c>
      <c r="M310" s="5">
        <v>41548</v>
      </c>
      <c r="N310" s="6">
        <v>10</v>
      </c>
      <c r="O310" s="3" t="s">
        <v>37</v>
      </c>
      <c r="P310" s="7" t="s">
        <v>38</v>
      </c>
    </row>
    <row r="311" spans="1:16" ht="13" x14ac:dyDescent="0.6">
      <c r="A311" s="2" t="s">
        <v>16</v>
      </c>
      <c r="B311" s="2" t="s">
        <v>22</v>
      </c>
      <c r="C311" s="3" t="s">
        <v>44</v>
      </c>
      <c r="D311" s="3" t="s">
        <v>50</v>
      </c>
      <c r="E311" s="2">
        <v>1001</v>
      </c>
      <c r="F311" s="4">
        <v>120</v>
      </c>
      <c r="G311" s="4">
        <v>20</v>
      </c>
      <c r="H311" s="4">
        <v>20020</v>
      </c>
      <c r="I311" s="4">
        <v>1201.2</v>
      </c>
      <c r="J311" s="4">
        <v>18818.8</v>
      </c>
      <c r="K311" s="4">
        <v>10010</v>
      </c>
      <c r="L311" s="4">
        <v>8808.7999999999993</v>
      </c>
      <c r="M311" s="5">
        <v>41852</v>
      </c>
      <c r="N311" s="6">
        <v>8</v>
      </c>
      <c r="O311" s="3" t="s">
        <v>35</v>
      </c>
      <c r="P311" s="7" t="s">
        <v>21</v>
      </c>
    </row>
    <row r="312" spans="1:16" ht="13" x14ac:dyDescent="0.6">
      <c r="A312" s="2" t="s">
        <v>16</v>
      </c>
      <c r="B312" s="2" t="s">
        <v>26</v>
      </c>
      <c r="C312" s="3" t="s">
        <v>44</v>
      </c>
      <c r="D312" s="3" t="s">
        <v>50</v>
      </c>
      <c r="E312" s="2">
        <v>1333</v>
      </c>
      <c r="F312" s="4">
        <v>120</v>
      </c>
      <c r="G312" s="4">
        <v>7</v>
      </c>
      <c r="H312" s="4">
        <v>9331</v>
      </c>
      <c r="I312" s="4">
        <v>559.86</v>
      </c>
      <c r="J312" s="4">
        <v>8771.14</v>
      </c>
      <c r="K312" s="4">
        <v>6665</v>
      </c>
      <c r="L312" s="4">
        <v>2106.1399999999994</v>
      </c>
      <c r="M312" s="5">
        <v>41944</v>
      </c>
      <c r="N312" s="6">
        <v>11</v>
      </c>
      <c r="O312" s="3" t="s">
        <v>43</v>
      </c>
      <c r="P312" s="7" t="s">
        <v>21</v>
      </c>
    </row>
    <row r="313" spans="1:16" ht="13" x14ac:dyDescent="0.6">
      <c r="A313" s="2" t="s">
        <v>23</v>
      </c>
      <c r="B313" s="2" t="s">
        <v>39</v>
      </c>
      <c r="C313" s="3" t="s">
        <v>45</v>
      </c>
      <c r="D313" s="3" t="s">
        <v>50</v>
      </c>
      <c r="E313" s="2">
        <v>1153</v>
      </c>
      <c r="F313" s="4">
        <v>250</v>
      </c>
      <c r="G313" s="4">
        <v>15</v>
      </c>
      <c r="H313" s="4">
        <v>17295</v>
      </c>
      <c r="I313" s="4">
        <v>1037.7</v>
      </c>
      <c r="J313" s="4">
        <v>16257.3</v>
      </c>
      <c r="K313" s="4">
        <v>11530</v>
      </c>
      <c r="L313" s="4">
        <v>4727.2999999999993</v>
      </c>
      <c r="M313" s="5">
        <v>41913</v>
      </c>
      <c r="N313" s="6">
        <v>10</v>
      </c>
      <c r="O313" s="3" t="s">
        <v>37</v>
      </c>
      <c r="P313" s="7" t="s">
        <v>21</v>
      </c>
    </row>
    <row r="314" spans="1:16" ht="13" x14ac:dyDescent="0.6">
      <c r="A314" s="2" t="s">
        <v>30</v>
      </c>
      <c r="B314" s="2" t="s">
        <v>26</v>
      </c>
      <c r="C314" s="3" t="s">
        <v>18</v>
      </c>
      <c r="D314" s="3" t="s">
        <v>50</v>
      </c>
      <c r="E314" s="2">
        <v>727</v>
      </c>
      <c r="F314" s="4">
        <v>3</v>
      </c>
      <c r="G314" s="4">
        <v>12</v>
      </c>
      <c r="H314" s="4">
        <v>8724</v>
      </c>
      <c r="I314" s="4">
        <v>610.67999999999995</v>
      </c>
      <c r="J314" s="4">
        <v>8113.32</v>
      </c>
      <c r="K314" s="4">
        <v>2181</v>
      </c>
      <c r="L314" s="4">
        <v>5932.32</v>
      </c>
      <c r="M314" s="5">
        <v>41671</v>
      </c>
      <c r="N314" s="6">
        <v>2</v>
      </c>
      <c r="O314" s="3" t="s">
        <v>41</v>
      </c>
      <c r="P314" s="7" t="s">
        <v>21</v>
      </c>
    </row>
    <row r="315" spans="1:16" ht="13" x14ac:dyDescent="0.6">
      <c r="A315" s="2" t="s">
        <v>30</v>
      </c>
      <c r="B315" s="2" t="s">
        <v>17</v>
      </c>
      <c r="C315" s="3" t="s">
        <v>18</v>
      </c>
      <c r="D315" s="3" t="s">
        <v>50</v>
      </c>
      <c r="E315" s="2">
        <v>1884</v>
      </c>
      <c r="F315" s="4">
        <v>3</v>
      </c>
      <c r="G315" s="4">
        <v>12</v>
      </c>
      <c r="H315" s="4">
        <v>22608</v>
      </c>
      <c r="I315" s="4">
        <v>1582.56</v>
      </c>
      <c r="J315" s="4">
        <v>21025.439999999999</v>
      </c>
      <c r="K315" s="4">
        <v>5652</v>
      </c>
      <c r="L315" s="4">
        <v>15373.439999999999</v>
      </c>
      <c r="M315" s="5">
        <v>41852</v>
      </c>
      <c r="N315" s="6">
        <v>8</v>
      </c>
      <c r="O315" s="3" t="s">
        <v>35</v>
      </c>
      <c r="P315" s="7" t="s">
        <v>21</v>
      </c>
    </row>
    <row r="316" spans="1:16" ht="13" x14ac:dyDescent="0.6">
      <c r="A316" s="2" t="s">
        <v>16</v>
      </c>
      <c r="B316" s="2" t="s">
        <v>26</v>
      </c>
      <c r="C316" s="3" t="s">
        <v>18</v>
      </c>
      <c r="D316" s="3" t="s">
        <v>50</v>
      </c>
      <c r="E316" s="2">
        <v>1834</v>
      </c>
      <c r="F316" s="4">
        <v>3</v>
      </c>
      <c r="G316" s="4">
        <v>20</v>
      </c>
      <c r="H316" s="4">
        <v>36680</v>
      </c>
      <c r="I316" s="4">
        <v>2567.6</v>
      </c>
      <c r="J316" s="4">
        <v>34112.400000000001</v>
      </c>
      <c r="K316" s="4">
        <v>18340</v>
      </c>
      <c r="L316" s="4">
        <v>15772.400000000001</v>
      </c>
      <c r="M316" s="5">
        <v>41518</v>
      </c>
      <c r="N316" s="6">
        <v>9</v>
      </c>
      <c r="O316" s="3" t="s">
        <v>36</v>
      </c>
      <c r="P316" s="7" t="s">
        <v>38</v>
      </c>
    </row>
    <row r="317" spans="1:16" ht="13" x14ac:dyDescent="0.6">
      <c r="A317" s="2" t="s">
        <v>30</v>
      </c>
      <c r="B317" s="2" t="s">
        <v>26</v>
      </c>
      <c r="C317" s="3" t="s">
        <v>28</v>
      </c>
      <c r="D317" s="3" t="s">
        <v>50</v>
      </c>
      <c r="E317" s="2">
        <v>2340</v>
      </c>
      <c r="F317" s="4">
        <v>5</v>
      </c>
      <c r="G317" s="4">
        <v>12</v>
      </c>
      <c r="H317" s="4">
        <v>28080</v>
      </c>
      <c r="I317" s="4">
        <v>1965.6</v>
      </c>
      <c r="J317" s="4">
        <v>26114.400000000001</v>
      </c>
      <c r="K317" s="4">
        <v>7020</v>
      </c>
      <c r="L317" s="4">
        <v>19094.400000000001</v>
      </c>
      <c r="M317" s="5">
        <v>41640</v>
      </c>
      <c r="N317" s="6">
        <v>1</v>
      </c>
      <c r="O317" s="3" t="s">
        <v>20</v>
      </c>
      <c r="P317" s="7" t="s">
        <v>21</v>
      </c>
    </row>
    <row r="318" spans="1:16" ht="13" x14ac:dyDescent="0.6">
      <c r="A318" s="2" t="s">
        <v>30</v>
      </c>
      <c r="B318" s="2" t="s">
        <v>24</v>
      </c>
      <c r="C318" s="3" t="s">
        <v>28</v>
      </c>
      <c r="D318" s="3" t="s">
        <v>50</v>
      </c>
      <c r="E318" s="2">
        <v>2342</v>
      </c>
      <c r="F318" s="4">
        <v>5</v>
      </c>
      <c r="G318" s="4">
        <v>12</v>
      </c>
      <c r="H318" s="4">
        <v>28104</v>
      </c>
      <c r="I318" s="4">
        <v>1967.28</v>
      </c>
      <c r="J318" s="4">
        <v>26136.720000000001</v>
      </c>
      <c r="K318" s="4">
        <v>7026</v>
      </c>
      <c r="L318" s="4">
        <v>19110.72</v>
      </c>
      <c r="M318" s="5">
        <v>41944</v>
      </c>
      <c r="N318" s="6">
        <v>11</v>
      </c>
      <c r="O318" s="3" t="s">
        <v>43</v>
      </c>
      <c r="P318" s="7" t="s">
        <v>21</v>
      </c>
    </row>
    <row r="319" spans="1:16" ht="13" x14ac:dyDescent="0.6">
      <c r="A319" s="2" t="s">
        <v>16</v>
      </c>
      <c r="B319" s="2" t="s">
        <v>24</v>
      </c>
      <c r="C319" s="3" t="s">
        <v>40</v>
      </c>
      <c r="D319" s="3" t="s">
        <v>50</v>
      </c>
      <c r="E319" s="2">
        <v>1031</v>
      </c>
      <c r="F319" s="4">
        <v>10</v>
      </c>
      <c r="G319" s="4">
        <v>7</v>
      </c>
      <c r="H319" s="4">
        <v>7217</v>
      </c>
      <c r="I319" s="4">
        <v>505.19</v>
      </c>
      <c r="J319" s="4">
        <v>6711.81</v>
      </c>
      <c r="K319" s="4">
        <v>5155</v>
      </c>
      <c r="L319" s="4">
        <v>1556.8100000000004</v>
      </c>
      <c r="M319" s="5">
        <v>41518</v>
      </c>
      <c r="N319" s="6">
        <v>9</v>
      </c>
      <c r="O319" s="3" t="s">
        <v>36</v>
      </c>
      <c r="P319" s="7" t="s">
        <v>38</v>
      </c>
    </row>
    <row r="320" spans="1:16" ht="13" x14ac:dyDescent="0.6">
      <c r="A320" s="2" t="s">
        <v>23</v>
      </c>
      <c r="B320" s="2" t="s">
        <v>17</v>
      </c>
      <c r="C320" s="3" t="s">
        <v>44</v>
      </c>
      <c r="D320" s="3" t="s">
        <v>50</v>
      </c>
      <c r="E320" s="2">
        <v>1262</v>
      </c>
      <c r="F320" s="4">
        <v>120</v>
      </c>
      <c r="G320" s="4">
        <v>15</v>
      </c>
      <c r="H320" s="4">
        <v>18930</v>
      </c>
      <c r="I320" s="4">
        <v>1325.1</v>
      </c>
      <c r="J320" s="4">
        <v>17604.900000000001</v>
      </c>
      <c r="K320" s="4">
        <v>12620</v>
      </c>
      <c r="L320" s="4">
        <v>4984.9000000000015</v>
      </c>
      <c r="M320" s="5">
        <v>41760</v>
      </c>
      <c r="N320" s="6">
        <v>5</v>
      </c>
      <c r="O320" s="3" t="s">
        <v>49</v>
      </c>
      <c r="P320" s="7" t="s">
        <v>21</v>
      </c>
    </row>
    <row r="321" spans="1:16" ht="13" x14ac:dyDescent="0.6">
      <c r="A321" s="2" t="s">
        <v>16</v>
      </c>
      <c r="B321" s="2" t="s">
        <v>17</v>
      </c>
      <c r="C321" s="3" t="s">
        <v>44</v>
      </c>
      <c r="D321" s="3" t="s">
        <v>50</v>
      </c>
      <c r="E321" s="2">
        <v>1135</v>
      </c>
      <c r="F321" s="4">
        <v>120</v>
      </c>
      <c r="G321" s="4">
        <v>7</v>
      </c>
      <c r="H321" s="4">
        <v>7945</v>
      </c>
      <c r="I321" s="4">
        <v>556.15</v>
      </c>
      <c r="J321" s="4">
        <v>7388.85</v>
      </c>
      <c r="K321" s="4">
        <v>5675</v>
      </c>
      <c r="L321" s="4">
        <v>1713.8500000000004</v>
      </c>
      <c r="M321" s="5">
        <v>41791</v>
      </c>
      <c r="N321" s="6">
        <v>6</v>
      </c>
      <c r="O321" s="3" t="s">
        <v>25</v>
      </c>
      <c r="P321" s="7" t="s">
        <v>21</v>
      </c>
    </row>
    <row r="322" spans="1:16" ht="13" x14ac:dyDescent="0.6">
      <c r="A322" s="2" t="s">
        <v>16</v>
      </c>
      <c r="B322" s="2" t="s">
        <v>39</v>
      </c>
      <c r="C322" s="3" t="s">
        <v>44</v>
      </c>
      <c r="D322" s="3" t="s">
        <v>50</v>
      </c>
      <c r="E322" s="2">
        <v>547</v>
      </c>
      <c r="F322" s="4">
        <v>120</v>
      </c>
      <c r="G322" s="4">
        <v>7</v>
      </c>
      <c r="H322" s="4">
        <v>3829</v>
      </c>
      <c r="I322" s="4">
        <v>268.02999999999997</v>
      </c>
      <c r="J322" s="4">
        <v>3560.9700000000003</v>
      </c>
      <c r="K322" s="4">
        <v>2735</v>
      </c>
      <c r="L322" s="4">
        <v>825.97000000000025</v>
      </c>
      <c r="M322" s="5">
        <v>41944</v>
      </c>
      <c r="N322" s="6">
        <v>11</v>
      </c>
      <c r="O322" s="3" t="s">
        <v>43</v>
      </c>
      <c r="P322" s="7" t="s">
        <v>21</v>
      </c>
    </row>
    <row r="323" spans="1:16" ht="13" x14ac:dyDescent="0.6">
      <c r="A323" s="2" t="s">
        <v>16</v>
      </c>
      <c r="B323" s="2" t="s">
        <v>17</v>
      </c>
      <c r="C323" s="3" t="s">
        <v>44</v>
      </c>
      <c r="D323" s="3" t="s">
        <v>50</v>
      </c>
      <c r="E323" s="2">
        <v>1582</v>
      </c>
      <c r="F323" s="4">
        <v>120</v>
      </c>
      <c r="G323" s="4">
        <v>7</v>
      </c>
      <c r="H323" s="4">
        <v>11074</v>
      </c>
      <c r="I323" s="4">
        <v>775.18</v>
      </c>
      <c r="J323" s="4">
        <v>10298.82</v>
      </c>
      <c r="K323" s="4">
        <v>7910</v>
      </c>
      <c r="L323" s="4">
        <v>2388.8199999999997</v>
      </c>
      <c r="M323" s="5">
        <v>41974</v>
      </c>
      <c r="N323" s="6">
        <v>12</v>
      </c>
      <c r="O323" s="3" t="s">
        <v>27</v>
      </c>
      <c r="P323" s="7" t="s">
        <v>21</v>
      </c>
    </row>
    <row r="324" spans="1:16" ht="13" x14ac:dyDescent="0.6">
      <c r="A324" s="2" t="s">
        <v>30</v>
      </c>
      <c r="B324" s="2" t="s">
        <v>24</v>
      </c>
      <c r="C324" s="3" t="s">
        <v>45</v>
      </c>
      <c r="D324" s="3" t="s">
        <v>50</v>
      </c>
      <c r="E324" s="2">
        <v>1738.5</v>
      </c>
      <c r="F324" s="4">
        <v>250</v>
      </c>
      <c r="G324" s="4">
        <v>12</v>
      </c>
      <c r="H324" s="4">
        <v>20862</v>
      </c>
      <c r="I324" s="4">
        <v>1460.34</v>
      </c>
      <c r="J324" s="4">
        <v>19401.66</v>
      </c>
      <c r="K324" s="4">
        <v>5215.5</v>
      </c>
      <c r="L324" s="4">
        <v>14186.16</v>
      </c>
      <c r="M324" s="5">
        <v>41730</v>
      </c>
      <c r="N324" s="6">
        <v>4</v>
      </c>
      <c r="O324" s="3" t="s">
        <v>46</v>
      </c>
      <c r="P324" s="7" t="s">
        <v>21</v>
      </c>
    </row>
    <row r="325" spans="1:16" ht="13" x14ac:dyDescent="0.6">
      <c r="A325" s="2" t="s">
        <v>30</v>
      </c>
      <c r="B325" s="2" t="s">
        <v>22</v>
      </c>
      <c r="C325" s="3" t="s">
        <v>45</v>
      </c>
      <c r="D325" s="3" t="s">
        <v>50</v>
      </c>
      <c r="E325" s="2">
        <v>2215</v>
      </c>
      <c r="F325" s="4">
        <v>250</v>
      </c>
      <c r="G325" s="4">
        <v>12</v>
      </c>
      <c r="H325" s="4">
        <v>26580</v>
      </c>
      <c r="I325" s="4">
        <v>1860.6</v>
      </c>
      <c r="J325" s="4">
        <v>24719.4</v>
      </c>
      <c r="K325" s="4">
        <v>6645</v>
      </c>
      <c r="L325" s="4">
        <v>18074.400000000001</v>
      </c>
      <c r="M325" s="5">
        <v>41518</v>
      </c>
      <c r="N325" s="6">
        <v>9</v>
      </c>
      <c r="O325" s="3" t="s">
        <v>36</v>
      </c>
      <c r="P325" s="7" t="s">
        <v>38</v>
      </c>
    </row>
    <row r="326" spans="1:16" ht="13" x14ac:dyDescent="0.6">
      <c r="A326" s="2" t="s">
        <v>16</v>
      </c>
      <c r="B326" s="2" t="s">
        <v>17</v>
      </c>
      <c r="C326" s="3" t="s">
        <v>45</v>
      </c>
      <c r="D326" s="3" t="s">
        <v>50</v>
      </c>
      <c r="E326" s="2">
        <v>1582</v>
      </c>
      <c r="F326" s="4">
        <v>250</v>
      </c>
      <c r="G326" s="4">
        <v>7</v>
      </c>
      <c r="H326" s="4">
        <v>11074</v>
      </c>
      <c r="I326" s="4">
        <v>775.18</v>
      </c>
      <c r="J326" s="4">
        <v>10298.82</v>
      </c>
      <c r="K326" s="4">
        <v>7910</v>
      </c>
      <c r="L326" s="4">
        <v>2388.8199999999997</v>
      </c>
      <c r="M326" s="5">
        <v>41974</v>
      </c>
      <c r="N326" s="6">
        <v>12</v>
      </c>
      <c r="O326" s="3" t="s">
        <v>27</v>
      </c>
      <c r="P326" s="7" t="s">
        <v>21</v>
      </c>
    </row>
    <row r="327" spans="1:16" ht="13" x14ac:dyDescent="0.6">
      <c r="A327" s="2" t="s">
        <v>16</v>
      </c>
      <c r="B327" s="2" t="s">
        <v>17</v>
      </c>
      <c r="C327" s="3" t="s">
        <v>47</v>
      </c>
      <c r="D327" s="3" t="s">
        <v>50</v>
      </c>
      <c r="E327" s="2">
        <v>1135</v>
      </c>
      <c r="F327" s="4">
        <v>260</v>
      </c>
      <c r="G327" s="4">
        <v>7</v>
      </c>
      <c r="H327" s="4">
        <v>7945</v>
      </c>
      <c r="I327" s="4">
        <v>556.15</v>
      </c>
      <c r="J327" s="4">
        <v>7388.85</v>
      </c>
      <c r="K327" s="4">
        <v>5675</v>
      </c>
      <c r="L327" s="4">
        <v>1713.8500000000004</v>
      </c>
      <c r="M327" s="5">
        <v>41791</v>
      </c>
      <c r="N327" s="6">
        <v>6</v>
      </c>
      <c r="O327" s="3" t="s">
        <v>25</v>
      </c>
      <c r="P327" s="7" t="s">
        <v>21</v>
      </c>
    </row>
    <row r="328" spans="1:16" ht="13" x14ac:dyDescent="0.6">
      <c r="A328" s="2" t="s">
        <v>16</v>
      </c>
      <c r="B328" s="2" t="s">
        <v>39</v>
      </c>
      <c r="C328" s="3" t="s">
        <v>18</v>
      </c>
      <c r="D328" s="3" t="s">
        <v>50</v>
      </c>
      <c r="E328" s="2">
        <v>1761</v>
      </c>
      <c r="F328" s="4">
        <v>3</v>
      </c>
      <c r="G328" s="4">
        <v>350</v>
      </c>
      <c r="H328" s="4">
        <v>616350</v>
      </c>
      <c r="I328" s="4">
        <v>43144.5</v>
      </c>
      <c r="J328" s="4">
        <v>573205.5</v>
      </c>
      <c r="K328" s="4">
        <v>457860</v>
      </c>
      <c r="L328" s="4">
        <v>115345.5</v>
      </c>
      <c r="M328" s="5">
        <v>41699</v>
      </c>
      <c r="N328" s="6">
        <v>3</v>
      </c>
      <c r="O328" s="3" t="s">
        <v>29</v>
      </c>
      <c r="P328" s="7" t="s">
        <v>21</v>
      </c>
    </row>
    <row r="329" spans="1:16" ht="13" x14ac:dyDescent="0.6">
      <c r="A329" s="2" t="s">
        <v>42</v>
      </c>
      <c r="B329" s="2" t="s">
        <v>24</v>
      </c>
      <c r="C329" s="3" t="s">
        <v>18</v>
      </c>
      <c r="D329" s="3" t="s">
        <v>50</v>
      </c>
      <c r="E329" s="2">
        <v>448</v>
      </c>
      <c r="F329" s="4">
        <v>3</v>
      </c>
      <c r="G329" s="4">
        <v>300</v>
      </c>
      <c r="H329" s="4">
        <v>134400</v>
      </c>
      <c r="I329" s="4">
        <v>9408</v>
      </c>
      <c r="J329" s="4">
        <v>124992</v>
      </c>
      <c r="K329" s="4">
        <v>112000</v>
      </c>
      <c r="L329" s="4">
        <v>12992</v>
      </c>
      <c r="M329" s="5">
        <v>41791</v>
      </c>
      <c r="N329" s="6">
        <v>6</v>
      </c>
      <c r="O329" s="3" t="s">
        <v>25</v>
      </c>
      <c r="P329" s="7" t="s">
        <v>21</v>
      </c>
    </row>
    <row r="330" spans="1:16" ht="13" x14ac:dyDescent="0.6">
      <c r="A330" s="2" t="s">
        <v>42</v>
      </c>
      <c r="B330" s="2" t="s">
        <v>24</v>
      </c>
      <c r="C330" s="3" t="s">
        <v>18</v>
      </c>
      <c r="D330" s="3" t="s">
        <v>50</v>
      </c>
      <c r="E330" s="2">
        <v>2181</v>
      </c>
      <c r="F330" s="4">
        <v>3</v>
      </c>
      <c r="G330" s="4">
        <v>300</v>
      </c>
      <c r="H330" s="4">
        <v>654300</v>
      </c>
      <c r="I330" s="4">
        <v>45801</v>
      </c>
      <c r="J330" s="4">
        <v>608499</v>
      </c>
      <c r="K330" s="4">
        <v>545250</v>
      </c>
      <c r="L330" s="4">
        <v>63249</v>
      </c>
      <c r="M330" s="5">
        <v>41913</v>
      </c>
      <c r="N330" s="6">
        <v>10</v>
      </c>
      <c r="O330" s="3" t="s">
        <v>37</v>
      </c>
      <c r="P330" s="7" t="s">
        <v>21</v>
      </c>
    </row>
    <row r="331" spans="1:16" ht="13" x14ac:dyDescent="0.6">
      <c r="A331" s="2" t="s">
        <v>16</v>
      </c>
      <c r="B331" s="2" t="s">
        <v>24</v>
      </c>
      <c r="C331" s="3" t="s">
        <v>28</v>
      </c>
      <c r="D331" s="3" t="s">
        <v>50</v>
      </c>
      <c r="E331" s="2">
        <v>1976</v>
      </c>
      <c r="F331" s="4">
        <v>5</v>
      </c>
      <c r="G331" s="4">
        <v>20</v>
      </c>
      <c r="H331" s="4">
        <v>39520</v>
      </c>
      <c r="I331" s="4">
        <v>2766.4</v>
      </c>
      <c r="J331" s="4">
        <v>36753.599999999999</v>
      </c>
      <c r="K331" s="4">
        <v>19760</v>
      </c>
      <c r="L331" s="4">
        <v>16993.599999999999</v>
      </c>
      <c r="M331" s="5">
        <v>41913</v>
      </c>
      <c r="N331" s="6">
        <v>10</v>
      </c>
      <c r="O331" s="3" t="s">
        <v>37</v>
      </c>
      <c r="P331" s="7" t="s">
        <v>21</v>
      </c>
    </row>
    <row r="332" spans="1:16" ht="13" x14ac:dyDescent="0.6">
      <c r="A332" s="2" t="s">
        <v>42</v>
      </c>
      <c r="B332" s="2" t="s">
        <v>24</v>
      </c>
      <c r="C332" s="3" t="s">
        <v>28</v>
      </c>
      <c r="D332" s="3" t="s">
        <v>50</v>
      </c>
      <c r="E332" s="2">
        <v>2181</v>
      </c>
      <c r="F332" s="4">
        <v>5</v>
      </c>
      <c r="G332" s="4">
        <v>300</v>
      </c>
      <c r="H332" s="4">
        <v>654300</v>
      </c>
      <c r="I332" s="4">
        <v>45801</v>
      </c>
      <c r="J332" s="4">
        <v>608499</v>
      </c>
      <c r="K332" s="4">
        <v>545250</v>
      </c>
      <c r="L332" s="4">
        <v>63249</v>
      </c>
      <c r="M332" s="5">
        <v>41913</v>
      </c>
      <c r="N332" s="6">
        <v>10</v>
      </c>
      <c r="O332" s="3" t="s">
        <v>37</v>
      </c>
      <c r="P332" s="7" t="s">
        <v>21</v>
      </c>
    </row>
    <row r="333" spans="1:16" ht="13" x14ac:dyDescent="0.6">
      <c r="A333" s="2" t="s">
        <v>31</v>
      </c>
      <c r="B333" s="2" t="s">
        <v>22</v>
      </c>
      <c r="C333" s="3" t="s">
        <v>28</v>
      </c>
      <c r="D333" s="3" t="s">
        <v>50</v>
      </c>
      <c r="E333" s="2">
        <v>2500</v>
      </c>
      <c r="F333" s="4">
        <v>5</v>
      </c>
      <c r="G333" s="4">
        <v>125</v>
      </c>
      <c r="H333" s="4">
        <v>312500</v>
      </c>
      <c r="I333" s="4">
        <v>21875</v>
      </c>
      <c r="J333" s="4">
        <v>290625</v>
      </c>
      <c r="K333" s="4">
        <v>300000</v>
      </c>
      <c r="L333" s="4">
        <v>-9375</v>
      </c>
      <c r="M333" s="5">
        <v>41579</v>
      </c>
      <c r="N333" s="6">
        <v>11</v>
      </c>
      <c r="O333" s="3" t="s">
        <v>43</v>
      </c>
      <c r="P333" s="7" t="s">
        <v>38</v>
      </c>
    </row>
    <row r="334" spans="1:16" ht="13" x14ac:dyDescent="0.6">
      <c r="A334" s="2" t="s">
        <v>42</v>
      </c>
      <c r="B334" s="2" t="s">
        <v>17</v>
      </c>
      <c r="C334" s="3" t="s">
        <v>40</v>
      </c>
      <c r="D334" s="3" t="s">
        <v>50</v>
      </c>
      <c r="E334" s="2">
        <v>1702</v>
      </c>
      <c r="F334" s="4">
        <v>10</v>
      </c>
      <c r="G334" s="4">
        <v>300</v>
      </c>
      <c r="H334" s="4">
        <v>510600</v>
      </c>
      <c r="I334" s="4">
        <v>35742</v>
      </c>
      <c r="J334" s="4">
        <v>474858</v>
      </c>
      <c r="K334" s="4">
        <v>425500</v>
      </c>
      <c r="L334" s="4">
        <v>49358</v>
      </c>
      <c r="M334" s="5">
        <v>41760</v>
      </c>
      <c r="N334" s="6">
        <v>5</v>
      </c>
      <c r="O334" s="3" t="s">
        <v>49</v>
      </c>
      <c r="P334" s="7" t="s">
        <v>21</v>
      </c>
    </row>
    <row r="335" spans="1:16" ht="13" x14ac:dyDescent="0.6">
      <c r="A335" s="2" t="s">
        <v>42</v>
      </c>
      <c r="B335" s="2" t="s">
        <v>24</v>
      </c>
      <c r="C335" s="3" t="s">
        <v>40</v>
      </c>
      <c r="D335" s="3" t="s">
        <v>50</v>
      </c>
      <c r="E335" s="2">
        <v>448</v>
      </c>
      <c r="F335" s="4">
        <v>10</v>
      </c>
      <c r="G335" s="4">
        <v>300</v>
      </c>
      <c r="H335" s="4">
        <v>134400</v>
      </c>
      <c r="I335" s="4">
        <v>9408</v>
      </c>
      <c r="J335" s="4">
        <v>124992</v>
      </c>
      <c r="K335" s="4">
        <v>112000</v>
      </c>
      <c r="L335" s="4">
        <v>12992</v>
      </c>
      <c r="M335" s="5">
        <v>41791</v>
      </c>
      <c r="N335" s="6">
        <v>6</v>
      </c>
      <c r="O335" s="3" t="s">
        <v>25</v>
      </c>
      <c r="P335" s="7" t="s">
        <v>21</v>
      </c>
    </row>
    <row r="336" spans="1:16" ht="13" x14ac:dyDescent="0.6">
      <c r="A336" s="2" t="s">
        <v>31</v>
      </c>
      <c r="B336" s="2" t="s">
        <v>22</v>
      </c>
      <c r="C336" s="3" t="s">
        <v>40</v>
      </c>
      <c r="D336" s="3" t="s">
        <v>50</v>
      </c>
      <c r="E336" s="2">
        <v>3513</v>
      </c>
      <c r="F336" s="4">
        <v>10</v>
      </c>
      <c r="G336" s="4">
        <v>125</v>
      </c>
      <c r="H336" s="4">
        <v>439125</v>
      </c>
      <c r="I336" s="4">
        <v>30738.75</v>
      </c>
      <c r="J336" s="4">
        <v>408386.25</v>
      </c>
      <c r="K336" s="4">
        <v>421560</v>
      </c>
      <c r="L336" s="4">
        <v>-13173.75</v>
      </c>
      <c r="M336" s="5">
        <v>41821</v>
      </c>
      <c r="N336" s="6">
        <v>7</v>
      </c>
      <c r="O336" s="3" t="s">
        <v>32</v>
      </c>
      <c r="P336" s="7" t="s">
        <v>21</v>
      </c>
    </row>
    <row r="337" spans="1:16" ht="13" x14ac:dyDescent="0.6">
      <c r="A337" s="2" t="s">
        <v>23</v>
      </c>
      <c r="B337" s="2" t="s">
        <v>24</v>
      </c>
      <c r="C337" s="3" t="s">
        <v>40</v>
      </c>
      <c r="D337" s="3" t="s">
        <v>50</v>
      </c>
      <c r="E337" s="2">
        <v>2101</v>
      </c>
      <c r="F337" s="4">
        <v>10</v>
      </c>
      <c r="G337" s="4">
        <v>15</v>
      </c>
      <c r="H337" s="4">
        <v>31515</v>
      </c>
      <c r="I337" s="4">
        <v>2206.0500000000002</v>
      </c>
      <c r="J337" s="4">
        <v>29308.95</v>
      </c>
      <c r="K337" s="4">
        <v>21010</v>
      </c>
      <c r="L337" s="4">
        <v>8298.9500000000007</v>
      </c>
      <c r="M337" s="5">
        <v>41852</v>
      </c>
      <c r="N337" s="6">
        <v>8</v>
      </c>
      <c r="O337" s="3" t="s">
        <v>35</v>
      </c>
      <c r="P337" s="7" t="s">
        <v>21</v>
      </c>
    </row>
    <row r="338" spans="1:16" ht="13" x14ac:dyDescent="0.6">
      <c r="A338" s="2" t="s">
        <v>23</v>
      </c>
      <c r="B338" s="2" t="s">
        <v>39</v>
      </c>
      <c r="C338" s="3" t="s">
        <v>40</v>
      </c>
      <c r="D338" s="3" t="s">
        <v>50</v>
      </c>
      <c r="E338" s="2">
        <v>2931</v>
      </c>
      <c r="F338" s="4">
        <v>10</v>
      </c>
      <c r="G338" s="4">
        <v>15</v>
      </c>
      <c r="H338" s="4">
        <v>43965</v>
      </c>
      <c r="I338" s="4">
        <v>3077.55</v>
      </c>
      <c r="J338" s="4">
        <v>40887.449999999997</v>
      </c>
      <c r="K338" s="4">
        <v>29310</v>
      </c>
      <c r="L338" s="4">
        <v>11577.449999999997</v>
      </c>
      <c r="M338" s="5">
        <v>41518</v>
      </c>
      <c r="N338" s="6">
        <v>9</v>
      </c>
      <c r="O338" s="3" t="s">
        <v>36</v>
      </c>
      <c r="P338" s="7" t="s">
        <v>38</v>
      </c>
    </row>
    <row r="339" spans="1:16" ht="13" x14ac:dyDescent="0.6">
      <c r="A339" s="2" t="s">
        <v>16</v>
      </c>
      <c r="B339" s="2" t="s">
        <v>24</v>
      </c>
      <c r="C339" s="3" t="s">
        <v>40</v>
      </c>
      <c r="D339" s="3" t="s">
        <v>50</v>
      </c>
      <c r="E339" s="2">
        <v>1535</v>
      </c>
      <c r="F339" s="4">
        <v>10</v>
      </c>
      <c r="G339" s="4">
        <v>20</v>
      </c>
      <c r="H339" s="4">
        <v>30700</v>
      </c>
      <c r="I339" s="4">
        <v>2149</v>
      </c>
      <c r="J339" s="4">
        <v>28551</v>
      </c>
      <c r="K339" s="4">
        <v>15350</v>
      </c>
      <c r="L339" s="4">
        <v>13201</v>
      </c>
      <c r="M339" s="5">
        <v>41883</v>
      </c>
      <c r="N339" s="6">
        <v>9</v>
      </c>
      <c r="O339" s="3" t="s">
        <v>36</v>
      </c>
      <c r="P339" s="7" t="s">
        <v>21</v>
      </c>
    </row>
    <row r="340" spans="1:16" ht="13" x14ac:dyDescent="0.6">
      <c r="A340" s="2" t="s">
        <v>42</v>
      </c>
      <c r="B340" s="2" t="s">
        <v>22</v>
      </c>
      <c r="C340" s="3" t="s">
        <v>40</v>
      </c>
      <c r="D340" s="3" t="s">
        <v>50</v>
      </c>
      <c r="E340" s="2">
        <v>1123</v>
      </c>
      <c r="F340" s="4">
        <v>10</v>
      </c>
      <c r="G340" s="4">
        <v>300</v>
      </c>
      <c r="H340" s="4">
        <v>336900</v>
      </c>
      <c r="I340" s="4">
        <v>23583</v>
      </c>
      <c r="J340" s="4">
        <v>313317</v>
      </c>
      <c r="K340" s="4">
        <v>280750</v>
      </c>
      <c r="L340" s="4">
        <v>32567</v>
      </c>
      <c r="M340" s="5">
        <v>41518</v>
      </c>
      <c r="N340" s="6">
        <v>9</v>
      </c>
      <c r="O340" s="3" t="s">
        <v>36</v>
      </c>
      <c r="P340" s="7" t="s">
        <v>38</v>
      </c>
    </row>
    <row r="341" spans="1:16" ht="13" x14ac:dyDescent="0.6">
      <c r="A341" s="2" t="s">
        <v>42</v>
      </c>
      <c r="B341" s="2" t="s">
        <v>17</v>
      </c>
      <c r="C341" s="3" t="s">
        <v>40</v>
      </c>
      <c r="D341" s="3" t="s">
        <v>50</v>
      </c>
      <c r="E341" s="2">
        <v>1404</v>
      </c>
      <c r="F341" s="4">
        <v>10</v>
      </c>
      <c r="G341" s="4">
        <v>300</v>
      </c>
      <c r="H341" s="4">
        <v>421200</v>
      </c>
      <c r="I341" s="4">
        <v>29484</v>
      </c>
      <c r="J341" s="4">
        <v>391716</v>
      </c>
      <c r="K341" s="4">
        <v>351000</v>
      </c>
      <c r="L341" s="4">
        <v>40716</v>
      </c>
      <c r="M341" s="5">
        <v>41579</v>
      </c>
      <c r="N341" s="6">
        <v>11</v>
      </c>
      <c r="O341" s="3" t="s">
        <v>43</v>
      </c>
      <c r="P341" s="7" t="s">
        <v>38</v>
      </c>
    </row>
    <row r="342" spans="1:16" ht="13" x14ac:dyDescent="0.6">
      <c r="A342" s="2" t="s">
        <v>30</v>
      </c>
      <c r="B342" s="2" t="s">
        <v>26</v>
      </c>
      <c r="C342" s="3" t="s">
        <v>40</v>
      </c>
      <c r="D342" s="3" t="s">
        <v>50</v>
      </c>
      <c r="E342" s="2">
        <v>2763</v>
      </c>
      <c r="F342" s="4">
        <v>10</v>
      </c>
      <c r="G342" s="4">
        <v>12</v>
      </c>
      <c r="H342" s="4">
        <v>33156</v>
      </c>
      <c r="I342" s="4">
        <v>2320.92</v>
      </c>
      <c r="J342" s="4">
        <v>30835.08</v>
      </c>
      <c r="K342" s="4">
        <v>8289</v>
      </c>
      <c r="L342" s="4">
        <v>22546.080000000002</v>
      </c>
      <c r="M342" s="5">
        <v>41579</v>
      </c>
      <c r="N342" s="6">
        <v>11</v>
      </c>
      <c r="O342" s="3" t="s">
        <v>43</v>
      </c>
      <c r="P342" s="7" t="s">
        <v>38</v>
      </c>
    </row>
    <row r="343" spans="1:16" ht="13" x14ac:dyDescent="0.6">
      <c r="A343" s="2" t="s">
        <v>16</v>
      </c>
      <c r="B343" s="2" t="s">
        <v>22</v>
      </c>
      <c r="C343" s="3" t="s">
        <v>40</v>
      </c>
      <c r="D343" s="3" t="s">
        <v>50</v>
      </c>
      <c r="E343" s="2">
        <v>2125</v>
      </c>
      <c r="F343" s="4">
        <v>10</v>
      </c>
      <c r="G343" s="4">
        <v>7</v>
      </c>
      <c r="H343" s="4">
        <v>14875</v>
      </c>
      <c r="I343" s="4">
        <v>1041.25</v>
      </c>
      <c r="J343" s="4">
        <v>13833.75</v>
      </c>
      <c r="K343" s="4">
        <v>10625</v>
      </c>
      <c r="L343" s="4">
        <v>3208.75</v>
      </c>
      <c r="M343" s="5">
        <v>41609</v>
      </c>
      <c r="N343" s="6">
        <v>12</v>
      </c>
      <c r="O343" s="3" t="s">
        <v>27</v>
      </c>
      <c r="P343" s="7" t="s">
        <v>38</v>
      </c>
    </row>
    <row r="344" spans="1:16" ht="13" x14ac:dyDescent="0.6">
      <c r="A344" s="2" t="s">
        <v>42</v>
      </c>
      <c r="B344" s="2" t="s">
        <v>24</v>
      </c>
      <c r="C344" s="3" t="s">
        <v>44</v>
      </c>
      <c r="D344" s="3" t="s">
        <v>50</v>
      </c>
      <c r="E344" s="2">
        <v>1659</v>
      </c>
      <c r="F344" s="4">
        <v>120</v>
      </c>
      <c r="G344" s="4">
        <v>300</v>
      </c>
      <c r="H344" s="4">
        <v>497700</v>
      </c>
      <c r="I344" s="4">
        <v>34839</v>
      </c>
      <c r="J344" s="4">
        <v>462861</v>
      </c>
      <c r="K344" s="4">
        <v>414750</v>
      </c>
      <c r="L344" s="4">
        <v>48111</v>
      </c>
      <c r="M344" s="5">
        <v>41821</v>
      </c>
      <c r="N344" s="6">
        <v>7</v>
      </c>
      <c r="O344" s="3" t="s">
        <v>32</v>
      </c>
      <c r="P344" s="7" t="s">
        <v>21</v>
      </c>
    </row>
    <row r="345" spans="1:16" ht="13" x14ac:dyDescent="0.6">
      <c r="A345" s="2" t="s">
        <v>16</v>
      </c>
      <c r="B345" s="2" t="s">
        <v>26</v>
      </c>
      <c r="C345" s="3" t="s">
        <v>44</v>
      </c>
      <c r="D345" s="3" t="s">
        <v>50</v>
      </c>
      <c r="E345" s="2">
        <v>609</v>
      </c>
      <c r="F345" s="4">
        <v>120</v>
      </c>
      <c r="G345" s="4">
        <v>20</v>
      </c>
      <c r="H345" s="4">
        <v>12180</v>
      </c>
      <c r="I345" s="4">
        <v>852.6</v>
      </c>
      <c r="J345" s="4">
        <v>11327.4</v>
      </c>
      <c r="K345" s="4">
        <v>6090</v>
      </c>
      <c r="L345" s="4">
        <v>5237.3999999999996</v>
      </c>
      <c r="M345" s="5">
        <v>41852</v>
      </c>
      <c r="N345" s="6">
        <v>8</v>
      </c>
      <c r="O345" s="3" t="s">
        <v>35</v>
      </c>
      <c r="P345" s="7" t="s">
        <v>21</v>
      </c>
    </row>
    <row r="346" spans="1:16" ht="13" x14ac:dyDescent="0.6">
      <c r="A346" s="2" t="s">
        <v>31</v>
      </c>
      <c r="B346" s="2" t="s">
        <v>22</v>
      </c>
      <c r="C346" s="3" t="s">
        <v>44</v>
      </c>
      <c r="D346" s="3" t="s">
        <v>50</v>
      </c>
      <c r="E346" s="2">
        <v>2087</v>
      </c>
      <c r="F346" s="4">
        <v>120</v>
      </c>
      <c r="G346" s="4">
        <v>125</v>
      </c>
      <c r="H346" s="4">
        <v>260875</v>
      </c>
      <c r="I346" s="4">
        <v>18261.25</v>
      </c>
      <c r="J346" s="4">
        <v>242613.75</v>
      </c>
      <c r="K346" s="4">
        <v>250440</v>
      </c>
      <c r="L346" s="4">
        <v>-7826.25</v>
      </c>
      <c r="M346" s="5">
        <v>41883</v>
      </c>
      <c r="N346" s="6">
        <v>9</v>
      </c>
      <c r="O346" s="3" t="s">
        <v>36</v>
      </c>
      <c r="P346" s="7" t="s">
        <v>21</v>
      </c>
    </row>
    <row r="347" spans="1:16" ht="13" x14ac:dyDescent="0.6">
      <c r="A347" s="2" t="s">
        <v>16</v>
      </c>
      <c r="B347" s="2" t="s">
        <v>24</v>
      </c>
      <c r="C347" s="3" t="s">
        <v>44</v>
      </c>
      <c r="D347" s="3" t="s">
        <v>50</v>
      </c>
      <c r="E347" s="2">
        <v>1976</v>
      </c>
      <c r="F347" s="4">
        <v>120</v>
      </c>
      <c r="G347" s="4">
        <v>20</v>
      </c>
      <c r="H347" s="4">
        <v>39520</v>
      </c>
      <c r="I347" s="4">
        <v>2766.4</v>
      </c>
      <c r="J347" s="4">
        <v>36753.599999999999</v>
      </c>
      <c r="K347" s="4">
        <v>19760</v>
      </c>
      <c r="L347" s="4">
        <v>16993.599999999999</v>
      </c>
      <c r="M347" s="5">
        <v>41913</v>
      </c>
      <c r="N347" s="6">
        <v>10</v>
      </c>
      <c r="O347" s="3" t="s">
        <v>37</v>
      </c>
      <c r="P347" s="7" t="s">
        <v>21</v>
      </c>
    </row>
    <row r="348" spans="1:16" ht="13" x14ac:dyDescent="0.6">
      <c r="A348" s="2" t="s">
        <v>16</v>
      </c>
      <c r="B348" s="2" t="s">
        <v>39</v>
      </c>
      <c r="C348" s="3" t="s">
        <v>44</v>
      </c>
      <c r="D348" s="3" t="s">
        <v>50</v>
      </c>
      <c r="E348" s="2">
        <v>1421</v>
      </c>
      <c r="F348" s="4">
        <v>120</v>
      </c>
      <c r="G348" s="4">
        <v>20</v>
      </c>
      <c r="H348" s="4">
        <v>28420</v>
      </c>
      <c r="I348" s="4">
        <v>1989.4</v>
      </c>
      <c r="J348" s="4">
        <v>26430.6</v>
      </c>
      <c r="K348" s="4">
        <v>14210</v>
      </c>
      <c r="L348" s="4">
        <v>12220.599999999999</v>
      </c>
      <c r="M348" s="5">
        <v>41609</v>
      </c>
      <c r="N348" s="6">
        <v>12</v>
      </c>
      <c r="O348" s="3" t="s">
        <v>27</v>
      </c>
      <c r="P348" s="7" t="s">
        <v>38</v>
      </c>
    </row>
    <row r="349" spans="1:16" ht="13" x14ac:dyDescent="0.6">
      <c r="A349" s="2" t="s">
        <v>42</v>
      </c>
      <c r="B349" s="2" t="s">
        <v>39</v>
      </c>
      <c r="C349" s="3" t="s">
        <v>44</v>
      </c>
      <c r="D349" s="3" t="s">
        <v>50</v>
      </c>
      <c r="E349" s="2">
        <v>1372</v>
      </c>
      <c r="F349" s="4">
        <v>120</v>
      </c>
      <c r="G349" s="4">
        <v>300</v>
      </c>
      <c r="H349" s="4">
        <v>411600</v>
      </c>
      <c r="I349" s="4">
        <v>28812</v>
      </c>
      <c r="J349" s="4">
        <v>382788</v>
      </c>
      <c r="K349" s="4">
        <v>343000</v>
      </c>
      <c r="L349" s="4">
        <v>39788</v>
      </c>
      <c r="M349" s="5">
        <v>41974</v>
      </c>
      <c r="N349" s="6">
        <v>12</v>
      </c>
      <c r="O349" s="3" t="s">
        <v>27</v>
      </c>
      <c r="P349" s="7" t="s">
        <v>21</v>
      </c>
    </row>
    <row r="350" spans="1:16" ht="13" x14ac:dyDescent="0.6">
      <c r="A350" s="2" t="s">
        <v>16</v>
      </c>
      <c r="B350" s="2" t="s">
        <v>22</v>
      </c>
      <c r="C350" s="3" t="s">
        <v>44</v>
      </c>
      <c r="D350" s="3" t="s">
        <v>50</v>
      </c>
      <c r="E350" s="2">
        <v>588</v>
      </c>
      <c r="F350" s="4">
        <v>120</v>
      </c>
      <c r="G350" s="4">
        <v>20</v>
      </c>
      <c r="H350" s="4">
        <v>11760</v>
      </c>
      <c r="I350" s="4">
        <v>823.2</v>
      </c>
      <c r="J350" s="4">
        <v>10936.8</v>
      </c>
      <c r="K350" s="4">
        <v>5880</v>
      </c>
      <c r="L350" s="4">
        <v>5056.7999999999993</v>
      </c>
      <c r="M350" s="5">
        <v>41609</v>
      </c>
      <c r="N350" s="6">
        <v>12</v>
      </c>
      <c r="O350" s="3" t="s">
        <v>27</v>
      </c>
      <c r="P350" s="7" t="s">
        <v>38</v>
      </c>
    </row>
    <row r="351" spans="1:16" ht="13" x14ac:dyDescent="0.6">
      <c r="A351" s="2" t="s">
        <v>30</v>
      </c>
      <c r="B351" s="2" t="s">
        <v>17</v>
      </c>
      <c r="C351" s="3" t="s">
        <v>45</v>
      </c>
      <c r="D351" s="3" t="s">
        <v>50</v>
      </c>
      <c r="E351" s="2">
        <v>3244.5</v>
      </c>
      <c r="F351" s="4">
        <v>250</v>
      </c>
      <c r="G351" s="4">
        <v>12</v>
      </c>
      <c r="H351" s="4">
        <v>38934</v>
      </c>
      <c r="I351" s="4">
        <v>2725.38</v>
      </c>
      <c r="J351" s="4">
        <v>36208.620000000003</v>
      </c>
      <c r="K351" s="4">
        <v>9733.5</v>
      </c>
      <c r="L351" s="4">
        <v>26475.120000000003</v>
      </c>
      <c r="M351" s="5">
        <v>41640</v>
      </c>
      <c r="N351" s="6">
        <v>1</v>
      </c>
      <c r="O351" s="3" t="s">
        <v>20</v>
      </c>
      <c r="P351" s="7" t="s">
        <v>21</v>
      </c>
    </row>
    <row r="352" spans="1:16" ht="13" x14ac:dyDescent="0.6">
      <c r="A352" s="2" t="s">
        <v>42</v>
      </c>
      <c r="B352" s="2" t="s">
        <v>24</v>
      </c>
      <c r="C352" s="3" t="s">
        <v>45</v>
      </c>
      <c r="D352" s="3" t="s">
        <v>50</v>
      </c>
      <c r="E352" s="2">
        <v>959</v>
      </c>
      <c r="F352" s="4">
        <v>250</v>
      </c>
      <c r="G352" s="4">
        <v>300</v>
      </c>
      <c r="H352" s="4">
        <v>287700</v>
      </c>
      <c r="I352" s="4">
        <v>20139</v>
      </c>
      <c r="J352" s="4">
        <v>267561</v>
      </c>
      <c r="K352" s="4">
        <v>239750</v>
      </c>
      <c r="L352" s="4">
        <v>27811</v>
      </c>
      <c r="M352" s="5">
        <v>41671</v>
      </c>
      <c r="N352" s="6">
        <v>2</v>
      </c>
      <c r="O352" s="3" t="s">
        <v>41</v>
      </c>
      <c r="P352" s="7" t="s">
        <v>21</v>
      </c>
    </row>
    <row r="353" spans="1:16" ht="13" x14ac:dyDescent="0.6">
      <c r="A353" s="2" t="s">
        <v>42</v>
      </c>
      <c r="B353" s="2" t="s">
        <v>26</v>
      </c>
      <c r="C353" s="3" t="s">
        <v>45</v>
      </c>
      <c r="D353" s="3" t="s">
        <v>50</v>
      </c>
      <c r="E353" s="2">
        <v>2747</v>
      </c>
      <c r="F353" s="4">
        <v>250</v>
      </c>
      <c r="G353" s="4">
        <v>300</v>
      </c>
      <c r="H353" s="4">
        <v>824100</v>
      </c>
      <c r="I353" s="4">
        <v>57687</v>
      </c>
      <c r="J353" s="4">
        <v>766413</v>
      </c>
      <c r="K353" s="4">
        <v>686750</v>
      </c>
      <c r="L353" s="4">
        <v>79663</v>
      </c>
      <c r="M353" s="5">
        <v>41671</v>
      </c>
      <c r="N353" s="6">
        <v>2</v>
      </c>
      <c r="O353" s="3" t="s">
        <v>41</v>
      </c>
      <c r="P353" s="7" t="s">
        <v>21</v>
      </c>
    </row>
    <row r="354" spans="1:16" ht="13" x14ac:dyDescent="0.6">
      <c r="A354" s="2" t="s">
        <v>31</v>
      </c>
      <c r="B354" s="2" t="s">
        <v>17</v>
      </c>
      <c r="C354" s="3" t="s">
        <v>47</v>
      </c>
      <c r="D354" s="3" t="s">
        <v>50</v>
      </c>
      <c r="E354" s="2">
        <v>1645</v>
      </c>
      <c r="F354" s="4">
        <v>260</v>
      </c>
      <c r="G354" s="4">
        <v>125</v>
      </c>
      <c r="H354" s="4">
        <v>205625</v>
      </c>
      <c r="I354" s="4">
        <v>14393.75</v>
      </c>
      <c r="J354" s="4">
        <v>191231.25</v>
      </c>
      <c r="K354" s="4">
        <v>197400</v>
      </c>
      <c r="L354" s="4">
        <v>-6168.75</v>
      </c>
      <c r="M354" s="5">
        <v>41760</v>
      </c>
      <c r="N354" s="6">
        <v>5</v>
      </c>
      <c r="O354" s="3" t="s">
        <v>49</v>
      </c>
      <c r="P354" s="7" t="s">
        <v>21</v>
      </c>
    </row>
    <row r="355" spans="1:16" ht="13" x14ac:dyDescent="0.6">
      <c r="A355" s="2" t="s">
        <v>16</v>
      </c>
      <c r="B355" s="2" t="s">
        <v>24</v>
      </c>
      <c r="C355" s="3" t="s">
        <v>47</v>
      </c>
      <c r="D355" s="3" t="s">
        <v>50</v>
      </c>
      <c r="E355" s="2">
        <v>2876</v>
      </c>
      <c r="F355" s="4">
        <v>260</v>
      </c>
      <c r="G355" s="4">
        <v>350</v>
      </c>
      <c r="H355" s="4">
        <v>1006600</v>
      </c>
      <c r="I355" s="4">
        <v>70462</v>
      </c>
      <c r="J355" s="4">
        <v>936138</v>
      </c>
      <c r="K355" s="4">
        <v>747760</v>
      </c>
      <c r="L355" s="4">
        <v>188378</v>
      </c>
      <c r="M355" s="5">
        <v>41883</v>
      </c>
      <c r="N355" s="6">
        <v>9</v>
      </c>
      <c r="O355" s="3" t="s">
        <v>36</v>
      </c>
      <c r="P355" s="7" t="s">
        <v>21</v>
      </c>
    </row>
    <row r="356" spans="1:16" ht="13" x14ac:dyDescent="0.6">
      <c r="A356" s="2" t="s">
        <v>31</v>
      </c>
      <c r="B356" s="2" t="s">
        <v>22</v>
      </c>
      <c r="C356" s="3" t="s">
        <v>47</v>
      </c>
      <c r="D356" s="3" t="s">
        <v>50</v>
      </c>
      <c r="E356" s="2">
        <v>994</v>
      </c>
      <c r="F356" s="4">
        <v>260</v>
      </c>
      <c r="G356" s="4">
        <v>125</v>
      </c>
      <c r="H356" s="4">
        <v>124250</v>
      </c>
      <c r="I356" s="4">
        <v>8697.5</v>
      </c>
      <c r="J356" s="4">
        <v>115552.5</v>
      </c>
      <c r="K356" s="4">
        <v>119280</v>
      </c>
      <c r="L356" s="4">
        <v>-3727.5</v>
      </c>
      <c r="M356" s="5">
        <v>41518</v>
      </c>
      <c r="N356" s="6">
        <v>9</v>
      </c>
      <c r="O356" s="3" t="s">
        <v>36</v>
      </c>
      <c r="P356" s="7" t="s">
        <v>38</v>
      </c>
    </row>
    <row r="357" spans="1:16" ht="13" x14ac:dyDescent="0.6">
      <c r="A357" s="2" t="s">
        <v>16</v>
      </c>
      <c r="B357" s="2" t="s">
        <v>17</v>
      </c>
      <c r="C357" s="3" t="s">
        <v>47</v>
      </c>
      <c r="D357" s="3" t="s">
        <v>50</v>
      </c>
      <c r="E357" s="2">
        <v>1118</v>
      </c>
      <c r="F357" s="4">
        <v>260</v>
      </c>
      <c r="G357" s="4">
        <v>20</v>
      </c>
      <c r="H357" s="4">
        <v>22360</v>
      </c>
      <c r="I357" s="4">
        <v>1565.2</v>
      </c>
      <c r="J357" s="4">
        <v>20794.8</v>
      </c>
      <c r="K357" s="4">
        <v>11180</v>
      </c>
      <c r="L357" s="4">
        <v>9614.7999999999993</v>
      </c>
      <c r="M357" s="5">
        <v>41944</v>
      </c>
      <c r="N357" s="6">
        <v>11</v>
      </c>
      <c r="O357" s="3" t="s">
        <v>43</v>
      </c>
      <c r="P357" s="7" t="s">
        <v>21</v>
      </c>
    </row>
    <row r="358" spans="1:16" ht="13" x14ac:dyDescent="0.6">
      <c r="A358" s="2" t="s">
        <v>42</v>
      </c>
      <c r="B358" s="2" t="s">
        <v>39</v>
      </c>
      <c r="C358" s="3" t="s">
        <v>47</v>
      </c>
      <c r="D358" s="3" t="s">
        <v>50</v>
      </c>
      <c r="E358" s="2">
        <v>1372</v>
      </c>
      <c r="F358" s="4">
        <v>260</v>
      </c>
      <c r="G358" s="4">
        <v>300</v>
      </c>
      <c r="H358" s="4">
        <v>411600</v>
      </c>
      <c r="I358" s="4">
        <v>28812</v>
      </c>
      <c r="J358" s="4">
        <v>382788</v>
      </c>
      <c r="K358" s="4">
        <v>343000</v>
      </c>
      <c r="L358" s="4">
        <v>39788</v>
      </c>
      <c r="M358" s="5">
        <v>41974</v>
      </c>
      <c r="N358" s="6">
        <v>12</v>
      </c>
      <c r="O358" s="3" t="s">
        <v>27</v>
      </c>
      <c r="P358" s="7" t="s">
        <v>21</v>
      </c>
    </row>
    <row r="359" spans="1:16" ht="13" x14ac:dyDescent="0.6">
      <c r="A359" s="2" t="s">
        <v>16</v>
      </c>
      <c r="B359" s="2" t="s">
        <v>17</v>
      </c>
      <c r="C359" s="3" t="s">
        <v>28</v>
      </c>
      <c r="D359" s="3" t="s">
        <v>50</v>
      </c>
      <c r="E359" s="2">
        <v>488</v>
      </c>
      <c r="F359" s="4">
        <v>5</v>
      </c>
      <c r="G359" s="4">
        <v>7</v>
      </c>
      <c r="H359" s="4">
        <v>3416</v>
      </c>
      <c r="I359" s="4">
        <v>273.27999999999997</v>
      </c>
      <c r="J359" s="4">
        <v>3142.7200000000003</v>
      </c>
      <c r="K359" s="4">
        <v>2440</v>
      </c>
      <c r="L359" s="4">
        <v>702.72000000000025</v>
      </c>
      <c r="M359" s="5">
        <v>41671</v>
      </c>
      <c r="N359" s="6">
        <v>2</v>
      </c>
      <c r="O359" s="3" t="s">
        <v>41</v>
      </c>
      <c r="P359" s="7" t="s">
        <v>21</v>
      </c>
    </row>
    <row r="360" spans="1:16" ht="13" x14ac:dyDescent="0.6">
      <c r="A360" s="2" t="s">
        <v>16</v>
      </c>
      <c r="B360" s="2" t="s">
        <v>39</v>
      </c>
      <c r="C360" s="3" t="s">
        <v>28</v>
      </c>
      <c r="D360" s="3" t="s">
        <v>50</v>
      </c>
      <c r="E360" s="2">
        <v>1282</v>
      </c>
      <c r="F360" s="4">
        <v>5</v>
      </c>
      <c r="G360" s="4">
        <v>20</v>
      </c>
      <c r="H360" s="4">
        <v>25640</v>
      </c>
      <c r="I360" s="4">
        <v>2051.1999999999998</v>
      </c>
      <c r="J360" s="4">
        <v>23588.799999999999</v>
      </c>
      <c r="K360" s="4">
        <v>12820</v>
      </c>
      <c r="L360" s="4">
        <v>10768.8</v>
      </c>
      <c r="M360" s="5">
        <v>41791</v>
      </c>
      <c r="N360" s="6">
        <v>6</v>
      </c>
      <c r="O360" s="3" t="s">
        <v>25</v>
      </c>
      <c r="P360" s="7" t="s">
        <v>21</v>
      </c>
    </row>
    <row r="361" spans="1:16" ht="13" x14ac:dyDescent="0.6">
      <c r="A361" s="2" t="s">
        <v>16</v>
      </c>
      <c r="B361" s="2" t="s">
        <v>17</v>
      </c>
      <c r="C361" s="3" t="s">
        <v>40</v>
      </c>
      <c r="D361" s="3" t="s">
        <v>50</v>
      </c>
      <c r="E361" s="2">
        <v>257</v>
      </c>
      <c r="F361" s="4">
        <v>10</v>
      </c>
      <c r="G361" s="4">
        <v>7</v>
      </c>
      <c r="H361" s="4">
        <v>1799</v>
      </c>
      <c r="I361" s="4">
        <v>143.91999999999999</v>
      </c>
      <c r="J361" s="4">
        <v>1655.08</v>
      </c>
      <c r="K361" s="4">
        <v>1285</v>
      </c>
      <c r="L361" s="4">
        <v>370.07999999999993</v>
      </c>
      <c r="M361" s="5">
        <v>41760</v>
      </c>
      <c r="N361" s="6">
        <v>5</v>
      </c>
      <c r="O361" s="3" t="s">
        <v>49</v>
      </c>
      <c r="P361" s="7" t="s">
        <v>21</v>
      </c>
    </row>
    <row r="362" spans="1:16" ht="13" x14ac:dyDescent="0.6">
      <c r="A362" s="2" t="s">
        <v>16</v>
      </c>
      <c r="B362" s="2" t="s">
        <v>39</v>
      </c>
      <c r="C362" s="3" t="s">
        <v>47</v>
      </c>
      <c r="D362" s="3" t="s">
        <v>50</v>
      </c>
      <c r="E362" s="2">
        <v>1282</v>
      </c>
      <c r="F362" s="4">
        <v>260</v>
      </c>
      <c r="G362" s="4">
        <v>20</v>
      </c>
      <c r="H362" s="4">
        <v>25640</v>
      </c>
      <c r="I362" s="4">
        <v>2051.1999999999998</v>
      </c>
      <c r="J362" s="4">
        <v>23588.799999999999</v>
      </c>
      <c r="K362" s="4">
        <v>12820</v>
      </c>
      <c r="L362" s="4">
        <v>10768.8</v>
      </c>
      <c r="M362" s="5">
        <v>41791</v>
      </c>
      <c r="N362" s="6">
        <v>6</v>
      </c>
      <c r="O362" s="3" t="s">
        <v>25</v>
      </c>
      <c r="P362" s="7" t="s">
        <v>21</v>
      </c>
    </row>
    <row r="363" spans="1:16" ht="13" x14ac:dyDescent="0.6">
      <c r="A363" s="2" t="s">
        <v>31</v>
      </c>
      <c r="B363" s="2" t="s">
        <v>26</v>
      </c>
      <c r="C363" s="3" t="s">
        <v>18</v>
      </c>
      <c r="D363" s="3" t="s">
        <v>50</v>
      </c>
      <c r="E363" s="2">
        <v>1540</v>
      </c>
      <c r="F363" s="4">
        <v>3</v>
      </c>
      <c r="G363" s="4">
        <v>125</v>
      </c>
      <c r="H363" s="4">
        <v>192500</v>
      </c>
      <c r="I363" s="4">
        <v>15400</v>
      </c>
      <c r="J363" s="4">
        <v>177100</v>
      </c>
      <c r="K363" s="4">
        <v>184800</v>
      </c>
      <c r="L363" s="4">
        <v>-7700</v>
      </c>
      <c r="M363" s="5">
        <v>41852</v>
      </c>
      <c r="N363" s="6">
        <v>8</v>
      </c>
      <c r="O363" s="3" t="s">
        <v>35</v>
      </c>
      <c r="P363" s="7" t="s">
        <v>21</v>
      </c>
    </row>
    <row r="364" spans="1:16" ht="13" x14ac:dyDescent="0.6">
      <c r="A364" s="2" t="s">
        <v>23</v>
      </c>
      <c r="B364" s="2" t="s">
        <v>24</v>
      </c>
      <c r="C364" s="3" t="s">
        <v>18</v>
      </c>
      <c r="D364" s="3" t="s">
        <v>50</v>
      </c>
      <c r="E364" s="2">
        <v>490</v>
      </c>
      <c r="F364" s="4">
        <v>3</v>
      </c>
      <c r="G364" s="4">
        <v>15</v>
      </c>
      <c r="H364" s="4">
        <v>7350</v>
      </c>
      <c r="I364" s="4">
        <v>588</v>
      </c>
      <c r="J364" s="4">
        <v>6762</v>
      </c>
      <c r="K364" s="4">
        <v>4900</v>
      </c>
      <c r="L364" s="4">
        <v>1862</v>
      </c>
      <c r="M364" s="5">
        <v>41944</v>
      </c>
      <c r="N364" s="6">
        <v>11</v>
      </c>
      <c r="O364" s="3" t="s">
        <v>43</v>
      </c>
      <c r="P364" s="7" t="s">
        <v>21</v>
      </c>
    </row>
    <row r="365" spans="1:16" ht="13" x14ac:dyDescent="0.6">
      <c r="A365" s="2" t="s">
        <v>16</v>
      </c>
      <c r="B365" s="2" t="s">
        <v>26</v>
      </c>
      <c r="C365" s="3" t="s">
        <v>18</v>
      </c>
      <c r="D365" s="3" t="s">
        <v>50</v>
      </c>
      <c r="E365" s="2">
        <v>1362</v>
      </c>
      <c r="F365" s="4">
        <v>3</v>
      </c>
      <c r="G365" s="4">
        <v>350</v>
      </c>
      <c r="H365" s="4">
        <v>476700</v>
      </c>
      <c r="I365" s="4">
        <v>38136</v>
      </c>
      <c r="J365" s="4">
        <v>438564</v>
      </c>
      <c r="K365" s="4">
        <v>354120</v>
      </c>
      <c r="L365" s="4">
        <v>84444</v>
      </c>
      <c r="M365" s="5">
        <v>41974</v>
      </c>
      <c r="N365" s="6">
        <v>12</v>
      </c>
      <c r="O365" s="3" t="s">
        <v>27</v>
      </c>
      <c r="P365" s="7" t="s">
        <v>21</v>
      </c>
    </row>
    <row r="366" spans="1:16" ht="13" x14ac:dyDescent="0.6">
      <c r="A366" s="2" t="s">
        <v>23</v>
      </c>
      <c r="B366" s="2" t="s">
        <v>24</v>
      </c>
      <c r="C366" s="3" t="s">
        <v>28</v>
      </c>
      <c r="D366" s="3" t="s">
        <v>50</v>
      </c>
      <c r="E366" s="2">
        <v>2501</v>
      </c>
      <c r="F366" s="4">
        <v>5</v>
      </c>
      <c r="G366" s="4">
        <v>15</v>
      </c>
      <c r="H366" s="4">
        <v>37515</v>
      </c>
      <c r="I366" s="4">
        <v>3001.2</v>
      </c>
      <c r="J366" s="4">
        <v>34513.800000000003</v>
      </c>
      <c r="K366" s="4">
        <v>25010</v>
      </c>
      <c r="L366" s="4">
        <v>9503.8000000000029</v>
      </c>
      <c r="M366" s="5">
        <v>41699</v>
      </c>
      <c r="N366" s="6">
        <v>3</v>
      </c>
      <c r="O366" s="3" t="s">
        <v>29</v>
      </c>
      <c r="P366" s="7" t="s">
        <v>21</v>
      </c>
    </row>
    <row r="367" spans="1:16" ht="13" x14ac:dyDescent="0.6">
      <c r="A367" s="2" t="s">
        <v>16</v>
      </c>
      <c r="B367" s="2" t="s">
        <v>17</v>
      </c>
      <c r="C367" s="3" t="s">
        <v>28</v>
      </c>
      <c r="D367" s="3" t="s">
        <v>50</v>
      </c>
      <c r="E367" s="2">
        <v>708</v>
      </c>
      <c r="F367" s="4">
        <v>5</v>
      </c>
      <c r="G367" s="4">
        <v>20</v>
      </c>
      <c r="H367" s="4">
        <v>14160</v>
      </c>
      <c r="I367" s="4">
        <v>1132.8</v>
      </c>
      <c r="J367" s="4">
        <v>13027.2</v>
      </c>
      <c r="K367" s="4">
        <v>7080</v>
      </c>
      <c r="L367" s="4">
        <v>5947.2000000000007</v>
      </c>
      <c r="M367" s="5">
        <v>41791</v>
      </c>
      <c r="N367" s="6">
        <v>6</v>
      </c>
      <c r="O367" s="3" t="s">
        <v>25</v>
      </c>
      <c r="P367" s="7" t="s">
        <v>21</v>
      </c>
    </row>
    <row r="368" spans="1:16" ht="13" x14ac:dyDescent="0.6">
      <c r="A368" s="2" t="s">
        <v>16</v>
      </c>
      <c r="B368" s="2" t="s">
        <v>22</v>
      </c>
      <c r="C368" s="3" t="s">
        <v>28</v>
      </c>
      <c r="D368" s="3" t="s">
        <v>50</v>
      </c>
      <c r="E368" s="2">
        <v>645</v>
      </c>
      <c r="F368" s="4">
        <v>5</v>
      </c>
      <c r="G368" s="4">
        <v>20</v>
      </c>
      <c r="H368" s="4">
        <v>12900</v>
      </c>
      <c r="I368" s="4">
        <v>1032</v>
      </c>
      <c r="J368" s="4">
        <v>11868</v>
      </c>
      <c r="K368" s="4">
        <v>6450</v>
      </c>
      <c r="L368" s="4">
        <v>5418</v>
      </c>
      <c r="M368" s="5">
        <v>41821</v>
      </c>
      <c r="N368" s="6">
        <v>7</v>
      </c>
      <c r="O368" s="3" t="s">
        <v>32</v>
      </c>
      <c r="P368" s="7" t="s">
        <v>21</v>
      </c>
    </row>
    <row r="369" spans="1:16" ht="13" x14ac:dyDescent="0.6">
      <c r="A369" s="2" t="s">
        <v>42</v>
      </c>
      <c r="B369" s="2" t="s">
        <v>24</v>
      </c>
      <c r="C369" s="3" t="s">
        <v>28</v>
      </c>
      <c r="D369" s="3" t="s">
        <v>50</v>
      </c>
      <c r="E369" s="2">
        <v>1562</v>
      </c>
      <c r="F369" s="4">
        <v>5</v>
      </c>
      <c r="G369" s="4">
        <v>300</v>
      </c>
      <c r="H369" s="4">
        <v>468600</v>
      </c>
      <c r="I369" s="4">
        <v>37488</v>
      </c>
      <c r="J369" s="4">
        <v>431112</v>
      </c>
      <c r="K369" s="4">
        <v>390500</v>
      </c>
      <c r="L369" s="4">
        <v>40612</v>
      </c>
      <c r="M369" s="5">
        <v>41852</v>
      </c>
      <c r="N369" s="6">
        <v>8</v>
      </c>
      <c r="O369" s="3" t="s">
        <v>35</v>
      </c>
      <c r="P369" s="7" t="s">
        <v>21</v>
      </c>
    </row>
    <row r="370" spans="1:16" ht="13" x14ac:dyDescent="0.6">
      <c r="A370" s="2" t="s">
        <v>42</v>
      </c>
      <c r="B370" s="2" t="s">
        <v>17</v>
      </c>
      <c r="C370" s="3" t="s">
        <v>28</v>
      </c>
      <c r="D370" s="3" t="s">
        <v>50</v>
      </c>
      <c r="E370" s="2">
        <v>1283</v>
      </c>
      <c r="F370" s="4">
        <v>5</v>
      </c>
      <c r="G370" s="4">
        <v>300</v>
      </c>
      <c r="H370" s="4">
        <v>384900</v>
      </c>
      <c r="I370" s="4">
        <v>30792</v>
      </c>
      <c r="J370" s="4">
        <v>354108</v>
      </c>
      <c r="K370" s="4">
        <v>320750</v>
      </c>
      <c r="L370" s="4">
        <v>33358</v>
      </c>
      <c r="M370" s="5">
        <v>41518</v>
      </c>
      <c r="N370" s="6">
        <v>9</v>
      </c>
      <c r="O370" s="3" t="s">
        <v>36</v>
      </c>
      <c r="P370" s="7" t="s">
        <v>38</v>
      </c>
    </row>
    <row r="371" spans="1:16" ht="13" x14ac:dyDescent="0.6">
      <c r="A371" s="2" t="s">
        <v>23</v>
      </c>
      <c r="B371" s="2" t="s">
        <v>22</v>
      </c>
      <c r="C371" s="3" t="s">
        <v>28</v>
      </c>
      <c r="D371" s="3" t="s">
        <v>50</v>
      </c>
      <c r="E371" s="2">
        <v>711</v>
      </c>
      <c r="F371" s="4">
        <v>5</v>
      </c>
      <c r="G371" s="4">
        <v>15</v>
      </c>
      <c r="H371" s="4">
        <v>10665</v>
      </c>
      <c r="I371" s="4">
        <v>853.2</v>
      </c>
      <c r="J371" s="4">
        <v>9811.7999999999993</v>
      </c>
      <c r="K371" s="4">
        <v>7110</v>
      </c>
      <c r="L371" s="4">
        <v>2701.7999999999993</v>
      </c>
      <c r="M371" s="5">
        <v>41974</v>
      </c>
      <c r="N371" s="6">
        <v>12</v>
      </c>
      <c r="O371" s="3" t="s">
        <v>27</v>
      </c>
      <c r="P371" s="7" t="s">
        <v>21</v>
      </c>
    </row>
    <row r="372" spans="1:16" ht="13" x14ac:dyDescent="0.6">
      <c r="A372" s="2" t="s">
        <v>31</v>
      </c>
      <c r="B372" s="2" t="s">
        <v>26</v>
      </c>
      <c r="C372" s="3" t="s">
        <v>40</v>
      </c>
      <c r="D372" s="3" t="s">
        <v>50</v>
      </c>
      <c r="E372" s="2">
        <v>1114</v>
      </c>
      <c r="F372" s="4">
        <v>10</v>
      </c>
      <c r="G372" s="4">
        <v>125</v>
      </c>
      <c r="H372" s="4">
        <v>139250</v>
      </c>
      <c r="I372" s="4">
        <v>11140</v>
      </c>
      <c r="J372" s="4">
        <v>128110</v>
      </c>
      <c r="K372" s="4">
        <v>133680</v>
      </c>
      <c r="L372" s="4">
        <v>-5570</v>
      </c>
      <c r="M372" s="5">
        <v>41699</v>
      </c>
      <c r="N372" s="6">
        <v>3</v>
      </c>
      <c r="O372" s="3" t="s">
        <v>29</v>
      </c>
      <c r="P372" s="7" t="s">
        <v>21</v>
      </c>
    </row>
    <row r="373" spans="1:16" ht="13" x14ac:dyDescent="0.6">
      <c r="A373" s="2" t="s">
        <v>16</v>
      </c>
      <c r="B373" s="2" t="s">
        <v>22</v>
      </c>
      <c r="C373" s="3" t="s">
        <v>40</v>
      </c>
      <c r="D373" s="3" t="s">
        <v>50</v>
      </c>
      <c r="E373" s="2">
        <v>1259</v>
      </c>
      <c r="F373" s="4">
        <v>10</v>
      </c>
      <c r="G373" s="4">
        <v>7</v>
      </c>
      <c r="H373" s="4">
        <v>8813</v>
      </c>
      <c r="I373" s="4">
        <v>705.04</v>
      </c>
      <c r="J373" s="4">
        <v>8107.96</v>
      </c>
      <c r="K373" s="4">
        <v>6295</v>
      </c>
      <c r="L373" s="4">
        <v>1812.96</v>
      </c>
      <c r="M373" s="5">
        <v>41730</v>
      </c>
      <c r="N373" s="6">
        <v>4</v>
      </c>
      <c r="O373" s="3" t="s">
        <v>46</v>
      </c>
      <c r="P373" s="7" t="s">
        <v>21</v>
      </c>
    </row>
    <row r="374" spans="1:16" ht="13" x14ac:dyDescent="0.6">
      <c r="A374" s="2" t="s">
        <v>16</v>
      </c>
      <c r="B374" s="2" t="s">
        <v>22</v>
      </c>
      <c r="C374" s="3" t="s">
        <v>40</v>
      </c>
      <c r="D374" s="3" t="s">
        <v>50</v>
      </c>
      <c r="E374" s="2">
        <v>1095</v>
      </c>
      <c r="F374" s="4">
        <v>10</v>
      </c>
      <c r="G374" s="4">
        <v>7</v>
      </c>
      <c r="H374" s="4">
        <v>7665</v>
      </c>
      <c r="I374" s="4">
        <v>613.20000000000005</v>
      </c>
      <c r="J374" s="4">
        <v>7051.8</v>
      </c>
      <c r="K374" s="4">
        <v>5475</v>
      </c>
      <c r="L374" s="4">
        <v>1576.8000000000002</v>
      </c>
      <c r="M374" s="5">
        <v>41760</v>
      </c>
      <c r="N374" s="6">
        <v>5</v>
      </c>
      <c r="O374" s="3" t="s">
        <v>49</v>
      </c>
      <c r="P374" s="7" t="s">
        <v>21</v>
      </c>
    </row>
    <row r="375" spans="1:16" ht="13" x14ac:dyDescent="0.6">
      <c r="A375" s="2" t="s">
        <v>16</v>
      </c>
      <c r="B375" s="2" t="s">
        <v>22</v>
      </c>
      <c r="C375" s="3" t="s">
        <v>40</v>
      </c>
      <c r="D375" s="3" t="s">
        <v>50</v>
      </c>
      <c r="E375" s="2">
        <v>1366</v>
      </c>
      <c r="F375" s="4">
        <v>10</v>
      </c>
      <c r="G375" s="4">
        <v>20</v>
      </c>
      <c r="H375" s="4">
        <v>27320</v>
      </c>
      <c r="I375" s="4">
        <v>2185.6</v>
      </c>
      <c r="J375" s="4">
        <v>25134.400000000001</v>
      </c>
      <c r="K375" s="4">
        <v>13660</v>
      </c>
      <c r="L375" s="4">
        <v>11474.400000000001</v>
      </c>
      <c r="M375" s="5">
        <v>41791</v>
      </c>
      <c r="N375" s="6">
        <v>6</v>
      </c>
      <c r="O375" s="3" t="s">
        <v>25</v>
      </c>
      <c r="P375" s="7" t="s">
        <v>21</v>
      </c>
    </row>
    <row r="376" spans="1:16" ht="13" x14ac:dyDescent="0.6">
      <c r="A376" s="2" t="s">
        <v>42</v>
      </c>
      <c r="B376" s="2" t="s">
        <v>26</v>
      </c>
      <c r="C376" s="3" t="s">
        <v>40</v>
      </c>
      <c r="D376" s="3" t="s">
        <v>50</v>
      </c>
      <c r="E376" s="2">
        <v>2460</v>
      </c>
      <c r="F376" s="4">
        <v>10</v>
      </c>
      <c r="G376" s="4">
        <v>300</v>
      </c>
      <c r="H376" s="4">
        <v>738000</v>
      </c>
      <c r="I376" s="4">
        <v>59040</v>
      </c>
      <c r="J376" s="4">
        <v>678960</v>
      </c>
      <c r="K376" s="4">
        <v>615000</v>
      </c>
      <c r="L376" s="4">
        <v>63960</v>
      </c>
      <c r="M376" s="5">
        <v>41791</v>
      </c>
      <c r="N376" s="6">
        <v>6</v>
      </c>
      <c r="O376" s="3" t="s">
        <v>25</v>
      </c>
      <c r="P376" s="7" t="s">
        <v>21</v>
      </c>
    </row>
    <row r="377" spans="1:16" ht="13" x14ac:dyDescent="0.6">
      <c r="A377" s="2" t="s">
        <v>16</v>
      </c>
      <c r="B377" s="2" t="s">
        <v>39</v>
      </c>
      <c r="C377" s="3" t="s">
        <v>40</v>
      </c>
      <c r="D377" s="3" t="s">
        <v>50</v>
      </c>
      <c r="E377" s="2">
        <v>678</v>
      </c>
      <c r="F377" s="4">
        <v>10</v>
      </c>
      <c r="G377" s="4">
        <v>7</v>
      </c>
      <c r="H377" s="4">
        <v>4746</v>
      </c>
      <c r="I377" s="4">
        <v>379.68</v>
      </c>
      <c r="J377" s="4">
        <v>4366.32</v>
      </c>
      <c r="K377" s="4">
        <v>3390</v>
      </c>
      <c r="L377" s="4">
        <v>976.31999999999971</v>
      </c>
      <c r="M377" s="5">
        <v>41852</v>
      </c>
      <c r="N377" s="6">
        <v>8</v>
      </c>
      <c r="O377" s="3" t="s">
        <v>35</v>
      </c>
      <c r="P377" s="7" t="s">
        <v>21</v>
      </c>
    </row>
    <row r="378" spans="1:16" ht="13" x14ac:dyDescent="0.6">
      <c r="A378" s="2" t="s">
        <v>16</v>
      </c>
      <c r="B378" s="2" t="s">
        <v>22</v>
      </c>
      <c r="C378" s="3" t="s">
        <v>40</v>
      </c>
      <c r="D378" s="3" t="s">
        <v>50</v>
      </c>
      <c r="E378" s="2">
        <v>1598</v>
      </c>
      <c r="F378" s="4">
        <v>10</v>
      </c>
      <c r="G378" s="4">
        <v>7</v>
      </c>
      <c r="H378" s="4">
        <v>11186</v>
      </c>
      <c r="I378" s="4">
        <v>894.88</v>
      </c>
      <c r="J378" s="4">
        <v>10291.120000000001</v>
      </c>
      <c r="K378" s="4">
        <v>7990</v>
      </c>
      <c r="L378" s="4">
        <v>2301.1200000000008</v>
      </c>
      <c r="M378" s="5">
        <v>41852</v>
      </c>
      <c r="N378" s="6">
        <v>8</v>
      </c>
      <c r="O378" s="3" t="s">
        <v>35</v>
      </c>
      <c r="P378" s="7" t="s">
        <v>21</v>
      </c>
    </row>
    <row r="379" spans="1:16" ht="13" x14ac:dyDescent="0.6">
      <c r="A379" s="2" t="s">
        <v>16</v>
      </c>
      <c r="B379" s="2" t="s">
        <v>22</v>
      </c>
      <c r="C379" s="3" t="s">
        <v>40</v>
      </c>
      <c r="D379" s="3" t="s">
        <v>50</v>
      </c>
      <c r="E379" s="2">
        <v>2409</v>
      </c>
      <c r="F379" s="4">
        <v>10</v>
      </c>
      <c r="G379" s="4">
        <v>7</v>
      </c>
      <c r="H379" s="4">
        <v>16863</v>
      </c>
      <c r="I379" s="4">
        <v>1349.04</v>
      </c>
      <c r="J379" s="4">
        <v>15513.96</v>
      </c>
      <c r="K379" s="4">
        <v>12045</v>
      </c>
      <c r="L379" s="4">
        <v>3468.9599999999991</v>
      </c>
      <c r="M379" s="5">
        <v>41518</v>
      </c>
      <c r="N379" s="6">
        <v>9</v>
      </c>
      <c r="O379" s="3" t="s">
        <v>36</v>
      </c>
      <c r="P379" s="7" t="s">
        <v>38</v>
      </c>
    </row>
    <row r="380" spans="1:16" ht="13" x14ac:dyDescent="0.6">
      <c r="A380" s="2" t="s">
        <v>16</v>
      </c>
      <c r="B380" s="2" t="s">
        <v>22</v>
      </c>
      <c r="C380" s="3" t="s">
        <v>40</v>
      </c>
      <c r="D380" s="3" t="s">
        <v>50</v>
      </c>
      <c r="E380" s="2">
        <v>1934</v>
      </c>
      <c r="F380" s="4">
        <v>10</v>
      </c>
      <c r="G380" s="4">
        <v>20</v>
      </c>
      <c r="H380" s="4">
        <v>38680</v>
      </c>
      <c r="I380" s="4">
        <v>3094.4</v>
      </c>
      <c r="J380" s="4">
        <v>35585.599999999999</v>
      </c>
      <c r="K380" s="4">
        <v>19340</v>
      </c>
      <c r="L380" s="4">
        <v>16245.599999999999</v>
      </c>
      <c r="M380" s="5">
        <v>41883</v>
      </c>
      <c r="N380" s="6">
        <v>9</v>
      </c>
      <c r="O380" s="3" t="s">
        <v>36</v>
      </c>
      <c r="P380" s="7" t="s">
        <v>21</v>
      </c>
    </row>
    <row r="381" spans="1:16" ht="13" x14ac:dyDescent="0.6">
      <c r="A381" s="2" t="s">
        <v>16</v>
      </c>
      <c r="B381" s="2" t="s">
        <v>26</v>
      </c>
      <c r="C381" s="3" t="s">
        <v>40</v>
      </c>
      <c r="D381" s="3" t="s">
        <v>50</v>
      </c>
      <c r="E381" s="2">
        <v>2993</v>
      </c>
      <c r="F381" s="4">
        <v>10</v>
      </c>
      <c r="G381" s="4">
        <v>20</v>
      </c>
      <c r="H381" s="4">
        <v>59860</v>
      </c>
      <c r="I381" s="4">
        <v>4788.8</v>
      </c>
      <c r="J381" s="4">
        <v>55071.199999999997</v>
      </c>
      <c r="K381" s="4">
        <v>29930</v>
      </c>
      <c r="L381" s="4">
        <v>25141.199999999997</v>
      </c>
      <c r="M381" s="5">
        <v>41883</v>
      </c>
      <c r="N381" s="6">
        <v>9</v>
      </c>
      <c r="O381" s="3" t="s">
        <v>36</v>
      </c>
      <c r="P381" s="7" t="s">
        <v>21</v>
      </c>
    </row>
    <row r="382" spans="1:16" ht="13" x14ac:dyDescent="0.6">
      <c r="A382" s="2" t="s">
        <v>16</v>
      </c>
      <c r="B382" s="2" t="s">
        <v>22</v>
      </c>
      <c r="C382" s="3" t="s">
        <v>40</v>
      </c>
      <c r="D382" s="3" t="s">
        <v>50</v>
      </c>
      <c r="E382" s="2">
        <v>2146</v>
      </c>
      <c r="F382" s="4">
        <v>10</v>
      </c>
      <c r="G382" s="4">
        <v>350</v>
      </c>
      <c r="H382" s="4">
        <v>751100</v>
      </c>
      <c r="I382" s="4">
        <v>60088</v>
      </c>
      <c r="J382" s="4">
        <v>691012</v>
      </c>
      <c r="K382" s="4">
        <v>557960</v>
      </c>
      <c r="L382" s="4">
        <v>133052</v>
      </c>
      <c r="M382" s="5">
        <v>41579</v>
      </c>
      <c r="N382" s="6">
        <v>11</v>
      </c>
      <c r="O382" s="3" t="s">
        <v>43</v>
      </c>
      <c r="P382" s="7" t="s">
        <v>38</v>
      </c>
    </row>
    <row r="383" spans="1:16" ht="13" x14ac:dyDescent="0.6">
      <c r="A383" s="2" t="s">
        <v>16</v>
      </c>
      <c r="B383" s="2" t="s">
        <v>26</v>
      </c>
      <c r="C383" s="3" t="s">
        <v>40</v>
      </c>
      <c r="D383" s="3" t="s">
        <v>50</v>
      </c>
      <c r="E383" s="2">
        <v>1946</v>
      </c>
      <c r="F383" s="4">
        <v>10</v>
      </c>
      <c r="G383" s="4">
        <v>7</v>
      </c>
      <c r="H383" s="4">
        <v>13622</v>
      </c>
      <c r="I383" s="4">
        <v>1089.76</v>
      </c>
      <c r="J383" s="4">
        <v>12532.24</v>
      </c>
      <c r="K383" s="4">
        <v>9730</v>
      </c>
      <c r="L383" s="4">
        <v>2802.24</v>
      </c>
      <c r="M383" s="5">
        <v>41609</v>
      </c>
      <c r="N383" s="6">
        <v>12</v>
      </c>
      <c r="O383" s="3" t="s">
        <v>27</v>
      </c>
      <c r="P383" s="7" t="s">
        <v>38</v>
      </c>
    </row>
    <row r="384" spans="1:16" ht="13" x14ac:dyDescent="0.6">
      <c r="A384" s="2" t="s">
        <v>16</v>
      </c>
      <c r="B384" s="2" t="s">
        <v>26</v>
      </c>
      <c r="C384" s="3" t="s">
        <v>40</v>
      </c>
      <c r="D384" s="3" t="s">
        <v>50</v>
      </c>
      <c r="E384" s="2">
        <v>1362</v>
      </c>
      <c r="F384" s="4">
        <v>10</v>
      </c>
      <c r="G384" s="4">
        <v>350</v>
      </c>
      <c r="H384" s="4">
        <v>476700</v>
      </c>
      <c r="I384" s="4">
        <v>38136</v>
      </c>
      <c r="J384" s="4">
        <v>438564</v>
      </c>
      <c r="K384" s="4">
        <v>354120</v>
      </c>
      <c r="L384" s="4">
        <v>84444</v>
      </c>
      <c r="M384" s="5">
        <v>41974</v>
      </c>
      <c r="N384" s="6">
        <v>12</v>
      </c>
      <c r="O384" s="3" t="s">
        <v>27</v>
      </c>
      <c r="P384" s="7" t="s">
        <v>21</v>
      </c>
    </row>
    <row r="385" spans="1:16" ht="13" x14ac:dyDescent="0.6">
      <c r="A385" s="2" t="s">
        <v>30</v>
      </c>
      <c r="B385" s="2" t="s">
        <v>17</v>
      </c>
      <c r="C385" s="3" t="s">
        <v>44</v>
      </c>
      <c r="D385" s="3" t="s">
        <v>50</v>
      </c>
      <c r="E385" s="2">
        <v>598</v>
      </c>
      <c r="F385" s="4">
        <v>120</v>
      </c>
      <c r="G385" s="4">
        <v>12</v>
      </c>
      <c r="H385" s="4">
        <v>7176</v>
      </c>
      <c r="I385" s="4">
        <v>574.08000000000004</v>
      </c>
      <c r="J385" s="4">
        <v>6601.92</v>
      </c>
      <c r="K385" s="4">
        <v>1794</v>
      </c>
      <c r="L385" s="4">
        <v>4807.92</v>
      </c>
      <c r="M385" s="5">
        <v>41699</v>
      </c>
      <c r="N385" s="6">
        <v>3</v>
      </c>
      <c r="O385" s="3" t="s">
        <v>29</v>
      </c>
      <c r="P385" s="7" t="s">
        <v>21</v>
      </c>
    </row>
    <row r="386" spans="1:16" ht="13" x14ac:dyDescent="0.6">
      <c r="A386" s="2" t="s">
        <v>16</v>
      </c>
      <c r="B386" s="2" t="s">
        <v>39</v>
      </c>
      <c r="C386" s="3" t="s">
        <v>44</v>
      </c>
      <c r="D386" s="3" t="s">
        <v>50</v>
      </c>
      <c r="E386" s="2">
        <v>2907</v>
      </c>
      <c r="F386" s="4">
        <v>120</v>
      </c>
      <c r="G386" s="4">
        <v>7</v>
      </c>
      <c r="H386" s="4">
        <v>20349</v>
      </c>
      <c r="I386" s="4">
        <v>1627.92</v>
      </c>
      <c r="J386" s="4">
        <v>18721.080000000002</v>
      </c>
      <c r="K386" s="4">
        <v>14535</v>
      </c>
      <c r="L386" s="4">
        <v>4186.0800000000017</v>
      </c>
      <c r="M386" s="5">
        <v>41791</v>
      </c>
      <c r="N386" s="6">
        <v>6</v>
      </c>
      <c r="O386" s="3" t="s">
        <v>25</v>
      </c>
      <c r="P386" s="7" t="s">
        <v>21</v>
      </c>
    </row>
    <row r="387" spans="1:16" ht="13" x14ac:dyDescent="0.6">
      <c r="A387" s="2" t="s">
        <v>16</v>
      </c>
      <c r="B387" s="2" t="s">
        <v>22</v>
      </c>
      <c r="C387" s="3" t="s">
        <v>44</v>
      </c>
      <c r="D387" s="3" t="s">
        <v>50</v>
      </c>
      <c r="E387" s="2">
        <v>2338</v>
      </c>
      <c r="F387" s="4">
        <v>120</v>
      </c>
      <c r="G387" s="4">
        <v>7</v>
      </c>
      <c r="H387" s="4">
        <v>16366</v>
      </c>
      <c r="I387" s="4">
        <v>1309.28</v>
      </c>
      <c r="J387" s="4">
        <v>15056.72</v>
      </c>
      <c r="K387" s="4">
        <v>11690</v>
      </c>
      <c r="L387" s="4">
        <v>3366.7199999999993</v>
      </c>
      <c r="M387" s="5">
        <v>41791</v>
      </c>
      <c r="N387" s="6">
        <v>6</v>
      </c>
      <c r="O387" s="3" t="s">
        <v>25</v>
      </c>
      <c r="P387" s="7" t="s">
        <v>21</v>
      </c>
    </row>
    <row r="388" spans="1:16" ht="13" x14ac:dyDescent="0.6">
      <c r="A388" s="2" t="s">
        <v>42</v>
      </c>
      <c r="B388" s="2" t="s">
        <v>24</v>
      </c>
      <c r="C388" s="3" t="s">
        <v>44</v>
      </c>
      <c r="D388" s="3" t="s">
        <v>50</v>
      </c>
      <c r="E388" s="2">
        <v>386</v>
      </c>
      <c r="F388" s="4">
        <v>120</v>
      </c>
      <c r="G388" s="4">
        <v>300</v>
      </c>
      <c r="H388" s="4">
        <v>115800</v>
      </c>
      <c r="I388" s="4">
        <v>9264</v>
      </c>
      <c r="J388" s="4">
        <v>106536</v>
      </c>
      <c r="K388" s="4">
        <v>96500</v>
      </c>
      <c r="L388" s="4">
        <v>10036</v>
      </c>
      <c r="M388" s="5">
        <v>41579</v>
      </c>
      <c r="N388" s="6">
        <v>11</v>
      </c>
      <c r="O388" s="3" t="s">
        <v>43</v>
      </c>
      <c r="P388" s="7" t="s">
        <v>38</v>
      </c>
    </row>
    <row r="389" spans="1:16" ht="13" x14ac:dyDescent="0.6">
      <c r="A389" s="2" t="s">
        <v>42</v>
      </c>
      <c r="B389" s="2" t="s">
        <v>26</v>
      </c>
      <c r="C389" s="3" t="s">
        <v>44</v>
      </c>
      <c r="D389" s="3" t="s">
        <v>50</v>
      </c>
      <c r="E389" s="2">
        <v>635</v>
      </c>
      <c r="F389" s="4">
        <v>120</v>
      </c>
      <c r="G389" s="4">
        <v>300</v>
      </c>
      <c r="H389" s="4">
        <v>190500</v>
      </c>
      <c r="I389" s="4">
        <v>15240</v>
      </c>
      <c r="J389" s="4">
        <v>175260</v>
      </c>
      <c r="K389" s="4">
        <v>158750</v>
      </c>
      <c r="L389" s="4">
        <v>16510</v>
      </c>
      <c r="M389" s="5">
        <v>41974</v>
      </c>
      <c r="N389" s="6">
        <v>12</v>
      </c>
      <c r="O389" s="3" t="s">
        <v>27</v>
      </c>
      <c r="P389" s="7" t="s">
        <v>21</v>
      </c>
    </row>
    <row r="390" spans="1:16" ht="13" x14ac:dyDescent="0.6">
      <c r="A390" s="2" t="s">
        <v>16</v>
      </c>
      <c r="B390" s="2" t="s">
        <v>24</v>
      </c>
      <c r="C390" s="3" t="s">
        <v>45</v>
      </c>
      <c r="D390" s="3" t="s">
        <v>50</v>
      </c>
      <c r="E390" s="2">
        <v>574.5</v>
      </c>
      <c r="F390" s="4">
        <v>250</v>
      </c>
      <c r="G390" s="4">
        <v>350</v>
      </c>
      <c r="H390" s="4">
        <v>201075</v>
      </c>
      <c r="I390" s="4">
        <v>16086</v>
      </c>
      <c r="J390" s="4">
        <v>184989</v>
      </c>
      <c r="K390" s="4">
        <v>149370</v>
      </c>
      <c r="L390" s="4">
        <v>35619</v>
      </c>
      <c r="M390" s="5">
        <v>41730</v>
      </c>
      <c r="N390" s="6">
        <v>4</v>
      </c>
      <c r="O390" s="3" t="s">
        <v>46</v>
      </c>
      <c r="P390" s="7" t="s">
        <v>21</v>
      </c>
    </row>
    <row r="391" spans="1:16" ht="13" x14ac:dyDescent="0.6">
      <c r="A391" s="2" t="s">
        <v>16</v>
      </c>
      <c r="B391" s="2" t="s">
        <v>22</v>
      </c>
      <c r="C391" s="3" t="s">
        <v>45</v>
      </c>
      <c r="D391" s="3" t="s">
        <v>50</v>
      </c>
      <c r="E391" s="2">
        <v>2338</v>
      </c>
      <c r="F391" s="4">
        <v>250</v>
      </c>
      <c r="G391" s="4">
        <v>7</v>
      </c>
      <c r="H391" s="4">
        <v>16366</v>
      </c>
      <c r="I391" s="4">
        <v>1309.28</v>
      </c>
      <c r="J391" s="4">
        <v>15056.72</v>
      </c>
      <c r="K391" s="4">
        <v>11690</v>
      </c>
      <c r="L391" s="4">
        <v>3366.7199999999993</v>
      </c>
      <c r="M391" s="5">
        <v>41791</v>
      </c>
      <c r="N391" s="6">
        <v>6</v>
      </c>
      <c r="O391" s="3" t="s">
        <v>25</v>
      </c>
      <c r="P391" s="7" t="s">
        <v>21</v>
      </c>
    </row>
    <row r="392" spans="1:16" ht="13" x14ac:dyDescent="0.6">
      <c r="A392" s="2" t="s">
        <v>16</v>
      </c>
      <c r="B392" s="2" t="s">
        <v>24</v>
      </c>
      <c r="C392" s="3" t="s">
        <v>45</v>
      </c>
      <c r="D392" s="3" t="s">
        <v>50</v>
      </c>
      <c r="E392" s="2">
        <v>381</v>
      </c>
      <c r="F392" s="4">
        <v>250</v>
      </c>
      <c r="G392" s="4">
        <v>350</v>
      </c>
      <c r="H392" s="4">
        <v>133350</v>
      </c>
      <c r="I392" s="4">
        <v>10668</v>
      </c>
      <c r="J392" s="4">
        <v>122682</v>
      </c>
      <c r="K392" s="4">
        <v>99060</v>
      </c>
      <c r="L392" s="4">
        <v>23622</v>
      </c>
      <c r="M392" s="5">
        <v>41852</v>
      </c>
      <c r="N392" s="6">
        <v>8</v>
      </c>
      <c r="O392" s="3" t="s">
        <v>35</v>
      </c>
      <c r="P392" s="7" t="s">
        <v>21</v>
      </c>
    </row>
    <row r="393" spans="1:16" ht="13" x14ac:dyDescent="0.6">
      <c r="A393" s="2" t="s">
        <v>16</v>
      </c>
      <c r="B393" s="2" t="s">
        <v>22</v>
      </c>
      <c r="C393" s="3" t="s">
        <v>45</v>
      </c>
      <c r="D393" s="3" t="s">
        <v>50</v>
      </c>
      <c r="E393" s="2">
        <v>422</v>
      </c>
      <c r="F393" s="4">
        <v>250</v>
      </c>
      <c r="G393" s="4">
        <v>350</v>
      </c>
      <c r="H393" s="4">
        <v>147700</v>
      </c>
      <c r="I393" s="4">
        <v>11816</v>
      </c>
      <c r="J393" s="4">
        <v>135884</v>
      </c>
      <c r="K393" s="4">
        <v>109720</v>
      </c>
      <c r="L393" s="4">
        <v>26164</v>
      </c>
      <c r="M393" s="5">
        <v>41852</v>
      </c>
      <c r="N393" s="6">
        <v>8</v>
      </c>
      <c r="O393" s="3" t="s">
        <v>35</v>
      </c>
      <c r="P393" s="7" t="s">
        <v>21</v>
      </c>
    </row>
    <row r="394" spans="1:16" ht="13" x14ac:dyDescent="0.6">
      <c r="A394" s="2" t="s">
        <v>42</v>
      </c>
      <c r="B394" s="2" t="s">
        <v>17</v>
      </c>
      <c r="C394" s="3" t="s">
        <v>45</v>
      </c>
      <c r="D394" s="3" t="s">
        <v>50</v>
      </c>
      <c r="E394" s="2">
        <v>2134</v>
      </c>
      <c r="F394" s="4">
        <v>250</v>
      </c>
      <c r="G394" s="4">
        <v>300</v>
      </c>
      <c r="H394" s="4">
        <v>640200</v>
      </c>
      <c r="I394" s="4">
        <v>51216</v>
      </c>
      <c r="J394" s="4">
        <v>588984</v>
      </c>
      <c r="K394" s="4">
        <v>533500</v>
      </c>
      <c r="L394" s="4">
        <v>55484</v>
      </c>
      <c r="M394" s="5">
        <v>41883</v>
      </c>
      <c r="N394" s="6">
        <v>9</v>
      </c>
      <c r="O394" s="3" t="s">
        <v>36</v>
      </c>
      <c r="P394" s="7" t="s">
        <v>21</v>
      </c>
    </row>
    <row r="395" spans="1:16" ht="13" x14ac:dyDescent="0.6">
      <c r="A395" s="2" t="s">
        <v>42</v>
      </c>
      <c r="B395" s="2" t="s">
        <v>39</v>
      </c>
      <c r="C395" s="3" t="s">
        <v>45</v>
      </c>
      <c r="D395" s="3" t="s">
        <v>50</v>
      </c>
      <c r="E395" s="2">
        <v>808</v>
      </c>
      <c r="F395" s="4">
        <v>250</v>
      </c>
      <c r="G395" s="4">
        <v>300</v>
      </c>
      <c r="H395" s="4">
        <v>242400</v>
      </c>
      <c r="I395" s="4">
        <v>19392</v>
      </c>
      <c r="J395" s="4">
        <v>223008</v>
      </c>
      <c r="K395" s="4">
        <v>202000</v>
      </c>
      <c r="L395" s="4">
        <v>21008</v>
      </c>
      <c r="M395" s="5">
        <v>41609</v>
      </c>
      <c r="N395" s="6">
        <v>12</v>
      </c>
      <c r="O395" s="3" t="s">
        <v>27</v>
      </c>
      <c r="P395" s="7" t="s">
        <v>38</v>
      </c>
    </row>
    <row r="396" spans="1:16" ht="13" x14ac:dyDescent="0.6">
      <c r="A396" s="2" t="s">
        <v>16</v>
      </c>
      <c r="B396" s="2" t="s">
        <v>17</v>
      </c>
      <c r="C396" s="3" t="s">
        <v>47</v>
      </c>
      <c r="D396" s="3" t="s">
        <v>50</v>
      </c>
      <c r="E396" s="2">
        <v>708</v>
      </c>
      <c r="F396" s="4">
        <v>260</v>
      </c>
      <c r="G396" s="4">
        <v>20</v>
      </c>
      <c r="H396" s="4">
        <v>14160</v>
      </c>
      <c r="I396" s="4">
        <v>1132.8</v>
      </c>
      <c r="J396" s="4">
        <v>13027.2</v>
      </c>
      <c r="K396" s="4">
        <v>7080</v>
      </c>
      <c r="L396" s="4">
        <v>5947.2000000000007</v>
      </c>
      <c r="M396" s="5">
        <v>41791</v>
      </c>
      <c r="N396" s="6">
        <v>6</v>
      </c>
      <c r="O396" s="3" t="s">
        <v>25</v>
      </c>
      <c r="P396" s="7" t="s">
        <v>21</v>
      </c>
    </row>
    <row r="397" spans="1:16" ht="13" x14ac:dyDescent="0.6">
      <c r="A397" s="2" t="s">
        <v>16</v>
      </c>
      <c r="B397" s="2" t="s">
        <v>39</v>
      </c>
      <c r="C397" s="3" t="s">
        <v>47</v>
      </c>
      <c r="D397" s="3" t="s">
        <v>50</v>
      </c>
      <c r="E397" s="2">
        <v>2907</v>
      </c>
      <c r="F397" s="4">
        <v>260</v>
      </c>
      <c r="G397" s="4">
        <v>7</v>
      </c>
      <c r="H397" s="4">
        <v>20349</v>
      </c>
      <c r="I397" s="4">
        <v>1627.92</v>
      </c>
      <c r="J397" s="4">
        <v>18721.080000000002</v>
      </c>
      <c r="K397" s="4">
        <v>14535</v>
      </c>
      <c r="L397" s="4">
        <v>4186.0800000000017</v>
      </c>
      <c r="M397" s="5">
        <v>41791</v>
      </c>
      <c r="N397" s="6">
        <v>6</v>
      </c>
      <c r="O397" s="3" t="s">
        <v>25</v>
      </c>
      <c r="P397" s="7" t="s">
        <v>21</v>
      </c>
    </row>
    <row r="398" spans="1:16" ht="13" x14ac:dyDescent="0.6">
      <c r="A398" s="2" t="s">
        <v>16</v>
      </c>
      <c r="B398" s="2" t="s">
        <v>22</v>
      </c>
      <c r="C398" s="3" t="s">
        <v>47</v>
      </c>
      <c r="D398" s="3" t="s">
        <v>50</v>
      </c>
      <c r="E398" s="2">
        <v>1366</v>
      </c>
      <c r="F398" s="4">
        <v>260</v>
      </c>
      <c r="G398" s="4">
        <v>20</v>
      </c>
      <c r="H398" s="4">
        <v>27320</v>
      </c>
      <c r="I398" s="4">
        <v>2185.6</v>
      </c>
      <c r="J398" s="4">
        <v>25134.400000000001</v>
      </c>
      <c r="K398" s="4">
        <v>13660</v>
      </c>
      <c r="L398" s="4">
        <v>11474.400000000001</v>
      </c>
      <c r="M398" s="5">
        <v>41791</v>
      </c>
      <c r="N398" s="6">
        <v>6</v>
      </c>
      <c r="O398" s="3" t="s">
        <v>25</v>
      </c>
      <c r="P398" s="7" t="s">
        <v>21</v>
      </c>
    </row>
    <row r="399" spans="1:16" ht="13" x14ac:dyDescent="0.6">
      <c r="A399" s="2" t="s">
        <v>42</v>
      </c>
      <c r="B399" s="2" t="s">
        <v>26</v>
      </c>
      <c r="C399" s="3" t="s">
        <v>47</v>
      </c>
      <c r="D399" s="3" t="s">
        <v>50</v>
      </c>
      <c r="E399" s="2">
        <v>2460</v>
      </c>
      <c r="F399" s="4">
        <v>260</v>
      </c>
      <c r="G399" s="4">
        <v>300</v>
      </c>
      <c r="H399" s="4">
        <v>738000</v>
      </c>
      <c r="I399" s="4">
        <v>59040</v>
      </c>
      <c r="J399" s="4">
        <v>678960</v>
      </c>
      <c r="K399" s="4">
        <v>615000</v>
      </c>
      <c r="L399" s="4">
        <v>63960</v>
      </c>
      <c r="M399" s="5">
        <v>41791</v>
      </c>
      <c r="N399" s="6">
        <v>6</v>
      </c>
      <c r="O399" s="3" t="s">
        <v>25</v>
      </c>
      <c r="P399" s="7" t="s">
        <v>21</v>
      </c>
    </row>
    <row r="400" spans="1:16" ht="13" x14ac:dyDescent="0.6">
      <c r="A400" s="2" t="s">
        <v>16</v>
      </c>
      <c r="B400" s="2" t="s">
        <v>22</v>
      </c>
      <c r="C400" s="3" t="s">
        <v>47</v>
      </c>
      <c r="D400" s="3" t="s">
        <v>50</v>
      </c>
      <c r="E400" s="2">
        <v>1520</v>
      </c>
      <c r="F400" s="4">
        <v>260</v>
      </c>
      <c r="G400" s="4">
        <v>20</v>
      </c>
      <c r="H400" s="4">
        <v>30400</v>
      </c>
      <c r="I400" s="4">
        <v>2432</v>
      </c>
      <c r="J400" s="4">
        <v>27968</v>
      </c>
      <c r="K400" s="4">
        <v>15200</v>
      </c>
      <c r="L400" s="4">
        <v>12768</v>
      </c>
      <c r="M400" s="5">
        <v>41944</v>
      </c>
      <c r="N400" s="6">
        <v>11</v>
      </c>
      <c r="O400" s="3" t="s">
        <v>43</v>
      </c>
      <c r="P400" s="7" t="s">
        <v>21</v>
      </c>
    </row>
    <row r="401" spans="1:16" ht="13" x14ac:dyDescent="0.6">
      <c r="A401" s="2" t="s">
        <v>23</v>
      </c>
      <c r="B401" s="2" t="s">
        <v>22</v>
      </c>
      <c r="C401" s="3" t="s">
        <v>47</v>
      </c>
      <c r="D401" s="3" t="s">
        <v>50</v>
      </c>
      <c r="E401" s="2">
        <v>711</v>
      </c>
      <c r="F401" s="4">
        <v>260</v>
      </c>
      <c r="G401" s="4">
        <v>15</v>
      </c>
      <c r="H401" s="4">
        <v>10665</v>
      </c>
      <c r="I401" s="4">
        <v>853.2</v>
      </c>
      <c r="J401" s="4">
        <v>9811.7999999999993</v>
      </c>
      <c r="K401" s="4">
        <v>7110</v>
      </c>
      <c r="L401" s="4">
        <v>2701.7999999999993</v>
      </c>
      <c r="M401" s="5">
        <v>41974</v>
      </c>
      <c r="N401" s="6">
        <v>12</v>
      </c>
      <c r="O401" s="3" t="s">
        <v>27</v>
      </c>
      <c r="P401" s="7" t="s">
        <v>21</v>
      </c>
    </row>
    <row r="402" spans="1:16" ht="13" x14ac:dyDescent="0.6">
      <c r="A402" s="2" t="s">
        <v>30</v>
      </c>
      <c r="B402" s="2" t="s">
        <v>26</v>
      </c>
      <c r="C402" s="3" t="s">
        <v>47</v>
      </c>
      <c r="D402" s="3" t="s">
        <v>50</v>
      </c>
      <c r="E402" s="2">
        <v>1375</v>
      </c>
      <c r="F402" s="4">
        <v>260</v>
      </c>
      <c r="G402" s="4">
        <v>12</v>
      </c>
      <c r="H402" s="4">
        <v>16500</v>
      </c>
      <c r="I402" s="4">
        <v>1320</v>
      </c>
      <c r="J402" s="4">
        <v>15180</v>
      </c>
      <c r="K402" s="4">
        <v>4125</v>
      </c>
      <c r="L402" s="4">
        <v>11055</v>
      </c>
      <c r="M402" s="5">
        <v>41609</v>
      </c>
      <c r="N402" s="6">
        <v>12</v>
      </c>
      <c r="O402" s="3" t="s">
        <v>27</v>
      </c>
      <c r="P402" s="7" t="s">
        <v>38</v>
      </c>
    </row>
    <row r="403" spans="1:16" ht="13" x14ac:dyDescent="0.6">
      <c r="A403" s="2" t="s">
        <v>42</v>
      </c>
      <c r="B403" s="2" t="s">
        <v>26</v>
      </c>
      <c r="C403" s="3" t="s">
        <v>47</v>
      </c>
      <c r="D403" s="3" t="s">
        <v>50</v>
      </c>
      <c r="E403" s="2">
        <v>635</v>
      </c>
      <c r="F403" s="4">
        <v>260</v>
      </c>
      <c r="G403" s="4">
        <v>300</v>
      </c>
      <c r="H403" s="4">
        <v>190500</v>
      </c>
      <c r="I403" s="4">
        <v>15240</v>
      </c>
      <c r="J403" s="4">
        <v>175260</v>
      </c>
      <c r="K403" s="4">
        <v>158750</v>
      </c>
      <c r="L403" s="4">
        <v>16510</v>
      </c>
      <c r="M403" s="5">
        <v>41974</v>
      </c>
      <c r="N403" s="6">
        <v>12</v>
      </c>
      <c r="O403" s="3" t="s">
        <v>27</v>
      </c>
      <c r="P403" s="7" t="s">
        <v>21</v>
      </c>
    </row>
    <row r="404" spans="1:16" ht="13" x14ac:dyDescent="0.6">
      <c r="A404" s="2" t="s">
        <v>16</v>
      </c>
      <c r="B404" s="2" t="s">
        <v>39</v>
      </c>
      <c r="C404" s="3" t="s">
        <v>45</v>
      </c>
      <c r="D404" s="3" t="s">
        <v>50</v>
      </c>
      <c r="E404" s="2">
        <v>436.5</v>
      </c>
      <c r="F404" s="4">
        <v>250</v>
      </c>
      <c r="G404" s="4">
        <v>20</v>
      </c>
      <c r="H404" s="4">
        <v>8730</v>
      </c>
      <c r="I404" s="4">
        <v>698.40000000000009</v>
      </c>
      <c r="J404" s="4">
        <v>8031.5999999999995</v>
      </c>
      <c r="K404" s="4">
        <v>4365</v>
      </c>
      <c r="L404" s="4">
        <v>3666.5999999999995</v>
      </c>
      <c r="M404" s="5">
        <v>41821</v>
      </c>
      <c r="N404" s="6">
        <v>7</v>
      </c>
      <c r="O404" s="3" t="s">
        <v>32</v>
      </c>
      <c r="P404" s="7" t="s">
        <v>21</v>
      </c>
    </row>
    <row r="405" spans="1:16" ht="13" x14ac:dyDescent="0.6">
      <c r="A405" s="2" t="s">
        <v>42</v>
      </c>
      <c r="B405" s="2" t="s">
        <v>17</v>
      </c>
      <c r="C405" s="3" t="s">
        <v>18</v>
      </c>
      <c r="D405" s="3" t="s">
        <v>50</v>
      </c>
      <c r="E405" s="2">
        <v>1094</v>
      </c>
      <c r="F405" s="4">
        <v>3</v>
      </c>
      <c r="G405" s="4">
        <v>300</v>
      </c>
      <c r="H405" s="4">
        <v>328200</v>
      </c>
      <c r="I405" s="4">
        <v>29538</v>
      </c>
      <c r="J405" s="4">
        <v>298662</v>
      </c>
      <c r="K405" s="4">
        <v>273500</v>
      </c>
      <c r="L405" s="4">
        <v>25162</v>
      </c>
      <c r="M405" s="5">
        <v>41791</v>
      </c>
      <c r="N405" s="6">
        <v>6</v>
      </c>
      <c r="O405" s="3" t="s">
        <v>25</v>
      </c>
      <c r="P405" s="7" t="s">
        <v>21</v>
      </c>
    </row>
    <row r="406" spans="1:16" ht="13" x14ac:dyDescent="0.6">
      <c r="A406" s="2" t="s">
        <v>30</v>
      </c>
      <c r="B406" s="2" t="s">
        <v>26</v>
      </c>
      <c r="C406" s="3" t="s">
        <v>18</v>
      </c>
      <c r="D406" s="3" t="s">
        <v>50</v>
      </c>
      <c r="E406" s="2">
        <v>367</v>
      </c>
      <c r="F406" s="4">
        <v>3</v>
      </c>
      <c r="G406" s="4">
        <v>12</v>
      </c>
      <c r="H406" s="4">
        <v>4404</v>
      </c>
      <c r="I406" s="4">
        <v>396.36</v>
      </c>
      <c r="J406" s="4">
        <v>4007.64</v>
      </c>
      <c r="K406" s="4">
        <v>1101</v>
      </c>
      <c r="L406" s="4">
        <v>2906.64</v>
      </c>
      <c r="M406" s="5">
        <v>41548</v>
      </c>
      <c r="N406" s="6">
        <v>10</v>
      </c>
      <c r="O406" s="3" t="s">
        <v>37</v>
      </c>
      <c r="P406" s="7" t="s">
        <v>38</v>
      </c>
    </row>
    <row r="407" spans="1:16" ht="13" x14ac:dyDescent="0.6">
      <c r="A407" s="2" t="s">
        <v>42</v>
      </c>
      <c r="B407" s="2" t="s">
        <v>17</v>
      </c>
      <c r="C407" s="3" t="s">
        <v>28</v>
      </c>
      <c r="D407" s="3" t="s">
        <v>50</v>
      </c>
      <c r="E407" s="2">
        <v>3802.5</v>
      </c>
      <c r="F407" s="4">
        <v>5</v>
      </c>
      <c r="G407" s="4">
        <v>300</v>
      </c>
      <c r="H407" s="4">
        <v>1140750</v>
      </c>
      <c r="I407" s="4">
        <v>102667.5</v>
      </c>
      <c r="J407" s="4">
        <v>1038082.5</v>
      </c>
      <c r="K407" s="4">
        <v>950625</v>
      </c>
      <c r="L407" s="4">
        <v>87457.5</v>
      </c>
      <c r="M407" s="5">
        <v>41730</v>
      </c>
      <c r="N407" s="6">
        <v>4</v>
      </c>
      <c r="O407" s="3" t="s">
        <v>46</v>
      </c>
      <c r="P407" s="7" t="s">
        <v>21</v>
      </c>
    </row>
    <row r="408" spans="1:16" ht="13" x14ac:dyDescent="0.6">
      <c r="A408" s="2" t="s">
        <v>16</v>
      </c>
      <c r="B408" s="2" t="s">
        <v>24</v>
      </c>
      <c r="C408" s="3" t="s">
        <v>28</v>
      </c>
      <c r="D408" s="3" t="s">
        <v>50</v>
      </c>
      <c r="E408" s="2">
        <v>1666</v>
      </c>
      <c r="F408" s="4">
        <v>5</v>
      </c>
      <c r="G408" s="4">
        <v>350</v>
      </c>
      <c r="H408" s="4">
        <v>583100</v>
      </c>
      <c r="I408" s="4">
        <v>52479</v>
      </c>
      <c r="J408" s="4">
        <v>530621</v>
      </c>
      <c r="K408" s="4">
        <v>433160</v>
      </c>
      <c r="L408" s="4">
        <v>97461</v>
      </c>
      <c r="M408" s="5">
        <v>41760</v>
      </c>
      <c r="N408" s="6">
        <v>5</v>
      </c>
      <c r="O408" s="3" t="s">
        <v>49</v>
      </c>
      <c r="P408" s="7" t="s">
        <v>21</v>
      </c>
    </row>
    <row r="409" spans="1:16" ht="13" x14ac:dyDescent="0.6">
      <c r="A409" s="2" t="s">
        <v>42</v>
      </c>
      <c r="B409" s="2" t="s">
        <v>24</v>
      </c>
      <c r="C409" s="3" t="s">
        <v>28</v>
      </c>
      <c r="D409" s="3" t="s">
        <v>50</v>
      </c>
      <c r="E409" s="2">
        <v>322</v>
      </c>
      <c r="F409" s="4">
        <v>5</v>
      </c>
      <c r="G409" s="4">
        <v>300</v>
      </c>
      <c r="H409" s="4">
        <v>96600</v>
      </c>
      <c r="I409" s="4">
        <v>8694</v>
      </c>
      <c r="J409" s="4">
        <v>87906</v>
      </c>
      <c r="K409" s="4">
        <v>80500</v>
      </c>
      <c r="L409" s="4">
        <v>7406</v>
      </c>
      <c r="M409" s="5">
        <v>41518</v>
      </c>
      <c r="N409" s="6">
        <v>9</v>
      </c>
      <c r="O409" s="3" t="s">
        <v>36</v>
      </c>
      <c r="P409" s="7" t="s">
        <v>38</v>
      </c>
    </row>
    <row r="410" spans="1:16" ht="13" x14ac:dyDescent="0.6">
      <c r="A410" s="2" t="s">
        <v>30</v>
      </c>
      <c r="B410" s="2" t="s">
        <v>17</v>
      </c>
      <c r="C410" s="3" t="s">
        <v>28</v>
      </c>
      <c r="D410" s="3" t="s">
        <v>50</v>
      </c>
      <c r="E410" s="2">
        <v>2321</v>
      </c>
      <c r="F410" s="4">
        <v>5</v>
      </c>
      <c r="G410" s="4">
        <v>12</v>
      </c>
      <c r="H410" s="4">
        <v>27852</v>
      </c>
      <c r="I410" s="4">
        <v>2506.6799999999998</v>
      </c>
      <c r="J410" s="4">
        <v>25345.32</v>
      </c>
      <c r="K410" s="4">
        <v>6963</v>
      </c>
      <c r="L410" s="4">
        <v>18382.32</v>
      </c>
      <c r="M410" s="5">
        <v>41944</v>
      </c>
      <c r="N410" s="6">
        <v>11</v>
      </c>
      <c r="O410" s="3" t="s">
        <v>43</v>
      </c>
      <c r="P410" s="7" t="s">
        <v>21</v>
      </c>
    </row>
    <row r="411" spans="1:16" ht="13" x14ac:dyDescent="0.6">
      <c r="A411" s="2" t="s">
        <v>31</v>
      </c>
      <c r="B411" s="2" t="s">
        <v>24</v>
      </c>
      <c r="C411" s="3" t="s">
        <v>28</v>
      </c>
      <c r="D411" s="3" t="s">
        <v>50</v>
      </c>
      <c r="E411" s="2">
        <v>1857</v>
      </c>
      <c r="F411" s="4">
        <v>5</v>
      </c>
      <c r="G411" s="4">
        <v>125</v>
      </c>
      <c r="H411" s="4">
        <v>232125</v>
      </c>
      <c r="I411" s="4">
        <v>20891.25</v>
      </c>
      <c r="J411" s="4">
        <v>211233.75</v>
      </c>
      <c r="K411" s="4">
        <v>222840</v>
      </c>
      <c r="L411" s="4">
        <v>-11606.25</v>
      </c>
      <c r="M411" s="5">
        <v>41579</v>
      </c>
      <c r="N411" s="6">
        <v>11</v>
      </c>
      <c r="O411" s="3" t="s">
        <v>43</v>
      </c>
      <c r="P411" s="7" t="s">
        <v>38</v>
      </c>
    </row>
    <row r="412" spans="1:16" ht="13" x14ac:dyDescent="0.6">
      <c r="A412" s="2" t="s">
        <v>16</v>
      </c>
      <c r="B412" s="2" t="s">
        <v>17</v>
      </c>
      <c r="C412" s="3" t="s">
        <v>28</v>
      </c>
      <c r="D412" s="3" t="s">
        <v>50</v>
      </c>
      <c r="E412" s="2">
        <v>1611</v>
      </c>
      <c r="F412" s="4">
        <v>5</v>
      </c>
      <c r="G412" s="4">
        <v>7</v>
      </c>
      <c r="H412" s="4">
        <v>11277</v>
      </c>
      <c r="I412" s="4">
        <v>1014.93</v>
      </c>
      <c r="J412" s="4">
        <v>10262.07</v>
      </c>
      <c r="K412" s="4">
        <v>8055</v>
      </c>
      <c r="L412" s="4">
        <v>2207.0699999999997</v>
      </c>
      <c r="M412" s="5">
        <v>41609</v>
      </c>
      <c r="N412" s="6">
        <v>12</v>
      </c>
      <c r="O412" s="3" t="s">
        <v>27</v>
      </c>
      <c r="P412" s="7" t="s">
        <v>38</v>
      </c>
    </row>
    <row r="413" spans="1:16" ht="13" x14ac:dyDescent="0.6">
      <c r="A413" s="2" t="s">
        <v>31</v>
      </c>
      <c r="B413" s="2" t="s">
        <v>39</v>
      </c>
      <c r="C413" s="3" t="s">
        <v>28</v>
      </c>
      <c r="D413" s="3" t="s">
        <v>50</v>
      </c>
      <c r="E413" s="2">
        <v>2797</v>
      </c>
      <c r="F413" s="4">
        <v>5</v>
      </c>
      <c r="G413" s="4">
        <v>125</v>
      </c>
      <c r="H413" s="4">
        <v>349625</v>
      </c>
      <c r="I413" s="4">
        <v>31466.25</v>
      </c>
      <c r="J413" s="4">
        <v>318158.75</v>
      </c>
      <c r="K413" s="4">
        <v>335640</v>
      </c>
      <c r="L413" s="4">
        <v>-17481.25</v>
      </c>
      <c r="M413" s="5">
        <v>41974</v>
      </c>
      <c r="N413" s="6">
        <v>12</v>
      </c>
      <c r="O413" s="3" t="s">
        <v>27</v>
      </c>
      <c r="P413" s="7" t="s">
        <v>21</v>
      </c>
    </row>
    <row r="414" spans="1:16" ht="13" x14ac:dyDescent="0.6">
      <c r="A414" s="2" t="s">
        <v>42</v>
      </c>
      <c r="B414" s="2" t="s">
        <v>22</v>
      </c>
      <c r="C414" s="3" t="s">
        <v>28</v>
      </c>
      <c r="D414" s="3" t="s">
        <v>50</v>
      </c>
      <c r="E414" s="2">
        <v>334</v>
      </c>
      <c r="F414" s="4">
        <v>5</v>
      </c>
      <c r="G414" s="4">
        <v>300</v>
      </c>
      <c r="H414" s="4">
        <v>100200</v>
      </c>
      <c r="I414" s="4">
        <v>9018</v>
      </c>
      <c r="J414" s="4">
        <v>91182</v>
      </c>
      <c r="K414" s="4">
        <v>83500</v>
      </c>
      <c r="L414" s="4">
        <v>7682</v>
      </c>
      <c r="M414" s="5">
        <v>41609</v>
      </c>
      <c r="N414" s="6">
        <v>12</v>
      </c>
      <c r="O414" s="3" t="s">
        <v>27</v>
      </c>
      <c r="P414" s="7" t="s">
        <v>38</v>
      </c>
    </row>
    <row r="415" spans="1:16" ht="13" x14ac:dyDescent="0.6">
      <c r="A415" s="2" t="s">
        <v>42</v>
      </c>
      <c r="B415" s="2" t="s">
        <v>26</v>
      </c>
      <c r="C415" s="3" t="s">
        <v>40</v>
      </c>
      <c r="D415" s="3" t="s">
        <v>50</v>
      </c>
      <c r="E415" s="2">
        <v>2565</v>
      </c>
      <c r="F415" s="4">
        <v>10</v>
      </c>
      <c r="G415" s="4">
        <v>300</v>
      </c>
      <c r="H415" s="4">
        <v>769500</v>
      </c>
      <c r="I415" s="4">
        <v>69255</v>
      </c>
      <c r="J415" s="4">
        <v>700245</v>
      </c>
      <c r="K415" s="4">
        <v>641250</v>
      </c>
      <c r="L415" s="4">
        <v>58995</v>
      </c>
      <c r="M415" s="5">
        <v>41640</v>
      </c>
      <c r="N415" s="6">
        <v>1</v>
      </c>
      <c r="O415" s="3" t="s">
        <v>20</v>
      </c>
      <c r="P415" s="7" t="s">
        <v>21</v>
      </c>
    </row>
    <row r="416" spans="1:16" ht="13" x14ac:dyDescent="0.6">
      <c r="A416" s="2" t="s">
        <v>16</v>
      </c>
      <c r="B416" s="2" t="s">
        <v>26</v>
      </c>
      <c r="C416" s="3" t="s">
        <v>40</v>
      </c>
      <c r="D416" s="3" t="s">
        <v>50</v>
      </c>
      <c r="E416" s="2">
        <v>2417</v>
      </c>
      <c r="F416" s="4">
        <v>10</v>
      </c>
      <c r="G416" s="4">
        <v>350</v>
      </c>
      <c r="H416" s="4">
        <v>845950</v>
      </c>
      <c r="I416" s="4">
        <v>76135.5</v>
      </c>
      <c r="J416" s="4">
        <v>769814.5</v>
      </c>
      <c r="K416" s="4">
        <v>628420</v>
      </c>
      <c r="L416" s="4">
        <v>141394.5</v>
      </c>
      <c r="M416" s="5">
        <v>41640</v>
      </c>
      <c r="N416" s="6">
        <v>1</v>
      </c>
      <c r="O416" s="3" t="s">
        <v>20</v>
      </c>
      <c r="P416" s="7" t="s">
        <v>21</v>
      </c>
    </row>
    <row r="417" spans="1:16" ht="13" x14ac:dyDescent="0.6">
      <c r="A417" s="2" t="s">
        <v>23</v>
      </c>
      <c r="B417" s="2" t="s">
        <v>39</v>
      </c>
      <c r="C417" s="3" t="s">
        <v>40</v>
      </c>
      <c r="D417" s="3" t="s">
        <v>50</v>
      </c>
      <c r="E417" s="2">
        <v>3675</v>
      </c>
      <c r="F417" s="4">
        <v>10</v>
      </c>
      <c r="G417" s="4">
        <v>15</v>
      </c>
      <c r="H417" s="4">
        <v>55125</v>
      </c>
      <c r="I417" s="4">
        <v>4961.25</v>
      </c>
      <c r="J417" s="4">
        <v>50163.75</v>
      </c>
      <c r="K417" s="4">
        <v>36750</v>
      </c>
      <c r="L417" s="4">
        <v>13413.75</v>
      </c>
      <c r="M417" s="5">
        <v>41730</v>
      </c>
      <c r="N417" s="6">
        <v>4</v>
      </c>
      <c r="O417" s="3" t="s">
        <v>46</v>
      </c>
      <c r="P417" s="7" t="s">
        <v>21</v>
      </c>
    </row>
    <row r="418" spans="1:16" ht="13" x14ac:dyDescent="0.6">
      <c r="A418" s="2" t="s">
        <v>42</v>
      </c>
      <c r="B418" s="2" t="s">
        <v>17</v>
      </c>
      <c r="C418" s="3" t="s">
        <v>40</v>
      </c>
      <c r="D418" s="3" t="s">
        <v>50</v>
      </c>
      <c r="E418" s="2">
        <v>1094</v>
      </c>
      <c r="F418" s="4">
        <v>10</v>
      </c>
      <c r="G418" s="4">
        <v>300</v>
      </c>
      <c r="H418" s="4">
        <v>328200</v>
      </c>
      <c r="I418" s="4">
        <v>29538</v>
      </c>
      <c r="J418" s="4">
        <v>298662</v>
      </c>
      <c r="K418" s="4">
        <v>273500</v>
      </c>
      <c r="L418" s="4">
        <v>25162</v>
      </c>
      <c r="M418" s="5">
        <v>41791</v>
      </c>
      <c r="N418" s="6">
        <v>6</v>
      </c>
      <c r="O418" s="3" t="s">
        <v>25</v>
      </c>
      <c r="P418" s="7" t="s">
        <v>21</v>
      </c>
    </row>
    <row r="419" spans="1:16" ht="13" x14ac:dyDescent="0.6">
      <c r="A419" s="2" t="s">
        <v>23</v>
      </c>
      <c r="B419" s="2" t="s">
        <v>24</v>
      </c>
      <c r="C419" s="3" t="s">
        <v>40</v>
      </c>
      <c r="D419" s="3" t="s">
        <v>50</v>
      </c>
      <c r="E419" s="2">
        <v>1227</v>
      </c>
      <c r="F419" s="4">
        <v>10</v>
      </c>
      <c r="G419" s="4">
        <v>15</v>
      </c>
      <c r="H419" s="4">
        <v>18405</v>
      </c>
      <c r="I419" s="4">
        <v>1656.45</v>
      </c>
      <c r="J419" s="4">
        <v>16748.55</v>
      </c>
      <c r="K419" s="4">
        <v>12270</v>
      </c>
      <c r="L419" s="4">
        <v>4478.5499999999993</v>
      </c>
      <c r="M419" s="5">
        <v>41913</v>
      </c>
      <c r="N419" s="6">
        <v>10</v>
      </c>
      <c r="O419" s="3" t="s">
        <v>37</v>
      </c>
      <c r="P419" s="7" t="s">
        <v>21</v>
      </c>
    </row>
    <row r="420" spans="1:16" ht="13" x14ac:dyDescent="0.6">
      <c r="A420" s="2" t="s">
        <v>30</v>
      </c>
      <c r="B420" s="2" t="s">
        <v>26</v>
      </c>
      <c r="C420" s="3" t="s">
        <v>40</v>
      </c>
      <c r="D420" s="3" t="s">
        <v>50</v>
      </c>
      <c r="E420" s="2">
        <v>367</v>
      </c>
      <c r="F420" s="4">
        <v>10</v>
      </c>
      <c r="G420" s="4">
        <v>12</v>
      </c>
      <c r="H420" s="4">
        <v>4404</v>
      </c>
      <c r="I420" s="4">
        <v>396.36</v>
      </c>
      <c r="J420" s="4">
        <v>4007.64</v>
      </c>
      <c r="K420" s="4">
        <v>1101</v>
      </c>
      <c r="L420" s="4">
        <v>2906.64</v>
      </c>
      <c r="M420" s="5">
        <v>41548</v>
      </c>
      <c r="N420" s="6">
        <v>10</v>
      </c>
      <c r="O420" s="3" t="s">
        <v>37</v>
      </c>
      <c r="P420" s="7" t="s">
        <v>38</v>
      </c>
    </row>
    <row r="421" spans="1:16" ht="13" x14ac:dyDescent="0.6">
      <c r="A421" s="2" t="s">
        <v>42</v>
      </c>
      <c r="B421" s="2" t="s">
        <v>24</v>
      </c>
      <c r="C421" s="3" t="s">
        <v>40</v>
      </c>
      <c r="D421" s="3" t="s">
        <v>50</v>
      </c>
      <c r="E421" s="2">
        <v>1324</v>
      </c>
      <c r="F421" s="4">
        <v>10</v>
      </c>
      <c r="G421" s="4">
        <v>300</v>
      </c>
      <c r="H421" s="4">
        <v>397200</v>
      </c>
      <c r="I421" s="4">
        <v>35748</v>
      </c>
      <c r="J421" s="4">
        <v>361452</v>
      </c>
      <c r="K421" s="4">
        <v>331000</v>
      </c>
      <c r="L421" s="4">
        <v>30452</v>
      </c>
      <c r="M421" s="5">
        <v>41944</v>
      </c>
      <c r="N421" s="6">
        <v>11</v>
      </c>
      <c r="O421" s="3" t="s">
        <v>43</v>
      </c>
      <c r="P421" s="7" t="s">
        <v>21</v>
      </c>
    </row>
    <row r="422" spans="1:16" ht="13" x14ac:dyDescent="0.6">
      <c r="A422" s="2" t="s">
        <v>30</v>
      </c>
      <c r="B422" s="2" t="s">
        <v>22</v>
      </c>
      <c r="C422" s="3" t="s">
        <v>40</v>
      </c>
      <c r="D422" s="3" t="s">
        <v>50</v>
      </c>
      <c r="E422" s="2">
        <v>1775</v>
      </c>
      <c r="F422" s="4">
        <v>10</v>
      </c>
      <c r="G422" s="4">
        <v>12</v>
      </c>
      <c r="H422" s="4">
        <v>21300</v>
      </c>
      <c r="I422" s="4">
        <v>1917</v>
      </c>
      <c r="J422" s="4">
        <v>19383</v>
      </c>
      <c r="K422" s="4">
        <v>5325</v>
      </c>
      <c r="L422" s="4">
        <v>14058</v>
      </c>
      <c r="M422" s="5">
        <v>41579</v>
      </c>
      <c r="N422" s="6">
        <v>11</v>
      </c>
      <c r="O422" s="3" t="s">
        <v>43</v>
      </c>
      <c r="P422" s="7" t="s">
        <v>38</v>
      </c>
    </row>
    <row r="423" spans="1:16" ht="13" x14ac:dyDescent="0.6">
      <c r="A423" s="2" t="s">
        <v>31</v>
      </c>
      <c r="B423" s="2" t="s">
        <v>39</v>
      </c>
      <c r="C423" s="3" t="s">
        <v>40</v>
      </c>
      <c r="D423" s="3" t="s">
        <v>50</v>
      </c>
      <c r="E423" s="2">
        <v>2797</v>
      </c>
      <c r="F423" s="4">
        <v>10</v>
      </c>
      <c r="G423" s="4">
        <v>125</v>
      </c>
      <c r="H423" s="4">
        <v>349625</v>
      </c>
      <c r="I423" s="4">
        <v>31466.25</v>
      </c>
      <c r="J423" s="4">
        <v>318158.75</v>
      </c>
      <c r="K423" s="4">
        <v>335640</v>
      </c>
      <c r="L423" s="4">
        <v>-17481.25</v>
      </c>
      <c r="M423" s="5">
        <v>41974</v>
      </c>
      <c r="N423" s="6">
        <v>12</v>
      </c>
      <c r="O423" s="3" t="s">
        <v>27</v>
      </c>
      <c r="P423" s="7" t="s">
        <v>21</v>
      </c>
    </row>
    <row r="424" spans="1:16" ht="13" x14ac:dyDescent="0.6">
      <c r="A424" s="2" t="s">
        <v>23</v>
      </c>
      <c r="B424" s="2" t="s">
        <v>26</v>
      </c>
      <c r="C424" s="3" t="s">
        <v>44</v>
      </c>
      <c r="D424" s="3" t="s">
        <v>50</v>
      </c>
      <c r="E424" s="2">
        <v>245</v>
      </c>
      <c r="F424" s="4">
        <v>120</v>
      </c>
      <c r="G424" s="4">
        <v>15</v>
      </c>
      <c r="H424" s="4">
        <v>3675</v>
      </c>
      <c r="I424" s="4">
        <v>330.75</v>
      </c>
      <c r="J424" s="4">
        <v>3344.25</v>
      </c>
      <c r="K424" s="4">
        <v>2450</v>
      </c>
      <c r="L424" s="4">
        <v>894.25</v>
      </c>
      <c r="M424" s="5">
        <v>41760</v>
      </c>
      <c r="N424" s="6">
        <v>5</v>
      </c>
      <c r="O424" s="3" t="s">
        <v>49</v>
      </c>
      <c r="P424" s="7" t="s">
        <v>21</v>
      </c>
    </row>
    <row r="425" spans="1:16" ht="13" x14ac:dyDescent="0.6">
      <c r="A425" s="2" t="s">
        <v>42</v>
      </c>
      <c r="B425" s="2" t="s">
        <v>17</v>
      </c>
      <c r="C425" s="3" t="s">
        <v>44</v>
      </c>
      <c r="D425" s="3" t="s">
        <v>50</v>
      </c>
      <c r="E425" s="2">
        <v>3793.5</v>
      </c>
      <c r="F425" s="4">
        <v>120</v>
      </c>
      <c r="G425" s="4">
        <v>300</v>
      </c>
      <c r="H425" s="4">
        <v>1138050</v>
      </c>
      <c r="I425" s="4">
        <v>102424.5</v>
      </c>
      <c r="J425" s="4">
        <v>1035625.5</v>
      </c>
      <c r="K425" s="4">
        <v>948375</v>
      </c>
      <c r="L425" s="4">
        <v>87250.5</v>
      </c>
      <c r="M425" s="5">
        <v>41821</v>
      </c>
      <c r="N425" s="6">
        <v>7</v>
      </c>
      <c r="O425" s="3" t="s">
        <v>32</v>
      </c>
      <c r="P425" s="7" t="s">
        <v>21</v>
      </c>
    </row>
    <row r="426" spans="1:16" ht="13" x14ac:dyDescent="0.6">
      <c r="A426" s="2" t="s">
        <v>16</v>
      </c>
      <c r="B426" s="2" t="s">
        <v>22</v>
      </c>
      <c r="C426" s="3" t="s">
        <v>44</v>
      </c>
      <c r="D426" s="3" t="s">
        <v>50</v>
      </c>
      <c r="E426" s="2">
        <v>1307</v>
      </c>
      <c r="F426" s="4">
        <v>120</v>
      </c>
      <c r="G426" s="4">
        <v>350</v>
      </c>
      <c r="H426" s="4">
        <v>457450</v>
      </c>
      <c r="I426" s="4">
        <v>41170.5</v>
      </c>
      <c r="J426" s="4">
        <v>416279.5</v>
      </c>
      <c r="K426" s="4">
        <v>339820</v>
      </c>
      <c r="L426" s="4">
        <v>76459.5</v>
      </c>
      <c r="M426" s="5">
        <v>41821</v>
      </c>
      <c r="N426" s="6">
        <v>7</v>
      </c>
      <c r="O426" s="3" t="s">
        <v>32</v>
      </c>
      <c r="P426" s="7" t="s">
        <v>21</v>
      </c>
    </row>
    <row r="427" spans="1:16" ht="13" x14ac:dyDescent="0.6">
      <c r="A427" s="2" t="s">
        <v>31</v>
      </c>
      <c r="B427" s="2" t="s">
        <v>17</v>
      </c>
      <c r="C427" s="3" t="s">
        <v>44</v>
      </c>
      <c r="D427" s="3" t="s">
        <v>50</v>
      </c>
      <c r="E427" s="2">
        <v>567</v>
      </c>
      <c r="F427" s="4">
        <v>120</v>
      </c>
      <c r="G427" s="4">
        <v>125</v>
      </c>
      <c r="H427" s="4">
        <v>70875</v>
      </c>
      <c r="I427" s="4">
        <v>6378.75</v>
      </c>
      <c r="J427" s="4">
        <v>64496.25</v>
      </c>
      <c r="K427" s="4">
        <v>68040</v>
      </c>
      <c r="L427" s="4">
        <v>-3543.75</v>
      </c>
      <c r="M427" s="5">
        <v>41883</v>
      </c>
      <c r="N427" s="6">
        <v>9</v>
      </c>
      <c r="O427" s="3" t="s">
        <v>36</v>
      </c>
      <c r="P427" s="7" t="s">
        <v>21</v>
      </c>
    </row>
    <row r="428" spans="1:16" ht="13" x14ac:dyDescent="0.6">
      <c r="A428" s="2" t="s">
        <v>31</v>
      </c>
      <c r="B428" s="2" t="s">
        <v>26</v>
      </c>
      <c r="C428" s="3" t="s">
        <v>44</v>
      </c>
      <c r="D428" s="3" t="s">
        <v>50</v>
      </c>
      <c r="E428" s="2">
        <v>2110</v>
      </c>
      <c r="F428" s="4">
        <v>120</v>
      </c>
      <c r="G428" s="4">
        <v>125</v>
      </c>
      <c r="H428" s="4">
        <v>263750</v>
      </c>
      <c r="I428" s="4">
        <v>23737.5</v>
      </c>
      <c r="J428" s="4">
        <v>240012.5</v>
      </c>
      <c r="K428" s="4">
        <v>253200</v>
      </c>
      <c r="L428" s="4">
        <v>-13187.5</v>
      </c>
      <c r="M428" s="5">
        <v>41883</v>
      </c>
      <c r="N428" s="6">
        <v>9</v>
      </c>
      <c r="O428" s="3" t="s">
        <v>36</v>
      </c>
      <c r="P428" s="7" t="s">
        <v>21</v>
      </c>
    </row>
    <row r="429" spans="1:16" ht="13" x14ac:dyDescent="0.6">
      <c r="A429" s="2" t="s">
        <v>16</v>
      </c>
      <c r="B429" s="2" t="s">
        <v>17</v>
      </c>
      <c r="C429" s="3" t="s">
        <v>44</v>
      </c>
      <c r="D429" s="3" t="s">
        <v>50</v>
      </c>
      <c r="E429" s="2">
        <v>1269</v>
      </c>
      <c r="F429" s="4">
        <v>120</v>
      </c>
      <c r="G429" s="4">
        <v>350</v>
      </c>
      <c r="H429" s="4">
        <v>444150</v>
      </c>
      <c r="I429" s="4">
        <v>39973.5</v>
      </c>
      <c r="J429" s="4">
        <v>404176.5</v>
      </c>
      <c r="K429" s="4">
        <v>329940</v>
      </c>
      <c r="L429" s="4">
        <v>74236.5</v>
      </c>
      <c r="M429" s="5">
        <v>41913</v>
      </c>
      <c r="N429" s="6">
        <v>10</v>
      </c>
      <c r="O429" s="3" t="s">
        <v>37</v>
      </c>
      <c r="P429" s="7" t="s">
        <v>21</v>
      </c>
    </row>
    <row r="430" spans="1:16" ht="13" x14ac:dyDescent="0.6">
      <c r="A430" s="2" t="s">
        <v>30</v>
      </c>
      <c r="B430" s="2" t="s">
        <v>39</v>
      </c>
      <c r="C430" s="3" t="s">
        <v>45</v>
      </c>
      <c r="D430" s="3" t="s">
        <v>50</v>
      </c>
      <c r="E430" s="2">
        <v>1956</v>
      </c>
      <c r="F430" s="4">
        <v>250</v>
      </c>
      <c r="G430" s="4">
        <v>12</v>
      </c>
      <c r="H430" s="4">
        <v>23472</v>
      </c>
      <c r="I430" s="4">
        <v>2112.48</v>
      </c>
      <c r="J430" s="4">
        <v>21359.52</v>
      </c>
      <c r="K430" s="4">
        <v>5868</v>
      </c>
      <c r="L430" s="4">
        <v>15491.52</v>
      </c>
      <c r="M430" s="5">
        <v>41640</v>
      </c>
      <c r="N430" s="6">
        <v>1</v>
      </c>
      <c r="O430" s="3" t="s">
        <v>20</v>
      </c>
      <c r="P430" s="7" t="s">
        <v>21</v>
      </c>
    </row>
    <row r="431" spans="1:16" ht="13" x14ac:dyDescent="0.6">
      <c r="A431" s="2" t="s">
        <v>42</v>
      </c>
      <c r="B431" s="2" t="s">
        <v>22</v>
      </c>
      <c r="C431" s="3" t="s">
        <v>45</v>
      </c>
      <c r="D431" s="3" t="s">
        <v>50</v>
      </c>
      <c r="E431" s="2">
        <v>2659</v>
      </c>
      <c r="F431" s="4">
        <v>250</v>
      </c>
      <c r="G431" s="4">
        <v>300</v>
      </c>
      <c r="H431" s="4">
        <v>797700</v>
      </c>
      <c r="I431" s="4">
        <v>71793</v>
      </c>
      <c r="J431" s="4">
        <v>725907</v>
      </c>
      <c r="K431" s="4">
        <v>664750</v>
      </c>
      <c r="L431" s="4">
        <v>61157</v>
      </c>
      <c r="M431" s="5">
        <v>41671</v>
      </c>
      <c r="N431" s="6">
        <v>2</v>
      </c>
      <c r="O431" s="3" t="s">
        <v>41</v>
      </c>
      <c r="P431" s="7" t="s">
        <v>21</v>
      </c>
    </row>
    <row r="432" spans="1:16" ht="13" x14ac:dyDescent="0.6">
      <c r="A432" s="2" t="s">
        <v>16</v>
      </c>
      <c r="B432" s="2" t="s">
        <v>39</v>
      </c>
      <c r="C432" s="3" t="s">
        <v>45</v>
      </c>
      <c r="D432" s="3" t="s">
        <v>50</v>
      </c>
      <c r="E432" s="2">
        <v>1351.5</v>
      </c>
      <c r="F432" s="4">
        <v>250</v>
      </c>
      <c r="G432" s="4">
        <v>350</v>
      </c>
      <c r="H432" s="4">
        <v>473025</v>
      </c>
      <c r="I432" s="4">
        <v>42572.25</v>
      </c>
      <c r="J432" s="4">
        <v>430452.75</v>
      </c>
      <c r="K432" s="4">
        <v>351390</v>
      </c>
      <c r="L432" s="4">
        <v>79062.75</v>
      </c>
      <c r="M432" s="5">
        <v>41730</v>
      </c>
      <c r="N432" s="6">
        <v>4</v>
      </c>
      <c r="O432" s="3" t="s">
        <v>46</v>
      </c>
      <c r="P432" s="7" t="s">
        <v>21</v>
      </c>
    </row>
    <row r="433" spans="1:16" ht="13" x14ac:dyDescent="0.6">
      <c r="A433" s="2" t="s">
        <v>30</v>
      </c>
      <c r="B433" s="2" t="s">
        <v>22</v>
      </c>
      <c r="C433" s="3" t="s">
        <v>45</v>
      </c>
      <c r="D433" s="3" t="s">
        <v>50</v>
      </c>
      <c r="E433" s="2">
        <v>880</v>
      </c>
      <c r="F433" s="4">
        <v>250</v>
      </c>
      <c r="G433" s="4">
        <v>12</v>
      </c>
      <c r="H433" s="4">
        <v>10560</v>
      </c>
      <c r="I433" s="4">
        <v>950.4</v>
      </c>
      <c r="J433" s="4">
        <v>9609.6</v>
      </c>
      <c r="K433" s="4">
        <v>2640</v>
      </c>
      <c r="L433" s="4">
        <v>6969.6</v>
      </c>
      <c r="M433" s="5">
        <v>41760</v>
      </c>
      <c r="N433" s="6">
        <v>5</v>
      </c>
      <c r="O433" s="3" t="s">
        <v>49</v>
      </c>
      <c r="P433" s="7" t="s">
        <v>21</v>
      </c>
    </row>
    <row r="434" spans="1:16" ht="13" x14ac:dyDescent="0.6">
      <c r="A434" s="2" t="s">
        <v>42</v>
      </c>
      <c r="B434" s="2" t="s">
        <v>39</v>
      </c>
      <c r="C434" s="3" t="s">
        <v>45</v>
      </c>
      <c r="D434" s="3" t="s">
        <v>50</v>
      </c>
      <c r="E434" s="2">
        <v>1867</v>
      </c>
      <c r="F434" s="4">
        <v>250</v>
      </c>
      <c r="G434" s="4">
        <v>300</v>
      </c>
      <c r="H434" s="4">
        <v>560100</v>
      </c>
      <c r="I434" s="4">
        <v>50409</v>
      </c>
      <c r="J434" s="4">
        <v>509691</v>
      </c>
      <c r="K434" s="4">
        <v>466750</v>
      </c>
      <c r="L434" s="4">
        <v>42941</v>
      </c>
      <c r="M434" s="5">
        <v>41883</v>
      </c>
      <c r="N434" s="6">
        <v>9</v>
      </c>
      <c r="O434" s="3" t="s">
        <v>36</v>
      </c>
      <c r="P434" s="7" t="s">
        <v>21</v>
      </c>
    </row>
    <row r="435" spans="1:16" ht="13" x14ac:dyDescent="0.6">
      <c r="A435" s="2" t="s">
        <v>30</v>
      </c>
      <c r="B435" s="2" t="s">
        <v>24</v>
      </c>
      <c r="C435" s="3" t="s">
        <v>45</v>
      </c>
      <c r="D435" s="3" t="s">
        <v>50</v>
      </c>
      <c r="E435" s="2">
        <v>2234</v>
      </c>
      <c r="F435" s="4">
        <v>250</v>
      </c>
      <c r="G435" s="4">
        <v>12</v>
      </c>
      <c r="H435" s="4">
        <v>26808</v>
      </c>
      <c r="I435" s="4">
        <v>2412.7199999999998</v>
      </c>
      <c r="J435" s="4">
        <v>24395.279999999999</v>
      </c>
      <c r="K435" s="4">
        <v>6702</v>
      </c>
      <c r="L435" s="4">
        <v>17693.28</v>
      </c>
      <c r="M435" s="5">
        <v>41518</v>
      </c>
      <c r="N435" s="6">
        <v>9</v>
      </c>
      <c r="O435" s="3" t="s">
        <v>36</v>
      </c>
      <c r="P435" s="7" t="s">
        <v>38</v>
      </c>
    </row>
    <row r="436" spans="1:16" ht="13" x14ac:dyDescent="0.6">
      <c r="A436" s="2" t="s">
        <v>23</v>
      </c>
      <c r="B436" s="2" t="s">
        <v>24</v>
      </c>
      <c r="C436" s="3" t="s">
        <v>45</v>
      </c>
      <c r="D436" s="3" t="s">
        <v>50</v>
      </c>
      <c r="E436" s="2">
        <v>1227</v>
      </c>
      <c r="F436" s="4">
        <v>250</v>
      </c>
      <c r="G436" s="4">
        <v>15</v>
      </c>
      <c r="H436" s="4">
        <v>18405</v>
      </c>
      <c r="I436" s="4">
        <v>1656.45</v>
      </c>
      <c r="J436" s="4">
        <v>16748.55</v>
      </c>
      <c r="K436" s="4">
        <v>12270</v>
      </c>
      <c r="L436" s="4">
        <v>4478.5499999999993</v>
      </c>
      <c r="M436" s="5">
        <v>41913</v>
      </c>
      <c r="N436" s="6">
        <v>10</v>
      </c>
      <c r="O436" s="3" t="s">
        <v>37</v>
      </c>
      <c r="P436" s="7" t="s">
        <v>21</v>
      </c>
    </row>
    <row r="437" spans="1:16" ht="13" x14ac:dyDescent="0.6">
      <c r="A437" s="2" t="s">
        <v>31</v>
      </c>
      <c r="B437" s="2" t="s">
        <v>26</v>
      </c>
      <c r="C437" s="3" t="s">
        <v>45</v>
      </c>
      <c r="D437" s="3" t="s">
        <v>50</v>
      </c>
      <c r="E437" s="2">
        <v>877</v>
      </c>
      <c r="F437" s="4">
        <v>250</v>
      </c>
      <c r="G437" s="4">
        <v>125</v>
      </c>
      <c r="H437" s="4">
        <v>109625</v>
      </c>
      <c r="I437" s="4">
        <v>9866.25</v>
      </c>
      <c r="J437" s="4">
        <v>99758.75</v>
      </c>
      <c r="K437" s="4">
        <v>105240</v>
      </c>
      <c r="L437" s="4">
        <v>-5481.25</v>
      </c>
      <c r="M437" s="5">
        <v>41944</v>
      </c>
      <c r="N437" s="6">
        <v>11</v>
      </c>
      <c r="O437" s="3" t="s">
        <v>43</v>
      </c>
      <c r="P437" s="7" t="s">
        <v>21</v>
      </c>
    </row>
    <row r="438" spans="1:16" ht="13" x14ac:dyDescent="0.6">
      <c r="A438" s="2" t="s">
        <v>16</v>
      </c>
      <c r="B438" s="2" t="s">
        <v>39</v>
      </c>
      <c r="C438" s="3" t="s">
        <v>47</v>
      </c>
      <c r="D438" s="3" t="s">
        <v>50</v>
      </c>
      <c r="E438" s="2">
        <v>2071</v>
      </c>
      <c r="F438" s="4">
        <v>260</v>
      </c>
      <c r="G438" s="4">
        <v>350</v>
      </c>
      <c r="H438" s="4">
        <v>724850</v>
      </c>
      <c r="I438" s="4">
        <v>65236.5</v>
      </c>
      <c r="J438" s="4">
        <v>659613.5</v>
      </c>
      <c r="K438" s="4">
        <v>538460</v>
      </c>
      <c r="L438" s="4">
        <v>121153.5</v>
      </c>
      <c r="M438" s="5">
        <v>41883</v>
      </c>
      <c r="N438" s="6">
        <v>9</v>
      </c>
      <c r="O438" s="3" t="s">
        <v>36</v>
      </c>
      <c r="P438" s="7" t="s">
        <v>21</v>
      </c>
    </row>
    <row r="439" spans="1:16" ht="13" x14ac:dyDescent="0.6">
      <c r="A439" s="2" t="s">
        <v>16</v>
      </c>
      <c r="B439" s="2" t="s">
        <v>17</v>
      </c>
      <c r="C439" s="3" t="s">
        <v>47</v>
      </c>
      <c r="D439" s="3" t="s">
        <v>50</v>
      </c>
      <c r="E439" s="2">
        <v>1269</v>
      </c>
      <c r="F439" s="4">
        <v>260</v>
      </c>
      <c r="G439" s="4">
        <v>350</v>
      </c>
      <c r="H439" s="4">
        <v>444150</v>
      </c>
      <c r="I439" s="4">
        <v>39973.5</v>
      </c>
      <c r="J439" s="4">
        <v>404176.5</v>
      </c>
      <c r="K439" s="4">
        <v>329940</v>
      </c>
      <c r="L439" s="4">
        <v>74236.5</v>
      </c>
      <c r="M439" s="5">
        <v>41913</v>
      </c>
      <c r="N439" s="6">
        <v>10</v>
      </c>
      <c r="O439" s="3" t="s">
        <v>37</v>
      </c>
      <c r="P439" s="7" t="s">
        <v>21</v>
      </c>
    </row>
    <row r="440" spans="1:16" ht="13" x14ac:dyDescent="0.6">
      <c r="A440" s="2" t="s">
        <v>23</v>
      </c>
      <c r="B440" s="2" t="s">
        <v>22</v>
      </c>
      <c r="C440" s="3" t="s">
        <v>47</v>
      </c>
      <c r="D440" s="3" t="s">
        <v>50</v>
      </c>
      <c r="E440" s="2">
        <v>970</v>
      </c>
      <c r="F440" s="4">
        <v>260</v>
      </c>
      <c r="G440" s="4">
        <v>15</v>
      </c>
      <c r="H440" s="4">
        <v>14550</v>
      </c>
      <c r="I440" s="4">
        <v>1309.5</v>
      </c>
      <c r="J440" s="4">
        <v>13240.5</v>
      </c>
      <c r="K440" s="4">
        <v>9700</v>
      </c>
      <c r="L440" s="4">
        <v>3540.5</v>
      </c>
      <c r="M440" s="5">
        <v>41579</v>
      </c>
      <c r="N440" s="6">
        <v>11</v>
      </c>
      <c r="O440" s="3" t="s">
        <v>43</v>
      </c>
      <c r="P440" s="7" t="s">
        <v>38</v>
      </c>
    </row>
    <row r="441" spans="1:16" ht="13" x14ac:dyDescent="0.6">
      <c r="A441" s="2" t="s">
        <v>16</v>
      </c>
      <c r="B441" s="2" t="s">
        <v>26</v>
      </c>
      <c r="C441" s="3" t="s">
        <v>47</v>
      </c>
      <c r="D441" s="3" t="s">
        <v>50</v>
      </c>
      <c r="E441" s="2">
        <v>1694</v>
      </c>
      <c r="F441" s="4">
        <v>260</v>
      </c>
      <c r="G441" s="4">
        <v>20</v>
      </c>
      <c r="H441" s="4">
        <v>33880</v>
      </c>
      <c r="I441" s="4">
        <v>3049.2</v>
      </c>
      <c r="J441" s="4">
        <v>30830.799999999999</v>
      </c>
      <c r="K441" s="4">
        <v>16940</v>
      </c>
      <c r="L441" s="4">
        <v>13890.8</v>
      </c>
      <c r="M441" s="5">
        <v>41944</v>
      </c>
      <c r="N441" s="6">
        <v>11</v>
      </c>
      <c r="O441" s="3" t="s">
        <v>43</v>
      </c>
      <c r="P441" s="7" t="s">
        <v>21</v>
      </c>
    </row>
    <row r="442" spans="1:16" ht="13" x14ac:dyDescent="0.6">
      <c r="A442" s="2" t="s">
        <v>16</v>
      </c>
      <c r="B442" s="2" t="s">
        <v>22</v>
      </c>
      <c r="C442" s="3" t="s">
        <v>18</v>
      </c>
      <c r="D442" s="3" t="s">
        <v>50</v>
      </c>
      <c r="E442" s="2">
        <v>663</v>
      </c>
      <c r="F442" s="4">
        <v>3</v>
      </c>
      <c r="G442" s="4">
        <v>20</v>
      </c>
      <c r="H442" s="4">
        <v>13260</v>
      </c>
      <c r="I442" s="4">
        <v>1193.4000000000001</v>
      </c>
      <c r="J442" s="4">
        <v>12066.6</v>
      </c>
      <c r="K442" s="4">
        <v>6630</v>
      </c>
      <c r="L442" s="4">
        <v>5436.6</v>
      </c>
      <c r="M442" s="5">
        <v>41760</v>
      </c>
      <c r="N442" s="6">
        <v>5</v>
      </c>
      <c r="O442" s="3" t="s">
        <v>49</v>
      </c>
      <c r="P442" s="7" t="s">
        <v>21</v>
      </c>
    </row>
    <row r="443" spans="1:16" ht="13" x14ac:dyDescent="0.6">
      <c r="A443" s="2" t="s">
        <v>16</v>
      </c>
      <c r="B443" s="2" t="s">
        <v>17</v>
      </c>
      <c r="C443" s="3" t="s">
        <v>18</v>
      </c>
      <c r="D443" s="3" t="s">
        <v>50</v>
      </c>
      <c r="E443" s="2">
        <v>819</v>
      </c>
      <c r="F443" s="4">
        <v>3</v>
      </c>
      <c r="G443" s="4">
        <v>7</v>
      </c>
      <c r="H443" s="4">
        <v>5733</v>
      </c>
      <c r="I443" s="4">
        <v>515.97</v>
      </c>
      <c r="J443" s="4">
        <v>5217.03</v>
      </c>
      <c r="K443" s="4">
        <v>4095</v>
      </c>
      <c r="L443" s="4">
        <v>1122.03</v>
      </c>
      <c r="M443" s="5">
        <v>41821</v>
      </c>
      <c r="N443" s="6">
        <v>7</v>
      </c>
      <c r="O443" s="3" t="s">
        <v>32</v>
      </c>
      <c r="P443" s="7" t="s">
        <v>21</v>
      </c>
    </row>
    <row r="444" spans="1:16" ht="13" x14ac:dyDescent="0.6">
      <c r="A444" s="2" t="s">
        <v>30</v>
      </c>
      <c r="B444" s="2" t="s">
        <v>22</v>
      </c>
      <c r="C444" s="3" t="s">
        <v>18</v>
      </c>
      <c r="D444" s="3" t="s">
        <v>50</v>
      </c>
      <c r="E444" s="2">
        <v>1580</v>
      </c>
      <c r="F444" s="4">
        <v>3</v>
      </c>
      <c r="G444" s="4">
        <v>12</v>
      </c>
      <c r="H444" s="4">
        <v>18960</v>
      </c>
      <c r="I444" s="4">
        <v>1706.4</v>
      </c>
      <c r="J444" s="4">
        <v>17253.599999999999</v>
      </c>
      <c r="K444" s="4">
        <v>4740</v>
      </c>
      <c r="L444" s="4">
        <v>12513.599999999999</v>
      </c>
      <c r="M444" s="5">
        <v>41883</v>
      </c>
      <c r="N444" s="6">
        <v>9</v>
      </c>
      <c r="O444" s="3" t="s">
        <v>36</v>
      </c>
      <c r="P444" s="7" t="s">
        <v>21</v>
      </c>
    </row>
    <row r="445" spans="1:16" ht="13" x14ac:dyDescent="0.6">
      <c r="A445" s="2" t="s">
        <v>16</v>
      </c>
      <c r="B445" s="2" t="s">
        <v>26</v>
      </c>
      <c r="C445" s="3" t="s">
        <v>18</v>
      </c>
      <c r="D445" s="3" t="s">
        <v>50</v>
      </c>
      <c r="E445" s="2">
        <v>521</v>
      </c>
      <c r="F445" s="4">
        <v>3</v>
      </c>
      <c r="G445" s="4">
        <v>7</v>
      </c>
      <c r="H445" s="4">
        <v>3647</v>
      </c>
      <c r="I445" s="4">
        <v>328.23</v>
      </c>
      <c r="J445" s="4">
        <v>3318.77</v>
      </c>
      <c r="K445" s="4">
        <v>2605</v>
      </c>
      <c r="L445" s="4">
        <v>713.77</v>
      </c>
      <c r="M445" s="5">
        <v>41974</v>
      </c>
      <c r="N445" s="6">
        <v>12</v>
      </c>
      <c r="O445" s="3" t="s">
        <v>27</v>
      </c>
      <c r="P445" s="7" t="s">
        <v>21</v>
      </c>
    </row>
    <row r="446" spans="1:16" ht="13" x14ac:dyDescent="0.6">
      <c r="A446" s="2" t="s">
        <v>16</v>
      </c>
      <c r="B446" s="2" t="s">
        <v>39</v>
      </c>
      <c r="C446" s="3" t="s">
        <v>40</v>
      </c>
      <c r="D446" s="3" t="s">
        <v>50</v>
      </c>
      <c r="E446" s="2">
        <v>973</v>
      </c>
      <c r="F446" s="4">
        <v>10</v>
      </c>
      <c r="G446" s="4">
        <v>20</v>
      </c>
      <c r="H446" s="4">
        <v>19460</v>
      </c>
      <c r="I446" s="4">
        <v>1751.4</v>
      </c>
      <c r="J446" s="4">
        <v>17708.599999999999</v>
      </c>
      <c r="K446" s="4">
        <v>9730</v>
      </c>
      <c r="L446" s="4">
        <v>7978.5999999999985</v>
      </c>
      <c r="M446" s="5">
        <v>41699</v>
      </c>
      <c r="N446" s="6">
        <v>3</v>
      </c>
      <c r="O446" s="3" t="s">
        <v>29</v>
      </c>
      <c r="P446" s="7" t="s">
        <v>21</v>
      </c>
    </row>
    <row r="447" spans="1:16" ht="13" x14ac:dyDescent="0.6">
      <c r="A447" s="2" t="s">
        <v>16</v>
      </c>
      <c r="B447" s="2" t="s">
        <v>26</v>
      </c>
      <c r="C447" s="3" t="s">
        <v>40</v>
      </c>
      <c r="D447" s="3" t="s">
        <v>50</v>
      </c>
      <c r="E447" s="2">
        <v>1038</v>
      </c>
      <c r="F447" s="4">
        <v>10</v>
      </c>
      <c r="G447" s="4">
        <v>20</v>
      </c>
      <c r="H447" s="4">
        <v>20760</v>
      </c>
      <c r="I447" s="4">
        <v>1868.4</v>
      </c>
      <c r="J447" s="4">
        <v>18891.599999999999</v>
      </c>
      <c r="K447" s="4">
        <v>10380</v>
      </c>
      <c r="L447" s="4">
        <v>8511.5999999999985</v>
      </c>
      <c r="M447" s="5">
        <v>41791</v>
      </c>
      <c r="N447" s="6">
        <v>6</v>
      </c>
      <c r="O447" s="3" t="s">
        <v>25</v>
      </c>
      <c r="P447" s="7" t="s">
        <v>21</v>
      </c>
    </row>
    <row r="448" spans="1:16" ht="13" x14ac:dyDescent="0.6">
      <c r="A448" s="2" t="s">
        <v>16</v>
      </c>
      <c r="B448" s="2" t="s">
        <v>22</v>
      </c>
      <c r="C448" s="3" t="s">
        <v>40</v>
      </c>
      <c r="D448" s="3" t="s">
        <v>50</v>
      </c>
      <c r="E448" s="2">
        <v>360</v>
      </c>
      <c r="F448" s="4">
        <v>10</v>
      </c>
      <c r="G448" s="4">
        <v>7</v>
      </c>
      <c r="H448" s="4">
        <v>2520</v>
      </c>
      <c r="I448" s="4">
        <v>226.8</v>
      </c>
      <c r="J448" s="4">
        <v>2293.1999999999998</v>
      </c>
      <c r="K448" s="4">
        <v>1800</v>
      </c>
      <c r="L448" s="4">
        <v>493.19999999999982</v>
      </c>
      <c r="M448" s="5">
        <v>41913</v>
      </c>
      <c r="N448" s="6">
        <v>10</v>
      </c>
      <c r="O448" s="3" t="s">
        <v>37</v>
      </c>
      <c r="P448" s="7" t="s">
        <v>21</v>
      </c>
    </row>
    <row r="449" spans="1:16" ht="13" x14ac:dyDescent="0.6">
      <c r="A449" s="2" t="s">
        <v>30</v>
      </c>
      <c r="B449" s="2" t="s">
        <v>24</v>
      </c>
      <c r="C449" s="3" t="s">
        <v>44</v>
      </c>
      <c r="D449" s="3" t="s">
        <v>50</v>
      </c>
      <c r="E449" s="2">
        <v>1967</v>
      </c>
      <c r="F449" s="4">
        <v>120</v>
      </c>
      <c r="G449" s="4">
        <v>12</v>
      </c>
      <c r="H449" s="4">
        <v>23604</v>
      </c>
      <c r="I449" s="4">
        <v>2124.36</v>
      </c>
      <c r="J449" s="4">
        <v>21479.64</v>
      </c>
      <c r="K449" s="4">
        <v>5901</v>
      </c>
      <c r="L449" s="4">
        <v>15578.64</v>
      </c>
      <c r="M449" s="5">
        <v>41699</v>
      </c>
      <c r="N449" s="6">
        <v>3</v>
      </c>
      <c r="O449" s="3" t="s">
        <v>29</v>
      </c>
      <c r="P449" s="7" t="s">
        <v>21</v>
      </c>
    </row>
    <row r="450" spans="1:16" ht="13" x14ac:dyDescent="0.6">
      <c r="A450" s="2" t="s">
        <v>23</v>
      </c>
      <c r="B450" s="2" t="s">
        <v>26</v>
      </c>
      <c r="C450" s="3" t="s">
        <v>44</v>
      </c>
      <c r="D450" s="3" t="s">
        <v>50</v>
      </c>
      <c r="E450" s="2">
        <v>2628</v>
      </c>
      <c r="F450" s="4">
        <v>120</v>
      </c>
      <c r="G450" s="4">
        <v>15</v>
      </c>
      <c r="H450" s="4">
        <v>39420</v>
      </c>
      <c r="I450" s="4">
        <v>3547.8</v>
      </c>
      <c r="J450" s="4">
        <v>35872.199999999997</v>
      </c>
      <c r="K450" s="4">
        <v>26280</v>
      </c>
      <c r="L450" s="4">
        <v>9592.1999999999971</v>
      </c>
      <c r="M450" s="5">
        <v>41730</v>
      </c>
      <c r="N450" s="6">
        <v>4</v>
      </c>
      <c r="O450" s="3" t="s">
        <v>46</v>
      </c>
      <c r="P450" s="7" t="s">
        <v>21</v>
      </c>
    </row>
    <row r="451" spans="1:16" ht="13" x14ac:dyDescent="0.6">
      <c r="A451" s="2" t="s">
        <v>16</v>
      </c>
      <c r="B451" s="2" t="s">
        <v>22</v>
      </c>
      <c r="C451" s="3" t="s">
        <v>45</v>
      </c>
      <c r="D451" s="3" t="s">
        <v>50</v>
      </c>
      <c r="E451" s="2">
        <v>360</v>
      </c>
      <c r="F451" s="4">
        <v>250</v>
      </c>
      <c r="G451" s="4">
        <v>7</v>
      </c>
      <c r="H451" s="4">
        <v>2520</v>
      </c>
      <c r="I451" s="4">
        <v>226.8</v>
      </c>
      <c r="J451" s="4">
        <v>2293.1999999999998</v>
      </c>
      <c r="K451" s="4">
        <v>1800</v>
      </c>
      <c r="L451" s="4">
        <v>493.19999999999982</v>
      </c>
      <c r="M451" s="5">
        <v>41913</v>
      </c>
      <c r="N451" s="6">
        <v>10</v>
      </c>
      <c r="O451" s="3" t="s">
        <v>37</v>
      </c>
      <c r="P451" s="7" t="s">
        <v>21</v>
      </c>
    </row>
    <row r="452" spans="1:16" ht="13" x14ac:dyDescent="0.6">
      <c r="A452" s="2" t="s">
        <v>16</v>
      </c>
      <c r="B452" s="2" t="s">
        <v>24</v>
      </c>
      <c r="C452" s="3" t="s">
        <v>45</v>
      </c>
      <c r="D452" s="3" t="s">
        <v>50</v>
      </c>
      <c r="E452" s="2">
        <v>2682</v>
      </c>
      <c r="F452" s="4">
        <v>250</v>
      </c>
      <c r="G452" s="4">
        <v>20</v>
      </c>
      <c r="H452" s="4">
        <v>53640</v>
      </c>
      <c r="I452" s="4">
        <v>4827.6000000000004</v>
      </c>
      <c r="J452" s="4">
        <v>48812.4</v>
      </c>
      <c r="K452" s="4">
        <v>26820</v>
      </c>
      <c r="L452" s="4">
        <v>21992.400000000001</v>
      </c>
      <c r="M452" s="5">
        <v>41579</v>
      </c>
      <c r="N452" s="6">
        <v>11</v>
      </c>
      <c r="O452" s="3" t="s">
        <v>43</v>
      </c>
      <c r="P452" s="7" t="s">
        <v>38</v>
      </c>
    </row>
    <row r="453" spans="1:16" ht="13" x14ac:dyDescent="0.6">
      <c r="A453" s="2" t="s">
        <v>16</v>
      </c>
      <c r="B453" s="2" t="s">
        <v>26</v>
      </c>
      <c r="C453" s="3" t="s">
        <v>45</v>
      </c>
      <c r="D453" s="3" t="s">
        <v>50</v>
      </c>
      <c r="E453" s="2">
        <v>521</v>
      </c>
      <c r="F453" s="4">
        <v>250</v>
      </c>
      <c r="G453" s="4">
        <v>7</v>
      </c>
      <c r="H453" s="4">
        <v>3647</v>
      </c>
      <c r="I453" s="4">
        <v>328.23</v>
      </c>
      <c r="J453" s="4">
        <v>3318.77</v>
      </c>
      <c r="K453" s="4">
        <v>2605</v>
      </c>
      <c r="L453" s="4">
        <v>713.77</v>
      </c>
      <c r="M453" s="5">
        <v>41974</v>
      </c>
      <c r="N453" s="6">
        <v>12</v>
      </c>
      <c r="O453" s="3" t="s">
        <v>27</v>
      </c>
      <c r="P453" s="7" t="s">
        <v>21</v>
      </c>
    </row>
    <row r="454" spans="1:16" ht="13" x14ac:dyDescent="0.6">
      <c r="A454" s="2" t="s">
        <v>16</v>
      </c>
      <c r="B454" s="2" t="s">
        <v>26</v>
      </c>
      <c r="C454" s="3" t="s">
        <v>47</v>
      </c>
      <c r="D454" s="3" t="s">
        <v>50</v>
      </c>
      <c r="E454" s="2">
        <v>1038</v>
      </c>
      <c r="F454" s="4">
        <v>260</v>
      </c>
      <c r="G454" s="4">
        <v>20</v>
      </c>
      <c r="H454" s="4">
        <v>20760</v>
      </c>
      <c r="I454" s="4">
        <v>1868.4</v>
      </c>
      <c r="J454" s="4">
        <v>18891.599999999999</v>
      </c>
      <c r="K454" s="4">
        <v>10380</v>
      </c>
      <c r="L454" s="4">
        <v>8511.5999999999985</v>
      </c>
      <c r="M454" s="5">
        <v>41791</v>
      </c>
      <c r="N454" s="6">
        <v>6</v>
      </c>
      <c r="O454" s="3" t="s">
        <v>25</v>
      </c>
      <c r="P454" s="7" t="s">
        <v>21</v>
      </c>
    </row>
    <row r="455" spans="1:16" ht="13" x14ac:dyDescent="0.6">
      <c r="A455" s="2" t="s">
        <v>23</v>
      </c>
      <c r="B455" s="2" t="s">
        <v>17</v>
      </c>
      <c r="C455" s="3" t="s">
        <v>47</v>
      </c>
      <c r="D455" s="3" t="s">
        <v>50</v>
      </c>
      <c r="E455" s="2">
        <v>1630.5</v>
      </c>
      <c r="F455" s="4">
        <v>260</v>
      </c>
      <c r="G455" s="4">
        <v>15</v>
      </c>
      <c r="H455" s="4">
        <v>24457.5</v>
      </c>
      <c r="I455" s="4">
        <v>2201.1750000000002</v>
      </c>
      <c r="J455" s="4">
        <v>22256.324999999997</v>
      </c>
      <c r="K455" s="4">
        <v>16305</v>
      </c>
      <c r="L455" s="4">
        <v>5951.3249999999989</v>
      </c>
      <c r="M455" s="5">
        <v>41821</v>
      </c>
      <c r="N455" s="6">
        <v>7</v>
      </c>
      <c r="O455" s="3" t="s">
        <v>32</v>
      </c>
      <c r="P455" s="7" t="s">
        <v>21</v>
      </c>
    </row>
    <row r="456" spans="1:16" ht="13" x14ac:dyDescent="0.6">
      <c r="A456" s="2" t="s">
        <v>30</v>
      </c>
      <c r="B456" s="2" t="s">
        <v>24</v>
      </c>
      <c r="C456" s="3" t="s">
        <v>47</v>
      </c>
      <c r="D456" s="3" t="s">
        <v>50</v>
      </c>
      <c r="E456" s="2">
        <v>306</v>
      </c>
      <c r="F456" s="4">
        <v>260</v>
      </c>
      <c r="G456" s="4">
        <v>12</v>
      </c>
      <c r="H456" s="4">
        <v>3672</v>
      </c>
      <c r="I456" s="4">
        <v>330.48</v>
      </c>
      <c r="J456" s="4">
        <v>3341.52</v>
      </c>
      <c r="K456" s="4">
        <v>918</v>
      </c>
      <c r="L456" s="4">
        <v>2423.52</v>
      </c>
      <c r="M456" s="5">
        <v>41609</v>
      </c>
      <c r="N456" s="6">
        <v>12</v>
      </c>
      <c r="O456" s="3" t="s">
        <v>27</v>
      </c>
      <c r="P456" s="7" t="s">
        <v>38</v>
      </c>
    </row>
    <row r="457" spans="1:16" ht="13" x14ac:dyDescent="0.6">
      <c r="A457" s="2" t="s">
        <v>30</v>
      </c>
      <c r="B457" s="2" t="s">
        <v>39</v>
      </c>
      <c r="C457" s="3" t="s">
        <v>18</v>
      </c>
      <c r="D457" s="3" t="s">
        <v>51</v>
      </c>
      <c r="E457" s="2">
        <v>386</v>
      </c>
      <c r="F457" s="4">
        <v>3</v>
      </c>
      <c r="G457" s="4">
        <v>12</v>
      </c>
      <c r="H457" s="4">
        <v>4632</v>
      </c>
      <c r="I457" s="4">
        <v>463.2</v>
      </c>
      <c r="J457" s="4">
        <v>4168.8</v>
      </c>
      <c r="K457" s="4">
        <v>1158</v>
      </c>
      <c r="L457" s="4">
        <v>3010.8</v>
      </c>
      <c r="M457" s="5">
        <v>41548</v>
      </c>
      <c r="N457" s="6">
        <v>10</v>
      </c>
      <c r="O457" s="3" t="s">
        <v>37</v>
      </c>
      <c r="P457" s="7" t="s">
        <v>38</v>
      </c>
    </row>
    <row r="458" spans="1:16" ht="13" x14ac:dyDescent="0.6">
      <c r="A458" s="2" t="s">
        <v>16</v>
      </c>
      <c r="B458" s="2" t="s">
        <v>39</v>
      </c>
      <c r="C458" s="3" t="s">
        <v>28</v>
      </c>
      <c r="D458" s="3" t="s">
        <v>51</v>
      </c>
      <c r="E458" s="2">
        <v>2328</v>
      </c>
      <c r="F458" s="4">
        <v>5</v>
      </c>
      <c r="G458" s="4">
        <v>7</v>
      </c>
      <c r="H458" s="4">
        <v>16296</v>
      </c>
      <c r="I458" s="4">
        <v>1629.6</v>
      </c>
      <c r="J458" s="4">
        <v>14666.4</v>
      </c>
      <c r="K458" s="4">
        <v>11640</v>
      </c>
      <c r="L458" s="4">
        <v>3026.3999999999996</v>
      </c>
      <c r="M458" s="5">
        <v>41883</v>
      </c>
      <c r="N458" s="6">
        <v>9</v>
      </c>
      <c r="O458" s="3" t="s">
        <v>36</v>
      </c>
      <c r="P458" s="7" t="s">
        <v>21</v>
      </c>
    </row>
    <row r="459" spans="1:16" ht="13" x14ac:dyDescent="0.6">
      <c r="A459" s="2" t="s">
        <v>30</v>
      </c>
      <c r="B459" s="2" t="s">
        <v>39</v>
      </c>
      <c r="C459" s="3" t="s">
        <v>40</v>
      </c>
      <c r="D459" s="3" t="s">
        <v>51</v>
      </c>
      <c r="E459" s="2">
        <v>386</v>
      </c>
      <c r="F459" s="4">
        <v>10</v>
      </c>
      <c r="G459" s="4">
        <v>12</v>
      </c>
      <c r="H459" s="4">
        <v>4632</v>
      </c>
      <c r="I459" s="4">
        <v>463.2</v>
      </c>
      <c r="J459" s="4">
        <v>4168.8</v>
      </c>
      <c r="K459" s="4">
        <v>1158</v>
      </c>
      <c r="L459" s="4">
        <v>3010.8</v>
      </c>
      <c r="M459" s="5">
        <v>41548</v>
      </c>
      <c r="N459" s="6">
        <v>10</v>
      </c>
      <c r="O459" s="3" t="s">
        <v>37</v>
      </c>
      <c r="P459" s="7" t="s">
        <v>38</v>
      </c>
    </row>
    <row r="460" spans="1:16" ht="13" x14ac:dyDescent="0.6">
      <c r="A460" s="2" t="s">
        <v>31</v>
      </c>
      <c r="B460" s="2" t="s">
        <v>39</v>
      </c>
      <c r="C460" s="3" t="s">
        <v>18</v>
      </c>
      <c r="D460" s="3" t="s">
        <v>51</v>
      </c>
      <c r="E460" s="2">
        <v>3445.5</v>
      </c>
      <c r="F460" s="4">
        <v>3</v>
      </c>
      <c r="G460" s="4">
        <v>125</v>
      </c>
      <c r="H460" s="4">
        <v>430687.5</v>
      </c>
      <c r="I460" s="4">
        <v>43068.75</v>
      </c>
      <c r="J460" s="4">
        <v>387618.75</v>
      </c>
      <c r="K460" s="4">
        <v>413460</v>
      </c>
      <c r="L460" s="4">
        <v>-25841.25</v>
      </c>
      <c r="M460" s="5">
        <v>41730</v>
      </c>
      <c r="N460" s="6">
        <v>4</v>
      </c>
      <c r="O460" s="3" t="s">
        <v>46</v>
      </c>
      <c r="P460" s="7" t="s">
        <v>21</v>
      </c>
    </row>
    <row r="461" spans="1:16" ht="13" x14ac:dyDescent="0.6">
      <c r="A461" s="2" t="s">
        <v>31</v>
      </c>
      <c r="B461" s="2" t="s">
        <v>24</v>
      </c>
      <c r="C461" s="3" t="s">
        <v>18</v>
      </c>
      <c r="D461" s="3" t="s">
        <v>51</v>
      </c>
      <c r="E461" s="2">
        <v>1482</v>
      </c>
      <c r="F461" s="4">
        <v>3</v>
      </c>
      <c r="G461" s="4">
        <v>125</v>
      </c>
      <c r="H461" s="4">
        <v>185250</v>
      </c>
      <c r="I461" s="4">
        <v>18525</v>
      </c>
      <c r="J461" s="4">
        <v>166725</v>
      </c>
      <c r="K461" s="4">
        <v>177840</v>
      </c>
      <c r="L461" s="4">
        <v>-11115</v>
      </c>
      <c r="M461" s="5">
        <v>41609</v>
      </c>
      <c r="N461" s="6">
        <v>12</v>
      </c>
      <c r="O461" s="3" t="s">
        <v>27</v>
      </c>
      <c r="P461" s="7" t="s">
        <v>38</v>
      </c>
    </row>
    <row r="462" spans="1:16" ht="13" x14ac:dyDescent="0.6">
      <c r="A462" s="2" t="s">
        <v>16</v>
      </c>
      <c r="B462" s="2" t="s">
        <v>39</v>
      </c>
      <c r="C462" s="3" t="s">
        <v>28</v>
      </c>
      <c r="D462" s="3" t="s">
        <v>51</v>
      </c>
      <c r="E462" s="2">
        <v>2313</v>
      </c>
      <c r="F462" s="4">
        <v>5</v>
      </c>
      <c r="G462" s="4">
        <v>350</v>
      </c>
      <c r="H462" s="4">
        <v>809550</v>
      </c>
      <c r="I462" s="4">
        <v>80955</v>
      </c>
      <c r="J462" s="4">
        <v>728595</v>
      </c>
      <c r="K462" s="4">
        <v>601380</v>
      </c>
      <c r="L462" s="4">
        <v>127215</v>
      </c>
      <c r="M462" s="5">
        <v>41760</v>
      </c>
      <c r="N462" s="6">
        <v>5</v>
      </c>
      <c r="O462" s="3" t="s">
        <v>49</v>
      </c>
      <c r="P462" s="7" t="s">
        <v>21</v>
      </c>
    </row>
    <row r="463" spans="1:16" ht="13" x14ac:dyDescent="0.6">
      <c r="A463" s="2" t="s">
        <v>31</v>
      </c>
      <c r="B463" s="2" t="s">
        <v>39</v>
      </c>
      <c r="C463" s="3" t="s">
        <v>28</v>
      </c>
      <c r="D463" s="3" t="s">
        <v>51</v>
      </c>
      <c r="E463" s="2">
        <v>1804</v>
      </c>
      <c r="F463" s="4">
        <v>5</v>
      </c>
      <c r="G463" s="4">
        <v>125</v>
      </c>
      <c r="H463" s="4">
        <v>225500</v>
      </c>
      <c r="I463" s="4">
        <v>22550</v>
      </c>
      <c r="J463" s="4">
        <v>202950</v>
      </c>
      <c r="K463" s="4">
        <v>216480</v>
      </c>
      <c r="L463" s="4">
        <v>-13530</v>
      </c>
      <c r="M463" s="5">
        <v>41579</v>
      </c>
      <c r="N463" s="6">
        <v>11</v>
      </c>
      <c r="O463" s="3" t="s">
        <v>43</v>
      </c>
      <c r="P463" s="7" t="s">
        <v>38</v>
      </c>
    </row>
    <row r="464" spans="1:16" ht="13" x14ac:dyDescent="0.6">
      <c r="A464" s="2" t="s">
        <v>23</v>
      </c>
      <c r="B464" s="2" t="s">
        <v>24</v>
      </c>
      <c r="C464" s="3" t="s">
        <v>28</v>
      </c>
      <c r="D464" s="3" t="s">
        <v>51</v>
      </c>
      <c r="E464" s="2">
        <v>2072</v>
      </c>
      <c r="F464" s="4">
        <v>5</v>
      </c>
      <c r="G464" s="4">
        <v>15</v>
      </c>
      <c r="H464" s="4">
        <v>31080</v>
      </c>
      <c r="I464" s="4">
        <v>3108</v>
      </c>
      <c r="J464" s="4">
        <v>27972</v>
      </c>
      <c r="K464" s="4">
        <v>20720</v>
      </c>
      <c r="L464" s="4">
        <v>7252</v>
      </c>
      <c r="M464" s="5">
        <v>41974</v>
      </c>
      <c r="N464" s="6">
        <v>12</v>
      </c>
      <c r="O464" s="3" t="s">
        <v>27</v>
      </c>
      <c r="P464" s="7" t="s">
        <v>21</v>
      </c>
    </row>
    <row r="465" spans="1:16" ht="13" x14ac:dyDescent="0.6">
      <c r="A465" s="2" t="s">
        <v>16</v>
      </c>
      <c r="B465" s="2" t="s">
        <v>24</v>
      </c>
      <c r="C465" s="3" t="s">
        <v>40</v>
      </c>
      <c r="D465" s="3" t="s">
        <v>51</v>
      </c>
      <c r="E465" s="2">
        <v>1954</v>
      </c>
      <c r="F465" s="4">
        <v>10</v>
      </c>
      <c r="G465" s="4">
        <v>20</v>
      </c>
      <c r="H465" s="4">
        <v>39080</v>
      </c>
      <c r="I465" s="4">
        <v>3908</v>
      </c>
      <c r="J465" s="4">
        <v>35172</v>
      </c>
      <c r="K465" s="4">
        <v>19540</v>
      </c>
      <c r="L465" s="4">
        <v>15632</v>
      </c>
      <c r="M465" s="5">
        <v>41699</v>
      </c>
      <c r="N465" s="6">
        <v>3</v>
      </c>
      <c r="O465" s="3" t="s">
        <v>29</v>
      </c>
      <c r="P465" s="7" t="s">
        <v>21</v>
      </c>
    </row>
    <row r="466" spans="1:16" ht="13" x14ac:dyDescent="0.6">
      <c r="A466" s="2" t="s">
        <v>42</v>
      </c>
      <c r="B466" s="2" t="s">
        <v>26</v>
      </c>
      <c r="C466" s="3" t="s">
        <v>40</v>
      </c>
      <c r="D466" s="3" t="s">
        <v>51</v>
      </c>
      <c r="E466" s="2">
        <v>591</v>
      </c>
      <c r="F466" s="4">
        <v>10</v>
      </c>
      <c r="G466" s="4">
        <v>300</v>
      </c>
      <c r="H466" s="4">
        <v>177300</v>
      </c>
      <c r="I466" s="4">
        <v>17730</v>
      </c>
      <c r="J466" s="4">
        <v>159570</v>
      </c>
      <c r="K466" s="4">
        <v>147750</v>
      </c>
      <c r="L466" s="4">
        <v>11820</v>
      </c>
      <c r="M466" s="5">
        <v>41760</v>
      </c>
      <c r="N466" s="6">
        <v>5</v>
      </c>
      <c r="O466" s="3" t="s">
        <v>49</v>
      </c>
      <c r="P466" s="7" t="s">
        <v>21</v>
      </c>
    </row>
    <row r="467" spans="1:16" ht="13" x14ac:dyDescent="0.6">
      <c r="A467" s="2" t="s">
        <v>23</v>
      </c>
      <c r="B467" s="2" t="s">
        <v>24</v>
      </c>
      <c r="C467" s="3" t="s">
        <v>40</v>
      </c>
      <c r="D467" s="3" t="s">
        <v>51</v>
      </c>
      <c r="E467" s="2">
        <v>2167</v>
      </c>
      <c r="F467" s="4">
        <v>10</v>
      </c>
      <c r="G467" s="4">
        <v>15</v>
      </c>
      <c r="H467" s="4">
        <v>32505</v>
      </c>
      <c r="I467" s="4">
        <v>3250.5</v>
      </c>
      <c r="J467" s="4">
        <v>29254.5</v>
      </c>
      <c r="K467" s="4">
        <v>21670</v>
      </c>
      <c r="L467" s="4">
        <v>7584.5</v>
      </c>
      <c r="M467" s="5">
        <v>41548</v>
      </c>
      <c r="N467" s="6">
        <v>10</v>
      </c>
      <c r="O467" s="3" t="s">
        <v>37</v>
      </c>
      <c r="P467" s="7" t="s">
        <v>38</v>
      </c>
    </row>
    <row r="468" spans="1:16" ht="13" x14ac:dyDescent="0.6">
      <c r="A468" s="2" t="s">
        <v>16</v>
      </c>
      <c r="B468" s="2" t="s">
        <v>22</v>
      </c>
      <c r="C468" s="3" t="s">
        <v>40</v>
      </c>
      <c r="D468" s="3" t="s">
        <v>51</v>
      </c>
      <c r="E468" s="2">
        <v>241</v>
      </c>
      <c r="F468" s="4">
        <v>10</v>
      </c>
      <c r="G468" s="4">
        <v>20</v>
      </c>
      <c r="H468" s="4">
        <v>4820</v>
      </c>
      <c r="I468" s="4">
        <v>482</v>
      </c>
      <c r="J468" s="4">
        <v>4338</v>
      </c>
      <c r="K468" s="4">
        <v>2410</v>
      </c>
      <c r="L468" s="4">
        <v>1928</v>
      </c>
      <c r="M468" s="5">
        <v>41913</v>
      </c>
      <c r="N468" s="6">
        <v>10</v>
      </c>
      <c r="O468" s="3" t="s">
        <v>37</v>
      </c>
      <c r="P468" s="7" t="s">
        <v>21</v>
      </c>
    </row>
    <row r="469" spans="1:16" ht="13" x14ac:dyDescent="0.6">
      <c r="A469" s="2" t="s">
        <v>23</v>
      </c>
      <c r="B469" s="2" t="s">
        <v>22</v>
      </c>
      <c r="C469" s="3" t="s">
        <v>44</v>
      </c>
      <c r="D469" s="3" t="s">
        <v>51</v>
      </c>
      <c r="E469" s="2">
        <v>681</v>
      </c>
      <c r="F469" s="4">
        <v>120</v>
      </c>
      <c r="G469" s="4">
        <v>15</v>
      </c>
      <c r="H469" s="4">
        <v>10215</v>
      </c>
      <c r="I469" s="4">
        <v>1021.5</v>
      </c>
      <c r="J469" s="4">
        <v>9193.5</v>
      </c>
      <c r="K469" s="4">
        <v>6810</v>
      </c>
      <c r="L469" s="4">
        <v>2383.5</v>
      </c>
      <c r="M469" s="5">
        <v>41640</v>
      </c>
      <c r="N469" s="6">
        <v>1</v>
      </c>
      <c r="O469" s="3" t="s">
        <v>20</v>
      </c>
      <c r="P469" s="7" t="s">
        <v>21</v>
      </c>
    </row>
    <row r="470" spans="1:16" ht="13" x14ac:dyDescent="0.6">
      <c r="A470" s="2" t="s">
        <v>23</v>
      </c>
      <c r="B470" s="2" t="s">
        <v>22</v>
      </c>
      <c r="C470" s="3" t="s">
        <v>44</v>
      </c>
      <c r="D470" s="3" t="s">
        <v>51</v>
      </c>
      <c r="E470" s="2">
        <v>510</v>
      </c>
      <c r="F470" s="4">
        <v>120</v>
      </c>
      <c r="G470" s="4">
        <v>15</v>
      </c>
      <c r="H470" s="4">
        <v>7650</v>
      </c>
      <c r="I470" s="4">
        <v>765</v>
      </c>
      <c r="J470" s="4">
        <v>6885</v>
      </c>
      <c r="K470" s="4">
        <v>5100</v>
      </c>
      <c r="L470" s="4">
        <v>1785</v>
      </c>
      <c r="M470" s="5">
        <v>41730</v>
      </c>
      <c r="N470" s="6">
        <v>4</v>
      </c>
      <c r="O470" s="3" t="s">
        <v>46</v>
      </c>
      <c r="P470" s="7" t="s">
        <v>21</v>
      </c>
    </row>
    <row r="471" spans="1:16" ht="13" x14ac:dyDescent="0.6">
      <c r="A471" s="2" t="s">
        <v>23</v>
      </c>
      <c r="B471" s="2" t="s">
        <v>39</v>
      </c>
      <c r="C471" s="3" t="s">
        <v>44</v>
      </c>
      <c r="D471" s="3" t="s">
        <v>51</v>
      </c>
      <c r="E471" s="2">
        <v>790</v>
      </c>
      <c r="F471" s="4">
        <v>120</v>
      </c>
      <c r="G471" s="4">
        <v>15</v>
      </c>
      <c r="H471" s="4">
        <v>11850</v>
      </c>
      <c r="I471" s="4">
        <v>1185</v>
      </c>
      <c r="J471" s="4">
        <v>10665</v>
      </c>
      <c r="K471" s="4">
        <v>7900</v>
      </c>
      <c r="L471" s="4">
        <v>2765</v>
      </c>
      <c r="M471" s="5">
        <v>41760</v>
      </c>
      <c r="N471" s="6">
        <v>5</v>
      </c>
      <c r="O471" s="3" t="s">
        <v>49</v>
      </c>
      <c r="P471" s="7" t="s">
        <v>21</v>
      </c>
    </row>
    <row r="472" spans="1:16" ht="13" x14ac:dyDescent="0.6">
      <c r="A472" s="2" t="s">
        <v>16</v>
      </c>
      <c r="B472" s="2" t="s">
        <v>24</v>
      </c>
      <c r="C472" s="3" t="s">
        <v>44</v>
      </c>
      <c r="D472" s="3" t="s">
        <v>51</v>
      </c>
      <c r="E472" s="2">
        <v>639</v>
      </c>
      <c r="F472" s="4">
        <v>120</v>
      </c>
      <c r="G472" s="4">
        <v>350</v>
      </c>
      <c r="H472" s="4">
        <v>223650</v>
      </c>
      <c r="I472" s="4">
        <v>22365</v>
      </c>
      <c r="J472" s="4">
        <v>201285</v>
      </c>
      <c r="K472" s="4">
        <v>166140</v>
      </c>
      <c r="L472" s="4">
        <v>35145</v>
      </c>
      <c r="M472" s="5">
        <v>41821</v>
      </c>
      <c r="N472" s="6">
        <v>7</v>
      </c>
      <c r="O472" s="3" t="s">
        <v>32</v>
      </c>
      <c r="P472" s="7" t="s">
        <v>21</v>
      </c>
    </row>
    <row r="473" spans="1:16" ht="13" x14ac:dyDescent="0.6">
      <c r="A473" s="2" t="s">
        <v>31</v>
      </c>
      <c r="B473" s="2" t="s">
        <v>39</v>
      </c>
      <c r="C473" s="3" t="s">
        <v>44</v>
      </c>
      <c r="D473" s="3" t="s">
        <v>51</v>
      </c>
      <c r="E473" s="2">
        <v>1596</v>
      </c>
      <c r="F473" s="4">
        <v>120</v>
      </c>
      <c r="G473" s="4">
        <v>125</v>
      </c>
      <c r="H473" s="4">
        <v>199500</v>
      </c>
      <c r="I473" s="4">
        <v>19950</v>
      </c>
      <c r="J473" s="4">
        <v>179550</v>
      </c>
      <c r="K473" s="4">
        <v>191520</v>
      </c>
      <c r="L473" s="4">
        <v>-11970</v>
      </c>
      <c r="M473" s="5">
        <v>41883</v>
      </c>
      <c r="N473" s="6">
        <v>9</v>
      </c>
      <c r="O473" s="3" t="s">
        <v>36</v>
      </c>
      <c r="P473" s="7" t="s">
        <v>21</v>
      </c>
    </row>
    <row r="474" spans="1:16" ht="13" x14ac:dyDescent="0.6">
      <c r="A474" s="2" t="s">
        <v>42</v>
      </c>
      <c r="B474" s="2" t="s">
        <v>39</v>
      </c>
      <c r="C474" s="3" t="s">
        <v>44</v>
      </c>
      <c r="D474" s="3" t="s">
        <v>51</v>
      </c>
      <c r="E474" s="2">
        <v>2294</v>
      </c>
      <c r="F474" s="4">
        <v>120</v>
      </c>
      <c r="G474" s="4">
        <v>300</v>
      </c>
      <c r="H474" s="4">
        <v>688200</v>
      </c>
      <c r="I474" s="4">
        <v>68820</v>
      </c>
      <c r="J474" s="4">
        <v>619380</v>
      </c>
      <c r="K474" s="4">
        <v>573500</v>
      </c>
      <c r="L474" s="4">
        <v>45880</v>
      </c>
      <c r="M474" s="5">
        <v>41548</v>
      </c>
      <c r="N474" s="6">
        <v>10</v>
      </c>
      <c r="O474" s="3" t="s">
        <v>37</v>
      </c>
      <c r="P474" s="7" t="s">
        <v>38</v>
      </c>
    </row>
    <row r="475" spans="1:16" ht="13" x14ac:dyDescent="0.6">
      <c r="A475" s="2" t="s">
        <v>16</v>
      </c>
      <c r="B475" s="2" t="s">
        <v>22</v>
      </c>
      <c r="C475" s="3" t="s">
        <v>44</v>
      </c>
      <c r="D475" s="3" t="s">
        <v>51</v>
      </c>
      <c r="E475" s="2">
        <v>241</v>
      </c>
      <c r="F475" s="4">
        <v>120</v>
      </c>
      <c r="G475" s="4">
        <v>20</v>
      </c>
      <c r="H475" s="4">
        <v>4820</v>
      </c>
      <c r="I475" s="4">
        <v>482</v>
      </c>
      <c r="J475" s="4">
        <v>4338</v>
      </c>
      <c r="K475" s="4">
        <v>2410</v>
      </c>
      <c r="L475" s="4">
        <v>1928</v>
      </c>
      <c r="M475" s="5">
        <v>41913</v>
      </c>
      <c r="N475" s="6">
        <v>10</v>
      </c>
      <c r="O475" s="3" t="s">
        <v>37</v>
      </c>
      <c r="P475" s="7" t="s">
        <v>21</v>
      </c>
    </row>
    <row r="476" spans="1:16" ht="13" x14ac:dyDescent="0.6">
      <c r="A476" s="2" t="s">
        <v>16</v>
      </c>
      <c r="B476" s="2" t="s">
        <v>22</v>
      </c>
      <c r="C476" s="3" t="s">
        <v>44</v>
      </c>
      <c r="D476" s="3" t="s">
        <v>51</v>
      </c>
      <c r="E476" s="2">
        <v>2665</v>
      </c>
      <c r="F476" s="4">
        <v>120</v>
      </c>
      <c r="G476" s="4">
        <v>7</v>
      </c>
      <c r="H476" s="4">
        <v>18655</v>
      </c>
      <c r="I476" s="4">
        <v>1865.5</v>
      </c>
      <c r="J476" s="4">
        <v>16789.5</v>
      </c>
      <c r="K476" s="4">
        <v>13325</v>
      </c>
      <c r="L476" s="4">
        <v>3464.5</v>
      </c>
      <c r="M476" s="5">
        <v>41944</v>
      </c>
      <c r="N476" s="6">
        <v>11</v>
      </c>
      <c r="O476" s="3" t="s">
        <v>43</v>
      </c>
      <c r="P476" s="7" t="s">
        <v>21</v>
      </c>
    </row>
    <row r="477" spans="1:16" ht="13" x14ac:dyDescent="0.6">
      <c r="A477" s="2" t="s">
        <v>31</v>
      </c>
      <c r="B477" s="2" t="s">
        <v>17</v>
      </c>
      <c r="C477" s="3" t="s">
        <v>44</v>
      </c>
      <c r="D477" s="3" t="s">
        <v>51</v>
      </c>
      <c r="E477" s="2">
        <v>1916</v>
      </c>
      <c r="F477" s="4">
        <v>120</v>
      </c>
      <c r="G477" s="4">
        <v>125</v>
      </c>
      <c r="H477" s="4">
        <v>239500</v>
      </c>
      <c r="I477" s="4">
        <v>23950</v>
      </c>
      <c r="J477" s="4">
        <v>215550</v>
      </c>
      <c r="K477" s="4">
        <v>229920</v>
      </c>
      <c r="L477" s="4">
        <v>-14370</v>
      </c>
      <c r="M477" s="5">
        <v>41609</v>
      </c>
      <c r="N477" s="6">
        <v>12</v>
      </c>
      <c r="O477" s="3" t="s">
        <v>27</v>
      </c>
      <c r="P477" s="7" t="s">
        <v>38</v>
      </c>
    </row>
    <row r="478" spans="1:16" ht="13" x14ac:dyDescent="0.6">
      <c r="A478" s="2" t="s">
        <v>42</v>
      </c>
      <c r="B478" s="2" t="s">
        <v>24</v>
      </c>
      <c r="C478" s="3" t="s">
        <v>44</v>
      </c>
      <c r="D478" s="3" t="s">
        <v>51</v>
      </c>
      <c r="E478" s="2">
        <v>853</v>
      </c>
      <c r="F478" s="4">
        <v>120</v>
      </c>
      <c r="G478" s="4">
        <v>300</v>
      </c>
      <c r="H478" s="4">
        <v>255900</v>
      </c>
      <c r="I478" s="4">
        <v>25590</v>
      </c>
      <c r="J478" s="4">
        <v>230310</v>
      </c>
      <c r="K478" s="4">
        <v>213250</v>
      </c>
      <c r="L478" s="4">
        <v>17060</v>
      </c>
      <c r="M478" s="5">
        <v>41974</v>
      </c>
      <c r="N478" s="6">
        <v>12</v>
      </c>
      <c r="O478" s="3" t="s">
        <v>27</v>
      </c>
      <c r="P478" s="7" t="s">
        <v>21</v>
      </c>
    </row>
    <row r="479" spans="1:16" ht="13" x14ac:dyDescent="0.6">
      <c r="A479" s="2" t="s">
        <v>31</v>
      </c>
      <c r="B479" s="2" t="s">
        <v>26</v>
      </c>
      <c r="C479" s="3" t="s">
        <v>45</v>
      </c>
      <c r="D479" s="3" t="s">
        <v>51</v>
      </c>
      <c r="E479" s="2">
        <v>341</v>
      </c>
      <c r="F479" s="4">
        <v>250</v>
      </c>
      <c r="G479" s="4">
        <v>125</v>
      </c>
      <c r="H479" s="4">
        <v>42625</v>
      </c>
      <c r="I479" s="4">
        <v>4262.5</v>
      </c>
      <c r="J479" s="4">
        <v>38362.5</v>
      </c>
      <c r="K479" s="4">
        <v>40920</v>
      </c>
      <c r="L479" s="4">
        <v>-2557.5</v>
      </c>
      <c r="M479" s="5">
        <v>41760</v>
      </c>
      <c r="N479" s="6">
        <v>5</v>
      </c>
      <c r="O479" s="3" t="s">
        <v>49</v>
      </c>
      <c r="P479" s="7" t="s">
        <v>21</v>
      </c>
    </row>
    <row r="480" spans="1:16" ht="13" x14ac:dyDescent="0.6">
      <c r="A480" s="2" t="s">
        <v>23</v>
      </c>
      <c r="B480" s="2" t="s">
        <v>26</v>
      </c>
      <c r="C480" s="3" t="s">
        <v>45</v>
      </c>
      <c r="D480" s="3" t="s">
        <v>51</v>
      </c>
      <c r="E480" s="2">
        <v>641</v>
      </c>
      <c r="F480" s="4">
        <v>250</v>
      </c>
      <c r="G480" s="4">
        <v>15</v>
      </c>
      <c r="H480" s="4">
        <v>9615</v>
      </c>
      <c r="I480" s="4">
        <v>961.5</v>
      </c>
      <c r="J480" s="4">
        <v>8653.5</v>
      </c>
      <c r="K480" s="4">
        <v>6410</v>
      </c>
      <c r="L480" s="4">
        <v>2243.5</v>
      </c>
      <c r="M480" s="5">
        <v>41821</v>
      </c>
      <c r="N480" s="6">
        <v>7</v>
      </c>
      <c r="O480" s="3" t="s">
        <v>32</v>
      </c>
      <c r="P480" s="7" t="s">
        <v>21</v>
      </c>
    </row>
    <row r="481" spans="1:16" ht="13" x14ac:dyDescent="0.6">
      <c r="A481" s="2" t="s">
        <v>16</v>
      </c>
      <c r="B481" s="2" t="s">
        <v>39</v>
      </c>
      <c r="C481" s="3" t="s">
        <v>45</v>
      </c>
      <c r="D481" s="3" t="s">
        <v>51</v>
      </c>
      <c r="E481" s="2">
        <v>2807</v>
      </c>
      <c r="F481" s="4">
        <v>250</v>
      </c>
      <c r="G481" s="4">
        <v>350</v>
      </c>
      <c r="H481" s="4">
        <v>982450</v>
      </c>
      <c r="I481" s="4">
        <v>98245</v>
      </c>
      <c r="J481" s="4">
        <v>884205</v>
      </c>
      <c r="K481" s="4">
        <v>729820</v>
      </c>
      <c r="L481" s="4">
        <v>154385</v>
      </c>
      <c r="M481" s="5">
        <v>41852</v>
      </c>
      <c r="N481" s="6">
        <v>8</v>
      </c>
      <c r="O481" s="3" t="s">
        <v>35</v>
      </c>
      <c r="P481" s="7" t="s">
        <v>21</v>
      </c>
    </row>
    <row r="482" spans="1:16" ht="13" x14ac:dyDescent="0.6">
      <c r="A482" s="2" t="s">
        <v>42</v>
      </c>
      <c r="B482" s="2" t="s">
        <v>26</v>
      </c>
      <c r="C482" s="3" t="s">
        <v>45</v>
      </c>
      <c r="D482" s="3" t="s">
        <v>51</v>
      </c>
      <c r="E482" s="2">
        <v>432</v>
      </c>
      <c r="F482" s="4">
        <v>250</v>
      </c>
      <c r="G482" s="4">
        <v>300</v>
      </c>
      <c r="H482" s="4">
        <v>129600</v>
      </c>
      <c r="I482" s="4">
        <v>12960</v>
      </c>
      <c r="J482" s="4">
        <v>116640</v>
      </c>
      <c r="K482" s="4">
        <v>108000</v>
      </c>
      <c r="L482" s="4">
        <v>8640</v>
      </c>
      <c r="M482" s="5">
        <v>41883</v>
      </c>
      <c r="N482" s="6">
        <v>9</v>
      </c>
      <c r="O482" s="3" t="s">
        <v>36</v>
      </c>
      <c r="P482" s="7" t="s">
        <v>21</v>
      </c>
    </row>
    <row r="483" spans="1:16" ht="13" x14ac:dyDescent="0.6">
      <c r="A483" s="2" t="s">
        <v>42</v>
      </c>
      <c r="B483" s="2" t="s">
        <v>39</v>
      </c>
      <c r="C483" s="3" t="s">
        <v>45</v>
      </c>
      <c r="D483" s="3" t="s">
        <v>51</v>
      </c>
      <c r="E483" s="2">
        <v>2294</v>
      </c>
      <c r="F483" s="4">
        <v>250</v>
      </c>
      <c r="G483" s="4">
        <v>300</v>
      </c>
      <c r="H483" s="4">
        <v>688200</v>
      </c>
      <c r="I483" s="4">
        <v>68820</v>
      </c>
      <c r="J483" s="4">
        <v>619380</v>
      </c>
      <c r="K483" s="4">
        <v>573500</v>
      </c>
      <c r="L483" s="4">
        <v>45880</v>
      </c>
      <c r="M483" s="5">
        <v>41548</v>
      </c>
      <c r="N483" s="6">
        <v>10</v>
      </c>
      <c r="O483" s="3" t="s">
        <v>37</v>
      </c>
      <c r="P483" s="7" t="s">
        <v>38</v>
      </c>
    </row>
    <row r="484" spans="1:16" ht="13" x14ac:dyDescent="0.6">
      <c r="A484" s="2" t="s">
        <v>23</v>
      </c>
      <c r="B484" s="2" t="s">
        <v>24</v>
      </c>
      <c r="C484" s="3" t="s">
        <v>45</v>
      </c>
      <c r="D484" s="3" t="s">
        <v>51</v>
      </c>
      <c r="E484" s="2">
        <v>2167</v>
      </c>
      <c r="F484" s="4">
        <v>250</v>
      </c>
      <c r="G484" s="4">
        <v>15</v>
      </c>
      <c r="H484" s="4">
        <v>32505</v>
      </c>
      <c r="I484" s="4">
        <v>3250.5</v>
      </c>
      <c r="J484" s="4">
        <v>29254.5</v>
      </c>
      <c r="K484" s="4">
        <v>21670</v>
      </c>
      <c r="L484" s="4">
        <v>7584.5</v>
      </c>
      <c r="M484" s="5">
        <v>41548</v>
      </c>
      <c r="N484" s="6">
        <v>10</v>
      </c>
      <c r="O484" s="3" t="s">
        <v>37</v>
      </c>
      <c r="P484" s="7" t="s">
        <v>38</v>
      </c>
    </row>
    <row r="485" spans="1:16" ht="13" x14ac:dyDescent="0.6">
      <c r="A485" s="2" t="s">
        <v>31</v>
      </c>
      <c r="B485" s="2" t="s">
        <v>17</v>
      </c>
      <c r="C485" s="3" t="s">
        <v>45</v>
      </c>
      <c r="D485" s="3" t="s">
        <v>51</v>
      </c>
      <c r="E485" s="2">
        <v>2529</v>
      </c>
      <c r="F485" s="4">
        <v>250</v>
      </c>
      <c r="G485" s="4">
        <v>125</v>
      </c>
      <c r="H485" s="4">
        <v>316125</v>
      </c>
      <c r="I485" s="4">
        <v>31612.5</v>
      </c>
      <c r="J485" s="4">
        <v>284512.5</v>
      </c>
      <c r="K485" s="4">
        <v>303480</v>
      </c>
      <c r="L485" s="4">
        <v>-18967.5</v>
      </c>
      <c r="M485" s="5">
        <v>41944</v>
      </c>
      <c r="N485" s="6">
        <v>11</v>
      </c>
      <c r="O485" s="3" t="s">
        <v>43</v>
      </c>
      <c r="P485" s="7" t="s">
        <v>21</v>
      </c>
    </row>
    <row r="486" spans="1:16" ht="13" x14ac:dyDescent="0.6">
      <c r="A486" s="2" t="s">
        <v>16</v>
      </c>
      <c r="B486" s="2" t="s">
        <v>22</v>
      </c>
      <c r="C486" s="3" t="s">
        <v>45</v>
      </c>
      <c r="D486" s="3" t="s">
        <v>51</v>
      </c>
      <c r="E486" s="2">
        <v>1870</v>
      </c>
      <c r="F486" s="4">
        <v>250</v>
      </c>
      <c r="G486" s="4">
        <v>350</v>
      </c>
      <c r="H486" s="4">
        <v>654500</v>
      </c>
      <c r="I486" s="4">
        <v>65450</v>
      </c>
      <c r="J486" s="4">
        <v>589050</v>
      </c>
      <c r="K486" s="4">
        <v>486200</v>
      </c>
      <c r="L486" s="4">
        <v>102850</v>
      </c>
      <c r="M486" s="5">
        <v>41609</v>
      </c>
      <c r="N486" s="6">
        <v>12</v>
      </c>
      <c r="O486" s="3" t="s">
        <v>27</v>
      </c>
      <c r="P486" s="7" t="s">
        <v>38</v>
      </c>
    </row>
    <row r="487" spans="1:16" ht="13" x14ac:dyDescent="0.6">
      <c r="A487" s="2" t="s">
        <v>31</v>
      </c>
      <c r="B487" s="2" t="s">
        <v>39</v>
      </c>
      <c r="C487" s="3" t="s">
        <v>47</v>
      </c>
      <c r="D487" s="3" t="s">
        <v>51</v>
      </c>
      <c r="E487" s="2">
        <v>579</v>
      </c>
      <c r="F487" s="4">
        <v>260</v>
      </c>
      <c r="G487" s="4">
        <v>125</v>
      </c>
      <c r="H487" s="4">
        <v>72375</v>
      </c>
      <c r="I487" s="4">
        <v>7237.5</v>
      </c>
      <c r="J487" s="4">
        <v>65137.5</v>
      </c>
      <c r="K487" s="4">
        <v>69480</v>
      </c>
      <c r="L487" s="4">
        <v>-4342.5</v>
      </c>
      <c r="M487" s="5">
        <v>41640</v>
      </c>
      <c r="N487" s="6">
        <v>1</v>
      </c>
      <c r="O487" s="3" t="s">
        <v>20</v>
      </c>
      <c r="P487" s="7" t="s">
        <v>21</v>
      </c>
    </row>
    <row r="488" spans="1:16" ht="13" x14ac:dyDescent="0.6">
      <c r="A488" s="2" t="s">
        <v>16</v>
      </c>
      <c r="B488" s="2" t="s">
        <v>17</v>
      </c>
      <c r="C488" s="3" t="s">
        <v>47</v>
      </c>
      <c r="D488" s="3" t="s">
        <v>51</v>
      </c>
      <c r="E488" s="2">
        <v>2240</v>
      </c>
      <c r="F488" s="4">
        <v>260</v>
      </c>
      <c r="G488" s="4">
        <v>350</v>
      </c>
      <c r="H488" s="4">
        <v>784000</v>
      </c>
      <c r="I488" s="4">
        <v>78400</v>
      </c>
      <c r="J488" s="4">
        <v>705600</v>
      </c>
      <c r="K488" s="4">
        <v>582400</v>
      </c>
      <c r="L488" s="4">
        <v>123200</v>
      </c>
      <c r="M488" s="5">
        <v>41671</v>
      </c>
      <c r="N488" s="6">
        <v>2</v>
      </c>
      <c r="O488" s="3" t="s">
        <v>41</v>
      </c>
      <c r="P488" s="7" t="s">
        <v>21</v>
      </c>
    </row>
    <row r="489" spans="1:16" ht="13" x14ac:dyDescent="0.6">
      <c r="A489" s="2" t="s">
        <v>42</v>
      </c>
      <c r="B489" s="2" t="s">
        <v>39</v>
      </c>
      <c r="C489" s="3" t="s">
        <v>47</v>
      </c>
      <c r="D489" s="3" t="s">
        <v>51</v>
      </c>
      <c r="E489" s="2">
        <v>2993</v>
      </c>
      <c r="F489" s="4">
        <v>260</v>
      </c>
      <c r="G489" s="4">
        <v>300</v>
      </c>
      <c r="H489" s="4">
        <v>897900</v>
      </c>
      <c r="I489" s="4">
        <v>89790</v>
      </c>
      <c r="J489" s="4">
        <v>808110</v>
      </c>
      <c r="K489" s="4">
        <v>748250</v>
      </c>
      <c r="L489" s="4">
        <v>59860</v>
      </c>
      <c r="M489" s="5">
        <v>41699</v>
      </c>
      <c r="N489" s="6">
        <v>3</v>
      </c>
      <c r="O489" s="3" t="s">
        <v>29</v>
      </c>
      <c r="P489" s="7" t="s">
        <v>21</v>
      </c>
    </row>
    <row r="490" spans="1:16" ht="13" x14ac:dyDescent="0.6">
      <c r="A490" s="2" t="s">
        <v>30</v>
      </c>
      <c r="B490" s="2" t="s">
        <v>17</v>
      </c>
      <c r="C490" s="3" t="s">
        <v>47</v>
      </c>
      <c r="D490" s="3" t="s">
        <v>51</v>
      </c>
      <c r="E490" s="2">
        <v>3520.5</v>
      </c>
      <c r="F490" s="4">
        <v>260</v>
      </c>
      <c r="G490" s="4">
        <v>12</v>
      </c>
      <c r="H490" s="4">
        <v>42246</v>
      </c>
      <c r="I490" s="4">
        <v>4224.6000000000004</v>
      </c>
      <c r="J490" s="4">
        <v>38021.399999999994</v>
      </c>
      <c r="K490" s="4">
        <v>10561.5</v>
      </c>
      <c r="L490" s="4">
        <v>27459.899999999998</v>
      </c>
      <c r="M490" s="5">
        <v>41730</v>
      </c>
      <c r="N490" s="6">
        <v>4</v>
      </c>
      <c r="O490" s="3" t="s">
        <v>46</v>
      </c>
      <c r="P490" s="7" t="s">
        <v>21</v>
      </c>
    </row>
    <row r="491" spans="1:16" ht="13" x14ac:dyDescent="0.6">
      <c r="A491" s="2" t="s">
        <v>16</v>
      </c>
      <c r="B491" s="2" t="s">
        <v>26</v>
      </c>
      <c r="C491" s="3" t="s">
        <v>47</v>
      </c>
      <c r="D491" s="3" t="s">
        <v>51</v>
      </c>
      <c r="E491" s="2">
        <v>2039</v>
      </c>
      <c r="F491" s="4">
        <v>260</v>
      </c>
      <c r="G491" s="4">
        <v>20</v>
      </c>
      <c r="H491" s="4">
        <v>40780</v>
      </c>
      <c r="I491" s="4">
        <v>4078</v>
      </c>
      <c r="J491" s="4">
        <v>36702</v>
      </c>
      <c r="K491" s="4">
        <v>20390</v>
      </c>
      <c r="L491" s="4">
        <v>16312</v>
      </c>
      <c r="M491" s="5">
        <v>41760</v>
      </c>
      <c r="N491" s="6">
        <v>5</v>
      </c>
      <c r="O491" s="3" t="s">
        <v>49</v>
      </c>
      <c r="P491" s="7" t="s">
        <v>21</v>
      </c>
    </row>
    <row r="492" spans="1:16" ht="13" x14ac:dyDescent="0.6">
      <c r="A492" s="2" t="s">
        <v>30</v>
      </c>
      <c r="B492" s="2" t="s">
        <v>22</v>
      </c>
      <c r="C492" s="3" t="s">
        <v>47</v>
      </c>
      <c r="D492" s="3" t="s">
        <v>51</v>
      </c>
      <c r="E492" s="2">
        <v>2574</v>
      </c>
      <c r="F492" s="4">
        <v>260</v>
      </c>
      <c r="G492" s="4">
        <v>12</v>
      </c>
      <c r="H492" s="4">
        <v>30888</v>
      </c>
      <c r="I492" s="4">
        <v>3088.8</v>
      </c>
      <c r="J492" s="4">
        <v>27799.200000000001</v>
      </c>
      <c r="K492" s="4">
        <v>7722</v>
      </c>
      <c r="L492" s="4">
        <v>20077.2</v>
      </c>
      <c r="M492" s="5">
        <v>41852</v>
      </c>
      <c r="N492" s="6">
        <v>8</v>
      </c>
      <c r="O492" s="3" t="s">
        <v>35</v>
      </c>
      <c r="P492" s="7" t="s">
        <v>21</v>
      </c>
    </row>
    <row r="493" spans="1:16" ht="13" x14ac:dyDescent="0.6">
      <c r="A493" s="2" t="s">
        <v>16</v>
      </c>
      <c r="B493" s="2" t="s">
        <v>17</v>
      </c>
      <c r="C493" s="3" t="s">
        <v>47</v>
      </c>
      <c r="D493" s="3" t="s">
        <v>51</v>
      </c>
      <c r="E493" s="2">
        <v>707</v>
      </c>
      <c r="F493" s="4">
        <v>260</v>
      </c>
      <c r="G493" s="4">
        <v>350</v>
      </c>
      <c r="H493" s="4">
        <v>247450</v>
      </c>
      <c r="I493" s="4">
        <v>24745</v>
      </c>
      <c r="J493" s="4">
        <v>222705</v>
      </c>
      <c r="K493" s="4">
        <v>183820</v>
      </c>
      <c r="L493" s="4">
        <v>38885</v>
      </c>
      <c r="M493" s="5">
        <v>41883</v>
      </c>
      <c r="N493" s="6">
        <v>9</v>
      </c>
      <c r="O493" s="3" t="s">
        <v>36</v>
      </c>
      <c r="P493" s="7" t="s">
        <v>21</v>
      </c>
    </row>
    <row r="494" spans="1:16" ht="13" x14ac:dyDescent="0.6">
      <c r="A494" s="2" t="s">
        <v>23</v>
      </c>
      <c r="B494" s="2" t="s">
        <v>24</v>
      </c>
      <c r="C494" s="3" t="s">
        <v>47</v>
      </c>
      <c r="D494" s="3" t="s">
        <v>51</v>
      </c>
      <c r="E494" s="2">
        <v>2072</v>
      </c>
      <c r="F494" s="4">
        <v>260</v>
      </c>
      <c r="G494" s="4">
        <v>15</v>
      </c>
      <c r="H494" s="4">
        <v>31080</v>
      </c>
      <c r="I494" s="4">
        <v>3108</v>
      </c>
      <c r="J494" s="4">
        <v>27972</v>
      </c>
      <c r="K494" s="4">
        <v>20720</v>
      </c>
      <c r="L494" s="4">
        <v>7252</v>
      </c>
      <c r="M494" s="5">
        <v>41974</v>
      </c>
      <c r="N494" s="6">
        <v>12</v>
      </c>
      <c r="O494" s="3" t="s">
        <v>27</v>
      </c>
      <c r="P494" s="7" t="s">
        <v>21</v>
      </c>
    </row>
    <row r="495" spans="1:16" ht="13" x14ac:dyDescent="0.6">
      <c r="A495" s="2" t="s">
        <v>42</v>
      </c>
      <c r="B495" s="2" t="s">
        <v>24</v>
      </c>
      <c r="C495" s="3" t="s">
        <v>47</v>
      </c>
      <c r="D495" s="3" t="s">
        <v>51</v>
      </c>
      <c r="E495" s="2">
        <v>853</v>
      </c>
      <c r="F495" s="4">
        <v>260</v>
      </c>
      <c r="G495" s="4">
        <v>300</v>
      </c>
      <c r="H495" s="4">
        <v>255900</v>
      </c>
      <c r="I495" s="4">
        <v>25590</v>
      </c>
      <c r="J495" s="4">
        <v>230310</v>
      </c>
      <c r="K495" s="4">
        <v>213250</v>
      </c>
      <c r="L495" s="4">
        <v>17060</v>
      </c>
      <c r="M495" s="5">
        <v>41974</v>
      </c>
      <c r="N495" s="6">
        <v>12</v>
      </c>
      <c r="O495" s="3" t="s">
        <v>27</v>
      </c>
      <c r="P495" s="7" t="s">
        <v>21</v>
      </c>
    </row>
    <row r="496" spans="1:16" ht="13" x14ac:dyDescent="0.6">
      <c r="A496" s="2" t="s">
        <v>30</v>
      </c>
      <c r="B496" s="2" t="s">
        <v>24</v>
      </c>
      <c r="C496" s="3" t="s">
        <v>18</v>
      </c>
      <c r="D496" s="3" t="s">
        <v>51</v>
      </c>
      <c r="E496" s="2">
        <v>1198</v>
      </c>
      <c r="F496" s="4">
        <v>3</v>
      </c>
      <c r="G496" s="4">
        <v>12</v>
      </c>
      <c r="H496" s="4">
        <v>14376</v>
      </c>
      <c r="I496" s="4">
        <v>1581.36</v>
      </c>
      <c r="J496" s="4">
        <v>12794.64</v>
      </c>
      <c r="K496" s="4">
        <v>3594</v>
      </c>
      <c r="L496" s="4">
        <v>9200.64</v>
      </c>
      <c r="M496" s="5">
        <v>41548</v>
      </c>
      <c r="N496" s="6">
        <v>10</v>
      </c>
      <c r="O496" s="3" t="s">
        <v>37</v>
      </c>
      <c r="P496" s="7" t="s">
        <v>38</v>
      </c>
    </row>
    <row r="497" spans="1:16" ht="13" x14ac:dyDescent="0.6">
      <c r="A497" s="2" t="s">
        <v>16</v>
      </c>
      <c r="B497" s="2" t="s">
        <v>24</v>
      </c>
      <c r="C497" s="3" t="s">
        <v>40</v>
      </c>
      <c r="D497" s="3" t="s">
        <v>51</v>
      </c>
      <c r="E497" s="2">
        <v>2532</v>
      </c>
      <c r="F497" s="4">
        <v>10</v>
      </c>
      <c r="G497" s="4">
        <v>7</v>
      </c>
      <c r="H497" s="4">
        <v>17724</v>
      </c>
      <c r="I497" s="4">
        <v>1949.6399999999999</v>
      </c>
      <c r="J497" s="4">
        <v>15774.36</v>
      </c>
      <c r="K497" s="4">
        <v>12660</v>
      </c>
      <c r="L497" s="4">
        <v>3114.3599999999997</v>
      </c>
      <c r="M497" s="5">
        <v>41730</v>
      </c>
      <c r="N497" s="6">
        <v>4</v>
      </c>
      <c r="O497" s="3" t="s">
        <v>46</v>
      </c>
      <c r="P497" s="7" t="s">
        <v>21</v>
      </c>
    </row>
    <row r="498" spans="1:16" ht="13" x14ac:dyDescent="0.6">
      <c r="A498" s="2" t="s">
        <v>30</v>
      </c>
      <c r="B498" s="2" t="s">
        <v>24</v>
      </c>
      <c r="C498" s="3" t="s">
        <v>40</v>
      </c>
      <c r="D498" s="3" t="s">
        <v>51</v>
      </c>
      <c r="E498" s="2">
        <v>1198</v>
      </c>
      <c r="F498" s="4">
        <v>10</v>
      </c>
      <c r="G498" s="4">
        <v>12</v>
      </c>
      <c r="H498" s="4">
        <v>14376</v>
      </c>
      <c r="I498" s="4">
        <v>1581.36</v>
      </c>
      <c r="J498" s="4">
        <v>12794.64</v>
      </c>
      <c r="K498" s="4">
        <v>3594</v>
      </c>
      <c r="L498" s="4">
        <v>9200.64</v>
      </c>
      <c r="M498" s="5">
        <v>41548</v>
      </c>
      <c r="N498" s="6">
        <v>10</v>
      </c>
      <c r="O498" s="3" t="s">
        <v>37</v>
      </c>
      <c r="P498" s="7" t="s">
        <v>38</v>
      </c>
    </row>
    <row r="499" spans="1:16" ht="13" x14ac:dyDescent="0.6">
      <c r="A499" s="2" t="s">
        <v>23</v>
      </c>
      <c r="B499" s="2" t="s">
        <v>17</v>
      </c>
      <c r="C499" s="3" t="s">
        <v>44</v>
      </c>
      <c r="D499" s="3" t="s">
        <v>51</v>
      </c>
      <c r="E499" s="2">
        <v>384</v>
      </c>
      <c r="F499" s="4">
        <v>120</v>
      </c>
      <c r="G499" s="4">
        <v>15</v>
      </c>
      <c r="H499" s="4">
        <v>5760</v>
      </c>
      <c r="I499" s="4">
        <v>633.59999999999991</v>
      </c>
      <c r="J499" s="4">
        <v>5126.3999999999996</v>
      </c>
      <c r="K499" s="4">
        <v>3840</v>
      </c>
      <c r="L499" s="4">
        <v>1286.3999999999999</v>
      </c>
      <c r="M499" s="5">
        <v>41640</v>
      </c>
      <c r="N499" s="6">
        <v>1</v>
      </c>
      <c r="O499" s="3" t="s">
        <v>20</v>
      </c>
      <c r="P499" s="7" t="s">
        <v>21</v>
      </c>
    </row>
    <row r="500" spans="1:16" ht="13" x14ac:dyDescent="0.6">
      <c r="A500" s="2" t="s">
        <v>30</v>
      </c>
      <c r="B500" s="2" t="s">
        <v>22</v>
      </c>
      <c r="C500" s="3" t="s">
        <v>44</v>
      </c>
      <c r="D500" s="3" t="s">
        <v>51</v>
      </c>
      <c r="E500" s="2">
        <v>472</v>
      </c>
      <c r="F500" s="4">
        <v>120</v>
      </c>
      <c r="G500" s="4">
        <v>12</v>
      </c>
      <c r="H500" s="4">
        <v>5664</v>
      </c>
      <c r="I500" s="4">
        <v>623.04</v>
      </c>
      <c r="J500" s="4">
        <v>5040.96</v>
      </c>
      <c r="K500" s="4">
        <v>1416</v>
      </c>
      <c r="L500" s="4">
        <v>3624.96</v>
      </c>
      <c r="M500" s="5">
        <v>41913</v>
      </c>
      <c r="N500" s="6">
        <v>10</v>
      </c>
      <c r="O500" s="3" t="s">
        <v>37</v>
      </c>
      <c r="P500" s="7" t="s">
        <v>21</v>
      </c>
    </row>
    <row r="501" spans="1:16" ht="13" x14ac:dyDescent="0.6">
      <c r="A501" s="2" t="s">
        <v>16</v>
      </c>
      <c r="B501" s="2" t="s">
        <v>39</v>
      </c>
      <c r="C501" s="3" t="s">
        <v>45</v>
      </c>
      <c r="D501" s="3" t="s">
        <v>51</v>
      </c>
      <c r="E501" s="2">
        <v>1579</v>
      </c>
      <c r="F501" s="4">
        <v>250</v>
      </c>
      <c r="G501" s="4">
        <v>7</v>
      </c>
      <c r="H501" s="4">
        <v>11053</v>
      </c>
      <c r="I501" s="4">
        <v>1215.83</v>
      </c>
      <c r="J501" s="4">
        <v>9837.17</v>
      </c>
      <c r="K501" s="4">
        <v>7895</v>
      </c>
      <c r="L501" s="4">
        <v>1942.17</v>
      </c>
      <c r="M501" s="5">
        <v>41699</v>
      </c>
      <c r="N501" s="6">
        <v>3</v>
      </c>
      <c r="O501" s="3" t="s">
        <v>29</v>
      </c>
      <c r="P501" s="7" t="s">
        <v>21</v>
      </c>
    </row>
    <row r="502" spans="1:16" ht="13" x14ac:dyDescent="0.6">
      <c r="A502" s="2" t="s">
        <v>30</v>
      </c>
      <c r="B502" s="2" t="s">
        <v>26</v>
      </c>
      <c r="C502" s="3" t="s">
        <v>45</v>
      </c>
      <c r="D502" s="3" t="s">
        <v>51</v>
      </c>
      <c r="E502" s="2">
        <v>1005</v>
      </c>
      <c r="F502" s="4">
        <v>250</v>
      </c>
      <c r="G502" s="4">
        <v>12</v>
      </c>
      <c r="H502" s="4">
        <v>12060</v>
      </c>
      <c r="I502" s="4">
        <v>1326.6</v>
      </c>
      <c r="J502" s="4">
        <v>10733.4</v>
      </c>
      <c r="K502" s="4">
        <v>3015</v>
      </c>
      <c r="L502" s="4">
        <v>7718.4</v>
      </c>
      <c r="M502" s="5">
        <v>41518</v>
      </c>
      <c r="N502" s="6">
        <v>9</v>
      </c>
      <c r="O502" s="3" t="s">
        <v>36</v>
      </c>
      <c r="P502" s="7" t="s">
        <v>38</v>
      </c>
    </row>
    <row r="503" spans="1:16" ht="13" x14ac:dyDescent="0.6">
      <c r="A503" s="2" t="s">
        <v>23</v>
      </c>
      <c r="B503" s="2" t="s">
        <v>39</v>
      </c>
      <c r="C503" s="3" t="s">
        <v>47</v>
      </c>
      <c r="D503" s="3" t="s">
        <v>51</v>
      </c>
      <c r="E503" s="2">
        <v>3199.5</v>
      </c>
      <c r="F503" s="4">
        <v>260</v>
      </c>
      <c r="G503" s="4">
        <v>15</v>
      </c>
      <c r="H503" s="4">
        <v>47992.5</v>
      </c>
      <c r="I503" s="4">
        <v>5279.1749999999993</v>
      </c>
      <c r="J503" s="4">
        <v>42713.324999999997</v>
      </c>
      <c r="K503" s="4">
        <v>31995</v>
      </c>
      <c r="L503" s="4">
        <v>10718.324999999999</v>
      </c>
      <c r="M503" s="5">
        <v>41821</v>
      </c>
      <c r="N503" s="6">
        <v>7</v>
      </c>
      <c r="O503" s="3" t="s">
        <v>32</v>
      </c>
      <c r="P503" s="7" t="s">
        <v>21</v>
      </c>
    </row>
    <row r="504" spans="1:16" ht="13" x14ac:dyDescent="0.6">
      <c r="A504" s="2" t="s">
        <v>30</v>
      </c>
      <c r="B504" s="2" t="s">
        <v>22</v>
      </c>
      <c r="C504" s="3" t="s">
        <v>47</v>
      </c>
      <c r="D504" s="3" t="s">
        <v>51</v>
      </c>
      <c r="E504" s="2">
        <v>472</v>
      </c>
      <c r="F504" s="4">
        <v>260</v>
      </c>
      <c r="G504" s="4">
        <v>12</v>
      </c>
      <c r="H504" s="4">
        <v>5664</v>
      </c>
      <c r="I504" s="4">
        <v>623.04</v>
      </c>
      <c r="J504" s="4">
        <v>5040.96</v>
      </c>
      <c r="K504" s="4">
        <v>1416</v>
      </c>
      <c r="L504" s="4">
        <v>3624.96</v>
      </c>
      <c r="M504" s="5">
        <v>41913</v>
      </c>
      <c r="N504" s="6">
        <v>10</v>
      </c>
      <c r="O504" s="3" t="s">
        <v>37</v>
      </c>
      <c r="P504" s="7" t="s">
        <v>21</v>
      </c>
    </row>
    <row r="505" spans="1:16" ht="13" x14ac:dyDescent="0.6">
      <c r="A505" s="2" t="s">
        <v>30</v>
      </c>
      <c r="B505" s="2" t="s">
        <v>17</v>
      </c>
      <c r="C505" s="3" t="s">
        <v>18</v>
      </c>
      <c r="D505" s="3" t="s">
        <v>51</v>
      </c>
      <c r="E505" s="2">
        <v>1937</v>
      </c>
      <c r="F505" s="4">
        <v>3</v>
      </c>
      <c r="G505" s="4">
        <v>12</v>
      </c>
      <c r="H505" s="4">
        <v>23244</v>
      </c>
      <c r="I505" s="4">
        <v>2556.84</v>
      </c>
      <c r="J505" s="4">
        <v>20687.16</v>
      </c>
      <c r="K505" s="4">
        <v>5811</v>
      </c>
      <c r="L505" s="4">
        <v>14876.16</v>
      </c>
      <c r="M505" s="5">
        <v>41671</v>
      </c>
      <c r="N505" s="6">
        <v>2</v>
      </c>
      <c r="O505" s="3" t="s">
        <v>41</v>
      </c>
      <c r="P505" s="7" t="s">
        <v>21</v>
      </c>
    </row>
    <row r="506" spans="1:16" ht="13" x14ac:dyDescent="0.6">
      <c r="A506" s="2" t="s">
        <v>16</v>
      </c>
      <c r="B506" s="2" t="s">
        <v>22</v>
      </c>
      <c r="C506" s="3" t="s">
        <v>18</v>
      </c>
      <c r="D506" s="3" t="s">
        <v>51</v>
      </c>
      <c r="E506" s="2">
        <v>792</v>
      </c>
      <c r="F506" s="4">
        <v>3</v>
      </c>
      <c r="G506" s="4">
        <v>350</v>
      </c>
      <c r="H506" s="4">
        <v>277200</v>
      </c>
      <c r="I506" s="4">
        <v>30492</v>
      </c>
      <c r="J506" s="4">
        <v>246708</v>
      </c>
      <c r="K506" s="4">
        <v>205920</v>
      </c>
      <c r="L506" s="4">
        <v>40788</v>
      </c>
      <c r="M506" s="5">
        <v>41699</v>
      </c>
      <c r="N506" s="6">
        <v>3</v>
      </c>
      <c r="O506" s="3" t="s">
        <v>29</v>
      </c>
      <c r="P506" s="7" t="s">
        <v>21</v>
      </c>
    </row>
    <row r="507" spans="1:16" ht="13" x14ac:dyDescent="0.6">
      <c r="A507" s="2" t="s">
        <v>42</v>
      </c>
      <c r="B507" s="2" t="s">
        <v>22</v>
      </c>
      <c r="C507" s="3" t="s">
        <v>18</v>
      </c>
      <c r="D507" s="3" t="s">
        <v>51</v>
      </c>
      <c r="E507" s="2">
        <v>2811</v>
      </c>
      <c r="F507" s="4">
        <v>3</v>
      </c>
      <c r="G507" s="4">
        <v>300</v>
      </c>
      <c r="H507" s="4">
        <v>843300</v>
      </c>
      <c r="I507" s="4">
        <v>92763</v>
      </c>
      <c r="J507" s="4">
        <v>750537</v>
      </c>
      <c r="K507" s="4">
        <v>702750</v>
      </c>
      <c r="L507" s="4">
        <v>47787</v>
      </c>
      <c r="M507" s="5">
        <v>41821</v>
      </c>
      <c r="N507" s="6">
        <v>7</v>
      </c>
      <c r="O507" s="3" t="s">
        <v>32</v>
      </c>
      <c r="P507" s="7" t="s">
        <v>21</v>
      </c>
    </row>
    <row r="508" spans="1:16" ht="13" x14ac:dyDescent="0.6">
      <c r="A508" s="2" t="s">
        <v>31</v>
      </c>
      <c r="B508" s="2" t="s">
        <v>24</v>
      </c>
      <c r="C508" s="3" t="s">
        <v>18</v>
      </c>
      <c r="D508" s="3" t="s">
        <v>51</v>
      </c>
      <c r="E508" s="2">
        <v>2441</v>
      </c>
      <c r="F508" s="4">
        <v>3</v>
      </c>
      <c r="G508" s="4">
        <v>125</v>
      </c>
      <c r="H508" s="4">
        <v>305125</v>
      </c>
      <c r="I508" s="4">
        <v>33563.75</v>
      </c>
      <c r="J508" s="4">
        <v>271561.25</v>
      </c>
      <c r="K508" s="4">
        <v>292920</v>
      </c>
      <c r="L508" s="4">
        <v>-21358.75</v>
      </c>
      <c r="M508" s="5">
        <v>41913</v>
      </c>
      <c r="N508" s="6">
        <v>10</v>
      </c>
      <c r="O508" s="3" t="s">
        <v>37</v>
      </c>
      <c r="P508" s="7" t="s">
        <v>21</v>
      </c>
    </row>
    <row r="509" spans="1:16" ht="13" x14ac:dyDescent="0.6">
      <c r="A509" s="2" t="s">
        <v>23</v>
      </c>
      <c r="B509" s="2" t="s">
        <v>17</v>
      </c>
      <c r="C509" s="3" t="s">
        <v>18</v>
      </c>
      <c r="D509" s="3" t="s">
        <v>51</v>
      </c>
      <c r="E509" s="2">
        <v>1560</v>
      </c>
      <c r="F509" s="4">
        <v>3</v>
      </c>
      <c r="G509" s="4">
        <v>15</v>
      </c>
      <c r="H509" s="4">
        <v>23400</v>
      </c>
      <c r="I509" s="4">
        <v>2574</v>
      </c>
      <c r="J509" s="4">
        <v>20826</v>
      </c>
      <c r="K509" s="4">
        <v>15600</v>
      </c>
      <c r="L509" s="4">
        <v>5226</v>
      </c>
      <c r="M509" s="5">
        <v>41579</v>
      </c>
      <c r="N509" s="6">
        <v>11</v>
      </c>
      <c r="O509" s="3" t="s">
        <v>43</v>
      </c>
      <c r="P509" s="7" t="s">
        <v>38</v>
      </c>
    </row>
    <row r="510" spans="1:16" ht="13" x14ac:dyDescent="0.6">
      <c r="A510" s="2" t="s">
        <v>16</v>
      </c>
      <c r="B510" s="2" t="s">
        <v>26</v>
      </c>
      <c r="C510" s="3" t="s">
        <v>18</v>
      </c>
      <c r="D510" s="3" t="s">
        <v>51</v>
      </c>
      <c r="E510" s="2">
        <v>2706</v>
      </c>
      <c r="F510" s="4">
        <v>3</v>
      </c>
      <c r="G510" s="4">
        <v>7</v>
      </c>
      <c r="H510" s="4">
        <v>18942</v>
      </c>
      <c r="I510" s="4">
        <v>2083.62</v>
      </c>
      <c r="J510" s="4">
        <v>16858.38</v>
      </c>
      <c r="K510" s="4">
        <v>13530</v>
      </c>
      <c r="L510" s="4">
        <v>3328.380000000001</v>
      </c>
      <c r="M510" s="5">
        <v>41579</v>
      </c>
      <c r="N510" s="6">
        <v>11</v>
      </c>
      <c r="O510" s="3" t="s">
        <v>43</v>
      </c>
      <c r="P510" s="7" t="s">
        <v>38</v>
      </c>
    </row>
    <row r="511" spans="1:16" ht="13" x14ac:dyDescent="0.6">
      <c r="A511" s="2" t="s">
        <v>16</v>
      </c>
      <c r="B511" s="2" t="s">
        <v>22</v>
      </c>
      <c r="C511" s="3" t="s">
        <v>28</v>
      </c>
      <c r="D511" s="3" t="s">
        <v>51</v>
      </c>
      <c r="E511" s="2">
        <v>766</v>
      </c>
      <c r="F511" s="4">
        <v>5</v>
      </c>
      <c r="G511" s="4">
        <v>350</v>
      </c>
      <c r="H511" s="4">
        <v>268100</v>
      </c>
      <c r="I511" s="4">
        <v>29491</v>
      </c>
      <c r="J511" s="4">
        <v>238609</v>
      </c>
      <c r="K511" s="4">
        <v>199160</v>
      </c>
      <c r="L511" s="4">
        <v>39449</v>
      </c>
      <c r="M511" s="5">
        <v>41640</v>
      </c>
      <c r="N511" s="6">
        <v>1</v>
      </c>
      <c r="O511" s="3" t="s">
        <v>20</v>
      </c>
      <c r="P511" s="7" t="s">
        <v>21</v>
      </c>
    </row>
    <row r="512" spans="1:16" ht="13" x14ac:dyDescent="0.6">
      <c r="A512" s="2" t="s">
        <v>16</v>
      </c>
      <c r="B512" s="2" t="s">
        <v>22</v>
      </c>
      <c r="C512" s="3" t="s">
        <v>28</v>
      </c>
      <c r="D512" s="3" t="s">
        <v>51</v>
      </c>
      <c r="E512" s="2">
        <v>2992</v>
      </c>
      <c r="F512" s="4">
        <v>5</v>
      </c>
      <c r="G512" s="4">
        <v>20</v>
      </c>
      <c r="H512" s="4">
        <v>59840</v>
      </c>
      <c r="I512" s="4">
        <v>6582.4</v>
      </c>
      <c r="J512" s="4">
        <v>53257.599999999999</v>
      </c>
      <c r="K512" s="4">
        <v>29920</v>
      </c>
      <c r="L512" s="4">
        <v>23337.599999999999</v>
      </c>
      <c r="M512" s="5">
        <v>41548</v>
      </c>
      <c r="N512" s="6">
        <v>10</v>
      </c>
      <c r="O512" s="3" t="s">
        <v>37</v>
      </c>
      <c r="P512" s="7" t="s">
        <v>38</v>
      </c>
    </row>
    <row r="513" spans="1:16" ht="13" x14ac:dyDescent="0.6">
      <c r="A513" s="2" t="s">
        <v>23</v>
      </c>
      <c r="B513" s="2" t="s">
        <v>26</v>
      </c>
      <c r="C513" s="3" t="s">
        <v>28</v>
      </c>
      <c r="D513" s="3" t="s">
        <v>51</v>
      </c>
      <c r="E513" s="2">
        <v>2157</v>
      </c>
      <c r="F513" s="4">
        <v>5</v>
      </c>
      <c r="G513" s="4">
        <v>15</v>
      </c>
      <c r="H513" s="4">
        <v>32355</v>
      </c>
      <c r="I513" s="4">
        <v>3559.05</v>
      </c>
      <c r="J513" s="4">
        <v>28795.95</v>
      </c>
      <c r="K513" s="4">
        <v>21570</v>
      </c>
      <c r="L513" s="4">
        <v>7225.9500000000007</v>
      </c>
      <c r="M513" s="5">
        <v>41974</v>
      </c>
      <c r="N513" s="6">
        <v>12</v>
      </c>
      <c r="O513" s="3" t="s">
        <v>27</v>
      </c>
      <c r="P513" s="7" t="s">
        <v>21</v>
      </c>
    </row>
    <row r="514" spans="1:16" ht="13" x14ac:dyDescent="0.6">
      <c r="A514" s="2" t="s">
        <v>42</v>
      </c>
      <c r="B514" s="2" t="s">
        <v>17</v>
      </c>
      <c r="C514" s="3" t="s">
        <v>40</v>
      </c>
      <c r="D514" s="3" t="s">
        <v>51</v>
      </c>
      <c r="E514" s="2">
        <v>873</v>
      </c>
      <c r="F514" s="4">
        <v>10</v>
      </c>
      <c r="G514" s="4">
        <v>300</v>
      </c>
      <c r="H514" s="4">
        <v>261900</v>
      </c>
      <c r="I514" s="4">
        <v>28809</v>
      </c>
      <c r="J514" s="4">
        <v>233091</v>
      </c>
      <c r="K514" s="4">
        <v>218250</v>
      </c>
      <c r="L514" s="4">
        <v>14841</v>
      </c>
      <c r="M514" s="5">
        <v>41640</v>
      </c>
      <c r="N514" s="6">
        <v>1</v>
      </c>
      <c r="O514" s="3" t="s">
        <v>20</v>
      </c>
      <c r="P514" s="7" t="s">
        <v>21</v>
      </c>
    </row>
    <row r="515" spans="1:16" ht="13" x14ac:dyDescent="0.6">
      <c r="A515" s="2" t="s">
        <v>16</v>
      </c>
      <c r="B515" s="2" t="s">
        <v>26</v>
      </c>
      <c r="C515" s="3" t="s">
        <v>40</v>
      </c>
      <c r="D515" s="3" t="s">
        <v>51</v>
      </c>
      <c r="E515" s="2">
        <v>1122</v>
      </c>
      <c r="F515" s="4">
        <v>10</v>
      </c>
      <c r="G515" s="4">
        <v>20</v>
      </c>
      <c r="H515" s="4">
        <v>22440</v>
      </c>
      <c r="I515" s="4">
        <v>2468.4</v>
      </c>
      <c r="J515" s="4">
        <v>19971.599999999999</v>
      </c>
      <c r="K515" s="4">
        <v>11220</v>
      </c>
      <c r="L515" s="4">
        <v>8751.5999999999985</v>
      </c>
      <c r="M515" s="5">
        <v>41699</v>
      </c>
      <c r="N515" s="6">
        <v>3</v>
      </c>
      <c r="O515" s="3" t="s">
        <v>29</v>
      </c>
      <c r="P515" s="7" t="s">
        <v>21</v>
      </c>
    </row>
    <row r="516" spans="1:16" ht="13" x14ac:dyDescent="0.6">
      <c r="A516" s="2" t="s">
        <v>16</v>
      </c>
      <c r="B516" s="2" t="s">
        <v>17</v>
      </c>
      <c r="C516" s="3" t="s">
        <v>40</v>
      </c>
      <c r="D516" s="3" t="s">
        <v>51</v>
      </c>
      <c r="E516" s="2">
        <v>2104.5</v>
      </c>
      <c r="F516" s="4">
        <v>10</v>
      </c>
      <c r="G516" s="4">
        <v>350</v>
      </c>
      <c r="H516" s="4">
        <v>736575</v>
      </c>
      <c r="I516" s="4">
        <v>81023.25</v>
      </c>
      <c r="J516" s="4">
        <v>655551.75</v>
      </c>
      <c r="K516" s="4">
        <v>547170</v>
      </c>
      <c r="L516" s="4">
        <v>108381.75</v>
      </c>
      <c r="M516" s="5">
        <v>41821</v>
      </c>
      <c r="N516" s="6">
        <v>7</v>
      </c>
      <c r="O516" s="3" t="s">
        <v>32</v>
      </c>
      <c r="P516" s="7" t="s">
        <v>21</v>
      </c>
    </row>
    <row r="517" spans="1:16" ht="13" x14ac:dyDescent="0.6">
      <c r="A517" s="2" t="s">
        <v>30</v>
      </c>
      <c r="B517" s="2" t="s">
        <v>17</v>
      </c>
      <c r="C517" s="3" t="s">
        <v>40</v>
      </c>
      <c r="D517" s="3" t="s">
        <v>51</v>
      </c>
      <c r="E517" s="2">
        <v>4026</v>
      </c>
      <c r="F517" s="4">
        <v>10</v>
      </c>
      <c r="G517" s="4">
        <v>12</v>
      </c>
      <c r="H517" s="4">
        <v>48312</v>
      </c>
      <c r="I517" s="4">
        <v>5314.32</v>
      </c>
      <c r="J517" s="4">
        <v>42997.68</v>
      </c>
      <c r="K517" s="4">
        <v>12078</v>
      </c>
      <c r="L517" s="4">
        <v>30919.68</v>
      </c>
      <c r="M517" s="5">
        <v>41821</v>
      </c>
      <c r="N517" s="6">
        <v>7</v>
      </c>
      <c r="O517" s="3" t="s">
        <v>32</v>
      </c>
      <c r="P517" s="7" t="s">
        <v>21</v>
      </c>
    </row>
    <row r="518" spans="1:16" ht="13" x14ac:dyDescent="0.6">
      <c r="A518" s="2" t="s">
        <v>30</v>
      </c>
      <c r="B518" s="2" t="s">
        <v>24</v>
      </c>
      <c r="C518" s="3" t="s">
        <v>40</v>
      </c>
      <c r="D518" s="3" t="s">
        <v>51</v>
      </c>
      <c r="E518" s="2">
        <v>2425.5</v>
      </c>
      <c r="F518" s="4">
        <v>10</v>
      </c>
      <c r="G518" s="4">
        <v>12</v>
      </c>
      <c r="H518" s="4">
        <v>29106</v>
      </c>
      <c r="I518" s="4">
        <v>3201.66</v>
      </c>
      <c r="J518" s="4">
        <v>25904.340000000004</v>
      </c>
      <c r="K518" s="4">
        <v>7276.5</v>
      </c>
      <c r="L518" s="4">
        <v>18627.840000000004</v>
      </c>
      <c r="M518" s="5">
        <v>41821</v>
      </c>
      <c r="N518" s="6">
        <v>7</v>
      </c>
      <c r="O518" s="3" t="s">
        <v>32</v>
      </c>
      <c r="P518" s="7" t="s">
        <v>21</v>
      </c>
    </row>
    <row r="519" spans="1:16" ht="13" x14ac:dyDescent="0.6">
      <c r="A519" s="2" t="s">
        <v>16</v>
      </c>
      <c r="B519" s="2" t="s">
        <v>17</v>
      </c>
      <c r="C519" s="3" t="s">
        <v>40</v>
      </c>
      <c r="D519" s="3" t="s">
        <v>51</v>
      </c>
      <c r="E519" s="2">
        <v>2394</v>
      </c>
      <c r="F519" s="4">
        <v>10</v>
      </c>
      <c r="G519" s="4">
        <v>20</v>
      </c>
      <c r="H519" s="4">
        <v>47880</v>
      </c>
      <c r="I519" s="4">
        <v>5266.8</v>
      </c>
      <c r="J519" s="4">
        <v>42613.2</v>
      </c>
      <c r="K519" s="4">
        <v>23940</v>
      </c>
      <c r="L519" s="4">
        <v>18673.199999999997</v>
      </c>
      <c r="M519" s="5">
        <v>41852</v>
      </c>
      <c r="N519" s="6">
        <v>8</v>
      </c>
      <c r="O519" s="3" t="s">
        <v>35</v>
      </c>
      <c r="P519" s="7" t="s">
        <v>21</v>
      </c>
    </row>
    <row r="520" spans="1:16" ht="13" x14ac:dyDescent="0.6">
      <c r="A520" s="2" t="s">
        <v>23</v>
      </c>
      <c r="B520" s="2" t="s">
        <v>26</v>
      </c>
      <c r="C520" s="3" t="s">
        <v>40</v>
      </c>
      <c r="D520" s="3" t="s">
        <v>51</v>
      </c>
      <c r="E520" s="2">
        <v>1984</v>
      </c>
      <c r="F520" s="4">
        <v>10</v>
      </c>
      <c r="G520" s="4">
        <v>15</v>
      </c>
      <c r="H520" s="4">
        <v>29760</v>
      </c>
      <c r="I520" s="4">
        <v>3273.6</v>
      </c>
      <c r="J520" s="4">
        <v>26486.400000000001</v>
      </c>
      <c r="K520" s="4">
        <v>19840</v>
      </c>
      <c r="L520" s="4">
        <v>6646.4000000000015</v>
      </c>
      <c r="M520" s="5">
        <v>41852</v>
      </c>
      <c r="N520" s="6">
        <v>8</v>
      </c>
      <c r="O520" s="3" t="s">
        <v>35</v>
      </c>
      <c r="P520" s="7" t="s">
        <v>21</v>
      </c>
    </row>
    <row r="521" spans="1:16" ht="13" x14ac:dyDescent="0.6">
      <c r="A521" s="2" t="s">
        <v>31</v>
      </c>
      <c r="B521" s="2" t="s">
        <v>24</v>
      </c>
      <c r="C521" s="3" t="s">
        <v>40</v>
      </c>
      <c r="D521" s="3" t="s">
        <v>51</v>
      </c>
      <c r="E521" s="2">
        <v>2441</v>
      </c>
      <c r="F521" s="4">
        <v>10</v>
      </c>
      <c r="G521" s="4">
        <v>125</v>
      </c>
      <c r="H521" s="4">
        <v>305125</v>
      </c>
      <c r="I521" s="4">
        <v>33563.75</v>
      </c>
      <c r="J521" s="4">
        <v>271561.25</v>
      </c>
      <c r="K521" s="4">
        <v>292920</v>
      </c>
      <c r="L521" s="4">
        <v>-21358.75</v>
      </c>
      <c r="M521" s="5">
        <v>41913</v>
      </c>
      <c r="N521" s="6">
        <v>10</v>
      </c>
      <c r="O521" s="3" t="s">
        <v>37</v>
      </c>
      <c r="P521" s="7" t="s">
        <v>21</v>
      </c>
    </row>
    <row r="522" spans="1:16" ht="13" x14ac:dyDescent="0.6">
      <c r="A522" s="2" t="s">
        <v>16</v>
      </c>
      <c r="B522" s="2" t="s">
        <v>22</v>
      </c>
      <c r="C522" s="3" t="s">
        <v>40</v>
      </c>
      <c r="D522" s="3" t="s">
        <v>51</v>
      </c>
      <c r="E522" s="2">
        <v>2992</v>
      </c>
      <c r="F522" s="4">
        <v>10</v>
      </c>
      <c r="G522" s="4">
        <v>20</v>
      </c>
      <c r="H522" s="4">
        <v>59840</v>
      </c>
      <c r="I522" s="4">
        <v>6582.4</v>
      </c>
      <c r="J522" s="4">
        <v>53257.599999999999</v>
      </c>
      <c r="K522" s="4">
        <v>29920</v>
      </c>
      <c r="L522" s="4">
        <v>23337.599999999999</v>
      </c>
      <c r="M522" s="5">
        <v>41548</v>
      </c>
      <c r="N522" s="6">
        <v>10</v>
      </c>
      <c r="O522" s="3" t="s">
        <v>37</v>
      </c>
      <c r="P522" s="7" t="s">
        <v>38</v>
      </c>
    </row>
    <row r="523" spans="1:16" ht="13" x14ac:dyDescent="0.6">
      <c r="A523" s="2" t="s">
        <v>42</v>
      </c>
      <c r="B523" s="2" t="s">
        <v>17</v>
      </c>
      <c r="C523" s="3" t="s">
        <v>40</v>
      </c>
      <c r="D523" s="3" t="s">
        <v>51</v>
      </c>
      <c r="E523" s="2">
        <v>1366</v>
      </c>
      <c r="F523" s="4">
        <v>10</v>
      </c>
      <c r="G523" s="4">
        <v>300</v>
      </c>
      <c r="H523" s="4">
        <v>409800</v>
      </c>
      <c r="I523" s="4">
        <v>45078</v>
      </c>
      <c r="J523" s="4">
        <v>364722</v>
      </c>
      <c r="K523" s="4">
        <v>341500</v>
      </c>
      <c r="L523" s="4">
        <v>23222</v>
      </c>
      <c r="M523" s="5">
        <v>41944</v>
      </c>
      <c r="N523" s="6">
        <v>11</v>
      </c>
      <c r="O523" s="3" t="s">
        <v>43</v>
      </c>
      <c r="P523" s="7" t="s">
        <v>21</v>
      </c>
    </row>
    <row r="524" spans="1:16" ht="13" x14ac:dyDescent="0.6">
      <c r="A524" s="2" t="s">
        <v>16</v>
      </c>
      <c r="B524" s="2" t="s">
        <v>24</v>
      </c>
      <c r="C524" s="3" t="s">
        <v>44</v>
      </c>
      <c r="D524" s="3" t="s">
        <v>51</v>
      </c>
      <c r="E524" s="2">
        <v>2805</v>
      </c>
      <c r="F524" s="4">
        <v>120</v>
      </c>
      <c r="G524" s="4">
        <v>20</v>
      </c>
      <c r="H524" s="4">
        <v>56100</v>
      </c>
      <c r="I524" s="4">
        <v>6171</v>
      </c>
      <c r="J524" s="4">
        <v>49929</v>
      </c>
      <c r="K524" s="4">
        <v>28050</v>
      </c>
      <c r="L524" s="4">
        <v>21879</v>
      </c>
      <c r="M524" s="5">
        <v>41518</v>
      </c>
      <c r="N524" s="6">
        <v>9</v>
      </c>
      <c r="O524" s="3" t="s">
        <v>36</v>
      </c>
      <c r="P524" s="7" t="s">
        <v>38</v>
      </c>
    </row>
    <row r="525" spans="1:16" ht="13" x14ac:dyDescent="0.6">
      <c r="A525" s="2" t="s">
        <v>23</v>
      </c>
      <c r="B525" s="2" t="s">
        <v>26</v>
      </c>
      <c r="C525" s="3" t="s">
        <v>44</v>
      </c>
      <c r="D525" s="3" t="s">
        <v>51</v>
      </c>
      <c r="E525" s="2">
        <v>655</v>
      </c>
      <c r="F525" s="4">
        <v>120</v>
      </c>
      <c r="G525" s="4">
        <v>15</v>
      </c>
      <c r="H525" s="4">
        <v>9825</v>
      </c>
      <c r="I525" s="4">
        <v>1080.75</v>
      </c>
      <c r="J525" s="4">
        <v>8744.25</v>
      </c>
      <c r="K525" s="4">
        <v>6550</v>
      </c>
      <c r="L525" s="4">
        <v>2194.25</v>
      </c>
      <c r="M525" s="5">
        <v>41518</v>
      </c>
      <c r="N525" s="6">
        <v>9</v>
      </c>
      <c r="O525" s="3" t="s">
        <v>36</v>
      </c>
      <c r="P525" s="7" t="s">
        <v>38</v>
      </c>
    </row>
    <row r="526" spans="1:16" ht="13" x14ac:dyDescent="0.6">
      <c r="A526" s="2" t="s">
        <v>16</v>
      </c>
      <c r="B526" s="2" t="s">
        <v>26</v>
      </c>
      <c r="C526" s="3" t="s">
        <v>44</v>
      </c>
      <c r="D526" s="3" t="s">
        <v>51</v>
      </c>
      <c r="E526" s="2">
        <v>344</v>
      </c>
      <c r="F526" s="4">
        <v>120</v>
      </c>
      <c r="G526" s="4">
        <v>350</v>
      </c>
      <c r="H526" s="4">
        <v>120400</v>
      </c>
      <c r="I526" s="4">
        <v>13244</v>
      </c>
      <c r="J526" s="4">
        <v>107156</v>
      </c>
      <c r="K526" s="4">
        <v>89440</v>
      </c>
      <c r="L526" s="4">
        <v>17716</v>
      </c>
      <c r="M526" s="5">
        <v>41548</v>
      </c>
      <c r="N526" s="6">
        <v>10</v>
      </c>
      <c r="O526" s="3" t="s">
        <v>37</v>
      </c>
      <c r="P526" s="7" t="s">
        <v>38</v>
      </c>
    </row>
    <row r="527" spans="1:16" ht="13" x14ac:dyDescent="0.6">
      <c r="A527" s="2" t="s">
        <v>16</v>
      </c>
      <c r="B527" s="2" t="s">
        <v>17</v>
      </c>
      <c r="C527" s="3" t="s">
        <v>44</v>
      </c>
      <c r="D527" s="3" t="s">
        <v>51</v>
      </c>
      <c r="E527" s="2">
        <v>1808</v>
      </c>
      <c r="F527" s="4">
        <v>120</v>
      </c>
      <c r="G527" s="4">
        <v>7</v>
      </c>
      <c r="H527" s="4">
        <v>12656</v>
      </c>
      <c r="I527" s="4">
        <v>1392.16</v>
      </c>
      <c r="J527" s="4">
        <v>11263.84</v>
      </c>
      <c r="K527" s="4">
        <v>9040</v>
      </c>
      <c r="L527" s="4">
        <v>2223.84</v>
      </c>
      <c r="M527" s="5">
        <v>41944</v>
      </c>
      <c r="N527" s="6">
        <v>11</v>
      </c>
      <c r="O527" s="3" t="s">
        <v>43</v>
      </c>
      <c r="P527" s="7" t="s">
        <v>21</v>
      </c>
    </row>
    <row r="528" spans="1:16" ht="13" x14ac:dyDescent="0.6">
      <c r="A528" s="2" t="s">
        <v>30</v>
      </c>
      <c r="B528" s="2" t="s">
        <v>24</v>
      </c>
      <c r="C528" s="3" t="s">
        <v>45</v>
      </c>
      <c r="D528" s="3" t="s">
        <v>51</v>
      </c>
      <c r="E528" s="2">
        <v>1734</v>
      </c>
      <c r="F528" s="4">
        <v>250</v>
      </c>
      <c r="G528" s="4">
        <v>12</v>
      </c>
      <c r="H528" s="4">
        <v>20808</v>
      </c>
      <c r="I528" s="4">
        <v>2288.88</v>
      </c>
      <c r="J528" s="4">
        <v>18519.12</v>
      </c>
      <c r="K528" s="4">
        <v>5202</v>
      </c>
      <c r="L528" s="4">
        <v>13317.119999999999</v>
      </c>
      <c r="M528" s="5">
        <v>41640</v>
      </c>
      <c r="N528" s="6">
        <v>1</v>
      </c>
      <c r="O528" s="3" t="s">
        <v>20</v>
      </c>
      <c r="P528" s="7" t="s">
        <v>21</v>
      </c>
    </row>
    <row r="529" spans="1:16" ht="13" x14ac:dyDescent="0.6">
      <c r="A529" s="2" t="s">
        <v>31</v>
      </c>
      <c r="B529" s="2" t="s">
        <v>26</v>
      </c>
      <c r="C529" s="3" t="s">
        <v>45</v>
      </c>
      <c r="D529" s="3" t="s">
        <v>51</v>
      </c>
      <c r="E529" s="2">
        <v>554</v>
      </c>
      <c r="F529" s="4">
        <v>250</v>
      </c>
      <c r="G529" s="4">
        <v>125</v>
      </c>
      <c r="H529" s="4">
        <v>69250</v>
      </c>
      <c r="I529" s="4">
        <v>7617.5</v>
      </c>
      <c r="J529" s="4">
        <v>61632.5</v>
      </c>
      <c r="K529" s="4">
        <v>66480</v>
      </c>
      <c r="L529" s="4">
        <v>-4847.5</v>
      </c>
      <c r="M529" s="5">
        <v>41640</v>
      </c>
      <c r="N529" s="6">
        <v>1</v>
      </c>
      <c r="O529" s="3" t="s">
        <v>20</v>
      </c>
      <c r="P529" s="7" t="s">
        <v>21</v>
      </c>
    </row>
    <row r="530" spans="1:16" ht="13" x14ac:dyDescent="0.6">
      <c r="A530" s="2" t="s">
        <v>16</v>
      </c>
      <c r="B530" s="2" t="s">
        <v>17</v>
      </c>
      <c r="C530" s="3" t="s">
        <v>45</v>
      </c>
      <c r="D530" s="3" t="s">
        <v>51</v>
      </c>
      <c r="E530" s="2">
        <v>2935</v>
      </c>
      <c r="F530" s="4">
        <v>250</v>
      </c>
      <c r="G530" s="4">
        <v>20</v>
      </c>
      <c r="H530" s="4">
        <v>58700</v>
      </c>
      <c r="I530" s="4">
        <v>6457</v>
      </c>
      <c r="J530" s="4">
        <v>52243</v>
      </c>
      <c r="K530" s="4">
        <v>29350</v>
      </c>
      <c r="L530" s="4">
        <v>22893</v>
      </c>
      <c r="M530" s="5">
        <v>41579</v>
      </c>
      <c r="N530" s="6">
        <v>11</v>
      </c>
      <c r="O530" s="3" t="s">
        <v>43</v>
      </c>
      <c r="P530" s="7" t="s">
        <v>38</v>
      </c>
    </row>
    <row r="531" spans="1:16" ht="13" x14ac:dyDescent="0.6">
      <c r="A531" s="2" t="s">
        <v>31</v>
      </c>
      <c r="B531" s="2" t="s">
        <v>22</v>
      </c>
      <c r="C531" s="3" t="s">
        <v>47</v>
      </c>
      <c r="D531" s="3" t="s">
        <v>51</v>
      </c>
      <c r="E531" s="2">
        <v>3165</v>
      </c>
      <c r="F531" s="4">
        <v>260</v>
      </c>
      <c r="G531" s="4">
        <v>125</v>
      </c>
      <c r="H531" s="4">
        <v>395625</v>
      </c>
      <c r="I531" s="4">
        <v>43518.75</v>
      </c>
      <c r="J531" s="4">
        <v>352106.25</v>
      </c>
      <c r="K531" s="4">
        <v>379800</v>
      </c>
      <c r="L531" s="4">
        <v>-27693.75</v>
      </c>
      <c r="M531" s="5">
        <v>41640</v>
      </c>
      <c r="N531" s="6">
        <v>1</v>
      </c>
      <c r="O531" s="3" t="s">
        <v>20</v>
      </c>
      <c r="P531" s="7" t="s">
        <v>21</v>
      </c>
    </row>
    <row r="532" spans="1:16" ht="13" x14ac:dyDescent="0.6">
      <c r="A532" s="2" t="s">
        <v>16</v>
      </c>
      <c r="B532" s="2" t="s">
        <v>26</v>
      </c>
      <c r="C532" s="3" t="s">
        <v>47</v>
      </c>
      <c r="D532" s="3" t="s">
        <v>51</v>
      </c>
      <c r="E532" s="2">
        <v>2629</v>
      </c>
      <c r="F532" s="4">
        <v>260</v>
      </c>
      <c r="G532" s="4">
        <v>20</v>
      </c>
      <c r="H532" s="4">
        <v>52580</v>
      </c>
      <c r="I532" s="4">
        <v>5783.8</v>
      </c>
      <c r="J532" s="4">
        <v>46796.2</v>
      </c>
      <c r="K532" s="4">
        <v>26290</v>
      </c>
      <c r="L532" s="4">
        <v>20506.199999999997</v>
      </c>
      <c r="M532" s="5">
        <v>41640</v>
      </c>
      <c r="N532" s="6">
        <v>1</v>
      </c>
      <c r="O532" s="3" t="s">
        <v>20</v>
      </c>
      <c r="P532" s="7" t="s">
        <v>21</v>
      </c>
    </row>
    <row r="533" spans="1:16" ht="13" x14ac:dyDescent="0.6">
      <c r="A533" s="2" t="s">
        <v>31</v>
      </c>
      <c r="B533" s="2" t="s">
        <v>24</v>
      </c>
      <c r="C533" s="3" t="s">
        <v>47</v>
      </c>
      <c r="D533" s="3" t="s">
        <v>51</v>
      </c>
      <c r="E533" s="2">
        <v>1433</v>
      </c>
      <c r="F533" s="4">
        <v>260</v>
      </c>
      <c r="G533" s="4">
        <v>125</v>
      </c>
      <c r="H533" s="4">
        <v>179125</v>
      </c>
      <c r="I533" s="4">
        <v>19703.75</v>
      </c>
      <c r="J533" s="4">
        <v>159421.25</v>
      </c>
      <c r="K533" s="4">
        <v>171960</v>
      </c>
      <c r="L533" s="4">
        <v>-12538.75</v>
      </c>
      <c r="M533" s="5">
        <v>41760</v>
      </c>
      <c r="N533" s="6">
        <v>5</v>
      </c>
      <c r="O533" s="3" t="s">
        <v>49</v>
      </c>
      <c r="P533" s="7" t="s">
        <v>21</v>
      </c>
    </row>
    <row r="534" spans="1:16" ht="13" x14ac:dyDescent="0.6">
      <c r="A534" s="2" t="s">
        <v>31</v>
      </c>
      <c r="B534" s="2" t="s">
        <v>26</v>
      </c>
      <c r="C534" s="3" t="s">
        <v>47</v>
      </c>
      <c r="D534" s="3" t="s">
        <v>51</v>
      </c>
      <c r="E534" s="2">
        <v>947</v>
      </c>
      <c r="F534" s="4">
        <v>260</v>
      </c>
      <c r="G534" s="4">
        <v>125</v>
      </c>
      <c r="H534" s="4">
        <v>118375</v>
      </c>
      <c r="I534" s="4">
        <v>13021.25</v>
      </c>
      <c r="J534" s="4">
        <v>105353.75</v>
      </c>
      <c r="K534" s="4">
        <v>113640</v>
      </c>
      <c r="L534" s="4">
        <v>-8286.25</v>
      </c>
      <c r="M534" s="5">
        <v>41518</v>
      </c>
      <c r="N534" s="6">
        <v>9</v>
      </c>
      <c r="O534" s="3" t="s">
        <v>36</v>
      </c>
      <c r="P534" s="7" t="s">
        <v>38</v>
      </c>
    </row>
    <row r="535" spans="1:16" ht="13" x14ac:dyDescent="0.6">
      <c r="A535" s="2" t="s">
        <v>16</v>
      </c>
      <c r="B535" s="2" t="s">
        <v>26</v>
      </c>
      <c r="C535" s="3" t="s">
        <v>47</v>
      </c>
      <c r="D535" s="3" t="s">
        <v>51</v>
      </c>
      <c r="E535" s="2">
        <v>344</v>
      </c>
      <c r="F535" s="4">
        <v>260</v>
      </c>
      <c r="G535" s="4">
        <v>350</v>
      </c>
      <c r="H535" s="4">
        <v>120400</v>
      </c>
      <c r="I535" s="4">
        <v>13244</v>
      </c>
      <c r="J535" s="4">
        <v>107156</v>
      </c>
      <c r="K535" s="4">
        <v>89440</v>
      </c>
      <c r="L535" s="4">
        <v>17716</v>
      </c>
      <c r="M535" s="5">
        <v>41548</v>
      </c>
      <c r="N535" s="6">
        <v>10</v>
      </c>
      <c r="O535" s="3" t="s">
        <v>37</v>
      </c>
      <c r="P535" s="7" t="s">
        <v>38</v>
      </c>
    </row>
    <row r="536" spans="1:16" ht="13" x14ac:dyDescent="0.6">
      <c r="A536" s="2" t="s">
        <v>23</v>
      </c>
      <c r="B536" s="2" t="s">
        <v>26</v>
      </c>
      <c r="C536" s="3" t="s">
        <v>47</v>
      </c>
      <c r="D536" s="3" t="s">
        <v>51</v>
      </c>
      <c r="E536" s="2">
        <v>2157</v>
      </c>
      <c r="F536" s="4">
        <v>260</v>
      </c>
      <c r="G536" s="4">
        <v>15</v>
      </c>
      <c r="H536" s="4">
        <v>32355</v>
      </c>
      <c r="I536" s="4">
        <v>3559.05</v>
      </c>
      <c r="J536" s="4">
        <v>28795.95</v>
      </c>
      <c r="K536" s="4">
        <v>21570</v>
      </c>
      <c r="L536" s="4">
        <v>7225.9500000000007</v>
      </c>
      <c r="M536" s="5">
        <v>41974</v>
      </c>
      <c r="N536" s="6">
        <v>12</v>
      </c>
      <c r="O536" s="3" t="s">
        <v>27</v>
      </c>
      <c r="P536" s="7" t="s">
        <v>21</v>
      </c>
    </row>
    <row r="537" spans="1:16" ht="13" x14ac:dyDescent="0.6">
      <c r="A537" s="2" t="s">
        <v>16</v>
      </c>
      <c r="B537" s="2" t="s">
        <v>39</v>
      </c>
      <c r="C537" s="3" t="s">
        <v>40</v>
      </c>
      <c r="D537" s="3" t="s">
        <v>51</v>
      </c>
      <c r="E537" s="2">
        <v>380</v>
      </c>
      <c r="F537" s="4">
        <v>10</v>
      </c>
      <c r="G537" s="4">
        <v>7</v>
      </c>
      <c r="H537" s="4">
        <v>2660</v>
      </c>
      <c r="I537" s="4">
        <v>292.60000000000002</v>
      </c>
      <c r="J537" s="4">
        <v>2367.4</v>
      </c>
      <c r="K537" s="4">
        <v>1900</v>
      </c>
      <c r="L537" s="4">
        <v>467.40000000000009</v>
      </c>
      <c r="M537" s="5">
        <v>41518</v>
      </c>
      <c r="N537" s="6">
        <v>9</v>
      </c>
      <c r="O537" s="3" t="s">
        <v>36</v>
      </c>
      <c r="P537" s="7" t="s">
        <v>38</v>
      </c>
    </row>
    <row r="538" spans="1:16" ht="13" x14ac:dyDescent="0.6">
      <c r="A538" s="2" t="s">
        <v>16</v>
      </c>
      <c r="B538" s="2" t="s">
        <v>26</v>
      </c>
      <c r="C538" s="3" t="s">
        <v>18</v>
      </c>
      <c r="D538" s="3" t="s">
        <v>51</v>
      </c>
      <c r="E538" s="2">
        <v>886</v>
      </c>
      <c r="F538" s="4">
        <v>3</v>
      </c>
      <c r="G538" s="4">
        <v>350</v>
      </c>
      <c r="H538" s="4">
        <v>310100</v>
      </c>
      <c r="I538" s="4">
        <v>37212</v>
      </c>
      <c r="J538" s="4">
        <v>272888</v>
      </c>
      <c r="K538" s="4">
        <v>230360</v>
      </c>
      <c r="L538" s="4">
        <v>42528</v>
      </c>
      <c r="M538" s="5">
        <v>41791</v>
      </c>
      <c r="N538" s="6">
        <v>6</v>
      </c>
      <c r="O538" s="3" t="s">
        <v>25</v>
      </c>
      <c r="P538" s="7" t="s">
        <v>21</v>
      </c>
    </row>
    <row r="539" spans="1:16" ht="13" x14ac:dyDescent="0.6">
      <c r="A539" s="2" t="s">
        <v>31</v>
      </c>
      <c r="B539" s="2" t="s">
        <v>17</v>
      </c>
      <c r="C539" s="3" t="s">
        <v>18</v>
      </c>
      <c r="D539" s="3" t="s">
        <v>51</v>
      </c>
      <c r="E539" s="2">
        <v>2416</v>
      </c>
      <c r="F539" s="4">
        <v>3</v>
      </c>
      <c r="G539" s="4">
        <v>125</v>
      </c>
      <c r="H539" s="4">
        <v>302000</v>
      </c>
      <c r="I539" s="4">
        <v>36240</v>
      </c>
      <c r="J539" s="4">
        <v>265760</v>
      </c>
      <c r="K539" s="4">
        <v>289920</v>
      </c>
      <c r="L539" s="4">
        <v>-24160</v>
      </c>
      <c r="M539" s="5">
        <v>41518</v>
      </c>
      <c r="N539" s="6">
        <v>9</v>
      </c>
      <c r="O539" s="3" t="s">
        <v>36</v>
      </c>
      <c r="P539" s="7" t="s">
        <v>38</v>
      </c>
    </row>
    <row r="540" spans="1:16" ht="13" x14ac:dyDescent="0.6">
      <c r="A540" s="2" t="s">
        <v>31</v>
      </c>
      <c r="B540" s="2" t="s">
        <v>26</v>
      </c>
      <c r="C540" s="3" t="s">
        <v>18</v>
      </c>
      <c r="D540" s="3" t="s">
        <v>51</v>
      </c>
      <c r="E540" s="2">
        <v>2156</v>
      </c>
      <c r="F540" s="4">
        <v>3</v>
      </c>
      <c r="G540" s="4">
        <v>125</v>
      </c>
      <c r="H540" s="4">
        <v>269500</v>
      </c>
      <c r="I540" s="4">
        <v>32340</v>
      </c>
      <c r="J540" s="4">
        <v>237160</v>
      </c>
      <c r="K540" s="4">
        <v>258720</v>
      </c>
      <c r="L540" s="4">
        <v>-21560</v>
      </c>
      <c r="M540" s="5">
        <v>41913</v>
      </c>
      <c r="N540" s="6">
        <v>10</v>
      </c>
      <c r="O540" s="3" t="s">
        <v>37</v>
      </c>
      <c r="P540" s="7" t="s">
        <v>21</v>
      </c>
    </row>
    <row r="541" spans="1:16" ht="13" x14ac:dyDescent="0.6">
      <c r="A541" s="2" t="s">
        <v>23</v>
      </c>
      <c r="B541" s="2" t="s">
        <v>17</v>
      </c>
      <c r="C541" s="3" t="s">
        <v>18</v>
      </c>
      <c r="D541" s="3" t="s">
        <v>51</v>
      </c>
      <c r="E541" s="2">
        <v>2689</v>
      </c>
      <c r="F541" s="4">
        <v>3</v>
      </c>
      <c r="G541" s="4">
        <v>15</v>
      </c>
      <c r="H541" s="4">
        <v>40335</v>
      </c>
      <c r="I541" s="4">
        <v>4840.2</v>
      </c>
      <c r="J541" s="4">
        <v>35494.800000000003</v>
      </c>
      <c r="K541" s="4">
        <v>26890</v>
      </c>
      <c r="L541" s="4">
        <v>8604.8000000000029</v>
      </c>
      <c r="M541" s="5">
        <v>41944</v>
      </c>
      <c r="N541" s="6">
        <v>11</v>
      </c>
      <c r="O541" s="3" t="s">
        <v>43</v>
      </c>
      <c r="P541" s="7" t="s">
        <v>21</v>
      </c>
    </row>
    <row r="542" spans="1:16" ht="13" x14ac:dyDescent="0.6">
      <c r="A542" s="2" t="s">
        <v>23</v>
      </c>
      <c r="B542" s="2" t="s">
        <v>39</v>
      </c>
      <c r="C542" s="3" t="s">
        <v>28</v>
      </c>
      <c r="D542" s="3" t="s">
        <v>51</v>
      </c>
      <c r="E542" s="2">
        <v>677</v>
      </c>
      <c r="F542" s="4">
        <v>5</v>
      </c>
      <c r="G542" s="4">
        <v>15</v>
      </c>
      <c r="H542" s="4">
        <v>10155</v>
      </c>
      <c r="I542" s="4">
        <v>1218.5999999999999</v>
      </c>
      <c r="J542" s="4">
        <v>8936.4</v>
      </c>
      <c r="K542" s="4">
        <v>6770</v>
      </c>
      <c r="L542" s="4">
        <v>2166.3999999999996</v>
      </c>
      <c r="M542" s="5">
        <v>41699</v>
      </c>
      <c r="N542" s="6">
        <v>3</v>
      </c>
      <c r="O542" s="3" t="s">
        <v>29</v>
      </c>
      <c r="P542" s="7" t="s">
        <v>21</v>
      </c>
    </row>
    <row r="543" spans="1:16" ht="13" x14ac:dyDescent="0.6">
      <c r="A543" s="2" t="s">
        <v>42</v>
      </c>
      <c r="B543" s="2" t="s">
        <v>24</v>
      </c>
      <c r="C543" s="3" t="s">
        <v>28</v>
      </c>
      <c r="D543" s="3" t="s">
        <v>51</v>
      </c>
      <c r="E543" s="2">
        <v>1773</v>
      </c>
      <c r="F543" s="4">
        <v>5</v>
      </c>
      <c r="G543" s="4">
        <v>300</v>
      </c>
      <c r="H543" s="4">
        <v>531900</v>
      </c>
      <c r="I543" s="4">
        <v>63828</v>
      </c>
      <c r="J543" s="4">
        <v>468072</v>
      </c>
      <c r="K543" s="4">
        <v>443250</v>
      </c>
      <c r="L543" s="4">
        <v>24822</v>
      </c>
      <c r="M543" s="5">
        <v>41730</v>
      </c>
      <c r="N543" s="6">
        <v>4</v>
      </c>
      <c r="O543" s="3" t="s">
        <v>46</v>
      </c>
      <c r="P543" s="7" t="s">
        <v>21</v>
      </c>
    </row>
    <row r="544" spans="1:16" ht="13" x14ac:dyDescent="0.6">
      <c r="A544" s="2" t="s">
        <v>16</v>
      </c>
      <c r="B544" s="2" t="s">
        <v>26</v>
      </c>
      <c r="C544" s="3" t="s">
        <v>28</v>
      </c>
      <c r="D544" s="3" t="s">
        <v>51</v>
      </c>
      <c r="E544" s="2">
        <v>2420</v>
      </c>
      <c r="F544" s="4">
        <v>5</v>
      </c>
      <c r="G544" s="4">
        <v>7</v>
      </c>
      <c r="H544" s="4">
        <v>16940</v>
      </c>
      <c r="I544" s="4">
        <v>2032.8</v>
      </c>
      <c r="J544" s="4">
        <v>14907.2</v>
      </c>
      <c r="K544" s="4">
        <v>12100</v>
      </c>
      <c r="L544" s="4">
        <v>2807.2000000000007</v>
      </c>
      <c r="M544" s="5">
        <v>41883</v>
      </c>
      <c r="N544" s="6">
        <v>9</v>
      </c>
      <c r="O544" s="3" t="s">
        <v>36</v>
      </c>
      <c r="P544" s="7" t="s">
        <v>21</v>
      </c>
    </row>
    <row r="545" spans="1:16" ht="13" x14ac:dyDescent="0.6">
      <c r="A545" s="2" t="s">
        <v>16</v>
      </c>
      <c r="B545" s="2" t="s">
        <v>17</v>
      </c>
      <c r="C545" s="3" t="s">
        <v>28</v>
      </c>
      <c r="D545" s="3" t="s">
        <v>51</v>
      </c>
      <c r="E545" s="2">
        <v>2734</v>
      </c>
      <c r="F545" s="4">
        <v>5</v>
      </c>
      <c r="G545" s="4">
        <v>7</v>
      </c>
      <c r="H545" s="4">
        <v>19138</v>
      </c>
      <c r="I545" s="4">
        <v>2296.56</v>
      </c>
      <c r="J545" s="4">
        <v>16841.439999999999</v>
      </c>
      <c r="K545" s="4">
        <v>13670</v>
      </c>
      <c r="L545" s="4">
        <v>3171.4399999999987</v>
      </c>
      <c r="M545" s="5">
        <v>41913</v>
      </c>
      <c r="N545" s="6">
        <v>10</v>
      </c>
      <c r="O545" s="3" t="s">
        <v>37</v>
      </c>
      <c r="P545" s="7" t="s">
        <v>21</v>
      </c>
    </row>
    <row r="546" spans="1:16" ht="13" x14ac:dyDescent="0.6">
      <c r="A546" s="2" t="s">
        <v>16</v>
      </c>
      <c r="B546" s="2" t="s">
        <v>26</v>
      </c>
      <c r="C546" s="3" t="s">
        <v>28</v>
      </c>
      <c r="D546" s="3" t="s">
        <v>51</v>
      </c>
      <c r="E546" s="2">
        <v>1715</v>
      </c>
      <c r="F546" s="4">
        <v>5</v>
      </c>
      <c r="G546" s="4">
        <v>20</v>
      </c>
      <c r="H546" s="4">
        <v>34300</v>
      </c>
      <c r="I546" s="4">
        <v>4116</v>
      </c>
      <c r="J546" s="4">
        <v>30184</v>
      </c>
      <c r="K546" s="4">
        <v>17150</v>
      </c>
      <c r="L546" s="4">
        <v>13034</v>
      </c>
      <c r="M546" s="5">
        <v>41548</v>
      </c>
      <c r="N546" s="6">
        <v>10</v>
      </c>
      <c r="O546" s="3" t="s">
        <v>37</v>
      </c>
      <c r="P546" s="7" t="s">
        <v>38</v>
      </c>
    </row>
    <row r="547" spans="1:16" ht="13" x14ac:dyDescent="0.6">
      <c r="A547" s="2" t="s">
        <v>42</v>
      </c>
      <c r="B547" s="2" t="s">
        <v>24</v>
      </c>
      <c r="C547" s="3" t="s">
        <v>28</v>
      </c>
      <c r="D547" s="3" t="s">
        <v>51</v>
      </c>
      <c r="E547" s="2">
        <v>1186</v>
      </c>
      <c r="F547" s="4">
        <v>5</v>
      </c>
      <c r="G547" s="4">
        <v>300</v>
      </c>
      <c r="H547" s="4">
        <v>355800</v>
      </c>
      <c r="I547" s="4">
        <v>42696</v>
      </c>
      <c r="J547" s="4">
        <v>313104</v>
      </c>
      <c r="K547" s="4">
        <v>296500</v>
      </c>
      <c r="L547" s="4">
        <v>16604</v>
      </c>
      <c r="M547" s="5">
        <v>41609</v>
      </c>
      <c r="N547" s="6">
        <v>12</v>
      </c>
      <c r="O547" s="3" t="s">
        <v>27</v>
      </c>
      <c r="P547" s="7" t="s">
        <v>38</v>
      </c>
    </row>
    <row r="548" spans="1:16" ht="13" x14ac:dyDescent="0.6">
      <c r="A548" s="2" t="s">
        <v>42</v>
      </c>
      <c r="B548" s="2" t="s">
        <v>39</v>
      </c>
      <c r="C548" s="3" t="s">
        <v>40</v>
      </c>
      <c r="D548" s="3" t="s">
        <v>51</v>
      </c>
      <c r="E548" s="2">
        <v>3495</v>
      </c>
      <c r="F548" s="4">
        <v>10</v>
      </c>
      <c r="G548" s="4">
        <v>300</v>
      </c>
      <c r="H548" s="4">
        <v>1048500</v>
      </c>
      <c r="I548" s="4">
        <v>125820</v>
      </c>
      <c r="J548" s="4">
        <v>922680</v>
      </c>
      <c r="K548" s="4">
        <v>873750</v>
      </c>
      <c r="L548" s="4">
        <v>48930</v>
      </c>
      <c r="M548" s="5">
        <v>41640</v>
      </c>
      <c r="N548" s="6">
        <v>1</v>
      </c>
      <c r="O548" s="3" t="s">
        <v>20</v>
      </c>
      <c r="P548" s="7" t="s">
        <v>21</v>
      </c>
    </row>
    <row r="549" spans="1:16" ht="13" x14ac:dyDescent="0.6">
      <c r="A549" s="2" t="s">
        <v>16</v>
      </c>
      <c r="B549" s="2" t="s">
        <v>26</v>
      </c>
      <c r="C549" s="3" t="s">
        <v>40</v>
      </c>
      <c r="D549" s="3" t="s">
        <v>51</v>
      </c>
      <c r="E549" s="2">
        <v>886</v>
      </c>
      <c r="F549" s="4">
        <v>10</v>
      </c>
      <c r="G549" s="4">
        <v>350</v>
      </c>
      <c r="H549" s="4">
        <v>310100</v>
      </c>
      <c r="I549" s="4">
        <v>37212</v>
      </c>
      <c r="J549" s="4">
        <v>272888</v>
      </c>
      <c r="K549" s="4">
        <v>230360</v>
      </c>
      <c r="L549" s="4">
        <v>42528</v>
      </c>
      <c r="M549" s="5">
        <v>41791</v>
      </c>
      <c r="N549" s="6">
        <v>6</v>
      </c>
      <c r="O549" s="3" t="s">
        <v>25</v>
      </c>
      <c r="P549" s="7" t="s">
        <v>21</v>
      </c>
    </row>
    <row r="550" spans="1:16" ht="13" x14ac:dyDescent="0.6">
      <c r="A550" s="2" t="s">
        <v>31</v>
      </c>
      <c r="B550" s="2" t="s">
        <v>26</v>
      </c>
      <c r="C550" s="3" t="s">
        <v>40</v>
      </c>
      <c r="D550" s="3" t="s">
        <v>51</v>
      </c>
      <c r="E550" s="2">
        <v>2156</v>
      </c>
      <c r="F550" s="4">
        <v>10</v>
      </c>
      <c r="G550" s="4">
        <v>125</v>
      </c>
      <c r="H550" s="4">
        <v>269500</v>
      </c>
      <c r="I550" s="4">
        <v>32340</v>
      </c>
      <c r="J550" s="4">
        <v>237160</v>
      </c>
      <c r="K550" s="4">
        <v>258720</v>
      </c>
      <c r="L550" s="4">
        <v>-21560</v>
      </c>
      <c r="M550" s="5">
        <v>41913</v>
      </c>
      <c r="N550" s="6">
        <v>10</v>
      </c>
      <c r="O550" s="3" t="s">
        <v>37</v>
      </c>
      <c r="P550" s="7" t="s">
        <v>21</v>
      </c>
    </row>
    <row r="551" spans="1:16" ht="13" x14ac:dyDescent="0.6">
      <c r="A551" s="2" t="s">
        <v>16</v>
      </c>
      <c r="B551" s="2" t="s">
        <v>26</v>
      </c>
      <c r="C551" s="3" t="s">
        <v>40</v>
      </c>
      <c r="D551" s="3" t="s">
        <v>51</v>
      </c>
      <c r="E551" s="2">
        <v>905</v>
      </c>
      <c r="F551" s="4">
        <v>10</v>
      </c>
      <c r="G551" s="4">
        <v>20</v>
      </c>
      <c r="H551" s="4">
        <v>18100</v>
      </c>
      <c r="I551" s="4">
        <v>2172</v>
      </c>
      <c r="J551" s="4">
        <v>15928</v>
      </c>
      <c r="K551" s="4">
        <v>9050</v>
      </c>
      <c r="L551" s="4">
        <v>6878</v>
      </c>
      <c r="M551" s="5">
        <v>41913</v>
      </c>
      <c r="N551" s="6">
        <v>10</v>
      </c>
      <c r="O551" s="3" t="s">
        <v>37</v>
      </c>
      <c r="P551" s="7" t="s">
        <v>21</v>
      </c>
    </row>
    <row r="552" spans="1:16" ht="13" x14ac:dyDescent="0.6">
      <c r="A552" s="2" t="s">
        <v>16</v>
      </c>
      <c r="B552" s="2" t="s">
        <v>26</v>
      </c>
      <c r="C552" s="3" t="s">
        <v>40</v>
      </c>
      <c r="D552" s="3" t="s">
        <v>51</v>
      </c>
      <c r="E552" s="2">
        <v>1715</v>
      </c>
      <c r="F552" s="4">
        <v>10</v>
      </c>
      <c r="G552" s="4">
        <v>20</v>
      </c>
      <c r="H552" s="4">
        <v>34300</v>
      </c>
      <c r="I552" s="4">
        <v>4116</v>
      </c>
      <c r="J552" s="4">
        <v>30184</v>
      </c>
      <c r="K552" s="4">
        <v>17150</v>
      </c>
      <c r="L552" s="4">
        <v>13034</v>
      </c>
      <c r="M552" s="5">
        <v>41548</v>
      </c>
      <c r="N552" s="6">
        <v>10</v>
      </c>
      <c r="O552" s="3" t="s">
        <v>37</v>
      </c>
      <c r="P552" s="7" t="s">
        <v>38</v>
      </c>
    </row>
    <row r="553" spans="1:16" ht="13" x14ac:dyDescent="0.6">
      <c r="A553" s="2" t="s">
        <v>16</v>
      </c>
      <c r="B553" s="2" t="s">
        <v>24</v>
      </c>
      <c r="C553" s="3" t="s">
        <v>40</v>
      </c>
      <c r="D553" s="3" t="s">
        <v>51</v>
      </c>
      <c r="E553" s="2">
        <v>1594</v>
      </c>
      <c r="F553" s="4">
        <v>10</v>
      </c>
      <c r="G553" s="4">
        <v>350</v>
      </c>
      <c r="H553" s="4">
        <v>557900</v>
      </c>
      <c r="I553" s="4">
        <v>66948</v>
      </c>
      <c r="J553" s="4">
        <v>490952</v>
      </c>
      <c r="K553" s="4">
        <v>414440</v>
      </c>
      <c r="L553" s="4">
        <v>76512</v>
      </c>
      <c r="M553" s="5">
        <v>41944</v>
      </c>
      <c r="N553" s="6">
        <v>11</v>
      </c>
      <c r="O553" s="3" t="s">
        <v>43</v>
      </c>
      <c r="P553" s="7" t="s">
        <v>21</v>
      </c>
    </row>
    <row r="554" spans="1:16" ht="13" x14ac:dyDescent="0.6">
      <c r="A554" s="2" t="s">
        <v>42</v>
      </c>
      <c r="B554" s="2" t="s">
        <v>22</v>
      </c>
      <c r="C554" s="3" t="s">
        <v>40</v>
      </c>
      <c r="D554" s="3" t="s">
        <v>51</v>
      </c>
      <c r="E554" s="2">
        <v>1359</v>
      </c>
      <c r="F554" s="4">
        <v>10</v>
      </c>
      <c r="G554" s="4">
        <v>300</v>
      </c>
      <c r="H554" s="4">
        <v>407700</v>
      </c>
      <c r="I554" s="4">
        <v>48924</v>
      </c>
      <c r="J554" s="4">
        <v>358776</v>
      </c>
      <c r="K554" s="4">
        <v>339750</v>
      </c>
      <c r="L554" s="4">
        <v>19026</v>
      </c>
      <c r="M554" s="5">
        <v>41944</v>
      </c>
      <c r="N554" s="6">
        <v>11</v>
      </c>
      <c r="O554" s="3" t="s">
        <v>43</v>
      </c>
      <c r="P554" s="7" t="s">
        <v>21</v>
      </c>
    </row>
    <row r="555" spans="1:16" ht="13" x14ac:dyDescent="0.6">
      <c r="A555" s="2" t="s">
        <v>42</v>
      </c>
      <c r="B555" s="2" t="s">
        <v>26</v>
      </c>
      <c r="C555" s="3" t="s">
        <v>40</v>
      </c>
      <c r="D555" s="3" t="s">
        <v>51</v>
      </c>
      <c r="E555" s="2">
        <v>2150</v>
      </c>
      <c r="F555" s="4">
        <v>10</v>
      </c>
      <c r="G555" s="4">
        <v>300</v>
      </c>
      <c r="H555" s="4">
        <v>645000</v>
      </c>
      <c r="I555" s="4">
        <v>77400</v>
      </c>
      <c r="J555" s="4">
        <v>567600</v>
      </c>
      <c r="K555" s="4">
        <v>537500</v>
      </c>
      <c r="L555" s="4">
        <v>30100</v>
      </c>
      <c r="M555" s="5">
        <v>41944</v>
      </c>
      <c r="N555" s="6">
        <v>11</v>
      </c>
      <c r="O555" s="3" t="s">
        <v>43</v>
      </c>
      <c r="P555" s="7" t="s">
        <v>21</v>
      </c>
    </row>
    <row r="556" spans="1:16" ht="13" x14ac:dyDescent="0.6">
      <c r="A556" s="2" t="s">
        <v>16</v>
      </c>
      <c r="B556" s="2" t="s">
        <v>26</v>
      </c>
      <c r="C556" s="3" t="s">
        <v>40</v>
      </c>
      <c r="D556" s="3" t="s">
        <v>51</v>
      </c>
      <c r="E556" s="2">
        <v>1197</v>
      </c>
      <c r="F556" s="4">
        <v>10</v>
      </c>
      <c r="G556" s="4">
        <v>350</v>
      </c>
      <c r="H556" s="4">
        <v>418950</v>
      </c>
      <c r="I556" s="4">
        <v>50274</v>
      </c>
      <c r="J556" s="4">
        <v>368676</v>
      </c>
      <c r="K556" s="4">
        <v>311220</v>
      </c>
      <c r="L556" s="4">
        <v>57456</v>
      </c>
      <c r="M556" s="5">
        <v>41944</v>
      </c>
      <c r="N556" s="6">
        <v>11</v>
      </c>
      <c r="O556" s="3" t="s">
        <v>43</v>
      </c>
      <c r="P556" s="7" t="s">
        <v>21</v>
      </c>
    </row>
    <row r="557" spans="1:16" ht="13" x14ac:dyDescent="0.6">
      <c r="A557" s="2" t="s">
        <v>23</v>
      </c>
      <c r="B557" s="2" t="s">
        <v>26</v>
      </c>
      <c r="C557" s="3" t="s">
        <v>40</v>
      </c>
      <c r="D557" s="3" t="s">
        <v>51</v>
      </c>
      <c r="E557" s="2">
        <v>380</v>
      </c>
      <c r="F557" s="4">
        <v>10</v>
      </c>
      <c r="G557" s="4">
        <v>15</v>
      </c>
      <c r="H557" s="4">
        <v>5700</v>
      </c>
      <c r="I557" s="4">
        <v>684</v>
      </c>
      <c r="J557" s="4">
        <v>5016</v>
      </c>
      <c r="K557" s="4">
        <v>3800</v>
      </c>
      <c r="L557" s="4">
        <v>1216</v>
      </c>
      <c r="M557" s="5">
        <v>41609</v>
      </c>
      <c r="N557" s="6">
        <v>12</v>
      </c>
      <c r="O557" s="3" t="s">
        <v>27</v>
      </c>
      <c r="P557" s="7" t="s">
        <v>38</v>
      </c>
    </row>
    <row r="558" spans="1:16" ht="13" x14ac:dyDescent="0.6">
      <c r="A558" s="2" t="s">
        <v>16</v>
      </c>
      <c r="B558" s="2" t="s">
        <v>26</v>
      </c>
      <c r="C558" s="3" t="s">
        <v>40</v>
      </c>
      <c r="D558" s="3" t="s">
        <v>51</v>
      </c>
      <c r="E558" s="2">
        <v>1233</v>
      </c>
      <c r="F558" s="4">
        <v>10</v>
      </c>
      <c r="G558" s="4">
        <v>20</v>
      </c>
      <c r="H558" s="4">
        <v>24660</v>
      </c>
      <c r="I558" s="4">
        <v>2959.2</v>
      </c>
      <c r="J558" s="4">
        <v>21700.799999999999</v>
      </c>
      <c r="K558" s="4">
        <v>12330</v>
      </c>
      <c r="L558" s="4">
        <v>9370.7999999999993</v>
      </c>
      <c r="M558" s="5">
        <v>41974</v>
      </c>
      <c r="N558" s="6">
        <v>12</v>
      </c>
      <c r="O558" s="3" t="s">
        <v>27</v>
      </c>
      <c r="P558" s="7" t="s">
        <v>21</v>
      </c>
    </row>
    <row r="559" spans="1:16" ht="13" x14ac:dyDescent="0.6">
      <c r="A559" s="2" t="s">
        <v>16</v>
      </c>
      <c r="B559" s="2" t="s">
        <v>26</v>
      </c>
      <c r="C559" s="3" t="s">
        <v>44</v>
      </c>
      <c r="D559" s="3" t="s">
        <v>51</v>
      </c>
      <c r="E559" s="2">
        <v>1395</v>
      </c>
      <c r="F559" s="4">
        <v>120</v>
      </c>
      <c r="G559" s="4">
        <v>350</v>
      </c>
      <c r="H559" s="4">
        <v>488250</v>
      </c>
      <c r="I559" s="4">
        <v>58590</v>
      </c>
      <c r="J559" s="4">
        <v>429660</v>
      </c>
      <c r="K559" s="4">
        <v>362700</v>
      </c>
      <c r="L559" s="4">
        <v>66960</v>
      </c>
      <c r="M559" s="5">
        <v>41821</v>
      </c>
      <c r="N559" s="6">
        <v>7</v>
      </c>
      <c r="O559" s="3" t="s">
        <v>32</v>
      </c>
      <c r="P559" s="7" t="s">
        <v>21</v>
      </c>
    </row>
    <row r="560" spans="1:16" ht="13" x14ac:dyDescent="0.6">
      <c r="A560" s="2" t="s">
        <v>16</v>
      </c>
      <c r="B560" s="2" t="s">
        <v>39</v>
      </c>
      <c r="C560" s="3" t="s">
        <v>44</v>
      </c>
      <c r="D560" s="3" t="s">
        <v>51</v>
      </c>
      <c r="E560" s="2">
        <v>986</v>
      </c>
      <c r="F560" s="4">
        <v>120</v>
      </c>
      <c r="G560" s="4">
        <v>350</v>
      </c>
      <c r="H560" s="4">
        <v>345100</v>
      </c>
      <c r="I560" s="4">
        <v>41412</v>
      </c>
      <c r="J560" s="4">
        <v>303688</v>
      </c>
      <c r="K560" s="4">
        <v>256360</v>
      </c>
      <c r="L560" s="4">
        <v>47328</v>
      </c>
      <c r="M560" s="5">
        <v>41913</v>
      </c>
      <c r="N560" s="6">
        <v>10</v>
      </c>
      <c r="O560" s="3" t="s">
        <v>37</v>
      </c>
      <c r="P560" s="7" t="s">
        <v>21</v>
      </c>
    </row>
    <row r="561" spans="1:16" ht="13" x14ac:dyDescent="0.6">
      <c r="A561" s="2" t="s">
        <v>16</v>
      </c>
      <c r="B561" s="2" t="s">
        <v>26</v>
      </c>
      <c r="C561" s="3" t="s">
        <v>44</v>
      </c>
      <c r="D561" s="3" t="s">
        <v>51</v>
      </c>
      <c r="E561" s="2">
        <v>905</v>
      </c>
      <c r="F561" s="4">
        <v>120</v>
      </c>
      <c r="G561" s="4">
        <v>20</v>
      </c>
      <c r="H561" s="4">
        <v>18100</v>
      </c>
      <c r="I561" s="4">
        <v>2172</v>
      </c>
      <c r="J561" s="4">
        <v>15928</v>
      </c>
      <c r="K561" s="4">
        <v>9050</v>
      </c>
      <c r="L561" s="4">
        <v>6878</v>
      </c>
      <c r="M561" s="5">
        <v>41913</v>
      </c>
      <c r="N561" s="6">
        <v>10</v>
      </c>
      <c r="O561" s="3" t="s">
        <v>37</v>
      </c>
      <c r="P561" s="7" t="s">
        <v>21</v>
      </c>
    </row>
    <row r="562" spans="1:16" ht="13" x14ac:dyDescent="0.6">
      <c r="A562" s="2" t="s">
        <v>30</v>
      </c>
      <c r="B562" s="2" t="s">
        <v>17</v>
      </c>
      <c r="C562" s="3" t="s">
        <v>45</v>
      </c>
      <c r="D562" s="3" t="s">
        <v>51</v>
      </c>
      <c r="E562" s="2">
        <v>2109</v>
      </c>
      <c r="F562" s="4">
        <v>250</v>
      </c>
      <c r="G562" s="4">
        <v>12</v>
      </c>
      <c r="H562" s="4">
        <v>25308</v>
      </c>
      <c r="I562" s="4">
        <v>3036.96</v>
      </c>
      <c r="J562" s="4">
        <v>22271.040000000001</v>
      </c>
      <c r="K562" s="4">
        <v>6327</v>
      </c>
      <c r="L562" s="4">
        <v>15944.04</v>
      </c>
      <c r="M562" s="5">
        <v>41760</v>
      </c>
      <c r="N562" s="6">
        <v>5</v>
      </c>
      <c r="O562" s="3" t="s">
        <v>49</v>
      </c>
      <c r="P562" s="7" t="s">
        <v>21</v>
      </c>
    </row>
    <row r="563" spans="1:16" ht="13" x14ac:dyDescent="0.6">
      <c r="A563" s="2" t="s">
        <v>23</v>
      </c>
      <c r="B563" s="2" t="s">
        <v>24</v>
      </c>
      <c r="C563" s="3" t="s">
        <v>45</v>
      </c>
      <c r="D563" s="3" t="s">
        <v>51</v>
      </c>
      <c r="E563" s="2">
        <v>3874.5</v>
      </c>
      <c r="F563" s="4">
        <v>250</v>
      </c>
      <c r="G563" s="4">
        <v>15</v>
      </c>
      <c r="H563" s="4">
        <v>58117.5</v>
      </c>
      <c r="I563" s="4">
        <v>6974.0999999999995</v>
      </c>
      <c r="J563" s="4">
        <v>51143.399999999994</v>
      </c>
      <c r="K563" s="4">
        <v>38745</v>
      </c>
      <c r="L563" s="4">
        <v>12398.399999999998</v>
      </c>
      <c r="M563" s="5">
        <v>41821</v>
      </c>
      <c r="N563" s="6">
        <v>7</v>
      </c>
      <c r="O563" s="3" t="s">
        <v>32</v>
      </c>
      <c r="P563" s="7" t="s">
        <v>21</v>
      </c>
    </row>
    <row r="564" spans="1:16" ht="13" x14ac:dyDescent="0.6">
      <c r="A564" s="2" t="s">
        <v>16</v>
      </c>
      <c r="B564" s="2" t="s">
        <v>17</v>
      </c>
      <c r="C564" s="3" t="s">
        <v>45</v>
      </c>
      <c r="D564" s="3" t="s">
        <v>51</v>
      </c>
      <c r="E564" s="2">
        <v>623</v>
      </c>
      <c r="F564" s="4">
        <v>250</v>
      </c>
      <c r="G564" s="4">
        <v>350</v>
      </c>
      <c r="H564" s="4">
        <v>218050</v>
      </c>
      <c r="I564" s="4">
        <v>26166</v>
      </c>
      <c r="J564" s="4">
        <v>191884</v>
      </c>
      <c r="K564" s="4">
        <v>161980</v>
      </c>
      <c r="L564" s="4">
        <v>29904</v>
      </c>
      <c r="M564" s="5">
        <v>41518</v>
      </c>
      <c r="N564" s="6">
        <v>9</v>
      </c>
      <c r="O564" s="3" t="s">
        <v>36</v>
      </c>
      <c r="P564" s="7" t="s">
        <v>38</v>
      </c>
    </row>
    <row r="565" spans="1:16" ht="13" x14ac:dyDescent="0.6">
      <c r="A565" s="2" t="s">
        <v>16</v>
      </c>
      <c r="B565" s="2" t="s">
        <v>39</v>
      </c>
      <c r="C565" s="3" t="s">
        <v>45</v>
      </c>
      <c r="D565" s="3" t="s">
        <v>51</v>
      </c>
      <c r="E565" s="2">
        <v>986</v>
      </c>
      <c r="F565" s="4">
        <v>250</v>
      </c>
      <c r="G565" s="4">
        <v>350</v>
      </c>
      <c r="H565" s="4">
        <v>345100</v>
      </c>
      <c r="I565" s="4">
        <v>41412</v>
      </c>
      <c r="J565" s="4">
        <v>303688</v>
      </c>
      <c r="K565" s="4">
        <v>256360</v>
      </c>
      <c r="L565" s="4">
        <v>47328</v>
      </c>
      <c r="M565" s="5">
        <v>41913</v>
      </c>
      <c r="N565" s="6">
        <v>10</v>
      </c>
      <c r="O565" s="3" t="s">
        <v>37</v>
      </c>
      <c r="P565" s="7" t="s">
        <v>21</v>
      </c>
    </row>
    <row r="566" spans="1:16" ht="13" x14ac:dyDescent="0.6">
      <c r="A566" s="2" t="s">
        <v>31</v>
      </c>
      <c r="B566" s="2" t="s">
        <v>39</v>
      </c>
      <c r="C566" s="3" t="s">
        <v>45</v>
      </c>
      <c r="D566" s="3" t="s">
        <v>51</v>
      </c>
      <c r="E566" s="2">
        <v>2387</v>
      </c>
      <c r="F566" s="4">
        <v>250</v>
      </c>
      <c r="G566" s="4">
        <v>125</v>
      </c>
      <c r="H566" s="4">
        <v>298375</v>
      </c>
      <c r="I566" s="4">
        <v>35805</v>
      </c>
      <c r="J566" s="4">
        <v>262570</v>
      </c>
      <c r="K566" s="4">
        <v>286440</v>
      </c>
      <c r="L566" s="4">
        <v>-23870</v>
      </c>
      <c r="M566" s="5">
        <v>41944</v>
      </c>
      <c r="N566" s="6">
        <v>11</v>
      </c>
      <c r="O566" s="3" t="s">
        <v>43</v>
      </c>
      <c r="P566" s="7" t="s">
        <v>21</v>
      </c>
    </row>
    <row r="567" spans="1:16" ht="13" x14ac:dyDescent="0.6">
      <c r="A567" s="2" t="s">
        <v>16</v>
      </c>
      <c r="B567" s="2" t="s">
        <v>26</v>
      </c>
      <c r="C567" s="3" t="s">
        <v>45</v>
      </c>
      <c r="D567" s="3" t="s">
        <v>51</v>
      </c>
      <c r="E567" s="2">
        <v>1233</v>
      </c>
      <c r="F567" s="4">
        <v>250</v>
      </c>
      <c r="G567" s="4">
        <v>20</v>
      </c>
      <c r="H567" s="4">
        <v>24660</v>
      </c>
      <c r="I567" s="4">
        <v>2959.2</v>
      </c>
      <c r="J567" s="4">
        <v>21700.799999999999</v>
      </c>
      <c r="K567" s="4">
        <v>12330</v>
      </c>
      <c r="L567" s="4">
        <v>9370.7999999999993</v>
      </c>
      <c r="M567" s="5">
        <v>41974</v>
      </c>
      <c r="N567" s="6">
        <v>12</v>
      </c>
      <c r="O567" s="3" t="s">
        <v>27</v>
      </c>
      <c r="P567" s="7" t="s">
        <v>21</v>
      </c>
    </row>
    <row r="568" spans="1:16" ht="13" x14ac:dyDescent="0.6">
      <c r="A568" s="2" t="s">
        <v>16</v>
      </c>
      <c r="B568" s="2" t="s">
        <v>39</v>
      </c>
      <c r="C568" s="3" t="s">
        <v>47</v>
      </c>
      <c r="D568" s="3" t="s">
        <v>51</v>
      </c>
      <c r="E568" s="2">
        <v>270</v>
      </c>
      <c r="F568" s="4">
        <v>260</v>
      </c>
      <c r="G568" s="4">
        <v>350</v>
      </c>
      <c r="H568" s="4">
        <v>94500</v>
      </c>
      <c r="I568" s="4">
        <v>11340</v>
      </c>
      <c r="J568" s="4">
        <v>83160</v>
      </c>
      <c r="K568" s="4">
        <v>70200</v>
      </c>
      <c r="L568" s="4">
        <v>12960</v>
      </c>
      <c r="M568" s="5">
        <v>41671</v>
      </c>
      <c r="N568" s="6">
        <v>2</v>
      </c>
      <c r="O568" s="3" t="s">
        <v>41</v>
      </c>
      <c r="P568" s="7" t="s">
        <v>21</v>
      </c>
    </row>
    <row r="569" spans="1:16" ht="13" x14ac:dyDescent="0.6">
      <c r="A569" s="2" t="s">
        <v>16</v>
      </c>
      <c r="B569" s="2" t="s">
        <v>24</v>
      </c>
      <c r="C569" s="3" t="s">
        <v>47</v>
      </c>
      <c r="D569" s="3" t="s">
        <v>51</v>
      </c>
      <c r="E569" s="2">
        <v>3421.5</v>
      </c>
      <c r="F569" s="4">
        <v>260</v>
      </c>
      <c r="G569" s="4">
        <v>7</v>
      </c>
      <c r="H569" s="4">
        <v>23950.5</v>
      </c>
      <c r="I569" s="4">
        <v>2874.06</v>
      </c>
      <c r="J569" s="4">
        <v>21076.44</v>
      </c>
      <c r="K569" s="4">
        <v>17107.5</v>
      </c>
      <c r="L569" s="4">
        <v>3968.9399999999987</v>
      </c>
      <c r="M569" s="5">
        <v>41821</v>
      </c>
      <c r="N569" s="6">
        <v>7</v>
      </c>
      <c r="O569" s="3" t="s">
        <v>32</v>
      </c>
      <c r="P569" s="7" t="s">
        <v>21</v>
      </c>
    </row>
    <row r="570" spans="1:16" ht="13" x14ac:dyDescent="0.6">
      <c r="A570" s="2" t="s">
        <v>16</v>
      </c>
      <c r="B570" s="2" t="s">
        <v>17</v>
      </c>
      <c r="C570" s="3" t="s">
        <v>47</v>
      </c>
      <c r="D570" s="3" t="s">
        <v>51</v>
      </c>
      <c r="E570" s="2">
        <v>2734</v>
      </c>
      <c r="F570" s="4">
        <v>260</v>
      </c>
      <c r="G570" s="4">
        <v>7</v>
      </c>
      <c r="H570" s="4">
        <v>19138</v>
      </c>
      <c r="I570" s="4">
        <v>2296.56</v>
      </c>
      <c r="J570" s="4">
        <v>16841.439999999999</v>
      </c>
      <c r="K570" s="4">
        <v>13670</v>
      </c>
      <c r="L570" s="4">
        <v>3171.4399999999987</v>
      </c>
      <c r="M570" s="5">
        <v>41913</v>
      </c>
      <c r="N570" s="6">
        <v>10</v>
      </c>
      <c r="O570" s="3" t="s">
        <v>37</v>
      </c>
      <c r="P570" s="7" t="s">
        <v>21</v>
      </c>
    </row>
    <row r="571" spans="1:16" ht="13" x14ac:dyDescent="0.6">
      <c r="A571" s="2" t="s">
        <v>23</v>
      </c>
      <c r="B571" s="2" t="s">
        <v>39</v>
      </c>
      <c r="C571" s="3" t="s">
        <v>47</v>
      </c>
      <c r="D571" s="3" t="s">
        <v>51</v>
      </c>
      <c r="E571" s="2">
        <v>2548</v>
      </c>
      <c r="F571" s="4">
        <v>260</v>
      </c>
      <c r="G571" s="4">
        <v>15</v>
      </c>
      <c r="H571" s="4">
        <v>38220</v>
      </c>
      <c r="I571" s="4">
        <v>4586.3999999999996</v>
      </c>
      <c r="J571" s="4">
        <v>33633.599999999999</v>
      </c>
      <c r="K571" s="4">
        <v>25480</v>
      </c>
      <c r="L571" s="4">
        <v>8153.5999999999985</v>
      </c>
      <c r="M571" s="5">
        <v>41579</v>
      </c>
      <c r="N571" s="6">
        <v>11</v>
      </c>
      <c r="O571" s="3" t="s">
        <v>43</v>
      </c>
      <c r="P571" s="7" t="s">
        <v>38</v>
      </c>
    </row>
    <row r="572" spans="1:16" ht="13" x14ac:dyDescent="0.6">
      <c r="A572" s="2" t="s">
        <v>16</v>
      </c>
      <c r="B572" s="2" t="s">
        <v>24</v>
      </c>
      <c r="C572" s="3" t="s">
        <v>18</v>
      </c>
      <c r="D572" s="3" t="s">
        <v>51</v>
      </c>
      <c r="E572" s="2">
        <v>2521.5</v>
      </c>
      <c r="F572" s="4">
        <v>3</v>
      </c>
      <c r="G572" s="4">
        <v>20</v>
      </c>
      <c r="H572" s="4">
        <v>50430</v>
      </c>
      <c r="I572" s="4">
        <v>6051.6</v>
      </c>
      <c r="J572" s="4">
        <v>44378.399999999994</v>
      </c>
      <c r="K572" s="4">
        <v>25215</v>
      </c>
      <c r="L572" s="4">
        <v>19163.399999999998</v>
      </c>
      <c r="M572" s="5">
        <v>41640</v>
      </c>
      <c r="N572" s="6">
        <v>1</v>
      </c>
      <c r="O572" s="3" t="s">
        <v>20</v>
      </c>
      <c r="P572" s="7" t="s">
        <v>21</v>
      </c>
    </row>
    <row r="573" spans="1:16" ht="13" x14ac:dyDescent="0.6">
      <c r="A573" s="2" t="s">
        <v>30</v>
      </c>
      <c r="B573" s="2" t="s">
        <v>26</v>
      </c>
      <c r="C573" s="3" t="s">
        <v>28</v>
      </c>
      <c r="D573" s="3" t="s">
        <v>51</v>
      </c>
      <c r="E573" s="2">
        <v>2661</v>
      </c>
      <c r="F573" s="4">
        <v>5</v>
      </c>
      <c r="G573" s="4">
        <v>12</v>
      </c>
      <c r="H573" s="4">
        <v>31932</v>
      </c>
      <c r="I573" s="4">
        <v>3831.84</v>
      </c>
      <c r="J573" s="4">
        <v>28100.16</v>
      </c>
      <c r="K573" s="4">
        <v>7983</v>
      </c>
      <c r="L573" s="4">
        <v>20117.16</v>
      </c>
      <c r="M573" s="5">
        <v>41760</v>
      </c>
      <c r="N573" s="6">
        <v>5</v>
      </c>
      <c r="O573" s="3" t="s">
        <v>49</v>
      </c>
      <c r="P573" s="7" t="s">
        <v>21</v>
      </c>
    </row>
    <row r="574" spans="1:16" ht="13" x14ac:dyDescent="0.6">
      <c r="A574" s="2" t="s">
        <v>16</v>
      </c>
      <c r="B574" s="2" t="s">
        <v>22</v>
      </c>
      <c r="C574" s="3" t="s">
        <v>40</v>
      </c>
      <c r="D574" s="3" t="s">
        <v>51</v>
      </c>
      <c r="E574" s="2">
        <v>1531</v>
      </c>
      <c r="F574" s="4">
        <v>10</v>
      </c>
      <c r="G574" s="4">
        <v>20</v>
      </c>
      <c r="H574" s="4">
        <v>30620</v>
      </c>
      <c r="I574" s="4">
        <v>3674.4</v>
      </c>
      <c r="J574" s="4">
        <v>26945.599999999999</v>
      </c>
      <c r="K574" s="4">
        <v>15310</v>
      </c>
      <c r="L574" s="4">
        <v>11635.599999999999</v>
      </c>
      <c r="M574" s="5">
        <v>41974</v>
      </c>
      <c r="N574" s="6">
        <v>12</v>
      </c>
      <c r="O574" s="3" t="s">
        <v>27</v>
      </c>
      <c r="P574" s="7" t="s">
        <v>21</v>
      </c>
    </row>
    <row r="575" spans="1:16" ht="13" x14ac:dyDescent="0.6">
      <c r="A575" s="2" t="s">
        <v>16</v>
      </c>
      <c r="B575" s="2" t="s">
        <v>24</v>
      </c>
      <c r="C575" s="3" t="s">
        <v>45</v>
      </c>
      <c r="D575" s="3" t="s">
        <v>51</v>
      </c>
      <c r="E575" s="2">
        <v>1491</v>
      </c>
      <c r="F575" s="4">
        <v>250</v>
      </c>
      <c r="G575" s="4">
        <v>7</v>
      </c>
      <c r="H575" s="4">
        <v>10437</v>
      </c>
      <c r="I575" s="4">
        <v>1252.44</v>
      </c>
      <c r="J575" s="4">
        <v>9184.56</v>
      </c>
      <c r="K575" s="4">
        <v>7455</v>
      </c>
      <c r="L575" s="4">
        <v>1729.5599999999995</v>
      </c>
      <c r="M575" s="5">
        <v>41699</v>
      </c>
      <c r="N575" s="6">
        <v>3</v>
      </c>
      <c r="O575" s="3" t="s">
        <v>29</v>
      </c>
      <c r="P575" s="7" t="s">
        <v>21</v>
      </c>
    </row>
    <row r="576" spans="1:16" ht="13" x14ac:dyDescent="0.6">
      <c r="A576" s="2" t="s">
        <v>16</v>
      </c>
      <c r="B576" s="2" t="s">
        <v>22</v>
      </c>
      <c r="C576" s="3" t="s">
        <v>45</v>
      </c>
      <c r="D576" s="3" t="s">
        <v>51</v>
      </c>
      <c r="E576" s="2">
        <v>1531</v>
      </c>
      <c r="F576" s="4">
        <v>250</v>
      </c>
      <c r="G576" s="4">
        <v>20</v>
      </c>
      <c r="H576" s="4">
        <v>30620</v>
      </c>
      <c r="I576" s="4">
        <v>3674.4</v>
      </c>
      <c r="J576" s="4">
        <v>26945.599999999999</v>
      </c>
      <c r="K576" s="4">
        <v>15310</v>
      </c>
      <c r="L576" s="4">
        <v>11635.599999999999</v>
      </c>
      <c r="M576" s="5">
        <v>41974</v>
      </c>
      <c r="N576" s="6">
        <v>12</v>
      </c>
      <c r="O576" s="3" t="s">
        <v>27</v>
      </c>
      <c r="P576" s="7" t="s">
        <v>21</v>
      </c>
    </row>
    <row r="577" spans="1:16" ht="13" x14ac:dyDescent="0.6">
      <c r="A577" s="2" t="s">
        <v>30</v>
      </c>
      <c r="B577" s="2" t="s">
        <v>17</v>
      </c>
      <c r="C577" s="3" t="s">
        <v>47</v>
      </c>
      <c r="D577" s="3" t="s">
        <v>51</v>
      </c>
      <c r="E577" s="2">
        <v>2761</v>
      </c>
      <c r="F577" s="4">
        <v>260</v>
      </c>
      <c r="G577" s="4">
        <v>12</v>
      </c>
      <c r="H577" s="4">
        <v>33132</v>
      </c>
      <c r="I577" s="4">
        <v>3975.84</v>
      </c>
      <c r="J577" s="4">
        <v>29156.16</v>
      </c>
      <c r="K577" s="4">
        <v>8283</v>
      </c>
      <c r="L577" s="4">
        <v>20873.16</v>
      </c>
      <c r="M577" s="5">
        <v>41518</v>
      </c>
      <c r="N577" s="6">
        <v>9</v>
      </c>
      <c r="O577" s="3" t="s">
        <v>36</v>
      </c>
      <c r="P577" s="7" t="s">
        <v>38</v>
      </c>
    </row>
    <row r="578" spans="1:16" ht="13" x14ac:dyDescent="0.6">
      <c r="A578" s="2" t="s">
        <v>23</v>
      </c>
      <c r="B578" s="2" t="s">
        <v>39</v>
      </c>
      <c r="C578" s="3" t="s">
        <v>18</v>
      </c>
      <c r="D578" s="3" t="s">
        <v>51</v>
      </c>
      <c r="E578" s="2">
        <v>2567</v>
      </c>
      <c r="F578" s="4">
        <v>3</v>
      </c>
      <c r="G578" s="4">
        <v>15</v>
      </c>
      <c r="H578" s="4">
        <v>38505</v>
      </c>
      <c r="I578" s="4">
        <v>5005.6499999999996</v>
      </c>
      <c r="J578" s="4">
        <v>33499.35</v>
      </c>
      <c r="K578" s="4">
        <v>25670</v>
      </c>
      <c r="L578" s="4">
        <v>7829.3499999999985</v>
      </c>
      <c r="M578" s="5">
        <v>41791</v>
      </c>
      <c r="N578" s="6">
        <v>6</v>
      </c>
      <c r="O578" s="3" t="s">
        <v>25</v>
      </c>
      <c r="P578" s="7" t="s">
        <v>21</v>
      </c>
    </row>
    <row r="579" spans="1:16" ht="13" x14ac:dyDescent="0.6">
      <c r="A579" s="2" t="s">
        <v>23</v>
      </c>
      <c r="B579" s="2" t="s">
        <v>39</v>
      </c>
      <c r="C579" s="3" t="s">
        <v>45</v>
      </c>
      <c r="D579" s="3" t="s">
        <v>51</v>
      </c>
      <c r="E579" s="2">
        <v>2567</v>
      </c>
      <c r="F579" s="4">
        <v>250</v>
      </c>
      <c r="G579" s="4">
        <v>15</v>
      </c>
      <c r="H579" s="4">
        <v>38505</v>
      </c>
      <c r="I579" s="4">
        <v>5005.6499999999996</v>
      </c>
      <c r="J579" s="4">
        <v>33499.35</v>
      </c>
      <c r="K579" s="4">
        <v>25670</v>
      </c>
      <c r="L579" s="4">
        <v>7829.3499999999985</v>
      </c>
      <c r="M579" s="5">
        <v>41791</v>
      </c>
      <c r="N579" s="6">
        <v>6</v>
      </c>
      <c r="O579" s="3" t="s">
        <v>25</v>
      </c>
      <c r="P579" s="7" t="s">
        <v>21</v>
      </c>
    </row>
    <row r="580" spans="1:16" ht="13" x14ac:dyDescent="0.6">
      <c r="A580" s="2" t="s">
        <v>16</v>
      </c>
      <c r="B580" s="2" t="s">
        <v>17</v>
      </c>
      <c r="C580" s="3" t="s">
        <v>18</v>
      </c>
      <c r="D580" s="3" t="s">
        <v>51</v>
      </c>
      <c r="E580" s="2">
        <v>923</v>
      </c>
      <c r="F580" s="4">
        <v>3</v>
      </c>
      <c r="G580" s="4">
        <v>350</v>
      </c>
      <c r="H580" s="4">
        <v>323050</v>
      </c>
      <c r="I580" s="4">
        <v>41996.5</v>
      </c>
      <c r="J580" s="4">
        <v>281053.5</v>
      </c>
      <c r="K580" s="4">
        <v>239980</v>
      </c>
      <c r="L580" s="4">
        <v>41073.5</v>
      </c>
      <c r="M580" s="5">
        <v>41699</v>
      </c>
      <c r="N580" s="6">
        <v>3</v>
      </c>
      <c r="O580" s="3" t="s">
        <v>29</v>
      </c>
      <c r="P580" s="7" t="s">
        <v>21</v>
      </c>
    </row>
    <row r="581" spans="1:16" ht="13" x14ac:dyDescent="0.6">
      <c r="A581" s="2" t="s">
        <v>16</v>
      </c>
      <c r="B581" s="2" t="s">
        <v>24</v>
      </c>
      <c r="C581" s="3" t="s">
        <v>18</v>
      </c>
      <c r="D581" s="3" t="s">
        <v>51</v>
      </c>
      <c r="E581" s="2">
        <v>1790</v>
      </c>
      <c r="F581" s="4">
        <v>3</v>
      </c>
      <c r="G581" s="4">
        <v>350</v>
      </c>
      <c r="H581" s="4">
        <v>626500</v>
      </c>
      <c r="I581" s="4">
        <v>81445</v>
      </c>
      <c r="J581" s="4">
        <v>545055</v>
      </c>
      <c r="K581" s="4">
        <v>465400</v>
      </c>
      <c r="L581" s="4">
        <v>79655</v>
      </c>
      <c r="M581" s="5">
        <v>41699</v>
      </c>
      <c r="N581" s="6">
        <v>3</v>
      </c>
      <c r="O581" s="3" t="s">
        <v>29</v>
      </c>
      <c r="P581" s="7" t="s">
        <v>21</v>
      </c>
    </row>
    <row r="582" spans="1:16" ht="13" x14ac:dyDescent="0.6">
      <c r="A582" s="2" t="s">
        <v>16</v>
      </c>
      <c r="B582" s="2" t="s">
        <v>22</v>
      </c>
      <c r="C582" s="3" t="s">
        <v>18</v>
      </c>
      <c r="D582" s="3" t="s">
        <v>51</v>
      </c>
      <c r="E582" s="2">
        <v>442</v>
      </c>
      <c r="F582" s="4">
        <v>3</v>
      </c>
      <c r="G582" s="4">
        <v>20</v>
      </c>
      <c r="H582" s="4">
        <v>8840</v>
      </c>
      <c r="I582" s="4">
        <v>1149.2</v>
      </c>
      <c r="J582" s="4">
        <v>7690.8</v>
      </c>
      <c r="K582" s="4">
        <v>4420</v>
      </c>
      <c r="L582" s="4">
        <v>3270.8</v>
      </c>
      <c r="M582" s="5">
        <v>41518</v>
      </c>
      <c r="N582" s="6">
        <v>9</v>
      </c>
      <c r="O582" s="3" t="s">
        <v>36</v>
      </c>
      <c r="P582" s="7" t="s">
        <v>38</v>
      </c>
    </row>
    <row r="583" spans="1:16" ht="13" x14ac:dyDescent="0.6">
      <c r="A583" s="2" t="s">
        <v>16</v>
      </c>
      <c r="B583" s="2" t="s">
        <v>39</v>
      </c>
      <c r="C583" s="3" t="s">
        <v>28</v>
      </c>
      <c r="D583" s="3" t="s">
        <v>51</v>
      </c>
      <c r="E583" s="2">
        <v>982.5</v>
      </c>
      <c r="F583" s="4">
        <v>5</v>
      </c>
      <c r="G583" s="4">
        <v>350</v>
      </c>
      <c r="H583" s="4">
        <v>343875</v>
      </c>
      <c r="I583" s="4">
        <v>44703.75</v>
      </c>
      <c r="J583" s="4">
        <v>299171.25</v>
      </c>
      <c r="K583" s="4">
        <v>255450</v>
      </c>
      <c r="L583" s="4">
        <v>43721.25</v>
      </c>
      <c r="M583" s="5">
        <v>41640</v>
      </c>
      <c r="N583" s="6">
        <v>1</v>
      </c>
      <c r="O583" s="3" t="s">
        <v>20</v>
      </c>
      <c r="P583" s="7" t="s">
        <v>21</v>
      </c>
    </row>
    <row r="584" spans="1:16" ht="13" x14ac:dyDescent="0.6">
      <c r="A584" s="2" t="s">
        <v>16</v>
      </c>
      <c r="B584" s="2" t="s">
        <v>39</v>
      </c>
      <c r="C584" s="3" t="s">
        <v>28</v>
      </c>
      <c r="D584" s="3" t="s">
        <v>51</v>
      </c>
      <c r="E584" s="2">
        <v>1298</v>
      </c>
      <c r="F584" s="4">
        <v>5</v>
      </c>
      <c r="G584" s="4">
        <v>7</v>
      </c>
      <c r="H584" s="4">
        <v>9086</v>
      </c>
      <c r="I584" s="4">
        <v>1181.18</v>
      </c>
      <c r="J584" s="4">
        <v>7904.82</v>
      </c>
      <c r="K584" s="4">
        <v>6490</v>
      </c>
      <c r="L584" s="4">
        <v>1414.8199999999997</v>
      </c>
      <c r="M584" s="5">
        <v>41671</v>
      </c>
      <c r="N584" s="6">
        <v>2</v>
      </c>
      <c r="O584" s="3" t="s">
        <v>41</v>
      </c>
      <c r="P584" s="7" t="s">
        <v>21</v>
      </c>
    </row>
    <row r="585" spans="1:16" ht="13" x14ac:dyDescent="0.6">
      <c r="A585" s="2" t="s">
        <v>30</v>
      </c>
      <c r="B585" s="2" t="s">
        <v>26</v>
      </c>
      <c r="C585" s="3" t="s">
        <v>28</v>
      </c>
      <c r="D585" s="3" t="s">
        <v>51</v>
      </c>
      <c r="E585" s="2">
        <v>604</v>
      </c>
      <c r="F585" s="4">
        <v>5</v>
      </c>
      <c r="G585" s="4">
        <v>12</v>
      </c>
      <c r="H585" s="4">
        <v>7248</v>
      </c>
      <c r="I585" s="4">
        <v>942.24</v>
      </c>
      <c r="J585" s="4">
        <v>6305.76</v>
      </c>
      <c r="K585" s="4">
        <v>1812</v>
      </c>
      <c r="L585" s="4">
        <v>4493.76</v>
      </c>
      <c r="M585" s="5">
        <v>41791</v>
      </c>
      <c r="N585" s="6">
        <v>6</v>
      </c>
      <c r="O585" s="3" t="s">
        <v>25</v>
      </c>
      <c r="P585" s="7" t="s">
        <v>21</v>
      </c>
    </row>
    <row r="586" spans="1:16" ht="13" x14ac:dyDescent="0.6">
      <c r="A586" s="2" t="s">
        <v>16</v>
      </c>
      <c r="B586" s="2" t="s">
        <v>26</v>
      </c>
      <c r="C586" s="3" t="s">
        <v>28</v>
      </c>
      <c r="D586" s="3" t="s">
        <v>51</v>
      </c>
      <c r="E586" s="2">
        <v>2255</v>
      </c>
      <c r="F586" s="4">
        <v>5</v>
      </c>
      <c r="G586" s="4">
        <v>20</v>
      </c>
      <c r="H586" s="4">
        <v>45100</v>
      </c>
      <c r="I586" s="4">
        <v>5863</v>
      </c>
      <c r="J586" s="4">
        <v>39237</v>
      </c>
      <c r="K586" s="4">
        <v>22550</v>
      </c>
      <c r="L586" s="4">
        <v>16687</v>
      </c>
      <c r="M586" s="5">
        <v>41821</v>
      </c>
      <c r="N586" s="6">
        <v>7</v>
      </c>
      <c r="O586" s="3" t="s">
        <v>32</v>
      </c>
      <c r="P586" s="7" t="s">
        <v>21</v>
      </c>
    </row>
    <row r="587" spans="1:16" ht="13" x14ac:dyDescent="0.6">
      <c r="A587" s="2" t="s">
        <v>16</v>
      </c>
      <c r="B587" s="2" t="s">
        <v>17</v>
      </c>
      <c r="C587" s="3" t="s">
        <v>28</v>
      </c>
      <c r="D587" s="3" t="s">
        <v>51</v>
      </c>
      <c r="E587" s="2">
        <v>1249</v>
      </c>
      <c r="F587" s="4">
        <v>5</v>
      </c>
      <c r="G587" s="4">
        <v>20</v>
      </c>
      <c r="H587" s="4">
        <v>24980</v>
      </c>
      <c r="I587" s="4">
        <v>3247.4</v>
      </c>
      <c r="J587" s="4">
        <v>21732.6</v>
      </c>
      <c r="K587" s="4">
        <v>12490</v>
      </c>
      <c r="L587" s="4">
        <v>9242.5999999999985</v>
      </c>
      <c r="M587" s="5">
        <v>41913</v>
      </c>
      <c r="N587" s="6">
        <v>10</v>
      </c>
      <c r="O587" s="3" t="s">
        <v>37</v>
      </c>
      <c r="P587" s="7" t="s">
        <v>21</v>
      </c>
    </row>
    <row r="588" spans="1:16" ht="13" x14ac:dyDescent="0.6">
      <c r="A588" s="2" t="s">
        <v>16</v>
      </c>
      <c r="B588" s="2" t="s">
        <v>39</v>
      </c>
      <c r="C588" s="3" t="s">
        <v>40</v>
      </c>
      <c r="D588" s="3" t="s">
        <v>51</v>
      </c>
      <c r="E588" s="2">
        <v>1438.5</v>
      </c>
      <c r="F588" s="4">
        <v>10</v>
      </c>
      <c r="G588" s="4">
        <v>7</v>
      </c>
      <c r="H588" s="4">
        <v>10069.5</v>
      </c>
      <c r="I588" s="4">
        <v>1309.0350000000001</v>
      </c>
      <c r="J588" s="4">
        <v>8760.4650000000001</v>
      </c>
      <c r="K588" s="4">
        <v>7192.5</v>
      </c>
      <c r="L588" s="4">
        <v>1567.9649999999992</v>
      </c>
      <c r="M588" s="5">
        <v>41640</v>
      </c>
      <c r="N588" s="6">
        <v>1</v>
      </c>
      <c r="O588" s="3" t="s">
        <v>20</v>
      </c>
      <c r="P588" s="7" t="s">
        <v>21</v>
      </c>
    </row>
    <row r="589" spans="1:16" ht="13" x14ac:dyDescent="0.6">
      <c r="A589" s="2" t="s">
        <v>42</v>
      </c>
      <c r="B589" s="2" t="s">
        <v>22</v>
      </c>
      <c r="C589" s="3" t="s">
        <v>40</v>
      </c>
      <c r="D589" s="3" t="s">
        <v>51</v>
      </c>
      <c r="E589" s="2">
        <v>807</v>
      </c>
      <c r="F589" s="4">
        <v>10</v>
      </c>
      <c r="G589" s="4">
        <v>300</v>
      </c>
      <c r="H589" s="4">
        <v>242100</v>
      </c>
      <c r="I589" s="4">
        <v>31473</v>
      </c>
      <c r="J589" s="4">
        <v>210627</v>
      </c>
      <c r="K589" s="4">
        <v>201750</v>
      </c>
      <c r="L589" s="4">
        <v>8877</v>
      </c>
      <c r="M589" s="5">
        <v>41640</v>
      </c>
      <c r="N589" s="6">
        <v>1</v>
      </c>
      <c r="O589" s="3" t="s">
        <v>20</v>
      </c>
      <c r="P589" s="7" t="s">
        <v>21</v>
      </c>
    </row>
    <row r="590" spans="1:16" ht="13" x14ac:dyDescent="0.6">
      <c r="A590" s="2" t="s">
        <v>16</v>
      </c>
      <c r="B590" s="2" t="s">
        <v>39</v>
      </c>
      <c r="C590" s="3" t="s">
        <v>40</v>
      </c>
      <c r="D590" s="3" t="s">
        <v>51</v>
      </c>
      <c r="E590" s="2">
        <v>2641</v>
      </c>
      <c r="F590" s="4">
        <v>10</v>
      </c>
      <c r="G590" s="4">
        <v>20</v>
      </c>
      <c r="H590" s="4">
        <v>52820</v>
      </c>
      <c r="I590" s="4">
        <v>6866.6</v>
      </c>
      <c r="J590" s="4">
        <v>45953.4</v>
      </c>
      <c r="K590" s="4">
        <v>26410</v>
      </c>
      <c r="L590" s="4">
        <v>19543.400000000001</v>
      </c>
      <c r="M590" s="5">
        <v>41671</v>
      </c>
      <c r="N590" s="6">
        <v>2</v>
      </c>
      <c r="O590" s="3" t="s">
        <v>41</v>
      </c>
      <c r="P590" s="7" t="s">
        <v>21</v>
      </c>
    </row>
    <row r="591" spans="1:16" ht="13" x14ac:dyDescent="0.6">
      <c r="A591" s="2" t="s">
        <v>16</v>
      </c>
      <c r="B591" s="2" t="s">
        <v>22</v>
      </c>
      <c r="C591" s="3" t="s">
        <v>40</v>
      </c>
      <c r="D591" s="3" t="s">
        <v>51</v>
      </c>
      <c r="E591" s="2">
        <v>2708</v>
      </c>
      <c r="F591" s="4">
        <v>10</v>
      </c>
      <c r="G591" s="4">
        <v>20</v>
      </c>
      <c r="H591" s="4">
        <v>54160</v>
      </c>
      <c r="I591" s="4">
        <v>7040.8</v>
      </c>
      <c r="J591" s="4">
        <v>47119.199999999997</v>
      </c>
      <c r="K591" s="4">
        <v>27080</v>
      </c>
      <c r="L591" s="4">
        <v>20039.199999999997</v>
      </c>
      <c r="M591" s="5">
        <v>41671</v>
      </c>
      <c r="N591" s="6">
        <v>2</v>
      </c>
      <c r="O591" s="3" t="s">
        <v>41</v>
      </c>
      <c r="P591" s="7" t="s">
        <v>21</v>
      </c>
    </row>
    <row r="592" spans="1:16" ht="13" x14ac:dyDescent="0.6">
      <c r="A592" s="2" t="s">
        <v>16</v>
      </c>
      <c r="B592" s="2" t="s">
        <v>17</v>
      </c>
      <c r="C592" s="3" t="s">
        <v>40</v>
      </c>
      <c r="D592" s="3" t="s">
        <v>51</v>
      </c>
      <c r="E592" s="2">
        <v>2632</v>
      </c>
      <c r="F592" s="4">
        <v>10</v>
      </c>
      <c r="G592" s="4">
        <v>350</v>
      </c>
      <c r="H592" s="4">
        <v>921200</v>
      </c>
      <c r="I592" s="4">
        <v>119756</v>
      </c>
      <c r="J592" s="4">
        <v>801444</v>
      </c>
      <c r="K592" s="4">
        <v>684320</v>
      </c>
      <c r="L592" s="4">
        <v>117124</v>
      </c>
      <c r="M592" s="5">
        <v>41791</v>
      </c>
      <c r="N592" s="6">
        <v>6</v>
      </c>
      <c r="O592" s="3" t="s">
        <v>25</v>
      </c>
      <c r="P592" s="7" t="s">
        <v>21</v>
      </c>
    </row>
    <row r="593" spans="1:16" ht="13" x14ac:dyDescent="0.6">
      <c r="A593" s="2" t="s">
        <v>31</v>
      </c>
      <c r="B593" s="2" t="s">
        <v>17</v>
      </c>
      <c r="C593" s="3" t="s">
        <v>40</v>
      </c>
      <c r="D593" s="3" t="s">
        <v>51</v>
      </c>
      <c r="E593" s="2">
        <v>1583</v>
      </c>
      <c r="F593" s="4">
        <v>10</v>
      </c>
      <c r="G593" s="4">
        <v>125</v>
      </c>
      <c r="H593" s="4">
        <v>197875</v>
      </c>
      <c r="I593" s="4">
        <v>25723.75</v>
      </c>
      <c r="J593" s="4">
        <v>172151.25</v>
      </c>
      <c r="K593" s="4">
        <v>189960</v>
      </c>
      <c r="L593" s="4">
        <v>-17808.75</v>
      </c>
      <c r="M593" s="5">
        <v>41791</v>
      </c>
      <c r="N593" s="6">
        <v>6</v>
      </c>
      <c r="O593" s="3" t="s">
        <v>25</v>
      </c>
      <c r="P593" s="7" t="s">
        <v>21</v>
      </c>
    </row>
    <row r="594" spans="1:16" ht="13" x14ac:dyDescent="0.6">
      <c r="A594" s="2" t="s">
        <v>30</v>
      </c>
      <c r="B594" s="2" t="s">
        <v>26</v>
      </c>
      <c r="C594" s="3" t="s">
        <v>40</v>
      </c>
      <c r="D594" s="3" t="s">
        <v>51</v>
      </c>
      <c r="E594" s="2">
        <v>571</v>
      </c>
      <c r="F594" s="4">
        <v>10</v>
      </c>
      <c r="G594" s="4">
        <v>12</v>
      </c>
      <c r="H594" s="4">
        <v>6852</v>
      </c>
      <c r="I594" s="4">
        <v>890.76</v>
      </c>
      <c r="J594" s="4">
        <v>5961.24</v>
      </c>
      <c r="K594" s="4">
        <v>1713</v>
      </c>
      <c r="L594" s="4">
        <v>4248.24</v>
      </c>
      <c r="M594" s="5">
        <v>41821</v>
      </c>
      <c r="N594" s="6">
        <v>7</v>
      </c>
      <c r="O594" s="3" t="s">
        <v>32</v>
      </c>
      <c r="P594" s="7" t="s">
        <v>21</v>
      </c>
    </row>
    <row r="595" spans="1:16" ht="13" x14ac:dyDescent="0.6">
      <c r="A595" s="2" t="s">
        <v>16</v>
      </c>
      <c r="B595" s="2" t="s">
        <v>24</v>
      </c>
      <c r="C595" s="3" t="s">
        <v>40</v>
      </c>
      <c r="D595" s="3" t="s">
        <v>51</v>
      </c>
      <c r="E595" s="2">
        <v>2696</v>
      </c>
      <c r="F595" s="4">
        <v>10</v>
      </c>
      <c r="G595" s="4">
        <v>7</v>
      </c>
      <c r="H595" s="4">
        <v>18872</v>
      </c>
      <c r="I595" s="4">
        <v>2453.36</v>
      </c>
      <c r="J595" s="4">
        <v>16418.64</v>
      </c>
      <c r="K595" s="4">
        <v>13480</v>
      </c>
      <c r="L595" s="4">
        <v>2938.6399999999994</v>
      </c>
      <c r="M595" s="5">
        <v>41852</v>
      </c>
      <c r="N595" s="6">
        <v>8</v>
      </c>
      <c r="O595" s="3" t="s">
        <v>35</v>
      </c>
      <c r="P595" s="7" t="s">
        <v>21</v>
      </c>
    </row>
    <row r="596" spans="1:16" ht="13" x14ac:dyDescent="0.6">
      <c r="A596" s="2" t="s">
        <v>23</v>
      </c>
      <c r="B596" s="2" t="s">
        <v>17</v>
      </c>
      <c r="C596" s="3" t="s">
        <v>40</v>
      </c>
      <c r="D596" s="3" t="s">
        <v>51</v>
      </c>
      <c r="E596" s="2">
        <v>1565</v>
      </c>
      <c r="F596" s="4">
        <v>10</v>
      </c>
      <c r="G596" s="4">
        <v>15</v>
      </c>
      <c r="H596" s="4">
        <v>23475</v>
      </c>
      <c r="I596" s="4">
        <v>3051.75</v>
      </c>
      <c r="J596" s="4">
        <v>20423.25</v>
      </c>
      <c r="K596" s="4">
        <v>15650</v>
      </c>
      <c r="L596" s="4">
        <v>4773.25</v>
      </c>
      <c r="M596" s="5">
        <v>41913</v>
      </c>
      <c r="N596" s="6">
        <v>10</v>
      </c>
      <c r="O596" s="3" t="s">
        <v>37</v>
      </c>
      <c r="P596" s="7" t="s">
        <v>21</v>
      </c>
    </row>
    <row r="597" spans="1:16" ht="13" x14ac:dyDescent="0.6">
      <c r="A597" s="2" t="s">
        <v>16</v>
      </c>
      <c r="B597" s="2" t="s">
        <v>17</v>
      </c>
      <c r="C597" s="3" t="s">
        <v>40</v>
      </c>
      <c r="D597" s="3" t="s">
        <v>51</v>
      </c>
      <c r="E597" s="2">
        <v>1249</v>
      </c>
      <c r="F597" s="4">
        <v>10</v>
      </c>
      <c r="G597" s="4">
        <v>20</v>
      </c>
      <c r="H597" s="4">
        <v>24980</v>
      </c>
      <c r="I597" s="4">
        <v>3247.4</v>
      </c>
      <c r="J597" s="4">
        <v>21732.6</v>
      </c>
      <c r="K597" s="4">
        <v>12490</v>
      </c>
      <c r="L597" s="4">
        <v>9242.5999999999985</v>
      </c>
      <c r="M597" s="5">
        <v>41913</v>
      </c>
      <c r="N597" s="6">
        <v>10</v>
      </c>
      <c r="O597" s="3" t="s">
        <v>37</v>
      </c>
      <c r="P597" s="7" t="s">
        <v>21</v>
      </c>
    </row>
    <row r="598" spans="1:16" ht="13" x14ac:dyDescent="0.6">
      <c r="A598" s="2" t="s">
        <v>16</v>
      </c>
      <c r="B598" s="2" t="s">
        <v>22</v>
      </c>
      <c r="C598" s="3" t="s">
        <v>40</v>
      </c>
      <c r="D598" s="3" t="s">
        <v>51</v>
      </c>
      <c r="E598" s="2">
        <v>357</v>
      </c>
      <c r="F598" s="4">
        <v>10</v>
      </c>
      <c r="G598" s="4">
        <v>350</v>
      </c>
      <c r="H598" s="4">
        <v>124950</v>
      </c>
      <c r="I598" s="4">
        <v>16243.5</v>
      </c>
      <c r="J598" s="4">
        <v>108706.5</v>
      </c>
      <c r="K598" s="4">
        <v>92820</v>
      </c>
      <c r="L598" s="4">
        <v>15886.5</v>
      </c>
      <c r="M598" s="5">
        <v>41944</v>
      </c>
      <c r="N598" s="6">
        <v>11</v>
      </c>
      <c r="O598" s="3" t="s">
        <v>43</v>
      </c>
      <c r="P598" s="7" t="s">
        <v>21</v>
      </c>
    </row>
    <row r="599" spans="1:16" ht="13" x14ac:dyDescent="0.6">
      <c r="A599" s="2" t="s">
        <v>30</v>
      </c>
      <c r="B599" s="2" t="s">
        <v>22</v>
      </c>
      <c r="C599" s="3" t="s">
        <v>40</v>
      </c>
      <c r="D599" s="3" t="s">
        <v>51</v>
      </c>
      <c r="E599" s="2">
        <v>1013</v>
      </c>
      <c r="F599" s="4">
        <v>10</v>
      </c>
      <c r="G599" s="4">
        <v>12</v>
      </c>
      <c r="H599" s="4">
        <v>12156</v>
      </c>
      <c r="I599" s="4">
        <v>1580.28</v>
      </c>
      <c r="J599" s="4">
        <v>10575.72</v>
      </c>
      <c r="K599" s="4">
        <v>3039</v>
      </c>
      <c r="L599" s="4">
        <v>7536.7199999999993</v>
      </c>
      <c r="M599" s="5">
        <v>41974</v>
      </c>
      <c r="N599" s="6">
        <v>12</v>
      </c>
      <c r="O599" s="3" t="s">
        <v>27</v>
      </c>
      <c r="P599" s="7" t="s">
        <v>21</v>
      </c>
    </row>
    <row r="600" spans="1:16" ht="13" x14ac:dyDescent="0.6">
      <c r="A600" s="2" t="s">
        <v>23</v>
      </c>
      <c r="B600" s="2" t="s">
        <v>24</v>
      </c>
      <c r="C600" s="3" t="s">
        <v>44</v>
      </c>
      <c r="D600" s="3" t="s">
        <v>51</v>
      </c>
      <c r="E600" s="2">
        <v>3997.5</v>
      </c>
      <c r="F600" s="4">
        <v>120</v>
      </c>
      <c r="G600" s="4">
        <v>15</v>
      </c>
      <c r="H600" s="4">
        <v>59962.5</v>
      </c>
      <c r="I600" s="4">
        <v>7795.125</v>
      </c>
      <c r="J600" s="4">
        <v>52167.375</v>
      </c>
      <c r="K600" s="4">
        <v>39975</v>
      </c>
      <c r="L600" s="4">
        <v>12192.375</v>
      </c>
      <c r="M600" s="5">
        <v>41640</v>
      </c>
      <c r="N600" s="6">
        <v>1</v>
      </c>
      <c r="O600" s="3" t="s">
        <v>20</v>
      </c>
      <c r="P600" s="7" t="s">
        <v>21</v>
      </c>
    </row>
    <row r="601" spans="1:16" ht="13" x14ac:dyDescent="0.6">
      <c r="A601" s="2" t="s">
        <v>16</v>
      </c>
      <c r="B601" s="2" t="s">
        <v>17</v>
      </c>
      <c r="C601" s="3" t="s">
        <v>44</v>
      </c>
      <c r="D601" s="3" t="s">
        <v>51</v>
      </c>
      <c r="E601" s="2">
        <v>2632</v>
      </c>
      <c r="F601" s="4">
        <v>120</v>
      </c>
      <c r="G601" s="4">
        <v>350</v>
      </c>
      <c r="H601" s="4">
        <v>921200</v>
      </c>
      <c r="I601" s="4">
        <v>119756</v>
      </c>
      <c r="J601" s="4">
        <v>801444</v>
      </c>
      <c r="K601" s="4">
        <v>684320</v>
      </c>
      <c r="L601" s="4">
        <v>117124</v>
      </c>
      <c r="M601" s="5">
        <v>41791</v>
      </c>
      <c r="N601" s="6">
        <v>6</v>
      </c>
      <c r="O601" s="3" t="s">
        <v>25</v>
      </c>
      <c r="P601" s="7" t="s">
        <v>21</v>
      </c>
    </row>
    <row r="602" spans="1:16" ht="13" x14ac:dyDescent="0.6">
      <c r="A602" s="2" t="s">
        <v>16</v>
      </c>
      <c r="B602" s="2" t="s">
        <v>24</v>
      </c>
      <c r="C602" s="3" t="s">
        <v>44</v>
      </c>
      <c r="D602" s="3" t="s">
        <v>51</v>
      </c>
      <c r="E602" s="2">
        <v>1190</v>
      </c>
      <c r="F602" s="4">
        <v>120</v>
      </c>
      <c r="G602" s="4">
        <v>7</v>
      </c>
      <c r="H602" s="4">
        <v>8330</v>
      </c>
      <c r="I602" s="4">
        <v>1082.9000000000001</v>
      </c>
      <c r="J602" s="4">
        <v>7247.1</v>
      </c>
      <c r="K602" s="4">
        <v>5950</v>
      </c>
      <c r="L602" s="4">
        <v>1297.1000000000004</v>
      </c>
      <c r="M602" s="5">
        <v>41791</v>
      </c>
      <c r="N602" s="6">
        <v>6</v>
      </c>
      <c r="O602" s="3" t="s">
        <v>25</v>
      </c>
      <c r="P602" s="7" t="s">
        <v>21</v>
      </c>
    </row>
    <row r="603" spans="1:16" ht="13" x14ac:dyDescent="0.6">
      <c r="A603" s="2" t="s">
        <v>30</v>
      </c>
      <c r="B603" s="2" t="s">
        <v>26</v>
      </c>
      <c r="C603" s="3" t="s">
        <v>44</v>
      </c>
      <c r="D603" s="3" t="s">
        <v>51</v>
      </c>
      <c r="E603" s="2">
        <v>604</v>
      </c>
      <c r="F603" s="4">
        <v>120</v>
      </c>
      <c r="G603" s="4">
        <v>12</v>
      </c>
      <c r="H603" s="4">
        <v>7248</v>
      </c>
      <c r="I603" s="4">
        <v>942.24</v>
      </c>
      <c r="J603" s="4">
        <v>6305.76</v>
      </c>
      <c r="K603" s="4">
        <v>1812</v>
      </c>
      <c r="L603" s="4">
        <v>4493.76</v>
      </c>
      <c r="M603" s="5">
        <v>41791</v>
      </c>
      <c r="N603" s="6">
        <v>6</v>
      </c>
      <c r="O603" s="3" t="s">
        <v>25</v>
      </c>
      <c r="P603" s="7" t="s">
        <v>21</v>
      </c>
    </row>
    <row r="604" spans="1:16" ht="13" x14ac:dyDescent="0.6">
      <c r="A604" s="2" t="s">
        <v>23</v>
      </c>
      <c r="B604" s="2" t="s">
        <v>22</v>
      </c>
      <c r="C604" s="3" t="s">
        <v>44</v>
      </c>
      <c r="D604" s="3" t="s">
        <v>51</v>
      </c>
      <c r="E604" s="2">
        <v>660</v>
      </c>
      <c r="F604" s="4">
        <v>120</v>
      </c>
      <c r="G604" s="4">
        <v>15</v>
      </c>
      <c r="H604" s="4">
        <v>9900</v>
      </c>
      <c r="I604" s="4">
        <v>1287</v>
      </c>
      <c r="J604" s="4">
        <v>8613</v>
      </c>
      <c r="K604" s="4">
        <v>6600</v>
      </c>
      <c r="L604" s="4">
        <v>2013</v>
      </c>
      <c r="M604" s="5">
        <v>41518</v>
      </c>
      <c r="N604" s="6">
        <v>9</v>
      </c>
      <c r="O604" s="3" t="s">
        <v>36</v>
      </c>
      <c r="P604" s="7" t="s">
        <v>38</v>
      </c>
    </row>
    <row r="605" spans="1:16" ht="13" x14ac:dyDescent="0.6">
      <c r="A605" s="2" t="s">
        <v>30</v>
      </c>
      <c r="B605" s="2" t="s">
        <v>26</v>
      </c>
      <c r="C605" s="3" t="s">
        <v>44</v>
      </c>
      <c r="D605" s="3" t="s">
        <v>51</v>
      </c>
      <c r="E605" s="2">
        <v>410</v>
      </c>
      <c r="F605" s="4">
        <v>120</v>
      </c>
      <c r="G605" s="4">
        <v>12</v>
      </c>
      <c r="H605" s="4">
        <v>4920</v>
      </c>
      <c r="I605" s="4">
        <v>639.6</v>
      </c>
      <c r="J605" s="4">
        <v>4280.3999999999996</v>
      </c>
      <c r="K605" s="4">
        <v>1230</v>
      </c>
      <c r="L605" s="4">
        <v>3050.3999999999996</v>
      </c>
      <c r="M605" s="5">
        <v>41913</v>
      </c>
      <c r="N605" s="6">
        <v>10</v>
      </c>
      <c r="O605" s="3" t="s">
        <v>37</v>
      </c>
      <c r="P605" s="7" t="s">
        <v>21</v>
      </c>
    </row>
    <row r="606" spans="1:16" ht="13" x14ac:dyDescent="0.6">
      <c r="A606" s="2" t="s">
        <v>42</v>
      </c>
      <c r="B606" s="2" t="s">
        <v>26</v>
      </c>
      <c r="C606" s="3" t="s">
        <v>44</v>
      </c>
      <c r="D606" s="3" t="s">
        <v>51</v>
      </c>
      <c r="E606" s="2">
        <v>2605</v>
      </c>
      <c r="F606" s="4">
        <v>120</v>
      </c>
      <c r="G606" s="4">
        <v>300</v>
      </c>
      <c r="H606" s="4">
        <v>781500</v>
      </c>
      <c r="I606" s="4">
        <v>101595</v>
      </c>
      <c r="J606" s="4">
        <v>679905</v>
      </c>
      <c r="K606" s="4">
        <v>651250</v>
      </c>
      <c r="L606" s="4">
        <v>28655</v>
      </c>
      <c r="M606" s="5">
        <v>41579</v>
      </c>
      <c r="N606" s="6">
        <v>11</v>
      </c>
      <c r="O606" s="3" t="s">
        <v>43</v>
      </c>
      <c r="P606" s="7" t="s">
        <v>38</v>
      </c>
    </row>
    <row r="607" spans="1:16" ht="13" x14ac:dyDescent="0.6">
      <c r="A607" s="2" t="s">
        <v>30</v>
      </c>
      <c r="B607" s="2" t="s">
        <v>22</v>
      </c>
      <c r="C607" s="3" t="s">
        <v>44</v>
      </c>
      <c r="D607" s="3" t="s">
        <v>51</v>
      </c>
      <c r="E607" s="2">
        <v>1013</v>
      </c>
      <c r="F607" s="4">
        <v>120</v>
      </c>
      <c r="G607" s="4">
        <v>12</v>
      </c>
      <c r="H607" s="4">
        <v>12156</v>
      </c>
      <c r="I607" s="4">
        <v>1580.28</v>
      </c>
      <c r="J607" s="4">
        <v>10575.72</v>
      </c>
      <c r="K607" s="4">
        <v>3039</v>
      </c>
      <c r="L607" s="4">
        <v>7536.7199999999993</v>
      </c>
      <c r="M607" s="5">
        <v>41974</v>
      </c>
      <c r="N607" s="6">
        <v>12</v>
      </c>
      <c r="O607" s="3" t="s">
        <v>27</v>
      </c>
      <c r="P607" s="7" t="s">
        <v>21</v>
      </c>
    </row>
    <row r="608" spans="1:16" ht="13" x14ac:dyDescent="0.6">
      <c r="A608" s="2" t="s">
        <v>31</v>
      </c>
      <c r="B608" s="2" t="s">
        <v>17</v>
      </c>
      <c r="C608" s="3" t="s">
        <v>45</v>
      </c>
      <c r="D608" s="3" t="s">
        <v>51</v>
      </c>
      <c r="E608" s="2">
        <v>1583</v>
      </c>
      <c r="F608" s="4">
        <v>250</v>
      </c>
      <c r="G608" s="4">
        <v>125</v>
      </c>
      <c r="H608" s="4">
        <v>197875</v>
      </c>
      <c r="I608" s="4">
        <v>25723.75</v>
      </c>
      <c r="J608" s="4">
        <v>172151.25</v>
      </c>
      <c r="K608" s="4">
        <v>189960</v>
      </c>
      <c r="L608" s="4">
        <v>-17808.75</v>
      </c>
      <c r="M608" s="5">
        <v>41791</v>
      </c>
      <c r="N608" s="6">
        <v>6</v>
      </c>
      <c r="O608" s="3" t="s">
        <v>25</v>
      </c>
      <c r="P608" s="7" t="s">
        <v>21</v>
      </c>
    </row>
    <row r="609" spans="1:16" ht="13" x14ac:dyDescent="0.6">
      <c r="A609" s="2" t="s">
        <v>23</v>
      </c>
      <c r="B609" s="2" t="s">
        <v>17</v>
      </c>
      <c r="C609" s="3" t="s">
        <v>45</v>
      </c>
      <c r="D609" s="3" t="s">
        <v>51</v>
      </c>
      <c r="E609" s="2">
        <v>1565</v>
      </c>
      <c r="F609" s="4">
        <v>250</v>
      </c>
      <c r="G609" s="4">
        <v>15</v>
      </c>
      <c r="H609" s="4">
        <v>23475</v>
      </c>
      <c r="I609" s="4">
        <v>3051.75</v>
      </c>
      <c r="J609" s="4">
        <v>20423.25</v>
      </c>
      <c r="K609" s="4">
        <v>15650</v>
      </c>
      <c r="L609" s="4">
        <v>4773.25</v>
      </c>
      <c r="M609" s="5">
        <v>41913</v>
      </c>
      <c r="N609" s="6">
        <v>10</v>
      </c>
      <c r="O609" s="3" t="s">
        <v>37</v>
      </c>
      <c r="P609" s="7" t="s">
        <v>21</v>
      </c>
    </row>
    <row r="610" spans="1:16" ht="13" x14ac:dyDescent="0.6">
      <c r="A610" s="2" t="s">
        <v>31</v>
      </c>
      <c r="B610" s="2" t="s">
        <v>17</v>
      </c>
      <c r="C610" s="3" t="s">
        <v>47</v>
      </c>
      <c r="D610" s="3" t="s">
        <v>51</v>
      </c>
      <c r="E610" s="2">
        <v>1659</v>
      </c>
      <c r="F610" s="4">
        <v>260</v>
      </c>
      <c r="G610" s="4">
        <v>125</v>
      </c>
      <c r="H610" s="4">
        <v>207375</v>
      </c>
      <c r="I610" s="4">
        <v>26958.75</v>
      </c>
      <c r="J610" s="4">
        <v>180416.25</v>
      </c>
      <c r="K610" s="4">
        <v>199080</v>
      </c>
      <c r="L610" s="4">
        <v>-18663.75</v>
      </c>
      <c r="M610" s="5">
        <v>41640</v>
      </c>
      <c r="N610" s="6">
        <v>1</v>
      </c>
      <c r="O610" s="3" t="s">
        <v>20</v>
      </c>
      <c r="P610" s="7" t="s">
        <v>21</v>
      </c>
    </row>
    <row r="611" spans="1:16" ht="13" x14ac:dyDescent="0.6">
      <c r="A611" s="2" t="s">
        <v>16</v>
      </c>
      <c r="B611" s="2" t="s">
        <v>24</v>
      </c>
      <c r="C611" s="3" t="s">
        <v>47</v>
      </c>
      <c r="D611" s="3" t="s">
        <v>51</v>
      </c>
      <c r="E611" s="2">
        <v>1190</v>
      </c>
      <c r="F611" s="4">
        <v>260</v>
      </c>
      <c r="G611" s="4">
        <v>7</v>
      </c>
      <c r="H611" s="4">
        <v>8330</v>
      </c>
      <c r="I611" s="4">
        <v>1082.9000000000001</v>
      </c>
      <c r="J611" s="4">
        <v>7247.1</v>
      </c>
      <c r="K611" s="4">
        <v>5950</v>
      </c>
      <c r="L611" s="4">
        <v>1297.1000000000004</v>
      </c>
      <c r="M611" s="5">
        <v>41791</v>
      </c>
      <c r="N611" s="6">
        <v>6</v>
      </c>
      <c r="O611" s="3" t="s">
        <v>25</v>
      </c>
      <c r="P611" s="7" t="s">
        <v>21</v>
      </c>
    </row>
    <row r="612" spans="1:16" ht="13" x14ac:dyDescent="0.6">
      <c r="A612" s="2" t="s">
        <v>30</v>
      </c>
      <c r="B612" s="2" t="s">
        <v>26</v>
      </c>
      <c r="C612" s="3" t="s">
        <v>47</v>
      </c>
      <c r="D612" s="3" t="s">
        <v>51</v>
      </c>
      <c r="E612" s="2">
        <v>410</v>
      </c>
      <c r="F612" s="4">
        <v>260</v>
      </c>
      <c r="G612" s="4">
        <v>12</v>
      </c>
      <c r="H612" s="4">
        <v>4920</v>
      </c>
      <c r="I612" s="4">
        <v>639.6</v>
      </c>
      <c r="J612" s="4">
        <v>4280.3999999999996</v>
      </c>
      <c r="K612" s="4">
        <v>1230</v>
      </c>
      <c r="L612" s="4">
        <v>3050.3999999999996</v>
      </c>
      <c r="M612" s="5">
        <v>41913</v>
      </c>
      <c r="N612" s="6">
        <v>10</v>
      </c>
      <c r="O612" s="3" t="s">
        <v>37</v>
      </c>
      <c r="P612" s="7" t="s">
        <v>21</v>
      </c>
    </row>
    <row r="613" spans="1:16" ht="13" x14ac:dyDescent="0.6">
      <c r="A613" s="2" t="s">
        <v>30</v>
      </c>
      <c r="B613" s="2" t="s">
        <v>22</v>
      </c>
      <c r="C613" s="3" t="s">
        <v>47</v>
      </c>
      <c r="D613" s="3" t="s">
        <v>51</v>
      </c>
      <c r="E613" s="2">
        <v>1770</v>
      </c>
      <c r="F613" s="4">
        <v>260</v>
      </c>
      <c r="G613" s="4">
        <v>12</v>
      </c>
      <c r="H613" s="4">
        <v>21240</v>
      </c>
      <c r="I613" s="4">
        <v>2761.2</v>
      </c>
      <c r="J613" s="4">
        <v>18478.8</v>
      </c>
      <c r="K613" s="4">
        <v>5310</v>
      </c>
      <c r="L613" s="4">
        <v>13168.8</v>
      </c>
      <c r="M613" s="5">
        <v>41609</v>
      </c>
      <c r="N613" s="6">
        <v>12</v>
      </c>
      <c r="O613" s="3" t="s">
        <v>27</v>
      </c>
      <c r="P613" s="7" t="s">
        <v>38</v>
      </c>
    </row>
    <row r="614" spans="1:16" ht="13" x14ac:dyDescent="0.6">
      <c r="A614" s="2" t="s">
        <v>16</v>
      </c>
      <c r="B614" s="2" t="s">
        <v>26</v>
      </c>
      <c r="C614" s="3" t="s">
        <v>18</v>
      </c>
      <c r="D614" s="3" t="s">
        <v>51</v>
      </c>
      <c r="E614" s="2">
        <v>2579</v>
      </c>
      <c r="F614" s="4">
        <v>3</v>
      </c>
      <c r="G614" s="4">
        <v>20</v>
      </c>
      <c r="H614" s="4">
        <v>51580</v>
      </c>
      <c r="I614" s="4">
        <v>7221.2</v>
      </c>
      <c r="J614" s="4">
        <v>44358.8</v>
      </c>
      <c r="K614" s="4">
        <v>25790</v>
      </c>
      <c r="L614" s="4">
        <v>18568.800000000003</v>
      </c>
      <c r="M614" s="5">
        <v>41730</v>
      </c>
      <c r="N614" s="6">
        <v>4</v>
      </c>
      <c r="O614" s="3" t="s">
        <v>46</v>
      </c>
      <c r="P614" s="7" t="s">
        <v>21</v>
      </c>
    </row>
    <row r="615" spans="1:16" ht="13" x14ac:dyDescent="0.6">
      <c r="A615" s="2" t="s">
        <v>16</v>
      </c>
      <c r="B615" s="2" t="s">
        <v>39</v>
      </c>
      <c r="C615" s="3" t="s">
        <v>18</v>
      </c>
      <c r="D615" s="3" t="s">
        <v>51</v>
      </c>
      <c r="E615" s="2">
        <v>1743</v>
      </c>
      <c r="F615" s="4">
        <v>3</v>
      </c>
      <c r="G615" s="4">
        <v>20</v>
      </c>
      <c r="H615" s="4">
        <v>34860</v>
      </c>
      <c r="I615" s="4">
        <v>4880.3999999999996</v>
      </c>
      <c r="J615" s="4">
        <v>29979.599999999999</v>
      </c>
      <c r="K615" s="4">
        <v>17430</v>
      </c>
      <c r="L615" s="4">
        <v>12549.599999999999</v>
      </c>
      <c r="M615" s="5">
        <v>41760</v>
      </c>
      <c r="N615" s="6">
        <v>5</v>
      </c>
      <c r="O615" s="3" t="s">
        <v>49</v>
      </c>
      <c r="P615" s="7" t="s">
        <v>21</v>
      </c>
    </row>
    <row r="616" spans="1:16" ht="13" x14ac:dyDescent="0.6">
      <c r="A616" s="2" t="s">
        <v>16</v>
      </c>
      <c r="B616" s="2" t="s">
        <v>39</v>
      </c>
      <c r="C616" s="3" t="s">
        <v>18</v>
      </c>
      <c r="D616" s="3" t="s">
        <v>51</v>
      </c>
      <c r="E616" s="2">
        <v>2996</v>
      </c>
      <c r="F616" s="4">
        <v>3</v>
      </c>
      <c r="G616" s="4">
        <v>7</v>
      </c>
      <c r="H616" s="4">
        <v>20972</v>
      </c>
      <c r="I616" s="4">
        <v>2936.08</v>
      </c>
      <c r="J616" s="4">
        <v>18035.919999999998</v>
      </c>
      <c r="K616" s="4">
        <v>14980</v>
      </c>
      <c r="L616" s="4">
        <v>3055.9199999999983</v>
      </c>
      <c r="M616" s="5">
        <v>41548</v>
      </c>
      <c r="N616" s="6">
        <v>10</v>
      </c>
      <c r="O616" s="3" t="s">
        <v>37</v>
      </c>
      <c r="P616" s="7" t="s">
        <v>38</v>
      </c>
    </row>
    <row r="617" spans="1:16" ht="13" x14ac:dyDescent="0.6">
      <c r="A617" s="2" t="s">
        <v>16</v>
      </c>
      <c r="B617" s="2" t="s">
        <v>22</v>
      </c>
      <c r="C617" s="3" t="s">
        <v>18</v>
      </c>
      <c r="D617" s="3" t="s">
        <v>51</v>
      </c>
      <c r="E617" s="2">
        <v>280</v>
      </c>
      <c r="F617" s="4">
        <v>3</v>
      </c>
      <c r="G617" s="4">
        <v>7</v>
      </c>
      <c r="H617" s="4">
        <v>1960</v>
      </c>
      <c r="I617" s="4">
        <v>274.39999999999998</v>
      </c>
      <c r="J617" s="4">
        <v>1685.6</v>
      </c>
      <c r="K617" s="4">
        <v>1400</v>
      </c>
      <c r="L617" s="4">
        <v>285.59999999999991</v>
      </c>
      <c r="M617" s="5">
        <v>41974</v>
      </c>
      <c r="N617" s="6">
        <v>12</v>
      </c>
      <c r="O617" s="3" t="s">
        <v>27</v>
      </c>
      <c r="P617" s="7" t="s">
        <v>21</v>
      </c>
    </row>
    <row r="618" spans="1:16" ht="13" x14ac:dyDescent="0.6">
      <c r="A618" s="2" t="s">
        <v>16</v>
      </c>
      <c r="B618" s="2" t="s">
        <v>24</v>
      </c>
      <c r="C618" s="3" t="s">
        <v>28</v>
      </c>
      <c r="D618" s="3" t="s">
        <v>51</v>
      </c>
      <c r="E618" s="2">
        <v>293</v>
      </c>
      <c r="F618" s="4">
        <v>5</v>
      </c>
      <c r="G618" s="4">
        <v>7</v>
      </c>
      <c r="H618" s="4">
        <v>2051</v>
      </c>
      <c r="I618" s="4">
        <v>287.14</v>
      </c>
      <c r="J618" s="4">
        <v>1763.8600000000001</v>
      </c>
      <c r="K618" s="4">
        <v>1465</v>
      </c>
      <c r="L618" s="4">
        <v>298.86000000000013</v>
      </c>
      <c r="M618" s="5">
        <v>41671</v>
      </c>
      <c r="N618" s="6">
        <v>2</v>
      </c>
      <c r="O618" s="3" t="s">
        <v>41</v>
      </c>
      <c r="P618" s="7" t="s">
        <v>21</v>
      </c>
    </row>
    <row r="619" spans="1:16" ht="13" x14ac:dyDescent="0.6">
      <c r="A619" s="2" t="s">
        <v>16</v>
      </c>
      <c r="B619" s="2" t="s">
        <v>39</v>
      </c>
      <c r="C619" s="3" t="s">
        <v>28</v>
      </c>
      <c r="D619" s="3" t="s">
        <v>51</v>
      </c>
      <c r="E619" s="2">
        <v>2996</v>
      </c>
      <c r="F619" s="4">
        <v>5</v>
      </c>
      <c r="G619" s="4">
        <v>7</v>
      </c>
      <c r="H619" s="4">
        <v>20972</v>
      </c>
      <c r="I619" s="4">
        <v>2936.08</v>
      </c>
      <c r="J619" s="4">
        <v>18035.919999999998</v>
      </c>
      <c r="K619" s="4">
        <v>14980</v>
      </c>
      <c r="L619" s="4">
        <v>3055.9199999999983</v>
      </c>
      <c r="M619" s="5">
        <v>41548</v>
      </c>
      <c r="N619" s="6">
        <v>10</v>
      </c>
      <c r="O619" s="3" t="s">
        <v>37</v>
      </c>
      <c r="P619" s="7" t="s">
        <v>38</v>
      </c>
    </row>
    <row r="620" spans="1:16" ht="13" x14ac:dyDescent="0.6">
      <c r="A620" s="2" t="s">
        <v>23</v>
      </c>
      <c r="B620" s="2" t="s">
        <v>22</v>
      </c>
      <c r="C620" s="3" t="s">
        <v>40</v>
      </c>
      <c r="D620" s="3" t="s">
        <v>51</v>
      </c>
      <c r="E620" s="2">
        <v>278</v>
      </c>
      <c r="F620" s="4">
        <v>10</v>
      </c>
      <c r="G620" s="4">
        <v>15</v>
      </c>
      <c r="H620" s="4">
        <v>4170</v>
      </c>
      <c r="I620" s="4">
        <v>583.79999999999995</v>
      </c>
      <c r="J620" s="4">
        <v>3586.2</v>
      </c>
      <c r="K620" s="4">
        <v>2780</v>
      </c>
      <c r="L620" s="4">
        <v>806.19999999999982</v>
      </c>
      <c r="M620" s="5">
        <v>41671</v>
      </c>
      <c r="N620" s="6">
        <v>2</v>
      </c>
      <c r="O620" s="3" t="s">
        <v>41</v>
      </c>
      <c r="P620" s="7" t="s">
        <v>21</v>
      </c>
    </row>
    <row r="621" spans="1:16" ht="13" x14ac:dyDescent="0.6">
      <c r="A621" s="2" t="s">
        <v>16</v>
      </c>
      <c r="B621" s="2" t="s">
        <v>17</v>
      </c>
      <c r="C621" s="3" t="s">
        <v>40</v>
      </c>
      <c r="D621" s="3" t="s">
        <v>51</v>
      </c>
      <c r="E621" s="2">
        <v>2428</v>
      </c>
      <c r="F621" s="4">
        <v>10</v>
      </c>
      <c r="G621" s="4">
        <v>20</v>
      </c>
      <c r="H621" s="4">
        <v>48560</v>
      </c>
      <c r="I621" s="4">
        <v>6798.4</v>
      </c>
      <c r="J621" s="4">
        <v>41761.599999999999</v>
      </c>
      <c r="K621" s="4">
        <v>24280</v>
      </c>
      <c r="L621" s="4">
        <v>17481.599999999999</v>
      </c>
      <c r="M621" s="5">
        <v>41699</v>
      </c>
      <c r="N621" s="6">
        <v>3</v>
      </c>
      <c r="O621" s="3" t="s">
        <v>29</v>
      </c>
      <c r="P621" s="7" t="s">
        <v>21</v>
      </c>
    </row>
    <row r="622" spans="1:16" ht="13" x14ac:dyDescent="0.6">
      <c r="A622" s="2" t="s">
        <v>23</v>
      </c>
      <c r="B622" s="2" t="s">
        <v>39</v>
      </c>
      <c r="C622" s="3" t="s">
        <v>40</v>
      </c>
      <c r="D622" s="3" t="s">
        <v>51</v>
      </c>
      <c r="E622" s="2">
        <v>1767</v>
      </c>
      <c r="F622" s="4">
        <v>10</v>
      </c>
      <c r="G622" s="4">
        <v>15</v>
      </c>
      <c r="H622" s="4">
        <v>26505</v>
      </c>
      <c r="I622" s="4">
        <v>3710.7</v>
      </c>
      <c r="J622" s="4">
        <v>22794.3</v>
      </c>
      <c r="K622" s="4">
        <v>17670</v>
      </c>
      <c r="L622" s="4">
        <v>5124.2999999999993</v>
      </c>
      <c r="M622" s="5">
        <v>41883</v>
      </c>
      <c r="N622" s="6">
        <v>9</v>
      </c>
      <c r="O622" s="3" t="s">
        <v>36</v>
      </c>
      <c r="P622" s="7" t="s">
        <v>21</v>
      </c>
    </row>
    <row r="623" spans="1:16" ht="13" x14ac:dyDescent="0.6">
      <c r="A623" s="2" t="s">
        <v>30</v>
      </c>
      <c r="B623" s="2" t="s">
        <v>24</v>
      </c>
      <c r="C623" s="3" t="s">
        <v>40</v>
      </c>
      <c r="D623" s="3" t="s">
        <v>51</v>
      </c>
      <c r="E623" s="2">
        <v>1393</v>
      </c>
      <c r="F623" s="4">
        <v>10</v>
      </c>
      <c r="G623" s="4">
        <v>12</v>
      </c>
      <c r="H623" s="4">
        <v>16716</v>
      </c>
      <c r="I623" s="4">
        <v>2340.2399999999998</v>
      </c>
      <c r="J623" s="4">
        <v>14375.76</v>
      </c>
      <c r="K623" s="4">
        <v>4179</v>
      </c>
      <c r="L623" s="4">
        <v>10196.76</v>
      </c>
      <c r="M623" s="5">
        <v>41913</v>
      </c>
      <c r="N623" s="6">
        <v>10</v>
      </c>
      <c r="O623" s="3" t="s">
        <v>37</v>
      </c>
      <c r="P623" s="7" t="s">
        <v>21</v>
      </c>
    </row>
    <row r="624" spans="1:16" ht="13" x14ac:dyDescent="0.6">
      <c r="A624" s="2" t="s">
        <v>16</v>
      </c>
      <c r="B624" s="2" t="s">
        <v>22</v>
      </c>
      <c r="C624" s="3" t="s">
        <v>45</v>
      </c>
      <c r="D624" s="3" t="s">
        <v>51</v>
      </c>
      <c r="E624" s="2">
        <v>280</v>
      </c>
      <c r="F624" s="4">
        <v>250</v>
      </c>
      <c r="G624" s="4">
        <v>7</v>
      </c>
      <c r="H624" s="4">
        <v>1960</v>
      </c>
      <c r="I624" s="4">
        <v>274.39999999999998</v>
      </c>
      <c r="J624" s="4">
        <v>1685.6</v>
      </c>
      <c r="K624" s="4">
        <v>1400</v>
      </c>
      <c r="L624" s="4">
        <v>285.59999999999991</v>
      </c>
      <c r="M624" s="5">
        <v>41974</v>
      </c>
      <c r="N624" s="6">
        <v>12</v>
      </c>
      <c r="O624" s="3" t="s">
        <v>27</v>
      </c>
      <c r="P624" s="7" t="s">
        <v>21</v>
      </c>
    </row>
    <row r="625" spans="1:16" ht="13" x14ac:dyDescent="0.6">
      <c r="A625" s="2" t="s">
        <v>30</v>
      </c>
      <c r="B625" s="2" t="s">
        <v>24</v>
      </c>
      <c r="C625" s="3" t="s">
        <v>47</v>
      </c>
      <c r="D625" s="3" t="s">
        <v>51</v>
      </c>
      <c r="E625" s="2">
        <v>1393</v>
      </c>
      <c r="F625" s="4">
        <v>260</v>
      </c>
      <c r="G625" s="4">
        <v>12</v>
      </c>
      <c r="H625" s="4">
        <v>16716</v>
      </c>
      <c r="I625" s="4">
        <v>2340.2399999999998</v>
      </c>
      <c r="J625" s="4">
        <v>14375.76</v>
      </c>
      <c r="K625" s="4">
        <v>4179</v>
      </c>
      <c r="L625" s="4">
        <v>10196.76</v>
      </c>
      <c r="M625" s="5">
        <v>41913</v>
      </c>
      <c r="N625" s="6">
        <v>10</v>
      </c>
      <c r="O625" s="3" t="s">
        <v>37</v>
      </c>
      <c r="P625" s="7" t="s">
        <v>21</v>
      </c>
    </row>
    <row r="626" spans="1:16" ht="13" x14ac:dyDescent="0.6">
      <c r="A626" s="2" t="s">
        <v>30</v>
      </c>
      <c r="B626" s="2" t="s">
        <v>39</v>
      </c>
      <c r="C626" s="3" t="s">
        <v>47</v>
      </c>
      <c r="D626" s="3" t="s">
        <v>51</v>
      </c>
      <c r="E626" s="2">
        <v>2015</v>
      </c>
      <c r="F626" s="4">
        <v>260</v>
      </c>
      <c r="G626" s="4">
        <v>12</v>
      </c>
      <c r="H626" s="4">
        <v>24180</v>
      </c>
      <c r="I626" s="4">
        <v>3385.2</v>
      </c>
      <c r="J626" s="4">
        <v>20794.8</v>
      </c>
      <c r="K626" s="4">
        <v>6045</v>
      </c>
      <c r="L626" s="4">
        <v>14749.8</v>
      </c>
      <c r="M626" s="5">
        <v>41609</v>
      </c>
      <c r="N626" s="6">
        <v>12</v>
      </c>
      <c r="O626" s="3" t="s">
        <v>27</v>
      </c>
      <c r="P626" s="7" t="s">
        <v>38</v>
      </c>
    </row>
    <row r="627" spans="1:16" ht="13" x14ac:dyDescent="0.6">
      <c r="A627" s="2" t="s">
        <v>42</v>
      </c>
      <c r="B627" s="2" t="s">
        <v>26</v>
      </c>
      <c r="C627" s="3" t="s">
        <v>18</v>
      </c>
      <c r="D627" s="3" t="s">
        <v>51</v>
      </c>
      <c r="E627" s="2">
        <v>801</v>
      </c>
      <c r="F627" s="4">
        <v>3</v>
      </c>
      <c r="G627" s="4">
        <v>300</v>
      </c>
      <c r="H627" s="4">
        <v>240300</v>
      </c>
      <c r="I627" s="4">
        <v>33642</v>
      </c>
      <c r="J627" s="4">
        <v>206658</v>
      </c>
      <c r="K627" s="4">
        <v>200250</v>
      </c>
      <c r="L627" s="4">
        <v>6408</v>
      </c>
      <c r="M627" s="5">
        <v>41821</v>
      </c>
      <c r="N627" s="6">
        <v>7</v>
      </c>
      <c r="O627" s="3" t="s">
        <v>32</v>
      </c>
      <c r="P627" s="7" t="s">
        <v>21</v>
      </c>
    </row>
    <row r="628" spans="1:16" ht="13" x14ac:dyDescent="0.6">
      <c r="A628" s="2" t="s">
        <v>31</v>
      </c>
      <c r="B628" s="2" t="s">
        <v>24</v>
      </c>
      <c r="C628" s="3" t="s">
        <v>18</v>
      </c>
      <c r="D628" s="3" t="s">
        <v>51</v>
      </c>
      <c r="E628" s="2">
        <v>1023</v>
      </c>
      <c r="F628" s="4">
        <v>3</v>
      </c>
      <c r="G628" s="4">
        <v>125</v>
      </c>
      <c r="H628" s="4">
        <v>127875</v>
      </c>
      <c r="I628" s="4">
        <v>17902.5</v>
      </c>
      <c r="J628" s="4">
        <v>109972.5</v>
      </c>
      <c r="K628" s="4">
        <v>122760</v>
      </c>
      <c r="L628" s="4">
        <v>-12787.5</v>
      </c>
      <c r="M628" s="5">
        <v>41518</v>
      </c>
      <c r="N628" s="6">
        <v>9</v>
      </c>
      <c r="O628" s="3" t="s">
        <v>36</v>
      </c>
      <c r="P628" s="7" t="s">
        <v>38</v>
      </c>
    </row>
    <row r="629" spans="1:16" ht="13" x14ac:dyDescent="0.6">
      <c r="A629" s="2" t="s">
        <v>42</v>
      </c>
      <c r="B629" s="2" t="s">
        <v>17</v>
      </c>
      <c r="C629" s="3" t="s">
        <v>18</v>
      </c>
      <c r="D629" s="3" t="s">
        <v>51</v>
      </c>
      <c r="E629" s="2">
        <v>1496</v>
      </c>
      <c r="F629" s="4">
        <v>3</v>
      </c>
      <c r="G629" s="4">
        <v>300</v>
      </c>
      <c r="H629" s="4">
        <v>448800</v>
      </c>
      <c r="I629" s="4">
        <v>62832</v>
      </c>
      <c r="J629" s="4">
        <v>385968</v>
      </c>
      <c r="K629" s="4">
        <v>374000</v>
      </c>
      <c r="L629" s="4">
        <v>11968</v>
      </c>
      <c r="M629" s="5">
        <v>41913</v>
      </c>
      <c r="N629" s="6">
        <v>10</v>
      </c>
      <c r="O629" s="3" t="s">
        <v>37</v>
      </c>
      <c r="P629" s="7" t="s">
        <v>21</v>
      </c>
    </row>
    <row r="630" spans="1:16" ht="13" x14ac:dyDescent="0.6">
      <c r="A630" s="2" t="s">
        <v>42</v>
      </c>
      <c r="B630" s="2" t="s">
        <v>39</v>
      </c>
      <c r="C630" s="3" t="s">
        <v>18</v>
      </c>
      <c r="D630" s="3" t="s">
        <v>51</v>
      </c>
      <c r="E630" s="2">
        <v>1010</v>
      </c>
      <c r="F630" s="4">
        <v>3</v>
      </c>
      <c r="G630" s="4">
        <v>300</v>
      </c>
      <c r="H630" s="4">
        <v>303000</v>
      </c>
      <c r="I630" s="4">
        <v>42420</v>
      </c>
      <c r="J630" s="4">
        <v>260580</v>
      </c>
      <c r="K630" s="4">
        <v>252500</v>
      </c>
      <c r="L630" s="4">
        <v>8080</v>
      </c>
      <c r="M630" s="5">
        <v>41913</v>
      </c>
      <c r="N630" s="6">
        <v>10</v>
      </c>
      <c r="O630" s="3" t="s">
        <v>37</v>
      </c>
      <c r="P630" s="7" t="s">
        <v>21</v>
      </c>
    </row>
    <row r="631" spans="1:16" ht="13" x14ac:dyDescent="0.6">
      <c r="A631" s="2" t="s">
        <v>23</v>
      </c>
      <c r="B631" s="2" t="s">
        <v>22</v>
      </c>
      <c r="C631" s="3" t="s">
        <v>18</v>
      </c>
      <c r="D631" s="3" t="s">
        <v>51</v>
      </c>
      <c r="E631" s="2">
        <v>1513</v>
      </c>
      <c r="F631" s="4">
        <v>3</v>
      </c>
      <c r="G631" s="4">
        <v>15</v>
      </c>
      <c r="H631" s="4">
        <v>22695</v>
      </c>
      <c r="I631" s="4">
        <v>3177.3</v>
      </c>
      <c r="J631" s="4">
        <v>19517.7</v>
      </c>
      <c r="K631" s="4">
        <v>15130</v>
      </c>
      <c r="L631" s="4">
        <v>4387.7000000000007</v>
      </c>
      <c r="M631" s="5">
        <v>41944</v>
      </c>
      <c r="N631" s="6">
        <v>11</v>
      </c>
      <c r="O631" s="3" t="s">
        <v>43</v>
      </c>
      <c r="P631" s="7" t="s">
        <v>21</v>
      </c>
    </row>
    <row r="632" spans="1:16" ht="13" x14ac:dyDescent="0.6">
      <c r="A632" s="2" t="s">
        <v>23</v>
      </c>
      <c r="B632" s="2" t="s">
        <v>17</v>
      </c>
      <c r="C632" s="3" t="s">
        <v>18</v>
      </c>
      <c r="D632" s="3" t="s">
        <v>51</v>
      </c>
      <c r="E632" s="2">
        <v>2300</v>
      </c>
      <c r="F632" s="4">
        <v>3</v>
      </c>
      <c r="G632" s="4">
        <v>15</v>
      </c>
      <c r="H632" s="4">
        <v>34500</v>
      </c>
      <c r="I632" s="4">
        <v>4830</v>
      </c>
      <c r="J632" s="4">
        <v>29670</v>
      </c>
      <c r="K632" s="4">
        <v>23000</v>
      </c>
      <c r="L632" s="4">
        <v>6670</v>
      </c>
      <c r="M632" s="5">
        <v>41974</v>
      </c>
      <c r="N632" s="6">
        <v>12</v>
      </c>
      <c r="O632" s="3" t="s">
        <v>27</v>
      </c>
      <c r="P632" s="7" t="s">
        <v>21</v>
      </c>
    </row>
    <row r="633" spans="1:16" ht="13" x14ac:dyDescent="0.6">
      <c r="A633" s="2" t="s">
        <v>31</v>
      </c>
      <c r="B633" s="2" t="s">
        <v>26</v>
      </c>
      <c r="C633" s="3" t="s">
        <v>18</v>
      </c>
      <c r="D633" s="3" t="s">
        <v>51</v>
      </c>
      <c r="E633" s="2">
        <v>2821</v>
      </c>
      <c r="F633" s="4">
        <v>3</v>
      </c>
      <c r="G633" s="4">
        <v>125</v>
      </c>
      <c r="H633" s="4">
        <v>352625</v>
      </c>
      <c r="I633" s="4">
        <v>49367.5</v>
      </c>
      <c r="J633" s="4">
        <v>303257.5</v>
      </c>
      <c r="K633" s="4">
        <v>338520</v>
      </c>
      <c r="L633" s="4">
        <v>-35262.5</v>
      </c>
      <c r="M633" s="5">
        <v>41609</v>
      </c>
      <c r="N633" s="6">
        <v>12</v>
      </c>
      <c r="O633" s="3" t="s">
        <v>27</v>
      </c>
      <c r="P633" s="7" t="s">
        <v>38</v>
      </c>
    </row>
    <row r="634" spans="1:16" ht="13" x14ac:dyDescent="0.6">
      <c r="A634" s="2" t="s">
        <v>16</v>
      </c>
      <c r="B634" s="2" t="s">
        <v>17</v>
      </c>
      <c r="C634" s="3" t="s">
        <v>28</v>
      </c>
      <c r="D634" s="3" t="s">
        <v>51</v>
      </c>
      <c r="E634" s="2">
        <v>2227.5</v>
      </c>
      <c r="F634" s="4">
        <v>5</v>
      </c>
      <c r="G634" s="4">
        <v>350</v>
      </c>
      <c r="H634" s="4">
        <v>779625</v>
      </c>
      <c r="I634" s="4">
        <v>109147.5</v>
      </c>
      <c r="J634" s="4">
        <v>670477.5</v>
      </c>
      <c r="K634" s="4">
        <v>579150</v>
      </c>
      <c r="L634" s="4">
        <v>91327.5</v>
      </c>
      <c r="M634" s="5">
        <v>41640</v>
      </c>
      <c r="N634" s="6">
        <v>1</v>
      </c>
      <c r="O634" s="3" t="s">
        <v>20</v>
      </c>
      <c r="P634" s="7" t="s">
        <v>21</v>
      </c>
    </row>
    <row r="635" spans="1:16" ht="13" x14ac:dyDescent="0.6">
      <c r="A635" s="2" t="s">
        <v>16</v>
      </c>
      <c r="B635" s="2" t="s">
        <v>22</v>
      </c>
      <c r="C635" s="3" t="s">
        <v>28</v>
      </c>
      <c r="D635" s="3" t="s">
        <v>51</v>
      </c>
      <c r="E635" s="2">
        <v>1199</v>
      </c>
      <c r="F635" s="4">
        <v>5</v>
      </c>
      <c r="G635" s="4">
        <v>350</v>
      </c>
      <c r="H635" s="4">
        <v>419650</v>
      </c>
      <c r="I635" s="4">
        <v>58751</v>
      </c>
      <c r="J635" s="4">
        <v>360899</v>
      </c>
      <c r="K635" s="4">
        <v>311740</v>
      </c>
      <c r="L635" s="4">
        <v>49159</v>
      </c>
      <c r="M635" s="5">
        <v>41730</v>
      </c>
      <c r="N635" s="6">
        <v>4</v>
      </c>
      <c r="O635" s="3" t="s">
        <v>46</v>
      </c>
      <c r="P635" s="7" t="s">
        <v>21</v>
      </c>
    </row>
    <row r="636" spans="1:16" ht="13" x14ac:dyDescent="0.6">
      <c r="A636" s="2" t="s">
        <v>16</v>
      </c>
      <c r="B636" s="2" t="s">
        <v>17</v>
      </c>
      <c r="C636" s="3" t="s">
        <v>28</v>
      </c>
      <c r="D636" s="3" t="s">
        <v>51</v>
      </c>
      <c r="E636" s="2">
        <v>200</v>
      </c>
      <c r="F636" s="4">
        <v>5</v>
      </c>
      <c r="G636" s="4">
        <v>350</v>
      </c>
      <c r="H636" s="4">
        <v>70000</v>
      </c>
      <c r="I636" s="4">
        <v>9800</v>
      </c>
      <c r="J636" s="4">
        <v>60200</v>
      </c>
      <c r="K636" s="4">
        <v>52000</v>
      </c>
      <c r="L636" s="4">
        <v>8200</v>
      </c>
      <c r="M636" s="5">
        <v>41760</v>
      </c>
      <c r="N636" s="6">
        <v>5</v>
      </c>
      <c r="O636" s="3" t="s">
        <v>49</v>
      </c>
      <c r="P636" s="7" t="s">
        <v>21</v>
      </c>
    </row>
    <row r="637" spans="1:16" ht="13" x14ac:dyDescent="0.6">
      <c r="A637" s="2" t="s">
        <v>16</v>
      </c>
      <c r="B637" s="2" t="s">
        <v>17</v>
      </c>
      <c r="C637" s="3" t="s">
        <v>28</v>
      </c>
      <c r="D637" s="3" t="s">
        <v>51</v>
      </c>
      <c r="E637" s="2">
        <v>388</v>
      </c>
      <c r="F637" s="4">
        <v>5</v>
      </c>
      <c r="G637" s="4">
        <v>7</v>
      </c>
      <c r="H637" s="4">
        <v>2716</v>
      </c>
      <c r="I637" s="4">
        <v>380.24</v>
      </c>
      <c r="J637" s="4">
        <v>2335.7600000000002</v>
      </c>
      <c r="K637" s="4">
        <v>1940</v>
      </c>
      <c r="L637" s="4">
        <v>395.76000000000022</v>
      </c>
      <c r="M637" s="5">
        <v>41883</v>
      </c>
      <c r="N637" s="6">
        <v>9</v>
      </c>
      <c r="O637" s="3" t="s">
        <v>36</v>
      </c>
      <c r="P637" s="7" t="s">
        <v>21</v>
      </c>
    </row>
    <row r="638" spans="1:16" ht="13" x14ac:dyDescent="0.6">
      <c r="A638" s="2" t="s">
        <v>16</v>
      </c>
      <c r="B638" s="2" t="s">
        <v>26</v>
      </c>
      <c r="C638" s="3" t="s">
        <v>28</v>
      </c>
      <c r="D638" s="3" t="s">
        <v>51</v>
      </c>
      <c r="E638" s="2">
        <v>1727</v>
      </c>
      <c r="F638" s="4">
        <v>5</v>
      </c>
      <c r="G638" s="4">
        <v>7</v>
      </c>
      <c r="H638" s="4">
        <v>12089</v>
      </c>
      <c r="I638" s="4">
        <v>1692.46</v>
      </c>
      <c r="J638" s="4">
        <v>10396.540000000001</v>
      </c>
      <c r="K638" s="4">
        <v>8635</v>
      </c>
      <c r="L638" s="4">
        <v>1761.5400000000009</v>
      </c>
      <c r="M638" s="5">
        <v>41548</v>
      </c>
      <c r="N638" s="6">
        <v>10</v>
      </c>
      <c r="O638" s="3" t="s">
        <v>37</v>
      </c>
      <c r="P638" s="7" t="s">
        <v>38</v>
      </c>
    </row>
    <row r="639" spans="1:16" ht="13" x14ac:dyDescent="0.6">
      <c r="A639" s="2" t="s">
        <v>23</v>
      </c>
      <c r="B639" s="2" t="s">
        <v>17</v>
      </c>
      <c r="C639" s="3" t="s">
        <v>28</v>
      </c>
      <c r="D639" s="3" t="s">
        <v>51</v>
      </c>
      <c r="E639" s="2">
        <v>2300</v>
      </c>
      <c r="F639" s="4">
        <v>5</v>
      </c>
      <c r="G639" s="4">
        <v>15</v>
      </c>
      <c r="H639" s="4">
        <v>34500</v>
      </c>
      <c r="I639" s="4">
        <v>4830</v>
      </c>
      <c r="J639" s="4">
        <v>29670</v>
      </c>
      <c r="K639" s="4">
        <v>23000</v>
      </c>
      <c r="L639" s="4">
        <v>6670</v>
      </c>
      <c r="M639" s="5">
        <v>41974</v>
      </c>
      <c r="N639" s="6">
        <v>12</v>
      </c>
      <c r="O639" s="3" t="s">
        <v>27</v>
      </c>
      <c r="P639" s="7" t="s">
        <v>21</v>
      </c>
    </row>
    <row r="640" spans="1:16" ht="13" x14ac:dyDescent="0.6">
      <c r="A640" s="2" t="s">
        <v>16</v>
      </c>
      <c r="B640" s="2" t="s">
        <v>26</v>
      </c>
      <c r="C640" s="3" t="s">
        <v>40</v>
      </c>
      <c r="D640" s="3" t="s">
        <v>51</v>
      </c>
      <c r="E640" s="2">
        <v>260</v>
      </c>
      <c r="F640" s="4">
        <v>10</v>
      </c>
      <c r="G640" s="4">
        <v>20</v>
      </c>
      <c r="H640" s="4">
        <v>5200</v>
      </c>
      <c r="I640" s="4">
        <v>728</v>
      </c>
      <c r="J640" s="4">
        <v>4472</v>
      </c>
      <c r="K640" s="4">
        <v>2600</v>
      </c>
      <c r="L640" s="4">
        <v>1872</v>
      </c>
      <c r="M640" s="5">
        <v>41671</v>
      </c>
      <c r="N640" s="6">
        <v>2</v>
      </c>
      <c r="O640" s="3" t="s">
        <v>41</v>
      </c>
      <c r="P640" s="7" t="s">
        <v>21</v>
      </c>
    </row>
    <row r="641" spans="1:16" ht="13" x14ac:dyDescent="0.6">
      <c r="A641" s="2" t="s">
        <v>23</v>
      </c>
      <c r="B641" s="2" t="s">
        <v>17</v>
      </c>
      <c r="C641" s="3" t="s">
        <v>40</v>
      </c>
      <c r="D641" s="3" t="s">
        <v>51</v>
      </c>
      <c r="E641" s="2">
        <v>2470</v>
      </c>
      <c r="F641" s="4">
        <v>10</v>
      </c>
      <c r="G641" s="4">
        <v>15</v>
      </c>
      <c r="H641" s="4">
        <v>37050</v>
      </c>
      <c r="I641" s="4">
        <v>5187</v>
      </c>
      <c r="J641" s="4">
        <v>31863</v>
      </c>
      <c r="K641" s="4">
        <v>24700</v>
      </c>
      <c r="L641" s="4">
        <v>7163</v>
      </c>
      <c r="M641" s="5">
        <v>41518</v>
      </c>
      <c r="N641" s="6">
        <v>9</v>
      </c>
      <c r="O641" s="3" t="s">
        <v>36</v>
      </c>
      <c r="P641" s="7" t="s">
        <v>38</v>
      </c>
    </row>
    <row r="642" spans="1:16" ht="13" x14ac:dyDescent="0.6">
      <c r="A642" s="2" t="s">
        <v>23</v>
      </c>
      <c r="B642" s="2" t="s">
        <v>17</v>
      </c>
      <c r="C642" s="3" t="s">
        <v>40</v>
      </c>
      <c r="D642" s="3" t="s">
        <v>51</v>
      </c>
      <c r="E642" s="2">
        <v>1743</v>
      </c>
      <c r="F642" s="4">
        <v>10</v>
      </c>
      <c r="G642" s="4">
        <v>15</v>
      </c>
      <c r="H642" s="4">
        <v>26145</v>
      </c>
      <c r="I642" s="4">
        <v>3660.3</v>
      </c>
      <c r="J642" s="4">
        <v>22484.7</v>
      </c>
      <c r="K642" s="4">
        <v>17430</v>
      </c>
      <c r="L642" s="4">
        <v>5054.7000000000007</v>
      </c>
      <c r="M642" s="5">
        <v>41548</v>
      </c>
      <c r="N642" s="6">
        <v>10</v>
      </c>
      <c r="O642" s="3" t="s">
        <v>37</v>
      </c>
      <c r="P642" s="7" t="s">
        <v>38</v>
      </c>
    </row>
    <row r="643" spans="1:16" ht="13" x14ac:dyDescent="0.6">
      <c r="A643" s="2" t="s">
        <v>30</v>
      </c>
      <c r="B643" s="2" t="s">
        <v>39</v>
      </c>
      <c r="C643" s="3" t="s">
        <v>40</v>
      </c>
      <c r="D643" s="3" t="s">
        <v>51</v>
      </c>
      <c r="E643" s="2">
        <v>2914</v>
      </c>
      <c r="F643" s="4">
        <v>10</v>
      </c>
      <c r="G643" s="4">
        <v>12</v>
      </c>
      <c r="H643" s="4">
        <v>34968</v>
      </c>
      <c r="I643" s="4">
        <v>4895.5200000000004</v>
      </c>
      <c r="J643" s="4">
        <v>30072.48</v>
      </c>
      <c r="K643" s="4">
        <v>8742</v>
      </c>
      <c r="L643" s="4">
        <v>21330.48</v>
      </c>
      <c r="M643" s="5">
        <v>41913</v>
      </c>
      <c r="N643" s="6">
        <v>10</v>
      </c>
      <c r="O643" s="3" t="s">
        <v>37</v>
      </c>
      <c r="P643" s="7" t="s">
        <v>21</v>
      </c>
    </row>
    <row r="644" spans="1:16" ht="13" x14ac:dyDescent="0.6">
      <c r="A644" s="2" t="s">
        <v>16</v>
      </c>
      <c r="B644" s="2" t="s">
        <v>24</v>
      </c>
      <c r="C644" s="3" t="s">
        <v>40</v>
      </c>
      <c r="D644" s="3" t="s">
        <v>51</v>
      </c>
      <c r="E644" s="2">
        <v>1731</v>
      </c>
      <c r="F644" s="4">
        <v>10</v>
      </c>
      <c r="G644" s="4">
        <v>7</v>
      </c>
      <c r="H644" s="4">
        <v>12117</v>
      </c>
      <c r="I644" s="4">
        <v>1696.38</v>
      </c>
      <c r="J644" s="4">
        <v>10420.619999999999</v>
      </c>
      <c r="K644" s="4">
        <v>8655</v>
      </c>
      <c r="L644" s="4">
        <v>1765.619999999999</v>
      </c>
      <c r="M644" s="5">
        <v>41913</v>
      </c>
      <c r="N644" s="6">
        <v>10</v>
      </c>
      <c r="O644" s="3" t="s">
        <v>37</v>
      </c>
      <c r="P644" s="7" t="s">
        <v>21</v>
      </c>
    </row>
    <row r="645" spans="1:16" ht="13" x14ac:dyDescent="0.6">
      <c r="A645" s="2" t="s">
        <v>16</v>
      </c>
      <c r="B645" s="2" t="s">
        <v>17</v>
      </c>
      <c r="C645" s="3" t="s">
        <v>40</v>
      </c>
      <c r="D645" s="3" t="s">
        <v>51</v>
      </c>
      <c r="E645" s="2">
        <v>700</v>
      </c>
      <c r="F645" s="4">
        <v>10</v>
      </c>
      <c r="G645" s="4">
        <v>350</v>
      </c>
      <c r="H645" s="4">
        <v>245000</v>
      </c>
      <c r="I645" s="4">
        <v>34300</v>
      </c>
      <c r="J645" s="4">
        <v>210700</v>
      </c>
      <c r="K645" s="4">
        <v>182000</v>
      </c>
      <c r="L645" s="4">
        <v>28700</v>
      </c>
      <c r="M645" s="5">
        <v>41944</v>
      </c>
      <c r="N645" s="6">
        <v>11</v>
      </c>
      <c r="O645" s="3" t="s">
        <v>43</v>
      </c>
      <c r="P645" s="7" t="s">
        <v>21</v>
      </c>
    </row>
    <row r="646" spans="1:16" ht="13" x14ac:dyDescent="0.6">
      <c r="A646" s="2" t="s">
        <v>30</v>
      </c>
      <c r="B646" s="2" t="s">
        <v>17</v>
      </c>
      <c r="C646" s="3" t="s">
        <v>40</v>
      </c>
      <c r="D646" s="3" t="s">
        <v>51</v>
      </c>
      <c r="E646" s="2">
        <v>2222</v>
      </c>
      <c r="F646" s="4">
        <v>10</v>
      </c>
      <c r="G646" s="4">
        <v>12</v>
      </c>
      <c r="H646" s="4">
        <v>26664</v>
      </c>
      <c r="I646" s="4">
        <v>3732.96</v>
      </c>
      <c r="J646" s="4">
        <v>22931.040000000001</v>
      </c>
      <c r="K646" s="4">
        <v>6666</v>
      </c>
      <c r="L646" s="4">
        <v>16265.04</v>
      </c>
      <c r="M646" s="5">
        <v>41579</v>
      </c>
      <c r="N646" s="6">
        <v>11</v>
      </c>
      <c r="O646" s="3" t="s">
        <v>43</v>
      </c>
      <c r="P646" s="7" t="s">
        <v>38</v>
      </c>
    </row>
    <row r="647" spans="1:16" ht="13" x14ac:dyDescent="0.6">
      <c r="A647" s="2" t="s">
        <v>16</v>
      </c>
      <c r="B647" s="2" t="s">
        <v>39</v>
      </c>
      <c r="C647" s="3" t="s">
        <v>40</v>
      </c>
      <c r="D647" s="3" t="s">
        <v>51</v>
      </c>
      <c r="E647" s="2">
        <v>1177</v>
      </c>
      <c r="F647" s="4">
        <v>10</v>
      </c>
      <c r="G647" s="4">
        <v>350</v>
      </c>
      <c r="H647" s="4">
        <v>411950</v>
      </c>
      <c r="I647" s="4">
        <v>57673</v>
      </c>
      <c r="J647" s="4">
        <v>354277</v>
      </c>
      <c r="K647" s="4">
        <v>306020</v>
      </c>
      <c r="L647" s="4">
        <v>48257</v>
      </c>
      <c r="M647" s="5">
        <v>41944</v>
      </c>
      <c r="N647" s="6">
        <v>11</v>
      </c>
      <c r="O647" s="3" t="s">
        <v>43</v>
      </c>
      <c r="P647" s="7" t="s">
        <v>21</v>
      </c>
    </row>
    <row r="648" spans="1:16" ht="13" x14ac:dyDescent="0.6">
      <c r="A648" s="2" t="s">
        <v>16</v>
      </c>
      <c r="B648" s="2" t="s">
        <v>24</v>
      </c>
      <c r="C648" s="3" t="s">
        <v>40</v>
      </c>
      <c r="D648" s="3" t="s">
        <v>51</v>
      </c>
      <c r="E648" s="2">
        <v>1922</v>
      </c>
      <c r="F648" s="4">
        <v>10</v>
      </c>
      <c r="G648" s="4">
        <v>350</v>
      </c>
      <c r="H648" s="4">
        <v>672700</v>
      </c>
      <c r="I648" s="4">
        <v>94178</v>
      </c>
      <c r="J648" s="4">
        <v>578522</v>
      </c>
      <c r="K648" s="4">
        <v>499720</v>
      </c>
      <c r="L648" s="4">
        <v>78802</v>
      </c>
      <c r="M648" s="5">
        <v>41579</v>
      </c>
      <c r="N648" s="6">
        <v>11</v>
      </c>
      <c r="O648" s="3" t="s">
        <v>43</v>
      </c>
      <c r="P648" s="7" t="s">
        <v>38</v>
      </c>
    </row>
    <row r="649" spans="1:16" ht="13" x14ac:dyDescent="0.6">
      <c r="A649" s="2" t="s">
        <v>31</v>
      </c>
      <c r="B649" s="2" t="s">
        <v>26</v>
      </c>
      <c r="C649" s="3" t="s">
        <v>44</v>
      </c>
      <c r="D649" s="3" t="s">
        <v>51</v>
      </c>
      <c r="E649" s="2">
        <v>1575</v>
      </c>
      <c r="F649" s="4">
        <v>120</v>
      </c>
      <c r="G649" s="4">
        <v>125</v>
      </c>
      <c r="H649" s="4">
        <v>196875</v>
      </c>
      <c r="I649" s="4">
        <v>27562.5</v>
      </c>
      <c r="J649" s="4">
        <v>169312.5</v>
      </c>
      <c r="K649" s="4">
        <v>189000</v>
      </c>
      <c r="L649" s="4">
        <v>-19687.5</v>
      </c>
      <c r="M649" s="5">
        <v>41671</v>
      </c>
      <c r="N649" s="6">
        <v>2</v>
      </c>
      <c r="O649" s="3" t="s">
        <v>41</v>
      </c>
      <c r="P649" s="7" t="s">
        <v>21</v>
      </c>
    </row>
    <row r="650" spans="1:16" ht="13" x14ac:dyDescent="0.6">
      <c r="A650" s="2" t="s">
        <v>16</v>
      </c>
      <c r="B650" s="2" t="s">
        <v>39</v>
      </c>
      <c r="C650" s="3" t="s">
        <v>44</v>
      </c>
      <c r="D650" s="3" t="s">
        <v>51</v>
      </c>
      <c r="E650" s="2">
        <v>606</v>
      </c>
      <c r="F650" s="4">
        <v>120</v>
      </c>
      <c r="G650" s="4">
        <v>20</v>
      </c>
      <c r="H650" s="4">
        <v>12120</v>
      </c>
      <c r="I650" s="4">
        <v>1696.8000000000002</v>
      </c>
      <c r="J650" s="4">
        <v>10423.200000000001</v>
      </c>
      <c r="K650" s="4">
        <v>6060</v>
      </c>
      <c r="L650" s="4">
        <v>4363.2000000000007</v>
      </c>
      <c r="M650" s="5">
        <v>41730</v>
      </c>
      <c r="N650" s="6">
        <v>4</v>
      </c>
      <c r="O650" s="3" t="s">
        <v>46</v>
      </c>
      <c r="P650" s="7" t="s">
        <v>21</v>
      </c>
    </row>
    <row r="651" spans="1:16" ht="13" x14ac:dyDescent="0.6">
      <c r="A651" s="2" t="s">
        <v>42</v>
      </c>
      <c r="B651" s="2" t="s">
        <v>39</v>
      </c>
      <c r="C651" s="3" t="s">
        <v>44</v>
      </c>
      <c r="D651" s="3" t="s">
        <v>51</v>
      </c>
      <c r="E651" s="2">
        <v>2460</v>
      </c>
      <c r="F651" s="4">
        <v>120</v>
      </c>
      <c r="G651" s="4">
        <v>300</v>
      </c>
      <c r="H651" s="4">
        <v>738000</v>
      </c>
      <c r="I651" s="4">
        <v>103320</v>
      </c>
      <c r="J651" s="4">
        <v>634680</v>
      </c>
      <c r="K651" s="4">
        <v>615000</v>
      </c>
      <c r="L651" s="4">
        <v>19680</v>
      </c>
      <c r="M651" s="5">
        <v>41821</v>
      </c>
      <c r="N651" s="6">
        <v>7</v>
      </c>
      <c r="O651" s="3" t="s">
        <v>32</v>
      </c>
      <c r="P651" s="7" t="s">
        <v>21</v>
      </c>
    </row>
    <row r="652" spans="1:16" ht="13" x14ac:dyDescent="0.6">
      <c r="A652" s="2" t="s">
        <v>42</v>
      </c>
      <c r="B652" s="2" t="s">
        <v>17</v>
      </c>
      <c r="C652" s="3" t="s">
        <v>44</v>
      </c>
      <c r="D652" s="3" t="s">
        <v>51</v>
      </c>
      <c r="E652" s="2">
        <v>269</v>
      </c>
      <c r="F652" s="4">
        <v>120</v>
      </c>
      <c r="G652" s="4">
        <v>300</v>
      </c>
      <c r="H652" s="4">
        <v>80700</v>
      </c>
      <c r="I652" s="4">
        <v>11298</v>
      </c>
      <c r="J652" s="4">
        <v>69402</v>
      </c>
      <c r="K652" s="4">
        <v>67250</v>
      </c>
      <c r="L652" s="4">
        <v>2152</v>
      </c>
      <c r="M652" s="5">
        <v>41548</v>
      </c>
      <c r="N652" s="6">
        <v>10</v>
      </c>
      <c r="O652" s="3" t="s">
        <v>37</v>
      </c>
      <c r="P652" s="7" t="s">
        <v>38</v>
      </c>
    </row>
    <row r="653" spans="1:16" ht="13" x14ac:dyDescent="0.6">
      <c r="A653" s="2" t="s">
        <v>42</v>
      </c>
      <c r="B653" s="2" t="s">
        <v>22</v>
      </c>
      <c r="C653" s="3" t="s">
        <v>44</v>
      </c>
      <c r="D653" s="3" t="s">
        <v>51</v>
      </c>
      <c r="E653" s="2">
        <v>2536</v>
      </c>
      <c r="F653" s="4">
        <v>120</v>
      </c>
      <c r="G653" s="4">
        <v>300</v>
      </c>
      <c r="H653" s="4">
        <v>760800</v>
      </c>
      <c r="I653" s="4">
        <v>106512</v>
      </c>
      <c r="J653" s="4">
        <v>654288</v>
      </c>
      <c r="K653" s="4">
        <v>634000</v>
      </c>
      <c r="L653" s="4">
        <v>20288</v>
      </c>
      <c r="M653" s="5">
        <v>41579</v>
      </c>
      <c r="N653" s="6">
        <v>11</v>
      </c>
      <c r="O653" s="3" t="s">
        <v>43</v>
      </c>
      <c r="P653" s="7" t="s">
        <v>38</v>
      </c>
    </row>
    <row r="654" spans="1:16" ht="13" x14ac:dyDescent="0.6">
      <c r="A654" s="2" t="s">
        <v>16</v>
      </c>
      <c r="B654" s="2" t="s">
        <v>26</v>
      </c>
      <c r="C654" s="3" t="s">
        <v>45</v>
      </c>
      <c r="D654" s="3" t="s">
        <v>51</v>
      </c>
      <c r="E654" s="2">
        <v>2903</v>
      </c>
      <c r="F654" s="4">
        <v>250</v>
      </c>
      <c r="G654" s="4">
        <v>7</v>
      </c>
      <c r="H654" s="4">
        <v>20321</v>
      </c>
      <c r="I654" s="4">
        <v>2844.94</v>
      </c>
      <c r="J654" s="4">
        <v>17476.060000000001</v>
      </c>
      <c r="K654" s="4">
        <v>14515</v>
      </c>
      <c r="L654" s="4">
        <v>2961.0600000000013</v>
      </c>
      <c r="M654" s="5">
        <v>41699</v>
      </c>
      <c r="N654" s="6">
        <v>3</v>
      </c>
      <c r="O654" s="3" t="s">
        <v>29</v>
      </c>
      <c r="P654" s="7" t="s">
        <v>21</v>
      </c>
    </row>
    <row r="655" spans="1:16" ht="13" x14ac:dyDescent="0.6">
      <c r="A655" s="2" t="s">
        <v>42</v>
      </c>
      <c r="B655" s="2" t="s">
        <v>39</v>
      </c>
      <c r="C655" s="3" t="s">
        <v>45</v>
      </c>
      <c r="D655" s="3" t="s">
        <v>51</v>
      </c>
      <c r="E655" s="2">
        <v>2541</v>
      </c>
      <c r="F655" s="4">
        <v>250</v>
      </c>
      <c r="G655" s="4">
        <v>300</v>
      </c>
      <c r="H655" s="4">
        <v>762300</v>
      </c>
      <c r="I655" s="4">
        <v>106722</v>
      </c>
      <c r="J655" s="4">
        <v>655578</v>
      </c>
      <c r="K655" s="4">
        <v>635250</v>
      </c>
      <c r="L655" s="4">
        <v>20328</v>
      </c>
      <c r="M655" s="5">
        <v>41852</v>
      </c>
      <c r="N655" s="6">
        <v>8</v>
      </c>
      <c r="O655" s="3" t="s">
        <v>35</v>
      </c>
      <c r="P655" s="7" t="s">
        <v>21</v>
      </c>
    </row>
    <row r="656" spans="1:16" ht="13" x14ac:dyDescent="0.6">
      <c r="A656" s="2" t="s">
        <v>42</v>
      </c>
      <c r="B656" s="2" t="s">
        <v>17</v>
      </c>
      <c r="C656" s="3" t="s">
        <v>45</v>
      </c>
      <c r="D656" s="3" t="s">
        <v>51</v>
      </c>
      <c r="E656" s="2">
        <v>269</v>
      </c>
      <c r="F656" s="4">
        <v>250</v>
      </c>
      <c r="G656" s="4">
        <v>300</v>
      </c>
      <c r="H656" s="4">
        <v>80700</v>
      </c>
      <c r="I656" s="4">
        <v>11298</v>
      </c>
      <c r="J656" s="4">
        <v>69402</v>
      </c>
      <c r="K656" s="4">
        <v>67250</v>
      </c>
      <c r="L656" s="4">
        <v>2152</v>
      </c>
      <c r="M656" s="5">
        <v>41548</v>
      </c>
      <c r="N656" s="6">
        <v>10</v>
      </c>
      <c r="O656" s="3" t="s">
        <v>37</v>
      </c>
      <c r="P656" s="7" t="s">
        <v>38</v>
      </c>
    </row>
    <row r="657" spans="1:16" ht="13" x14ac:dyDescent="0.6">
      <c r="A657" s="2" t="s">
        <v>42</v>
      </c>
      <c r="B657" s="2" t="s">
        <v>17</v>
      </c>
      <c r="C657" s="3" t="s">
        <v>45</v>
      </c>
      <c r="D657" s="3" t="s">
        <v>51</v>
      </c>
      <c r="E657" s="2">
        <v>1496</v>
      </c>
      <c r="F657" s="4">
        <v>250</v>
      </c>
      <c r="G657" s="4">
        <v>300</v>
      </c>
      <c r="H657" s="4">
        <v>448800</v>
      </c>
      <c r="I657" s="4">
        <v>62832</v>
      </c>
      <c r="J657" s="4">
        <v>385968</v>
      </c>
      <c r="K657" s="4">
        <v>374000</v>
      </c>
      <c r="L657" s="4">
        <v>11968</v>
      </c>
      <c r="M657" s="5">
        <v>41913</v>
      </c>
      <c r="N657" s="6">
        <v>10</v>
      </c>
      <c r="O657" s="3" t="s">
        <v>37</v>
      </c>
      <c r="P657" s="7" t="s">
        <v>21</v>
      </c>
    </row>
    <row r="658" spans="1:16" ht="13" x14ac:dyDescent="0.6">
      <c r="A658" s="2" t="s">
        <v>42</v>
      </c>
      <c r="B658" s="2" t="s">
        <v>39</v>
      </c>
      <c r="C658" s="3" t="s">
        <v>45</v>
      </c>
      <c r="D658" s="3" t="s">
        <v>51</v>
      </c>
      <c r="E658" s="2">
        <v>1010</v>
      </c>
      <c r="F658" s="4">
        <v>250</v>
      </c>
      <c r="G658" s="4">
        <v>300</v>
      </c>
      <c r="H658" s="4">
        <v>303000</v>
      </c>
      <c r="I658" s="4">
        <v>42420</v>
      </c>
      <c r="J658" s="4">
        <v>260580</v>
      </c>
      <c r="K658" s="4">
        <v>252500</v>
      </c>
      <c r="L658" s="4">
        <v>8080</v>
      </c>
      <c r="M658" s="5">
        <v>41913</v>
      </c>
      <c r="N658" s="6">
        <v>10</v>
      </c>
      <c r="O658" s="3" t="s">
        <v>37</v>
      </c>
      <c r="P658" s="7" t="s">
        <v>21</v>
      </c>
    </row>
    <row r="659" spans="1:16" ht="13" x14ac:dyDescent="0.6">
      <c r="A659" s="2" t="s">
        <v>16</v>
      </c>
      <c r="B659" s="2" t="s">
        <v>24</v>
      </c>
      <c r="C659" s="3" t="s">
        <v>45</v>
      </c>
      <c r="D659" s="3" t="s">
        <v>51</v>
      </c>
      <c r="E659" s="2">
        <v>1281</v>
      </c>
      <c r="F659" s="4">
        <v>250</v>
      </c>
      <c r="G659" s="4">
        <v>350</v>
      </c>
      <c r="H659" s="4">
        <v>448350</v>
      </c>
      <c r="I659" s="4">
        <v>62769</v>
      </c>
      <c r="J659" s="4">
        <v>385581</v>
      </c>
      <c r="K659" s="4">
        <v>333060</v>
      </c>
      <c r="L659" s="4">
        <v>52521</v>
      </c>
      <c r="M659" s="5">
        <v>41609</v>
      </c>
      <c r="N659" s="6">
        <v>12</v>
      </c>
      <c r="O659" s="3" t="s">
        <v>27</v>
      </c>
      <c r="P659" s="7" t="s">
        <v>38</v>
      </c>
    </row>
    <row r="660" spans="1:16" ht="13" x14ac:dyDescent="0.6">
      <c r="A660" s="2" t="s">
        <v>42</v>
      </c>
      <c r="B660" s="2" t="s">
        <v>17</v>
      </c>
      <c r="C660" s="3" t="s">
        <v>47</v>
      </c>
      <c r="D660" s="3" t="s">
        <v>51</v>
      </c>
      <c r="E660" s="2">
        <v>888</v>
      </c>
      <c r="F660" s="4">
        <v>260</v>
      </c>
      <c r="G660" s="4">
        <v>300</v>
      </c>
      <c r="H660" s="4">
        <v>266400</v>
      </c>
      <c r="I660" s="4">
        <v>37296</v>
      </c>
      <c r="J660" s="4">
        <v>229104</v>
      </c>
      <c r="K660" s="4">
        <v>222000</v>
      </c>
      <c r="L660" s="4">
        <v>7104</v>
      </c>
      <c r="M660" s="5">
        <v>41699</v>
      </c>
      <c r="N660" s="6">
        <v>3</v>
      </c>
      <c r="O660" s="3" t="s">
        <v>29</v>
      </c>
      <c r="P660" s="7" t="s">
        <v>21</v>
      </c>
    </row>
    <row r="661" spans="1:16" ht="13" x14ac:dyDescent="0.6">
      <c r="A661" s="2" t="s">
        <v>31</v>
      </c>
      <c r="B661" s="2" t="s">
        <v>39</v>
      </c>
      <c r="C661" s="3" t="s">
        <v>47</v>
      </c>
      <c r="D661" s="3" t="s">
        <v>51</v>
      </c>
      <c r="E661" s="2">
        <v>2844</v>
      </c>
      <c r="F661" s="4">
        <v>260</v>
      </c>
      <c r="G661" s="4">
        <v>125</v>
      </c>
      <c r="H661" s="4">
        <v>355500</v>
      </c>
      <c r="I661" s="4">
        <v>49770</v>
      </c>
      <c r="J661" s="4">
        <v>305730</v>
      </c>
      <c r="K661" s="4">
        <v>341280</v>
      </c>
      <c r="L661" s="4">
        <v>-35550</v>
      </c>
      <c r="M661" s="5">
        <v>41760</v>
      </c>
      <c r="N661" s="6">
        <v>5</v>
      </c>
      <c r="O661" s="3" t="s">
        <v>49</v>
      </c>
      <c r="P661" s="7" t="s">
        <v>21</v>
      </c>
    </row>
    <row r="662" spans="1:16" ht="13" x14ac:dyDescent="0.6">
      <c r="A662" s="2" t="s">
        <v>30</v>
      </c>
      <c r="B662" s="2" t="s">
        <v>24</v>
      </c>
      <c r="C662" s="3" t="s">
        <v>47</v>
      </c>
      <c r="D662" s="3" t="s">
        <v>51</v>
      </c>
      <c r="E662" s="2">
        <v>2475</v>
      </c>
      <c r="F662" s="4">
        <v>260</v>
      </c>
      <c r="G662" s="4">
        <v>12</v>
      </c>
      <c r="H662" s="4">
        <v>29700</v>
      </c>
      <c r="I662" s="4">
        <v>4158</v>
      </c>
      <c r="J662" s="4">
        <v>25542</v>
      </c>
      <c r="K662" s="4">
        <v>7425</v>
      </c>
      <c r="L662" s="4">
        <v>18117</v>
      </c>
      <c r="M662" s="5">
        <v>41852</v>
      </c>
      <c r="N662" s="6">
        <v>8</v>
      </c>
      <c r="O662" s="3" t="s">
        <v>35</v>
      </c>
      <c r="P662" s="7" t="s">
        <v>21</v>
      </c>
    </row>
    <row r="663" spans="1:16" ht="13" x14ac:dyDescent="0.6">
      <c r="A663" s="2" t="s">
        <v>23</v>
      </c>
      <c r="B663" s="2" t="s">
        <v>17</v>
      </c>
      <c r="C663" s="3" t="s">
        <v>47</v>
      </c>
      <c r="D663" s="3" t="s">
        <v>51</v>
      </c>
      <c r="E663" s="2">
        <v>1743</v>
      </c>
      <c r="F663" s="4">
        <v>260</v>
      </c>
      <c r="G663" s="4">
        <v>15</v>
      </c>
      <c r="H663" s="4">
        <v>26145</v>
      </c>
      <c r="I663" s="4">
        <v>3660.3</v>
      </c>
      <c r="J663" s="4">
        <v>22484.7</v>
      </c>
      <c r="K663" s="4">
        <v>17430</v>
      </c>
      <c r="L663" s="4">
        <v>5054.7000000000007</v>
      </c>
      <c r="M663" s="5">
        <v>41548</v>
      </c>
      <c r="N663" s="6">
        <v>10</v>
      </c>
      <c r="O663" s="3" t="s">
        <v>37</v>
      </c>
      <c r="P663" s="7" t="s">
        <v>38</v>
      </c>
    </row>
    <row r="664" spans="1:16" ht="13" x14ac:dyDescent="0.6">
      <c r="A664" s="2" t="s">
        <v>30</v>
      </c>
      <c r="B664" s="2" t="s">
        <v>39</v>
      </c>
      <c r="C664" s="3" t="s">
        <v>47</v>
      </c>
      <c r="D664" s="3" t="s">
        <v>51</v>
      </c>
      <c r="E664" s="2">
        <v>2914</v>
      </c>
      <c r="F664" s="4">
        <v>260</v>
      </c>
      <c r="G664" s="4">
        <v>12</v>
      </c>
      <c r="H664" s="4">
        <v>34968</v>
      </c>
      <c r="I664" s="4">
        <v>4895.5200000000004</v>
      </c>
      <c r="J664" s="4">
        <v>30072.48</v>
      </c>
      <c r="K664" s="4">
        <v>8742</v>
      </c>
      <c r="L664" s="4">
        <v>21330.48</v>
      </c>
      <c r="M664" s="5">
        <v>41913</v>
      </c>
      <c r="N664" s="6">
        <v>10</v>
      </c>
      <c r="O664" s="3" t="s">
        <v>37</v>
      </c>
      <c r="P664" s="7" t="s">
        <v>21</v>
      </c>
    </row>
    <row r="665" spans="1:16" ht="13" x14ac:dyDescent="0.6">
      <c r="A665" s="2" t="s">
        <v>16</v>
      </c>
      <c r="B665" s="2" t="s">
        <v>24</v>
      </c>
      <c r="C665" s="3" t="s">
        <v>47</v>
      </c>
      <c r="D665" s="3" t="s">
        <v>51</v>
      </c>
      <c r="E665" s="2">
        <v>1731</v>
      </c>
      <c r="F665" s="4">
        <v>260</v>
      </c>
      <c r="G665" s="4">
        <v>7</v>
      </c>
      <c r="H665" s="4">
        <v>12117</v>
      </c>
      <c r="I665" s="4">
        <v>1696.38</v>
      </c>
      <c r="J665" s="4">
        <v>10420.619999999999</v>
      </c>
      <c r="K665" s="4">
        <v>8655</v>
      </c>
      <c r="L665" s="4">
        <v>1765.619999999999</v>
      </c>
      <c r="M665" s="5">
        <v>41913</v>
      </c>
      <c r="N665" s="6">
        <v>10</v>
      </c>
      <c r="O665" s="3" t="s">
        <v>37</v>
      </c>
      <c r="P665" s="7" t="s">
        <v>21</v>
      </c>
    </row>
    <row r="666" spans="1:16" ht="13" x14ac:dyDescent="0.6">
      <c r="A666" s="2" t="s">
        <v>16</v>
      </c>
      <c r="B666" s="2" t="s">
        <v>26</v>
      </c>
      <c r="C666" s="3" t="s">
        <v>47</v>
      </c>
      <c r="D666" s="3" t="s">
        <v>51</v>
      </c>
      <c r="E666" s="2">
        <v>1727</v>
      </c>
      <c r="F666" s="4">
        <v>260</v>
      </c>
      <c r="G666" s="4">
        <v>7</v>
      </c>
      <c r="H666" s="4">
        <v>12089</v>
      </c>
      <c r="I666" s="4">
        <v>1692.46</v>
      </c>
      <c r="J666" s="4">
        <v>10396.540000000001</v>
      </c>
      <c r="K666" s="4">
        <v>8635</v>
      </c>
      <c r="L666" s="4">
        <v>1761.5400000000009</v>
      </c>
      <c r="M666" s="5">
        <v>41548</v>
      </c>
      <c r="N666" s="6">
        <v>10</v>
      </c>
      <c r="O666" s="3" t="s">
        <v>37</v>
      </c>
      <c r="P666" s="7" t="s">
        <v>38</v>
      </c>
    </row>
    <row r="667" spans="1:16" ht="13" x14ac:dyDescent="0.6">
      <c r="A667" s="2" t="s">
        <v>23</v>
      </c>
      <c r="B667" s="2" t="s">
        <v>26</v>
      </c>
      <c r="C667" s="3" t="s">
        <v>47</v>
      </c>
      <c r="D667" s="3" t="s">
        <v>51</v>
      </c>
      <c r="E667" s="2">
        <v>1870</v>
      </c>
      <c r="F667" s="4">
        <v>260</v>
      </c>
      <c r="G667" s="4">
        <v>15</v>
      </c>
      <c r="H667" s="4">
        <v>28050</v>
      </c>
      <c r="I667" s="4">
        <v>3927</v>
      </c>
      <c r="J667" s="4">
        <v>24123</v>
      </c>
      <c r="K667" s="4">
        <v>18700</v>
      </c>
      <c r="L667" s="4">
        <v>5423</v>
      </c>
      <c r="M667" s="5">
        <v>41579</v>
      </c>
      <c r="N667" s="6">
        <v>11</v>
      </c>
      <c r="O667" s="3" t="s">
        <v>43</v>
      </c>
      <c r="P667" s="7" t="s">
        <v>38</v>
      </c>
    </row>
    <row r="668" spans="1:16" ht="13" x14ac:dyDescent="0.6">
      <c r="A668" s="2" t="s">
        <v>31</v>
      </c>
      <c r="B668" s="2" t="s">
        <v>24</v>
      </c>
      <c r="C668" s="3" t="s">
        <v>18</v>
      </c>
      <c r="D668" s="3" t="s">
        <v>51</v>
      </c>
      <c r="E668" s="2">
        <v>1174</v>
      </c>
      <c r="F668" s="4">
        <v>3</v>
      </c>
      <c r="G668" s="4">
        <v>125</v>
      </c>
      <c r="H668" s="4">
        <v>146750</v>
      </c>
      <c r="I668" s="4">
        <v>22012.5</v>
      </c>
      <c r="J668" s="4">
        <v>124737.5</v>
      </c>
      <c r="K668" s="4">
        <v>140880</v>
      </c>
      <c r="L668" s="4">
        <v>-16142.5</v>
      </c>
      <c r="M668" s="5">
        <v>41852</v>
      </c>
      <c r="N668" s="6">
        <v>8</v>
      </c>
      <c r="O668" s="3" t="s">
        <v>35</v>
      </c>
      <c r="P668" s="7" t="s">
        <v>21</v>
      </c>
    </row>
    <row r="669" spans="1:16" ht="13" x14ac:dyDescent="0.6">
      <c r="A669" s="2" t="s">
        <v>31</v>
      </c>
      <c r="B669" s="2" t="s">
        <v>22</v>
      </c>
      <c r="C669" s="3" t="s">
        <v>18</v>
      </c>
      <c r="D669" s="3" t="s">
        <v>51</v>
      </c>
      <c r="E669" s="2">
        <v>2767</v>
      </c>
      <c r="F669" s="4">
        <v>3</v>
      </c>
      <c r="G669" s="4">
        <v>125</v>
      </c>
      <c r="H669" s="4">
        <v>345875</v>
      </c>
      <c r="I669" s="4">
        <v>51881.25</v>
      </c>
      <c r="J669" s="4">
        <v>293993.75</v>
      </c>
      <c r="K669" s="4">
        <v>332040</v>
      </c>
      <c r="L669" s="4">
        <v>-38046.25</v>
      </c>
      <c r="M669" s="5">
        <v>41852</v>
      </c>
      <c r="N669" s="6">
        <v>8</v>
      </c>
      <c r="O669" s="3" t="s">
        <v>35</v>
      </c>
      <c r="P669" s="7" t="s">
        <v>21</v>
      </c>
    </row>
    <row r="670" spans="1:16" ht="13" x14ac:dyDescent="0.6">
      <c r="A670" s="2" t="s">
        <v>31</v>
      </c>
      <c r="B670" s="2" t="s">
        <v>22</v>
      </c>
      <c r="C670" s="3" t="s">
        <v>18</v>
      </c>
      <c r="D670" s="3" t="s">
        <v>51</v>
      </c>
      <c r="E670" s="2">
        <v>1085</v>
      </c>
      <c r="F670" s="4">
        <v>3</v>
      </c>
      <c r="G670" s="4">
        <v>125</v>
      </c>
      <c r="H670" s="4">
        <v>135625</v>
      </c>
      <c r="I670" s="4">
        <v>20343.75</v>
      </c>
      <c r="J670" s="4">
        <v>115281.25</v>
      </c>
      <c r="K670" s="4">
        <v>130200</v>
      </c>
      <c r="L670" s="4">
        <v>-14918.75</v>
      </c>
      <c r="M670" s="5">
        <v>41913</v>
      </c>
      <c r="N670" s="6">
        <v>10</v>
      </c>
      <c r="O670" s="3" t="s">
        <v>37</v>
      </c>
      <c r="P670" s="7" t="s">
        <v>21</v>
      </c>
    </row>
    <row r="671" spans="1:16" ht="13" x14ac:dyDescent="0.6">
      <c r="A671" s="2" t="s">
        <v>42</v>
      </c>
      <c r="B671" s="2" t="s">
        <v>26</v>
      </c>
      <c r="C671" s="3" t="s">
        <v>28</v>
      </c>
      <c r="D671" s="3" t="s">
        <v>51</v>
      </c>
      <c r="E671" s="2">
        <v>546</v>
      </c>
      <c r="F671" s="4">
        <v>5</v>
      </c>
      <c r="G671" s="4">
        <v>300</v>
      </c>
      <c r="H671" s="4">
        <v>163800</v>
      </c>
      <c r="I671" s="4">
        <v>24570</v>
      </c>
      <c r="J671" s="4">
        <v>139230</v>
      </c>
      <c r="K671" s="4">
        <v>136500</v>
      </c>
      <c r="L671" s="4">
        <v>2730</v>
      </c>
      <c r="M671" s="5">
        <v>41913</v>
      </c>
      <c r="N671" s="6">
        <v>10</v>
      </c>
      <c r="O671" s="3" t="s">
        <v>37</v>
      </c>
      <c r="P671" s="7" t="s">
        <v>21</v>
      </c>
    </row>
    <row r="672" spans="1:16" ht="13" x14ac:dyDescent="0.6">
      <c r="A672" s="2" t="s">
        <v>16</v>
      </c>
      <c r="B672" s="2" t="s">
        <v>22</v>
      </c>
      <c r="C672" s="3" t="s">
        <v>40</v>
      </c>
      <c r="D672" s="3" t="s">
        <v>51</v>
      </c>
      <c r="E672" s="2">
        <v>1158</v>
      </c>
      <c r="F672" s="4">
        <v>10</v>
      </c>
      <c r="G672" s="4">
        <v>20</v>
      </c>
      <c r="H672" s="4">
        <v>23160</v>
      </c>
      <c r="I672" s="4">
        <v>3474</v>
      </c>
      <c r="J672" s="4">
        <v>19686</v>
      </c>
      <c r="K672" s="4">
        <v>11580</v>
      </c>
      <c r="L672" s="4">
        <v>8106</v>
      </c>
      <c r="M672" s="5">
        <v>41699</v>
      </c>
      <c r="N672" s="6">
        <v>3</v>
      </c>
      <c r="O672" s="3" t="s">
        <v>29</v>
      </c>
      <c r="P672" s="7" t="s">
        <v>21</v>
      </c>
    </row>
    <row r="673" spans="1:16" ht="13" x14ac:dyDescent="0.6">
      <c r="A673" s="2" t="s">
        <v>23</v>
      </c>
      <c r="B673" s="2" t="s">
        <v>17</v>
      </c>
      <c r="C673" s="3" t="s">
        <v>40</v>
      </c>
      <c r="D673" s="3" t="s">
        <v>51</v>
      </c>
      <c r="E673" s="2">
        <v>1614</v>
      </c>
      <c r="F673" s="4">
        <v>10</v>
      </c>
      <c r="G673" s="4">
        <v>15</v>
      </c>
      <c r="H673" s="4">
        <v>24210</v>
      </c>
      <c r="I673" s="4">
        <v>3631.5</v>
      </c>
      <c r="J673" s="4">
        <v>20578.5</v>
      </c>
      <c r="K673" s="4">
        <v>16140</v>
      </c>
      <c r="L673" s="4">
        <v>4438.5</v>
      </c>
      <c r="M673" s="5">
        <v>41730</v>
      </c>
      <c r="N673" s="6">
        <v>4</v>
      </c>
      <c r="O673" s="3" t="s">
        <v>46</v>
      </c>
      <c r="P673" s="7" t="s">
        <v>21</v>
      </c>
    </row>
    <row r="674" spans="1:16" ht="13" x14ac:dyDescent="0.6">
      <c r="A674" s="2" t="s">
        <v>16</v>
      </c>
      <c r="B674" s="2" t="s">
        <v>26</v>
      </c>
      <c r="C674" s="3" t="s">
        <v>40</v>
      </c>
      <c r="D674" s="3" t="s">
        <v>51</v>
      </c>
      <c r="E674" s="2">
        <v>2535</v>
      </c>
      <c r="F674" s="4">
        <v>10</v>
      </c>
      <c r="G674" s="4">
        <v>7</v>
      </c>
      <c r="H674" s="4">
        <v>17745</v>
      </c>
      <c r="I674" s="4">
        <v>2661.75</v>
      </c>
      <c r="J674" s="4">
        <v>15083.25</v>
      </c>
      <c r="K674" s="4">
        <v>12675</v>
      </c>
      <c r="L674" s="4">
        <v>2408.25</v>
      </c>
      <c r="M674" s="5">
        <v>41730</v>
      </c>
      <c r="N674" s="6">
        <v>4</v>
      </c>
      <c r="O674" s="3" t="s">
        <v>46</v>
      </c>
      <c r="P674" s="7" t="s">
        <v>21</v>
      </c>
    </row>
    <row r="675" spans="1:16" ht="13" x14ac:dyDescent="0.6">
      <c r="A675" s="2" t="s">
        <v>16</v>
      </c>
      <c r="B675" s="2" t="s">
        <v>26</v>
      </c>
      <c r="C675" s="3" t="s">
        <v>40</v>
      </c>
      <c r="D675" s="3" t="s">
        <v>51</v>
      </c>
      <c r="E675" s="2">
        <v>2851</v>
      </c>
      <c r="F675" s="4">
        <v>10</v>
      </c>
      <c r="G675" s="4">
        <v>350</v>
      </c>
      <c r="H675" s="4">
        <v>997850</v>
      </c>
      <c r="I675" s="4">
        <v>149677.5</v>
      </c>
      <c r="J675" s="4">
        <v>848172.5</v>
      </c>
      <c r="K675" s="4">
        <v>741260</v>
      </c>
      <c r="L675" s="4">
        <v>106912.5</v>
      </c>
      <c r="M675" s="5">
        <v>41760</v>
      </c>
      <c r="N675" s="6">
        <v>5</v>
      </c>
      <c r="O675" s="3" t="s">
        <v>49</v>
      </c>
      <c r="P675" s="7" t="s">
        <v>21</v>
      </c>
    </row>
    <row r="676" spans="1:16" ht="13" x14ac:dyDescent="0.6">
      <c r="A676" s="2" t="s">
        <v>23</v>
      </c>
      <c r="B676" s="2" t="s">
        <v>17</v>
      </c>
      <c r="C676" s="3" t="s">
        <v>40</v>
      </c>
      <c r="D676" s="3" t="s">
        <v>51</v>
      </c>
      <c r="E676" s="2">
        <v>2559</v>
      </c>
      <c r="F676" s="4">
        <v>10</v>
      </c>
      <c r="G676" s="4">
        <v>15</v>
      </c>
      <c r="H676" s="4">
        <v>38385</v>
      </c>
      <c r="I676" s="4">
        <v>5757.75</v>
      </c>
      <c r="J676" s="4">
        <v>32627.25</v>
      </c>
      <c r="K676" s="4">
        <v>25590</v>
      </c>
      <c r="L676" s="4">
        <v>7037.25</v>
      </c>
      <c r="M676" s="5">
        <v>41852</v>
      </c>
      <c r="N676" s="6">
        <v>8</v>
      </c>
      <c r="O676" s="3" t="s">
        <v>35</v>
      </c>
      <c r="P676" s="7" t="s">
        <v>21</v>
      </c>
    </row>
    <row r="677" spans="1:16" ht="13" x14ac:dyDescent="0.6">
      <c r="A677" s="2" t="s">
        <v>16</v>
      </c>
      <c r="B677" s="2" t="s">
        <v>39</v>
      </c>
      <c r="C677" s="3" t="s">
        <v>40</v>
      </c>
      <c r="D677" s="3" t="s">
        <v>51</v>
      </c>
      <c r="E677" s="2">
        <v>267</v>
      </c>
      <c r="F677" s="4">
        <v>10</v>
      </c>
      <c r="G677" s="4">
        <v>20</v>
      </c>
      <c r="H677" s="4">
        <v>5340</v>
      </c>
      <c r="I677" s="4">
        <v>801</v>
      </c>
      <c r="J677" s="4">
        <v>4539</v>
      </c>
      <c r="K677" s="4">
        <v>2670</v>
      </c>
      <c r="L677" s="4">
        <v>1869</v>
      </c>
      <c r="M677" s="5">
        <v>41548</v>
      </c>
      <c r="N677" s="6">
        <v>10</v>
      </c>
      <c r="O677" s="3" t="s">
        <v>37</v>
      </c>
      <c r="P677" s="7" t="s">
        <v>38</v>
      </c>
    </row>
    <row r="678" spans="1:16" ht="13" x14ac:dyDescent="0.6">
      <c r="A678" s="2" t="s">
        <v>31</v>
      </c>
      <c r="B678" s="2" t="s">
        <v>22</v>
      </c>
      <c r="C678" s="3" t="s">
        <v>40</v>
      </c>
      <c r="D678" s="3" t="s">
        <v>51</v>
      </c>
      <c r="E678" s="2">
        <v>1085</v>
      </c>
      <c r="F678" s="4">
        <v>10</v>
      </c>
      <c r="G678" s="4">
        <v>125</v>
      </c>
      <c r="H678" s="4">
        <v>135625</v>
      </c>
      <c r="I678" s="4">
        <v>20343.75</v>
      </c>
      <c r="J678" s="4">
        <v>115281.25</v>
      </c>
      <c r="K678" s="4">
        <v>130200</v>
      </c>
      <c r="L678" s="4">
        <v>-14918.75</v>
      </c>
      <c r="M678" s="5">
        <v>41913</v>
      </c>
      <c r="N678" s="6">
        <v>10</v>
      </c>
      <c r="O678" s="3" t="s">
        <v>37</v>
      </c>
      <c r="P678" s="7" t="s">
        <v>21</v>
      </c>
    </row>
    <row r="679" spans="1:16" ht="13" x14ac:dyDescent="0.6">
      <c r="A679" s="2" t="s">
        <v>23</v>
      </c>
      <c r="B679" s="2" t="s">
        <v>22</v>
      </c>
      <c r="C679" s="3" t="s">
        <v>40</v>
      </c>
      <c r="D679" s="3" t="s">
        <v>51</v>
      </c>
      <c r="E679" s="2">
        <v>1175</v>
      </c>
      <c r="F679" s="4">
        <v>10</v>
      </c>
      <c r="G679" s="4">
        <v>15</v>
      </c>
      <c r="H679" s="4">
        <v>17625</v>
      </c>
      <c r="I679" s="4">
        <v>2643.75</v>
      </c>
      <c r="J679" s="4">
        <v>14981.25</v>
      </c>
      <c r="K679" s="4">
        <v>11750</v>
      </c>
      <c r="L679" s="4">
        <v>3231.25</v>
      </c>
      <c r="M679" s="5">
        <v>41913</v>
      </c>
      <c r="N679" s="6">
        <v>10</v>
      </c>
      <c r="O679" s="3" t="s">
        <v>37</v>
      </c>
      <c r="P679" s="7" t="s">
        <v>21</v>
      </c>
    </row>
    <row r="680" spans="1:16" ht="13" x14ac:dyDescent="0.6">
      <c r="A680" s="2" t="s">
        <v>16</v>
      </c>
      <c r="B680" s="2" t="s">
        <v>39</v>
      </c>
      <c r="C680" s="3" t="s">
        <v>40</v>
      </c>
      <c r="D680" s="3" t="s">
        <v>51</v>
      </c>
      <c r="E680" s="2">
        <v>2007</v>
      </c>
      <c r="F680" s="4">
        <v>10</v>
      </c>
      <c r="G680" s="4">
        <v>350</v>
      </c>
      <c r="H680" s="4">
        <v>702450</v>
      </c>
      <c r="I680" s="4">
        <v>105367.5</v>
      </c>
      <c r="J680" s="4">
        <v>597082.5</v>
      </c>
      <c r="K680" s="4">
        <v>521820</v>
      </c>
      <c r="L680" s="4">
        <v>75262.5</v>
      </c>
      <c r="M680" s="5">
        <v>41579</v>
      </c>
      <c r="N680" s="6">
        <v>11</v>
      </c>
      <c r="O680" s="3" t="s">
        <v>43</v>
      </c>
      <c r="P680" s="7" t="s">
        <v>38</v>
      </c>
    </row>
    <row r="681" spans="1:16" ht="13" x14ac:dyDescent="0.6">
      <c r="A681" s="2" t="s">
        <v>16</v>
      </c>
      <c r="B681" s="2" t="s">
        <v>26</v>
      </c>
      <c r="C681" s="3" t="s">
        <v>40</v>
      </c>
      <c r="D681" s="3" t="s">
        <v>51</v>
      </c>
      <c r="E681" s="2">
        <v>2151</v>
      </c>
      <c r="F681" s="4">
        <v>10</v>
      </c>
      <c r="G681" s="4">
        <v>350</v>
      </c>
      <c r="H681" s="4">
        <v>752850</v>
      </c>
      <c r="I681" s="4">
        <v>112927.5</v>
      </c>
      <c r="J681" s="4">
        <v>639922.5</v>
      </c>
      <c r="K681" s="4">
        <v>559260</v>
      </c>
      <c r="L681" s="4">
        <v>80662.5</v>
      </c>
      <c r="M681" s="5">
        <v>41579</v>
      </c>
      <c r="N681" s="6">
        <v>11</v>
      </c>
      <c r="O681" s="3" t="s">
        <v>43</v>
      </c>
      <c r="P681" s="7" t="s">
        <v>38</v>
      </c>
    </row>
    <row r="682" spans="1:16" ht="13" x14ac:dyDescent="0.6">
      <c r="A682" s="2" t="s">
        <v>30</v>
      </c>
      <c r="B682" s="2" t="s">
        <v>39</v>
      </c>
      <c r="C682" s="3" t="s">
        <v>40</v>
      </c>
      <c r="D682" s="3" t="s">
        <v>51</v>
      </c>
      <c r="E682" s="2">
        <v>914</v>
      </c>
      <c r="F682" s="4">
        <v>10</v>
      </c>
      <c r="G682" s="4">
        <v>12</v>
      </c>
      <c r="H682" s="4">
        <v>10968</v>
      </c>
      <c r="I682" s="4">
        <v>1645.2</v>
      </c>
      <c r="J682" s="4">
        <v>9322.7999999999993</v>
      </c>
      <c r="K682" s="4">
        <v>2742</v>
      </c>
      <c r="L682" s="4">
        <v>6580.7999999999993</v>
      </c>
      <c r="M682" s="5">
        <v>41974</v>
      </c>
      <c r="N682" s="6">
        <v>12</v>
      </c>
      <c r="O682" s="3" t="s">
        <v>27</v>
      </c>
      <c r="P682" s="7" t="s">
        <v>21</v>
      </c>
    </row>
    <row r="683" spans="1:16" ht="13" x14ac:dyDescent="0.6">
      <c r="A683" s="2" t="s">
        <v>16</v>
      </c>
      <c r="B683" s="2" t="s">
        <v>24</v>
      </c>
      <c r="C683" s="3" t="s">
        <v>40</v>
      </c>
      <c r="D683" s="3" t="s">
        <v>51</v>
      </c>
      <c r="E683" s="2">
        <v>293</v>
      </c>
      <c r="F683" s="4">
        <v>10</v>
      </c>
      <c r="G683" s="4">
        <v>20</v>
      </c>
      <c r="H683" s="4">
        <v>5860</v>
      </c>
      <c r="I683" s="4">
        <v>879</v>
      </c>
      <c r="J683" s="4">
        <v>4981</v>
      </c>
      <c r="K683" s="4">
        <v>2930</v>
      </c>
      <c r="L683" s="4">
        <v>2051</v>
      </c>
      <c r="M683" s="5">
        <v>41974</v>
      </c>
      <c r="N683" s="6">
        <v>12</v>
      </c>
      <c r="O683" s="3" t="s">
        <v>27</v>
      </c>
      <c r="P683" s="7" t="s">
        <v>21</v>
      </c>
    </row>
    <row r="684" spans="1:16" ht="13" x14ac:dyDescent="0.6">
      <c r="A684" s="2" t="s">
        <v>30</v>
      </c>
      <c r="B684" s="2" t="s">
        <v>26</v>
      </c>
      <c r="C684" s="3" t="s">
        <v>44</v>
      </c>
      <c r="D684" s="3" t="s">
        <v>51</v>
      </c>
      <c r="E684" s="2">
        <v>500</v>
      </c>
      <c r="F684" s="4">
        <v>120</v>
      </c>
      <c r="G684" s="4">
        <v>12</v>
      </c>
      <c r="H684" s="4">
        <v>6000</v>
      </c>
      <c r="I684" s="4">
        <v>900</v>
      </c>
      <c r="J684" s="4">
        <v>5100</v>
      </c>
      <c r="K684" s="4">
        <v>1500</v>
      </c>
      <c r="L684" s="4">
        <v>3600</v>
      </c>
      <c r="M684" s="5">
        <v>41699</v>
      </c>
      <c r="N684" s="6">
        <v>3</v>
      </c>
      <c r="O684" s="3" t="s">
        <v>29</v>
      </c>
      <c r="P684" s="7" t="s">
        <v>21</v>
      </c>
    </row>
    <row r="685" spans="1:16" ht="13" x14ac:dyDescent="0.6">
      <c r="A685" s="2" t="s">
        <v>23</v>
      </c>
      <c r="B685" s="2" t="s">
        <v>24</v>
      </c>
      <c r="C685" s="3" t="s">
        <v>44</v>
      </c>
      <c r="D685" s="3" t="s">
        <v>51</v>
      </c>
      <c r="E685" s="2">
        <v>2826</v>
      </c>
      <c r="F685" s="4">
        <v>120</v>
      </c>
      <c r="G685" s="4">
        <v>15</v>
      </c>
      <c r="H685" s="4">
        <v>42390</v>
      </c>
      <c r="I685" s="4">
        <v>6358.5</v>
      </c>
      <c r="J685" s="4">
        <v>36031.5</v>
      </c>
      <c r="K685" s="4">
        <v>28260</v>
      </c>
      <c r="L685" s="4">
        <v>7771.5</v>
      </c>
      <c r="M685" s="5">
        <v>41760</v>
      </c>
      <c r="N685" s="6">
        <v>5</v>
      </c>
      <c r="O685" s="3" t="s">
        <v>49</v>
      </c>
      <c r="P685" s="7" t="s">
        <v>21</v>
      </c>
    </row>
    <row r="686" spans="1:16" ht="13" x14ac:dyDescent="0.6">
      <c r="A686" s="2" t="s">
        <v>31</v>
      </c>
      <c r="B686" s="2" t="s">
        <v>24</v>
      </c>
      <c r="C686" s="3" t="s">
        <v>44</v>
      </c>
      <c r="D686" s="3" t="s">
        <v>51</v>
      </c>
      <c r="E686" s="2">
        <v>663</v>
      </c>
      <c r="F686" s="4">
        <v>120</v>
      </c>
      <c r="G686" s="4">
        <v>125</v>
      </c>
      <c r="H686" s="4">
        <v>82875</v>
      </c>
      <c r="I686" s="4">
        <v>12431.25</v>
      </c>
      <c r="J686" s="4">
        <v>70443.75</v>
      </c>
      <c r="K686" s="4">
        <v>79560</v>
      </c>
      <c r="L686" s="4">
        <v>-9116.25</v>
      </c>
      <c r="M686" s="5">
        <v>41883</v>
      </c>
      <c r="N686" s="6">
        <v>9</v>
      </c>
      <c r="O686" s="3" t="s">
        <v>36</v>
      </c>
      <c r="P686" s="7" t="s">
        <v>21</v>
      </c>
    </row>
    <row r="687" spans="1:16" ht="13" x14ac:dyDescent="0.6">
      <c r="A687" s="2" t="s">
        <v>42</v>
      </c>
      <c r="B687" s="2" t="s">
        <v>39</v>
      </c>
      <c r="C687" s="3" t="s">
        <v>44</v>
      </c>
      <c r="D687" s="3" t="s">
        <v>51</v>
      </c>
      <c r="E687" s="2">
        <v>2574</v>
      </c>
      <c r="F687" s="4">
        <v>120</v>
      </c>
      <c r="G687" s="4">
        <v>300</v>
      </c>
      <c r="H687" s="4">
        <v>772200</v>
      </c>
      <c r="I687" s="4">
        <v>115830</v>
      </c>
      <c r="J687" s="4">
        <v>656370</v>
      </c>
      <c r="K687" s="4">
        <v>643500</v>
      </c>
      <c r="L687" s="4">
        <v>12870</v>
      </c>
      <c r="M687" s="5">
        <v>41579</v>
      </c>
      <c r="N687" s="6">
        <v>11</v>
      </c>
      <c r="O687" s="3" t="s">
        <v>43</v>
      </c>
      <c r="P687" s="7" t="s">
        <v>38</v>
      </c>
    </row>
    <row r="688" spans="1:16" ht="13" x14ac:dyDescent="0.6">
      <c r="A688" s="2" t="s">
        <v>31</v>
      </c>
      <c r="B688" s="2" t="s">
        <v>39</v>
      </c>
      <c r="C688" s="3" t="s">
        <v>44</v>
      </c>
      <c r="D688" s="3" t="s">
        <v>51</v>
      </c>
      <c r="E688" s="2">
        <v>2438</v>
      </c>
      <c r="F688" s="4">
        <v>120</v>
      </c>
      <c r="G688" s="4">
        <v>125</v>
      </c>
      <c r="H688" s="4">
        <v>304750</v>
      </c>
      <c r="I688" s="4">
        <v>45712.5</v>
      </c>
      <c r="J688" s="4">
        <v>259037.5</v>
      </c>
      <c r="K688" s="4">
        <v>292560</v>
      </c>
      <c r="L688" s="4">
        <v>-33522.5</v>
      </c>
      <c r="M688" s="5">
        <v>41609</v>
      </c>
      <c r="N688" s="6">
        <v>12</v>
      </c>
      <c r="O688" s="3" t="s">
        <v>27</v>
      </c>
      <c r="P688" s="7" t="s">
        <v>38</v>
      </c>
    </row>
    <row r="689" spans="1:16" ht="13" x14ac:dyDescent="0.6">
      <c r="A689" s="2" t="s">
        <v>30</v>
      </c>
      <c r="B689" s="2" t="s">
        <v>39</v>
      </c>
      <c r="C689" s="3" t="s">
        <v>44</v>
      </c>
      <c r="D689" s="3" t="s">
        <v>51</v>
      </c>
      <c r="E689" s="2">
        <v>914</v>
      </c>
      <c r="F689" s="4">
        <v>120</v>
      </c>
      <c r="G689" s="4">
        <v>12</v>
      </c>
      <c r="H689" s="4">
        <v>10968</v>
      </c>
      <c r="I689" s="4">
        <v>1645.2</v>
      </c>
      <c r="J689" s="4">
        <v>9322.7999999999993</v>
      </c>
      <c r="K689" s="4">
        <v>2742</v>
      </c>
      <c r="L689" s="4">
        <v>6580.7999999999993</v>
      </c>
      <c r="M689" s="5">
        <v>41974</v>
      </c>
      <c r="N689" s="6">
        <v>12</v>
      </c>
      <c r="O689" s="3" t="s">
        <v>27</v>
      </c>
      <c r="P689" s="7" t="s">
        <v>21</v>
      </c>
    </row>
    <row r="690" spans="1:16" ht="13" x14ac:dyDescent="0.6">
      <c r="A690" s="2" t="s">
        <v>16</v>
      </c>
      <c r="B690" s="2" t="s">
        <v>17</v>
      </c>
      <c r="C690" s="3" t="s">
        <v>45</v>
      </c>
      <c r="D690" s="3" t="s">
        <v>51</v>
      </c>
      <c r="E690" s="2">
        <v>865.5</v>
      </c>
      <c r="F690" s="4">
        <v>250</v>
      </c>
      <c r="G690" s="4">
        <v>20</v>
      </c>
      <c r="H690" s="4">
        <v>17310</v>
      </c>
      <c r="I690" s="4">
        <v>2596.5</v>
      </c>
      <c r="J690" s="4">
        <v>14713.5</v>
      </c>
      <c r="K690" s="4">
        <v>8655</v>
      </c>
      <c r="L690" s="4">
        <v>6058.5</v>
      </c>
      <c r="M690" s="5">
        <v>41821</v>
      </c>
      <c r="N690" s="6">
        <v>7</v>
      </c>
      <c r="O690" s="3" t="s">
        <v>32</v>
      </c>
      <c r="P690" s="7" t="s">
        <v>21</v>
      </c>
    </row>
    <row r="691" spans="1:16" ht="13" x14ac:dyDescent="0.6">
      <c r="A691" s="2" t="s">
        <v>23</v>
      </c>
      <c r="B691" s="2" t="s">
        <v>22</v>
      </c>
      <c r="C691" s="3" t="s">
        <v>45</v>
      </c>
      <c r="D691" s="3" t="s">
        <v>51</v>
      </c>
      <c r="E691" s="2">
        <v>492</v>
      </c>
      <c r="F691" s="4">
        <v>250</v>
      </c>
      <c r="G691" s="4">
        <v>15</v>
      </c>
      <c r="H691" s="4">
        <v>7380</v>
      </c>
      <c r="I691" s="4">
        <v>1107</v>
      </c>
      <c r="J691" s="4">
        <v>6273</v>
      </c>
      <c r="K691" s="4">
        <v>4920</v>
      </c>
      <c r="L691" s="4">
        <v>1353</v>
      </c>
      <c r="M691" s="5">
        <v>41821</v>
      </c>
      <c r="N691" s="6">
        <v>7</v>
      </c>
      <c r="O691" s="3" t="s">
        <v>32</v>
      </c>
      <c r="P691" s="7" t="s">
        <v>21</v>
      </c>
    </row>
    <row r="692" spans="1:16" ht="13" x14ac:dyDescent="0.6">
      <c r="A692" s="2" t="s">
        <v>16</v>
      </c>
      <c r="B692" s="2" t="s">
        <v>39</v>
      </c>
      <c r="C692" s="3" t="s">
        <v>45</v>
      </c>
      <c r="D692" s="3" t="s">
        <v>51</v>
      </c>
      <c r="E692" s="2">
        <v>267</v>
      </c>
      <c r="F692" s="4">
        <v>250</v>
      </c>
      <c r="G692" s="4">
        <v>20</v>
      </c>
      <c r="H692" s="4">
        <v>5340</v>
      </c>
      <c r="I692" s="4">
        <v>801</v>
      </c>
      <c r="J692" s="4">
        <v>4539</v>
      </c>
      <c r="K692" s="4">
        <v>2670</v>
      </c>
      <c r="L692" s="4">
        <v>1869</v>
      </c>
      <c r="M692" s="5">
        <v>41548</v>
      </c>
      <c r="N692" s="6">
        <v>10</v>
      </c>
      <c r="O692" s="3" t="s">
        <v>37</v>
      </c>
      <c r="P692" s="7" t="s">
        <v>38</v>
      </c>
    </row>
    <row r="693" spans="1:16" ht="13" x14ac:dyDescent="0.6">
      <c r="A693" s="2" t="s">
        <v>23</v>
      </c>
      <c r="B693" s="2" t="s">
        <v>22</v>
      </c>
      <c r="C693" s="3" t="s">
        <v>45</v>
      </c>
      <c r="D693" s="3" t="s">
        <v>51</v>
      </c>
      <c r="E693" s="2">
        <v>1175</v>
      </c>
      <c r="F693" s="4">
        <v>250</v>
      </c>
      <c r="G693" s="4">
        <v>15</v>
      </c>
      <c r="H693" s="4">
        <v>17625</v>
      </c>
      <c r="I693" s="4">
        <v>2643.75</v>
      </c>
      <c r="J693" s="4">
        <v>14981.25</v>
      </c>
      <c r="K693" s="4">
        <v>11750</v>
      </c>
      <c r="L693" s="4">
        <v>3231.25</v>
      </c>
      <c r="M693" s="5">
        <v>41913</v>
      </c>
      <c r="N693" s="6">
        <v>10</v>
      </c>
      <c r="O693" s="3" t="s">
        <v>37</v>
      </c>
      <c r="P693" s="7" t="s">
        <v>21</v>
      </c>
    </row>
    <row r="694" spans="1:16" ht="13" x14ac:dyDescent="0.6">
      <c r="A694" s="2" t="s">
        <v>31</v>
      </c>
      <c r="B694" s="2" t="s">
        <v>17</v>
      </c>
      <c r="C694" s="3" t="s">
        <v>45</v>
      </c>
      <c r="D694" s="3" t="s">
        <v>51</v>
      </c>
      <c r="E694" s="2">
        <v>2954</v>
      </c>
      <c r="F694" s="4">
        <v>250</v>
      </c>
      <c r="G694" s="4">
        <v>125</v>
      </c>
      <c r="H694" s="4">
        <v>369250</v>
      </c>
      <c r="I694" s="4">
        <v>55387.5</v>
      </c>
      <c r="J694" s="4">
        <v>313862.5</v>
      </c>
      <c r="K694" s="4">
        <v>354480</v>
      </c>
      <c r="L694" s="4">
        <v>-40617.5</v>
      </c>
      <c r="M694" s="5">
        <v>41579</v>
      </c>
      <c r="N694" s="6">
        <v>11</v>
      </c>
      <c r="O694" s="3" t="s">
        <v>43</v>
      </c>
      <c r="P694" s="7" t="s">
        <v>38</v>
      </c>
    </row>
    <row r="695" spans="1:16" ht="13" x14ac:dyDescent="0.6">
      <c r="A695" s="2" t="s">
        <v>31</v>
      </c>
      <c r="B695" s="2" t="s">
        <v>22</v>
      </c>
      <c r="C695" s="3" t="s">
        <v>45</v>
      </c>
      <c r="D695" s="3" t="s">
        <v>51</v>
      </c>
      <c r="E695" s="2">
        <v>552</v>
      </c>
      <c r="F695" s="4">
        <v>250</v>
      </c>
      <c r="G695" s="4">
        <v>125</v>
      </c>
      <c r="H695" s="4">
        <v>69000</v>
      </c>
      <c r="I695" s="4">
        <v>10350</v>
      </c>
      <c r="J695" s="4">
        <v>58650</v>
      </c>
      <c r="K695" s="4">
        <v>66240</v>
      </c>
      <c r="L695" s="4">
        <v>-7590</v>
      </c>
      <c r="M695" s="5">
        <v>41944</v>
      </c>
      <c r="N695" s="6">
        <v>11</v>
      </c>
      <c r="O695" s="3" t="s">
        <v>43</v>
      </c>
      <c r="P695" s="7" t="s">
        <v>21</v>
      </c>
    </row>
    <row r="696" spans="1:16" ht="13" x14ac:dyDescent="0.6">
      <c r="A696" s="2" t="s">
        <v>16</v>
      </c>
      <c r="B696" s="2" t="s">
        <v>24</v>
      </c>
      <c r="C696" s="3" t="s">
        <v>45</v>
      </c>
      <c r="D696" s="3" t="s">
        <v>51</v>
      </c>
      <c r="E696" s="2">
        <v>293</v>
      </c>
      <c r="F696" s="4">
        <v>250</v>
      </c>
      <c r="G696" s="4">
        <v>20</v>
      </c>
      <c r="H696" s="4">
        <v>5860</v>
      </c>
      <c r="I696" s="4">
        <v>879</v>
      </c>
      <c r="J696" s="4">
        <v>4981</v>
      </c>
      <c r="K696" s="4">
        <v>2930</v>
      </c>
      <c r="L696" s="4">
        <v>2051</v>
      </c>
      <c r="M696" s="5">
        <v>41974</v>
      </c>
      <c r="N696" s="6">
        <v>12</v>
      </c>
      <c r="O696" s="3" t="s">
        <v>27</v>
      </c>
      <c r="P696" s="7" t="s">
        <v>21</v>
      </c>
    </row>
    <row r="697" spans="1:16" ht="13" x14ac:dyDescent="0.6">
      <c r="A697" s="2" t="s">
        <v>42</v>
      </c>
      <c r="B697" s="2" t="s">
        <v>24</v>
      </c>
      <c r="C697" s="3" t="s">
        <v>47</v>
      </c>
      <c r="D697" s="3" t="s">
        <v>51</v>
      </c>
      <c r="E697" s="2">
        <v>2475</v>
      </c>
      <c r="F697" s="4">
        <v>260</v>
      </c>
      <c r="G697" s="4">
        <v>300</v>
      </c>
      <c r="H697" s="4">
        <v>742500</v>
      </c>
      <c r="I697" s="4">
        <v>111375</v>
      </c>
      <c r="J697" s="4">
        <v>631125</v>
      </c>
      <c r="K697" s="4">
        <v>618750</v>
      </c>
      <c r="L697" s="4">
        <v>12375</v>
      </c>
      <c r="M697" s="5">
        <v>41699</v>
      </c>
      <c r="N697" s="6">
        <v>3</v>
      </c>
      <c r="O697" s="3" t="s">
        <v>29</v>
      </c>
      <c r="P697" s="7" t="s">
        <v>21</v>
      </c>
    </row>
    <row r="698" spans="1:16" ht="13" x14ac:dyDescent="0.6">
      <c r="A698" s="2" t="s">
        <v>42</v>
      </c>
      <c r="B698" s="2" t="s">
        <v>26</v>
      </c>
      <c r="C698" s="3" t="s">
        <v>47</v>
      </c>
      <c r="D698" s="3" t="s">
        <v>51</v>
      </c>
      <c r="E698" s="2">
        <v>546</v>
      </c>
      <c r="F698" s="4">
        <v>260</v>
      </c>
      <c r="G698" s="4">
        <v>300</v>
      </c>
      <c r="H698" s="4">
        <v>163800</v>
      </c>
      <c r="I698" s="4">
        <v>24570</v>
      </c>
      <c r="J698" s="4">
        <v>139230</v>
      </c>
      <c r="K698" s="4">
        <v>136500</v>
      </c>
      <c r="L698" s="4">
        <v>2730</v>
      </c>
      <c r="M698" s="5">
        <v>41913</v>
      </c>
      <c r="N698" s="6">
        <v>10</v>
      </c>
      <c r="O698" s="3" t="s">
        <v>37</v>
      </c>
      <c r="P698" s="7" t="s">
        <v>21</v>
      </c>
    </row>
    <row r="699" spans="1:16" ht="13" x14ac:dyDescent="0.6">
      <c r="A699" s="2" t="s">
        <v>16</v>
      </c>
      <c r="B699" s="2" t="s">
        <v>26</v>
      </c>
      <c r="C699" s="3" t="s">
        <v>28</v>
      </c>
      <c r="D699" s="3" t="s">
        <v>51</v>
      </c>
      <c r="E699" s="2">
        <v>1368</v>
      </c>
      <c r="F699" s="4">
        <v>5</v>
      </c>
      <c r="G699" s="4">
        <v>7</v>
      </c>
      <c r="H699" s="4">
        <v>9576</v>
      </c>
      <c r="I699" s="4">
        <v>1436.4</v>
      </c>
      <c r="J699" s="4">
        <v>8139.6</v>
      </c>
      <c r="K699" s="4">
        <v>6840</v>
      </c>
      <c r="L699" s="4">
        <v>1299.6000000000004</v>
      </c>
      <c r="M699" s="5">
        <v>41671</v>
      </c>
      <c r="N699" s="6">
        <v>2</v>
      </c>
      <c r="O699" s="3" t="s">
        <v>41</v>
      </c>
      <c r="P699" s="7" t="s">
        <v>21</v>
      </c>
    </row>
    <row r="700" spans="1:16" ht="13" x14ac:dyDescent="0.6">
      <c r="A700" s="2" t="s">
        <v>16</v>
      </c>
      <c r="B700" s="2" t="s">
        <v>17</v>
      </c>
      <c r="C700" s="3" t="s">
        <v>40</v>
      </c>
      <c r="D700" s="3" t="s">
        <v>51</v>
      </c>
      <c r="E700" s="2">
        <v>723</v>
      </c>
      <c r="F700" s="4">
        <v>10</v>
      </c>
      <c r="G700" s="4">
        <v>7</v>
      </c>
      <c r="H700" s="4">
        <v>5061</v>
      </c>
      <c r="I700" s="4">
        <v>759.15000000000009</v>
      </c>
      <c r="J700" s="4">
        <v>4301.8500000000004</v>
      </c>
      <c r="K700" s="4">
        <v>3615</v>
      </c>
      <c r="L700" s="4">
        <v>686.85000000000014</v>
      </c>
      <c r="M700" s="5">
        <v>41730</v>
      </c>
      <c r="N700" s="6">
        <v>4</v>
      </c>
      <c r="O700" s="3" t="s">
        <v>46</v>
      </c>
      <c r="P700" s="7" t="s">
        <v>21</v>
      </c>
    </row>
    <row r="701" spans="1:16" ht="13" x14ac:dyDescent="0.6">
      <c r="A701" s="2" t="s">
        <v>30</v>
      </c>
      <c r="B701" s="2" t="s">
        <v>39</v>
      </c>
      <c r="C701" s="3" t="s">
        <v>45</v>
      </c>
      <c r="D701" s="3" t="s">
        <v>51</v>
      </c>
      <c r="E701" s="2">
        <v>1806</v>
      </c>
      <c r="F701" s="4">
        <v>250</v>
      </c>
      <c r="G701" s="4">
        <v>12</v>
      </c>
      <c r="H701" s="4">
        <v>21672</v>
      </c>
      <c r="I701" s="4">
        <v>3250.8</v>
      </c>
      <c r="J701" s="4">
        <v>18421.2</v>
      </c>
      <c r="K701" s="4">
        <v>5418</v>
      </c>
      <c r="L701" s="4">
        <v>13003.2</v>
      </c>
      <c r="M701" s="5">
        <v>41760</v>
      </c>
      <c r="N701" s="6">
        <v>5</v>
      </c>
      <c r="O701" s="3" t="s">
        <v>49</v>
      </c>
      <c r="P701" s="7" t="s">
        <v>21</v>
      </c>
    </row>
    <row r="702" spans="1:16" ht="13" x14ac:dyDescent="0.6">
      <c r="C702" s="9"/>
      <c r="E702" s="3"/>
      <c r="F702" s="4"/>
      <c r="G702" s="4"/>
      <c r="H702" s="4"/>
      <c r="I702" s="4"/>
      <c r="J702" s="4"/>
      <c r="K702" s="4"/>
      <c r="L702" s="4"/>
      <c r="M702" s="5"/>
      <c r="N702" s="6"/>
      <c r="P702" s="7"/>
    </row>
    <row r="703" spans="1:16" ht="13" x14ac:dyDescent="0.6">
      <c r="C703" s="9"/>
      <c r="E703" s="3"/>
      <c r="F703" s="4"/>
      <c r="G703" s="4"/>
      <c r="H703" s="4"/>
      <c r="I703" s="4"/>
      <c r="J703" s="4"/>
      <c r="K703" s="4"/>
      <c r="L703" s="4"/>
      <c r="M703" s="5"/>
      <c r="N703" s="6"/>
      <c r="P703" s="7"/>
    </row>
    <row r="704" spans="1:16" ht="13" x14ac:dyDescent="0.6">
      <c r="C704" s="9"/>
      <c r="E704" s="3"/>
      <c r="F704" s="4"/>
      <c r="G704" s="4"/>
      <c r="H704" s="4"/>
      <c r="I704" s="4"/>
      <c r="J704" s="4"/>
      <c r="K704" s="4"/>
      <c r="L704" s="4"/>
      <c r="M704" s="5"/>
      <c r="N704" s="6"/>
      <c r="P704" s="7"/>
    </row>
    <row r="705" spans="3:16" ht="13" x14ac:dyDescent="0.6">
      <c r="C705" s="9"/>
      <c r="E705" s="3"/>
      <c r="F705" s="4"/>
      <c r="G705" s="4"/>
      <c r="H705" s="4"/>
      <c r="I705" s="4"/>
      <c r="J705" s="4"/>
      <c r="K705" s="4"/>
      <c r="L705" s="4"/>
      <c r="M705" s="5"/>
      <c r="N705" s="6"/>
      <c r="P705" s="7"/>
    </row>
    <row r="706" spans="3:16" ht="13" x14ac:dyDescent="0.6">
      <c r="C706" s="9"/>
      <c r="E706" s="3"/>
      <c r="F706" s="4"/>
      <c r="G706" s="4"/>
      <c r="H706" s="4"/>
      <c r="I706" s="4"/>
      <c r="J706" s="4"/>
      <c r="K706" s="4"/>
      <c r="L706" s="4"/>
      <c r="M706" s="5"/>
      <c r="N706" s="6"/>
      <c r="P706" s="7"/>
    </row>
    <row r="707" spans="3:16" ht="13" x14ac:dyDescent="0.6">
      <c r="C707" s="9"/>
      <c r="E707" s="3"/>
      <c r="F707" s="4"/>
      <c r="G707" s="4"/>
      <c r="H707" s="4"/>
      <c r="I707" s="4"/>
      <c r="J707" s="4"/>
      <c r="K707" s="4"/>
      <c r="L707" s="4"/>
      <c r="M707" s="5"/>
      <c r="N707" s="6"/>
      <c r="P707" s="7"/>
    </row>
    <row r="708" spans="3:16" ht="13" x14ac:dyDescent="0.6">
      <c r="C708" s="9"/>
      <c r="E708" s="3"/>
      <c r="F708" s="4"/>
      <c r="G708" s="4"/>
      <c r="H708" s="4"/>
      <c r="I708" s="4"/>
      <c r="J708" s="4"/>
      <c r="K708" s="4"/>
      <c r="L708" s="4"/>
      <c r="M708" s="5"/>
      <c r="N708" s="6"/>
      <c r="P708" s="7"/>
    </row>
    <row r="709" spans="3:16" ht="13" x14ac:dyDescent="0.6">
      <c r="C709" s="9"/>
      <c r="E709" s="3"/>
      <c r="F709" s="4"/>
      <c r="G709" s="4"/>
      <c r="H709" s="4"/>
      <c r="I709" s="4"/>
      <c r="J709" s="4"/>
      <c r="K709" s="4"/>
      <c r="L709" s="4"/>
      <c r="M709" s="5"/>
      <c r="N709" s="6"/>
      <c r="P709" s="7"/>
    </row>
    <row r="710" spans="3:16" ht="13" x14ac:dyDescent="0.6">
      <c r="C710" s="9"/>
      <c r="E710" s="3"/>
      <c r="F710" s="4"/>
      <c r="G710" s="4"/>
      <c r="H710" s="4"/>
      <c r="I710" s="4"/>
      <c r="J710" s="4"/>
      <c r="K710" s="4"/>
      <c r="L710" s="4"/>
      <c r="M710" s="5"/>
      <c r="N710" s="6"/>
      <c r="P710" s="7"/>
    </row>
    <row r="711" spans="3:16" ht="13" x14ac:dyDescent="0.6">
      <c r="C711" s="9"/>
      <c r="E711" s="3"/>
      <c r="F711" s="4"/>
      <c r="G711" s="4"/>
      <c r="H711" s="4"/>
      <c r="I711" s="4"/>
      <c r="J711" s="4"/>
      <c r="K711" s="4"/>
      <c r="L711" s="4"/>
      <c r="M711" s="5"/>
      <c r="N711" s="6"/>
      <c r="P711" s="7"/>
    </row>
    <row r="712" spans="3:16" ht="13" x14ac:dyDescent="0.6">
      <c r="C712" s="9"/>
      <c r="E712" s="3"/>
      <c r="F712" s="4"/>
      <c r="G712" s="4"/>
      <c r="H712" s="4"/>
      <c r="I712" s="4"/>
      <c r="J712" s="4"/>
      <c r="K712" s="4"/>
      <c r="L712" s="4"/>
      <c r="M712" s="5"/>
      <c r="N712" s="6"/>
      <c r="P712" s="7"/>
    </row>
    <row r="713" spans="3:16" ht="13" x14ac:dyDescent="0.6">
      <c r="C713" s="9"/>
      <c r="E713" s="3"/>
      <c r="F713" s="4"/>
      <c r="G713" s="4"/>
      <c r="H713" s="4"/>
      <c r="I713" s="4"/>
      <c r="J713" s="4"/>
      <c r="K713" s="4"/>
      <c r="L713" s="4"/>
      <c r="M713" s="5"/>
      <c r="N713" s="6"/>
      <c r="P713" s="7"/>
    </row>
    <row r="714" spans="3:16" ht="13" x14ac:dyDescent="0.6">
      <c r="C714" s="9"/>
      <c r="E714" s="3"/>
      <c r="F714" s="4"/>
      <c r="G714" s="4"/>
      <c r="H714" s="4"/>
      <c r="I714" s="4"/>
      <c r="J714" s="4"/>
      <c r="K714" s="4"/>
      <c r="L714" s="4"/>
      <c r="M714" s="5"/>
      <c r="N714" s="6"/>
      <c r="P714" s="7"/>
    </row>
    <row r="715" spans="3:16" ht="13" x14ac:dyDescent="0.6">
      <c r="C715" s="9"/>
      <c r="E715" s="3"/>
      <c r="F715" s="4"/>
      <c r="G715" s="4"/>
      <c r="H715" s="4"/>
      <c r="I715" s="4"/>
      <c r="J715" s="4"/>
      <c r="K715" s="4"/>
      <c r="L715" s="4"/>
      <c r="M715" s="5"/>
      <c r="N715" s="6"/>
      <c r="P715" s="7"/>
    </row>
    <row r="716" spans="3:16" ht="13" x14ac:dyDescent="0.6">
      <c r="C716" s="9"/>
      <c r="E716" s="3"/>
      <c r="F716" s="4"/>
      <c r="G716" s="4"/>
      <c r="H716" s="4"/>
      <c r="I716" s="4"/>
      <c r="J716" s="4"/>
      <c r="K716" s="4"/>
      <c r="L716" s="4"/>
      <c r="M716" s="5"/>
      <c r="N716" s="6"/>
      <c r="P716" s="7"/>
    </row>
    <row r="717" spans="3:16" ht="13" x14ac:dyDescent="0.6">
      <c r="C717" s="9"/>
      <c r="E717" s="3"/>
      <c r="F717" s="4"/>
      <c r="G717" s="4"/>
      <c r="H717" s="4"/>
      <c r="I717" s="4"/>
      <c r="J717" s="4"/>
      <c r="K717" s="4"/>
      <c r="L717" s="4"/>
      <c r="M717" s="5"/>
      <c r="N717" s="6"/>
      <c r="P717" s="7"/>
    </row>
    <row r="718" spans="3:16" ht="13" x14ac:dyDescent="0.6">
      <c r="C718" s="9"/>
      <c r="E718" s="3"/>
      <c r="F718" s="4"/>
      <c r="G718" s="4"/>
      <c r="H718" s="4"/>
      <c r="I718" s="4"/>
      <c r="J718" s="4"/>
      <c r="K718" s="4"/>
      <c r="L718" s="4"/>
      <c r="M718" s="5"/>
      <c r="N718" s="6"/>
      <c r="P718" s="7"/>
    </row>
    <row r="719" spans="3:16" ht="13" x14ac:dyDescent="0.6">
      <c r="C719" s="9"/>
      <c r="E719" s="3"/>
      <c r="F719" s="4"/>
      <c r="G719" s="4"/>
      <c r="H719" s="4"/>
      <c r="I719" s="4"/>
      <c r="J719" s="4"/>
      <c r="K719" s="4"/>
      <c r="L719" s="4"/>
      <c r="M719" s="5"/>
      <c r="N719" s="6"/>
      <c r="P719" s="7"/>
    </row>
    <row r="720" spans="3:16" ht="13" x14ac:dyDescent="0.6">
      <c r="C720" s="9"/>
      <c r="E720" s="3"/>
      <c r="F720" s="4"/>
      <c r="G720" s="4"/>
      <c r="H720" s="4"/>
      <c r="I720" s="4"/>
      <c r="J720" s="4"/>
      <c r="K720" s="4"/>
      <c r="L720" s="4"/>
      <c r="M720" s="5"/>
      <c r="N720" s="6"/>
      <c r="P720" s="7"/>
    </row>
    <row r="721" spans="3:16" ht="13" x14ac:dyDescent="0.6">
      <c r="C721" s="9"/>
      <c r="E721" s="3"/>
      <c r="F721" s="4"/>
      <c r="G721" s="4"/>
      <c r="H721" s="4"/>
      <c r="I721" s="4"/>
      <c r="J721" s="4"/>
      <c r="K721" s="4"/>
      <c r="L721" s="4"/>
      <c r="M721" s="5"/>
      <c r="N721" s="6"/>
      <c r="P721" s="7"/>
    </row>
    <row r="722" spans="3:16" ht="13" x14ac:dyDescent="0.6">
      <c r="C722" s="9"/>
      <c r="E722" s="3"/>
      <c r="F722" s="4"/>
      <c r="G722" s="4"/>
      <c r="H722" s="4"/>
      <c r="I722" s="4"/>
      <c r="J722" s="4"/>
      <c r="K722" s="4"/>
      <c r="L722" s="4"/>
      <c r="M722" s="5"/>
      <c r="N722" s="6"/>
      <c r="P722" s="7"/>
    </row>
    <row r="723" spans="3:16" ht="13" x14ac:dyDescent="0.6">
      <c r="C723" s="9"/>
      <c r="E723" s="3"/>
      <c r="F723" s="4"/>
      <c r="G723" s="4"/>
      <c r="H723" s="4"/>
      <c r="I723" s="4"/>
      <c r="J723" s="4"/>
      <c r="K723" s="4"/>
      <c r="L723" s="4"/>
      <c r="M723" s="5"/>
      <c r="N723" s="6"/>
      <c r="P723" s="7"/>
    </row>
    <row r="724" spans="3:16" ht="13" x14ac:dyDescent="0.6">
      <c r="C724" s="9"/>
      <c r="E724" s="3"/>
      <c r="F724" s="4"/>
      <c r="G724" s="4"/>
      <c r="H724" s="4"/>
      <c r="I724" s="4"/>
      <c r="J724" s="4"/>
      <c r="K724" s="4"/>
      <c r="L724" s="4"/>
      <c r="M724" s="5"/>
      <c r="N724" s="6"/>
      <c r="P724" s="7"/>
    </row>
    <row r="725" spans="3:16" ht="13" x14ac:dyDescent="0.6">
      <c r="C725" s="9"/>
      <c r="E725" s="3"/>
      <c r="F725" s="4"/>
      <c r="G725" s="4"/>
      <c r="H725" s="4"/>
      <c r="I725" s="4"/>
      <c r="J725" s="4"/>
      <c r="K725" s="4"/>
      <c r="L725" s="4"/>
      <c r="M725" s="5"/>
      <c r="N725" s="6"/>
      <c r="P725" s="7"/>
    </row>
    <row r="726" spans="3:16" ht="13" x14ac:dyDescent="0.6">
      <c r="C726" s="9"/>
      <c r="E726" s="3"/>
      <c r="F726" s="4"/>
      <c r="G726" s="4"/>
      <c r="H726" s="4"/>
      <c r="I726" s="4"/>
      <c r="J726" s="4"/>
      <c r="K726" s="4"/>
      <c r="L726" s="4"/>
      <c r="M726" s="5"/>
      <c r="N726" s="6"/>
      <c r="P726" s="7"/>
    </row>
    <row r="727" spans="3:16" ht="13" x14ac:dyDescent="0.6">
      <c r="C727" s="9"/>
      <c r="E727" s="3"/>
      <c r="F727" s="4"/>
      <c r="G727" s="4"/>
      <c r="H727" s="4"/>
      <c r="I727" s="4"/>
      <c r="J727" s="4"/>
      <c r="K727" s="4"/>
      <c r="L727" s="4"/>
      <c r="M727" s="5"/>
      <c r="N727" s="6"/>
      <c r="P727" s="7"/>
    </row>
    <row r="728" spans="3:16" ht="13" x14ac:dyDescent="0.6">
      <c r="C728" s="9"/>
      <c r="E728" s="3"/>
      <c r="F728" s="4"/>
      <c r="G728" s="4"/>
      <c r="H728" s="4"/>
      <c r="I728" s="4"/>
      <c r="J728" s="4"/>
      <c r="K728" s="4"/>
      <c r="L728" s="4"/>
      <c r="M728" s="5"/>
      <c r="N728" s="6"/>
      <c r="P728" s="7"/>
    </row>
    <row r="729" spans="3:16" ht="13" x14ac:dyDescent="0.6">
      <c r="C729" s="9"/>
      <c r="E729" s="3"/>
      <c r="F729" s="4"/>
      <c r="G729" s="4"/>
      <c r="H729" s="4"/>
      <c r="I729" s="4"/>
      <c r="J729" s="4"/>
      <c r="K729" s="4"/>
      <c r="L729" s="4"/>
      <c r="M729" s="5"/>
      <c r="N729" s="6"/>
      <c r="P729" s="7"/>
    </row>
    <row r="730" spans="3:16" ht="13" x14ac:dyDescent="0.6">
      <c r="C730" s="9"/>
      <c r="E730" s="3"/>
      <c r="F730" s="4"/>
      <c r="G730" s="4"/>
      <c r="H730" s="4"/>
      <c r="I730" s="4"/>
      <c r="J730" s="4"/>
      <c r="K730" s="4"/>
      <c r="L730" s="4"/>
      <c r="M730" s="5"/>
      <c r="N730" s="6"/>
      <c r="P730" s="7"/>
    </row>
    <row r="731" spans="3:16" ht="13" x14ac:dyDescent="0.6">
      <c r="C731" s="9"/>
      <c r="E731" s="3"/>
      <c r="F731" s="4"/>
      <c r="G731" s="4"/>
      <c r="H731" s="4"/>
      <c r="I731" s="4"/>
      <c r="J731" s="4"/>
      <c r="K731" s="4"/>
      <c r="L731" s="4"/>
      <c r="M731" s="5"/>
      <c r="N731" s="6"/>
      <c r="P731" s="7"/>
    </row>
    <row r="732" spans="3:16" ht="13" x14ac:dyDescent="0.6">
      <c r="C732" s="9"/>
      <c r="E732" s="3"/>
      <c r="F732" s="4"/>
      <c r="G732" s="4"/>
      <c r="H732" s="4"/>
      <c r="I732" s="4"/>
      <c r="J732" s="4"/>
      <c r="K732" s="4"/>
      <c r="L732" s="4"/>
      <c r="M732" s="5"/>
      <c r="N732" s="6"/>
      <c r="P732" s="7"/>
    </row>
    <row r="733" spans="3:16" ht="13" x14ac:dyDescent="0.6">
      <c r="C733" s="9"/>
      <c r="E733" s="3"/>
      <c r="F733" s="4"/>
      <c r="G733" s="4"/>
      <c r="H733" s="4"/>
      <c r="I733" s="4"/>
      <c r="J733" s="4"/>
      <c r="K733" s="4"/>
      <c r="L733" s="4"/>
      <c r="M733" s="5"/>
      <c r="N733" s="6"/>
      <c r="P733" s="7"/>
    </row>
    <row r="734" spans="3:16" ht="13" x14ac:dyDescent="0.6">
      <c r="C734" s="9"/>
      <c r="E734" s="3"/>
      <c r="F734" s="4"/>
      <c r="G734" s="4"/>
      <c r="H734" s="4"/>
      <c r="I734" s="4"/>
      <c r="J734" s="4"/>
      <c r="K734" s="4"/>
      <c r="L734" s="4"/>
      <c r="M734" s="5"/>
      <c r="N734" s="6"/>
      <c r="P734" s="7"/>
    </row>
    <row r="735" spans="3:16" ht="13" x14ac:dyDescent="0.6">
      <c r="C735" s="9"/>
      <c r="E735" s="3"/>
      <c r="F735" s="4"/>
      <c r="G735" s="4"/>
      <c r="H735" s="4"/>
      <c r="I735" s="4"/>
      <c r="J735" s="4"/>
      <c r="K735" s="4"/>
      <c r="L735" s="4"/>
      <c r="M735" s="5"/>
      <c r="N735" s="6"/>
      <c r="P735" s="7"/>
    </row>
    <row r="736" spans="3:16" ht="13" x14ac:dyDescent="0.6">
      <c r="C736" s="9"/>
      <c r="E736" s="3"/>
      <c r="F736" s="4"/>
      <c r="G736" s="4"/>
      <c r="H736" s="4"/>
      <c r="I736" s="4"/>
      <c r="J736" s="4"/>
      <c r="K736" s="4"/>
      <c r="L736" s="4"/>
      <c r="M736" s="5"/>
      <c r="N736" s="6"/>
      <c r="P736" s="7"/>
    </row>
    <row r="737" spans="3:16" ht="13" x14ac:dyDescent="0.6">
      <c r="C737" s="9"/>
      <c r="E737" s="3"/>
      <c r="F737" s="4"/>
      <c r="G737" s="4"/>
      <c r="H737" s="4"/>
      <c r="I737" s="4"/>
      <c r="J737" s="4"/>
      <c r="K737" s="4"/>
      <c r="L737" s="4"/>
      <c r="M737" s="5"/>
      <c r="N737" s="6"/>
      <c r="P737" s="7"/>
    </row>
    <row r="738" spans="3:16" ht="13" x14ac:dyDescent="0.6">
      <c r="C738" s="9"/>
      <c r="E738" s="3"/>
      <c r="F738" s="4"/>
      <c r="G738" s="4"/>
      <c r="H738" s="4"/>
      <c r="I738" s="4"/>
      <c r="J738" s="4"/>
      <c r="K738" s="4"/>
      <c r="L738" s="4"/>
      <c r="M738" s="5"/>
      <c r="N738" s="6"/>
      <c r="P738" s="7"/>
    </row>
    <row r="739" spans="3:16" ht="13" x14ac:dyDescent="0.6">
      <c r="C739" s="9"/>
      <c r="E739" s="3"/>
      <c r="F739" s="4"/>
      <c r="G739" s="4"/>
      <c r="H739" s="4"/>
      <c r="I739" s="4"/>
      <c r="J739" s="4"/>
      <c r="K739" s="4"/>
      <c r="L739" s="4"/>
      <c r="M739" s="5"/>
      <c r="N739" s="6"/>
      <c r="P739" s="7"/>
    </row>
    <row r="740" spans="3:16" ht="13" x14ac:dyDescent="0.6">
      <c r="C740" s="9"/>
      <c r="E740" s="3"/>
      <c r="F740" s="4"/>
      <c r="G740" s="4"/>
      <c r="H740" s="4"/>
      <c r="I740" s="4"/>
      <c r="J740" s="4"/>
      <c r="K740" s="4"/>
      <c r="L740" s="4"/>
      <c r="M740" s="5"/>
      <c r="N740" s="6"/>
      <c r="P740" s="7"/>
    </row>
    <row r="741" spans="3:16" ht="13" x14ac:dyDescent="0.6">
      <c r="C741" s="9"/>
      <c r="E741" s="3"/>
      <c r="F741" s="4"/>
      <c r="G741" s="4"/>
      <c r="H741" s="4"/>
      <c r="I741" s="4"/>
      <c r="J741" s="4"/>
      <c r="K741" s="4"/>
      <c r="L741" s="4"/>
      <c r="M741" s="5"/>
      <c r="N741" s="6"/>
      <c r="P741" s="7"/>
    </row>
    <row r="742" spans="3:16" ht="13" x14ac:dyDescent="0.6">
      <c r="C742" s="9"/>
      <c r="E742" s="3"/>
      <c r="F742" s="4"/>
      <c r="G742" s="4"/>
      <c r="H742" s="4"/>
      <c r="I742" s="4"/>
      <c r="J742" s="4"/>
      <c r="K742" s="4"/>
      <c r="L742" s="4"/>
      <c r="M742" s="5"/>
      <c r="N742" s="6"/>
      <c r="P742" s="7"/>
    </row>
    <row r="743" spans="3:16" ht="13" x14ac:dyDescent="0.6">
      <c r="C743" s="9"/>
      <c r="E743" s="3"/>
      <c r="F743" s="4"/>
      <c r="G743" s="4"/>
      <c r="H743" s="4"/>
      <c r="I743" s="4"/>
      <c r="J743" s="4"/>
      <c r="K743" s="4"/>
      <c r="L743" s="4"/>
      <c r="M743" s="5"/>
      <c r="N743" s="6"/>
      <c r="P743" s="7"/>
    </row>
    <row r="744" spans="3:16" ht="13" x14ac:dyDescent="0.6">
      <c r="C744" s="9"/>
      <c r="E744" s="3"/>
      <c r="F744" s="4"/>
      <c r="G744" s="4"/>
      <c r="H744" s="4"/>
      <c r="I744" s="4"/>
      <c r="J744" s="4"/>
      <c r="K744" s="4"/>
      <c r="L744" s="4"/>
      <c r="M744" s="5"/>
      <c r="N744" s="6"/>
      <c r="P744" s="7"/>
    </row>
    <row r="745" spans="3:16" ht="13" x14ac:dyDescent="0.6">
      <c r="C745" s="9"/>
      <c r="E745" s="3"/>
      <c r="F745" s="4"/>
      <c r="G745" s="4"/>
      <c r="H745" s="4"/>
      <c r="I745" s="4"/>
      <c r="J745" s="4"/>
      <c r="K745" s="4"/>
      <c r="L745" s="4"/>
      <c r="M745" s="5"/>
      <c r="N745" s="6"/>
      <c r="P745" s="7"/>
    </row>
    <row r="746" spans="3:16" ht="13" x14ac:dyDescent="0.6">
      <c r="C746" s="9"/>
      <c r="E746" s="3"/>
      <c r="F746" s="4"/>
      <c r="G746" s="4"/>
      <c r="H746" s="4"/>
      <c r="I746" s="4"/>
      <c r="J746" s="4"/>
      <c r="K746" s="4"/>
      <c r="L746" s="4"/>
      <c r="M746" s="5"/>
      <c r="N746" s="6"/>
      <c r="P746" s="7"/>
    </row>
    <row r="747" spans="3:16" ht="13" x14ac:dyDescent="0.6">
      <c r="C747" s="9"/>
      <c r="E747" s="3"/>
      <c r="F747" s="4"/>
      <c r="G747" s="4"/>
      <c r="H747" s="4"/>
      <c r="I747" s="4"/>
      <c r="J747" s="4"/>
      <c r="K747" s="4"/>
      <c r="L747" s="4"/>
      <c r="M747" s="5"/>
      <c r="N747" s="6"/>
      <c r="P747" s="7"/>
    </row>
    <row r="748" spans="3:16" ht="13" x14ac:dyDescent="0.6">
      <c r="C748" s="9"/>
      <c r="E748" s="3"/>
      <c r="F748" s="4"/>
      <c r="G748" s="4"/>
      <c r="H748" s="4"/>
      <c r="I748" s="4"/>
      <c r="J748" s="4"/>
      <c r="K748" s="4"/>
      <c r="L748" s="4"/>
      <c r="M748" s="5"/>
      <c r="N748" s="6"/>
      <c r="P748" s="7"/>
    </row>
    <row r="749" spans="3:16" ht="13" x14ac:dyDescent="0.6">
      <c r="C749" s="9"/>
      <c r="E749" s="3"/>
      <c r="F749" s="4"/>
      <c r="G749" s="4"/>
      <c r="H749" s="4"/>
      <c r="I749" s="4"/>
      <c r="J749" s="4"/>
      <c r="K749" s="4"/>
      <c r="L749" s="4"/>
      <c r="M749" s="5"/>
      <c r="N749" s="6"/>
      <c r="P749" s="7"/>
    </row>
    <row r="750" spans="3:16" ht="13" x14ac:dyDescent="0.6">
      <c r="C750" s="9"/>
      <c r="E750" s="3"/>
      <c r="F750" s="4"/>
      <c r="G750" s="4"/>
      <c r="H750" s="4"/>
      <c r="I750" s="4"/>
      <c r="J750" s="4"/>
      <c r="K750" s="4"/>
      <c r="L750" s="4"/>
      <c r="M750" s="5"/>
      <c r="N750" s="6"/>
      <c r="P750" s="7"/>
    </row>
    <row r="751" spans="3:16" ht="13" x14ac:dyDescent="0.6">
      <c r="C751" s="9"/>
      <c r="E751" s="3"/>
      <c r="F751" s="4"/>
      <c r="G751" s="4"/>
      <c r="H751" s="4"/>
      <c r="I751" s="4"/>
      <c r="J751" s="4"/>
      <c r="K751" s="4"/>
      <c r="L751" s="4"/>
      <c r="M751" s="5"/>
      <c r="N751" s="6"/>
      <c r="P751" s="7"/>
    </row>
    <row r="752" spans="3:16" ht="13" x14ac:dyDescent="0.6">
      <c r="C752" s="9"/>
      <c r="E752" s="3"/>
      <c r="F752" s="4"/>
      <c r="G752" s="4"/>
      <c r="H752" s="4"/>
      <c r="I752" s="4"/>
      <c r="J752" s="4"/>
      <c r="K752" s="4"/>
      <c r="L752" s="4"/>
      <c r="M752" s="5"/>
      <c r="N752" s="6"/>
      <c r="P752" s="7"/>
    </row>
    <row r="753" spans="3:16" ht="13" x14ac:dyDescent="0.6">
      <c r="C753" s="9"/>
      <c r="E753" s="3"/>
      <c r="F753" s="4"/>
      <c r="G753" s="4"/>
      <c r="H753" s="4"/>
      <c r="I753" s="4"/>
      <c r="J753" s="4"/>
      <c r="K753" s="4"/>
      <c r="L753" s="4"/>
      <c r="M753" s="5"/>
      <c r="N753" s="6"/>
      <c r="P753" s="7"/>
    </row>
    <row r="754" spans="3:16" ht="13" x14ac:dyDescent="0.6">
      <c r="C754" s="9"/>
      <c r="E754" s="3"/>
      <c r="F754" s="4"/>
      <c r="G754" s="4"/>
      <c r="H754" s="4"/>
      <c r="I754" s="4"/>
      <c r="J754" s="4"/>
      <c r="K754" s="4"/>
      <c r="L754" s="4"/>
      <c r="M754" s="5"/>
      <c r="N754" s="6"/>
      <c r="P754" s="7"/>
    </row>
    <row r="755" spans="3:16" ht="13" x14ac:dyDescent="0.6">
      <c r="C755" s="9"/>
      <c r="E755" s="3"/>
      <c r="F755" s="4"/>
      <c r="G755" s="4"/>
      <c r="H755" s="4"/>
      <c r="I755" s="4"/>
      <c r="J755" s="4"/>
      <c r="K755" s="4"/>
      <c r="L755" s="4"/>
      <c r="M755" s="5"/>
      <c r="N755" s="6"/>
      <c r="P755" s="7"/>
    </row>
    <row r="756" spans="3:16" ht="13" x14ac:dyDescent="0.6">
      <c r="C756" s="9"/>
      <c r="E756" s="3"/>
      <c r="F756" s="4"/>
      <c r="G756" s="4"/>
      <c r="H756" s="4"/>
      <c r="I756" s="4"/>
      <c r="J756" s="4"/>
      <c r="K756" s="4"/>
      <c r="L756" s="4"/>
      <c r="M756" s="5"/>
      <c r="N756" s="6"/>
      <c r="P756" s="7"/>
    </row>
    <row r="757" spans="3:16" ht="13" x14ac:dyDescent="0.6">
      <c r="C757" s="9"/>
      <c r="E757" s="3"/>
      <c r="F757" s="4"/>
      <c r="G757" s="4"/>
      <c r="H757" s="4"/>
      <c r="I757" s="4"/>
      <c r="J757" s="4"/>
      <c r="K757" s="4"/>
      <c r="L757" s="4"/>
      <c r="M757" s="5"/>
      <c r="N757" s="6"/>
      <c r="P757" s="7"/>
    </row>
    <row r="758" spans="3:16" ht="13" x14ac:dyDescent="0.6">
      <c r="C758" s="9"/>
      <c r="E758" s="3"/>
      <c r="F758" s="4"/>
      <c r="G758" s="4"/>
      <c r="H758" s="4"/>
      <c r="I758" s="4"/>
      <c r="J758" s="4"/>
      <c r="K758" s="4"/>
      <c r="L758" s="4"/>
      <c r="M758" s="5"/>
      <c r="N758" s="6"/>
      <c r="P758" s="7"/>
    </row>
    <row r="759" spans="3:16" ht="13" x14ac:dyDescent="0.6">
      <c r="C759" s="9"/>
      <c r="E759" s="3"/>
      <c r="F759" s="4"/>
      <c r="G759" s="4"/>
      <c r="H759" s="4"/>
      <c r="I759" s="4"/>
      <c r="J759" s="4"/>
      <c r="K759" s="4"/>
      <c r="L759" s="4"/>
      <c r="M759" s="5"/>
      <c r="N759" s="6"/>
      <c r="P759" s="7"/>
    </row>
    <row r="760" spans="3:16" ht="13" x14ac:dyDescent="0.6">
      <c r="C760" s="9"/>
      <c r="E760" s="3"/>
      <c r="F760" s="4"/>
      <c r="G760" s="4"/>
      <c r="H760" s="4"/>
      <c r="I760" s="4"/>
      <c r="J760" s="4"/>
      <c r="K760" s="4"/>
      <c r="L760" s="4"/>
      <c r="M760" s="5"/>
      <c r="N760" s="6"/>
      <c r="P760" s="7"/>
    </row>
    <row r="761" spans="3:16" ht="13" x14ac:dyDescent="0.6">
      <c r="C761" s="9"/>
      <c r="E761" s="3"/>
      <c r="F761" s="4"/>
      <c r="G761" s="4"/>
      <c r="H761" s="4"/>
      <c r="I761" s="4"/>
      <c r="J761" s="4"/>
      <c r="K761" s="4"/>
      <c r="L761" s="4"/>
      <c r="M761" s="5"/>
      <c r="N761" s="6"/>
      <c r="P761" s="7"/>
    </row>
    <row r="762" spans="3:16" ht="13" x14ac:dyDescent="0.6">
      <c r="C762" s="9"/>
      <c r="E762" s="3"/>
      <c r="F762" s="4"/>
      <c r="G762" s="4"/>
      <c r="H762" s="4"/>
      <c r="I762" s="4"/>
      <c r="J762" s="4"/>
      <c r="K762" s="4"/>
      <c r="L762" s="4"/>
      <c r="M762" s="5"/>
      <c r="N762" s="6"/>
      <c r="P762" s="7"/>
    </row>
    <row r="763" spans="3:16" ht="13" x14ac:dyDescent="0.6">
      <c r="C763" s="9"/>
      <c r="E763" s="3"/>
      <c r="F763" s="4"/>
      <c r="G763" s="4"/>
      <c r="H763" s="4"/>
      <c r="I763" s="4"/>
      <c r="J763" s="4"/>
      <c r="K763" s="4"/>
      <c r="L763" s="4"/>
      <c r="M763" s="5"/>
      <c r="N763" s="6"/>
      <c r="P763" s="7"/>
    </row>
    <row r="764" spans="3:16" ht="13" x14ac:dyDescent="0.6">
      <c r="C764" s="9"/>
      <c r="E764" s="3"/>
      <c r="F764" s="4"/>
      <c r="G764" s="4"/>
      <c r="H764" s="4"/>
      <c r="I764" s="4"/>
      <c r="J764" s="4"/>
      <c r="K764" s="4"/>
      <c r="L764" s="4"/>
      <c r="M764" s="5"/>
      <c r="N764" s="6"/>
      <c r="P764" s="7"/>
    </row>
    <row r="765" spans="3:16" ht="13" x14ac:dyDescent="0.6">
      <c r="C765" s="9"/>
      <c r="E765" s="3"/>
      <c r="F765" s="4"/>
      <c r="G765" s="4"/>
      <c r="H765" s="4"/>
      <c r="I765" s="4"/>
      <c r="J765" s="4"/>
      <c r="K765" s="4"/>
      <c r="L765" s="4"/>
      <c r="M765" s="5"/>
      <c r="N765" s="6"/>
      <c r="P765" s="7"/>
    </row>
    <row r="766" spans="3:16" ht="13" x14ac:dyDescent="0.6">
      <c r="C766" s="9"/>
      <c r="E766" s="3"/>
      <c r="F766" s="4"/>
      <c r="G766" s="4"/>
      <c r="H766" s="4"/>
      <c r="I766" s="4"/>
      <c r="J766" s="4"/>
      <c r="K766" s="4"/>
      <c r="L766" s="4"/>
      <c r="M766" s="5"/>
      <c r="N766" s="6"/>
      <c r="P766" s="7"/>
    </row>
    <row r="767" spans="3:16" ht="13" x14ac:dyDescent="0.6">
      <c r="C767" s="9"/>
      <c r="E767" s="3"/>
      <c r="F767" s="4"/>
      <c r="G767" s="4"/>
      <c r="H767" s="4"/>
      <c r="I767" s="4"/>
      <c r="J767" s="4"/>
      <c r="K767" s="4"/>
      <c r="L767" s="4"/>
      <c r="M767" s="5"/>
      <c r="N767" s="6"/>
      <c r="P767" s="7"/>
    </row>
    <row r="768" spans="3:16" ht="13" x14ac:dyDescent="0.6">
      <c r="C768" s="9"/>
      <c r="E768" s="3"/>
      <c r="F768" s="4"/>
      <c r="G768" s="4"/>
      <c r="H768" s="4"/>
      <c r="I768" s="4"/>
      <c r="J768" s="4"/>
      <c r="K768" s="4"/>
      <c r="L768" s="4"/>
      <c r="M768" s="5"/>
      <c r="N768" s="6"/>
      <c r="P768" s="7"/>
    </row>
    <row r="769" spans="3:16" ht="13" x14ac:dyDescent="0.6">
      <c r="C769" s="9"/>
      <c r="E769" s="3"/>
      <c r="F769" s="4"/>
      <c r="G769" s="4"/>
      <c r="H769" s="4"/>
      <c r="I769" s="4"/>
      <c r="J769" s="4"/>
      <c r="K769" s="4"/>
      <c r="L769" s="4"/>
      <c r="M769" s="5"/>
      <c r="N769" s="6"/>
      <c r="P769" s="7"/>
    </row>
    <row r="770" spans="3:16" ht="13" x14ac:dyDescent="0.6">
      <c r="C770" s="9"/>
      <c r="E770" s="3"/>
      <c r="F770" s="4"/>
      <c r="G770" s="4"/>
      <c r="H770" s="4"/>
      <c r="I770" s="4"/>
      <c r="J770" s="4"/>
      <c r="K770" s="4"/>
      <c r="L770" s="4"/>
      <c r="M770" s="5"/>
      <c r="N770" s="6"/>
      <c r="P770" s="7"/>
    </row>
    <row r="771" spans="3:16" ht="13" x14ac:dyDescent="0.6">
      <c r="C771" s="9"/>
      <c r="E771" s="3"/>
      <c r="F771" s="4"/>
      <c r="G771" s="4"/>
      <c r="H771" s="4"/>
      <c r="I771" s="4"/>
      <c r="J771" s="4"/>
      <c r="K771" s="4"/>
      <c r="L771" s="4"/>
      <c r="M771" s="5"/>
      <c r="N771" s="6"/>
      <c r="P771" s="7"/>
    </row>
    <row r="772" spans="3:16" ht="13" x14ac:dyDescent="0.6">
      <c r="C772" s="9"/>
      <c r="E772" s="3"/>
      <c r="F772" s="4"/>
      <c r="G772" s="4"/>
      <c r="H772" s="4"/>
      <c r="I772" s="4"/>
      <c r="J772" s="4"/>
      <c r="K772" s="4"/>
      <c r="L772" s="4"/>
      <c r="M772" s="5"/>
      <c r="N772" s="6"/>
      <c r="P772" s="7"/>
    </row>
    <row r="773" spans="3:16" ht="13" x14ac:dyDescent="0.6">
      <c r="C773" s="9"/>
      <c r="E773" s="3"/>
      <c r="F773" s="4"/>
      <c r="G773" s="4"/>
      <c r="H773" s="4"/>
      <c r="I773" s="4"/>
      <c r="J773" s="4"/>
      <c r="K773" s="4"/>
      <c r="L773" s="4"/>
      <c r="M773" s="5"/>
      <c r="N773" s="6"/>
      <c r="P773" s="7"/>
    </row>
    <row r="774" spans="3:16" ht="13" x14ac:dyDescent="0.6">
      <c r="C774" s="9"/>
      <c r="E774" s="3"/>
      <c r="F774" s="4"/>
      <c r="G774" s="4"/>
      <c r="H774" s="4"/>
      <c r="I774" s="4"/>
      <c r="J774" s="4"/>
      <c r="K774" s="4"/>
      <c r="L774" s="4"/>
      <c r="M774" s="5"/>
      <c r="N774" s="6"/>
      <c r="P774" s="7"/>
    </row>
    <row r="775" spans="3:16" ht="13" x14ac:dyDescent="0.6">
      <c r="C775" s="9"/>
      <c r="E775" s="3"/>
      <c r="F775" s="4"/>
      <c r="G775" s="4"/>
      <c r="H775" s="4"/>
      <c r="I775" s="4"/>
      <c r="J775" s="4"/>
      <c r="K775" s="4"/>
      <c r="L775" s="4"/>
      <c r="M775" s="5"/>
      <c r="N775" s="6"/>
      <c r="P775" s="7"/>
    </row>
    <row r="776" spans="3:16" ht="13" x14ac:dyDescent="0.6">
      <c r="C776" s="9"/>
      <c r="E776" s="3"/>
      <c r="F776" s="4"/>
      <c r="G776" s="4"/>
      <c r="H776" s="4"/>
      <c r="I776" s="4"/>
      <c r="J776" s="4"/>
      <c r="K776" s="4"/>
      <c r="L776" s="4"/>
      <c r="M776" s="5"/>
      <c r="N776" s="6"/>
      <c r="P776" s="7"/>
    </row>
    <row r="777" spans="3:16" ht="13" x14ac:dyDescent="0.6">
      <c r="C777" s="9"/>
      <c r="E777" s="3"/>
      <c r="F777" s="4"/>
      <c r="G777" s="4"/>
      <c r="H777" s="4"/>
      <c r="I777" s="4"/>
      <c r="J777" s="4"/>
      <c r="K777" s="4"/>
      <c r="L777" s="4"/>
      <c r="M777" s="5"/>
      <c r="N777" s="6"/>
      <c r="P777" s="7"/>
    </row>
    <row r="778" spans="3:16" ht="13" x14ac:dyDescent="0.6">
      <c r="C778" s="9"/>
      <c r="E778" s="3"/>
      <c r="F778" s="4"/>
      <c r="G778" s="4"/>
      <c r="H778" s="4"/>
      <c r="I778" s="4"/>
      <c r="J778" s="4"/>
      <c r="K778" s="4"/>
      <c r="L778" s="4"/>
      <c r="M778" s="5"/>
      <c r="N778" s="6"/>
      <c r="P778" s="7"/>
    </row>
    <row r="779" spans="3:16" ht="13" x14ac:dyDescent="0.6">
      <c r="C779" s="9"/>
      <c r="E779" s="3"/>
      <c r="F779" s="4"/>
      <c r="G779" s="4"/>
      <c r="H779" s="4"/>
      <c r="I779" s="4"/>
      <c r="J779" s="4"/>
      <c r="K779" s="4"/>
      <c r="L779" s="4"/>
      <c r="M779" s="5"/>
      <c r="N779" s="6"/>
      <c r="P779" s="7"/>
    </row>
    <row r="780" spans="3:16" ht="13" x14ac:dyDescent="0.6">
      <c r="C780" s="9"/>
      <c r="E780" s="3"/>
      <c r="F780" s="4"/>
      <c r="G780" s="4"/>
      <c r="H780" s="4"/>
      <c r="I780" s="4"/>
      <c r="J780" s="4"/>
      <c r="K780" s="4"/>
      <c r="L780" s="4"/>
      <c r="M780" s="5"/>
      <c r="N780" s="6"/>
      <c r="P780" s="7"/>
    </row>
    <row r="781" spans="3:16" ht="13" x14ac:dyDescent="0.6">
      <c r="C781" s="9"/>
      <c r="E781" s="3"/>
      <c r="F781" s="4"/>
      <c r="G781" s="4"/>
      <c r="H781" s="4"/>
      <c r="I781" s="4"/>
      <c r="J781" s="4"/>
      <c r="K781" s="4"/>
      <c r="L781" s="4"/>
      <c r="M781" s="5"/>
      <c r="N781" s="6"/>
      <c r="P781" s="7"/>
    </row>
    <row r="782" spans="3:16" ht="13" x14ac:dyDescent="0.6">
      <c r="C782" s="9"/>
      <c r="E782" s="3"/>
      <c r="F782" s="4"/>
      <c r="G782" s="4"/>
      <c r="H782" s="4"/>
      <c r="I782" s="4"/>
      <c r="J782" s="4"/>
      <c r="K782" s="4"/>
      <c r="L782" s="4"/>
      <c r="M782" s="5"/>
      <c r="N782" s="6"/>
      <c r="P782" s="7"/>
    </row>
    <row r="783" spans="3:16" ht="13" x14ac:dyDescent="0.6">
      <c r="C783" s="9"/>
      <c r="E783" s="3"/>
      <c r="F783" s="4"/>
      <c r="G783" s="4"/>
      <c r="H783" s="4"/>
      <c r="I783" s="4"/>
      <c r="J783" s="4"/>
      <c r="K783" s="4"/>
      <c r="L783" s="4"/>
      <c r="M783" s="5"/>
      <c r="N783" s="6"/>
      <c r="P783" s="7"/>
    </row>
    <row r="784" spans="3:16" ht="13" x14ac:dyDescent="0.6">
      <c r="C784" s="9"/>
      <c r="E784" s="3"/>
      <c r="F784" s="4"/>
      <c r="G784" s="4"/>
      <c r="H784" s="4"/>
      <c r="I784" s="4"/>
      <c r="J784" s="4"/>
      <c r="K784" s="4"/>
      <c r="L784" s="4"/>
      <c r="M784" s="5"/>
      <c r="N784" s="6"/>
      <c r="P784" s="7"/>
    </row>
    <row r="785" spans="3:16" ht="13" x14ac:dyDescent="0.6">
      <c r="C785" s="9"/>
      <c r="E785" s="3"/>
      <c r="F785" s="4"/>
      <c r="G785" s="4"/>
      <c r="H785" s="4"/>
      <c r="I785" s="4"/>
      <c r="J785" s="4"/>
      <c r="K785" s="4"/>
      <c r="L785" s="4"/>
      <c r="M785" s="5"/>
      <c r="N785" s="6"/>
      <c r="P785" s="7"/>
    </row>
    <row r="786" spans="3:16" ht="13" x14ac:dyDescent="0.6">
      <c r="C786" s="9"/>
      <c r="E786" s="3"/>
      <c r="F786" s="4"/>
      <c r="G786" s="4"/>
      <c r="H786" s="4"/>
      <c r="I786" s="4"/>
      <c r="J786" s="4"/>
      <c r="K786" s="4"/>
      <c r="L786" s="4"/>
      <c r="M786" s="5"/>
      <c r="N786" s="6"/>
      <c r="P786" s="7"/>
    </row>
    <row r="787" spans="3:16" ht="13" x14ac:dyDescent="0.6">
      <c r="C787" s="9"/>
      <c r="E787" s="3"/>
      <c r="F787" s="4"/>
      <c r="G787" s="4"/>
      <c r="H787" s="4"/>
      <c r="I787" s="4"/>
      <c r="J787" s="4"/>
      <c r="K787" s="4"/>
      <c r="L787" s="4"/>
      <c r="M787" s="5"/>
      <c r="N787" s="6"/>
      <c r="P787" s="7"/>
    </row>
    <row r="788" spans="3:16" ht="13" x14ac:dyDescent="0.6">
      <c r="C788" s="9"/>
      <c r="E788" s="3"/>
      <c r="F788" s="4"/>
      <c r="G788" s="4"/>
      <c r="H788" s="4"/>
      <c r="I788" s="4"/>
      <c r="J788" s="4"/>
      <c r="K788" s="4"/>
      <c r="L788" s="4"/>
      <c r="M788" s="5"/>
      <c r="N788" s="6"/>
      <c r="P788" s="7"/>
    </row>
    <row r="789" spans="3:16" ht="13" x14ac:dyDescent="0.6">
      <c r="C789" s="9"/>
      <c r="E789" s="3"/>
      <c r="F789" s="4"/>
      <c r="G789" s="4"/>
      <c r="H789" s="4"/>
      <c r="I789" s="4"/>
      <c r="J789" s="4"/>
      <c r="K789" s="4"/>
      <c r="L789" s="4"/>
      <c r="M789" s="5"/>
      <c r="N789" s="6"/>
      <c r="P789" s="7"/>
    </row>
    <row r="790" spans="3:16" ht="13" x14ac:dyDescent="0.6">
      <c r="C790" s="9"/>
      <c r="E790" s="3"/>
      <c r="F790" s="4"/>
      <c r="G790" s="4"/>
      <c r="H790" s="4"/>
      <c r="I790" s="4"/>
      <c r="J790" s="4"/>
      <c r="K790" s="4"/>
      <c r="L790" s="4"/>
      <c r="M790" s="5"/>
      <c r="N790" s="6"/>
      <c r="P790" s="7"/>
    </row>
    <row r="791" spans="3:16" ht="13" x14ac:dyDescent="0.6">
      <c r="C791" s="9"/>
      <c r="E791" s="3"/>
      <c r="F791" s="4"/>
      <c r="G791" s="4"/>
      <c r="H791" s="4"/>
      <c r="I791" s="4"/>
      <c r="J791" s="4"/>
      <c r="K791" s="4"/>
      <c r="L791" s="4"/>
      <c r="M791" s="5"/>
      <c r="N791" s="6"/>
      <c r="P791" s="7"/>
    </row>
    <row r="792" spans="3:16" ht="13" x14ac:dyDescent="0.6">
      <c r="C792" s="9"/>
      <c r="E792" s="3"/>
      <c r="F792" s="4"/>
      <c r="G792" s="4"/>
      <c r="H792" s="4"/>
      <c r="I792" s="4"/>
      <c r="J792" s="4"/>
      <c r="K792" s="4"/>
      <c r="L792" s="4"/>
      <c r="M792" s="5"/>
      <c r="N792" s="6"/>
      <c r="P792" s="7"/>
    </row>
    <row r="793" spans="3:16" ht="13" x14ac:dyDescent="0.6">
      <c r="C793" s="9"/>
      <c r="E793" s="3"/>
      <c r="F793" s="4"/>
      <c r="G793" s="4"/>
      <c r="H793" s="4"/>
      <c r="I793" s="4"/>
      <c r="J793" s="4"/>
      <c r="K793" s="4"/>
      <c r="L793" s="4"/>
      <c r="M793" s="5"/>
      <c r="N793" s="6"/>
      <c r="P793" s="7"/>
    </row>
    <row r="794" spans="3:16" ht="13" x14ac:dyDescent="0.6">
      <c r="C794" s="9"/>
      <c r="E794" s="3"/>
      <c r="F794" s="4"/>
      <c r="G794" s="4"/>
      <c r="H794" s="4"/>
      <c r="I794" s="4"/>
      <c r="J794" s="4"/>
      <c r="K794" s="4"/>
      <c r="L794" s="4"/>
      <c r="M794" s="5"/>
      <c r="N794" s="6"/>
      <c r="P794" s="7"/>
    </row>
    <row r="795" spans="3:16" ht="13" x14ac:dyDescent="0.6">
      <c r="C795" s="9"/>
      <c r="E795" s="3"/>
      <c r="F795" s="4"/>
      <c r="G795" s="4"/>
      <c r="H795" s="4"/>
      <c r="I795" s="4"/>
      <c r="J795" s="4"/>
      <c r="K795" s="4"/>
      <c r="L795" s="4"/>
      <c r="M795" s="5"/>
      <c r="N795" s="6"/>
      <c r="P795" s="7"/>
    </row>
    <row r="796" spans="3:16" ht="13" x14ac:dyDescent="0.6">
      <c r="C796" s="9"/>
      <c r="E796" s="3"/>
      <c r="F796" s="4"/>
      <c r="G796" s="4"/>
      <c r="H796" s="4"/>
      <c r="I796" s="4"/>
      <c r="J796" s="4"/>
      <c r="K796" s="4"/>
      <c r="L796" s="4"/>
      <c r="M796" s="5"/>
      <c r="N796" s="6"/>
      <c r="P796" s="7"/>
    </row>
    <row r="797" spans="3:16" ht="13" x14ac:dyDescent="0.6">
      <c r="C797" s="9"/>
      <c r="E797" s="3"/>
      <c r="F797" s="4"/>
      <c r="G797" s="4"/>
      <c r="H797" s="4"/>
      <c r="I797" s="4"/>
      <c r="J797" s="4"/>
      <c r="K797" s="4"/>
      <c r="L797" s="4"/>
      <c r="M797" s="5"/>
      <c r="N797" s="6"/>
      <c r="P797" s="7"/>
    </row>
    <row r="798" spans="3:16" ht="13" x14ac:dyDescent="0.6">
      <c r="C798" s="9"/>
      <c r="E798" s="3"/>
      <c r="F798" s="4"/>
      <c r="G798" s="4"/>
      <c r="H798" s="4"/>
      <c r="I798" s="4"/>
      <c r="J798" s="4"/>
      <c r="K798" s="4"/>
      <c r="L798" s="4"/>
      <c r="M798" s="5"/>
      <c r="N798" s="6"/>
      <c r="P798" s="7"/>
    </row>
    <row r="799" spans="3:16" ht="13" x14ac:dyDescent="0.6">
      <c r="C799" s="9"/>
      <c r="E799" s="3"/>
      <c r="F799" s="4"/>
      <c r="G799" s="4"/>
      <c r="H799" s="4"/>
      <c r="I799" s="4"/>
      <c r="J799" s="4"/>
      <c r="K799" s="4"/>
      <c r="L799" s="4"/>
      <c r="M799" s="5"/>
      <c r="N799" s="6"/>
      <c r="P799" s="7"/>
    </row>
    <row r="800" spans="3:16" ht="13" x14ac:dyDescent="0.6">
      <c r="C800" s="9"/>
      <c r="E800" s="3"/>
      <c r="F800" s="4"/>
      <c r="G800" s="4"/>
      <c r="H800" s="4"/>
      <c r="I800" s="4"/>
      <c r="J800" s="4"/>
      <c r="K800" s="4"/>
      <c r="L800" s="4"/>
      <c r="M800" s="5"/>
      <c r="N800" s="6"/>
      <c r="P800" s="7"/>
    </row>
    <row r="801" spans="3:16" ht="13" x14ac:dyDescent="0.6">
      <c r="C801" s="9"/>
      <c r="E801" s="3"/>
      <c r="F801" s="4"/>
      <c r="G801" s="4"/>
      <c r="H801" s="4"/>
      <c r="I801" s="4"/>
      <c r="J801" s="4"/>
      <c r="K801" s="4"/>
      <c r="L801" s="4"/>
      <c r="M801" s="5"/>
      <c r="N801" s="6"/>
      <c r="P801" s="7"/>
    </row>
    <row r="802" spans="3:16" ht="13" x14ac:dyDescent="0.6">
      <c r="C802" s="9"/>
      <c r="E802" s="3"/>
      <c r="F802" s="4"/>
      <c r="G802" s="4"/>
      <c r="H802" s="4"/>
      <c r="I802" s="4"/>
      <c r="J802" s="4"/>
      <c r="K802" s="4"/>
      <c r="L802" s="4"/>
      <c r="M802" s="5"/>
      <c r="N802" s="6"/>
      <c r="P802" s="7"/>
    </row>
    <row r="803" spans="3:16" ht="13" x14ac:dyDescent="0.6">
      <c r="C803" s="9"/>
      <c r="E803" s="3"/>
      <c r="F803" s="4"/>
      <c r="G803" s="4"/>
      <c r="H803" s="4"/>
      <c r="I803" s="4"/>
      <c r="J803" s="4"/>
      <c r="K803" s="4"/>
      <c r="L803" s="4"/>
      <c r="M803" s="5"/>
      <c r="N803" s="6"/>
      <c r="P803" s="7"/>
    </row>
    <row r="804" spans="3:16" ht="13" x14ac:dyDescent="0.6">
      <c r="C804" s="9"/>
      <c r="E804" s="3"/>
      <c r="F804" s="4"/>
      <c r="G804" s="4"/>
      <c r="H804" s="4"/>
      <c r="I804" s="4"/>
      <c r="J804" s="4"/>
      <c r="K804" s="4"/>
      <c r="L804" s="4"/>
      <c r="M804" s="5"/>
      <c r="N804" s="6"/>
      <c r="P804" s="7"/>
    </row>
    <row r="805" spans="3:16" ht="13" x14ac:dyDescent="0.6">
      <c r="C805" s="9"/>
      <c r="E805" s="3"/>
      <c r="F805" s="4"/>
      <c r="G805" s="4"/>
      <c r="H805" s="4"/>
      <c r="I805" s="4"/>
      <c r="J805" s="4"/>
      <c r="K805" s="4"/>
      <c r="L805" s="4"/>
      <c r="M805" s="5"/>
      <c r="N805" s="6"/>
      <c r="P805" s="7"/>
    </row>
    <row r="806" spans="3:16" ht="13" x14ac:dyDescent="0.6">
      <c r="C806" s="9"/>
      <c r="E806" s="3"/>
      <c r="F806" s="4"/>
      <c r="G806" s="4"/>
      <c r="H806" s="4"/>
      <c r="I806" s="4"/>
      <c r="J806" s="4"/>
      <c r="K806" s="4"/>
      <c r="L806" s="4"/>
      <c r="M806" s="5"/>
      <c r="N806" s="6"/>
      <c r="P806" s="7"/>
    </row>
    <row r="807" spans="3:16" ht="13" x14ac:dyDescent="0.6">
      <c r="C807" s="9"/>
      <c r="E807" s="3"/>
      <c r="F807" s="4"/>
      <c r="G807" s="4"/>
      <c r="H807" s="4"/>
      <c r="I807" s="4"/>
      <c r="J807" s="4"/>
      <c r="K807" s="4"/>
      <c r="L807" s="4"/>
      <c r="M807" s="5"/>
      <c r="N807" s="6"/>
      <c r="P807" s="7"/>
    </row>
    <row r="808" spans="3:16" ht="13" x14ac:dyDescent="0.6">
      <c r="C808" s="9"/>
      <c r="E808" s="3"/>
      <c r="F808" s="4"/>
      <c r="G808" s="4"/>
      <c r="H808" s="4"/>
      <c r="I808" s="4"/>
      <c r="J808" s="4"/>
      <c r="K808" s="4"/>
      <c r="L808" s="4"/>
      <c r="M808" s="5"/>
      <c r="N808" s="6"/>
      <c r="P808" s="7"/>
    </row>
    <row r="809" spans="3:16" ht="13" x14ac:dyDescent="0.6">
      <c r="C809" s="9"/>
      <c r="E809" s="3"/>
      <c r="F809" s="4"/>
      <c r="G809" s="4"/>
      <c r="H809" s="4"/>
      <c r="I809" s="4"/>
      <c r="J809" s="4"/>
      <c r="K809" s="4"/>
      <c r="L809" s="4"/>
      <c r="M809" s="5"/>
      <c r="N809" s="6"/>
      <c r="P809" s="7"/>
    </row>
    <row r="810" spans="3:16" ht="13" x14ac:dyDescent="0.6">
      <c r="C810" s="9"/>
      <c r="E810" s="3"/>
      <c r="F810" s="4"/>
      <c r="G810" s="4"/>
      <c r="H810" s="4"/>
      <c r="I810" s="4"/>
      <c r="J810" s="4"/>
      <c r="K810" s="4"/>
      <c r="L810" s="4"/>
      <c r="M810" s="5"/>
      <c r="N810" s="6"/>
      <c r="P810" s="7"/>
    </row>
    <row r="811" spans="3:16" ht="13" x14ac:dyDescent="0.6">
      <c r="C811" s="9"/>
      <c r="E811" s="3"/>
      <c r="F811" s="4"/>
      <c r="G811" s="4"/>
      <c r="H811" s="4"/>
      <c r="I811" s="4"/>
      <c r="J811" s="4"/>
      <c r="K811" s="4"/>
      <c r="L811" s="4"/>
      <c r="M811" s="5"/>
      <c r="N811" s="6"/>
      <c r="P811" s="7"/>
    </row>
    <row r="812" spans="3:16" ht="13" x14ac:dyDescent="0.6">
      <c r="C812" s="9"/>
      <c r="E812" s="3"/>
      <c r="F812" s="4"/>
      <c r="G812" s="4"/>
      <c r="H812" s="4"/>
      <c r="I812" s="4"/>
      <c r="J812" s="4"/>
      <c r="K812" s="4"/>
      <c r="L812" s="4"/>
      <c r="M812" s="5"/>
      <c r="N812" s="6"/>
      <c r="P812" s="7"/>
    </row>
    <row r="813" spans="3:16" ht="13" x14ac:dyDescent="0.6">
      <c r="C813" s="9"/>
      <c r="E813" s="3"/>
      <c r="F813" s="4"/>
      <c r="G813" s="4"/>
      <c r="H813" s="4"/>
      <c r="I813" s="4"/>
      <c r="J813" s="4"/>
      <c r="K813" s="4"/>
      <c r="L813" s="4"/>
      <c r="M813" s="5"/>
      <c r="N813" s="6"/>
      <c r="P813" s="7"/>
    </row>
    <row r="814" spans="3:16" ht="13" x14ac:dyDescent="0.6">
      <c r="C814" s="9"/>
      <c r="E814" s="3"/>
      <c r="F814" s="4"/>
      <c r="G814" s="4"/>
      <c r="H814" s="4"/>
      <c r="I814" s="4"/>
      <c r="J814" s="4"/>
      <c r="K814" s="4"/>
      <c r="L814" s="4"/>
      <c r="M814" s="5"/>
      <c r="N814" s="6"/>
      <c r="P814" s="7"/>
    </row>
    <row r="815" spans="3:16" ht="13" x14ac:dyDescent="0.6">
      <c r="C815" s="9"/>
      <c r="E815" s="3"/>
      <c r="F815" s="4"/>
      <c r="G815" s="4"/>
      <c r="H815" s="4"/>
      <c r="I815" s="4"/>
      <c r="J815" s="4"/>
      <c r="K815" s="4"/>
      <c r="L815" s="4"/>
      <c r="M815" s="5"/>
      <c r="N815" s="6"/>
      <c r="P815" s="7"/>
    </row>
    <row r="816" spans="3:16" ht="13" x14ac:dyDescent="0.6">
      <c r="C816" s="9"/>
      <c r="E816" s="3"/>
      <c r="F816" s="4"/>
      <c r="G816" s="4"/>
      <c r="H816" s="4"/>
      <c r="I816" s="4"/>
      <c r="J816" s="4"/>
      <c r="K816" s="4"/>
      <c r="L816" s="4"/>
      <c r="M816" s="5"/>
      <c r="N816" s="6"/>
      <c r="P816" s="7"/>
    </row>
    <row r="817" spans="3:16" ht="13" x14ac:dyDescent="0.6">
      <c r="C817" s="9"/>
      <c r="E817" s="3"/>
      <c r="F817" s="4"/>
      <c r="G817" s="4"/>
      <c r="H817" s="4"/>
      <c r="I817" s="4"/>
      <c r="J817" s="4"/>
      <c r="K817" s="4"/>
      <c r="L817" s="4"/>
      <c r="M817" s="5"/>
      <c r="N817" s="6"/>
      <c r="P817" s="7"/>
    </row>
    <row r="818" spans="3:16" ht="13" x14ac:dyDescent="0.6">
      <c r="C818" s="9"/>
      <c r="E818" s="3"/>
      <c r="F818" s="4"/>
      <c r="G818" s="4"/>
      <c r="H818" s="4"/>
      <c r="I818" s="4"/>
      <c r="J818" s="4"/>
      <c r="K818" s="4"/>
      <c r="L818" s="4"/>
      <c r="M818" s="5"/>
      <c r="N818" s="6"/>
      <c r="P818" s="7"/>
    </row>
    <row r="819" spans="3:16" ht="13" x14ac:dyDescent="0.6">
      <c r="C819" s="9"/>
      <c r="E819" s="3"/>
      <c r="F819" s="4"/>
      <c r="G819" s="4"/>
      <c r="H819" s="4"/>
      <c r="I819" s="4"/>
      <c r="J819" s="4"/>
      <c r="K819" s="4"/>
      <c r="L819" s="4"/>
      <c r="M819" s="5"/>
      <c r="N819" s="6"/>
      <c r="P819" s="7"/>
    </row>
    <row r="820" spans="3:16" ht="13" x14ac:dyDescent="0.6">
      <c r="C820" s="9"/>
      <c r="E820" s="3"/>
      <c r="F820" s="4"/>
      <c r="G820" s="4"/>
      <c r="H820" s="4"/>
      <c r="I820" s="4"/>
      <c r="J820" s="4"/>
      <c r="K820" s="4"/>
      <c r="L820" s="4"/>
      <c r="M820" s="5"/>
      <c r="N820" s="6"/>
      <c r="P820" s="7"/>
    </row>
    <row r="821" spans="3:16" ht="13" x14ac:dyDescent="0.6">
      <c r="C821" s="9"/>
      <c r="E821" s="3"/>
      <c r="F821" s="4"/>
      <c r="G821" s="4"/>
      <c r="H821" s="4"/>
      <c r="I821" s="4"/>
      <c r="J821" s="4"/>
      <c r="K821" s="4"/>
      <c r="L821" s="4"/>
      <c r="M821" s="5"/>
      <c r="N821" s="6"/>
      <c r="P821" s="7"/>
    </row>
    <row r="822" spans="3:16" ht="13" x14ac:dyDescent="0.6">
      <c r="C822" s="9"/>
      <c r="E822" s="3"/>
      <c r="F822" s="4"/>
      <c r="G822" s="4"/>
      <c r="H822" s="4"/>
      <c r="I822" s="4"/>
      <c r="J822" s="4"/>
      <c r="K822" s="4"/>
      <c r="L822" s="4"/>
      <c r="M822" s="5"/>
      <c r="N822" s="6"/>
      <c r="P822" s="7"/>
    </row>
    <row r="823" spans="3:16" ht="13" x14ac:dyDescent="0.6">
      <c r="C823" s="9"/>
      <c r="E823" s="3"/>
      <c r="F823" s="4"/>
      <c r="G823" s="4"/>
      <c r="H823" s="4"/>
      <c r="I823" s="4"/>
      <c r="J823" s="4"/>
      <c r="K823" s="4"/>
      <c r="L823" s="4"/>
      <c r="M823" s="5"/>
      <c r="N823" s="6"/>
      <c r="P823" s="7"/>
    </row>
    <row r="824" spans="3:16" ht="13" x14ac:dyDescent="0.6">
      <c r="C824" s="9"/>
      <c r="E824" s="3"/>
      <c r="F824" s="4"/>
      <c r="G824" s="4"/>
      <c r="H824" s="4"/>
      <c r="I824" s="4"/>
      <c r="J824" s="4"/>
      <c r="K824" s="4"/>
      <c r="L824" s="4"/>
      <c r="M824" s="5"/>
      <c r="N824" s="6"/>
      <c r="P824" s="7"/>
    </row>
    <row r="825" spans="3:16" ht="13" x14ac:dyDescent="0.6">
      <c r="C825" s="9"/>
      <c r="E825" s="3"/>
      <c r="F825" s="4"/>
      <c r="G825" s="4"/>
      <c r="H825" s="4"/>
      <c r="I825" s="4"/>
      <c r="J825" s="4"/>
      <c r="K825" s="4"/>
      <c r="L825" s="4"/>
      <c r="M825" s="5"/>
      <c r="N825" s="6"/>
      <c r="P825" s="7"/>
    </row>
    <row r="826" spans="3:16" ht="13" x14ac:dyDescent="0.6">
      <c r="C826" s="9"/>
      <c r="E826" s="3"/>
      <c r="F826" s="4"/>
      <c r="G826" s="4"/>
      <c r="H826" s="4"/>
      <c r="I826" s="4"/>
      <c r="J826" s="4"/>
      <c r="K826" s="4"/>
      <c r="L826" s="4"/>
      <c r="M826" s="5"/>
      <c r="N826" s="6"/>
      <c r="P826" s="7"/>
    </row>
    <row r="827" spans="3:16" ht="13" x14ac:dyDescent="0.6">
      <c r="C827" s="9"/>
      <c r="E827" s="3"/>
      <c r="F827" s="4"/>
      <c r="G827" s="4"/>
      <c r="H827" s="4"/>
      <c r="I827" s="4"/>
      <c r="J827" s="4"/>
      <c r="K827" s="4"/>
      <c r="L827" s="4"/>
      <c r="M827" s="5"/>
      <c r="N827" s="6"/>
      <c r="P827" s="7"/>
    </row>
    <row r="828" spans="3:16" ht="13" x14ac:dyDescent="0.6">
      <c r="C828" s="9"/>
      <c r="E828" s="3"/>
      <c r="F828" s="4"/>
      <c r="G828" s="4"/>
      <c r="H828" s="4"/>
      <c r="I828" s="4"/>
      <c r="J828" s="4"/>
      <c r="K828" s="4"/>
      <c r="L828" s="4"/>
      <c r="M828" s="5"/>
      <c r="N828" s="6"/>
      <c r="P828" s="7"/>
    </row>
    <row r="829" spans="3:16" ht="13" x14ac:dyDescent="0.6">
      <c r="C829" s="9"/>
      <c r="E829" s="3"/>
      <c r="F829" s="4"/>
      <c r="G829" s="4"/>
      <c r="H829" s="4"/>
      <c r="I829" s="4"/>
      <c r="J829" s="4"/>
      <c r="K829" s="4"/>
      <c r="L829" s="4"/>
      <c r="M829" s="5"/>
      <c r="N829" s="6"/>
      <c r="P829" s="7"/>
    </row>
    <row r="830" spans="3:16" ht="13" x14ac:dyDescent="0.6">
      <c r="C830" s="9"/>
      <c r="E830" s="3"/>
      <c r="F830" s="4"/>
      <c r="G830" s="4"/>
      <c r="H830" s="4"/>
      <c r="I830" s="4"/>
      <c r="J830" s="4"/>
      <c r="K830" s="4"/>
      <c r="L830" s="4"/>
      <c r="M830" s="5"/>
      <c r="N830" s="6"/>
      <c r="P830" s="7"/>
    </row>
    <row r="831" spans="3:16" ht="13" x14ac:dyDescent="0.6">
      <c r="C831" s="9"/>
      <c r="E831" s="3"/>
      <c r="F831" s="4"/>
      <c r="G831" s="4"/>
      <c r="H831" s="4"/>
      <c r="I831" s="4"/>
      <c r="J831" s="4"/>
      <c r="K831" s="4"/>
      <c r="L831" s="4"/>
      <c r="M831" s="5"/>
      <c r="N831" s="6"/>
      <c r="P831" s="7"/>
    </row>
    <row r="832" spans="3:16" ht="13" x14ac:dyDescent="0.6">
      <c r="C832" s="9"/>
      <c r="E832" s="3"/>
      <c r="F832" s="4"/>
      <c r="G832" s="4"/>
      <c r="H832" s="4"/>
      <c r="I832" s="4"/>
      <c r="J832" s="4"/>
      <c r="K832" s="4"/>
      <c r="L832" s="4"/>
      <c r="M832" s="5"/>
      <c r="N832" s="6"/>
      <c r="P832" s="7"/>
    </row>
    <row r="833" spans="3:16" ht="13" x14ac:dyDescent="0.6">
      <c r="C833" s="9"/>
      <c r="E833" s="3"/>
      <c r="F833" s="4"/>
      <c r="G833" s="4"/>
      <c r="H833" s="4"/>
      <c r="I833" s="4"/>
      <c r="J833" s="4"/>
      <c r="K833" s="4"/>
      <c r="L833" s="4"/>
      <c r="M833" s="5"/>
      <c r="N833" s="6"/>
      <c r="P833" s="7"/>
    </row>
    <row r="834" spans="3:16" ht="13" x14ac:dyDescent="0.6">
      <c r="C834" s="9"/>
      <c r="E834" s="3"/>
      <c r="F834" s="4"/>
      <c r="G834" s="4"/>
      <c r="H834" s="4"/>
      <c r="I834" s="4"/>
      <c r="J834" s="4"/>
      <c r="K834" s="4"/>
      <c r="L834" s="4"/>
      <c r="M834" s="5"/>
      <c r="N834" s="6"/>
      <c r="P834" s="7"/>
    </row>
    <row r="835" spans="3:16" ht="13" x14ac:dyDescent="0.6">
      <c r="C835" s="9"/>
      <c r="E835" s="3"/>
      <c r="F835" s="4"/>
      <c r="G835" s="4"/>
      <c r="H835" s="4"/>
      <c r="I835" s="4"/>
      <c r="J835" s="4"/>
      <c r="K835" s="4"/>
      <c r="L835" s="4"/>
      <c r="M835" s="5"/>
      <c r="N835" s="6"/>
      <c r="P835" s="7"/>
    </row>
    <row r="836" spans="3:16" ht="13" x14ac:dyDescent="0.6">
      <c r="C836" s="9"/>
      <c r="E836" s="3"/>
      <c r="F836" s="4"/>
      <c r="G836" s="4"/>
      <c r="H836" s="4"/>
      <c r="I836" s="4"/>
      <c r="J836" s="4"/>
      <c r="K836" s="4"/>
      <c r="L836" s="4"/>
      <c r="M836" s="5"/>
      <c r="N836" s="6"/>
      <c r="P836" s="7"/>
    </row>
    <row r="837" spans="3:16" ht="13" x14ac:dyDescent="0.6">
      <c r="C837" s="9"/>
      <c r="E837" s="3"/>
      <c r="F837" s="4"/>
      <c r="G837" s="4"/>
      <c r="H837" s="4"/>
      <c r="I837" s="4"/>
      <c r="J837" s="4"/>
      <c r="K837" s="4"/>
      <c r="L837" s="4"/>
      <c r="M837" s="5"/>
      <c r="N837" s="6"/>
      <c r="P837" s="7"/>
    </row>
    <row r="838" spans="3:16" ht="13" x14ac:dyDescent="0.6">
      <c r="C838" s="9"/>
      <c r="E838" s="3"/>
      <c r="F838" s="4"/>
      <c r="G838" s="4"/>
      <c r="H838" s="4"/>
      <c r="I838" s="4"/>
      <c r="J838" s="4"/>
      <c r="K838" s="4"/>
      <c r="L838" s="4"/>
      <c r="M838" s="5"/>
      <c r="N838" s="6"/>
      <c r="P838" s="7"/>
    </row>
    <row r="839" spans="3:16" ht="13" x14ac:dyDescent="0.6">
      <c r="C839" s="9"/>
      <c r="E839" s="3"/>
      <c r="F839" s="4"/>
      <c r="G839" s="4"/>
      <c r="H839" s="4"/>
      <c r="I839" s="4"/>
      <c r="J839" s="4"/>
      <c r="K839" s="4"/>
      <c r="L839" s="4"/>
      <c r="M839" s="5"/>
      <c r="N839" s="6"/>
      <c r="P839" s="7"/>
    </row>
    <row r="840" spans="3:16" ht="13" x14ac:dyDescent="0.6">
      <c r="C840" s="9"/>
      <c r="E840" s="3"/>
      <c r="F840" s="4"/>
      <c r="G840" s="4"/>
      <c r="H840" s="4"/>
      <c r="I840" s="4"/>
      <c r="J840" s="4"/>
      <c r="K840" s="4"/>
      <c r="L840" s="4"/>
      <c r="M840" s="5"/>
      <c r="N840" s="6"/>
      <c r="P840" s="7"/>
    </row>
    <row r="841" spans="3:16" ht="13" x14ac:dyDescent="0.6">
      <c r="C841" s="9"/>
      <c r="E841" s="3"/>
      <c r="F841" s="4"/>
      <c r="G841" s="4"/>
      <c r="H841" s="4"/>
      <c r="I841" s="4"/>
      <c r="J841" s="4"/>
      <c r="K841" s="4"/>
      <c r="L841" s="4"/>
      <c r="M841" s="5"/>
      <c r="N841" s="6"/>
      <c r="P841" s="7"/>
    </row>
    <row r="842" spans="3:16" ht="13" x14ac:dyDescent="0.6">
      <c r="C842" s="9"/>
      <c r="E842" s="3"/>
      <c r="F842" s="4"/>
      <c r="G842" s="4"/>
      <c r="H842" s="4"/>
      <c r="I842" s="4"/>
      <c r="J842" s="4"/>
      <c r="K842" s="4"/>
      <c r="L842" s="4"/>
      <c r="M842" s="5"/>
      <c r="N842" s="6"/>
      <c r="P842" s="7"/>
    </row>
    <row r="843" spans="3:16" ht="13" x14ac:dyDescent="0.6">
      <c r="C843" s="9"/>
      <c r="E843" s="3"/>
      <c r="F843" s="4"/>
      <c r="G843" s="4"/>
      <c r="H843" s="4"/>
      <c r="I843" s="4"/>
      <c r="J843" s="4"/>
      <c r="K843" s="4"/>
      <c r="L843" s="4"/>
      <c r="M843" s="5"/>
      <c r="N843" s="6"/>
      <c r="P843" s="7"/>
    </row>
    <row r="844" spans="3:16" ht="13" x14ac:dyDescent="0.6">
      <c r="C844" s="9"/>
      <c r="E844" s="3"/>
      <c r="F844" s="4"/>
      <c r="G844" s="4"/>
      <c r="H844" s="4"/>
      <c r="I844" s="4"/>
      <c r="J844" s="4"/>
      <c r="K844" s="4"/>
      <c r="L844" s="4"/>
      <c r="M844" s="5"/>
      <c r="N844" s="6"/>
      <c r="P844" s="7"/>
    </row>
    <row r="845" spans="3:16" ht="13" x14ac:dyDescent="0.6">
      <c r="C845" s="9"/>
      <c r="E845" s="3"/>
      <c r="F845" s="4"/>
      <c r="G845" s="4"/>
      <c r="H845" s="4"/>
      <c r="I845" s="4"/>
      <c r="J845" s="4"/>
      <c r="K845" s="4"/>
      <c r="L845" s="4"/>
      <c r="M845" s="5"/>
      <c r="N845" s="6"/>
      <c r="P845" s="7"/>
    </row>
    <row r="846" spans="3:16" ht="13" x14ac:dyDescent="0.6">
      <c r="C846" s="9"/>
      <c r="E846" s="3"/>
      <c r="F846" s="4"/>
      <c r="G846" s="4"/>
      <c r="H846" s="4"/>
      <c r="I846" s="4"/>
      <c r="J846" s="4"/>
      <c r="K846" s="4"/>
      <c r="L846" s="4"/>
      <c r="M846" s="5"/>
      <c r="N846" s="6"/>
      <c r="P846" s="7"/>
    </row>
    <row r="847" spans="3:16" ht="13" x14ac:dyDescent="0.6">
      <c r="C847" s="9"/>
      <c r="E847" s="3"/>
      <c r="F847" s="4"/>
      <c r="G847" s="4"/>
      <c r="H847" s="4"/>
      <c r="I847" s="4"/>
      <c r="J847" s="4"/>
      <c r="K847" s="4"/>
      <c r="L847" s="4"/>
      <c r="M847" s="5"/>
      <c r="N847" s="6"/>
      <c r="P847" s="7"/>
    </row>
    <row r="848" spans="3:16" ht="13" x14ac:dyDescent="0.6">
      <c r="C848" s="9"/>
      <c r="E848" s="3"/>
      <c r="F848" s="4"/>
      <c r="G848" s="4"/>
      <c r="H848" s="4"/>
      <c r="I848" s="4"/>
      <c r="J848" s="4"/>
      <c r="K848" s="4"/>
      <c r="L848" s="4"/>
      <c r="M848" s="5"/>
      <c r="N848" s="6"/>
      <c r="P848" s="7"/>
    </row>
    <row r="849" spans="3:16" ht="13" x14ac:dyDescent="0.6">
      <c r="C849" s="9"/>
      <c r="E849" s="3"/>
      <c r="F849" s="4"/>
      <c r="G849" s="4"/>
      <c r="H849" s="4"/>
      <c r="I849" s="4"/>
      <c r="J849" s="4"/>
      <c r="K849" s="4"/>
      <c r="L849" s="4"/>
      <c r="M849" s="5"/>
      <c r="N849" s="6"/>
      <c r="P849" s="7"/>
    </row>
    <row r="850" spans="3:16" ht="13" x14ac:dyDescent="0.6">
      <c r="C850" s="9"/>
      <c r="E850" s="3"/>
      <c r="F850" s="4"/>
      <c r="G850" s="4"/>
      <c r="H850" s="4"/>
      <c r="I850" s="4"/>
      <c r="J850" s="4"/>
      <c r="K850" s="4"/>
      <c r="L850" s="4"/>
      <c r="M850" s="5"/>
      <c r="N850" s="6"/>
      <c r="P850" s="7"/>
    </row>
    <row r="851" spans="3:16" ht="13" x14ac:dyDescent="0.6">
      <c r="C851" s="9"/>
      <c r="E851" s="3"/>
      <c r="F851" s="4"/>
      <c r="G851" s="4"/>
      <c r="H851" s="4"/>
      <c r="I851" s="4"/>
      <c r="J851" s="4"/>
      <c r="K851" s="4"/>
      <c r="L851" s="4"/>
      <c r="M851" s="5"/>
      <c r="N851" s="6"/>
      <c r="P851" s="7"/>
    </row>
    <row r="852" spans="3:16" ht="13" x14ac:dyDescent="0.6">
      <c r="C852" s="9"/>
      <c r="E852" s="3"/>
      <c r="F852" s="4"/>
      <c r="G852" s="4"/>
      <c r="H852" s="4"/>
      <c r="I852" s="4"/>
      <c r="J852" s="4"/>
      <c r="K852" s="4"/>
      <c r="L852" s="4"/>
      <c r="M852" s="5"/>
      <c r="N852" s="6"/>
      <c r="P852" s="7"/>
    </row>
    <row r="853" spans="3:16" ht="13" x14ac:dyDescent="0.6">
      <c r="C853" s="9"/>
      <c r="E853" s="3"/>
      <c r="F853" s="4"/>
      <c r="G853" s="4"/>
      <c r="H853" s="4"/>
      <c r="I853" s="4"/>
      <c r="J853" s="4"/>
      <c r="K853" s="4"/>
      <c r="L853" s="4"/>
      <c r="M853" s="5"/>
      <c r="N853" s="6"/>
      <c r="P853" s="7"/>
    </row>
    <row r="854" spans="3:16" ht="13" x14ac:dyDescent="0.6">
      <c r="C854" s="9"/>
      <c r="E854" s="3"/>
      <c r="F854" s="4"/>
      <c r="G854" s="4"/>
      <c r="H854" s="4"/>
      <c r="I854" s="4"/>
      <c r="J854" s="4"/>
      <c r="K854" s="4"/>
      <c r="L854" s="4"/>
      <c r="M854" s="5"/>
      <c r="N854" s="6"/>
      <c r="P854" s="7"/>
    </row>
    <row r="855" spans="3:16" ht="13" x14ac:dyDescent="0.6">
      <c r="C855" s="9"/>
      <c r="E855" s="3"/>
      <c r="F855" s="4"/>
      <c r="G855" s="4"/>
      <c r="H855" s="4"/>
      <c r="I855" s="4"/>
      <c r="J855" s="4"/>
      <c r="K855" s="4"/>
      <c r="L855" s="4"/>
      <c r="M855" s="5"/>
      <c r="N855" s="6"/>
      <c r="P855" s="7"/>
    </row>
    <row r="856" spans="3:16" ht="13" x14ac:dyDescent="0.6">
      <c r="C856" s="9"/>
      <c r="E856" s="3"/>
      <c r="F856" s="4"/>
      <c r="G856" s="4"/>
      <c r="H856" s="4"/>
      <c r="I856" s="4"/>
      <c r="J856" s="4"/>
      <c r="K856" s="4"/>
      <c r="L856" s="4"/>
      <c r="M856" s="5"/>
      <c r="N856" s="6"/>
      <c r="P856" s="7"/>
    </row>
    <row r="857" spans="3:16" ht="13" x14ac:dyDescent="0.6">
      <c r="C857" s="9"/>
      <c r="E857" s="3"/>
      <c r="F857" s="4"/>
      <c r="G857" s="4"/>
      <c r="H857" s="4"/>
      <c r="I857" s="4"/>
      <c r="J857" s="4"/>
      <c r="K857" s="4"/>
      <c r="L857" s="4"/>
      <c r="M857" s="5"/>
      <c r="N857" s="6"/>
      <c r="P857" s="7"/>
    </row>
    <row r="858" spans="3:16" ht="13" x14ac:dyDescent="0.6">
      <c r="C858" s="9"/>
      <c r="E858" s="3"/>
      <c r="F858" s="4"/>
      <c r="G858" s="4"/>
      <c r="H858" s="4"/>
      <c r="I858" s="4"/>
      <c r="J858" s="4"/>
      <c r="K858" s="4"/>
      <c r="L858" s="4"/>
      <c r="M858" s="5"/>
      <c r="N858" s="6"/>
      <c r="P858" s="7"/>
    </row>
    <row r="859" spans="3:16" ht="13" x14ac:dyDescent="0.6">
      <c r="C859" s="9"/>
      <c r="E859" s="3"/>
      <c r="F859" s="4"/>
      <c r="G859" s="4"/>
      <c r="H859" s="4"/>
      <c r="I859" s="4"/>
      <c r="J859" s="4"/>
      <c r="K859" s="4"/>
      <c r="L859" s="4"/>
      <c r="M859" s="5"/>
      <c r="N859" s="6"/>
      <c r="P859" s="7"/>
    </row>
    <row r="860" spans="3:16" ht="13" x14ac:dyDescent="0.6">
      <c r="C860" s="9"/>
      <c r="E860" s="3"/>
      <c r="F860" s="4"/>
      <c r="G860" s="4"/>
      <c r="H860" s="4"/>
      <c r="I860" s="4"/>
      <c r="J860" s="4"/>
      <c r="K860" s="4"/>
      <c r="L860" s="4"/>
      <c r="M860" s="5"/>
      <c r="N860" s="6"/>
      <c r="P860" s="7"/>
    </row>
    <row r="861" spans="3:16" ht="13" x14ac:dyDescent="0.6">
      <c r="C861" s="9"/>
      <c r="E861" s="3"/>
      <c r="F861" s="4"/>
      <c r="G861" s="4"/>
      <c r="H861" s="4"/>
      <c r="I861" s="4"/>
      <c r="J861" s="4"/>
      <c r="K861" s="4"/>
      <c r="L861" s="4"/>
      <c r="M861" s="5"/>
      <c r="N861" s="6"/>
      <c r="P861" s="7"/>
    </row>
    <row r="862" spans="3:16" ht="13" x14ac:dyDescent="0.6">
      <c r="C862" s="9"/>
      <c r="E862" s="3"/>
      <c r="F862" s="4"/>
      <c r="G862" s="4"/>
      <c r="H862" s="4"/>
      <c r="I862" s="4"/>
      <c r="J862" s="4"/>
      <c r="K862" s="4"/>
      <c r="L862" s="4"/>
      <c r="M862" s="5"/>
      <c r="N862" s="6"/>
      <c r="P862" s="7"/>
    </row>
    <row r="863" spans="3:16" ht="13" x14ac:dyDescent="0.6">
      <c r="C863" s="9"/>
      <c r="E863" s="3"/>
      <c r="F863" s="4"/>
      <c r="G863" s="4"/>
      <c r="H863" s="4"/>
      <c r="I863" s="4"/>
      <c r="J863" s="4"/>
      <c r="K863" s="4"/>
      <c r="L863" s="4"/>
      <c r="M863" s="5"/>
      <c r="N863" s="6"/>
      <c r="P863" s="7"/>
    </row>
    <row r="864" spans="3:16" ht="13" x14ac:dyDescent="0.6">
      <c r="C864" s="9"/>
      <c r="E864" s="3"/>
      <c r="F864" s="4"/>
      <c r="G864" s="4"/>
      <c r="H864" s="4"/>
      <c r="I864" s="4"/>
      <c r="J864" s="4"/>
      <c r="K864" s="4"/>
      <c r="L864" s="4"/>
      <c r="M864" s="5"/>
      <c r="N864" s="6"/>
      <c r="P864" s="7"/>
    </row>
    <row r="865" spans="3:16" ht="13" x14ac:dyDescent="0.6">
      <c r="C865" s="9"/>
      <c r="E865" s="3"/>
      <c r="F865" s="4"/>
      <c r="G865" s="4"/>
      <c r="H865" s="4"/>
      <c r="I865" s="4"/>
      <c r="J865" s="4"/>
      <c r="K865" s="4"/>
      <c r="L865" s="4"/>
      <c r="M865" s="5"/>
      <c r="N865" s="6"/>
      <c r="P865" s="7"/>
    </row>
    <row r="866" spans="3:16" ht="13" x14ac:dyDescent="0.6">
      <c r="C866" s="9"/>
      <c r="E866" s="3"/>
      <c r="F866" s="4"/>
      <c r="G866" s="4"/>
      <c r="H866" s="4"/>
      <c r="I866" s="4"/>
      <c r="J866" s="4"/>
      <c r="K866" s="4"/>
      <c r="L866" s="4"/>
      <c r="M866" s="5"/>
      <c r="N866" s="6"/>
      <c r="P866" s="7"/>
    </row>
    <row r="867" spans="3:16" ht="13" x14ac:dyDescent="0.6">
      <c r="C867" s="9"/>
      <c r="E867" s="3"/>
      <c r="F867" s="4"/>
      <c r="G867" s="4"/>
      <c r="H867" s="4"/>
      <c r="I867" s="4"/>
      <c r="J867" s="4"/>
      <c r="K867" s="4"/>
      <c r="L867" s="4"/>
      <c r="M867" s="5"/>
      <c r="N867" s="6"/>
      <c r="P867" s="7"/>
    </row>
    <row r="868" spans="3:16" ht="13" x14ac:dyDescent="0.6">
      <c r="C868" s="9"/>
      <c r="E868" s="3"/>
      <c r="F868" s="4"/>
      <c r="G868" s="4"/>
      <c r="H868" s="4"/>
      <c r="I868" s="4"/>
      <c r="J868" s="4"/>
      <c r="K868" s="4"/>
      <c r="L868" s="4"/>
      <c r="M868" s="5"/>
      <c r="N868" s="6"/>
      <c r="P868" s="7"/>
    </row>
    <row r="869" spans="3:16" ht="13" x14ac:dyDescent="0.6">
      <c r="C869" s="9"/>
      <c r="E869" s="3"/>
      <c r="F869" s="4"/>
      <c r="G869" s="4"/>
      <c r="H869" s="4"/>
      <c r="I869" s="4"/>
      <c r="J869" s="4"/>
      <c r="K869" s="4"/>
      <c r="L869" s="4"/>
      <c r="M869" s="5"/>
      <c r="N869" s="6"/>
      <c r="P869" s="7"/>
    </row>
    <row r="870" spans="3:16" ht="13" x14ac:dyDescent="0.6">
      <c r="C870" s="9"/>
      <c r="E870" s="3"/>
      <c r="F870" s="4"/>
      <c r="G870" s="4"/>
      <c r="H870" s="4"/>
      <c r="I870" s="4"/>
      <c r="J870" s="4"/>
      <c r="K870" s="4"/>
      <c r="L870" s="4"/>
      <c r="M870" s="5"/>
      <c r="N870" s="6"/>
      <c r="P870" s="7"/>
    </row>
    <row r="871" spans="3:16" ht="13" x14ac:dyDescent="0.6">
      <c r="C871" s="9"/>
      <c r="E871" s="3"/>
      <c r="F871" s="4"/>
      <c r="G871" s="4"/>
      <c r="H871" s="4"/>
      <c r="I871" s="4"/>
      <c r="J871" s="4"/>
      <c r="K871" s="4"/>
      <c r="L871" s="4"/>
      <c r="M871" s="5"/>
      <c r="N871" s="6"/>
      <c r="P871" s="7"/>
    </row>
    <row r="872" spans="3:16" ht="13" x14ac:dyDescent="0.6">
      <c r="C872" s="9"/>
      <c r="E872" s="3"/>
      <c r="F872" s="4"/>
      <c r="G872" s="4"/>
      <c r="H872" s="4"/>
      <c r="I872" s="4"/>
      <c r="J872" s="4"/>
      <c r="K872" s="4"/>
      <c r="L872" s="4"/>
      <c r="M872" s="5"/>
      <c r="N872" s="6"/>
      <c r="P872" s="7"/>
    </row>
    <row r="873" spans="3:16" ht="13" x14ac:dyDescent="0.6">
      <c r="C873" s="9"/>
      <c r="E873" s="3"/>
      <c r="F873" s="4"/>
      <c r="G873" s="4"/>
      <c r="H873" s="4"/>
      <c r="I873" s="4"/>
      <c r="J873" s="4"/>
      <c r="K873" s="4"/>
      <c r="L873" s="4"/>
      <c r="M873" s="5"/>
      <c r="N873" s="6"/>
      <c r="P873" s="7"/>
    </row>
    <row r="874" spans="3:16" ht="13" x14ac:dyDescent="0.6">
      <c r="C874" s="9"/>
      <c r="E874" s="3"/>
      <c r="F874" s="4"/>
      <c r="G874" s="4"/>
      <c r="H874" s="4"/>
      <c r="I874" s="4"/>
      <c r="J874" s="4"/>
      <c r="K874" s="4"/>
      <c r="L874" s="4"/>
      <c r="M874" s="5"/>
      <c r="N874" s="6"/>
      <c r="P874" s="7"/>
    </row>
    <row r="875" spans="3:16" ht="13" x14ac:dyDescent="0.6">
      <c r="C875" s="9"/>
      <c r="E875" s="3"/>
      <c r="F875" s="4"/>
      <c r="G875" s="4"/>
      <c r="H875" s="4"/>
      <c r="I875" s="4"/>
      <c r="J875" s="4"/>
      <c r="K875" s="4"/>
      <c r="L875" s="4"/>
      <c r="M875" s="5"/>
      <c r="N875" s="6"/>
      <c r="P875" s="7"/>
    </row>
    <row r="876" spans="3:16" ht="13" x14ac:dyDescent="0.6">
      <c r="C876" s="9"/>
      <c r="E876" s="3"/>
      <c r="F876" s="4"/>
      <c r="G876" s="4"/>
      <c r="H876" s="4"/>
      <c r="I876" s="4"/>
      <c r="J876" s="4"/>
      <c r="K876" s="4"/>
      <c r="L876" s="4"/>
      <c r="M876" s="5"/>
      <c r="N876" s="6"/>
      <c r="P876" s="7"/>
    </row>
    <row r="877" spans="3:16" ht="13" x14ac:dyDescent="0.6">
      <c r="C877" s="9"/>
      <c r="E877" s="3"/>
      <c r="F877" s="4"/>
      <c r="G877" s="4"/>
      <c r="H877" s="4"/>
      <c r="I877" s="4"/>
      <c r="J877" s="4"/>
      <c r="K877" s="4"/>
      <c r="L877" s="4"/>
      <c r="M877" s="5"/>
      <c r="N877" s="6"/>
      <c r="P877" s="7"/>
    </row>
    <row r="878" spans="3:16" ht="13" x14ac:dyDescent="0.6">
      <c r="C878" s="9"/>
      <c r="E878" s="3"/>
      <c r="F878" s="4"/>
      <c r="G878" s="4"/>
      <c r="H878" s="4"/>
      <c r="I878" s="4"/>
      <c r="J878" s="4"/>
      <c r="K878" s="4"/>
      <c r="L878" s="4"/>
      <c r="M878" s="5"/>
      <c r="N878" s="6"/>
      <c r="P878" s="7"/>
    </row>
    <row r="879" spans="3:16" ht="13" x14ac:dyDescent="0.6">
      <c r="C879" s="9"/>
      <c r="E879" s="3"/>
      <c r="F879" s="4"/>
      <c r="G879" s="4"/>
      <c r="H879" s="4"/>
      <c r="I879" s="4"/>
      <c r="J879" s="4"/>
      <c r="K879" s="4"/>
      <c r="L879" s="4"/>
      <c r="M879" s="5"/>
      <c r="N879" s="6"/>
      <c r="P879" s="7"/>
    </row>
    <row r="880" spans="3:16" ht="13" x14ac:dyDescent="0.6">
      <c r="C880" s="9"/>
      <c r="E880" s="3"/>
      <c r="F880" s="4"/>
      <c r="G880" s="4"/>
      <c r="H880" s="4"/>
      <c r="I880" s="4"/>
      <c r="J880" s="4"/>
      <c r="K880" s="4"/>
      <c r="L880" s="4"/>
      <c r="M880" s="5"/>
      <c r="N880" s="6"/>
      <c r="P880" s="7"/>
    </row>
    <row r="881" spans="3:16" ht="13" x14ac:dyDescent="0.6">
      <c r="C881" s="9"/>
      <c r="E881" s="3"/>
      <c r="F881" s="4"/>
      <c r="G881" s="4"/>
      <c r="H881" s="4"/>
      <c r="I881" s="4"/>
      <c r="J881" s="4"/>
      <c r="K881" s="4"/>
      <c r="L881" s="4"/>
      <c r="M881" s="5"/>
      <c r="N881" s="6"/>
      <c r="P881" s="7"/>
    </row>
    <row r="882" spans="3:16" ht="13" x14ac:dyDescent="0.6">
      <c r="C882" s="9"/>
      <c r="E882" s="3"/>
      <c r="F882" s="4"/>
      <c r="G882" s="4"/>
      <c r="H882" s="4"/>
      <c r="I882" s="4"/>
      <c r="J882" s="4"/>
      <c r="K882" s="4"/>
      <c r="L882" s="4"/>
      <c r="M882" s="5"/>
      <c r="N882" s="6"/>
      <c r="P882" s="7"/>
    </row>
    <row r="883" spans="3:16" ht="13" x14ac:dyDescent="0.6">
      <c r="C883" s="9"/>
      <c r="E883" s="3"/>
      <c r="F883" s="4"/>
      <c r="G883" s="4"/>
      <c r="H883" s="4"/>
      <c r="I883" s="4"/>
      <c r="J883" s="4"/>
      <c r="K883" s="4"/>
      <c r="L883" s="4"/>
      <c r="M883" s="5"/>
      <c r="N883" s="6"/>
      <c r="P883" s="7"/>
    </row>
    <row r="884" spans="3:16" ht="13" x14ac:dyDescent="0.6">
      <c r="C884" s="9"/>
      <c r="E884" s="3"/>
      <c r="F884" s="4"/>
      <c r="G884" s="4"/>
      <c r="H884" s="4"/>
      <c r="I884" s="4"/>
      <c r="J884" s="4"/>
      <c r="K884" s="4"/>
      <c r="L884" s="4"/>
      <c r="M884" s="5"/>
      <c r="N884" s="6"/>
      <c r="P884" s="7"/>
    </row>
    <row r="885" spans="3:16" ht="13" x14ac:dyDescent="0.6">
      <c r="C885" s="9"/>
      <c r="E885" s="3"/>
      <c r="F885" s="4"/>
      <c r="G885" s="4"/>
      <c r="H885" s="4"/>
      <c r="I885" s="4"/>
      <c r="J885" s="4"/>
      <c r="K885" s="4"/>
      <c r="L885" s="4"/>
      <c r="M885" s="5"/>
      <c r="N885" s="6"/>
      <c r="P885" s="7"/>
    </row>
    <row r="886" spans="3:16" ht="13" x14ac:dyDescent="0.6">
      <c r="C886" s="9"/>
      <c r="E886" s="3"/>
      <c r="F886" s="4"/>
      <c r="G886" s="4"/>
      <c r="H886" s="4"/>
      <c r="I886" s="4"/>
      <c r="J886" s="4"/>
      <c r="K886" s="4"/>
      <c r="L886" s="4"/>
      <c r="M886" s="5"/>
      <c r="N886" s="6"/>
      <c r="P886" s="7"/>
    </row>
    <row r="887" spans="3:16" ht="13" x14ac:dyDescent="0.6">
      <c r="C887" s="9"/>
      <c r="E887" s="3"/>
      <c r="F887" s="4"/>
      <c r="G887" s="4"/>
      <c r="H887" s="4"/>
      <c r="I887" s="4"/>
      <c r="J887" s="4"/>
      <c r="K887" s="4"/>
      <c r="L887" s="4"/>
      <c r="M887" s="5"/>
      <c r="N887" s="6"/>
      <c r="P887" s="7"/>
    </row>
    <row r="888" spans="3:16" ht="13" x14ac:dyDescent="0.6">
      <c r="C888" s="9"/>
      <c r="E888" s="3"/>
      <c r="F888" s="4"/>
      <c r="G888" s="4"/>
      <c r="H888" s="4"/>
      <c r="I888" s="4"/>
      <c r="J888" s="4"/>
      <c r="K888" s="4"/>
      <c r="L888" s="4"/>
      <c r="M888" s="5"/>
      <c r="N888" s="6"/>
      <c r="P888" s="7"/>
    </row>
    <row r="889" spans="3:16" ht="13" x14ac:dyDescent="0.6">
      <c r="C889" s="9"/>
      <c r="E889" s="3"/>
      <c r="F889" s="4"/>
      <c r="G889" s="4"/>
      <c r="H889" s="4"/>
      <c r="I889" s="4"/>
      <c r="J889" s="4"/>
      <c r="K889" s="4"/>
      <c r="L889" s="4"/>
      <c r="M889" s="5"/>
      <c r="N889" s="6"/>
      <c r="P889" s="7"/>
    </row>
    <row r="890" spans="3:16" ht="13" x14ac:dyDescent="0.6">
      <c r="C890" s="9"/>
      <c r="E890" s="3"/>
      <c r="F890" s="4"/>
      <c r="G890" s="4"/>
      <c r="H890" s="4"/>
      <c r="I890" s="4"/>
      <c r="J890" s="4"/>
      <c r="K890" s="4"/>
      <c r="L890" s="4"/>
      <c r="M890" s="5"/>
      <c r="N890" s="6"/>
      <c r="P890" s="7"/>
    </row>
    <row r="891" spans="3:16" ht="13" x14ac:dyDescent="0.6">
      <c r="C891" s="9"/>
      <c r="E891" s="3"/>
      <c r="F891" s="4"/>
      <c r="G891" s="4"/>
      <c r="H891" s="4"/>
      <c r="I891" s="4"/>
      <c r="J891" s="4"/>
      <c r="K891" s="4"/>
      <c r="L891" s="4"/>
      <c r="M891" s="5"/>
      <c r="N891" s="6"/>
      <c r="P891" s="7"/>
    </row>
    <row r="892" spans="3:16" ht="13" x14ac:dyDescent="0.6">
      <c r="C892" s="9"/>
      <c r="E892" s="3"/>
      <c r="F892" s="4"/>
      <c r="G892" s="4"/>
      <c r="H892" s="4"/>
      <c r="I892" s="4"/>
      <c r="J892" s="4"/>
      <c r="K892" s="4"/>
      <c r="L892" s="4"/>
      <c r="M892" s="5"/>
      <c r="N892" s="6"/>
      <c r="P892" s="7"/>
    </row>
    <row r="893" spans="3:16" ht="13" x14ac:dyDescent="0.6">
      <c r="C893" s="9"/>
      <c r="E893" s="3"/>
      <c r="F893" s="4"/>
      <c r="G893" s="4"/>
      <c r="H893" s="4"/>
      <c r="I893" s="4"/>
      <c r="J893" s="4"/>
      <c r="K893" s="4"/>
      <c r="L893" s="4"/>
      <c r="M893" s="5"/>
      <c r="N893" s="6"/>
      <c r="P893" s="7"/>
    </row>
    <row r="894" spans="3:16" ht="13" x14ac:dyDescent="0.6">
      <c r="C894" s="9"/>
      <c r="E894" s="3"/>
      <c r="F894" s="4"/>
      <c r="G894" s="4"/>
      <c r="H894" s="4"/>
      <c r="I894" s="4"/>
      <c r="J894" s="4"/>
      <c r="K894" s="4"/>
      <c r="L894" s="4"/>
      <c r="M894" s="5"/>
      <c r="N894" s="6"/>
      <c r="P894" s="7"/>
    </row>
    <row r="895" spans="3:16" ht="13" x14ac:dyDescent="0.6">
      <c r="C895" s="9"/>
      <c r="E895" s="3"/>
      <c r="F895" s="4"/>
      <c r="G895" s="4"/>
      <c r="H895" s="4"/>
      <c r="I895" s="4"/>
      <c r="J895" s="4"/>
      <c r="K895" s="4"/>
      <c r="L895" s="4"/>
      <c r="M895" s="5"/>
      <c r="N895" s="6"/>
      <c r="P895" s="7"/>
    </row>
    <row r="896" spans="3:16" ht="13" x14ac:dyDescent="0.6">
      <c r="C896" s="9"/>
      <c r="E896" s="3"/>
      <c r="F896" s="4"/>
      <c r="G896" s="4"/>
      <c r="H896" s="4"/>
      <c r="I896" s="4"/>
      <c r="J896" s="4"/>
      <c r="K896" s="4"/>
      <c r="L896" s="4"/>
      <c r="M896" s="5"/>
      <c r="N896" s="6"/>
      <c r="P896" s="7"/>
    </row>
    <row r="897" spans="3:16" ht="13" x14ac:dyDescent="0.6">
      <c r="C897" s="9"/>
      <c r="E897" s="3"/>
      <c r="F897" s="4"/>
      <c r="G897" s="4"/>
      <c r="H897" s="4"/>
      <c r="I897" s="4"/>
      <c r="J897" s="4"/>
      <c r="K897" s="4"/>
      <c r="L897" s="4"/>
      <c r="M897" s="5"/>
      <c r="N897" s="6"/>
      <c r="P897" s="7"/>
    </row>
    <row r="898" spans="3:16" ht="13" x14ac:dyDescent="0.6">
      <c r="C898" s="9"/>
      <c r="E898" s="3"/>
      <c r="F898" s="4"/>
      <c r="G898" s="4"/>
      <c r="H898" s="4"/>
      <c r="I898" s="4"/>
      <c r="J898" s="4"/>
      <c r="K898" s="4"/>
      <c r="L898" s="4"/>
      <c r="M898" s="5"/>
      <c r="N898" s="6"/>
      <c r="P898" s="7"/>
    </row>
    <row r="899" spans="3:16" ht="13" x14ac:dyDescent="0.6">
      <c r="C899" s="9"/>
      <c r="E899" s="3"/>
      <c r="F899" s="4"/>
      <c r="G899" s="4"/>
      <c r="H899" s="4"/>
      <c r="I899" s="4"/>
      <c r="J899" s="4"/>
      <c r="K899" s="4"/>
      <c r="L899" s="4"/>
      <c r="M899" s="5"/>
      <c r="N899" s="6"/>
      <c r="P899" s="7"/>
    </row>
    <row r="900" spans="3:16" ht="13" x14ac:dyDescent="0.6">
      <c r="C900" s="9"/>
      <c r="E900" s="3"/>
      <c r="F900" s="4"/>
      <c r="G900" s="4"/>
      <c r="H900" s="4"/>
      <c r="I900" s="4"/>
      <c r="J900" s="4"/>
      <c r="K900" s="4"/>
      <c r="L900" s="4"/>
      <c r="M900" s="5"/>
      <c r="N900" s="6"/>
      <c r="P900" s="7"/>
    </row>
    <row r="901" spans="3:16" ht="13" x14ac:dyDescent="0.6">
      <c r="C901" s="9"/>
      <c r="E901" s="3"/>
      <c r="F901" s="4"/>
      <c r="G901" s="4"/>
      <c r="H901" s="4"/>
      <c r="I901" s="4"/>
      <c r="J901" s="4"/>
      <c r="K901" s="4"/>
      <c r="L901" s="4"/>
      <c r="M901" s="5"/>
      <c r="N901" s="6"/>
      <c r="P901" s="7"/>
    </row>
    <row r="902" spans="3:16" ht="13" x14ac:dyDescent="0.6">
      <c r="C902" s="9"/>
      <c r="E902" s="3"/>
      <c r="F902" s="4"/>
      <c r="G902" s="4"/>
      <c r="H902" s="4"/>
      <c r="I902" s="4"/>
      <c r="J902" s="4"/>
      <c r="K902" s="4"/>
      <c r="L902" s="4"/>
      <c r="M902" s="5"/>
      <c r="N902" s="6"/>
      <c r="P902" s="7"/>
    </row>
    <row r="903" spans="3:16" ht="13" x14ac:dyDescent="0.6">
      <c r="C903" s="9"/>
      <c r="E903" s="3"/>
      <c r="F903" s="4"/>
      <c r="G903" s="4"/>
      <c r="H903" s="4"/>
      <c r="I903" s="4"/>
      <c r="J903" s="4"/>
      <c r="K903" s="4"/>
      <c r="L903" s="4"/>
      <c r="M903" s="5"/>
      <c r="N903" s="6"/>
      <c r="P903" s="7"/>
    </row>
    <row r="904" spans="3:16" ht="13" x14ac:dyDescent="0.6">
      <c r="C904" s="9"/>
      <c r="E904" s="3"/>
      <c r="F904" s="4"/>
      <c r="G904" s="4"/>
      <c r="H904" s="4"/>
      <c r="I904" s="4"/>
      <c r="J904" s="4"/>
      <c r="K904" s="4"/>
      <c r="L904" s="4"/>
      <c r="M904" s="5"/>
      <c r="N904" s="6"/>
      <c r="P904" s="7"/>
    </row>
    <row r="905" spans="3:16" ht="13" x14ac:dyDescent="0.6">
      <c r="C905" s="9"/>
      <c r="E905" s="3"/>
      <c r="F905" s="4"/>
      <c r="G905" s="4"/>
      <c r="H905" s="4"/>
      <c r="I905" s="4"/>
      <c r="J905" s="4"/>
      <c r="K905" s="4"/>
      <c r="L905" s="4"/>
      <c r="M905" s="5"/>
      <c r="N905" s="6"/>
      <c r="P905" s="7"/>
    </row>
    <row r="906" spans="3:16" ht="13" x14ac:dyDescent="0.6">
      <c r="C906" s="9"/>
      <c r="E906" s="3"/>
      <c r="F906" s="4"/>
      <c r="G906" s="4"/>
      <c r="H906" s="4"/>
      <c r="I906" s="4"/>
      <c r="J906" s="4"/>
      <c r="K906" s="4"/>
      <c r="L906" s="4"/>
      <c r="M906" s="5"/>
      <c r="N906" s="6"/>
      <c r="P906" s="7"/>
    </row>
    <row r="907" spans="3:16" ht="13" x14ac:dyDescent="0.6">
      <c r="C907" s="9"/>
      <c r="E907" s="3"/>
      <c r="F907" s="4"/>
      <c r="G907" s="4"/>
      <c r="H907" s="4"/>
      <c r="I907" s="4"/>
      <c r="J907" s="4"/>
      <c r="K907" s="4"/>
      <c r="L907" s="4"/>
      <c r="M907" s="5"/>
      <c r="N907" s="6"/>
      <c r="P907" s="7"/>
    </row>
    <row r="908" spans="3:16" ht="13" x14ac:dyDescent="0.6">
      <c r="C908" s="9"/>
      <c r="E908" s="3"/>
      <c r="F908" s="4"/>
      <c r="G908" s="4"/>
      <c r="H908" s="4"/>
      <c r="I908" s="4"/>
      <c r="J908" s="4"/>
      <c r="K908" s="4"/>
      <c r="L908" s="4"/>
      <c r="M908" s="5"/>
      <c r="N908" s="6"/>
      <c r="P908" s="7"/>
    </row>
    <row r="909" spans="3:16" ht="13" x14ac:dyDescent="0.6">
      <c r="C909" s="9"/>
      <c r="E909" s="3"/>
      <c r="F909" s="4"/>
      <c r="G909" s="4"/>
      <c r="H909" s="4"/>
      <c r="I909" s="4"/>
      <c r="J909" s="4"/>
      <c r="K909" s="4"/>
      <c r="L909" s="4"/>
      <c r="M909" s="5"/>
      <c r="N909" s="6"/>
      <c r="P909" s="7"/>
    </row>
    <row r="910" spans="3:16" ht="13" x14ac:dyDescent="0.6">
      <c r="C910" s="9"/>
      <c r="E910" s="3"/>
      <c r="F910" s="4"/>
      <c r="G910" s="4"/>
      <c r="H910" s="4"/>
      <c r="I910" s="4"/>
      <c r="J910" s="4"/>
      <c r="K910" s="4"/>
      <c r="L910" s="4"/>
      <c r="M910" s="5"/>
      <c r="N910" s="6"/>
      <c r="P910" s="7"/>
    </row>
    <row r="911" spans="3:16" ht="13" x14ac:dyDescent="0.6">
      <c r="C911" s="9"/>
      <c r="E911" s="3"/>
      <c r="F911" s="4"/>
      <c r="G911" s="4"/>
      <c r="H911" s="4"/>
      <c r="I911" s="4"/>
      <c r="J911" s="4"/>
      <c r="K911" s="4"/>
      <c r="L911" s="4"/>
      <c r="M911" s="5"/>
      <c r="N911" s="6"/>
      <c r="P911" s="7"/>
    </row>
    <row r="912" spans="3:16" ht="13" x14ac:dyDescent="0.6">
      <c r="C912" s="9"/>
      <c r="E912" s="3"/>
      <c r="F912" s="4"/>
      <c r="G912" s="4"/>
      <c r="H912" s="4"/>
      <c r="I912" s="4"/>
      <c r="J912" s="4"/>
      <c r="K912" s="4"/>
      <c r="L912" s="4"/>
      <c r="M912" s="5"/>
      <c r="N912" s="6"/>
      <c r="P912" s="7"/>
    </row>
    <row r="913" spans="3:16" ht="13" x14ac:dyDescent="0.6">
      <c r="C913" s="9"/>
      <c r="E913" s="3"/>
      <c r="F913" s="4"/>
      <c r="G913" s="4"/>
      <c r="H913" s="4"/>
      <c r="I913" s="4"/>
      <c r="J913" s="4"/>
      <c r="K913" s="4"/>
      <c r="L913" s="4"/>
      <c r="M913" s="5"/>
      <c r="N913" s="6"/>
      <c r="P913" s="7"/>
    </row>
    <row r="914" spans="3:16" ht="13" x14ac:dyDescent="0.6">
      <c r="C914" s="9"/>
      <c r="E914" s="3"/>
      <c r="F914" s="4"/>
      <c r="G914" s="4"/>
      <c r="H914" s="4"/>
      <c r="I914" s="4"/>
      <c r="J914" s="4"/>
      <c r="K914" s="4"/>
      <c r="L914" s="4"/>
      <c r="M914" s="5"/>
      <c r="N914" s="6"/>
      <c r="P914" s="7"/>
    </row>
    <row r="915" spans="3:16" ht="13" x14ac:dyDescent="0.6">
      <c r="C915" s="9"/>
      <c r="E915" s="3"/>
      <c r="F915" s="4"/>
      <c r="G915" s="4"/>
      <c r="H915" s="4"/>
      <c r="I915" s="4"/>
      <c r="J915" s="4"/>
      <c r="K915" s="4"/>
      <c r="L915" s="4"/>
      <c r="M915" s="5"/>
      <c r="N915" s="6"/>
      <c r="P915" s="7"/>
    </row>
    <row r="916" spans="3:16" ht="13" x14ac:dyDescent="0.6">
      <c r="C916" s="9"/>
      <c r="E916" s="3"/>
      <c r="F916" s="4"/>
      <c r="G916" s="4"/>
      <c r="H916" s="4"/>
      <c r="I916" s="4"/>
      <c r="J916" s="4"/>
      <c r="K916" s="4"/>
      <c r="L916" s="4"/>
      <c r="M916" s="5"/>
      <c r="N916" s="6"/>
      <c r="P916" s="7"/>
    </row>
    <row r="917" spans="3:16" ht="13" x14ac:dyDescent="0.6">
      <c r="C917" s="9"/>
      <c r="E917" s="3"/>
      <c r="F917" s="4"/>
      <c r="G917" s="4"/>
      <c r="H917" s="4"/>
      <c r="I917" s="4"/>
      <c r="J917" s="4"/>
      <c r="K917" s="4"/>
      <c r="L917" s="4"/>
      <c r="M917" s="5"/>
      <c r="N917" s="6"/>
      <c r="P917" s="7"/>
    </row>
    <row r="918" spans="3:16" ht="13" x14ac:dyDescent="0.6">
      <c r="C918" s="9"/>
      <c r="E918" s="3"/>
      <c r="F918" s="4"/>
      <c r="G918" s="4"/>
      <c r="H918" s="4"/>
      <c r="I918" s="4"/>
      <c r="J918" s="4"/>
      <c r="K918" s="4"/>
      <c r="L918" s="4"/>
      <c r="M918" s="5"/>
      <c r="N918" s="6"/>
      <c r="P918" s="7"/>
    </row>
    <row r="919" spans="3:16" ht="13" x14ac:dyDescent="0.6">
      <c r="C919" s="9"/>
      <c r="E919" s="3"/>
      <c r="F919" s="4"/>
      <c r="G919" s="4"/>
      <c r="H919" s="4"/>
      <c r="I919" s="4"/>
      <c r="J919" s="4"/>
      <c r="K919" s="4"/>
      <c r="L919" s="4"/>
      <c r="M919" s="5"/>
      <c r="N919" s="6"/>
      <c r="P919" s="7"/>
    </row>
    <row r="920" spans="3:16" ht="13" x14ac:dyDescent="0.6">
      <c r="C920" s="9"/>
      <c r="E920" s="3"/>
      <c r="F920" s="4"/>
      <c r="G920" s="4"/>
      <c r="H920" s="4"/>
      <c r="I920" s="4"/>
      <c r="J920" s="4"/>
      <c r="K920" s="4"/>
      <c r="L920" s="4"/>
      <c r="M920" s="5"/>
      <c r="N920" s="6"/>
      <c r="P920" s="7"/>
    </row>
    <row r="921" spans="3:16" ht="13" x14ac:dyDescent="0.6">
      <c r="C921" s="9"/>
      <c r="E921" s="3"/>
      <c r="F921" s="4"/>
      <c r="G921" s="4"/>
      <c r="H921" s="4"/>
      <c r="I921" s="4"/>
      <c r="J921" s="4"/>
      <c r="K921" s="4"/>
      <c r="L921" s="4"/>
      <c r="M921" s="5"/>
      <c r="N921" s="6"/>
      <c r="P921" s="7"/>
    </row>
    <row r="922" spans="3:16" ht="13" x14ac:dyDescent="0.6">
      <c r="C922" s="9"/>
      <c r="E922" s="3"/>
      <c r="F922" s="4"/>
      <c r="G922" s="4"/>
      <c r="H922" s="4"/>
      <c r="I922" s="4"/>
      <c r="J922" s="4"/>
      <c r="K922" s="4"/>
      <c r="L922" s="4"/>
      <c r="M922" s="5"/>
      <c r="N922" s="6"/>
      <c r="P922" s="7"/>
    </row>
    <row r="923" spans="3:16" ht="13" x14ac:dyDescent="0.6">
      <c r="C923" s="9"/>
      <c r="E923" s="3"/>
      <c r="F923" s="4"/>
      <c r="G923" s="4"/>
      <c r="H923" s="4"/>
      <c r="I923" s="4"/>
      <c r="J923" s="4"/>
      <c r="K923" s="4"/>
      <c r="L923" s="4"/>
      <c r="M923" s="5"/>
      <c r="N923" s="6"/>
      <c r="P923" s="7"/>
    </row>
    <row r="924" spans="3:16" ht="13" x14ac:dyDescent="0.6">
      <c r="C924" s="9"/>
      <c r="E924" s="3"/>
      <c r="F924" s="4"/>
      <c r="G924" s="4"/>
      <c r="H924" s="4"/>
      <c r="I924" s="4"/>
      <c r="J924" s="4"/>
      <c r="K924" s="4"/>
      <c r="L924" s="4"/>
      <c r="M924" s="5"/>
      <c r="N924" s="6"/>
      <c r="P924" s="7"/>
    </row>
    <row r="925" spans="3:16" ht="13" x14ac:dyDescent="0.6">
      <c r="C925" s="9"/>
      <c r="E925" s="3"/>
      <c r="F925" s="4"/>
      <c r="G925" s="4"/>
      <c r="H925" s="4"/>
      <c r="I925" s="4"/>
      <c r="J925" s="4"/>
      <c r="K925" s="4"/>
      <c r="L925" s="4"/>
      <c r="M925" s="5"/>
      <c r="N925" s="6"/>
      <c r="P925" s="7"/>
    </row>
    <row r="926" spans="3:16" ht="13" x14ac:dyDescent="0.6">
      <c r="C926" s="9"/>
      <c r="E926" s="3"/>
      <c r="F926" s="4"/>
      <c r="G926" s="4"/>
      <c r="H926" s="4"/>
      <c r="I926" s="4"/>
      <c r="J926" s="4"/>
      <c r="K926" s="4"/>
      <c r="L926" s="4"/>
      <c r="M926" s="5"/>
      <c r="N926" s="6"/>
      <c r="P926" s="7"/>
    </row>
    <row r="927" spans="3:16" ht="13" x14ac:dyDescent="0.6">
      <c r="C927" s="9"/>
      <c r="E927" s="3"/>
      <c r="F927" s="4"/>
      <c r="G927" s="4"/>
      <c r="H927" s="4"/>
      <c r="I927" s="4"/>
      <c r="J927" s="4"/>
      <c r="K927" s="4"/>
      <c r="L927" s="4"/>
      <c r="M927" s="5"/>
      <c r="N927" s="6"/>
      <c r="P927" s="7"/>
    </row>
    <row r="928" spans="3:16" ht="13" x14ac:dyDescent="0.6">
      <c r="C928" s="9"/>
      <c r="E928" s="3"/>
      <c r="F928" s="4"/>
      <c r="G928" s="4"/>
      <c r="H928" s="4"/>
      <c r="I928" s="4"/>
      <c r="J928" s="4"/>
      <c r="K928" s="4"/>
      <c r="L928" s="4"/>
      <c r="M928" s="5"/>
      <c r="N928" s="6"/>
      <c r="P928" s="7"/>
    </row>
    <row r="929" spans="3:16" ht="13" x14ac:dyDescent="0.6">
      <c r="C929" s="9"/>
      <c r="E929" s="3"/>
      <c r="F929" s="4"/>
      <c r="G929" s="4"/>
      <c r="H929" s="4"/>
      <c r="I929" s="4"/>
      <c r="J929" s="4"/>
      <c r="K929" s="4"/>
      <c r="L929" s="4"/>
      <c r="M929" s="5"/>
      <c r="N929" s="6"/>
      <c r="P929" s="7"/>
    </row>
    <row r="930" spans="3:16" ht="13" x14ac:dyDescent="0.6">
      <c r="C930" s="9"/>
      <c r="E930" s="3"/>
      <c r="F930" s="4"/>
      <c r="G930" s="4"/>
      <c r="H930" s="4"/>
      <c r="I930" s="4"/>
      <c r="J930" s="4"/>
      <c r="K930" s="4"/>
      <c r="L930" s="4"/>
      <c r="M930" s="5"/>
      <c r="N930" s="6"/>
      <c r="P930" s="7"/>
    </row>
    <row r="931" spans="3:16" ht="13" x14ac:dyDescent="0.6">
      <c r="C931" s="9"/>
      <c r="E931" s="3"/>
      <c r="F931" s="4"/>
      <c r="G931" s="4"/>
      <c r="H931" s="4"/>
      <c r="I931" s="4"/>
      <c r="J931" s="4"/>
      <c r="K931" s="4"/>
      <c r="L931" s="4"/>
      <c r="M931" s="5"/>
      <c r="N931" s="6"/>
      <c r="P931" s="7"/>
    </row>
    <row r="932" spans="3:16" ht="13" x14ac:dyDescent="0.6">
      <c r="C932" s="9"/>
      <c r="E932" s="3"/>
      <c r="F932" s="4"/>
      <c r="G932" s="4"/>
      <c r="H932" s="4"/>
      <c r="I932" s="4"/>
      <c r="J932" s="4"/>
      <c r="K932" s="4"/>
      <c r="L932" s="4"/>
      <c r="M932" s="5"/>
      <c r="N932" s="6"/>
      <c r="P932" s="7"/>
    </row>
    <row r="933" spans="3:16" ht="13" x14ac:dyDescent="0.6">
      <c r="C933" s="9"/>
      <c r="E933" s="3"/>
      <c r="F933" s="4"/>
      <c r="G933" s="4"/>
      <c r="H933" s="4"/>
      <c r="I933" s="4"/>
      <c r="J933" s="4"/>
      <c r="K933" s="4"/>
      <c r="L933" s="4"/>
      <c r="M933" s="5"/>
      <c r="N933" s="6"/>
      <c r="P933" s="7"/>
    </row>
    <row r="934" spans="3:16" ht="13" x14ac:dyDescent="0.6">
      <c r="C934" s="9"/>
      <c r="E934" s="3"/>
      <c r="F934" s="4"/>
      <c r="G934" s="4"/>
      <c r="H934" s="4"/>
      <c r="I934" s="4"/>
      <c r="J934" s="4"/>
      <c r="K934" s="4"/>
      <c r="L934" s="4"/>
      <c r="M934" s="5"/>
      <c r="N934" s="6"/>
      <c r="P934" s="7"/>
    </row>
    <row r="935" spans="3:16" ht="13" x14ac:dyDescent="0.6">
      <c r="C935" s="9"/>
      <c r="E935" s="3"/>
      <c r="F935" s="4"/>
      <c r="G935" s="4"/>
      <c r="H935" s="4"/>
      <c r="I935" s="4"/>
      <c r="J935" s="4"/>
      <c r="K935" s="4"/>
      <c r="L935" s="4"/>
      <c r="M935" s="5"/>
      <c r="N935" s="6"/>
      <c r="P935" s="7"/>
    </row>
    <row r="936" spans="3:16" ht="13" x14ac:dyDescent="0.6">
      <c r="C936" s="9"/>
      <c r="E936" s="3"/>
      <c r="F936" s="4"/>
      <c r="G936" s="4"/>
      <c r="H936" s="4"/>
      <c r="I936" s="4"/>
      <c r="J936" s="4"/>
      <c r="K936" s="4"/>
      <c r="L936" s="4"/>
      <c r="M936" s="5"/>
      <c r="N936" s="6"/>
      <c r="P936" s="7"/>
    </row>
    <row r="937" spans="3:16" ht="13" x14ac:dyDescent="0.6">
      <c r="C937" s="9"/>
      <c r="E937" s="3"/>
      <c r="F937" s="4"/>
      <c r="G937" s="4"/>
      <c r="H937" s="4"/>
      <c r="I937" s="4"/>
      <c r="J937" s="4"/>
      <c r="K937" s="4"/>
      <c r="L937" s="4"/>
      <c r="M937" s="5"/>
      <c r="N937" s="6"/>
      <c r="P937" s="7"/>
    </row>
    <row r="938" spans="3:16" ht="13" x14ac:dyDescent="0.6">
      <c r="C938" s="9"/>
      <c r="E938" s="3"/>
      <c r="F938" s="4"/>
      <c r="G938" s="4"/>
      <c r="H938" s="4"/>
      <c r="I938" s="4"/>
      <c r="J938" s="4"/>
      <c r="K938" s="4"/>
      <c r="L938" s="4"/>
      <c r="M938" s="5"/>
      <c r="N938" s="6"/>
      <c r="P938" s="7"/>
    </row>
    <row r="939" spans="3:16" ht="13" x14ac:dyDescent="0.6">
      <c r="C939" s="9"/>
      <c r="E939" s="3"/>
      <c r="F939" s="4"/>
      <c r="G939" s="4"/>
      <c r="H939" s="4"/>
      <c r="I939" s="4"/>
      <c r="J939" s="4"/>
      <c r="K939" s="4"/>
      <c r="L939" s="4"/>
      <c r="M939" s="5"/>
      <c r="N939" s="6"/>
      <c r="P939" s="7"/>
    </row>
    <row r="940" spans="3:16" ht="13" x14ac:dyDescent="0.6">
      <c r="C940" s="9"/>
      <c r="E940" s="3"/>
      <c r="F940" s="4"/>
      <c r="G940" s="4"/>
      <c r="H940" s="4"/>
      <c r="I940" s="4"/>
      <c r="J940" s="4"/>
      <c r="K940" s="4"/>
      <c r="L940" s="4"/>
      <c r="M940" s="5"/>
      <c r="N940" s="6"/>
      <c r="P940" s="7"/>
    </row>
    <row r="941" spans="3:16" ht="13" x14ac:dyDescent="0.6">
      <c r="C941" s="9"/>
      <c r="E941" s="3"/>
      <c r="F941" s="4"/>
      <c r="G941" s="4"/>
      <c r="H941" s="4"/>
      <c r="I941" s="4"/>
      <c r="J941" s="4"/>
      <c r="K941" s="4"/>
      <c r="L941" s="4"/>
      <c r="M941" s="5"/>
      <c r="N941" s="6"/>
      <c r="P941" s="7"/>
    </row>
    <row r="942" spans="3:16" ht="13" x14ac:dyDescent="0.6">
      <c r="C942" s="9"/>
      <c r="E942" s="3"/>
      <c r="F942" s="4"/>
      <c r="G942" s="4"/>
      <c r="H942" s="4"/>
      <c r="I942" s="4"/>
      <c r="J942" s="4"/>
      <c r="K942" s="4"/>
      <c r="L942" s="4"/>
      <c r="M942" s="5"/>
      <c r="N942" s="6"/>
      <c r="P942" s="7"/>
    </row>
    <row r="943" spans="3:16" ht="13" x14ac:dyDescent="0.6">
      <c r="C943" s="9"/>
      <c r="E943" s="3"/>
      <c r="F943" s="4"/>
      <c r="G943" s="4"/>
      <c r="H943" s="4"/>
      <c r="I943" s="4"/>
      <c r="J943" s="4"/>
      <c r="K943" s="4"/>
      <c r="L943" s="4"/>
      <c r="M943" s="5"/>
      <c r="N943" s="6"/>
      <c r="P943" s="7"/>
    </row>
    <row r="944" spans="3:16" ht="13" x14ac:dyDescent="0.6">
      <c r="C944" s="9"/>
      <c r="E944" s="3"/>
      <c r="F944" s="4"/>
      <c r="G944" s="4"/>
      <c r="H944" s="4"/>
      <c r="I944" s="4"/>
      <c r="J944" s="4"/>
      <c r="K944" s="4"/>
      <c r="L944" s="4"/>
      <c r="M944" s="5"/>
      <c r="N944" s="6"/>
      <c r="P944" s="7"/>
    </row>
    <row r="945" spans="3:16" ht="13" x14ac:dyDescent="0.6">
      <c r="C945" s="9"/>
      <c r="E945" s="3"/>
      <c r="F945" s="4"/>
      <c r="G945" s="4"/>
      <c r="H945" s="4"/>
      <c r="I945" s="4"/>
      <c r="J945" s="4"/>
      <c r="K945" s="4"/>
      <c r="L945" s="4"/>
      <c r="M945" s="5"/>
      <c r="N945" s="6"/>
      <c r="P945" s="7"/>
    </row>
    <row r="946" spans="3:16" ht="13" x14ac:dyDescent="0.6">
      <c r="C946" s="9"/>
      <c r="E946" s="3"/>
      <c r="F946" s="4"/>
      <c r="G946" s="4"/>
      <c r="H946" s="4"/>
      <c r="I946" s="4"/>
      <c r="J946" s="4"/>
      <c r="K946" s="4"/>
      <c r="L946" s="4"/>
      <c r="M946" s="5"/>
      <c r="N946" s="6"/>
      <c r="P946" s="7"/>
    </row>
    <row r="947" spans="3:16" ht="13" x14ac:dyDescent="0.6">
      <c r="C947" s="9"/>
      <c r="E947" s="3"/>
      <c r="F947" s="4"/>
      <c r="G947" s="4"/>
      <c r="H947" s="4"/>
      <c r="I947" s="4"/>
      <c r="J947" s="4"/>
      <c r="K947" s="4"/>
      <c r="L947" s="4"/>
      <c r="M947" s="5"/>
      <c r="N947" s="6"/>
      <c r="P947" s="7"/>
    </row>
    <row r="948" spans="3:16" ht="13" x14ac:dyDescent="0.6">
      <c r="C948" s="9"/>
      <c r="E948" s="3"/>
      <c r="F948" s="4"/>
      <c r="G948" s="4"/>
      <c r="H948" s="4"/>
      <c r="I948" s="4"/>
      <c r="J948" s="4"/>
      <c r="K948" s="4"/>
      <c r="L948" s="4"/>
      <c r="M948" s="5"/>
      <c r="N948" s="6"/>
      <c r="P948" s="7"/>
    </row>
    <row r="949" spans="3:16" ht="13" x14ac:dyDescent="0.6">
      <c r="C949" s="9"/>
      <c r="E949" s="3"/>
      <c r="F949" s="4"/>
      <c r="G949" s="4"/>
      <c r="H949" s="4"/>
      <c r="I949" s="4"/>
      <c r="J949" s="4"/>
      <c r="K949" s="4"/>
      <c r="L949" s="4"/>
      <c r="M949" s="5"/>
      <c r="N949" s="6"/>
      <c r="P949" s="7"/>
    </row>
    <row r="950" spans="3:16" ht="13" x14ac:dyDescent="0.6">
      <c r="C950" s="9"/>
      <c r="E950" s="3"/>
      <c r="F950" s="4"/>
      <c r="G950" s="4"/>
      <c r="H950" s="4"/>
      <c r="I950" s="4"/>
      <c r="J950" s="4"/>
      <c r="K950" s="4"/>
      <c r="L950" s="4"/>
      <c r="M950" s="5"/>
      <c r="N950" s="6"/>
      <c r="P950" s="7"/>
    </row>
    <row r="951" spans="3:16" ht="13" x14ac:dyDescent="0.6">
      <c r="C951" s="9"/>
      <c r="E951" s="3"/>
      <c r="F951" s="4"/>
      <c r="G951" s="4"/>
      <c r="H951" s="4"/>
      <c r="I951" s="4"/>
      <c r="J951" s="4"/>
      <c r="K951" s="4"/>
      <c r="L951" s="4"/>
      <c r="M951" s="5"/>
      <c r="N951" s="6"/>
      <c r="P951" s="7"/>
    </row>
    <row r="952" spans="3:16" ht="13" x14ac:dyDescent="0.6">
      <c r="C952" s="9"/>
      <c r="E952" s="3"/>
      <c r="F952" s="4"/>
      <c r="G952" s="4"/>
      <c r="H952" s="4"/>
      <c r="I952" s="4"/>
      <c r="J952" s="4"/>
      <c r="K952" s="4"/>
      <c r="L952" s="4"/>
      <c r="M952" s="5"/>
      <c r="N952" s="6"/>
      <c r="P952" s="7"/>
    </row>
    <row r="953" spans="3:16" ht="13" x14ac:dyDescent="0.6">
      <c r="C953" s="9"/>
      <c r="E953" s="3"/>
      <c r="F953" s="4"/>
      <c r="G953" s="4"/>
      <c r="H953" s="4"/>
      <c r="I953" s="4"/>
      <c r="J953" s="4"/>
      <c r="K953" s="4"/>
      <c r="L953" s="4"/>
      <c r="M953" s="5"/>
      <c r="N953" s="6"/>
      <c r="P953" s="7"/>
    </row>
    <row r="954" spans="3:16" ht="13" x14ac:dyDescent="0.6">
      <c r="C954" s="9"/>
      <c r="E954" s="3"/>
      <c r="F954" s="4"/>
      <c r="G954" s="4"/>
      <c r="H954" s="4"/>
      <c r="I954" s="4"/>
      <c r="J954" s="4"/>
      <c r="K954" s="4"/>
      <c r="L954" s="4"/>
      <c r="M954" s="5"/>
      <c r="N954" s="6"/>
      <c r="P954" s="7"/>
    </row>
    <row r="955" spans="3:16" ht="13" x14ac:dyDescent="0.6">
      <c r="C955" s="9"/>
      <c r="E955" s="3"/>
      <c r="F955" s="4"/>
      <c r="G955" s="4"/>
      <c r="H955" s="4"/>
      <c r="I955" s="4"/>
      <c r="J955" s="4"/>
      <c r="K955" s="4"/>
      <c r="L955" s="4"/>
      <c r="M955" s="5"/>
      <c r="N955" s="6"/>
      <c r="P955" s="7"/>
    </row>
    <row r="956" spans="3:16" ht="13" x14ac:dyDescent="0.6">
      <c r="C956" s="9"/>
      <c r="E956" s="3"/>
      <c r="F956" s="4"/>
      <c r="G956" s="4"/>
      <c r="H956" s="4"/>
      <c r="I956" s="4"/>
      <c r="J956" s="4"/>
      <c r="K956" s="4"/>
      <c r="L956" s="4"/>
      <c r="M956" s="5"/>
      <c r="N956" s="6"/>
      <c r="P956" s="7"/>
    </row>
    <row r="957" spans="3:16" ht="13" x14ac:dyDescent="0.6">
      <c r="C957" s="9"/>
      <c r="E957" s="3"/>
      <c r="F957" s="4"/>
      <c r="G957" s="4"/>
      <c r="H957" s="4"/>
      <c r="I957" s="4"/>
      <c r="J957" s="4"/>
      <c r="K957" s="4"/>
      <c r="L957" s="4"/>
      <c r="M957" s="5"/>
      <c r="N957" s="6"/>
      <c r="P957" s="7"/>
    </row>
    <row r="958" spans="3:16" ht="13" x14ac:dyDescent="0.6">
      <c r="C958" s="9"/>
      <c r="E958" s="3"/>
      <c r="F958" s="4"/>
      <c r="G958" s="4"/>
      <c r="H958" s="4"/>
      <c r="I958" s="4"/>
      <c r="J958" s="4"/>
      <c r="K958" s="4"/>
      <c r="L958" s="4"/>
      <c r="M958" s="5"/>
      <c r="N958" s="6"/>
      <c r="P958" s="7"/>
    </row>
    <row r="959" spans="3:16" ht="13" x14ac:dyDescent="0.6">
      <c r="C959" s="9"/>
      <c r="E959" s="3"/>
      <c r="F959" s="4"/>
      <c r="G959" s="4"/>
      <c r="H959" s="4"/>
      <c r="I959" s="4"/>
      <c r="J959" s="4"/>
      <c r="K959" s="4"/>
      <c r="L959" s="4"/>
      <c r="M959" s="5"/>
      <c r="N959" s="6"/>
      <c r="P959" s="7"/>
    </row>
    <row r="960" spans="3:16" ht="13" x14ac:dyDescent="0.6">
      <c r="C960" s="9"/>
      <c r="E960" s="3"/>
      <c r="F960" s="4"/>
      <c r="G960" s="4"/>
      <c r="H960" s="4"/>
      <c r="I960" s="4"/>
      <c r="J960" s="4"/>
      <c r="K960" s="4"/>
      <c r="L960" s="4"/>
      <c r="M960" s="5"/>
      <c r="N960" s="6"/>
      <c r="P960" s="7"/>
    </row>
    <row r="961" spans="3:16" ht="13" x14ac:dyDescent="0.6">
      <c r="C961" s="9"/>
      <c r="E961" s="3"/>
      <c r="F961" s="4"/>
      <c r="G961" s="4"/>
      <c r="H961" s="4"/>
      <c r="I961" s="4"/>
      <c r="J961" s="4"/>
      <c r="K961" s="4"/>
      <c r="L961" s="4"/>
      <c r="M961" s="5"/>
      <c r="N961" s="6"/>
      <c r="P961" s="7"/>
    </row>
    <row r="962" spans="3:16" ht="13" x14ac:dyDescent="0.6">
      <c r="C962" s="9"/>
      <c r="E962" s="3"/>
      <c r="F962" s="4"/>
      <c r="G962" s="4"/>
      <c r="H962" s="4"/>
      <c r="I962" s="4"/>
      <c r="J962" s="4"/>
      <c r="K962" s="4"/>
      <c r="L962" s="4"/>
      <c r="M962" s="5"/>
      <c r="N962" s="6"/>
      <c r="P962" s="7"/>
    </row>
    <row r="963" spans="3:16" ht="13" x14ac:dyDescent="0.6">
      <c r="C963" s="9"/>
      <c r="E963" s="3"/>
      <c r="F963" s="4"/>
      <c r="G963" s="4"/>
      <c r="H963" s="4"/>
      <c r="I963" s="4"/>
      <c r="J963" s="4"/>
      <c r="K963" s="4"/>
      <c r="L963" s="4"/>
      <c r="M963" s="5"/>
      <c r="N963" s="6"/>
      <c r="P963" s="7"/>
    </row>
    <row r="964" spans="3:16" ht="13" x14ac:dyDescent="0.6">
      <c r="C964" s="9"/>
      <c r="E964" s="3"/>
      <c r="F964" s="4"/>
      <c r="G964" s="4"/>
      <c r="H964" s="4"/>
      <c r="I964" s="4"/>
      <c r="J964" s="4"/>
      <c r="K964" s="4"/>
      <c r="L964" s="4"/>
      <c r="M964" s="5"/>
      <c r="N964" s="6"/>
      <c r="P964" s="7"/>
    </row>
    <row r="965" spans="3:16" ht="13" x14ac:dyDescent="0.6">
      <c r="C965" s="9"/>
      <c r="E965" s="3"/>
      <c r="F965" s="4"/>
      <c r="G965" s="4"/>
      <c r="H965" s="4"/>
      <c r="I965" s="4"/>
      <c r="J965" s="4"/>
      <c r="K965" s="4"/>
      <c r="L965" s="4"/>
      <c r="M965" s="5"/>
      <c r="N965" s="6"/>
      <c r="P965" s="7"/>
    </row>
    <row r="966" spans="3:16" ht="13" x14ac:dyDescent="0.6">
      <c r="C966" s="9"/>
      <c r="E966" s="3"/>
      <c r="F966" s="4"/>
      <c r="G966" s="4"/>
      <c r="H966" s="4"/>
      <c r="I966" s="4"/>
      <c r="J966" s="4"/>
      <c r="K966" s="4"/>
      <c r="L966" s="4"/>
      <c r="M966" s="5"/>
      <c r="N966" s="6"/>
      <c r="P966" s="7"/>
    </row>
    <row r="967" spans="3:16" ht="13" x14ac:dyDescent="0.6">
      <c r="C967" s="9"/>
      <c r="E967" s="3"/>
      <c r="F967" s="4"/>
      <c r="G967" s="4"/>
      <c r="H967" s="4"/>
      <c r="I967" s="4"/>
      <c r="J967" s="4"/>
      <c r="K967" s="4"/>
      <c r="L967" s="4"/>
      <c r="M967" s="5"/>
      <c r="N967" s="6"/>
      <c r="P967" s="7"/>
    </row>
    <row r="968" spans="3:16" ht="13" x14ac:dyDescent="0.6">
      <c r="C968" s="9"/>
      <c r="E968" s="3"/>
      <c r="F968" s="4"/>
      <c r="G968" s="4"/>
      <c r="H968" s="4"/>
      <c r="I968" s="4"/>
      <c r="J968" s="4"/>
      <c r="K968" s="4"/>
      <c r="L968" s="4"/>
      <c r="M968" s="5"/>
      <c r="N968" s="6"/>
      <c r="P968" s="7"/>
    </row>
    <row r="969" spans="3:16" ht="13" x14ac:dyDescent="0.6">
      <c r="C969" s="9"/>
      <c r="E969" s="3"/>
      <c r="F969" s="4"/>
      <c r="G969" s="4"/>
      <c r="H969" s="4"/>
      <c r="I969" s="4"/>
      <c r="J969" s="4"/>
      <c r="K969" s="4"/>
      <c r="L969" s="4"/>
      <c r="M969" s="5"/>
      <c r="N969" s="6"/>
      <c r="P969" s="7"/>
    </row>
    <row r="970" spans="3:16" ht="13" x14ac:dyDescent="0.6">
      <c r="C970" s="9"/>
      <c r="E970" s="3"/>
      <c r="F970" s="4"/>
      <c r="G970" s="4"/>
      <c r="H970" s="4"/>
      <c r="I970" s="4"/>
      <c r="J970" s="4"/>
      <c r="K970" s="4"/>
      <c r="L970" s="4"/>
      <c r="M970" s="5"/>
      <c r="N970" s="6"/>
      <c r="P970" s="7"/>
    </row>
    <row r="971" spans="3:16" ht="13" x14ac:dyDescent="0.6">
      <c r="C971" s="9"/>
      <c r="E971" s="3"/>
      <c r="F971" s="4"/>
      <c r="G971" s="4"/>
      <c r="H971" s="4"/>
      <c r="I971" s="4"/>
      <c r="J971" s="4"/>
      <c r="K971" s="4"/>
      <c r="L971" s="4"/>
      <c r="M971" s="5"/>
      <c r="N971" s="6"/>
      <c r="P971" s="7"/>
    </row>
    <row r="972" spans="3:16" ht="13" x14ac:dyDescent="0.6">
      <c r="C972" s="9"/>
      <c r="E972" s="3"/>
      <c r="F972" s="4"/>
      <c r="G972" s="4"/>
      <c r="H972" s="4"/>
      <c r="I972" s="4"/>
      <c r="J972" s="4"/>
      <c r="K972" s="4"/>
      <c r="L972" s="4"/>
      <c r="M972" s="5"/>
      <c r="N972" s="6"/>
      <c r="P972" s="7"/>
    </row>
    <row r="973" spans="3:16" ht="13" x14ac:dyDescent="0.6">
      <c r="C973" s="9"/>
      <c r="E973" s="3"/>
      <c r="F973" s="4"/>
      <c r="G973" s="4"/>
      <c r="H973" s="4"/>
      <c r="I973" s="4"/>
      <c r="J973" s="4"/>
      <c r="K973" s="4"/>
      <c r="L973" s="4"/>
      <c r="M973" s="5"/>
      <c r="N973" s="6"/>
      <c r="P973" s="7"/>
    </row>
    <row r="974" spans="3:16" ht="13" x14ac:dyDescent="0.6">
      <c r="C974" s="9"/>
      <c r="E974" s="3"/>
      <c r="F974" s="4"/>
      <c r="G974" s="4"/>
      <c r="H974" s="4"/>
      <c r="I974" s="4"/>
      <c r="J974" s="4"/>
      <c r="K974" s="4"/>
      <c r="L974" s="4"/>
      <c r="M974" s="5"/>
      <c r="N974" s="6"/>
      <c r="P974" s="7"/>
    </row>
    <row r="975" spans="3:16" ht="13" x14ac:dyDescent="0.6">
      <c r="C975" s="9"/>
      <c r="E975" s="3"/>
      <c r="F975" s="4"/>
      <c r="G975" s="4"/>
      <c r="H975" s="4"/>
      <c r="I975" s="4"/>
      <c r="J975" s="4"/>
      <c r="K975" s="4"/>
      <c r="L975" s="4"/>
      <c r="M975" s="5"/>
      <c r="N975" s="6"/>
      <c r="P975" s="7"/>
    </row>
    <row r="976" spans="3:16" ht="13" x14ac:dyDescent="0.6">
      <c r="C976" s="9"/>
      <c r="E976" s="3"/>
      <c r="F976" s="4"/>
      <c r="G976" s="4"/>
      <c r="H976" s="4"/>
      <c r="I976" s="4"/>
      <c r="J976" s="4"/>
      <c r="K976" s="4"/>
      <c r="L976" s="4"/>
      <c r="M976" s="5"/>
      <c r="N976" s="6"/>
      <c r="P976" s="7"/>
    </row>
    <row r="977" spans="3:16" ht="13" x14ac:dyDescent="0.6">
      <c r="C977" s="9"/>
      <c r="E977" s="3"/>
      <c r="F977" s="4"/>
      <c r="G977" s="4"/>
      <c r="H977" s="4"/>
      <c r="I977" s="4"/>
      <c r="J977" s="4"/>
      <c r="K977" s="4"/>
      <c r="L977" s="4"/>
      <c r="M977" s="5"/>
      <c r="N977" s="6"/>
      <c r="P977" s="7"/>
    </row>
    <row r="978" spans="3:16" ht="13" x14ac:dyDescent="0.6">
      <c r="C978" s="9"/>
      <c r="E978" s="3"/>
      <c r="F978" s="4"/>
      <c r="G978" s="4"/>
      <c r="H978" s="4"/>
      <c r="I978" s="4"/>
      <c r="J978" s="4"/>
      <c r="K978" s="4"/>
      <c r="L978" s="4"/>
      <c r="M978" s="5"/>
      <c r="N978" s="6"/>
      <c r="P978" s="7"/>
    </row>
    <row r="979" spans="3:16" ht="13" x14ac:dyDescent="0.6">
      <c r="C979" s="9"/>
      <c r="E979" s="3"/>
      <c r="F979" s="4"/>
      <c r="G979" s="4"/>
      <c r="H979" s="4"/>
      <c r="I979" s="4"/>
      <c r="J979" s="4"/>
      <c r="K979" s="4"/>
      <c r="L979" s="4"/>
      <c r="M979" s="5"/>
      <c r="N979" s="6"/>
      <c r="P979" s="7"/>
    </row>
    <row r="980" spans="3:16" ht="13" x14ac:dyDescent="0.6">
      <c r="C980" s="9"/>
      <c r="E980" s="3"/>
      <c r="F980" s="4"/>
      <c r="G980" s="4"/>
      <c r="H980" s="4"/>
      <c r="I980" s="4"/>
      <c r="J980" s="4"/>
      <c r="K980" s="4"/>
      <c r="L980" s="4"/>
      <c r="M980" s="5"/>
      <c r="N980" s="6"/>
      <c r="P980" s="7"/>
    </row>
    <row r="981" spans="3:16" ht="13" x14ac:dyDescent="0.6">
      <c r="C981" s="9"/>
      <c r="E981" s="3"/>
      <c r="F981" s="4"/>
      <c r="G981" s="4"/>
      <c r="H981" s="4"/>
      <c r="I981" s="4"/>
      <c r="J981" s="4"/>
      <c r="K981" s="4"/>
      <c r="L981" s="4"/>
      <c r="M981" s="5"/>
      <c r="N981" s="6"/>
      <c r="P981" s="7"/>
    </row>
    <row r="982" spans="3:16" ht="13" x14ac:dyDescent="0.6">
      <c r="C982" s="9"/>
      <c r="E982" s="3"/>
      <c r="F982" s="4"/>
      <c r="G982" s="4"/>
      <c r="H982" s="4"/>
      <c r="I982" s="4"/>
      <c r="J982" s="4"/>
      <c r="K982" s="4"/>
      <c r="L982" s="4"/>
      <c r="M982" s="5"/>
      <c r="N982" s="6"/>
      <c r="P982" s="7"/>
    </row>
    <row r="983" spans="3:16" ht="13" x14ac:dyDescent="0.6">
      <c r="C983" s="9"/>
      <c r="E983" s="3"/>
      <c r="F983" s="4"/>
      <c r="G983" s="4"/>
      <c r="H983" s="4"/>
      <c r="I983" s="4"/>
      <c r="J983" s="4"/>
      <c r="K983" s="4"/>
      <c r="L983" s="4"/>
      <c r="M983" s="5"/>
      <c r="N983" s="6"/>
      <c r="P983" s="7"/>
    </row>
    <row r="984" spans="3:16" ht="13" x14ac:dyDescent="0.6">
      <c r="C984" s="9"/>
      <c r="E984" s="3"/>
      <c r="F984" s="4"/>
      <c r="G984" s="4"/>
      <c r="H984" s="4"/>
      <c r="I984" s="4"/>
      <c r="J984" s="4"/>
      <c r="K984" s="4"/>
      <c r="L984" s="4"/>
      <c r="M984" s="5"/>
      <c r="N984" s="6"/>
      <c r="P984" s="7"/>
    </row>
    <row r="985" spans="3:16" ht="13" x14ac:dyDescent="0.6">
      <c r="C985" s="9"/>
      <c r="E985" s="3"/>
      <c r="F985" s="4"/>
      <c r="G985" s="4"/>
      <c r="H985" s="4"/>
      <c r="I985" s="4"/>
      <c r="J985" s="4"/>
      <c r="K985" s="4"/>
      <c r="L985" s="4"/>
      <c r="M985" s="5"/>
      <c r="N985" s="6"/>
      <c r="P985" s="7"/>
    </row>
    <row r="986" spans="3:16" ht="13" x14ac:dyDescent="0.6">
      <c r="C986" s="9"/>
      <c r="E986" s="3"/>
      <c r="F986" s="4"/>
      <c r="G986" s="4"/>
      <c r="H986" s="4"/>
      <c r="I986" s="4"/>
      <c r="J986" s="4"/>
      <c r="K986" s="4"/>
      <c r="L986" s="4"/>
      <c r="M986" s="5"/>
      <c r="N986" s="6"/>
      <c r="P986" s="7"/>
    </row>
    <row r="987" spans="3:16" ht="13" x14ac:dyDescent="0.6">
      <c r="C987" s="9"/>
      <c r="E987" s="3"/>
      <c r="F987" s="4"/>
      <c r="G987" s="4"/>
      <c r="H987" s="4"/>
      <c r="I987" s="4"/>
      <c r="J987" s="4"/>
      <c r="K987" s="4"/>
      <c r="L987" s="4"/>
      <c r="M987" s="5"/>
      <c r="N987" s="6"/>
      <c r="P987" s="7"/>
    </row>
    <row r="988" spans="3:16" ht="13" x14ac:dyDescent="0.6">
      <c r="C988" s="9"/>
      <c r="E988" s="3"/>
      <c r="F988" s="4"/>
      <c r="G988" s="4"/>
      <c r="H988" s="4"/>
      <c r="I988" s="4"/>
      <c r="J988" s="4"/>
      <c r="K988" s="4"/>
      <c r="L988" s="4"/>
      <c r="M988" s="5"/>
      <c r="N988" s="6"/>
      <c r="P988" s="7"/>
    </row>
    <row r="989" spans="3:16" ht="13" x14ac:dyDescent="0.6">
      <c r="C989" s="9"/>
      <c r="E989" s="3"/>
      <c r="F989" s="4"/>
      <c r="G989" s="4"/>
      <c r="H989" s="4"/>
      <c r="I989" s="4"/>
      <c r="J989" s="4"/>
      <c r="K989" s="4"/>
      <c r="L989" s="4"/>
      <c r="M989" s="5"/>
      <c r="N989" s="6"/>
      <c r="P989" s="7"/>
    </row>
    <row r="990" spans="3:16" ht="13" x14ac:dyDescent="0.6">
      <c r="C990" s="9"/>
      <c r="E990" s="3"/>
      <c r="F990" s="4"/>
      <c r="G990" s="4"/>
      <c r="H990" s="4"/>
      <c r="I990" s="4"/>
      <c r="J990" s="4"/>
      <c r="K990" s="4"/>
      <c r="L990" s="4"/>
      <c r="M990" s="5"/>
      <c r="N990" s="6"/>
      <c r="P990" s="7"/>
    </row>
    <row r="991" spans="3:16" ht="13" x14ac:dyDescent="0.6">
      <c r="C991" s="9"/>
      <c r="E991" s="3"/>
      <c r="F991" s="4"/>
      <c r="G991" s="4"/>
      <c r="H991" s="4"/>
      <c r="I991" s="4"/>
      <c r="J991" s="4"/>
      <c r="K991" s="4"/>
      <c r="L991" s="4"/>
      <c r="M991" s="5"/>
      <c r="N991" s="6"/>
      <c r="P991" s="7"/>
    </row>
    <row r="992" spans="3:16" ht="13" x14ac:dyDescent="0.6">
      <c r="C992" s="9"/>
      <c r="E992" s="3"/>
      <c r="F992" s="4"/>
      <c r="G992" s="4"/>
      <c r="H992" s="4"/>
      <c r="I992" s="4"/>
      <c r="J992" s="4"/>
      <c r="K992" s="4"/>
      <c r="L992" s="4"/>
      <c r="M992" s="5"/>
      <c r="N992" s="6"/>
      <c r="P992" s="7"/>
    </row>
    <row r="993" spans="3:16" ht="13" x14ac:dyDescent="0.6">
      <c r="C993" s="9"/>
      <c r="E993" s="3"/>
      <c r="F993" s="4"/>
      <c r="G993" s="4"/>
      <c r="H993" s="4"/>
      <c r="I993" s="4"/>
      <c r="J993" s="4"/>
      <c r="K993" s="4"/>
      <c r="L993" s="4"/>
      <c r="M993" s="5"/>
      <c r="N993" s="6"/>
      <c r="P993" s="7"/>
    </row>
    <row r="994" spans="3:16" ht="13" x14ac:dyDescent="0.6">
      <c r="C994" s="9"/>
      <c r="E994" s="3"/>
      <c r="F994" s="4"/>
      <c r="G994" s="4"/>
      <c r="H994" s="4"/>
      <c r="I994" s="4"/>
      <c r="J994" s="4"/>
      <c r="K994" s="4"/>
      <c r="L994" s="4"/>
      <c r="M994" s="5"/>
      <c r="N994" s="6"/>
      <c r="P994" s="7"/>
    </row>
    <row r="995" spans="3:16" ht="13" x14ac:dyDescent="0.6">
      <c r="C995" s="9"/>
      <c r="E995" s="3"/>
      <c r="F995" s="4"/>
      <c r="G995" s="4"/>
      <c r="H995" s="4"/>
      <c r="I995" s="4"/>
      <c r="J995" s="4"/>
      <c r="K995" s="4"/>
      <c r="L995" s="4"/>
      <c r="M995" s="5"/>
      <c r="N995" s="6"/>
      <c r="P995" s="7"/>
    </row>
    <row r="996" spans="3:16" ht="13" x14ac:dyDescent="0.6">
      <c r="C996" s="9"/>
      <c r="E996" s="3"/>
      <c r="F996" s="4"/>
      <c r="G996" s="4"/>
      <c r="H996" s="4"/>
      <c r="I996" s="4"/>
      <c r="J996" s="4"/>
      <c r="K996" s="4"/>
      <c r="L996" s="4"/>
      <c r="M996" s="5"/>
      <c r="N996" s="6"/>
      <c r="P996" s="7"/>
    </row>
    <row r="997" spans="3:16" ht="13" x14ac:dyDescent="0.6">
      <c r="C997" s="9"/>
      <c r="E997" s="3"/>
      <c r="F997" s="4"/>
      <c r="G997" s="4"/>
      <c r="H997" s="4"/>
      <c r="I997" s="4"/>
      <c r="J997" s="4"/>
      <c r="K997" s="4"/>
      <c r="L997" s="4"/>
      <c r="M997" s="5"/>
      <c r="N997" s="6"/>
      <c r="P997" s="7"/>
    </row>
    <row r="998" spans="3:16" ht="13" x14ac:dyDescent="0.6">
      <c r="C998" s="9"/>
      <c r="E998" s="3"/>
      <c r="F998" s="4"/>
      <c r="G998" s="4"/>
      <c r="H998" s="4"/>
      <c r="I998" s="4"/>
      <c r="J998" s="4"/>
      <c r="K998" s="4"/>
      <c r="L998" s="4"/>
      <c r="M998" s="5"/>
      <c r="N998" s="6"/>
      <c r="P998" s="7"/>
    </row>
    <row r="999" spans="3:16" ht="13" x14ac:dyDescent="0.6">
      <c r="C999" s="9"/>
      <c r="E999" s="3"/>
      <c r="F999" s="4"/>
      <c r="G999" s="4"/>
      <c r="H999" s="4"/>
      <c r="I999" s="4"/>
      <c r="J999" s="4"/>
      <c r="K999" s="4"/>
      <c r="L999" s="4"/>
      <c r="M999" s="5"/>
      <c r="N999" s="6"/>
      <c r="P999" s="7"/>
    </row>
    <row r="1000" spans="3:16" ht="13" x14ac:dyDescent="0.6">
      <c r="C1000" s="9"/>
      <c r="E1000" s="3"/>
      <c r="F1000" s="4"/>
      <c r="G1000" s="4"/>
      <c r="H1000" s="4"/>
      <c r="I1000" s="4"/>
      <c r="J1000" s="4"/>
      <c r="K1000" s="4"/>
      <c r="L1000" s="4"/>
      <c r="M1000" s="5"/>
      <c r="N1000" s="6"/>
      <c r="P1000" s="7"/>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F7157-88B0-48E2-B67C-1C0CAAB7454B}">
  <sheetPr>
    <outlinePr summaryBelow="0" summaryRight="0"/>
  </sheetPr>
  <dimension ref="A1:X1000"/>
  <sheetViews>
    <sheetView topLeftCell="D1" zoomScale="78" zoomScaleNormal="78" workbookViewId="0">
      <selection activeCell="I1" activeCellId="3" sqref="K1:K1048576 L1:L1048576 J1:J1048576 I1:I1048576"/>
    </sheetView>
  </sheetViews>
  <sheetFormatPr defaultColWidth="25.1328125" defaultRowHeight="15.75" customHeight="1" x14ac:dyDescent="0.6"/>
  <cols>
    <col min="1" max="1" width="15.7265625" bestFit="1" customWidth="1"/>
    <col min="2" max="2" width="22.26953125" bestFit="1" customWidth="1"/>
    <col min="3" max="3" width="10.31640625" customWidth="1"/>
    <col min="4" max="4" width="16.1328125" customWidth="1"/>
    <col min="5" max="5" width="11.36328125" style="27" customWidth="1"/>
    <col min="6" max="6" width="19.6796875" customWidth="1"/>
    <col min="7" max="7" width="11.08984375" style="31" customWidth="1"/>
    <col min="8" max="8" width="14.86328125" style="34" customWidth="1"/>
    <col min="9" max="9" width="11.26953125" bestFit="1" customWidth="1"/>
    <col min="10" max="10" width="12.86328125" bestFit="1" customWidth="1"/>
    <col min="11" max="11" width="10.7265625" bestFit="1" customWidth="1"/>
    <col min="12" max="12" width="11.86328125" style="40" bestFit="1" customWidth="1"/>
    <col min="13" max="13" width="8.6796875" style="38" customWidth="1"/>
    <col min="14" max="14" width="10.08984375" style="35" bestFit="1" customWidth="1"/>
    <col min="15" max="15" width="7.81640625" customWidth="1"/>
    <col min="16" max="16" width="14.31640625" customWidth="1"/>
    <col min="17" max="17" width="6.40625" customWidth="1"/>
  </cols>
  <sheetData>
    <row r="1" spans="1:24" ht="26" x14ac:dyDescent="0.6">
      <c r="A1" s="20" t="s">
        <v>87</v>
      </c>
      <c r="B1" s="20" t="s">
        <v>57</v>
      </c>
      <c r="C1" s="11" t="s">
        <v>2</v>
      </c>
      <c r="D1" s="11" t="s">
        <v>3</v>
      </c>
      <c r="E1" s="23" t="s">
        <v>4</v>
      </c>
      <c r="F1" s="28" t="s">
        <v>5</v>
      </c>
      <c r="G1" s="29" t="s">
        <v>6</v>
      </c>
      <c r="H1" s="32" t="s">
        <v>7</v>
      </c>
      <c r="I1" s="12" t="s">
        <v>8</v>
      </c>
      <c r="J1" s="12" t="s">
        <v>9</v>
      </c>
      <c r="K1" s="12" t="s">
        <v>10</v>
      </c>
      <c r="L1" s="51" t="s">
        <v>11</v>
      </c>
      <c r="M1" s="36" t="s">
        <v>12</v>
      </c>
      <c r="N1" s="14" t="s">
        <v>55</v>
      </c>
      <c r="O1" s="14" t="s">
        <v>13</v>
      </c>
      <c r="P1" s="11" t="s">
        <v>14</v>
      </c>
      <c r="Q1" s="15" t="s">
        <v>15</v>
      </c>
      <c r="R1" s="1"/>
      <c r="S1" s="1"/>
      <c r="T1" s="1"/>
      <c r="U1" s="1"/>
      <c r="V1" s="1"/>
      <c r="W1" s="1"/>
      <c r="X1" s="1"/>
    </row>
    <row r="2" spans="1:24" ht="16.5" customHeight="1" x14ac:dyDescent="0.6">
      <c r="A2" s="2" t="s">
        <v>16</v>
      </c>
      <c r="B2" s="2" t="s">
        <v>17</v>
      </c>
      <c r="C2" s="3" t="s">
        <v>18</v>
      </c>
      <c r="D2" s="3" t="s">
        <v>19</v>
      </c>
      <c r="E2" s="24">
        <v>1618.5</v>
      </c>
      <c r="F2" s="4">
        <v>3</v>
      </c>
      <c r="G2" s="30">
        <v>20</v>
      </c>
      <c r="H2" s="33">
        <v>32370</v>
      </c>
      <c r="I2" s="4">
        <v>0</v>
      </c>
      <c r="J2" s="4">
        <v>32370</v>
      </c>
      <c r="K2" s="4">
        <v>16185</v>
      </c>
      <c r="L2" s="4">
        <v>16185</v>
      </c>
      <c r="M2" s="37">
        <v>41640</v>
      </c>
      <c r="N2" s="6" t="str">
        <f>"Q"&amp;ROUNDUP(MONTH(M2)/3,0)</f>
        <v>Q1</v>
      </c>
      <c r="O2" s="6">
        <v>1</v>
      </c>
      <c r="P2" s="3" t="s">
        <v>20</v>
      </c>
      <c r="Q2" s="7" t="s">
        <v>21</v>
      </c>
    </row>
    <row r="3" spans="1:24" ht="13" x14ac:dyDescent="0.6">
      <c r="A3" s="2" t="s">
        <v>16</v>
      </c>
      <c r="B3" s="2" t="s">
        <v>22</v>
      </c>
      <c r="C3" s="3" t="s">
        <v>18</v>
      </c>
      <c r="D3" s="3" t="s">
        <v>19</v>
      </c>
      <c r="E3" s="24">
        <v>1321</v>
      </c>
      <c r="F3" s="4">
        <v>3</v>
      </c>
      <c r="G3" s="30">
        <v>20</v>
      </c>
      <c r="H3" s="33">
        <v>26420</v>
      </c>
      <c r="I3" s="4">
        <v>0</v>
      </c>
      <c r="J3" s="4">
        <v>26420</v>
      </c>
      <c r="K3" s="4">
        <v>13210</v>
      </c>
      <c r="L3" s="4">
        <v>13210</v>
      </c>
      <c r="M3" s="37">
        <v>41640</v>
      </c>
      <c r="N3" s="6" t="str">
        <f t="shared" ref="N3:N65" si="0">"Q"&amp;ROUNDUP(MONTH(M3)/3,0)</f>
        <v>Q1</v>
      </c>
      <c r="O3" s="6">
        <v>1</v>
      </c>
      <c r="P3" s="3" t="s">
        <v>20</v>
      </c>
      <c r="Q3" s="7" t="s">
        <v>21</v>
      </c>
    </row>
    <row r="4" spans="1:24" ht="13" x14ac:dyDescent="0.6">
      <c r="A4" s="2" t="s">
        <v>23</v>
      </c>
      <c r="B4" s="2" t="s">
        <v>24</v>
      </c>
      <c r="C4" s="3" t="s">
        <v>18</v>
      </c>
      <c r="D4" s="3" t="s">
        <v>19</v>
      </c>
      <c r="E4" s="24">
        <v>2178</v>
      </c>
      <c r="F4" s="4">
        <v>3</v>
      </c>
      <c r="G4" s="30">
        <v>15</v>
      </c>
      <c r="H4" s="33">
        <v>32670</v>
      </c>
      <c r="I4" s="4">
        <v>0</v>
      </c>
      <c r="J4" s="4">
        <v>32670</v>
      </c>
      <c r="K4" s="4">
        <v>21780</v>
      </c>
      <c r="L4" s="52">
        <v>10890</v>
      </c>
      <c r="M4" s="37">
        <v>41791</v>
      </c>
      <c r="N4" s="6" t="str">
        <f t="shared" si="0"/>
        <v>Q2</v>
      </c>
      <c r="O4" s="6">
        <v>6</v>
      </c>
      <c r="P4" s="3" t="s">
        <v>25</v>
      </c>
      <c r="Q4" s="7" t="s">
        <v>21</v>
      </c>
    </row>
    <row r="5" spans="1:24" ht="13" x14ac:dyDescent="0.6">
      <c r="A5" s="2" t="s">
        <v>23</v>
      </c>
      <c r="B5" s="2" t="s">
        <v>22</v>
      </c>
      <c r="C5" s="3" t="s">
        <v>18</v>
      </c>
      <c r="D5" s="3" t="s">
        <v>19</v>
      </c>
      <c r="E5" s="24">
        <v>888</v>
      </c>
      <c r="F5" s="4">
        <v>3</v>
      </c>
      <c r="G5" s="30">
        <v>15</v>
      </c>
      <c r="H5" s="33">
        <v>13320</v>
      </c>
      <c r="I5" s="4">
        <v>0</v>
      </c>
      <c r="J5" s="4">
        <v>13320</v>
      </c>
      <c r="K5" s="4">
        <v>8880</v>
      </c>
      <c r="L5" s="4">
        <v>4440</v>
      </c>
      <c r="M5" s="37">
        <v>41791</v>
      </c>
      <c r="N5" s="6" t="str">
        <f t="shared" si="0"/>
        <v>Q2</v>
      </c>
      <c r="O5" s="6">
        <v>6</v>
      </c>
      <c r="P5" s="3" t="s">
        <v>25</v>
      </c>
      <c r="Q5" s="7" t="s">
        <v>21</v>
      </c>
    </row>
    <row r="6" spans="1:24" ht="13" x14ac:dyDescent="0.6">
      <c r="A6" s="2" t="s">
        <v>23</v>
      </c>
      <c r="B6" s="2" t="s">
        <v>26</v>
      </c>
      <c r="C6" s="3" t="s">
        <v>18</v>
      </c>
      <c r="D6" s="3" t="s">
        <v>19</v>
      </c>
      <c r="E6" s="24">
        <v>2470</v>
      </c>
      <c r="F6" s="4">
        <v>3</v>
      </c>
      <c r="G6" s="30">
        <v>15</v>
      </c>
      <c r="H6" s="33">
        <v>37050</v>
      </c>
      <c r="I6" s="4">
        <v>0</v>
      </c>
      <c r="J6" s="4">
        <v>37050</v>
      </c>
      <c r="K6" s="4">
        <v>24700</v>
      </c>
      <c r="L6" s="4">
        <v>12350</v>
      </c>
      <c r="M6" s="37">
        <v>41791</v>
      </c>
      <c r="N6" s="6" t="str">
        <f t="shared" si="0"/>
        <v>Q2</v>
      </c>
      <c r="O6" s="6">
        <v>6</v>
      </c>
      <c r="P6" s="3" t="s">
        <v>25</v>
      </c>
      <c r="Q6" s="7" t="s">
        <v>21</v>
      </c>
    </row>
    <row r="7" spans="1:24" ht="13" x14ac:dyDescent="0.6">
      <c r="A7" s="2" t="s">
        <v>16</v>
      </c>
      <c r="B7" s="2" t="s">
        <v>22</v>
      </c>
      <c r="C7" s="3" t="s">
        <v>18</v>
      </c>
      <c r="D7" s="3" t="s">
        <v>19</v>
      </c>
      <c r="E7" s="24">
        <v>1513</v>
      </c>
      <c r="F7" s="4">
        <v>3</v>
      </c>
      <c r="G7" s="30">
        <v>350</v>
      </c>
      <c r="H7" s="33">
        <v>529550</v>
      </c>
      <c r="I7" s="4">
        <v>0</v>
      </c>
      <c r="J7" s="4">
        <v>529550</v>
      </c>
      <c r="K7" s="4">
        <v>393380</v>
      </c>
      <c r="L7" s="4">
        <v>136170</v>
      </c>
      <c r="M7" s="37">
        <v>41974</v>
      </c>
      <c r="N7" s="6" t="str">
        <f t="shared" si="0"/>
        <v>Q4</v>
      </c>
      <c r="O7" s="6">
        <v>12</v>
      </c>
      <c r="P7" s="3" t="s">
        <v>27</v>
      </c>
      <c r="Q7" s="7" t="s">
        <v>21</v>
      </c>
    </row>
    <row r="8" spans="1:24" ht="13" x14ac:dyDescent="0.6">
      <c r="A8" s="2" t="s">
        <v>23</v>
      </c>
      <c r="B8" s="2" t="s">
        <v>22</v>
      </c>
      <c r="C8" s="3" t="s">
        <v>28</v>
      </c>
      <c r="D8" s="3" t="s">
        <v>19</v>
      </c>
      <c r="E8" s="24">
        <v>921</v>
      </c>
      <c r="F8" s="4">
        <v>5</v>
      </c>
      <c r="G8" s="30">
        <v>15</v>
      </c>
      <c r="H8" s="33">
        <v>13815</v>
      </c>
      <c r="I8" s="4">
        <v>0</v>
      </c>
      <c r="J8" s="4">
        <v>13815</v>
      </c>
      <c r="K8" s="4">
        <v>9210</v>
      </c>
      <c r="L8" s="4">
        <v>4605</v>
      </c>
      <c r="M8" s="37">
        <v>41699</v>
      </c>
      <c r="N8" s="6" t="str">
        <f t="shared" si="0"/>
        <v>Q1</v>
      </c>
      <c r="O8" s="6">
        <v>3</v>
      </c>
      <c r="P8" s="3" t="s">
        <v>29</v>
      </c>
      <c r="Q8" s="7" t="s">
        <v>21</v>
      </c>
    </row>
    <row r="9" spans="1:24" ht="13" x14ac:dyDescent="0.6">
      <c r="A9" s="2" t="s">
        <v>30</v>
      </c>
      <c r="B9" s="2" t="s">
        <v>17</v>
      </c>
      <c r="C9" s="3" t="s">
        <v>28</v>
      </c>
      <c r="D9" s="3" t="s">
        <v>19</v>
      </c>
      <c r="E9" s="24">
        <v>2518</v>
      </c>
      <c r="F9" s="4">
        <v>5</v>
      </c>
      <c r="G9" s="30">
        <v>12</v>
      </c>
      <c r="H9" s="33">
        <v>30216</v>
      </c>
      <c r="I9" s="4">
        <v>0</v>
      </c>
      <c r="J9" s="4">
        <v>30216</v>
      </c>
      <c r="K9" s="4">
        <v>7554</v>
      </c>
      <c r="L9" s="4">
        <v>22662</v>
      </c>
      <c r="M9" s="37">
        <v>41791</v>
      </c>
      <c r="N9" s="6" t="str">
        <f t="shared" si="0"/>
        <v>Q2</v>
      </c>
      <c r="O9" s="6">
        <v>6</v>
      </c>
      <c r="P9" s="3" t="s">
        <v>25</v>
      </c>
      <c r="Q9" s="7" t="s">
        <v>21</v>
      </c>
    </row>
    <row r="10" spans="1:24" ht="13" x14ac:dyDescent="0.6">
      <c r="A10" s="2" t="s">
        <v>16</v>
      </c>
      <c r="B10" s="2" t="s">
        <v>24</v>
      </c>
      <c r="C10" s="3" t="s">
        <v>28</v>
      </c>
      <c r="D10" s="3" t="s">
        <v>51</v>
      </c>
      <c r="E10" s="24">
        <v>1899</v>
      </c>
      <c r="F10" s="4">
        <v>5</v>
      </c>
      <c r="G10" s="30">
        <v>20</v>
      </c>
      <c r="H10" s="33">
        <v>37980</v>
      </c>
      <c r="I10" s="4">
        <v>0</v>
      </c>
      <c r="J10" s="4">
        <v>37980</v>
      </c>
      <c r="K10" s="4">
        <v>18990</v>
      </c>
      <c r="L10" s="52">
        <v>18990</v>
      </c>
      <c r="M10" s="37">
        <v>41791</v>
      </c>
      <c r="N10" s="6" t="str">
        <f t="shared" si="0"/>
        <v>Q2</v>
      </c>
      <c r="O10" s="6">
        <v>6</v>
      </c>
      <c r="P10" s="3" t="s">
        <v>25</v>
      </c>
      <c r="Q10" s="7" t="s">
        <v>21</v>
      </c>
    </row>
    <row r="11" spans="1:24" ht="13" x14ac:dyDescent="0.6">
      <c r="A11" s="2" t="s">
        <v>30</v>
      </c>
      <c r="B11" s="18" t="s">
        <v>17</v>
      </c>
      <c r="C11" s="3" t="s">
        <v>28</v>
      </c>
      <c r="D11" s="3" t="s">
        <v>19</v>
      </c>
      <c r="E11" s="24">
        <v>1545</v>
      </c>
      <c r="F11" s="4">
        <v>5</v>
      </c>
      <c r="G11" s="30">
        <v>20</v>
      </c>
      <c r="H11" s="33">
        <v>38302.5</v>
      </c>
      <c r="I11" s="4">
        <v>2585.25</v>
      </c>
      <c r="J11" s="4">
        <v>35585.599999999999</v>
      </c>
      <c r="K11" s="4">
        <v>22580</v>
      </c>
      <c r="L11" s="4">
        <v>9241.7999999999993</v>
      </c>
      <c r="M11" s="37">
        <v>41791</v>
      </c>
      <c r="N11" s="6" t="str">
        <f t="shared" si="0"/>
        <v>Q2</v>
      </c>
      <c r="O11" s="6">
        <v>6</v>
      </c>
      <c r="P11" s="3" t="s">
        <v>25</v>
      </c>
      <c r="Q11" s="7" t="s">
        <v>21</v>
      </c>
    </row>
    <row r="12" spans="1:24" ht="13" x14ac:dyDescent="0.6">
      <c r="A12" s="2" t="s">
        <v>23</v>
      </c>
      <c r="B12" s="2" t="s">
        <v>26</v>
      </c>
      <c r="C12" s="3" t="s">
        <v>28</v>
      </c>
      <c r="D12" s="3" t="s">
        <v>19</v>
      </c>
      <c r="E12" s="24">
        <v>2470</v>
      </c>
      <c r="F12" s="4">
        <v>5</v>
      </c>
      <c r="G12" s="30">
        <v>15</v>
      </c>
      <c r="H12" s="33">
        <v>38302.5</v>
      </c>
      <c r="I12" s="4">
        <v>0</v>
      </c>
      <c r="J12" s="4">
        <v>37050</v>
      </c>
      <c r="K12" s="4">
        <v>24700</v>
      </c>
      <c r="L12" s="4">
        <v>12350</v>
      </c>
      <c r="M12" s="37">
        <v>41791</v>
      </c>
      <c r="N12" s="6" t="str">
        <f t="shared" si="0"/>
        <v>Q2</v>
      </c>
      <c r="O12" s="6">
        <v>6</v>
      </c>
      <c r="P12" s="3" t="s">
        <v>25</v>
      </c>
      <c r="Q12" s="7" t="s">
        <v>21</v>
      </c>
    </row>
    <row r="13" spans="1:24" ht="13" x14ac:dyDescent="0.6">
      <c r="A13" s="2" t="s">
        <v>31</v>
      </c>
      <c r="B13" s="2" t="s">
        <v>17</v>
      </c>
      <c r="C13" s="3" t="s">
        <v>28</v>
      </c>
      <c r="D13" s="3" t="s">
        <v>19</v>
      </c>
      <c r="E13" s="24">
        <v>2665.5</v>
      </c>
      <c r="F13" s="4">
        <v>5</v>
      </c>
      <c r="G13" s="30">
        <v>125</v>
      </c>
      <c r="H13" s="33">
        <v>38302.5</v>
      </c>
      <c r="I13" s="4">
        <v>0</v>
      </c>
      <c r="J13" s="4">
        <v>333187.5</v>
      </c>
      <c r="K13" s="4">
        <v>319860</v>
      </c>
      <c r="L13" s="4">
        <v>13327.5</v>
      </c>
      <c r="M13" s="37">
        <v>41821</v>
      </c>
      <c r="N13" s="6" t="str">
        <f t="shared" si="0"/>
        <v>Q3</v>
      </c>
      <c r="O13" s="6">
        <v>7</v>
      </c>
      <c r="P13" s="3" t="s">
        <v>32</v>
      </c>
      <c r="Q13" s="7" t="s">
        <v>21</v>
      </c>
    </row>
    <row r="14" spans="1:24" ht="13" x14ac:dyDescent="0.6">
      <c r="A14" s="8" t="s">
        <v>33</v>
      </c>
      <c r="B14" s="8" t="s">
        <v>34</v>
      </c>
      <c r="C14" s="3" t="s">
        <v>28</v>
      </c>
      <c r="D14" s="3" t="s">
        <v>19</v>
      </c>
      <c r="E14" s="24">
        <v>958</v>
      </c>
      <c r="F14" s="4">
        <v>5</v>
      </c>
      <c r="G14" s="30">
        <v>300</v>
      </c>
      <c r="H14" s="33">
        <v>38302.5</v>
      </c>
      <c r="I14" s="4">
        <v>0</v>
      </c>
      <c r="J14" s="4">
        <v>287400</v>
      </c>
      <c r="K14" s="4">
        <v>239500</v>
      </c>
      <c r="L14" s="4">
        <v>47900</v>
      </c>
      <c r="M14" s="37">
        <v>41852</v>
      </c>
      <c r="N14" s="6" t="str">
        <f t="shared" si="0"/>
        <v>Q3</v>
      </c>
      <c r="O14" s="6">
        <v>8</v>
      </c>
      <c r="P14" s="3" t="s">
        <v>35</v>
      </c>
      <c r="Q14" s="7" t="s">
        <v>21</v>
      </c>
    </row>
    <row r="15" spans="1:24" ht="13" x14ac:dyDescent="0.6">
      <c r="A15" s="2" t="s">
        <v>16</v>
      </c>
      <c r="B15" s="2" t="s">
        <v>22</v>
      </c>
      <c r="C15" s="3" t="s">
        <v>28</v>
      </c>
      <c r="D15" s="3" t="s">
        <v>19</v>
      </c>
      <c r="E15" s="24">
        <v>2146</v>
      </c>
      <c r="F15" s="4">
        <v>5</v>
      </c>
      <c r="G15" s="30">
        <v>7</v>
      </c>
      <c r="H15" s="33">
        <v>38302.5</v>
      </c>
      <c r="I15" s="4">
        <v>0</v>
      </c>
      <c r="J15" s="4">
        <v>15022</v>
      </c>
      <c r="K15" s="4">
        <v>10730</v>
      </c>
      <c r="L15" s="4">
        <v>4292</v>
      </c>
      <c r="M15" s="37">
        <v>41883</v>
      </c>
      <c r="N15" s="6" t="str">
        <f t="shared" si="0"/>
        <v>Q3</v>
      </c>
      <c r="O15" s="6">
        <v>9</v>
      </c>
      <c r="P15" s="3" t="s">
        <v>36</v>
      </c>
      <c r="Q15" s="7" t="s">
        <v>21</v>
      </c>
    </row>
    <row r="16" spans="1:24" ht="13" x14ac:dyDescent="0.6">
      <c r="A16" s="2" t="s">
        <v>31</v>
      </c>
      <c r="B16" s="2" t="s">
        <v>17</v>
      </c>
      <c r="C16" s="3" t="s">
        <v>28</v>
      </c>
      <c r="D16" s="3" t="s">
        <v>19</v>
      </c>
      <c r="E16" s="24">
        <v>345</v>
      </c>
      <c r="F16" s="4">
        <v>5</v>
      </c>
      <c r="G16" s="30">
        <v>125</v>
      </c>
      <c r="H16" s="33">
        <v>38302.5</v>
      </c>
      <c r="I16" s="4">
        <v>0</v>
      </c>
      <c r="J16" s="4">
        <v>43125</v>
      </c>
      <c r="K16" s="4">
        <v>41400</v>
      </c>
      <c r="L16" s="4">
        <v>1725</v>
      </c>
      <c r="M16" s="37">
        <v>41548</v>
      </c>
      <c r="N16" s="6" t="str">
        <f t="shared" si="0"/>
        <v>Q4</v>
      </c>
      <c r="O16" s="6">
        <v>10</v>
      </c>
      <c r="P16" s="3" t="s">
        <v>37</v>
      </c>
      <c r="Q16" s="7" t="s">
        <v>38</v>
      </c>
    </row>
    <row r="17" spans="1:17" ht="13" x14ac:dyDescent="0.6">
      <c r="A17" s="2" t="s">
        <v>23</v>
      </c>
      <c r="B17" s="21" t="s">
        <v>54</v>
      </c>
      <c r="C17" s="3" t="s">
        <v>28</v>
      </c>
      <c r="D17" s="3" t="s">
        <v>19</v>
      </c>
      <c r="E17" s="24">
        <v>615</v>
      </c>
      <c r="F17" s="4">
        <v>5</v>
      </c>
      <c r="G17" s="30">
        <v>15</v>
      </c>
      <c r="H17" s="33">
        <v>38302.5</v>
      </c>
      <c r="I17" s="4">
        <v>0</v>
      </c>
      <c r="J17" s="4">
        <v>9225</v>
      </c>
      <c r="K17" s="4">
        <v>6150</v>
      </c>
      <c r="L17" s="52">
        <v>3075</v>
      </c>
      <c r="M17" s="37">
        <v>41974</v>
      </c>
      <c r="N17" s="6" t="str">
        <f t="shared" si="0"/>
        <v>Q4</v>
      </c>
      <c r="O17" s="6">
        <v>12</v>
      </c>
      <c r="P17" s="3" t="s">
        <v>27</v>
      </c>
      <c r="Q17" s="7" t="s">
        <v>21</v>
      </c>
    </row>
    <row r="18" spans="1:17" ht="13" x14ac:dyDescent="0.6">
      <c r="A18" t="s">
        <v>16</v>
      </c>
      <c r="B18" s="2" t="s">
        <v>17</v>
      </c>
      <c r="C18" s="3" t="s">
        <v>40</v>
      </c>
      <c r="D18" s="3" t="s">
        <v>19</v>
      </c>
      <c r="E18" s="24">
        <v>292</v>
      </c>
      <c r="F18" s="4">
        <v>10</v>
      </c>
      <c r="G18" s="30">
        <v>20</v>
      </c>
      <c r="H18" s="33">
        <v>38302.5</v>
      </c>
      <c r="I18" s="4">
        <v>0</v>
      </c>
      <c r="J18" s="4">
        <v>5840</v>
      </c>
      <c r="K18" s="4">
        <v>2920</v>
      </c>
      <c r="L18" s="4">
        <v>2920</v>
      </c>
      <c r="M18" s="37">
        <v>41671</v>
      </c>
      <c r="N18" s="6" t="str">
        <f t="shared" si="0"/>
        <v>Q1</v>
      </c>
      <c r="O18" s="6">
        <v>2</v>
      </c>
      <c r="P18" s="3" t="s">
        <v>41</v>
      </c>
      <c r="Q18" s="7" t="s">
        <v>21</v>
      </c>
    </row>
    <row r="19" spans="1:17" ht="13" x14ac:dyDescent="0.6">
      <c r="A19" s="2" t="s">
        <v>23</v>
      </c>
      <c r="B19" s="2" t="s">
        <v>26</v>
      </c>
      <c r="C19" s="3" t="s">
        <v>40</v>
      </c>
      <c r="D19" s="3" t="s">
        <v>19</v>
      </c>
      <c r="E19" s="24">
        <v>974</v>
      </c>
      <c r="F19" s="4">
        <v>10</v>
      </c>
      <c r="G19" s="30">
        <v>15</v>
      </c>
      <c r="H19" s="33">
        <v>38302.5</v>
      </c>
      <c r="I19" s="4">
        <v>0</v>
      </c>
      <c r="J19" s="4">
        <v>14610</v>
      </c>
      <c r="K19" s="4">
        <v>9740</v>
      </c>
      <c r="L19" s="4">
        <v>4870</v>
      </c>
      <c r="M19" s="37">
        <v>41671</v>
      </c>
      <c r="N19" s="6" t="str">
        <f t="shared" si="0"/>
        <v>Q1</v>
      </c>
      <c r="O19" s="6">
        <v>2</v>
      </c>
      <c r="P19" s="3" t="s">
        <v>41</v>
      </c>
      <c r="Q19" s="7" t="s">
        <v>21</v>
      </c>
    </row>
    <row r="20" spans="1:17" ht="13" x14ac:dyDescent="0.6">
      <c r="A20" s="2" t="s">
        <v>30</v>
      </c>
      <c r="B20" s="2" t="s">
        <v>17</v>
      </c>
      <c r="C20" s="3" t="s">
        <v>40</v>
      </c>
      <c r="D20" s="3" t="s">
        <v>19</v>
      </c>
      <c r="E20" s="24">
        <v>2518</v>
      </c>
      <c r="F20" s="4">
        <v>10</v>
      </c>
      <c r="G20" s="30">
        <v>12</v>
      </c>
      <c r="H20" s="33">
        <v>38302.5</v>
      </c>
      <c r="I20" s="4">
        <v>0</v>
      </c>
      <c r="J20" s="4">
        <v>30216</v>
      </c>
      <c r="K20" s="4">
        <v>7554</v>
      </c>
      <c r="L20" s="4">
        <v>22662</v>
      </c>
      <c r="M20" s="37">
        <v>41791</v>
      </c>
      <c r="N20" s="6" t="str">
        <f t="shared" si="0"/>
        <v>Q2</v>
      </c>
      <c r="O20" s="6">
        <v>6</v>
      </c>
      <c r="P20" s="3" t="s">
        <v>25</v>
      </c>
      <c r="Q20" s="7" t="s">
        <v>21</v>
      </c>
    </row>
    <row r="21" spans="1:17" ht="13" x14ac:dyDescent="0.6">
      <c r="A21" s="2" t="s">
        <v>16</v>
      </c>
      <c r="B21" s="2" t="s">
        <v>22</v>
      </c>
      <c r="C21" s="3" t="s">
        <v>40</v>
      </c>
      <c r="D21" s="3" t="s">
        <v>19</v>
      </c>
      <c r="E21" s="24">
        <v>1006</v>
      </c>
      <c r="F21" s="4">
        <v>10</v>
      </c>
      <c r="G21" s="30">
        <v>350</v>
      </c>
      <c r="H21" s="33">
        <v>38302.5</v>
      </c>
      <c r="I21" s="4">
        <v>0</v>
      </c>
      <c r="J21" s="4">
        <v>352100</v>
      </c>
      <c r="K21" s="4">
        <v>261560</v>
      </c>
      <c r="L21" s="4">
        <v>90540</v>
      </c>
      <c r="M21" s="37">
        <v>41791</v>
      </c>
      <c r="N21" s="6" t="str">
        <f t="shared" si="0"/>
        <v>Q2</v>
      </c>
      <c r="O21" s="6">
        <v>6</v>
      </c>
      <c r="P21" s="3" t="s">
        <v>25</v>
      </c>
      <c r="Q21" s="7" t="s">
        <v>21</v>
      </c>
    </row>
    <row r="22" spans="1:17" ht="13" x14ac:dyDescent="0.6">
      <c r="A22" s="2" t="s">
        <v>30</v>
      </c>
      <c r="B22" s="2" t="s">
        <v>22</v>
      </c>
      <c r="C22" s="3" t="s">
        <v>40</v>
      </c>
      <c r="D22" s="3" t="s">
        <v>19</v>
      </c>
      <c r="E22" s="24">
        <v>367</v>
      </c>
      <c r="F22" s="4">
        <v>10</v>
      </c>
      <c r="G22" s="30">
        <v>12</v>
      </c>
      <c r="H22" s="33">
        <v>38302.5</v>
      </c>
      <c r="I22" s="4">
        <v>0</v>
      </c>
      <c r="J22" s="4">
        <v>4404</v>
      </c>
      <c r="K22" s="4">
        <v>1101</v>
      </c>
      <c r="L22" s="4">
        <v>3303</v>
      </c>
      <c r="M22" s="37">
        <v>41821</v>
      </c>
      <c r="N22" s="6" t="str">
        <f t="shared" si="0"/>
        <v>Q3</v>
      </c>
      <c r="O22" s="6">
        <v>7</v>
      </c>
      <c r="P22" s="3" t="s">
        <v>32</v>
      </c>
      <c r="Q22" s="7" t="s">
        <v>21</v>
      </c>
    </row>
    <row r="23" spans="1:17" ht="13" x14ac:dyDescent="0.6">
      <c r="A23" s="2" t="s">
        <v>16</v>
      </c>
      <c r="B23" s="2" t="s">
        <v>26</v>
      </c>
      <c r="C23" s="3" t="s">
        <v>40</v>
      </c>
      <c r="D23" s="3" t="s">
        <v>19</v>
      </c>
      <c r="E23" s="24">
        <v>883</v>
      </c>
      <c r="F23" s="4">
        <v>10</v>
      </c>
      <c r="G23" s="30">
        <v>7</v>
      </c>
      <c r="H23" s="33">
        <v>38302.5</v>
      </c>
      <c r="I23" s="4">
        <v>0</v>
      </c>
      <c r="J23" s="4">
        <v>6181</v>
      </c>
      <c r="K23" s="4">
        <v>4415</v>
      </c>
      <c r="L23" s="4">
        <v>1766</v>
      </c>
      <c r="M23" s="37">
        <v>41852</v>
      </c>
      <c r="N23" s="6" t="str">
        <f t="shared" si="0"/>
        <v>Q3</v>
      </c>
      <c r="O23" s="6">
        <v>8</v>
      </c>
      <c r="P23" s="3" t="s">
        <v>35</v>
      </c>
      <c r="Q23" s="7" t="s">
        <v>21</v>
      </c>
    </row>
    <row r="24" spans="1:17" ht="13" x14ac:dyDescent="0.6">
      <c r="A24" s="2" t="s">
        <v>23</v>
      </c>
      <c r="B24" s="2" t="s">
        <v>24</v>
      </c>
      <c r="C24" s="3" t="s">
        <v>40</v>
      </c>
      <c r="D24" s="3" t="s">
        <v>19</v>
      </c>
      <c r="E24" s="24">
        <v>549</v>
      </c>
      <c r="F24" s="4">
        <v>10</v>
      </c>
      <c r="G24" s="30">
        <v>15</v>
      </c>
      <c r="H24" s="33">
        <v>38302.5</v>
      </c>
      <c r="I24" s="4">
        <v>0</v>
      </c>
      <c r="J24" s="4">
        <v>8235</v>
      </c>
      <c r="K24" s="4">
        <v>5490</v>
      </c>
      <c r="L24" s="52">
        <v>2745</v>
      </c>
      <c r="M24" s="37">
        <v>41518</v>
      </c>
      <c r="N24" s="6" t="str">
        <f t="shared" si="0"/>
        <v>Q3</v>
      </c>
      <c r="O24" s="6">
        <v>9</v>
      </c>
      <c r="P24" s="3" t="s">
        <v>36</v>
      </c>
      <c r="Q24" s="7" t="s">
        <v>38</v>
      </c>
    </row>
    <row r="25" spans="1:17" ht="13" x14ac:dyDescent="0.6">
      <c r="A25" s="2" t="s">
        <v>42</v>
      </c>
      <c r="B25" s="2" t="s">
        <v>26</v>
      </c>
      <c r="C25" s="3" t="s">
        <v>40</v>
      </c>
      <c r="D25" s="3" t="s">
        <v>19</v>
      </c>
      <c r="E25" s="24">
        <v>788</v>
      </c>
      <c r="F25" s="4">
        <v>10</v>
      </c>
      <c r="G25" s="30">
        <v>300</v>
      </c>
      <c r="H25" s="33">
        <v>38302.5</v>
      </c>
      <c r="I25" s="4">
        <v>0</v>
      </c>
      <c r="J25" s="4">
        <v>236400</v>
      </c>
      <c r="K25" s="4">
        <v>197000</v>
      </c>
      <c r="L25" s="4">
        <v>39400</v>
      </c>
      <c r="M25" s="37">
        <v>41518</v>
      </c>
      <c r="N25" s="6" t="str">
        <f t="shared" si="0"/>
        <v>Q3</v>
      </c>
      <c r="O25" s="6">
        <v>9</v>
      </c>
      <c r="P25" s="3" t="s">
        <v>36</v>
      </c>
      <c r="Q25" s="7" t="s">
        <v>38</v>
      </c>
    </row>
    <row r="26" spans="1:17" ht="13" x14ac:dyDescent="0.6">
      <c r="A26" s="2" t="s">
        <v>23</v>
      </c>
      <c r="B26" s="2" t="s">
        <v>26</v>
      </c>
      <c r="C26" s="3" t="s">
        <v>40</v>
      </c>
      <c r="D26" s="3" t="s">
        <v>19</v>
      </c>
      <c r="E26" s="24">
        <v>2472</v>
      </c>
      <c r="F26" s="4">
        <v>10</v>
      </c>
      <c r="G26" s="30">
        <v>15</v>
      </c>
      <c r="H26" s="33">
        <v>38302.5</v>
      </c>
      <c r="I26" s="4">
        <v>0</v>
      </c>
      <c r="J26" s="4">
        <v>37080</v>
      </c>
      <c r="K26" s="4">
        <v>24720</v>
      </c>
      <c r="L26" s="4">
        <v>12360</v>
      </c>
      <c r="M26" s="37">
        <v>41883</v>
      </c>
      <c r="N26" s="6" t="str">
        <f t="shared" si="0"/>
        <v>Q3</v>
      </c>
      <c r="O26" s="6">
        <v>9</v>
      </c>
      <c r="P26" s="3" t="s">
        <v>36</v>
      </c>
      <c r="Q26" s="7" t="s">
        <v>21</v>
      </c>
    </row>
    <row r="27" spans="1:17" ht="13" x14ac:dyDescent="0.6">
      <c r="A27" s="2" t="s">
        <v>16</v>
      </c>
      <c r="B27" s="21" t="s">
        <v>54</v>
      </c>
      <c r="C27" s="3" t="s">
        <v>40</v>
      </c>
      <c r="D27" s="3" t="s">
        <v>19</v>
      </c>
      <c r="E27" s="24">
        <v>1143</v>
      </c>
      <c r="F27" s="4">
        <v>10</v>
      </c>
      <c r="G27" s="30">
        <v>7</v>
      </c>
      <c r="H27" s="33">
        <v>38302.5</v>
      </c>
      <c r="I27" s="4">
        <v>0</v>
      </c>
      <c r="J27" s="4">
        <v>8001</v>
      </c>
      <c r="K27" s="4">
        <v>5715</v>
      </c>
      <c r="L27" s="52">
        <v>2286</v>
      </c>
      <c r="M27" s="37">
        <v>41913</v>
      </c>
      <c r="N27" s="6" t="str">
        <f t="shared" si="0"/>
        <v>Q4</v>
      </c>
      <c r="O27" s="6">
        <v>10</v>
      </c>
      <c r="P27" s="3" t="s">
        <v>37</v>
      </c>
      <c r="Q27" s="7" t="s">
        <v>21</v>
      </c>
    </row>
    <row r="28" spans="1:17" ht="13" x14ac:dyDescent="0.6">
      <c r="A28" s="2" t="s">
        <v>16</v>
      </c>
      <c r="B28" s="2" t="s">
        <v>17</v>
      </c>
      <c r="C28" s="3" t="s">
        <v>40</v>
      </c>
      <c r="D28" s="3" t="s">
        <v>19</v>
      </c>
      <c r="E28" s="24">
        <v>1725</v>
      </c>
      <c r="F28" s="4">
        <v>10</v>
      </c>
      <c r="G28" s="30">
        <v>350</v>
      </c>
      <c r="H28" s="33">
        <v>38302.5</v>
      </c>
      <c r="I28" s="4">
        <v>0</v>
      </c>
      <c r="J28" s="4">
        <v>603750</v>
      </c>
      <c r="K28" s="4">
        <v>448500</v>
      </c>
      <c r="L28" s="4">
        <v>155250</v>
      </c>
      <c r="M28" s="37">
        <v>41579</v>
      </c>
      <c r="N28" s="6" t="str">
        <f t="shared" si="0"/>
        <v>Q4</v>
      </c>
      <c r="O28" s="6">
        <v>11</v>
      </c>
      <c r="P28" s="3" t="s">
        <v>43</v>
      </c>
      <c r="Q28" s="7" t="s">
        <v>38</v>
      </c>
    </row>
    <row r="29" spans="1:17" ht="13" x14ac:dyDescent="0.6">
      <c r="A29" s="2" t="s">
        <v>30</v>
      </c>
      <c r="B29" s="21" t="s">
        <v>54</v>
      </c>
      <c r="C29" s="3" t="s">
        <v>40</v>
      </c>
      <c r="D29" s="3" t="s">
        <v>19</v>
      </c>
      <c r="E29" s="24">
        <v>912</v>
      </c>
      <c r="F29" s="4">
        <v>10</v>
      </c>
      <c r="G29" s="30">
        <v>12</v>
      </c>
      <c r="H29" s="33">
        <v>38302.5</v>
      </c>
      <c r="I29" s="4">
        <v>0</v>
      </c>
      <c r="J29" s="4">
        <v>10944</v>
      </c>
      <c r="K29" s="4">
        <v>2736</v>
      </c>
      <c r="L29" s="52">
        <v>8208</v>
      </c>
      <c r="M29" s="37">
        <v>41579</v>
      </c>
      <c r="N29" s="6" t="str">
        <f t="shared" si="0"/>
        <v>Q4</v>
      </c>
      <c r="O29" s="6">
        <v>11</v>
      </c>
      <c r="P29" s="3" t="s">
        <v>43</v>
      </c>
      <c r="Q29" s="7" t="s">
        <v>38</v>
      </c>
    </row>
    <row r="30" spans="1:17" ht="13" x14ac:dyDescent="0.6">
      <c r="A30" s="2" t="s">
        <v>23</v>
      </c>
      <c r="B30" s="2" t="s">
        <v>17</v>
      </c>
      <c r="C30" s="3" t="s">
        <v>40</v>
      </c>
      <c r="D30" s="3" t="s">
        <v>19</v>
      </c>
      <c r="E30" s="24">
        <v>2152</v>
      </c>
      <c r="F30" s="4">
        <v>10</v>
      </c>
      <c r="G30" s="30">
        <v>15</v>
      </c>
      <c r="H30" s="33">
        <v>38302.5</v>
      </c>
      <c r="I30" s="4">
        <v>0</v>
      </c>
      <c r="J30" s="4">
        <v>32280</v>
      </c>
      <c r="K30" s="4">
        <v>21520</v>
      </c>
      <c r="L30" s="4">
        <v>10760</v>
      </c>
      <c r="M30" s="37">
        <v>41609</v>
      </c>
      <c r="N30" s="6" t="str">
        <f t="shared" si="0"/>
        <v>Q4</v>
      </c>
      <c r="O30" s="6">
        <v>12</v>
      </c>
      <c r="P30" s="3" t="s">
        <v>27</v>
      </c>
      <c r="Q30" s="7" t="s">
        <v>38</v>
      </c>
    </row>
    <row r="31" spans="1:17" ht="13" x14ac:dyDescent="0.6">
      <c r="A31" s="2" t="s">
        <v>16</v>
      </c>
      <c r="B31" s="2" t="s">
        <v>17</v>
      </c>
      <c r="C31" s="3" t="s">
        <v>40</v>
      </c>
      <c r="D31" s="3" t="s">
        <v>19</v>
      </c>
      <c r="E31" s="24">
        <v>1817</v>
      </c>
      <c r="F31" s="4">
        <v>10</v>
      </c>
      <c r="G31" s="30">
        <v>20</v>
      </c>
      <c r="H31" s="33">
        <v>38302.5</v>
      </c>
      <c r="I31" s="4">
        <v>0</v>
      </c>
      <c r="J31" s="4">
        <v>36340</v>
      </c>
      <c r="K31" s="4">
        <v>18170</v>
      </c>
      <c r="L31" s="4">
        <v>18170</v>
      </c>
      <c r="M31" s="37">
        <v>41974</v>
      </c>
      <c r="N31" s="6" t="str">
        <f t="shared" si="0"/>
        <v>Q4</v>
      </c>
      <c r="O31" s="6">
        <v>12</v>
      </c>
      <c r="P31" s="3" t="s">
        <v>27</v>
      </c>
      <c r="Q31" s="7" t="s">
        <v>21</v>
      </c>
    </row>
    <row r="32" spans="1:17" ht="13" x14ac:dyDescent="0.6">
      <c r="A32" s="2" t="s">
        <v>16</v>
      </c>
      <c r="B32" s="2" t="s">
        <v>22</v>
      </c>
      <c r="C32" s="3" t="s">
        <v>40</v>
      </c>
      <c r="D32" s="3" t="s">
        <v>19</v>
      </c>
      <c r="E32" s="24">
        <v>1513</v>
      </c>
      <c r="F32" s="4">
        <v>10</v>
      </c>
      <c r="G32" s="30">
        <v>350</v>
      </c>
      <c r="H32" s="33">
        <v>38302.5</v>
      </c>
      <c r="I32" s="4">
        <v>0</v>
      </c>
      <c r="J32" s="4">
        <v>529550</v>
      </c>
      <c r="K32" s="4">
        <v>393380</v>
      </c>
      <c r="L32" s="4">
        <v>136170</v>
      </c>
      <c r="M32" s="37">
        <v>41974</v>
      </c>
      <c r="N32" s="6" t="str">
        <f t="shared" si="0"/>
        <v>Q4</v>
      </c>
      <c r="O32" s="6">
        <v>12</v>
      </c>
      <c r="P32" s="3" t="s">
        <v>27</v>
      </c>
      <c r="Q32" s="7" t="s">
        <v>21</v>
      </c>
    </row>
    <row r="33" spans="1:17" ht="13" x14ac:dyDescent="0.6">
      <c r="A33" s="2" t="s">
        <v>16</v>
      </c>
      <c r="B33" s="2" t="s">
        <v>26</v>
      </c>
      <c r="C33" s="3" t="s">
        <v>44</v>
      </c>
      <c r="D33" s="3" t="s">
        <v>19</v>
      </c>
      <c r="E33" s="24">
        <v>1493</v>
      </c>
      <c r="F33" s="4">
        <v>120</v>
      </c>
      <c r="G33" s="30">
        <v>7</v>
      </c>
      <c r="H33" s="33">
        <v>38302.5</v>
      </c>
      <c r="I33" s="4">
        <v>0</v>
      </c>
      <c r="J33" s="4">
        <v>10451</v>
      </c>
      <c r="K33" s="4">
        <v>7465</v>
      </c>
      <c r="L33" s="4">
        <v>2986</v>
      </c>
      <c r="M33" s="37">
        <v>41640</v>
      </c>
      <c r="N33" s="6" t="str">
        <f t="shared" si="0"/>
        <v>Q1</v>
      </c>
      <c r="O33" s="6">
        <v>1</v>
      </c>
      <c r="P33" s="3" t="s">
        <v>20</v>
      </c>
      <c r="Q33" s="7" t="s">
        <v>21</v>
      </c>
    </row>
    <row r="34" spans="1:17" ht="13" x14ac:dyDescent="0.6">
      <c r="A34" s="2" t="s">
        <v>31</v>
      </c>
      <c r="B34" s="2" t="s">
        <v>24</v>
      </c>
      <c r="C34" s="3" t="s">
        <v>44</v>
      </c>
      <c r="D34" s="3" t="s">
        <v>19</v>
      </c>
      <c r="E34" s="24">
        <v>1804</v>
      </c>
      <c r="F34" s="4">
        <v>120</v>
      </c>
      <c r="G34" s="30">
        <v>125</v>
      </c>
      <c r="H34" s="33">
        <v>38302.5</v>
      </c>
      <c r="I34" s="4">
        <v>0</v>
      </c>
      <c r="J34" s="4">
        <v>225500</v>
      </c>
      <c r="K34" s="4">
        <v>216480</v>
      </c>
      <c r="L34" s="52">
        <v>9020</v>
      </c>
      <c r="M34" s="37">
        <v>41671</v>
      </c>
      <c r="N34" s="6" t="str">
        <f t="shared" si="0"/>
        <v>Q1</v>
      </c>
      <c r="O34" s="6">
        <v>2</v>
      </c>
      <c r="P34" s="3" t="s">
        <v>41</v>
      </c>
      <c r="Q34" s="7" t="s">
        <v>21</v>
      </c>
    </row>
    <row r="35" spans="1:17" ht="13" x14ac:dyDescent="0.6">
      <c r="A35" s="2" t="s">
        <v>30</v>
      </c>
      <c r="B35" s="2" t="s">
        <v>22</v>
      </c>
      <c r="C35" s="3" t="s">
        <v>44</v>
      </c>
      <c r="D35" s="3" t="s">
        <v>19</v>
      </c>
      <c r="E35" s="24">
        <v>2161</v>
      </c>
      <c r="F35" s="4">
        <v>120</v>
      </c>
      <c r="G35" s="30">
        <v>12</v>
      </c>
      <c r="H35" s="33">
        <v>38302.5</v>
      </c>
      <c r="I35" s="4">
        <v>0</v>
      </c>
      <c r="J35" s="4">
        <v>25932</v>
      </c>
      <c r="K35" s="4">
        <v>6483</v>
      </c>
      <c r="L35" s="4">
        <v>19449</v>
      </c>
      <c r="M35" s="37">
        <v>41699</v>
      </c>
      <c r="N35" s="6" t="str">
        <f t="shared" si="0"/>
        <v>Q1</v>
      </c>
      <c r="O35" s="6">
        <v>3</v>
      </c>
      <c r="P35" s="3" t="s">
        <v>29</v>
      </c>
      <c r="Q35" s="7" t="s">
        <v>21</v>
      </c>
    </row>
    <row r="36" spans="1:17" ht="13" x14ac:dyDescent="0.6">
      <c r="A36" s="2" t="s">
        <v>16</v>
      </c>
      <c r="B36" s="2" t="s">
        <v>22</v>
      </c>
      <c r="C36" s="3" t="s">
        <v>44</v>
      </c>
      <c r="D36" s="3" t="s">
        <v>19</v>
      </c>
      <c r="E36" s="24">
        <v>1006</v>
      </c>
      <c r="F36" s="4">
        <v>120</v>
      </c>
      <c r="G36" s="30">
        <v>350</v>
      </c>
      <c r="H36" s="33">
        <v>38302.5</v>
      </c>
      <c r="I36" s="4">
        <v>0</v>
      </c>
      <c r="J36" s="4">
        <v>352100</v>
      </c>
      <c r="K36" s="4">
        <v>261560</v>
      </c>
      <c r="L36" s="4">
        <v>90540</v>
      </c>
      <c r="M36" s="37">
        <v>41791</v>
      </c>
      <c r="N36" s="6" t="str">
        <f t="shared" si="0"/>
        <v>Q2</v>
      </c>
      <c r="O36" s="6">
        <v>6</v>
      </c>
      <c r="P36" s="3" t="s">
        <v>25</v>
      </c>
      <c r="Q36" s="7" t="s">
        <v>21</v>
      </c>
    </row>
    <row r="37" spans="1:17" ht="13" x14ac:dyDescent="0.6">
      <c r="A37" s="2" t="s">
        <v>30</v>
      </c>
      <c r="B37" s="2" t="s">
        <v>22</v>
      </c>
      <c r="C37" s="3" t="s">
        <v>44</v>
      </c>
      <c r="D37" s="3" t="s">
        <v>19</v>
      </c>
      <c r="E37" s="24">
        <v>1545</v>
      </c>
      <c r="F37" s="4">
        <v>120</v>
      </c>
      <c r="G37" s="30">
        <v>12</v>
      </c>
      <c r="H37" s="33">
        <v>38302.5</v>
      </c>
      <c r="I37" s="4">
        <v>0</v>
      </c>
      <c r="J37" s="4">
        <v>18540</v>
      </c>
      <c r="K37" s="4">
        <v>4635</v>
      </c>
      <c r="L37" s="4">
        <v>13905</v>
      </c>
      <c r="M37" s="37">
        <v>41791</v>
      </c>
      <c r="N37" s="6" t="str">
        <f t="shared" si="0"/>
        <v>Q2</v>
      </c>
      <c r="O37" s="6">
        <v>6</v>
      </c>
      <c r="P37" s="3" t="s">
        <v>25</v>
      </c>
      <c r="Q37" s="7" t="s">
        <v>21</v>
      </c>
    </row>
    <row r="38" spans="1:17" ht="13" x14ac:dyDescent="0.6">
      <c r="A38" s="2" t="s">
        <v>31</v>
      </c>
      <c r="B38" s="21" t="s">
        <v>54</v>
      </c>
      <c r="C38" s="3" t="s">
        <v>44</v>
      </c>
      <c r="D38" s="3" t="s">
        <v>19</v>
      </c>
      <c r="E38" s="24">
        <v>2821</v>
      </c>
      <c r="F38" s="4">
        <v>120</v>
      </c>
      <c r="G38" s="30">
        <v>125</v>
      </c>
      <c r="H38" s="33">
        <v>38302.5</v>
      </c>
      <c r="I38" s="4">
        <v>0</v>
      </c>
      <c r="J38" s="4">
        <v>352625</v>
      </c>
      <c r="K38" s="4">
        <v>338520</v>
      </c>
      <c r="L38" s="52">
        <v>14105</v>
      </c>
      <c r="M38" s="37">
        <v>41852</v>
      </c>
      <c r="N38" s="6" t="str">
        <f t="shared" si="0"/>
        <v>Q3</v>
      </c>
      <c r="O38" s="6">
        <v>8</v>
      </c>
      <c r="P38" s="3" t="s">
        <v>35</v>
      </c>
      <c r="Q38" s="7" t="s">
        <v>21</v>
      </c>
    </row>
    <row r="39" spans="1:17" ht="13" x14ac:dyDescent="0.6">
      <c r="A39" s="2" t="s">
        <v>31</v>
      </c>
      <c r="B39" s="2" t="s">
        <v>17</v>
      </c>
      <c r="C39" s="3" t="s">
        <v>44</v>
      </c>
      <c r="D39" s="3" t="s">
        <v>19</v>
      </c>
      <c r="E39" s="24">
        <v>345</v>
      </c>
      <c r="F39" s="4">
        <v>120</v>
      </c>
      <c r="G39" s="30">
        <v>125</v>
      </c>
      <c r="H39" s="33">
        <v>38302.5</v>
      </c>
      <c r="I39" s="4">
        <v>0</v>
      </c>
      <c r="J39" s="4">
        <v>43125</v>
      </c>
      <c r="K39" s="4">
        <v>41400</v>
      </c>
      <c r="L39" s="4">
        <v>1725</v>
      </c>
      <c r="M39" s="37">
        <v>41548</v>
      </c>
      <c r="N39" s="6" t="str">
        <f t="shared" si="0"/>
        <v>Q4</v>
      </c>
      <c r="O39" s="6">
        <v>10</v>
      </c>
      <c r="P39" s="3" t="s">
        <v>37</v>
      </c>
      <c r="Q39" s="7" t="s">
        <v>38</v>
      </c>
    </row>
    <row r="40" spans="1:17" ht="13" x14ac:dyDescent="0.6">
      <c r="A40" s="2" t="s">
        <v>42</v>
      </c>
      <c r="B40" s="2" t="s">
        <v>17</v>
      </c>
      <c r="C40" s="3" t="s">
        <v>45</v>
      </c>
      <c r="D40" s="3" t="s">
        <v>19</v>
      </c>
      <c r="E40" s="24">
        <v>2001</v>
      </c>
      <c r="F40" s="4">
        <v>250</v>
      </c>
      <c r="G40" s="30">
        <v>300</v>
      </c>
      <c r="H40" s="33">
        <v>38302.5</v>
      </c>
      <c r="I40" s="4">
        <v>0</v>
      </c>
      <c r="J40" s="4">
        <v>600300</v>
      </c>
      <c r="K40" s="4">
        <v>500250</v>
      </c>
      <c r="L40" s="4">
        <v>100050</v>
      </c>
      <c r="M40" s="37">
        <v>41671</v>
      </c>
      <c r="N40" s="6" t="str">
        <f t="shared" si="0"/>
        <v>Q1</v>
      </c>
      <c r="O40" s="6">
        <v>2</v>
      </c>
      <c r="P40" s="3" t="s">
        <v>41</v>
      </c>
      <c r="Q40" s="7" t="s">
        <v>21</v>
      </c>
    </row>
    <row r="41" spans="1:17" ht="13" x14ac:dyDescent="0.6">
      <c r="A41" s="2" t="s">
        <v>30</v>
      </c>
      <c r="B41" s="2" t="s">
        <v>22</v>
      </c>
      <c r="C41" s="3" t="s">
        <v>45</v>
      </c>
      <c r="D41" s="3" t="s">
        <v>19</v>
      </c>
      <c r="E41" s="24">
        <v>2838</v>
      </c>
      <c r="F41" s="4">
        <v>250</v>
      </c>
      <c r="G41" s="30">
        <v>12</v>
      </c>
      <c r="H41" s="33">
        <v>38302.5</v>
      </c>
      <c r="I41" s="4">
        <v>0</v>
      </c>
      <c r="J41" s="4">
        <v>34056</v>
      </c>
      <c r="K41" s="4">
        <v>8514</v>
      </c>
      <c r="L41" s="4">
        <v>25542</v>
      </c>
      <c r="M41" s="37">
        <v>41730</v>
      </c>
      <c r="N41" s="6" t="str">
        <f t="shared" si="0"/>
        <v>Q2</v>
      </c>
      <c r="O41" s="6">
        <v>4</v>
      </c>
      <c r="P41" s="3" t="s">
        <v>46</v>
      </c>
      <c r="Q41" s="7" t="s">
        <v>21</v>
      </c>
    </row>
    <row r="42" spans="1:17" ht="13" x14ac:dyDescent="0.6">
      <c r="A42" s="2" t="s">
        <v>23</v>
      </c>
      <c r="B42" s="18" t="s">
        <v>54</v>
      </c>
      <c r="C42" s="22" t="s">
        <v>40</v>
      </c>
      <c r="D42" s="3" t="s">
        <v>51</v>
      </c>
      <c r="E42" s="25">
        <v>1540</v>
      </c>
      <c r="F42" s="4">
        <v>10</v>
      </c>
      <c r="G42" s="30">
        <v>20</v>
      </c>
      <c r="H42" s="33">
        <v>38302.5</v>
      </c>
      <c r="I42" s="4">
        <v>0</v>
      </c>
      <c r="J42" s="4">
        <v>32670</v>
      </c>
      <c r="K42" s="4">
        <v>21780</v>
      </c>
      <c r="L42" s="52">
        <v>10890</v>
      </c>
      <c r="M42" s="37">
        <v>41791</v>
      </c>
      <c r="N42" s="6" t="str">
        <f t="shared" si="0"/>
        <v>Q2</v>
      </c>
      <c r="O42" s="6">
        <v>6</v>
      </c>
      <c r="P42" s="3" t="s">
        <v>25</v>
      </c>
      <c r="Q42" s="7" t="s">
        <v>21</v>
      </c>
    </row>
    <row r="43" spans="1:17" ht="13" x14ac:dyDescent="0.6">
      <c r="A43" s="2" t="s">
        <v>23</v>
      </c>
      <c r="B43" s="2" t="s">
        <v>22</v>
      </c>
      <c r="C43" s="3" t="s">
        <v>45</v>
      </c>
      <c r="D43" s="3" t="s">
        <v>19</v>
      </c>
      <c r="E43" s="24">
        <v>888</v>
      </c>
      <c r="F43" s="4">
        <v>250</v>
      </c>
      <c r="G43" s="30">
        <v>15</v>
      </c>
      <c r="H43" s="33">
        <v>38302.5</v>
      </c>
      <c r="I43" s="4">
        <v>0</v>
      </c>
      <c r="J43" s="4">
        <v>13320</v>
      </c>
      <c r="K43" s="4">
        <v>8880</v>
      </c>
      <c r="L43" s="4">
        <v>4440</v>
      </c>
      <c r="M43" s="37">
        <v>41791</v>
      </c>
      <c r="N43" s="6" t="str">
        <f t="shared" si="0"/>
        <v>Q2</v>
      </c>
      <c r="O43" s="6">
        <v>6</v>
      </c>
      <c r="P43" s="3" t="s">
        <v>25</v>
      </c>
      <c r="Q43" s="7" t="s">
        <v>21</v>
      </c>
    </row>
    <row r="44" spans="1:17" ht="13" x14ac:dyDescent="0.6">
      <c r="A44" s="2" t="s">
        <v>16</v>
      </c>
      <c r="B44" s="2" t="s">
        <v>24</v>
      </c>
      <c r="C44" s="3" t="s">
        <v>45</v>
      </c>
      <c r="D44" s="3" t="s">
        <v>19</v>
      </c>
      <c r="E44" s="24">
        <v>1527</v>
      </c>
      <c r="F44" s="4">
        <v>250</v>
      </c>
      <c r="G44" s="30">
        <v>350</v>
      </c>
      <c r="H44" s="33">
        <v>38302.5</v>
      </c>
      <c r="I44" s="4">
        <v>0</v>
      </c>
      <c r="J44" s="4">
        <v>534450</v>
      </c>
      <c r="K44" s="4">
        <v>397020</v>
      </c>
      <c r="L44" s="52">
        <v>137430</v>
      </c>
      <c r="M44" s="37">
        <v>41518</v>
      </c>
      <c r="N44" s="6" t="str">
        <f t="shared" si="0"/>
        <v>Q3</v>
      </c>
      <c r="O44" s="6">
        <v>9</v>
      </c>
      <c r="P44" s="3" t="s">
        <v>36</v>
      </c>
      <c r="Q44" s="7" t="s">
        <v>38</v>
      </c>
    </row>
    <row r="45" spans="1:17" ht="13" x14ac:dyDescent="0.6">
      <c r="A45" s="2" t="s">
        <v>42</v>
      </c>
      <c r="B45" s="2" t="s">
        <v>24</v>
      </c>
      <c r="C45" s="3" t="s">
        <v>45</v>
      </c>
      <c r="D45" s="3" t="s">
        <v>19</v>
      </c>
      <c r="E45" s="24">
        <v>2151</v>
      </c>
      <c r="F45" s="4">
        <v>250</v>
      </c>
      <c r="G45" s="30">
        <v>300</v>
      </c>
      <c r="H45" s="33">
        <v>38302.5</v>
      </c>
      <c r="I45" s="4">
        <v>0</v>
      </c>
      <c r="J45" s="4">
        <v>645300</v>
      </c>
      <c r="K45" s="4">
        <v>537750</v>
      </c>
      <c r="L45" s="52">
        <v>107550</v>
      </c>
      <c r="M45" s="37">
        <v>41883</v>
      </c>
      <c r="N45" s="6" t="str">
        <f t="shared" si="0"/>
        <v>Q3</v>
      </c>
      <c r="O45" s="6">
        <v>9</v>
      </c>
      <c r="P45" s="3" t="s">
        <v>36</v>
      </c>
      <c r="Q45" s="7" t="s">
        <v>21</v>
      </c>
    </row>
    <row r="46" spans="1:17" ht="13" x14ac:dyDescent="0.6">
      <c r="A46" s="2" t="s">
        <v>16</v>
      </c>
      <c r="B46" s="2" t="s">
        <v>17</v>
      </c>
      <c r="C46" s="3" t="s">
        <v>45</v>
      </c>
      <c r="D46" s="3" t="s">
        <v>19</v>
      </c>
      <c r="E46" s="24">
        <v>1817</v>
      </c>
      <c r="F46" s="4">
        <v>250</v>
      </c>
      <c r="G46" s="30">
        <v>20</v>
      </c>
      <c r="H46" s="33">
        <v>38302.5</v>
      </c>
      <c r="I46" s="4">
        <v>0</v>
      </c>
      <c r="J46" s="4">
        <v>36340</v>
      </c>
      <c r="K46" s="4">
        <v>18170</v>
      </c>
      <c r="L46" s="4">
        <v>18170</v>
      </c>
      <c r="M46" s="37">
        <v>41974</v>
      </c>
      <c r="N46" s="6" t="str">
        <f t="shared" si="0"/>
        <v>Q4</v>
      </c>
      <c r="O46" s="6">
        <v>12</v>
      </c>
      <c r="P46" s="3" t="s">
        <v>27</v>
      </c>
      <c r="Q46" s="7" t="s">
        <v>21</v>
      </c>
    </row>
    <row r="47" spans="1:17" ht="13" x14ac:dyDescent="0.6">
      <c r="A47" s="2" t="s">
        <v>16</v>
      </c>
      <c r="B47" s="2" t="s">
        <v>24</v>
      </c>
      <c r="C47" s="3" t="s">
        <v>47</v>
      </c>
      <c r="D47" s="3" t="s">
        <v>19</v>
      </c>
      <c r="E47" s="24">
        <v>2750</v>
      </c>
      <c r="F47" s="4">
        <v>260</v>
      </c>
      <c r="G47" s="30">
        <v>350</v>
      </c>
      <c r="H47" s="33">
        <v>38302.5</v>
      </c>
      <c r="I47" s="4">
        <v>0</v>
      </c>
      <c r="J47" s="4">
        <v>35585.599999999999</v>
      </c>
      <c r="K47" s="4">
        <v>715000</v>
      </c>
      <c r="L47" s="52">
        <v>247500</v>
      </c>
      <c r="M47" s="37">
        <v>41671</v>
      </c>
      <c r="N47" s="6" t="str">
        <f t="shared" si="0"/>
        <v>Q1</v>
      </c>
      <c r="O47" s="6">
        <v>2</v>
      </c>
      <c r="P47" s="3" t="s">
        <v>41</v>
      </c>
      <c r="Q47" s="7" t="s">
        <v>21</v>
      </c>
    </row>
    <row r="48" spans="1:17" ht="13" x14ac:dyDescent="0.6">
      <c r="A48" s="2" t="s">
        <v>30</v>
      </c>
      <c r="B48" s="21" t="s">
        <v>54</v>
      </c>
      <c r="C48" s="3" t="s">
        <v>47</v>
      </c>
      <c r="D48" s="3" t="s">
        <v>19</v>
      </c>
      <c r="E48" s="24">
        <v>1953</v>
      </c>
      <c r="F48" s="4">
        <v>260</v>
      </c>
      <c r="G48" s="30">
        <v>12</v>
      </c>
      <c r="H48" s="33">
        <v>38302.5</v>
      </c>
      <c r="I48" s="4">
        <v>0</v>
      </c>
      <c r="J48" s="4">
        <v>23436</v>
      </c>
      <c r="K48" s="4">
        <v>5859</v>
      </c>
      <c r="L48" s="52">
        <v>17577</v>
      </c>
      <c r="M48" s="37">
        <v>41730</v>
      </c>
      <c r="N48" s="6" t="str">
        <f t="shared" si="0"/>
        <v>Q2</v>
      </c>
      <c r="O48" s="6">
        <v>4</v>
      </c>
      <c r="P48" s="3" t="s">
        <v>46</v>
      </c>
      <c r="Q48" s="7" t="s">
        <v>21</v>
      </c>
    </row>
    <row r="49" spans="1:17" ht="13" x14ac:dyDescent="0.6">
      <c r="A49" s="2" t="s">
        <v>31</v>
      </c>
      <c r="B49" s="2" t="s">
        <v>22</v>
      </c>
      <c r="C49" s="3" t="s">
        <v>47</v>
      </c>
      <c r="D49" s="3" t="s">
        <v>19</v>
      </c>
      <c r="E49" s="24">
        <v>4219.5</v>
      </c>
      <c r="F49" s="4">
        <v>260</v>
      </c>
      <c r="G49" s="30">
        <v>125</v>
      </c>
      <c r="H49" s="33">
        <v>38302.5</v>
      </c>
      <c r="I49" s="4">
        <v>0</v>
      </c>
      <c r="J49" s="4">
        <v>527437.5</v>
      </c>
      <c r="K49" s="4">
        <v>506340</v>
      </c>
      <c r="L49" s="4">
        <v>21097.5</v>
      </c>
      <c r="M49" s="37">
        <v>41730</v>
      </c>
      <c r="N49" s="6" t="str">
        <f t="shared" si="0"/>
        <v>Q2</v>
      </c>
      <c r="O49" s="6">
        <v>4</v>
      </c>
      <c r="P49" s="3" t="s">
        <v>46</v>
      </c>
      <c r="Q49" s="7" t="s">
        <v>21</v>
      </c>
    </row>
    <row r="50" spans="1:17" ht="13" x14ac:dyDescent="0.6">
      <c r="A50" s="2" t="s">
        <v>16</v>
      </c>
      <c r="B50" s="2" t="s">
        <v>24</v>
      </c>
      <c r="C50" s="3" t="s">
        <v>47</v>
      </c>
      <c r="D50" s="3" t="s">
        <v>19</v>
      </c>
      <c r="E50" s="24">
        <v>1899</v>
      </c>
      <c r="F50" s="4">
        <v>260</v>
      </c>
      <c r="G50" s="30">
        <v>20</v>
      </c>
      <c r="H50" s="33">
        <v>38302.5</v>
      </c>
      <c r="I50" s="4">
        <v>0</v>
      </c>
      <c r="J50" s="4">
        <v>37980</v>
      </c>
      <c r="K50" s="4">
        <v>18990</v>
      </c>
      <c r="L50" s="52">
        <v>18990</v>
      </c>
      <c r="M50" s="37">
        <v>41791</v>
      </c>
      <c r="N50" s="6" t="str">
        <f t="shared" si="0"/>
        <v>Q2</v>
      </c>
      <c r="O50" s="6">
        <v>6</v>
      </c>
      <c r="P50" s="3" t="s">
        <v>25</v>
      </c>
      <c r="Q50" s="7" t="s">
        <v>21</v>
      </c>
    </row>
    <row r="51" spans="1:17" ht="13" x14ac:dyDescent="0.6">
      <c r="A51" s="2" t="s">
        <v>16</v>
      </c>
      <c r="B51" s="2" t="s">
        <v>22</v>
      </c>
      <c r="C51" s="3" t="s">
        <v>47</v>
      </c>
      <c r="D51" s="3" t="s">
        <v>19</v>
      </c>
      <c r="E51" s="24">
        <v>1686</v>
      </c>
      <c r="F51" s="4">
        <v>260</v>
      </c>
      <c r="G51" s="30">
        <v>7</v>
      </c>
      <c r="H51" s="33">
        <v>38302.5</v>
      </c>
      <c r="I51" s="4">
        <v>0</v>
      </c>
      <c r="J51" s="4">
        <v>11802</v>
      </c>
      <c r="K51" s="4">
        <v>8430</v>
      </c>
      <c r="L51" s="4">
        <v>3372</v>
      </c>
      <c r="M51" s="37">
        <v>41821</v>
      </c>
      <c r="N51" s="6" t="str">
        <f t="shared" si="0"/>
        <v>Q3</v>
      </c>
      <c r="O51" s="6">
        <v>7</v>
      </c>
      <c r="P51" s="3" t="s">
        <v>32</v>
      </c>
      <c r="Q51" s="7" t="s">
        <v>21</v>
      </c>
    </row>
    <row r="52" spans="1:17" ht="13" x14ac:dyDescent="0.6">
      <c r="A52" s="2" t="s">
        <v>30</v>
      </c>
      <c r="B52" s="21" t="s">
        <v>54</v>
      </c>
      <c r="C52" s="3" t="s">
        <v>47</v>
      </c>
      <c r="D52" s="3" t="s">
        <v>51</v>
      </c>
      <c r="E52" s="24">
        <v>2141</v>
      </c>
      <c r="F52" s="4">
        <v>260</v>
      </c>
      <c r="G52" s="30">
        <v>12</v>
      </c>
      <c r="H52" s="33">
        <v>38302.5</v>
      </c>
      <c r="I52" s="4">
        <v>0</v>
      </c>
      <c r="J52" s="4">
        <v>25692</v>
      </c>
      <c r="K52" s="4">
        <v>6423</v>
      </c>
      <c r="L52" s="52">
        <v>19269</v>
      </c>
      <c r="M52" s="37">
        <v>41852</v>
      </c>
      <c r="N52" s="6" t="str">
        <f t="shared" si="0"/>
        <v>Q3</v>
      </c>
      <c r="O52" s="6">
        <v>8</v>
      </c>
      <c r="P52" s="3" t="s">
        <v>35</v>
      </c>
      <c r="Q52" s="7" t="s">
        <v>21</v>
      </c>
    </row>
    <row r="53" spans="1:17" ht="13" x14ac:dyDescent="0.6">
      <c r="A53" s="2" t="s">
        <v>16</v>
      </c>
      <c r="B53" s="21" t="s">
        <v>54</v>
      </c>
      <c r="C53" s="3" t="s">
        <v>47</v>
      </c>
      <c r="D53" s="3" t="s">
        <v>19</v>
      </c>
      <c r="E53" s="24">
        <v>1143</v>
      </c>
      <c r="F53" s="4">
        <v>260</v>
      </c>
      <c r="G53" s="30">
        <v>7</v>
      </c>
      <c r="H53" s="33">
        <v>8001</v>
      </c>
      <c r="I53" s="4">
        <v>0</v>
      </c>
      <c r="J53" s="4">
        <v>8001</v>
      </c>
      <c r="K53" s="4">
        <v>5715</v>
      </c>
      <c r="L53" s="52">
        <v>2286</v>
      </c>
      <c r="M53" s="37">
        <v>41913</v>
      </c>
      <c r="N53" s="6" t="str">
        <f t="shared" si="0"/>
        <v>Q4</v>
      </c>
      <c r="O53" s="6">
        <v>10</v>
      </c>
      <c r="P53" s="3" t="s">
        <v>37</v>
      </c>
      <c r="Q53" s="7" t="s">
        <v>21</v>
      </c>
    </row>
    <row r="54" spans="1:17" ht="13" x14ac:dyDescent="0.6">
      <c r="A54" s="2" t="s">
        <v>23</v>
      </c>
      <c r="B54" s="21" t="s">
        <v>54</v>
      </c>
      <c r="C54" s="3" t="s">
        <v>47</v>
      </c>
      <c r="D54" s="3" t="s">
        <v>19</v>
      </c>
      <c r="E54" s="24">
        <v>615</v>
      </c>
      <c r="F54" s="4">
        <v>260</v>
      </c>
      <c r="G54" s="30">
        <v>15</v>
      </c>
      <c r="H54" s="33">
        <v>9225</v>
      </c>
      <c r="I54" s="4">
        <v>0</v>
      </c>
      <c r="J54" s="4">
        <v>9225</v>
      </c>
      <c r="K54" s="4">
        <v>6150</v>
      </c>
      <c r="L54" s="52">
        <v>3075</v>
      </c>
      <c r="M54" s="37">
        <v>41974</v>
      </c>
      <c r="N54" s="6" t="str">
        <f t="shared" si="0"/>
        <v>Q4</v>
      </c>
      <c r="O54" s="6">
        <v>12</v>
      </c>
      <c r="P54" s="3" t="s">
        <v>27</v>
      </c>
      <c r="Q54" s="7" t="s">
        <v>21</v>
      </c>
    </row>
    <row r="55" spans="1:17" ht="13" x14ac:dyDescent="0.6">
      <c r="A55" s="2" t="s">
        <v>16</v>
      </c>
      <c r="B55" s="2" t="s">
        <v>24</v>
      </c>
      <c r="C55" s="3" t="s">
        <v>40</v>
      </c>
      <c r="D55" s="3" t="s">
        <v>48</v>
      </c>
      <c r="E55" s="24">
        <v>3945</v>
      </c>
      <c r="F55" s="4">
        <v>10</v>
      </c>
      <c r="G55" s="30">
        <v>7</v>
      </c>
      <c r="H55" s="33">
        <v>27615</v>
      </c>
      <c r="I55" s="4">
        <v>276.14999999999998</v>
      </c>
      <c r="J55" s="4">
        <v>27338.850000000002</v>
      </c>
      <c r="K55" s="4">
        <v>19725</v>
      </c>
      <c r="L55" s="52">
        <v>7613.8500000000022</v>
      </c>
      <c r="M55" s="37">
        <v>41640</v>
      </c>
      <c r="N55" s="6" t="str">
        <f t="shared" si="0"/>
        <v>Q1</v>
      </c>
      <c r="O55" s="6">
        <v>1</v>
      </c>
      <c r="P55" s="3" t="s">
        <v>20</v>
      </c>
      <c r="Q55" s="7" t="s">
        <v>21</v>
      </c>
    </row>
    <row r="56" spans="1:17" ht="13" x14ac:dyDescent="0.6">
      <c r="A56" s="2" t="s">
        <v>23</v>
      </c>
      <c r="B56" s="2" t="s">
        <v>24</v>
      </c>
      <c r="C56" s="3" t="s">
        <v>40</v>
      </c>
      <c r="D56" s="3" t="s">
        <v>48</v>
      </c>
      <c r="E56" s="24">
        <v>2296</v>
      </c>
      <c r="F56" s="4">
        <v>10</v>
      </c>
      <c r="G56" s="30">
        <v>15</v>
      </c>
      <c r="H56" s="33">
        <v>34440</v>
      </c>
      <c r="I56" s="4">
        <v>344.4</v>
      </c>
      <c r="J56" s="4">
        <v>34095.599999999999</v>
      </c>
      <c r="K56" s="4">
        <v>22960</v>
      </c>
      <c r="L56" s="52">
        <v>11135.599999999999</v>
      </c>
      <c r="M56" s="37">
        <v>41671</v>
      </c>
      <c r="N56" s="6" t="str">
        <f t="shared" si="0"/>
        <v>Q1</v>
      </c>
      <c r="O56" s="6">
        <v>2</v>
      </c>
      <c r="P56" s="3" t="s">
        <v>41</v>
      </c>
      <c r="Q56" s="7" t="s">
        <v>21</v>
      </c>
    </row>
    <row r="57" spans="1:17" ht="13" x14ac:dyDescent="0.6">
      <c r="A57" s="2" t="s">
        <v>16</v>
      </c>
      <c r="B57" s="2" t="s">
        <v>24</v>
      </c>
      <c r="C57" s="3" t="s">
        <v>40</v>
      </c>
      <c r="D57" s="3" t="s">
        <v>48</v>
      </c>
      <c r="E57" s="24">
        <v>1030</v>
      </c>
      <c r="F57" s="4">
        <v>10</v>
      </c>
      <c r="G57" s="30">
        <v>7</v>
      </c>
      <c r="H57" s="33">
        <v>7210</v>
      </c>
      <c r="I57" s="4">
        <v>72.099999999999994</v>
      </c>
      <c r="J57" s="4">
        <v>7137.9</v>
      </c>
      <c r="K57" s="4">
        <v>5150</v>
      </c>
      <c r="L57" s="52">
        <v>1987.8999999999996</v>
      </c>
      <c r="M57" s="37">
        <v>41760</v>
      </c>
      <c r="N57" s="6" t="str">
        <f t="shared" si="0"/>
        <v>Q2</v>
      </c>
      <c r="O57" s="6">
        <v>5</v>
      </c>
      <c r="P57" s="3" t="s">
        <v>49</v>
      </c>
      <c r="Q57" s="7" t="s">
        <v>21</v>
      </c>
    </row>
    <row r="58" spans="1:17" ht="13" x14ac:dyDescent="0.6">
      <c r="A58" s="2" t="s">
        <v>16</v>
      </c>
      <c r="B58" s="2" t="s">
        <v>24</v>
      </c>
      <c r="C58" s="3" t="s">
        <v>44</v>
      </c>
      <c r="D58" s="3" t="s">
        <v>48</v>
      </c>
      <c r="E58" s="24">
        <v>639</v>
      </c>
      <c r="F58" s="4">
        <v>120</v>
      </c>
      <c r="G58" s="30">
        <v>7</v>
      </c>
      <c r="H58" s="33">
        <v>4473</v>
      </c>
      <c r="I58" s="4">
        <v>44.73</v>
      </c>
      <c r="J58" s="4">
        <v>4428.2700000000004</v>
      </c>
      <c r="K58" s="4">
        <v>3195</v>
      </c>
      <c r="L58" s="52">
        <v>1233.2700000000004</v>
      </c>
      <c r="M58" s="37">
        <v>41944</v>
      </c>
      <c r="N58" s="6" t="str">
        <f t="shared" si="0"/>
        <v>Q4</v>
      </c>
      <c r="O58" s="6">
        <v>11</v>
      </c>
      <c r="P58" s="3" t="s">
        <v>43</v>
      </c>
      <c r="Q58" s="7" t="s">
        <v>21</v>
      </c>
    </row>
    <row r="59" spans="1:17" ht="13" x14ac:dyDescent="0.6">
      <c r="A59" s="2" t="s">
        <v>16</v>
      </c>
      <c r="B59" s="2" t="s">
        <v>17</v>
      </c>
      <c r="C59" s="3" t="s">
        <v>45</v>
      </c>
      <c r="D59" s="3" t="s">
        <v>48</v>
      </c>
      <c r="E59" s="24">
        <v>1326</v>
      </c>
      <c r="F59" s="4">
        <v>250</v>
      </c>
      <c r="G59" s="30">
        <v>7</v>
      </c>
      <c r="H59" s="33">
        <v>9282</v>
      </c>
      <c r="I59" s="4">
        <v>92.82</v>
      </c>
      <c r="J59" s="4">
        <v>9189.18</v>
      </c>
      <c r="K59" s="4">
        <v>6630</v>
      </c>
      <c r="L59" s="4">
        <v>2559.1800000000003</v>
      </c>
      <c r="M59" s="37">
        <v>41699</v>
      </c>
      <c r="N59" s="6" t="str">
        <f t="shared" si="0"/>
        <v>Q1</v>
      </c>
      <c r="O59" s="6">
        <v>3</v>
      </c>
      <c r="P59" s="3" t="s">
        <v>29</v>
      </c>
      <c r="Q59" s="7" t="s">
        <v>21</v>
      </c>
    </row>
    <row r="60" spans="1:17" ht="13" x14ac:dyDescent="0.6">
      <c r="A60" s="2" t="s">
        <v>30</v>
      </c>
      <c r="B60" s="21" t="s">
        <v>54</v>
      </c>
      <c r="C60" s="3" t="s">
        <v>18</v>
      </c>
      <c r="D60" s="3" t="s">
        <v>48</v>
      </c>
      <c r="E60" s="24">
        <v>1858</v>
      </c>
      <c r="F60" s="4">
        <v>3</v>
      </c>
      <c r="G60" s="30">
        <v>12</v>
      </c>
      <c r="H60" s="33">
        <v>22296</v>
      </c>
      <c r="I60" s="4">
        <v>222.96</v>
      </c>
      <c r="J60" s="4">
        <v>22073.040000000001</v>
      </c>
      <c r="K60" s="4">
        <v>5574</v>
      </c>
      <c r="L60" s="52">
        <v>16499.04</v>
      </c>
      <c r="M60" s="37">
        <v>41671</v>
      </c>
      <c r="N60" s="6" t="str">
        <f t="shared" si="0"/>
        <v>Q1</v>
      </c>
      <c r="O60" s="6">
        <v>2</v>
      </c>
      <c r="P60" s="3" t="s">
        <v>41</v>
      </c>
      <c r="Q60" s="7" t="s">
        <v>21</v>
      </c>
    </row>
    <row r="61" spans="1:17" ht="13" x14ac:dyDescent="0.6">
      <c r="A61" s="2" t="s">
        <v>16</v>
      </c>
      <c r="B61" s="2" t="s">
        <v>26</v>
      </c>
      <c r="C61" s="3" t="s">
        <v>18</v>
      </c>
      <c r="D61" s="3" t="s">
        <v>48</v>
      </c>
      <c r="E61" s="24">
        <v>1210</v>
      </c>
      <c r="F61" s="4">
        <v>3</v>
      </c>
      <c r="G61" s="30">
        <v>350</v>
      </c>
      <c r="H61" s="33">
        <v>423500</v>
      </c>
      <c r="I61" s="4">
        <v>4235</v>
      </c>
      <c r="J61" s="4">
        <v>419265</v>
      </c>
      <c r="K61" s="4">
        <v>314600</v>
      </c>
      <c r="L61" s="4">
        <v>104665</v>
      </c>
      <c r="M61" s="37">
        <v>41699</v>
      </c>
      <c r="N61" s="6" t="str">
        <f t="shared" si="0"/>
        <v>Q1</v>
      </c>
      <c r="O61" s="6">
        <v>3</v>
      </c>
      <c r="P61" s="3" t="s">
        <v>29</v>
      </c>
      <c r="Q61" s="7" t="s">
        <v>21</v>
      </c>
    </row>
    <row r="62" spans="1:17" ht="13" x14ac:dyDescent="0.6">
      <c r="A62" s="2" t="s">
        <v>16</v>
      </c>
      <c r="B62" s="21" t="s">
        <v>54</v>
      </c>
      <c r="C62" s="3" t="s">
        <v>18</v>
      </c>
      <c r="D62" s="3" t="s">
        <v>48</v>
      </c>
      <c r="E62" s="24">
        <v>2529</v>
      </c>
      <c r="F62" s="4">
        <v>3</v>
      </c>
      <c r="G62" s="30">
        <v>7</v>
      </c>
      <c r="H62" s="33">
        <v>17703</v>
      </c>
      <c r="I62" s="4">
        <v>177.03</v>
      </c>
      <c r="J62" s="4">
        <v>17525.97</v>
      </c>
      <c r="K62" s="4">
        <v>12645</v>
      </c>
      <c r="L62" s="52">
        <v>4880.9699999999993</v>
      </c>
      <c r="M62" s="37">
        <v>41821</v>
      </c>
      <c r="N62" s="6" t="str">
        <f t="shared" si="0"/>
        <v>Q3</v>
      </c>
      <c r="O62" s="6">
        <v>7</v>
      </c>
      <c r="P62" s="3" t="s">
        <v>32</v>
      </c>
      <c r="Q62" s="7" t="s">
        <v>21</v>
      </c>
    </row>
    <row r="63" spans="1:17" ht="13" x14ac:dyDescent="0.6">
      <c r="A63" s="2" t="s">
        <v>30</v>
      </c>
      <c r="B63" s="2" t="s">
        <v>17</v>
      </c>
      <c r="C63" s="3" t="s">
        <v>18</v>
      </c>
      <c r="D63" s="3" t="s">
        <v>48</v>
      </c>
      <c r="E63" s="24">
        <v>1445</v>
      </c>
      <c r="F63" s="4">
        <v>3</v>
      </c>
      <c r="G63" s="30">
        <v>12</v>
      </c>
      <c r="H63" s="33">
        <v>17340</v>
      </c>
      <c r="I63" s="4">
        <v>173.4</v>
      </c>
      <c r="J63" s="4">
        <v>17166.599999999999</v>
      </c>
      <c r="K63" s="4">
        <v>4335</v>
      </c>
      <c r="L63" s="4">
        <v>12831.599999999999</v>
      </c>
      <c r="M63" s="37">
        <v>41883</v>
      </c>
      <c r="N63" s="6" t="str">
        <f t="shared" si="0"/>
        <v>Q3</v>
      </c>
      <c r="O63" s="6">
        <v>9</v>
      </c>
      <c r="P63" s="3" t="s">
        <v>36</v>
      </c>
      <c r="Q63" s="7" t="s">
        <v>21</v>
      </c>
    </row>
    <row r="64" spans="1:17" ht="13" x14ac:dyDescent="0.6">
      <c r="A64" s="2" t="s">
        <v>31</v>
      </c>
      <c r="B64" s="21" t="s">
        <v>54</v>
      </c>
      <c r="C64" s="3" t="s">
        <v>18</v>
      </c>
      <c r="D64" s="3" t="s">
        <v>48</v>
      </c>
      <c r="E64" s="24">
        <v>330</v>
      </c>
      <c r="F64" s="4">
        <v>3</v>
      </c>
      <c r="G64" s="30">
        <v>125</v>
      </c>
      <c r="H64" s="33">
        <v>41250</v>
      </c>
      <c r="I64" s="4">
        <v>412.5</v>
      </c>
      <c r="J64" s="4">
        <v>40837.5</v>
      </c>
      <c r="K64" s="4">
        <v>39600</v>
      </c>
      <c r="L64" s="52">
        <v>1237.5</v>
      </c>
      <c r="M64" s="37">
        <v>41518</v>
      </c>
      <c r="N64" s="6" t="str">
        <f t="shared" si="0"/>
        <v>Q3</v>
      </c>
      <c r="O64" s="6">
        <v>9</v>
      </c>
      <c r="P64" s="3" t="s">
        <v>36</v>
      </c>
      <c r="Q64" s="7" t="s">
        <v>38</v>
      </c>
    </row>
    <row r="65" spans="1:17" ht="13" x14ac:dyDescent="0.6">
      <c r="A65" s="2" t="s">
        <v>30</v>
      </c>
      <c r="B65" s="2" t="s">
        <v>24</v>
      </c>
      <c r="C65" s="3" t="s">
        <v>18</v>
      </c>
      <c r="D65" s="3" t="s">
        <v>48</v>
      </c>
      <c r="E65" s="24">
        <v>2671</v>
      </c>
      <c r="F65" s="4">
        <v>3</v>
      </c>
      <c r="G65" s="30">
        <v>12</v>
      </c>
      <c r="H65" s="33">
        <v>32052</v>
      </c>
      <c r="I65" s="4">
        <v>320.52</v>
      </c>
      <c r="J65" s="4">
        <v>31731.48</v>
      </c>
      <c r="K65" s="4">
        <v>8013</v>
      </c>
      <c r="L65" s="52">
        <v>23718.48</v>
      </c>
      <c r="M65" s="37">
        <v>41883</v>
      </c>
      <c r="N65" s="6" t="str">
        <f t="shared" si="0"/>
        <v>Q3</v>
      </c>
      <c r="O65" s="6">
        <v>9</v>
      </c>
      <c r="P65" s="3" t="s">
        <v>36</v>
      </c>
      <c r="Q65" s="7" t="s">
        <v>21</v>
      </c>
    </row>
    <row r="66" spans="1:17" ht="13" x14ac:dyDescent="0.6">
      <c r="A66" s="2" t="s">
        <v>30</v>
      </c>
      <c r="B66" s="2" t="s">
        <v>22</v>
      </c>
      <c r="C66" s="3" t="s">
        <v>18</v>
      </c>
      <c r="D66" s="3" t="s">
        <v>48</v>
      </c>
      <c r="E66" s="24">
        <v>766</v>
      </c>
      <c r="F66" s="4">
        <v>3</v>
      </c>
      <c r="G66" s="30">
        <v>12</v>
      </c>
      <c r="H66" s="33">
        <v>9192</v>
      </c>
      <c r="I66" s="4">
        <v>91.92</v>
      </c>
      <c r="J66" s="4">
        <v>9100.08</v>
      </c>
      <c r="K66" s="4">
        <v>2298</v>
      </c>
      <c r="L66" s="4">
        <v>6802.08</v>
      </c>
      <c r="M66" s="37">
        <v>41548</v>
      </c>
      <c r="N66" s="6" t="str">
        <f t="shared" ref="N66:N129" si="1">"Q"&amp;ROUNDUP(MONTH(M66)/3,0)</f>
        <v>Q4</v>
      </c>
      <c r="O66" s="6">
        <v>10</v>
      </c>
      <c r="P66" s="3" t="s">
        <v>37</v>
      </c>
      <c r="Q66" s="7" t="s">
        <v>38</v>
      </c>
    </row>
    <row r="67" spans="1:17" ht="13" x14ac:dyDescent="0.6">
      <c r="A67" s="8" t="s">
        <v>33</v>
      </c>
      <c r="B67" s="2" t="s">
        <v>26</v>
      </c>
      <c r="C67" s="3" t="s">
        <v>18</v>
      </c>
      <c r="D67" s="3" t="s">
        <v>48</v>
      </c>
      <c r="E67" s="24">
        <v>494</v>
      </c>
      <c r="F67" s="4">
        <v>3</v>
      </c>
      <c r="G67" s="30">
        <v>300</v>
      </c>
      <c r="H67" s="33">
        <v>148200</v>
      </c>
      <c r="I67" s="4">
        <v>1482</v>
      </c>
      <c r="J67" s="4">
        <v>146718</v>
      </c>
      <c r="K67" s="4">
        <v>123500</v>
      </c>
      <c r="L67" s="4">
        <v>23218</v>
      </c>
      <c r="M67" s="37">
        <v>41548</v>
      </c>
      <c r="N67" s="6" t="str">
        <f t="shared" si="1"/>
        <v>Q4</v>
      </c>
      <c r="O67" s="6">
        <v>10</v>
      </c>
      <c r="P67" s="3" t="s">
        <v>37</v>
      </c>
      <c r="Q67" s="7" t="s">
        <v>38</v>
      </c>
    </row>
    <row r="68" spans="1:17" ht="13" x14ac:dyDescent="0.6">
      <c r="A68" s="2" t="s">
        <v>16</v>
      </c>
      <c r="B68" s="2" t="s">
        <v>26</v>
      </c>
      <c r="C68" s="3" t="s">
        <v>18</v>
      </c>
      <c r="D68" s="3" t="s">
        <v>48</v>
      </c>
      <c r="E68" s="24">
        <v>1397</v>
      </c>
      <c r="F68" s="4">
        <v>3</v>
      </c>
      <c r="G68" s="30">
        <v>350</v>
      </c>
      <c r="H68" s="33">
        <v>488950</v>
      </c>
      <c r="I68" s="4">
        <v>4889.5</v>
      </c>
      <c r="J68" s="4">
        <v>484060.5</v>
      </c>
      <c r="K68" s="4">
        <v>363220</v>
      </c>
      <c r="L68" s="4">
        <v>120840.5</v>
      </c>
      <c r="M68" s="37">
        <v>41913</v>
      </c>
      <c r="N68" s="6" t="str">
        <f t="shared" si="1"/>
        <v>Q4</v>
      </c>
      <c r="O68" s="6">
        <v>10</v>
      </c>
      <c r="P68" s="3" t="s">
        <v>37</v>
      </c>
      <c r="Q68" s="7" t="s">
        <v>21</v>
      </c>
    </row>
    <row r="69" spans="1:17" ht="13" x14ac:dyDescent="0.6">
      <c r="A69" s="2" t="s">
        <v>16</v>
      </c>
      <c r="B69" s="2" t="s">
        <v>24</v>
      </c>
      <c r="C69" s="3" t="s">
        <v>18</v>
      </c>
      <c r="D69" s="3" t="s">
        <v>48</v>
      </c>
      <c r="E69" s="24">
        <v>2155</v>
      </c>
      <c r="F69" s="4">
        <v>3</v>
      </c>
      <c r="G69" s="30">
        <v>350</v>
      </c>
      <c r="H69" s="33">
        <v>754250</v>
      </c>
      <c r="I69" s="4">
        <v>7542.5</v>
      </c>
      <c r="J69" s="4">
        <v>746707.5</v>
      </c>
      <c r="K69" s="4">
        <v>560300</v>
      </c>
      <c r="L69" s="52">
        <v>186407.5</v>
      </c>
      <c r="M69" s="37">
        <v>41974</v>
      </c>
      <c r="N69" s="6" t="str">
        <f t="shared" si="1"/>
        <v>Q4</v>
      </c>
      <c r="O69" s="6">
        <v>12</v>
      </c>
      <c r="P69" s="3" t="s">
        <v>27</v>
      </c>
      <c r="Q69" s="7" t="s">
        <v>21</v>
      </c>
    </row>
    <row r="70" spans="1:17" ht="13" x14ac:dyDescent="0.6">
      <c r="A70" s="2" t="s">
        <v>23</v>
      </c>
      <c r="B70" s="2" t="s">
        <v>26</v>
      </c>
      <c r="C70" s="3" t="s">
        <v>28</v>
      </c>
      <c r="D70" s="3" t="s">
        <v>48</v>
      </c>
      <c r="E70" s="24">
        <v>2214</v>
      </c>
      <c r="F70" s="4">
        <v>5</v>
      </c>
      <c r="G70" s="30">
        <v>15</v>
      </c>
      <c r="H70" s="33">
        <v>33210</v>
      </c>
      <c r="I70" s="4">
        <v>332.1</v>
      </c>
      <c r="J70" s="4">
        <v>32877.9</v>
      </c>
      <c r="K70" s="4">
        <v>22140</v>
      </c>
      <c r="L70" s="4">
        <v>10737.900000000001</v>
      </c>
      <c r="M70" s="37">
        <v>41699</v>
      </c>
      <c r="N70" s="6" t="str">
        <f t="shared" si="1"/>
        <v>Q1</v>
      </c>
      <c r="O70" s="6">
        <v>3</v>
      </c>
      <c r="P70" s="3" t="s">
        <v>29</v>
      </c>
      <c r="Q70" s="7" t="s">
        <v>21</v>
      </c>
    </row>
    <row r="71" spans="1:17" ht="13" x14ac:dyDescent="0.6">
      <c r="A71" s="8" t="s">
        <v>33</v>
      </c>
      <c r="B71" s="21" t="s">
        <v>54</v>
      </c>
      <c r="C71" s="3" t="s">
        <v>28</v>
      </c>
      <c r="D71" s="3" t="s">
        <v>48</v>
      </c>
      <c r="E71" s="24">
        <v>2301</v>
      </c>
      <c r="F71" s="4">
        <v>5</v>
      </c>
      <c r="G71" s="30">
        <v>300</v>
      </c>
      <c r="H71" s="33">
        <v>690300</v>
      </c>
      <c r="I71" s="4">
        <v>6903</v>
      </c>
      <c r="J71" s="4">
        <v>683397</v>
      </c>
      <c r="K71" s="4">
        <v>575250</v>
      </c>
      <c r="L71" s="52">
        <v>108147</v>
      </c>
      <c r="M71" s="37">
        <v>41730</v>
      </c>
      <c r="N71" s="6" t="str">
        <f t="shared" si="1"/>
        <v>Q2</v>
      </c>
      <c r="O71" s="6">
        <v>4</v>
      </c>
      <c r="P71" s="3" t="s">
        <v>46</v>
      </c>
      <c r="Q71" s="7" t="s">
        <v>21</v>
      </c>
    </row>
    <row r="72" spans="1:17" ht="13" x14ac:dyDescent="0.6">
      <c r="A72" s="2" t="s">
        <v>16</v>
      </c>
      <c r="B72" s="2" t="s">
        <v>24</v>
      </c>
      <c r="C72" s="3" t="s">
        <v>28</v>
      </c>
      <c r="D72" s="3" t="s">
        <v>48</v>
      </c>
      <c r="E72" s="24">
        <v>1375.5</v>
      </c>
      <c r="F72" s="4">
        <v>5</v>
      </c>
      <c r="G72" s="30">
        <v>20</v>
      </c>
      <c r="H72" s="33">
        <v>27510</v>
      </c>
      <c r="I72" s="4">
        <v>275.10000000000002</v>
      </c>
      <c r="J72" s="4">
        <v>27234.899999999998</v>
      </c>
      <c r="K72" s="4">
        <v>13755</v>
      </c>
      <c r="L72" s="52">
        <v>13479.899999999998</v>
      </c>
      <c r="M72" s="37">
        <v>41821</v>
      </c>
      <c r="N72" s="6" t="str">
        <f t="shared" si="1"/>
        <v>Q3</v>
      </c>
      <c r="O72" s="6">
        <v>7</v>
      </c>
      <c r="P72" s="3" t="s">
        <v>32</v>
      </c>
      <c r="Q72" s="7" t="s">
        <v>21</v>
      </c>
    </row>
    <row r="73" spans="1:17" ht="13" x14ac:dyDescent="0.6">
      <c r="A73" s="2" t="s">
        <v>16</v>
      </c>
      <c r="B73" s="2" t="s">
        <v>17</v>
      </c>
      <c r="C73" s="3" t="s">
        <v>28</v>
      </c>
      <c r="D73" s="3" t="s">
        <v>48</v>
      </c>
      <c r="E73" s="24">
        <v>1830</v>
      </c>
      <c r="F73" s="4">
        <v>5</v>
      </c>
      <c r="G73" s="30">
        <v>7</v>
      </c>
      <c r="H73" s="33">
        <v>12810</v>
      </c>
      <c r="I73" s="4">
        <v>128.1</v>
      </c>
      <c r="J73" s="4">
        <v>12681.9</v>
      </c>
      <c r="K73" s="4">
        <v>9150</v>
      </c>
      <c r="L73" s="4">
        <v>3531.8999999999996</v>
      </c>
      <c r="M73" s="37">
        <v>41852</v>
      </c>
      <c r="N73" s="6" t="str">
        <f t="shared" si="1"/>
        <v>Q3</v>
      </c>
      <c r="O73" s="6">
        <v>8</v>
      </c>
      <c r="P73" s="3" t="s">
        <v>35</v>
      </c>
      <c r="Q73" s="7" t="s">
        <v>21</v>
      </c>
    </row>
    <row r="74" spans="1:17" ht="13" x14ac:dyDescent="0.6">
      <c r="A74" s="2" t="s">
        <v>42</v>
      </c>
      <c r="B74" s="21" t="s">
        <v>54</v>
      </c>
      <c r="C74" s="3" t="s">
        <v>28</v>
      </c>
      <c r="D74" s="3" t="s">
        <v>48</v>
      </c>
      <c r="E74" s="24">
        <v>2498</v>
      </c>
      <c r="F74" s="4">
        <v>5</v>
      </c>
      <c r="G74" s="30">
        <v>300</v>
      </c>
      <c r="H74" s="33">
        <v>749400</v>
      </c>
      <c r="I74" s="4">
        <v>7494</v>
      </c>
      <c r="J74" s="4">
        <v>741906</v>
      </c>
      <c r="K74" s="4">
        <v>624500</v>
      </c>
      <c r="L74" s="52">
        <v>117406</v>
      </c>
      <c r="M74" s="37">
        <v>41518</v>
      </c>
      <c r="N74" s="6" t="str">
        <f t="shared" si="1"/>
        <v>Q3</v>
      </c>
      <c r="O74" s="6">
        <v>9</v>
      </c>
      <c r="P74" s="3" t="s">
        <v>36</v>
      </c>
      <c r="Q74" s="7" t="s">
        <v>38</v>
      </c>
    </row>
    <row r="75" spans="1:17" ht="13" x14ac:dyDescent="0.6">
      <c r="A75" s="2" t="s">
        <v>31</v>
      </c>
      <c r="B75" s="21" t="s">
        <v>54</v>
      </c>
      <c r="C75" s="3" t="s">
        <v>28</v>
      </c>
      <c r="D75" s="3" t="s">
        <v>48</v>
      </c>
      <c r="E75" s="24">
        <v>663</v>
      </c>
      <c r="F75" s="4">
        <v>5</v>
      </c>
      <c r="G75" s="30">
        <v>125</v>
      </c>
      <c r="H75" s="33">
        <v>82875</v>
      </c>
      <c r="I75" s="4">
        <v>828.75</v>
      </c>
      <c r="J75" s="4">
        <v>82046.25</v>
      </c>
      <c r="K75" s="4">
        <v>79560</v>
      </c>
      <c r="L75" s="52">
        <v>2486.25</v>
      </c>
      <c r="M75" s="37">
        <v>41548</v>
      </c>
      <c r="N75" s="6" t="str">
        <f t="shared" si="1"/>
        <v>Q4</v>
      </c>
      <c r="O75" s="6">
        <v>10</v>
      </c>
      <c r="P75" s="3" t="s">
        <v>37</v>
      </c>
      <c r="Q75" s="7" t="s">
        <v>38</v>
      </c>
    </row>
    <row r="76" spans="1:17" ht="13" x14ac:dyDescent="0.6">
      <c r="A76" s="2" t="s">
        <v>23</v>
      </c>
      <c r="B76" s="21" t="s">
        <v>54</v>
      </c>
      <c r="C76" s="3" t="s">
        <v>40</v>
      </c>
      <c r="D76" s="3" t="s">
        <v>48</v>
      </c>
      <c r="E76" s="24">
        <v>1514</v>
      </c>
      <c r="F76" s="4">
        <v>10</v>
      </c>
      <c r="G76" s="30">
        <v>15</v>
      </c>
      <c r="H76" s="33">
        <v>22710</v>
      </c>
      <c r="I76" s="4">
        <v>227.1</v>
      </c>
      <c r="J76" s="4">
        <v>22482.9</v>
      </c>
      <c r="K76" s="4">
        <v>15140</v>
      </c>
      <c r="L76" s="52">
        <v>7342.9000000000015</v>
      </c>
      <c r="M76" s="37">
        <v>41671</v>
      </c>
      <c r="N76" s="6" t="str">
        <f t="shared" si="1"/>
        <v>Q1</v>
      </c>
      <c r="O76" s="6">
        <v>2</v>
      </c>
      <c r="P76" s="3" t="s">
        <v>41</v>
      </c>
      <c r="Q76" s="7" t="s">
        <v>21</v>
      </c>
    </row>
    <row r="77" spans="1:17" ht="13" x14ac:dyDescent="0.6">
      <c r="A77" s="2" t="s">
        <v>16</v>
      </c>
      <c r="B77" s="21" t="s">
        <v>54</v>
      </c>
      <c r="C77" s="3" t="s">
        <v>40</v>
      </c>
      <c r="D77" s="3" t="s">
        <v>48</v>
      </c>
      <c r="E77" s="24">
        <v>4492.5</v>
      </c>
      <c r="F77" s="4">
        <v>10</v>
      </c>
      <c r="G77" s="30">
        <v>7</v>
      </c>
      <c r="H77" s="33">
        <v>31447.5</v>
      </c>
      <c r="I77" s="4">
        <v>314.47500000000002</v>
      </c>
      <c r="J77" s="4">
        <v>31133.024999999998</v>
      </c>
      <c r="K77" s="4">
        <v>22462.5</v>
      </c>
      <c r="L77" s="52">
        <v>8670.5249999999978</v>
      </c>
      <c r="M77" s="37">
        <v>41730</v>
      </c>
      <c r="N77" s="6" t="str">
        <f t="shared" si="1"/>
        <v>Q2</v>
      </c>
      <c r="O77" s="6">
        <v>4</v>
      </c>
      <c r="P77" s="3" t="s">
        <v>46</v>
      </c>
      <c r="Q77" s="7" t="s">
        <v>21</v>
      </c>
    </row>
    <row r="78" spans="1:17" ht="13" x14ac:dyDescent="0.6">
      <c r="A78" s="2" t="s">
        <v>31</v>
      </c>
      <c r="B78" s="21" t="s">
        <v>54</v>
      </c>
      <c r="C78" s="3" t="s">
        <v>40</v>
      </c>
      <c r="D78" s="3" t="s">
        <v>48</v>
      </c>
      <c r="E78" s="24">
        <v>727</v>
      </c>
      <c r="F78" s="4">
        <v>10</v>
      </c>
      <c r="G78" s="30">
        <v>125</v>
      </c>
      <c r="H78" s="33">
        <v>90875</v>
      </c>
      <c r="I78" s="4">
        <v>908.75</v>
      </c>
      <c r="J78" s="4">
        <v>89966.25</v>
      </c>
      <c r="K78" s="4">
        <v>87240</v>
      </c>
      <c r="L78" s="52">
        <v>2726.25</v>
      </c>
      <c r="M78" s="37">
        <v>41791</v>
      </c>
      <c r="N78" s="6" t="str">
        <f t="shared" si="1"/>
        <v>Q2</v>
      </c>
      <c r="O78" s="6">
        <v>6</v>
      </c>
      <c r="P78" s="3" t="s">
        <v>25</v>
      </c>
      <c r="Q78" s="7" t="s">
        <v>21</v>
      </c>
    </row>
    <row r="79" spans="1:17" ht="13" x14ac:dyDescent="0.6">
      <c r="A79" s="2" t="s">
        <v>31</v>
      </c>
      <c r="B79" s="2" t="s">
        <v>24</v>
      </c>
      <c r="C79" s="3" t="s">
        <v>40</v>
      </c>
      <c r="D79" s="3" t="s">
        <v>48</v>
      </c>
      <c r="E79" s="24">
        <v>787</v>
      </c>
      <c r="F79" s="4">
        <v>10</v>
      </c>
      <c r="G79" s="30">
        <v>125</v>
      </c>
      <c r="H79" s="33">
        <v>98375</v>
      </c>
      <c r="I79" s="4">
        <v>983.75</v>
      </c>
      <c r="J79" s="4">
        <v>97391.25</v>
      </c>
      <c r="K79" s="4">
        <v>94440</v>
      </c>
      <c r="L79" s="52">
        <v>2951.25</v>
      </c>
      <c r="M79" s="37">
        <v>41791</v>
      </c>
      <c r="N79" s="6" t="str">
        <f t="shared" si="1"/>
        <v>Q2</v>
      </c>
      <c r="O79" s="6">
        <v>6</v>
      </c>
      <c r="P79" s="3" t="s">
        <v>25</v>
      </c>
      <c r="Q79" s="7" t="s">
        <v>21</v>
      </c>
    </row>
    <row r="80" spans="1:17" ht="13" x14ac:dyDescent="0.6">
      <c r="A80" s="2" t="s">
        <v>31</v>
      </c>
      <c r="B80" s="2" t="s">
        <v>26</v>
      </c>
      <c r="C80" s="3" t="s">
        <v>40</v>
      </c>
      <c r="D80" s="3" t="s">
        <v>48</v>
      </c>
      <c r="E80" s="24">
        <v>1823</v>
      </c>
      <c r="F80" s="4">
        <v>10</v>
      </c>
      <c r="G80" s="30">
        <v>125</v>
      </c>
      <c r="H80" s="33">
        <v>227875</v>
      </c>
      <c r="I80" s="4">
        <v>2278.75</v>
      </c>
      <c r="J80" s="4">
        <v>225596.25</v>
      </c>
      <c r="K80" s="4">
        <v>218760</v>
      </c>
      <c r="L80" s="4">
        <v>6836.25</v>
      </c>
      <c r="M80" s="37">
        <v>41821</v>
      </c>
      <c r="N80" s="6" t="str">
        <f t="shared" si="1"/>
        <v>Q3</v>
      </c>
      <c r="O80" s="6">
        <v>7</v>
      </c>
      <c r="P80" s="3" t="s">
        <v>32</v>
      </c>
      <c r="Q80" s="7" t="s">
        <v>21</v>
      </c>
    </row>
    <row r="81" spans="1:17" ht="13" x14ac:dyDescent="0.6">
      <c r="A81" s="2" t="s">
        <v>23</v>
      </c>
      <c r="B81" s="2" t="s">
        <v>22</v>
      </c>
      <c r="C81" s="3" t="s">
        <v>40</v>
      </c>
      <c r="D81" s="3" t="s">
        <v>48</v>
      </c>
      <c r="E81" s="24">
        <v>747</v>
      </c>
      <c r="F81" s="4">
        <v>10</v>
      </c>
      <c r="G81" s="30">
        <v>15</v>
      </c>
      <c r="H81" s="33">
        <v>11205</v>
      </c>
      <c r="I81" s="4">
        <v>112.05</v>
      </c>
      <c r="J81" s="4">
        <v>11092.95</v>
      </c>
      <c r="K81" s="4">
        <v>7470</v>
      </c>
      <c r="L81" s="4">
        <v>3622.9500000000007</v>
      </c>
      <c r="M81" s="37">
        <v>41883</v>
      </c>
      <c r="N81" s="6" t="str">
        <f t="shared" si="1"/>
        <v>Q3</v>
      </c>
      <c r="O81" s="6">
        <v>9</v>
      </c>
      <c r="P81" s="3" t="s">
        <v>36</v>
      </c>
      <c r="Q81" s="7" t="s">
        <v>21</v>
      </c>
    </row>
    <row r="82" spans="1:17" ht="13" x14ac:dyDescent="0.6">
      <c r="A82" s="2" t="s">
        <v>30</v>
      </c>
      <c r="B82" s="2" t="s">
        <v>22</v>
      </c>
      <c r="C82" s="3" t="s">
        <v>40</v>
      </c>
      <c r="D82" s="3" t="s">
        <v>48</v>
      </c>
      <c r="E82" s="24">
        <v>766</v>
      </c>
      <c r="F82" s="4">
        <v>10</v>
      </c>
      <c r="G82" s="30">
        <v>12</v>
      </c>
      <c r="H82" s="33">
        <v>9192</v>
      </c>
      <c r="I82" s="4">
        <v>91.92</v>
      </c>
      <c r="J82" s="4">
        <v>9100.08</v>
      </c>
      <c r="K82" s="4">
        <v>2298</v>
      </c>
      <c r="L82" s="4">
        <v>6802.08</v>
      </c>
      <c r="M82" s="37">
        <v>41548</v>
      </c>
      <c r="N82" s="6" t="str">
        <f t="shared" si="1"/>
        <v>Q4</v>
      </c>
      <c r="O82" s="6">
        <v>10</v>
      </c>
      <c r="P82" s="3" t="s">
        <v>37</v>
      </c>
      <c r="Q82" s="7" t="s">
        <v>38</v>
      </c>
    </row>
    <row r="83" spans="1:17" ht="13" x14ac:dyDescent="0.6">
      <c r="A83" s="2" t="s">
        <v>42</v>
      </c>
      <c r="B83" s="21" t="s">
        <v>54</v>
      </c>
      <c r="C83" s="3" t="s">
        <v>40</v>
      </c>
      <c r="D83" s="3" t="s">
        <v>48</v>
      </c>
      <c r="E83" s="24">
        <v>2905</v>
      </c>
      <c r="F83" s="4">
        <v>10</v>
      </c>
      <c r="G83" s="30">
        <v>300</v>
      </c>
      <c r="H83" s="33">
        <v>871500</v>
      </c>
      <c r="I83" s="4">
        <v>8715</v>
      </c>
      <c r="J83" s="4">
        <v>862785</v>
      </c>
      <c r="K83" s="4">
        <v>726250</v>
      </c>
      <c r="L83" s="52">
        <v>136535</v>
      </c>
      <c r="M83" s="37">
        <v>41944</v>
      </c>
      <c r="N83" s="6" t="str">
        <f t="shared" si="1"/>
        <v>Q4</v>
      </c>
      <c r="O83" s="6">
        <v>11</v>
      </c>
      <c r="P83" s="3" t="s">
        <v>43</v>
      </c>
      <c r="Q83" s="7" t="s">
        <v>21</v>
      </c>
    </row>
    <row r="84" spans="1:17" ht="13" x14ac:dyDescent="0.6">
      <c r="A84" s="2" t="s">
        <v>16</v>
      </c>
      <c r="B84" s="2" t="s">
        <v>24</v>
      </c>
      <c r="C84" s="3" t="s">
        <v>40</v>
      </c>
      <c r="D84" s="3" t="s">
        <v>48</v>
      </c>
      <c r="E84" s="24">
        <v>2155</v>
      </c>
      <c r="F84" s="4">
        <v>10</v>
      </c>
      <c r="G84" s="30">
        <v>350</v>
      </c>
      <c r="H84" s="33">
        <v>754250</v>
      </c>
      <c r="I84" s="4">
        <v>7542.5</v>
      </c>
      <c r="J84" s="4">
        <v>746707.5</v>
      </c>
      <c r="K84" s="4">
        <v>560300</v>
      </c>
      <c r="L84" s="52">
        <v>186407.5</v>
      </c>
      <c r="M84" s="37">
        <v>41974</v>
      </c>
      <c r="N84" s="6" t="str">
        <f t="shared" si="1"/>
        <v>Q4</v>
      </c>
      <c r="O84" s="6">
        <v>12</v>
      </c>
      <c r="P84" s="3" t="s">
        <v>27</v>
      </c>
      <c r="Q84" s="7" t="s">
        <v>21</v>
      </c>
    </row>
    <row r="85" spans="1:17" ht="13" x14ac:dyDescent="0.6">
      <c r="A85" s="2" t="s">
        <v>16</v>
      </c>
      <c r="B85" s="2" t="s">
        <v>24</v>
      </c>
      <c r="C85" s="3" t="s">
        <v>44</v>
      </c>
      <c r="D85" s="3" t="s">
        <v>48</v>
      </c>
      <c r="E85" s="24">
        <v>3864</v>
      </c>
      <c r="F85" s="4">
        <v>120</v>
      </c>
      <c r="G85" s="30">
        <v>20</v>
      </c>
      <c r="H85" s="33">
        <v>77280</v>
      </c>
      <c r="I85" s="4">
        <v>772.80000000000007</v>
      </c>
      <c r="J85" s="4">
        <v>76507.200000000012</v>
      </c>
      <c r="K85" s="4">
        <v>38640</v>
      </c>
      <c r="L85" s="52">
        <v>37867.200000000004</v>
      </c>
      <c r="M85" s="37">
        <v>41730</v>
      </c>
      <c r="N85" s="6" t="str">
        <f t="shared" si="1"/>
        <v>Q2</v>
      </c>
      <c r="O85" s="6">
        <v>4</v>
      </c>
      <c r="P85" s="3" t="s">
        <v>46</v>
      </c>
      <c r="Q85" s="7" t="s">
        <v>21</v>
      </c>
    </row>
    <row r="86" spans="1:17" ht="13" x14ac:dyDescent="0.6">
      <c r="A86" s="2" t="s">
        <v>16</v>
      </c>
      <c r="B86" s="2" t="s">
        <v>26</v>
      </c>
      <c r="C86" s="3" t="s">
        <v>44</v>
      </c>
      <c r="D86" s="3" t="s">
        <v>48</v>
      </c>
      <c r="E86" s="24">
        <v>362</v>
      </c>
      <c r="F86" s="4">
        <v>120</v>
      </c>
      <c r="G86" s="30">
        <v>7</v>
      </c>
      <c r="H86" s="33">
        <v>2534</v>
      </c>
      <c r="I86" s="4">
        <v>25.34</v>
      </c>
      <c r="J86" s="4">
        <v>2508.66</v>
      </c>
      <c r="K86" s="4">
        <v>1810</v>
      </c>
      <c r="L86" s="4">
        <v>698.65999999999985</v>
      </c>
      <c r="M86" s="37">
        <v>41760</v>
      </c>
      <c r="N86" s="6" t="str">
        <f t="shared" si="1"/>
        <v>Q2</v>
      </c>
      <c r="O86" s="6">
        <v>5</v>
      </c>
      <c r="P86" s="3" t="s">
        <v>49</v>
      </c>
      <c r="Q86" s="7" t="s">
        <v>21</v>
      </c>
    </row>
    <row r="87" spans="1:17" ht="13" x14ac:dyDescent="0.6">
      <c r="A87" s="2" t="s">
        <v>31</v>
      </c>
      <c r="B87" s="2" t="s">
        <v>17</v>
      </c>
      <c r="C87" s="3" t="s">
        <v>44</v>
      </c>
      <c r="D87" s="3" t="s">
        <v>48</v>
      </c>
      <c r="E87" s="24">
        <v>923</v>
      </c>
      <c r="F87" s="4">
        <v>120</v>
      </c>
      <c r="G87" s="30">
        <v>125</v>
      </c>
      <c r="H87" s="33">
        <v>115375</v>
      </c>
      <c r="I87" s="4">
        <v>1153.75</v>
      </c>
      <c r="J87" s="4">
        <v>114221.25</v>
      </c>
      <c r="K87" s="4">
        <v>110760</v>
      </c>
      <c r="L87" s="4">
        <v>3461.25</v>
      </c>
      <c r="M87" s="37">
        <v>41852</v>
      </c>
      <c r="N87" s="6" t="str">
        <f t="shared" si="1"/>
        <v>Q3</v>
      </c>
      <c r="O87" s="6">
        <v>8</v>
      </c>
      <c r="P87" s="3" t="s">
        <v>35</v>
      </c>
      <c r="Q87" s="7" t="s">
        <v>21</v>
      </c>
    </row>
    <row r="88" spans="1:17" ht="13" x14ac:dyDescent="0.6">
      <c r="A88" s="2" t="s">
        <v>31</v>
      </c>
      <c r="B88" s="21" t="s">
        <v>54</v>
      </c>
      <c r="C88" s="3" t="s">
        <v>44</v>
      </c>
      <c r="D88" s="3" t="s">
        <v>48</v>
      </c>
      <c r="E88" s="24">
        <v>663</v>
      </c>
      <c r="F88" s="4">
        <v>120</v>
      </c>
      <c r="G88" s="30">
        <v>125</v>
      </c>
      <c r="H88" s="33">
        <v>82875</v>
      </c>
      <c r="I88" s="4">
        <v>828.75</v>
      </c>
      <c r="J88" s="4">
        <v>82046.25</v>
      </c>
      <c r="K88" s="4">
        <v>79560</v>
      </c>
      <c r="L88" s="52">
        <v>2486.25</v>
      </c>
      <c r="M88" s="37">
        <v>41548</v>
      </c>
      <c r="N88" s="6" t="str">
        <f t="shared" si="1"/>
        <v>Q4</v>
      </c>
      <c r="O88" s="6">
        <v>10</v>
      </c>
      <c r="P88" s="3" t="s">
        <v>37</v>
      </c>
      <c r="Q88" s="7" t="s">
        <v>38</v>
      </c>
    </row>
    <row r="89" spans="1:17" ht="13" x14ac:dyDescent="0.6">
      <c r="A89" s="2" t="s">
        <v>16</v>
      </c>
      <c r="B89" s="2" t="s">
        <v>17</v>
      </c>
      <c r="C89" s="3" t="s">
        <v>44</v>
      </c>
      <c r="D89" s="3" t="s">
        <v>48</v>
      </c>
      <c r="E89" s="24">
        <v>2092</v>
      </c>
      <c r="F89" s="4">
        <v>120</v>
      </c>
      <c r="G89" s="30">
        <v>7</v>
      </c>
      <c r="H89" s="33">
        <v>14644</v>
      </c>
      <c r="I89" s="4">
        <v>146.44</v>
      </c>
      <c r="J89" s="4">
        <v>14497.56</v>
      </c>
      <c r="K89" s="4">
        <v>10460</v>
      </c>
      <c r="L89" s="4">
        <v>4037.5599999999995</v>
      </c>
      <c r="M89" s="37">
        <v>41579</v>
      </c>
      <c r="N89" s="6" t="str">
        <f t="shared" si="1"/>
        <v>Q4</v>
      </c>
      <c r="O89" s="6">
        <v>11</v>
      </c>
      <c r="P89" s="3" t="s">
        <v>43</v>
      </c>
      <c r="Q89" s="7" t="s">
        <v>38</v>
      </c>
    </row>
    <row r="90" spans="1:17" ht="13" x14ac:dyDescent="0.6">
      <c r="A90" s="2" t="s">
        <v>16</v>
      </c>
      <c r="B90" s="2" t="s">
        <v>22</v>
      </c>
      <c r="C90" s="3" t="s">
        <v>45</v>
      </c>
      <c r="D90" s="3" t="s">
        <v>48</v>
      </c>
      <c r="E90" s="24">
        <v>263</v>
      </c>
      <c r="F90" s="4">
        <v>250</v>
      </c>
      <c r="G90" s="30">
        <v>7</v>
      </c>
      <c r="H90" s="33">
        <v>1841</v>
      </c>
      <c r="I90" s="4">
        <v>18.41</v>
      </c>
      <c r="J90" s="4">
        <v>1822.59</v>
      </c>
      <c r="K90" s="4">
        <v>1315</v>
      </c>
      <c r="L90" s="4">
        <v>507.58999999999992</v>
      </c>
      <c r="M90" s="37">
        <v>41699</v>
      </c>
      <c r="N90" s="6" t="str">
        <f t="shared" si="1"/>
        <v>Q1</v>
      </c>
      <c r="O90" s="6">
        <v>3</v>
      </c>
      <c r="P90" s="3" t="s">
        <v>29</v>
      </c>
      <c r="Q90" s="7" t="s">
        <v>21</v>
      </c>
    </row>
    <row r="91" spans="1:17" ht="13" x14ac:dyDescent="0.6">
      <c r="A91" s="2" t="s">
        <v>16</v>
      </c>
      <c r="B91" s="2" t="s">
        <v>17</v>
      </c>
      <c r="C91" s="3" t="s">
        <v>45</v>
      </c>
      <c r="D91" s="3" t="s">
        <v>48</v>
      </c>
      <c r="E91" s="24">
        <v>943.5</v>
      </c>
      <c r="F91" s="4">
        <v>250</v>
      </c>
      <c r="G91" s="30">
        <v>350</v>
      </c>
      <c r="H91" s="33">
        <v>330225</v>
      </c>
      <c r="I91" s="4">
        <v>3302.25</v>
      </c>
      <c r="J91" s="4">
        <v>326922.75</v>
      </c>
      <c r="K91" s="4">
        <v>245310</v>
      </c>
      <c r="L91" s="4">
        <v>81612.75</v>
      </c>
      <c r="M91" s="37">
        <v>41730</v>
      </c>
      <c r="N91" s="6" t="str">
        <f t="shared" si="1"/>
        <v>Q2</v>
      </c>
      <c r="O91" s="6">
        <v>4</v>
      </c>
      <c r="P91" s="3" t="s">
        <v>46</v>
      </c>
      <c r="Q91" s="7" t="s">
        <v>21</v>
      </c>
    </row>
    <row r="92" spans="1:17" ht="13" x14ac:dyDescent="0.6">
      <c r="A92" s="2" t="s">
        <v>31</v>
      </c>
      <c r="B92" s="21" t="s">
        <v>54</v>
      </c>
      <c r="C92" s="3" t="s">
        <v>45</v>
      </c>
      <c r="D92" s="3" t="s">
        <v>48</v>
      </c>
      <c r="E92" s="24">
        <v>727</v>
      </c>
      <c r="F92" s="4">
        <v>250</v>
      </c>
      <c r="G92" s="30">
        <v>125</v>
      </c>
      <c r="H92" s="33">
        <v>90875</v>
      </c>
      <c r="I92" s="4">
        <v>908.75</v>
      </c>
      <c r="J92" s="4">
        <v>89966.25</v>
      </c>
      <c r="K92" s="4">
        <v>87240</v>
      </c>
      <c r="L92" s="52">
        <v>2726.25</v>
      </c>
      <c r="M92" s="37">
        <v>41791</v>
      </c>
      <c r="N92" s="6" t="str">
        <f t="shared" si="1"/>
        <v>Q2</v>
      </c>
      <c r="O92" s="6">
        <v>6</v>
      </c>
      <c r="P92" s="3" t="s">
        <v>25</v>
      </c>
      <c r="Q92" s="7" t="s">
        <v>21</v>
      </c>
    </row>
    <row r="93" spans="1:17" ht="13" x14ac:dyDescent="0.6">
      <c r="A93" s="2" t="s">
        <v>31</v>
      </c>
      <c r="B93" s="2" t="s">
        <v>24</v>
      </c>
      <c r="C93" s="3" t="s">
        <v>45</v>
      </c>
      <c r="D93" s="3" t="s">
        <v>48</v>
      </c>
      <c r="E93" s="24">
        <v>787</v>
      </c>
      <c r="F93" s="4">
        <v>250</v>
      </c>
      <c r="G93" s="30">
        <v>125</v>
      </c>
      <c r="H93" s="33">
        <v>98375</v>
      </c>
      <c r="I93" s="4">
        <v>983.75</v>
      </c>
      <c r="J93" s="4">
        <v>97391.25</v>
      </c>
      <c r="K93" s="4">
        <v>94440</v>
      </c>
      <c r="L93" s="52">
        <v>2951.25</v>
      </c>
      <c r="M93" s="37">
        <v>41791</v>
      </c>
      <c r="N93" s="6" t="str">
        <f t="shared" si="1"/>
        <v>Q2</v>
      </c>
      <c r="O93" s="6">
        <v>6</v>
      </c>
      <c r="P93" s="3" t="s">
        <v>25</v>
      </c>
      <c r="Q93" s="7" t="s">
        <v>21</v>
      </c>
    </row>
    <row r="94" spans="1:17" ht="13" x14ac:dyDescent="0.6">
      <c r="A94" s="2" t="s">
        <v>42</v>
      </c>
      <c r="B94" s="2" t="s">
        <v>22</v>
      </c>
      <c r="C94" s="3" t="s">
        <v>45</v>
      </c>
      <c r="D94" s="3" t="s">
        <v>48</v>
      </c>
      <c r="E94" s="24">
        <v>986</v>
      </c>
      <c r="F94" s="4">
        <v>250</v>
      </c>
      <c r="G94" s="30">
        <v>300</v>
      </c>
      <c r="H94" s="33">
        <v>295800</v>
      </c>
      <c r="I94" s="4">
        <v>2958</v>
      </c>
      <c r="J94" s="4">
        <v>292842</v>
      </c>
      <c r="K94" s="4">
        <v>246500</v>
      </c>
      <c r="L94" s="4">
        <v>46342</v>
      </c>
      <c r="M94" s="37">
        <v>41883</v>
      </c>
      <c r="N94" s="6" t="str">
        <f t="shared" si="1"/>
        <v>Q3</v>
      </c>
      <c r="O94" s="6">
        <v>9</v>
      </c>
      <c r="P94" s="3" t="s">
        <v>36</v>
      </c>
      <c r="Q94" s="7" t="s">
        <v>21</v>
      </c>
    </row>
    <row r="95" spans="1:17" ht="13" x14ac:dyDescent="0.6">
      <c r="A95" s="2" t="s">
        <v>42</v>
      </c>
      <c r="B95" s="2" t="s">
        <v>26</v>
      </c>
      <c r="C95" s="3" t="s">
        <v>45</v>
      </c>
      <c r="D95" s="3" t="s">
        <v>48</v>
      </c>
      <c r="E95" s="24">
        <v>494</v>
      </c>
      <c r="F95" s="4">
        <v>250</v>
      </c>
      <c r="G95" s="30">
        <v>300</v>
      </c>
      <c r="H95" s="33">
        <v>148200</v>
      </c>
      <c r="I95" s="4">
        <v>1482</v>
      </c>
      <c r="J95" s="4">
        <v>146718</v>
      </c>
      <c r="K95" s="4">
        <v>123500</v>
      </c>
      <c r="L95" s="4">
        <v>23218</v>
      </c>
      <c r="M95" s="37">
        <v>41548</v>
      </c>
      <c r="N95" s="6" t="str">
        <f t="shared" si="1"/>
        <v>Q4</v>
      </c>
      <c r="O95" s="6">
        <v>10</v>
      </c>
      <c r="P95" s="3" t="s">
        <v>37</v>
      </c>
      <c r="Q95" s="7" t="s">
        <v>38</v>
      </c>
    </row>
    <row r="96" spans="1:17" ht="13" x14ac:dyDescent="0.6">
      <c r="A96" s="2" t="s">
        <v>16</v>
      </c>
      <c r="B96" s="2" t="s">
        <v>26</v>
      </c>
      <c r="C96" s="3" t="s">
        <v>45</v>
      </c>
      <c r="D96" s="3" t="s">
        <v>48</v>
      </c>
      <c r="E96" s="24">
        <v>1397</v>
      </c>
      <c r="F96" s="4">
        <v>250</v>
      </c>
      <c r="G96" s="30">
        <v>350</v>
      </c>
      <c r="H96" s="33">
        <v>488950</v>
      </c>
      <c r="I96" s="4">
        <v>4889.5</v>
      </c>
      <c r="J96" s="4">
        <v>484060.5</v>
      </c>
      <c r="K96" s="4">
        <v>363220</v>
      </c>
      <c r="L96" s="4">
        <v>120840.5</v>
      </c>
      <c r="M96" s="37">
        <v>41913</v>
      </c>
      <c r="N96" s="6" t="str">
        <f t="shared" si="1"/>
        <v>Q4</v>
      </c>
      <c r="O96" s="6">
        <v>10</v>
      </c>
      <c r="P96" s="3" t="s">
        <v>37</v>
      </c>
      <c r="Q96" s="7" t="s">
        <v>21</v>
      </c>
    </row>
    <row r="97" spans="1:17" ht="13" x14ac:dyDescent="0.6">
      <c r="A97" s="2" t="s">
        <v>31</v>
      </c>
      <c r="B97" s="2" t="s">
        <v>24</v>
      </c>
      <c r="C97" s="3" t="s">
        <v>45</v>
      </c>
      <c r="D97" s="3" t="s">
        <v>48</v>
      </c>
      <c r="E97" s="24">
        <v>1744</v>
      </c>
      <c r="F97" s="4">
        <v>250</v>
      </c>
      <c r="G97" s="30">
        <v>125</v>
      </c>
      <c r="H97" s="33">
        <v>218000</v>
      </c>
      <c r="I97" s="4">
        <v>2180</v>
      </c>
      <c r="J97" s="4">
        <v>215820</v>
      </c>
      <c r="K97" s="4">
        <v>209280</v>
      </c>
      <c r="L97" s="52">
        <v>6540</v>
      </c>
      <c r="M97" s="37">
        <v>41944</v>
      </c>
      <c r="N97" s="6" t="str">
        <f t="shared" si="1"/>
        <v>Q4</v>
      </c>
      <c r="O97" s="6">
        <v>11</v>
      </c>
      <c r="P97" s="3" t="s">
        <v>43</v>
      </c>
      <c r="Q97" s="7" t="s">
        <v>21</v>
      </c>
    </row>
    <row r="98" spans="1:17" ht="13" x14ac:dyDescent="0.6">
      <c r="A98" s="2" t="s">
        <v>30</v>
      </c>
      <c r="B98" s="21" t="s">
        <v>54</v>
      </c>
      <c r="C98" s="3" t="s">
        <v>47</v>
      </c>
      <c r="D98" s="3" t="s">
        <v>48</v>
      </c>
      <c r="E98" s="24">
        <v>1989</v>
      </c>
      <c r="F98" s="4">
        <v>260</v>
      </c>
      <c r="G98" s="30">
        <v>12</v>
      </c>
      <c r="H98" s="33">
        <v>23868</v>
      </c>
      <c r="I98" s="4">
        <v>238.68</v>
      </c>
      <c r="J98" s="4">
        <v>23629.32</v>
      </c>
      <c r="K98" s="4">
        <v>5967</v>
      </c>
      <c r="L98" s="52">
        <v>17662.32</v>
      </c>
      <c r="M98" s="37">
        <v>41518</v>
      </c>
      <c r="N98" s="6" t="str">
        <f t="shared" si="1"/>
        <v>Q3</v>
      </c>
      <c r="O98" s="6">
        <v>9</v>
      </c>
      <c r="P98" s="3" t="s">
        <v>36</v>
      </c>
      <c r="Q98" s="7" t="s">
        <v>38</v>
      </c>
    </row>
    <row r="99" spans="1:17" ht="13" x14ac:dyDescent="0.6">
      <c r="A99" s="2" t="s">
        <v>23</v>
      </c>
      <c r="B99" s="2" t="s">
        <v>24</v>
      </c>
      <c r="C99" s="3" t="s">
        <v>47</v>
      </c>
      <c r="D99" s="3" t="s">
        <v>48</v>
      </c>
      <c r="E99" s="24">
        <v>321</v>
      </c>
      <c r="F99" s="4">
        <v>260</v>
      </c>
      <c r="G99" s="30">
        <v>15</v>
      </c>
      <c r="H99" s="33">
        <v>4815</v>
      </c>
      <c r="I99" s="4">
        <v>48.15</v>
      </c>
      <c r="J99" s="4">
        <v>4766.8500000000004</v>
      </c>
      <c r="K99" s="4">
        <v>3210</v>
      </c>
      <c r="L99" s="52">
        <v>1556.8500000000004</v>
      </c>
      <c r="M99" s="37">
        <v>41579</v>
      </c>
      <c r="N99" s="6" t="str">
        <f t="shared" si="1"/>
        <v>Q4</v>
      </c>
      <c r="O99" s="6">
        <v>11</v>
      </c>
      <c r="P99" s="3" t="s">
        <v>43</v>
      </c>
      <c r="Q99" s="7" t="s">
        <v>38</v>
      </c>
    </row>
    <row r="100" spans="1:17" ht="13" x14ac:dyDescent="0.6">
      <c r="A100" s="2" t="s">
        <v>31</v>
      </c>
      <c r="B100" s="2" t="s">
        <v>17</v>
      </c>
      <c r="C100" s="3" t="s">
        <v>18</v>
      </c>
      <c r="D100" s="3" t="s">
        <v>48</v>
      </c>
      <c r="E100" s="24">
        <v>742.5</v>
      </c>
      <c r="F100" s="4">
        <v>3</v>
      </c>
      <c r="G100" s="30">
        <v>125</v>
      </c>
      <c r="H100" s="33">
        <v>92812.5</v>
      </c>
      <c r="I100" s="4">
        <v>1856.25</v>
      </c>
      <c r="J100" s="4">
        <v>90956.25</v>
      </c>
      <c r="K100" s="4">
        <v>89100</v>
      </c>
      <c r="L100" s="4">
        <v>1856.25</v>
      </c>
      <c r="M100" s="37">
        <v>41730</v>
      </c>
      <c r="N100" s="6" t="str">
        <f t="shared" si="1"/>
        <v>Q2</v>
      </c>
      <c r="O100" s="6">
        <v>4</v>
      </c>
      <c r="P100" s="3" t="s">
        <v>46</v>
      </c>
      <c r="Q100" s="7" t="s">
        <v>21</v>
      </c>
    </row>
    <row r="101" spans="1:17" ht="13" x14ac:dyDescent="0.6">
      <c r="A101" s="2" t="s">
        <v>30</v>
      </c>
      <c r="B101" s="2" t="s">
        <v>17</v>
      </c>
      <c r="C101" s="3" t="s">
        <v>18</v>
      </c>
      <c r="D101" s="3" t="s">
        <v>48</v>
      </c>
      <c r="E101" s="24">
        <v>1295</v>
      </c>
      <c r="F101" s="4">
        <v>3</v>
      </c>
      <c r="G101" s="30">
        <v>12</v>
      </c>
      <c r="H101" s="33">
        <v>15540</v>
      </c>
      <c r="I101" s="4">
        <v>310.8</v>
      </c>
      <c r="J101" s="4">
        <v>15229.2</v>
      </c>
      <c r="K101" s="4">
        <v>3885</v>
      </c>
      <c r="L101" s="4">
        <v>11344.2</v>
      </c>
      <c r="M101" s="37">
        <v>41913</v>
      </c>
      <c r="N101" s="6" t="str">
        <f t="shared" si="1"/>
        <v>Q4</v>
      </c>
      <c r="O101" s="6">
        <v>10</v>
      </c>
      <c r="P101" s="3" t="s">
        <v>37</v>
      </c>
      <c r="Q101" s="7" t="s">
        <v>21</v>
      </c>
    </row>
    <row r="102" spans="1:17" ht="13" x14ac:dyDescent="0.6">
      <c r="A102" s="2" t="s">
        <v>42</v>
      </c>
      <c r="B102" s="2" t="s">
        <v>22</v>
      </c>
      <c r="C102" s="3" t="s">
        <v>18</v>
      </c>
      <c r="D102" s="3" t="s">
        <v>48</v>
      </c>
      <c r="E102" s="24">
        <v>214</v>
      </c>
      <c r="F102" s="4">
        <v>3</v>
      </c>
      <c r="G102" s="30">
        <v>300</v>
      </c>
      <c r="H102" s="33">
        <v>64200</v>
      </c>
      <c r="I102" s="4">
        <v>1284</v>
      </c>
      <c r="J102" s="4">
        <v>62916</v>
      </c>
      <c r="K102" s="4">
        <v>53500</v>
      </c>
      <c r="L102" s="4">
        <v>9416</v>
      </c>
      <c r="M102" s="37">
        <v>41548</v>
      </c>
      <c r="N102" s="6" t="str">
        <f t="shared" si="1"/>
        <v>Q4</v>
      </c>
      <c r="O102" s="6">
        <v>10</v>
      </c>
      <c r="P102" s="3" t="s">
        <v>37</v>
      </c>
      <c r="Q102" s="7" t="s">
        <v>38</v>
      </c>
    </row>
    <row r="103" spans="1:17" ht="13" x14ac:dyDescent="0.6">
      <c r="A103" s="2" t="s">
        <v>16</v>
      </c>
      <c r="B103" s="2" t="s">
        <v>24</v>
      </c>
      <c r="C103" s="3" t="s">
        <v>18</v>
      </c>
      <c r="D103" s="3" t="s">
        <v>48</v>
      </c>
      <c r="E103" s="24">
        <v>2145</v>
      </c>
      <c r="F103" s="4">
        <v>3</v>
      </c>
      <c r="G103" s="30">
        <v>7</v>
      </c>
      <c r="H103" s="33">
        <v>15015</v>
      </c>
      <c r="I103" s="4">
        <v>300.3</v>
      </c>
      <c r="J103" s="4">
        <v>14714.7</v>
      </c>
      <c r="K103" s="4">
        <v>10725</v>
      </c>
      <c r="L103" s="52">
        <v>3989.7000000000007</v>
      </c>
      <c r="M103" s="37">
        <v>41579</v>
      </c>
      <c r="N103" s="6" t="str">
        <f t="shared" si="1"/>
        <v>Q4</v>
      </c>
      <c r="O103" s="6">
        <v>11</v>
      </c>
      <c r="P103" s="3" t="s">
        <v>43</v>
      </c>
      <c r="Q103" s="7" t="s">
        <v>38</v>
      </c>
    </row>
    <row r="104" spans="1:17" ht="13" x14ac:dyDescent="0.6">
      <c r="A104" s="2" t="s">
        <v>16</v>
      </c>
      <c r="B104" s="2" t="s">
        <v>17</v>
      </c>
      <c r="C104" s="3" t="s">
        <v>18</v>
      </c>
      <c r="D104" s="3" t="s">
        <v>48</v>
      </c>
      <c r="E104" s="24">
        <v>2852</v>
      </c>
      <c r="F104" s="4">
        <v>3</v>
      </c>
      <c r="G104" s="30">
        <v>350</v>
      </c>
      <c r="H104" s="33">
        <v>998200</v>
      </c>
      <c r="I104" s="4">
        <v>19964</v>
      </c>
      <c r="J104" s="4">
        <v>978236</v>
      </c>
      <c r="K104" s="4">
        <v>741520</v>
      </c>
      <c r="L104" s="4">
        <v>236716</v>
      </c>
      <c r="M104" s="37">
        <v>41974</v>
      </c>
      <c r="N104" s="6" t="str">
        <f t="shared" si="1"/>
        <v>Q4</v>
      </c>
      <c r="O104" s="6">
        <v>12</v>
      </c>
      <c r="P104" s="3" t="s">
        <v>27</v>
      </c>
      <c r="Q104" s="7" t="s">
        <v>21</v>
      </c>
    </row>
    <row r="105" spans="1:17" ht="13" x14ac:dyDescent="0.6">
      <c r="A105" s="2" t="s">
        <v>30</v>
      </c>
      <c r="B105" s="21" t="s">
        <v>54</v>
      </c>
      <c r="C105" s="3" t="s">
        <v>28</v>
      </c>
      <c r="D105" s="3" t="s">
        <v>48</v>
      </c>
      <c r="E105" s="24">
        <v>1142</v>
      </c>
      <c r="F105" s="4">
        <v>5</v>
      </c>
      <c r="G105" s="30">
        <v>12</v>
      </c>
      <c r="H105" s="33">
        <v>13704</v>
      </c>
      <c r="I105" s="4">
        <v>274.08</v>
      </c>
      <c r="J105" s="4">
        <v>13429.92</v>
      </c>
      <c r="K105" s="4">
        <v>3426</v>
      </c>
      <c r="L105" s="52">
        <v>10003.92</v>
      </c>
      <c r="M105" s="37">
        <v>41791</v>
      </c>
      <c r="N105" s="6" t="str">
        <f t="shared" si="1"/>
        <v>Q2</v>
      </c>
      <c r="O105" s="6">
        <v>6</v>
      </c>
      <c r="P105" s="3" t="s">
        <v>25</v>
      </c>
      <c r="Q105" s="7" t="s">
        <v>21</v>
      </c>
    </row>
    <row r="106" spans="1:17" ht="13" x14ac:dyDescent="0.6">
      <c r="A106" s="2" t="s">
        <v>16</v>
      </c>
      <c r="B106" s="21" t="s">
        <v>54</v>
      </c>
      <c r="C106" s="3" t="s">
        <v>28</v>
      </c>
      <c r="D106" s="3" t="s">
        <v>48</v>
      </c>
      <c r="E106" s="24">
        <v>1566</v>
      </c>
      <c r="F106" s="4">
        <v>5</v>
      </c>
      <c r="G106" s="30">
        <v>20</v>
      </c>
      <c r="H106" s="33">
        <v>31320</v>
      </c>
      <c r="I106" s="4">
        <v>626.4</v>
      </c>
      <c r="J106" s="4">
        <v>30693.599999999999</v>
      </c>
      <c r="K106" s="4">
        <v>15660</v>
      </c>
      <c r="L106" s="52">
        <v>15033.599999999999</v>
      </c>
      <c r="M106" s="37">
        <v>41913</v>
      </c>
      <c r="N106" s="6" t="str">
        <f t="shared" si="1"/>
        <v>Q4</v>
      </c>
      <c r="O106" s="6">
        <v>10</v>
      </c>
      <c r="P106" s="3" t="s">
        <v>37</v>
      </c>
      <c r="Q106" s="7" t="s">
        <v>21</v>
      </c>
    </row>
    <row r="107" spans="1:17" ht="13" x14ac:dyDescent="0.6">
      <c r="A107" s="2" t="s">
        <v>30</v>
      </c>
      <c r="B107" s="2" t="s">
        <v>26</v>
      </c>
      <c r="C107" s="3" t="s">
        <v>28</v>
      </c>
      <c r="D107" s="3" t="s">
        <v>48</v>
      </c>
      <c r="E107" s="24">
        <v>690</v>
      </c>
      <c r="F107" s="4">
        <v>5</v>
      </c>
      <c r="G107" s="30">
        <v>12</v>
      </c>
      <c r="H107" s="33">
        <v>8280</v>
      </c>
      <c r="I107" s="4">
        <v>165.6</v>
      </c>
      <c r="J107" s="4">
        <v>8114.4</v>
      </c>
      <c r="K107" s="4">
        <v>2070</v>
      </c>
      <c r="L107" s="4">
        <v>6044.4</v>
      </c>
      <c r="M107" s="37">
        <v>41944</v>
      </c>
      <c r="N107" s="6" t="str">
        <f t="shared" si="1"/>
        <v>Q4</v>
      </c>
      <c r="O107" s="6">
        <v>11</v>
      </c>
      <c r="P107" s="3" t="s">
        <v>43</v>
      </c>
      <c r="Q107" s="7" t="s">
        <v>21</v>
      </c>
    </row>
    <row r="108" spans="1:17" ht="13" x14ac:dyDescent="0.6">
      <c r="A108" s="2" t="s">
        <v>31</v>
      </c>
      <c r="B108" s="2" t="s">
        <v>26</v>
      </c>
      <c r="C108" s="3" t="s">
        <v>28</v>
      </c>
      <c r="D108" s="3" t="s">
        <v>48</v>
      </c>
      <c r="E108" s="24">
        <v>1660</v>
      </c>
      <c r="F108" s="4">
        <v>5</v>
      </c>
      <c r="G108" s="30">
        <v>125</v>
      </c>
      <c r="H108" s="33">
        <v>207500</v>
      </c>
      <c r="I108" s="4">
        <v>4150</v>
      </c>
      <c r="J108" s="4">
        <v>203350</v>
      </c>
      <c r="K108" s="4">
        <v>199200</v>
      </c>
      <c r="L108" s="4">
        <v>4150</v>
      </c>
      <c r="M108" s="37">
        <v>41579</v>
      </c>
      <c r="N108" s="6" t="str">
        <f t="shared" si="1"/>
        <v>Q4</v>
      </c>
      <c r="O108" s="6">
        <v>11</v>
      </c>
      <c r="P108" s="3" t="s">
        <v>43</v>
      </c>
      <c r="Q108" s="7" t="s">
        <v>38</v>
      </c>
    </row>
    <row r="109" spans="1:17" ht="13" x14ac:dyDescent="0.6">
      <c r="A109" s="2" t="s">
        <v>23</v>
      </c>
      <c r="B109" s="2" t="s">
        <v>17</v>
      </c>
      <c r="C109" s="3" t="s">
        <v>40</v>
      </c>
      <c r="D109" s="3" t="s">
        <v>48</v>
      </c>
      <c r="E109" s="24">
        <v>2363</v>
      </c>
      <c r="F109" s="4">
        <v>10</v>
      </c>
      <c r="G109" s="30">
        <v>15</v>
      </c>
      <c r="H109" s="33">
        <v>35445</v>
      </c>
      <c r="I109" s="4">
        <v>708.9</v>
      </c>
      <c r="J109" s="4">
        <v>34736.1</v>
      </c>
      <c r="K109" s="4">
        <v>23630</v>
      </c>
      <c r="L109" s="4">
        <v>11106.099999999999</v>
      </c>
      <c r="M109" s="37">
        <v>41671</v>
      </c>
      <c r="N109" s="6" t="str">
        <f t="shared" si="1"/>
        <v>Q1</v>
      </c>
      <c r="O109" s="6">
        <v>2</v>
      </c>
      <c r="P109" s="3" t="s">
        <v>41</v>
      </c>
      <c r="Q109" s="7" t="s">
        <v>21</v>
      </c>
    </row>
    <row r="110" spans="1:17" ht="13" x14ac:dyDescent="0.6">
      <c r="A110" s="2" t="s">
        <v>42</v>
      </c>
      <c r="B110" s="2" t="s">
        <v>24</v>
      </c>
      <c r="C110" s="3" t="s">
        <v>40</v>
      </c>
      <c r="D110" s="3" t="s">
        <v>48</v>
      </c>
      <c r="E110" s="24">
        <v>918</v>
      </c>
      <c r="F110" s="4">
        <v>10</v>
      </c>
      <c r="G110" s="30">
        <v>300</v>
      </c>
      <c r="H110" s="33">
        <v>275400</v>
      </c>
      <c r="I110" s="4">
        <v>5508</v>
      </c>
      <c r="J110" s="4">
        <v>269892</v>
      </c>
      <c r="K110" s="4">
        <v>229500</v>
      </c>
      <c r="L110" s="52">
        <v>40392</v>
      </c>
      <c r="M110" s="37">
        <v>41760</v>
      </c>
      <c r="N110" s="6" t="str">
        <f t="shared" si="1"/>
        <v>Q2</v>
      </c>
      <c r="O110" s="6">
        <v>5</v>
      </c>
      <c r="P110" s="3" t="s">
        <v>49</v>
      </c>
      <c r="Q110" s="7" t="s">
        <v>21</v>
      </c>
    </row>
    <row r="111" spans="1:17" ht="13" x14ac:dyDescent="0.6">
      <c r="A111" s="2" t="s">
        <v>42</v>
      </c>
      <c r="B111" s="2" t="s">
        <v>22</v>
      </c>
      <c r="C111" s="3" t="s">
        <v>40</v>
      </c>
      <c r="D111" s="3" t="s">
        <v>48</v>
      </c>
      <c r="E111" s="24">
        <v>1728</v>
      </c>
      <c r="F111" s="4">
        <v>10</v>
      </c>
      <c r="G111" s="30">
        <v>300</v>
      </c>
      <c r="H111" s="33">
        <v>518400</v>
      </c>
      <c r="I111" s="4">
        <v>10368</v>
      </c>
      <c r="J111" s="4">
        <v>508032</v>
      </c>
      <c r="K111" s="4">
        <v>432000</v>
      </c>
      <c r="L111" s="4">
        <v>76032</v>
      </c>
      <c r="M111" s="37">
        <v>41760</v>
      </c>
      <c r="N111" s="6" t="str">
        <f t="shared" si="1"/>
        <v>Q2</v>
      </c>
      <c r="O111" s="6">
        <v>5</v>
      </c>
      <c r="P111" s="3" t="s">
        <v>49</v>
      </c>
      <c r="Q111" s="7" t="s">
        <v>21</v>
      </c>
    </row>
    <row r="112" spans="1:17" ht="13" x14ac:dyDescent="0.6">
      <c r="A112" s="2" t="s">
        <v>30</v>
      </c>
      <c r="B112" s="21" t="s">
        <v>54</v>
      </c>
      <c r="C112" s="3" t="s">
        <v>40</v>
      </c>
      <c r="D112" s="3" t="s">
        <v>48</v>
      </c>
      <c r="E112" s="24">
        <v>1142</v>
      </c>
      <c r="F112" s="4">
        <v>10</v>
      </c>
      <c r="G112" s="30">
        <v>12</v>
      </c>
      <c r="H112" s="33">
        <v>13704</v>
      </c>
      <c r="I112" s="4">
        <v>274.08</v>
      </c>
      <c r="J112" s="4">
        <v>13429.92</v>
      </c>
      <c r="K112" s="4">
        <v>3426</v>
      </c>
      <c r="L112" s="52">
        <v>10003.92</v>
      </c>
      <c r="M112" s="37">
        <v>41791</v>
      </c>
      <c r="N112" s="6" t="str">
        <f t="shared" si="1"/>
        <v>Q2</v>
      </c>
      <c r="O112" s="6">
        <v>6</v>
      </c>
      <c r="P112" s="3" t="s">
        <v>25</v>
      </c>
      <c r="Q112" s="7" t="s">
        <v>21</v>
      </c>
    </row>
    <row r="113" spans="1:17" ht="13" x14ac:dyDescent="0.6">
      <c r="A113" s="2" t="s">
        <v>31</v>
      </c>
      <c r="B113" s="2" t="s">
        <v>26</v>
      </c>
      <c r="C113" s="3" t="s">
        <v>40</v>
      </c>
      <c r="D113" s="3" t="s">
        <v>48</v>
      </c>
      <c r="E113" s="24">
        <v>662</v>
      </c>
      <c r="F113" s="4">
        <v>10</v>
      </c>
      <c r="G113" s="30">
        <v>125</v>
      </c>
      <c r="H113" s="33">
        <v>82750</v>
      </c>
      <c r="I113" s="4">
        <v>1655</v>
      </c>
      <c r="J113" s="4">
        <v>81095</v>
      </c>
      <c r="K113" s="4">
        <v>79440</v>
      </c>
      <c r="L113" s="4">
        <v>1655</v>
      </c>
      <c r="M113" s="37">
        <v>41791</v>
      </c>
      <c r="N113" s="6" t="str">
        <f t="shared" si="1"/>
        <v>Q2</v>
      </c>
      <c r="O113" s="6">
        <v>6</v>
      </c>
      <c r="P113" s="3" t="s">
        <v>25</v>
      </c>
      <c r="Q113" s="7" t="s">
        <v>21</v>
      </c>
    </row>
    <row r="114" spans="1:17" ht="13" x14ac:dyDescent="0.6">
      <c r="A114" s="2" t="s">
        <v>30</v>
      </c>
      <c r="B114" s="2" t="s">
        <v>17</v>
      </c>
      <c r="C114" s="3" t="s">
        <v>40</v>
      </c>
      <c r="D114" s="3" t="s">
        <v>48</v>
      </c>
      <c r="E114" s="24">
        <v>1295</v>
      </c>
      <c r="F114" s="4">
        <v>10</v>
      </c>
      <c r="G114" s="30">
        <v>12</v>
      </c>
      <c r="H114" s="33">
        <v>15540</v>
      </c>
      <c r="I114" s="4">
        <v>310.8</v>
      </c>
      <c r="J114" s="4">
        <v>15229.2</v>
      </c>
      <c r="K114" s="4">
        <v>3885</v>
      </c>
      <c r="L114" s="4">
        <v>11344.2</v>
      </c>
      <c r="M114" s="37">
        <v>41913</v>
      </c>
      <c r="N114" s="6" t="str">
        <f t="shared" si="1"/>
        <v>Q4</v>
      </c>
      <c r="O114" s="6">
        <v>10</v>
      </c>
      <c r="P114" s="3" t="s">
        <v>37</v>
      </c>
      <c r="Q114" s="7" t="s">
        <v>21</v>
      </c>
    </row>
    <row r="115" spans="1:17" ht="13" x14ac:dyDescent="0.6">
      <c r="A115" s="2" t="s">
        <v>31</v>
      </c>
      <c r="B115" s="2" t="s">
        <v>22</v>
      </c>
      <c r="C115" s="3" t="s">
        <v>40</v>
      </c>
      <c r="D115" s="3" t="s">
        <v>48</v>
      </c>
      <c r="E115" s="24">
        <v>809</v>
      </c>
      <c r="F115" s="4">
        <v>10</v>
      </c>
      <c r="G115" s="30">
        <v>125</v>
      </c>
      <c r="H115" s="33">
        <v>101125</v>
      </c>
      <c r="I115" s="4">
        <v>2022.5</v>
      </c>
      <c r="J115" s="4">
        <v>99102.5</v>
      </c>
      <c r="K115" s="4">
        <v>97080</v>
      </c>
      <c r="L115" s="4">
        <v>2022.5</v>
      </c>
      <c r="M115" s="37">
        <v>41548</v>
      </c>
      <c r="N115" s="6" t="str">
        <f t="shared" si="1"/>
        <v>Q4</v>
      </c>
      <c r="O115" s="6">
        <v>10</v>
      </c>
      <c r="P115" s="3" t="s">
        <v>37</v>
      </c>
      <c r="Q115" s="7" t="s">
        <v>38</v>
      </c>
    </row>
    <row r="116" spans="1:17" ht="13" x14ac:dyDescent="0.6">
      <c r="A116" s="2" t="s">
        <v>31</v>
      </c>
      <c r="B116" s="2" t="s">
        <v>26</v>
      </c>
      <c r="C116" s="3" t="s">
        <v>40</v>
      </c>
      <c r="D116" s="3" t="s">
        <v>48</v>
      </c>
      <c r="E116" s="24">
        <v>2145</v>
      </c>
      <c r="F116" s="4">
        <v>10</v>
      </c>
      <c r="G116" s="30">
        <v>125</v>
      </c>
      <c r="H116" s="33">
        <v>268125</v>
      </c>
      <c r="I116" s="4">
        <v>5362.5</v>
      </c>
      <c r="J116" s="4">
        <v>262762.5</v>
      </c>
      <c r="K116" s="4">
        <v>257400</v>
      </c>
      <c r="L116" s="4">
        <v>5362.5</v>
      </c>
      <c r="M116" s="37">
        <v>41548</v>
      </c>
      <c r="N116" s="6" t="str">
        <f t="shared" si="1"/>
        <v>Q4</v>
      </c>
      <c r="O116" s="6">
        <v>10</v>
      </c>
      <c r="P116" s="3" t="s">
        <v>37</v>
      </c>
      <c r="Q116" s="7" t="s">
        <v>38</v>
      </c>
    </row>
    <row r="117" spans="1:17" ht="13" x14ac:dyDescent="0.6">
      <c r="A117" s="2" t="s">
        <v>30</v>
      </c>
      <c r="B117" s="2" t="s">
        <v>24</v>
      </c>
      <c r="C117" s="3" t="s">
        <v>40</v>
      </c>
      <c r="D117" s="3" t="s">
        <v>48</v>
      </c>
      <c r="E117" s="24">
        <v>1785</v>
      </c>
      <c r="F117" s="4">
        <v>10</v>
      </c>
      <c r="G117" s="30">
        <v>12</v>
      </c>
      <c r="H117" s="33">
        <v>21420</v>
      </c>
      <c r="I117" s="4">
        <v>428.4</v>
      </c>
      <c r="J117" s="4">
        <v>20991.599999999999</v>
      </c>
      <c r="K117" s="4">
        <v>5355</v>
      </c>
      <c r="L117" s="52">
        <v>15636.599999999999</v>
      </c>
      <c r="M117" s="37">
        <v>41579</v>
      </c>
      <c r="N117" s="6" t="str">
        <f t="shared" si="1"/>
        <v>Q4</v>
      </c>
      <c r="O117" s="6">
        <v>11</v>
      </c>
      <c r="P117" s="3" t="s">
        <v>43</v>
      </c>
      <c r="Q117" s="7" t="s">
        <v>38</v>
      </c>
    </row>
    <row r="118" spans="1:17" ht="13" x14ac:dyDescent="0.6">
      <c r="A118" s="2" t="s">
        <v>42</v>
      </c>
      <c r="B118" s="2" t="s">
        <v>17</v>
      </c>
      <c r="C118" s="3" t="s">
        <v>40</v>
      </c>
      <c r="D118" s="3" t="s">
        <v>48</v>
      </c>
      <c r="E118" s="24">
        <v>1916</v>
      </c>
      <c r="F118" s="4">
        <v>10</v>
      </c>
      <c r="G118" s="30">
        <v>300</v>
      </c>
      <c r="H118" s="33">
        <v>574800</v>
      </c>
      <c r="I118" s="4">
        <v>11496</v>
      </c>
      <c r="J118" s="4">
        <v>563304</v>
      </c>
      <c r="K118" s="4">
        <v>479000</v>
      </c>
      <c r="L118" s="4">
        <v>84304</v>
      </c>
      <c r="M118" s="37">
        <v>41974</v>
      </c>
      <c r="N118" s="6" t="str">
        <f t="shared" si="1"/>
        <v>Q4</v>
      </c>
      <c r="O118" s="6">
        <v>12</v>
      </c>
      <c r="P118" s="3" t="s">
        <v>27</v>
      </c>
      <c r="Q118" s="7" t="s">
        <v>21</v>
      </c>
    </row>
    <row r="119" spans="1:17" ht="13" x14ac:dyDescent="0.6">
      <c r="A119" s="2" t="s">
        <v>16</v>
      </c>
      <c r="B119" s="2" t="s">
        <v>17</v>
      </c>
      <c r="C119" s="3" t="s">
        <v>40</v>
      </c>
      <c r="D119" s="3" t="s">
        <v>48</v>
      </c>
      <c r="E119" s="24">
        <v>2852</v>
      </c>
      <c r="F119" s="4">
        <v>10</v>
      </c>
      <c r="G119" s="30">
        <v>350</v>
      </c>
      <c r="H119" s="33">
        <v>998200</v>
      </c>
      <c r="I119" s="4">
        <v>19964</v>
      </c>
      <c r="J119" s="4">
        <v>978236</v>
      </c>
      <c r="K119" s="4">
        <v>741520</v>
      </c>
      <c r="L119" s="4">
        <v>236716</v>
      </c>
      <c r="M119" s="37">
        <v>41974</v>
      </c>
      <c r="N119" s="6" t="str">
        <f t="shared" si="1"/>
        <v>Q4</v>
      </c>
      <c r="O119" s="6">
        <v>12</v>
      </c>
      <c r="P119" s="3" t="s">
        <v>27</v>
      </c>
      <c r="Q119" s="7" t="s">
        <v>21</v>
      </c>
    </row>
    <row r="120" spans="1:17" ht="13" x14ac:dyDescent="0.6">
      <c r="A120" s="2" t="s">
        <v>31</v>
      </c>
      <c r="B120" s="2" t="s">
        <v>17</v>
      </c>
      <c r="C120" s="3" t="s">
        <v>40</v>
      </c>
      <c r="D120" s="3" t="s">
        <v>48</v>
      </c>
      <c r="E120" s="24">
        <v>2729</v>
      </c>
      <c r="F120" s="4">
        <v>10</v>
      </c>
      <c r="G120" s="30">
        <v>125</v>
      </c>
      <c r="H120" s="33">
        <v>341125</v>
      </c>
      <c r="I120" s="4">
        <v>6822.5</v>
      </c>
      <c r="J120" s="4">
        <v>334302.5</v>
      </c>
      <c r="K120" s="4">
        <v>327480</v>
      </c>
      <c r="L120" s="4">
        <v>6822.5</v>
      </c>
      <c r="M120" s="37">
        <v>41974</v>
      </c>
      <c r="N120" s="6" t="str">
        <f t="shared" si="1"/>
        <v>Q4</v>
      </c>
      <c r="O120" s="6">
        <v>12</v>
      </c>
      <c r="P120" s="3" t="s">
        <v>27</v>
      </c>
      <c r="Q120" s="7" t="s">
        <v>21</v>
      </c>
    </row>
    <row r="121" spans="1:17" ht="13" x14ac:dyDescent="0.6">
      <c r="A121" s="2" t="s">
        <v>23</v>
      </c>
      <c r="B121" s="21" t="s">
        <v>54</v>
      </c>
      <c r="C121" s="3" t="s">
        <v>40</v>
      </c>
      <c r="D121" s="3" t="s">
        <v>48</v>
      </c>
      <c r="E121" s="24">
        <v>1925</v>
      </c>
      <c r="F121" s="4">
        <v>10</v>
      </c>
      <c r="G121" s="30">
        <v>15</v>
      </c>
      <c r="H121" s="33">
        <v>28875</v>
      </c>
      <c r="I121" s="4">
        <v>577.5</v>
      </c>
      <c r="J121" s="4">
        <v>28297.5</v>
      </c>
      <c r="K121" s="4">
        <v>19250</v>
      </c>
      <c r="L121" s="52">
        <v>9047.5</v>
      </c>
      <c r="M121" s="37">
        <v>41609</v>
      </c>
      <c r="N121" s="6" t="str">
        <f t="shared" si="1"/>
        <v>Q4</v>
      </c>
      <c r="O121" s="6">
        <v>12</v>
      </c>
      <c r="P121" s="3" t="s">
        <v>27</v>
      </c>
      <c r="Q121" s="7" t="s">
        <v>38</v>
      </c>
    </row>
    <row r="122" spans="1:17" ht="13" x14ac:dyDescent="0.6">
      <c r="A122" s="2" t="s">
        <v>16</v>
      </c>
      <c r="B122" s="21" t="s">
        <v>54</v>
      </c>
      <c r="C122" s="3" t="s">
        <v>40</v>
      </c>
      <c r="D122" s="3" t="s">
        <v>48</v>
      </c>
      <c r="E122" s="24">
        <v>2013</v>
      </c>
      <c r="F122" s="4">
        <v>10</v>
      </c>
      <c r="G122" s="30">
        <v>7</v>
      </c>
      <c r="H122" s="33">
        <v>14091</v>
      </c>
      <c r="I122" s="4">
        <v>281.82</v>
      </c>
      <c r="J122" s="4">
        <v>13809.18</v>
      </c>
      <c r="K122" s="4">
        <v>10065</v>
      </c>
      <c r="L122" s="52">
        <v>3744.1800000000003</v>
      </c>
      <c r="M122" s="37">
        <v>41609</v>
      </c>
      <c r="N122" s="6" t="str">
        <f t="shared" si="1"/>
        <v>Q4</v>
      </c>
      <c r="O122" s="6">
        <v>12</v>
      </c>
      <c r="P122" s="3" t="s">
        <v>27</v>
      </c>
      <c r="Q122" s="7" t="s">
        <v>38</v>
      </c>
    </row>
    <row r="123" spans="1:17" ht="13" x14ac:dyDescent="0.6">
      <c r="A123" s="2" t="s">
        <v>30</v>
      </c>
      <c r="B123" s="2" t="s">
        <v>24</v>
      </c>
      <c r="C123" s="3" t="s">
        <v>40</v>
      </c>
      <c r="D123" s="3" t="s">
        <v>48</v>
      </c>
      <c r="E123" s="24">
        <v>1055</v>
      </c>
      <c r="F123" s="4">
        <v>10</v>
      </c>
      <c r="G123" s="30">
        <v>12</v>
      </c>
      <c r="H123" s="33">
        <v>12660</v>
      </c>
      <c r="I123" s="4">
        <v>253.2</v>
      </c>
      <c r="J123" s="4">
        <v>12406.8</v>
      </c>
      <c r="K123" s="4">
        <v>3165</v>
      </c>
      <c r="L123" s="52">
        <v>9241.7999999999993</v>
      </c>
      <c r="M123" s="37">
        <v>41974</v>
      </c>
      <c r="N123" s="6" t="str">
        <f t="shared" si="1"/>
        <v>Q4</v>
      </c>
      <c r="O123" s="6">
        <v>12</v>
      </c>
      <c r="P123" s="3" t="s">
        <v>27</v>
      </c>
      <c r="Q123" s="7" t="s">
        <v>21</v>
      </c>
    </row>
    <row r="124" spans="1:17" ht="13" x14ac:dyDescent="0.6">
      <c r="A124" s="2" t="s">
        <v>30</v>
      </c>
      <c r="B124" s="2" t="s">
        <v>26</v>
      </c>
      <c r="C124" s="3" t="s">
        <v>40</v>
      </c>
      <c r="D124" s="3" t="s">
        <v>48</v>
      </c>
      <c r="E124" s="24">
        <v>1084</v>
      </c>
      <c r="F124" s="4">
        <v>10</v>
      </c>
      <c r="G124" s="30">
        <v>12</v>
      </c>
      <c r="H124" s="33">
        <v>13008</v>
      </c>
      <c r="I124" s="4">
        <v>260.16000000000003</v>
      </c>
      <c r="J124" s="4">
        <v>12747.84</v>
      </c>
      <c r="K124" s="4">
        <v>3252</v>
      </c>
      <c r="L124" s="4">
        <v>9495.84</v>
      </c>
      <c r="M124" s="37">
        <v>41974</v>
      </c>
      <c r="N124" s="6" t="str">
        <f t="shared" si="1"/>
        <v>Q4</v>
      </c>
      <c r="O124" s="6">
        <v>12</v>
      </c>
      <c r="P124" s="3" t="s">
        <v>27</v>
      </c>
      <c r="Q124" s="7" t="s">
        <v>21</v>
      </c>
    </row>
    <row r="125" spans="1:17" ht="13" x14ac:dyDescent="0.6">
      <c r="A125" s="2" t="s">
        <v>16</v>
      </c>
      <c r="B125" s="21" t="s">
        <v>54</v>
      </c>
      <c r="C125" s="3" t="s">
        <v>44</v>
      </c>
      <c r="D125" s="3" t="s">
        <v>48</v>
      </c>
      <c r="E125" s="24">
        <v>1566</v>
      </c>
      <c r="F125" s="4">
        <v>120</v>
      </c>
      <c r="G125" s="30">
        <v>20</v>
      </c>
      <c r="H125" s="33">
        <v>31320</v>
      </c>
      <c r="I125" s="4">
        <v>626.4</v>
      </c>
      <c r="J125" s="4">
        <v>30693.599999999999</v>
      </c>
      <c r="K125" s="4">
        <v>15660</v>
      </c>
      <c r="L125" s="52">
        <v>15033.599999999999</v>
      </c>
      <c r="M125" s="37">
        <v>41913</v>
      </c>
      <c r="N125" s="6" t="str">
        <f t="shared" si="1"/>
        <v>Q4</v>
      </c>
      <c r="O125" s="6">
        <v>10</v>
      </c>
      <c r="P125" s="3" t="s">
        <v>37</v>
      </c>
      <c r="Q125" s="7" t="s">
        <v>21</v>
      </c>
    </row>
    <row r="126" spans="1:17" ht="13" x14ac:dyDescent="0.6">
      <c r="A126" s="2" t="s">
        <v>16</v>
      </c>
      <c r="B126" s="2" t="s">
        <v>22</v>
      </c>
      <c r="C126" s="3" t="s">
        <v>44</v>
      </c>
      <c r="D126" s="3" t="s">
        <v>48</v>
      </c>
      <c r="E126" s="24">
        <v>2966</v>
      </c>
      <c r="F126" s="4">
        <v>120</v>
      </c>
      <c r="G126" s="30">
        <v>350</v>
      </c>
      <c r="H126" s="33">
        <v>1038100</v>
      </c>
      <c r="I126" s="4">
        <v>20762</v>
      </c>
      <c r="J126" s="4">
        <v>1017338</v>
      </c>
      <c r="K126" s="4">
        <v>771160</v>
      </c>
      <c r="L126" s="4">
        <v>246178</v>
      </c>
      <c r="M126" s="37">
        <v>41548</v>
      </c>
      <c r="N126" s="6" t="str">
        <f t="shared" si="1"/>
        <v>Q4</v>
      </c>
      <c r="O126" s="6">
        <v>10</v>
      </c>
      <c r="P126" s="3" t="s">
        <v>37</v>
      </c>
      <c r="Q126" s="7" t="s">
        <v>38</v>
      </c>
    </row>
    <row r="127" spans="1:17" ht="13" x14ac:dyDescent="0.6">
      <c r="A127" s="2" t="s">
        <v>16</v>
      </c>
      <c r="B127" s="2" t="s">
        <v>22</v>
      </c>
      <c r="C127" s="3" t="s">
        <v>44</v>
      </c>
      <c r="D127" s="3" t="s">
        <v>48</v>
      </c>
      <c r="E127" s="24">
        <v>2877</v>
      </c>
      <c r="F127" s="4">
        <v>120</v>
      </c>
      <c r="G127" s="30">
        <v>350</v>
      </c>
      <c r="H127" s="33">
        <v>1006950</v>
      </c>
      <c r="I127" s="4">
        <v>20139</v>
      </c>
      <c r="J127" s="4">
        <v>986811</v>
      </c>
      <c r="K127" s="4">
        <v>748020</v>
      </c>
      <c r="L127" s="4">
        <v>238791</v>
      </c>
      <c r="M127" s="37">
        <v>41913</v>
      </c>
      <c r="N127" s="6" t="str">
        <f t="shared" si="1"/>
        <v>Q4</v>
      </c>
      <c r="O127" s="6">
        <v>10</v>
      </c>
      <c r="P127" s="3" t="s">
        <v>37</v>
      </c>
      <c r="Q127" s="7" t="s">
        <v>21</v>
      </c>
    </row>
    <row r="128" spans="1:17" ht="13" x14ac:dyDescent="0.6">
      <c r="A128" s="2" t="s">
        <v>31</v>
      </c>
      <c r="B128" s="2" t="s">
        <v>22</v>
      </c>
      <c r="C128" s="3" t="s">
        <v>44</v>
      </c>
      <c r="D128" s="3" t="s">
        <v>48</v>
      </c>
      <c r="E128" s="24">
        <v>809</v>
      </c>
      <c r="F128" s="4">
        <v>120</v>
      </c>
      <c r="G128" s="30">
        <v>125</v>
      </c>
      <c r="H128" s="33">
        <v>101125</v>
      </c>
      <c r="I128" s="4">
        <v>2022.5</v>
      </c>
      <c r="J128" s="4">
        <v>99102.5</v>
      </c>
      <c r="K128" s="4">
        <v>97080</v>
      </c>
      <c r="L128" s="4">
        <v>2022.5</v>
      </c>
      <c r="M128" s="37">
        <v>41548</v>
      </c>
      <c r="N128" s="6" t="str">
        <f t="shared" si="1"/>
        <v>Q4</v>
      </c>
      <c r="O128" s="6">
        <v>10</v>
      </c>
      <c r="P128" s="3" t="s">
        <v>37</v>
      </c>
      <c r="Q128" s="7" t="s">
        <v>38</v>
      </c>
    </row>
    <row r="129" spans="1:17" ht="13" x14ac:dyDescent="0.6">
      <c r="A129" s="2" t="s">
        <v>31</v>
      </c>
      <c r="B129" s="2" t="s">
        <v>26</v>
      </c>
      <c r="C129" s="3" t="s">
        <v>44</v>
      </c>
      <c r="D129" s="3" t="s">
        <v>48</v>
      </c>
      <c r="E129" s="24">
        <v>2145</v>
      </c>
      <c r="F129" s="4">
        <v>120</v>
      </c>
      <c r="G129" s="30">
        <v>125</v>
      </c>
      <c r="H129" s="33">
        <v>268125</v>
      </c>
      <c r="I129" s="4">
        <v>5362.5</v>
      </c>
      <c r="J129" s="4">
        <v>262762.5</v>
      </c>
      <c r="K129" s="4">
        <v>257400</v>
      </c>
      <c r="L129" s="4">
        <v>5362.5</v>
      </c>
      <c r="M129" s="37">
        <v>41548</v>
      </c>
      <c r="N129" s="6" t="str">
        <f t="shared" si="1"/>
        <v>Q4</v>
      </c>
      <c r="O129" s="6">
        <v>10</v>
      </c>
      <c r="P129" s="3" t="s">
        <v>37</v>
      </c>
      <c r="Q129" s="7" t="s">
        <v>38</v>
      </c>
    </row>
    <row r="130" spans="1:17" ht="13" x14ac:dyDescent="0.6">
      <c r="A130" s="2" t="s">
        <v>30</v>
      </c>
      <c r="B130" s="2" t="s">
        <v>24</v>
      </c>
      <c r="C130" s="3" t="s">
        <v>44</v>
      </c>
      <c r="D130" s="3" t="s">
        <v>48</v>
      </c>
      <c r="E130" s="24">
        <v>1055</v>
      </c>
      <c r="F130" s="4">
        <v>120</v>
      </c>
      <c r="G130" s="30">
        <v>12</v>
      </c>
      <c r="H130" s="33">
        <v>12660</v>
      </c>
      <c r="I130" s="4">
        <v>253.2</v>
      </c>
      <c r="J130" s="4">
        <v>12406.8</v>
      </c>
      <c r="K130" s="4">
        <v>3165</v>
      </c>
      <c r="L130" s="52">
        <v>9241.7999999999993</v>
      </c>
      <c r="M130" s="37">
        <v>41974</v>
      </c>
      <c r="N130" s="6" t="str">
        <f t="shared" ref="N130:N193" si="2">"Q"&amp;ROUNDUP(MONTH(M130)/3,0)</f>
        <v>Q4</v>
      </c>
      <c r="O130" s="6">
        <v>12</v>
      </c>
      <c r="P130" s="3" t="s">
        <v>27</v>
      </c>
      <c r="Q130" s="7" t="s">
        <v>21</v>
      </c>
    </row>
    <row r="131" spans="1:17" ht="13" x14ac:dyDescent="0.6">
      <c r="A131" s="2" t="s">
        <v>16</v>
      </c>
      <c r="B131" s="2" t="s">
        <v>26</v>
      </c>
      <c r="C131" s="3" t="s">
        <v>44</v>
      </c>
      <c r="D131" s="3" t="s">
        <v>48</v>
      </c>
      <c r="E131" s="24">
        <v>544</v>
      </c>
      <c r="F131" s="4">
        <v>120</v>
      </c>
      <c r="G131" s="30">
        <v>20</v>
      </c>
      <c r="H131" s="33">
        <v>10880</v>
      </c>
      <c r="I131" s="4">
        <v>217.6</v>
      </c>
      <c r="J131" s="4">
        <v>10662.4</v>
      </c>
      <c r="K131" s="4">
        <v>5440</v>
      </c>
      <c r="L131" s="4">
        <v>5222.3999999999996</v>
      </c>
      <c r="M131" s="37">
        <v>41609</v>
      </c>
      <c r="N131" s="6" t="str">
        <f t="shared" si="2"/>
        <v>Q4</v>
      </c>
      <c r="O131" s="6">
        <v>12</v>
      </c>
      <c r="P131" s="3" t="s">
        <v>27</v>
      </c>
      <c r="Q131" s="7" t="s">
        <v>38</v>
      </c>
    </row>
    <row r="132" spans="1:17" ht="13" x14ac:dyDescent="0.6">
      <c r="A132" s="2" t="s">
        <v>30</v>
      </c>
      <c r="B132" s="2" t="s">
        <v>26</v>
      </c>
      <c r="C132" s="3" t="s">
        <v>44</v>
      </c>
      <c r="D132" s="3" t="s">
        <v>48</v>
      </c>
      <c r="E132" s="24">
        <v>1084</v>
      </c>
      <c r="F132" s="4">
        <v>120</v>
      </c>
      <c r="G132" s="30">
        <v>12</v>
      </c>
      <c r="H132" s="33">
        <v>13008</v>
      </c>
      <c r="I132" s="4">
        <v>260.16000000000003</v>
      </c>
      <c r="J132" s="4">
        <v>12747.84</v>
      </c>
      <c r="K132" s="4">
        <v>3252</v>
      </c>
      <c r="L132" s="4">
        <v>9495.84</v>
      </c>
      <c r="M132" s="37">
        <v>41974</v>
      </c>
      <c r="N132" s="6" t="str">
        <f t="shared" si="2"/>
        <v>Q4</v>
      </c>
      <c r="O132" s="6">
        <v>12</v>
      </c>
      <c r="P132" s="3" t="s">
        <v>27</v>
      </c>
      <c r="Q132" s="7" t="s">
        <v>21</v>
      </c>
    </row>
    <row r="133" spans="1:17" ht="13" x14ac:dyDescent="0.6">
      <c r="A133" s="2" t="s">
        <v>31</v>
      </c>
      <c r="B133" s="2" t="s">
        <v>26</v>
      </c>
      <c r="C133" s="3" t="s">
        <v>45</v>
      </c>
      <c r="D133" s="3" t="s">
        <v>48</v>
      </c>
      <c r="E133" s="24">
        <v>662</v>
      </c>
      <c r="F133" s="4">
        <v>250</v>
      </c>
      <c r="G133" s="30">
        <v>125</v>
      </c>
      <c r="H133" s="33">
        <v>82750</v>
      </c>
      <c r="I133" s="4">
        <v>1655</v>
      </c>
      <c r="J133" s="4">
        <v>81095</v>
      </c>
      <c r="K133" s="4">
        <v>79440</v>
      </c>
      <c r="L133" s="4">
        <v>1655</v>
      </c>
      <c r="M133" s="37">
        <v>41791</v>
      </c>
      <c r="N133" s="6" t="str">
        <f t="shared" si="2"/>
        <v>Q2</v>
      </c>
      <c r="O133" s="6">
        <v>6</v>
      </c>
      <c r="P133" s="3" t="s">
        <v>25</v>
      </c>
      <c r="Q133" s="7" t="s">
        <v>21</v>
      </c>
    </row>
    <row r="134" spans="1:17" ht="13" x14ac:dyDescent="0.6">
      <c r="A134" s="2" t="s">
        <v>42</v>
      </c>
      <c r="B134" s="2" t="s">
        <v>22</v>
      </c>
      <c r="C134" s="3" t="s">
        <v>45</v>
      </c>
      <c r="D134" s="3" t="s">
        <v>48</v>
      </c>
      <c r="E134" s="24">
        <v>214</v>
      </c>
      <c r="F134" s="4">
        <v>250</v>
      </c>
      <c r="G134" s="30">
        <v>300</v>
      </c>
      <c r="H134" s="33">
        <v>64200</v>
      </c>
      <c r="I134" s="4">
        <v>1284</v>
      </c>
      <c r="J134" s="4">
        <v>62916</v>
      </c>
      <c r="K134" s="4">
        <v>53500</v>
      </c>
      <c r="L134" s="4">
        <v>9416</v>
      </c>
      <c r="M134" s="37">
        <v>41548</v>
      </c>
      <c r="N134" s="6" t="str">
        <f t="shared" si="2"/>
        <v>Q4</v>
      </c>
      <c r="O134" s="6">
        <v>10</v>
      </c>
      <c r="P134" s="3" t="s">
        <v>37</v>
      </c>
      <c r="Q134" s="7" t="s">
        <v>38</v>
      </c>
    </row>
    <row r="135" spans="1:17" ht="13" x14ac:dyDescent="0.6">
      <c r="A135" s="2" t="s">
        <v>16</v>
      </c>
      <c r="B135" s="2" t="s">
        <v>22</v>
      </c>
      <c r="C135" s="3" t="s">
        <v>45</v>
      </c>
      <c r="D135" s="3" t="s">
        <v>48</v>
      </c>
      <c r="E135" s="24">
        <v>2877</v>
      </c>
      <c r="F135" s="4">
        <v>250</v>
      </c>
      <c r="G135" s="30">
        <v>350</v>
      </c>
      <c r="H135" s="33">
        <v>1006950</v>
      </c>
      <c r="I135" s="4">
        <v>20139</v>
      </c>
      <c r="J135" s="4">
        <v>986811</v>
      </c>
      <c r="K135" s="4">
        <v>748020</v>
      </c>
      <c r="L135" s="4">
        <v>238791</v>
      </c>
      <c r="M135" s="37">
        <v>41913</v>
      </c>
      <c r="N135" s="6" t="str">
        <f t="shared" si="2"/>
        <v>Q4</v>
      </c>
      <c r="O135" s="6">
        <v>10</v>
      </c>
      <c r="P135" s="3" t="s">
        <v>37</v>
      </c>
      <c r="Q135" s="7" t="s">
        <v>21</v>
      </c>
    </row>
    <row r="136" spans="1:17" ht="13" x14ac:dyDescent="0.6">
      <c r="A136" s="2" t="s">
        <v>31</v>
      </c>
      <c r="B136" s="2" t="s">
        <v>17</v>
      </c>
      <c r="C136" s="3" t="s">
        <v>45</v>
      </c>
      <c r="D136" s="3" t="s">
        <v>48</v>
      </c>
      <c r="E136" s="24">
        <v>2729</v>
      </c>
      <c r="F136" s="4">
        <v>250</v>
      </c>
      <c r="G136" s="30">
        <v>125</v>
      </c>
      <c r="H136" s="33">
        <v>341125</v>
      </c>
      <c r="I136" s="4">
        <v>6822.5</v>
      </c>
      <c r="J136" s="4">
        <v>334302.5</v>
      </c>
      <c r="K136" s="4">
        <v>327480</v>
      </c>
      <c r="L136" s="4">
        <v>6822.5</v>
      </c>
      <c r="M136" s="37">
        <v>41974</v>
      </c>
      <c r="N136" s="6" t="str">
        <f t="shared" si="2"/>
        <v>Q4</v>
      </c>
      <c r="O136" s="6">
        <v>12</v>
      </c>
      <c r="P136" s="3" t="s">
        <v>27</v>
      </c>
      <c r="Q136" s="7" t="s">
        <v>21</v>
      </c>
    </row>
    <row r="137" spans="1:17" ht="13" x14ac:dyDescent="0.6">
      <c r="A137" s="2" t="s">
        <v>16</v>
      </c>
      <c r="B137" s="21" t="s">
        <v>54</v>
      </c>
      <c r="C137" s="3" t="s">
        <v>45</v>
      </c>
      <c r="D137" s="3" t="s">
        <v>48</v>
      </c>
      <c r="E137" s="24">
        <v>266</v>
      </c>
      <c r="F137" s="4">
        <v>250</v>
      </c>
      <c r="G137" s="30">
        <v>350</v>
      </c>
      <c r="H137" s="33">
        <v>93100</v>
      </c>
      <c r="I137" s="4">
        <v>1862</v>
      </c>
      <c r="J137" s="4">
        <v>91238</v>
      </c>
      <c r="K137" s="4">
        <v>69160</v>
      </c>
      <c r="L137" s="52">
        <v>22078</v>
      </c>
      <c r="M137" s="37">
        <v>41609</v>
      </c>
      <c r="N137" s="6" t="str">
        <f t="shared" si="2"/>
        <v>Q4</v>
      </c>
      <c r="O137" s="6">
        <v>12</v>
      </c>
      <c r="P137" s="3" t="s">
        <v>27</v>
      </c>
      <c r="Q137" s="7" t="s">
        <v>38</v>
      </c>
    </row>
    <row r="138" spans="1:17" ht="13" x14ac:dyDescent="0.6">
      <c r="A138" s="2" t="s">
        <v>16</v>
      </c>
      <c r="B138" s="2" t="s">
        <v>26</v>
      </c>
      <c r="C138" s="3" t="s">
        <v>45</v>
      </c>
      <c r="D138" s="3" t="s">
        <v>48</v>
      </c>
      <c r="E138" s="24">
        <v>1940</v>
      </c>
      <c r="F138" s="4">
        <v>250</v>
      </c>
      <c r="G138" s="30">
        <v>350</v>
      </c>
      <c r="H138" s="33">
        <v>679000</v>
      </c>
      <c r="I138" s="4">
        <v>13580</v>
      </c>
      <c r="J138" s="4">
        <v>665420</v>
      </c>
      <c r="K138" s="4">
        <v>504400</v>
      </c>
      <c r="L138" s="4">
        <v>161020</v>
      </c>
      <c r="M138" s="37">
        <v>41609</v>
      </c>
      <c r="N138" s="6" t="str">
        <f t="shared" si="2"/>
        <v>Q4</v>
      </c>
      <c r="O138" s="6">
        <v>12</v>
      </c>
      <c r="P138" s="3" t="s">
        <v>27</v>
      </c>
      <c r="Q138" s="7" t="s">
        <v>38</v>
      </c>
    </row>
    <row r="139" spans="1:17" ht="13" x14ac:dyDescent="0.6">
      <c r="A139" s="2" t="s">
        <v>42</v>
      </c>
      <c r="B139" s="2" t="s">
        <v>22</v>
      </c>
      <c r="C139" s="3" t="s">
        <v>47</v>
      </c>
      <c r="D139" s="3" t="s">
        <v>48</v>
      </c>
      <c r="E139" s="24">
        <v>259</v>
      </c>
      <c r="F139" s="4">
        <v>260</v>
      </c>
      <c r="G139" s="30">
        <v>300</v>
      </c>
      <c r="H139" s="33">
        <v>77700</v>
      </c>
      <c r="I139" s="4">
        <v>1554</v>
      </c>
      <c r="J139" s="4">
        <v>76146</v>
      </c>
      <c r="K139" s="4">
        <v>64750</v>
      </c>
      <c r="L139" s="4">
        <v>11396</v>
      </c>
      <c r="M139" s="37">
        <v>41699</v>
      </c>
      <c r="N139" s="6" t="str">
        <f t="shared" si="2"/>
        <v>Q1</v>
      </c>
      <c r="O139" s="6">
        <v>3</v>
      </c>
      <c r="P139" s="3" t="s">
        <v>29</v>
      </c>
      <c r="Q139" s="7" t="s">
        <v>21</v>
      </c>
    </row>
    <row r="140" spans="1:17" ht="13" x14ac:dyDescent="0.6">
      <c r="A140" s="2" t="s">
        <v>42</v>
      </c>
      <c r="B140" s="2" t="s">
        <v>26</v>
      </c>
      <c r="C140" s="3" t="s">
        <v>47</v>
      </c>
      <c r="D140" s="3" t="s">
        <v>48</v>
      </c>
      <c r="E140" s="24">
        <v>1101</v>
      </c>
      <c r="F140" s="4">
        <v>260</v>
      </c>
      <c r="G140" s="30">
        <v>300</v>
      </c>
      <c r="H140" s="33">
        <v>330300</v>
      </c>
      <c r="I140" s="4">
        <v>6606</v>
      </c>
      <c r="J140" s="4">
        <v>323694</v>
      </c>
      <c r="K140" s="4">
        <v>275250</v>
      </c>
      <c r="L140" s="4">
        <v>48444</v>
      </c>
      <c r="M140" s="37">
        <v>41699</v>
      </c>
      <c r="N140" s="6" t="str">
        <f t="shared" si="2"/>
        <v>Q1</v>
      </c>
      <c r="O140" s="6">
        <v>3</v>
      </c>
      <c r="P140" s="3" t="s">
        <v>29</v>
      </c>
      <c r="Q140" s="7" t="s">
        <v>21</v>
      </c>
    </row>
    <row r="141" spans="1:17" ht="13" x14ac:dyDescent="0.6">
      <c r="A141" s="2" t="s">
        <v>31</v>
      </c>
      <c r="B141" s="2" t="s">
        <v>22</v>
      </c>
      <c r="C141" s="3" t="s">
        <v>47</v>
      </c>
      <c r="D141" s="3" t="s">
        <v>48</v>
      </c>
      <c r="E141" s="24">
        <v>2276</v>
      </c>
      <c r="F141" s="4">
        <v>260</v>
      </c>
      <c r="G141" s="30">
        <v>125</v>
      </c>
      <c r="H141" s="33">
        <v>284500</v>
      </c>
      <c r="I141" s="4">
        <v>5690</v>
      </c>
      <c r="J141" s="4">
        <v>278810</v>
      </c>
      <c r="K141" s="4">
        <v>273120</v>
      </c>
      <c r="L141" s="4">
        <v>5690</v>
      </c>
      <c r="M141" s="37">
        <v>41760</v>
      </c>
      <c r="N141" s="6" t="str">
        <f t="shared" si="2"/>
        <v>Q2</v>
      </c>
      <c r="O141" s="6">
        <v>5</v>
      </c>
      <c r="P141" s="3" t="s">
        <v>49</v>
      </c>
      <c r="Q141" s="7" t="s">
        <v>21</v>
      </c>
    </row>
    <row r="142" spans="1:17" ht="13" x14ac:dyDescent="0.6">
      <c r="A142" s="2" t="s">
        <v>16</v>
      </c>
      <c r="B142" s="2" t="s">
        <v>22</v>
      </c>
      <c r="C142" s="3" t="s">
        <v>47</v>
      </c>
      <c r="D142" s="3" t="s">
        <v>48</v>
      </c>
      <c r="E142" s="24">
        <v>2966</v>
      </c>
      <c r="F142" s="4">
        <v>260</v>
      </c>
      <c r="G142" s="30">
        <v>350</v>
      </c>
      <c r="H142" s="33">
        <v>1038100</v>
      </c>
      <c r="I142" s="4">
        <v>20762</v>
      </c>
      <c r="J142" s="4">
        <v>1017338</v>
      </c>
      <c r="K142" s="4">
        <v>771160</v>
      </c>
      <c r="L142" s="4">
        <v>246178</v>
      </c>
      <c r="M142" s="37">
        <v>41548</v>
      </c>
      <c r="N142" s="6" t="str">
        <f t="shared" si="2"/>
        <v>Q4</v>
      </c>
      <c r="O142" s="6">
        <v>10</v>
      </c>
      <c r="P142" s="3" t="s">
        <v>37</v>
      </c>
      <c r="Q142" s="7" t="s">
        <v>38</v>
      </c>
    </row>
    <row r="143" spans="1:17" ht="13" x14ac:dyDescent="0.6">
      <c r="A143" s="2" t="s">
        <v>16</v>
      </c>
      <c r="B143" s="21" t="s">
        <v>54</v>
      </c>
      <c r="C143" s="3" t="s">
        <v>47</v>
      </c>
      <c r="D143" s="3" t="s">
        <v>48</v>
      </c>
      <c r="E143" s="24">
        <v>1236</v>
      </c>
      <c r="F143" s="4">
        <v>260</v>
      </c>
      <c r="G143" s="30">
        <v>20</v>
      </c>
      <c r="H143" s="33">
        <v>24720</v>
      </c>
      <c r="I143" s="4">
        <v>494.4</v>
      </c>
      <c r="J143" s="4">
        <v>24225.599999999999</v>
      </c>
      <c r="K143" s="4">
        <v>12360</v>
      </c>
      <c r="L143" s="52">
        <v>11865.599999999999</v>
      </c>
      <c r="M143" s="37">
        <v>41944</v>
      </c>
      <c r="N143" s="6" t="str">
        <f t="shared" si="2"/>
        <v>Q4</v>
      </c>
      <c r="O143" s="6">
        <v>11</v>
      </c>
      <c r="P143" s="3" t="s">
        <v>43</v>
      </c>
      <c r="Q143" s="7" t="s">
        <v>21</v>
      </c>
    </row>
    <row r="144" spans="1:17" ht="13" x14ac:dyDescent="0.6">
      <c r="A144" s="2" t="s">
        <v>16</v>
      </c>
      <c r="B144" s="2" t="s">
        <v>24</v>
      </c>
      <c r="C144" s="3" t="s">
        <v>47</v>
      </c>
      <c r="D144" s="3" t="s">
        <v>48</v>
      </c>
      <c r="E144" s="24">
        <v>941</v>
      </c>
      <c r="F144" s="4">
        <v>260</v>
      </c>
      <c r="G144" s="30">
        <v>20</v>
      </c>
      <c r="H144" s="33">
        <v>18820</v>
      </c>
      <c r="I144" s="4">
        <v>376.4</v>
      </c>
      <c r="J144" s="4">
        <v>18443.599999999999</v>
      </c>
      <c r="K144" s="4">
        <v>9410</v>
      </c>
      <c r="L144" s="52">
        <v>9033.5999999999985</v>
      </c>
      <c r="M144" s="37">
        <v>41944</v>
      </c>
      <c r="N144" s="6" t="str">
        <f t="shared" si="2"/>
        <v>Q4</v>
      </c>
      <c r="O144" s="6">
        <v>11</v>
      </c>
      <c r="P144" s="3" t="s">
        <v>43</v>
      </c>
      <c r="Q144" s="7" t="s">
        <v>21</v>
      </c>
    </row>
    <row r="145" spans="1:17" ht="13" x14ac:dyDescent="0.6">
      <c r="A145" s="2" t="s">
        <v>42</v>
      </c>
      <c r="B145" s="2" t="s">
        <v>17</v>
      </c>
      <c r="C145" s="3" t="s">
        <v>47</v>
      </c>
      <c r="D145" s="3" t="s">
        <v>48</v>
      </c>
      <c r="E145" s="24">
        <v>1916</v>
      </c>
      <c r="F145" s="4">
        <v>260</v>
      </c>
      <c r="G145" s="30">
        <v>300</v>
      </c>
      <c r="H145" s="33">
        <v>574800</v>
      </c>
      <c r="I145" s="4">
        <v>11496</v>
      </c>
      <c r="J145" s="4">
        <v>563304</v>
      </c>
      <c r="K145" s="4">
        <v>479000</v>
      </c>
      <c r="L145" s="4">
        <v>84304</v>
      </c>
      <c r="M145" s="37">
        <v>41974</v>
      </c>
      <c r="N145" s="6" t="str">
        <f t="shared" si="2"/>
        <v>Q4</v>
      </c>
      <c r="O145" s="6">
        <v>12</v>
      </c>
      <c r="P145" s="3" t="s">
        <v>27</v>
      </c>
      <c r="Q145" s="7" t="s">
        <v>21</v>
      </c>
    </row>
    <row r="146" spans="1:17" ht="13" x14ac:dyDescent="0.6">
      <c r="A146" s="2" t="s">
        <v>31</v>
      </c>
      <c r="B146" s="2" t="s">
        <v>24</v>
      </c>
      <c r="C146" s="3" t="s">
        <v>18</v>
      </c>
      <c r="D146" s="3" t="s">
        <v>48</v>
      </c>
      <c r="E146" s="24">
        <v>4243.5</v>
      </c>
      <c r="F146" s="4">
        <v>3</v>
      </c>
      <c r="G146" s="30">
        <v>125</v>
      </c>
      <c r="H146" s="33">
        <v>530437.5</v>
      </c>
      <c r="I146" s="4">
        <v>15913.125</v>
      </c>
      <c r="J146" s="4">
        <v>514524.375</v>
      </c>
      <c r="K146" s="4">
        <v>509220</v>
      </c>
      <c r="L146" s="52">
        <v>5304.375</v>
      </c>
      <c r="M146" s="37">
        <v>41730</v>
      </c>
      <c r="N146" s="6" t="str">
        <f t="shared" si="2"/>
        <v>Q2</v>
      </c>
      <c r="O146" s="6">
        <v>4</v>
      </c>
      <c r="P146" s="3" t="s">
        <v>46</v>
      </c>
      <c r="Q146" s="7" t="s">
        <v>21</v>
      </c>
    </row>
    <row r="147" spans="1:17" ht="13" x14ac:dyDescent="0.6">
      <c r="A147" s="2" t="s">
        <v>16</v>
      </c>
      <c r="B147" s="2" t="s">
        <v>22</v>
      </c>
      <c r="C147" s="3" t="s">
        <v>18</v>
      </c>
      <c r="D147" s="3" t="s">
        <v>48</v>
      </c>
      <c r="E147" s="24">
        <v>2580</v>
      </c>
      <c r="F147" s="4">
        <v>3</v>
      </c>
      <c r="G147" s="30">
        <v>20</v>
      </c>
      <c r="H147" s="33">
        <v>51600</v>
      </c>
      <c r="I147" s="4">
        <v>1548</v>
      </c>
      <c r="J147" s="4">
        <v>50052</v>
      </c>
      <c r="K147" s="4">
        <v>25800</v>
      </c>
      <c r="L147" s="4">
        <v>24252</v>
      </c>
      <c r="M147" s="37">
        <v>41730</v>
      </c>
      <c r="N147" s="6" t="str">
        <f t="shared" si="2"/>
        <v>Q2</v>
      </c>
      <c r="O147" s="6">
        <v>4</v>
      </c>
      <c r="P147" s="3" t="s">
        <v>46</v>
      </c>
      <c r="Q147" s="7" t="s">
        <v>21</v>
      </c>
    </row>
    <row r="148" spans="1:17" ht="13" x14ac:dyDescent="0.6">
      <c r="A148" s="2" t="s">
        <v>42</v>
      </c>
      <c r="B148" s="2" t="s">
        <v>22</v>
      </c>
      <c r="C148" s="3" t="s">
        <v>18</v>
      </c>
      <c r="D148" s="3" t="s">
        <v>48</v>
      </c>
      <c r="E148" s="24">
        <v>689</v>
      </c>
      <c r="F148" s="4">
        <v>3</v>
      </c>
      <c r="G148" s="30">
        <v>300</v>
      </c>
      <c r="H148" s="33">
        <v>206700</v>
      </c>
      <c r="I148" s="4">
        <v>6201</v>
      </c>
      <c r="J148" s="4">
        <v>200499</v>
      </c>
      <c r="K148" s="4">
        <v>172250</v>
      </c>
      <c r="L148" s="4">
        <v>28249</v>
      </c>
      <c r="M148" s="37">
        <v>41791</v>
      </c>
      <c r="N148" s="6" t="str">
        <f t="shared" si="2"/>
        <v>Q2</v>
      </c>
      <c r="O148" s="6">
        <v>6</v>
      </c>
      <c r="P148" s="3" t="s">
        <v>25</v>
      </c>
      <c r="Q148" s="7" t="s">
        <v>21</v>
      </c>
    </row>
    <row r="149" spans="1:17" ht="13" x14ac:dyDescent="0.6">
      <c r="A149" s="2" t="s">
        <v>30</v>
      </c>
      <c r="B149" s="21" t="s">
        <v>54</v>
      </c>
      <c r="C149" s="3" t="s">
        <v>18</v>
      </c>
      <c r="D149" s="3" t="s">
        <v>48</v>
      </c>
      <c r="E149" s="24">
        <v>1947</v>
      </c>
      <c r="F149" s="4">
        <v>3</v>
      </c>
      <c r="G149" s="30">
        <v>12</v>
      </c>
      <c r="H149" s="33">
        <v>23364</v>
      </c>
      <c r="I149" s="4">
        <v>700.92</v>
      </c>
      <c r="J149" s="4">
        <v>22663.08</v>
      </c>
      <c r="K149" s="4">
        <v>5841</v>
      </c>
      <c r="L149" s="52">
        <v>16822.080000000002</v>
      </c>
      <c r="M149" s="37">
        <v>41883</v>
      </c>
      <c r="N149" s="6" t="str">
        <f t="shared" si="2"/>
        <v>Q3</v>
      </c>
      <c r="O149" s="6">
        <v>9</v>
      </c>
      <c r="P149" s="3" t="s">
        <v>36</v>
      </c>
      <c r="Q149" s="7" t="s">
        <v>21</v>
      </c>
    </row>
    <row r="150" spans="1:17" ht="13" x14ac:dyDescent="0.6">
      <c r="A150" s="2" t="s">
        <v>30</v>
      </c>
      <c r="B150" s="2" t="s">
        <v>17</v>
      </c>
      <c r="C150" s="3" t="s">
        <v>18</v>
      </c>
      <c r="D150" s="3" t="s">
        <v>48</v>
      </c>
      <c r="E150" s="24">
        <v>908</v>
      </c>
      <c r="F150" s="4">
        <v>3</v>
      </c>
      <c r="G150" s="30">
        <v>12</v>
      </c>
      <c r="H150" s="33">
        <v>10896</v>
      </c>
      <c r="I150" s="4">
        <v>326.88</v>
      </c>
      <c r="J150" s="4">
        <v>10569.12</v>
      </c>
      <c r="K150" s="4">
        <v>2724</v>
      </c>
      <c r="L150" s="4">
        <v>7845.1200000000008</v>
      </c>
      <c r="M150" s="37">
        <v>41609</v>
      </c>
      <c r="N150" s="6" t="str">
        <f t="shared" si="2"/>
        <v>Q4</v>
      </c>
      <c r="O150" s="6">
        <v>12</v>
      </c>
      <c r="P150" s="3" t="s">
        <v>27</v>
      </c>
      <c r="Q150" s="7" t="s">
        <v>38</v>
      </c>
    </row>
    <row r="151" spans="1:17" ht="13" x14ac:dyDescent="0.6">
      <c r="A151" s="2" t="s">
        <v>16</v>
      </c>
      <c r="B151" s="2" t="s">
        <v>22</v>
      </c>
      <c r="C151" s="3" t="s">
        <v>28</v>
      </c>
      <c r="D151" s="3" t="s">
        <v>48</v>
      </c>
      <c r="E151" s="24">
        <v>1958</v>
      </c>
      <c r="F151" s="4">
        <v>5</v>
      </c>
      <c r="G151" s="30">
        <v>7</v>
      </c>
      <c r="H151" s="33">
        <v>13706</v>
      </c>
      <c r="I151" s="4">
        <v>411.18</v>
      </c>
      <c r="J151" s="4">
        <v>13294.82</v>
      </c>
      <c r="K151" s="4">
        <v>9790</v>
      </c>
      <c r="L151" s="4">
        <v>3504.8199999999997</v>
      </c>
      <c r="M151" s="37">
        <v>41671</v>
      </c>
      <c r="N151" s="6" t="str">
        <f t="shared" si="2"/>
        <v>Q1</v>
      </c>
      <c r="O151" s="6">
        <v>2</v>
      </c>
      <c r="P151" s="3" t="s">
        <v>41</v>
      </c>
      <c r="Q151" s="7" t="s">
        <v>21</v>
      </c>
    </row>
    <row r="152" spans="1:17" ht="13" x14ac:dyDescent="0.6">
      <c r="A152" s="2" t="s">
        <v>30</v>
      </c>
      <c r="B152" s="2" t="s">
        <v>24</v>
      </c>
      <c r="C152" s="3" t="s">
        <v>28</v>
      </c>
      <c r="D152" s="3" t="s">
        <v>48</v>
      </c>
      <c r="E152" s="24">
        <v>1901</v>
      </c>
      <c r="F152" s="4">
        <v>5</v>
      </c>
      <c r="G152" s="30">
        <v>12</v>
      </c>
      <c r="H152" s="33">
        <v>22812</v>
      </c>
      <c r="I152" s="4">
        <v>684.36</v>
      </c>
      <c r="J152" s="4">
        <v>22127.64</v>
      </c>
      <c r="K152" s="4">
        <v>5703</v>
      </c>
      <c r="L152" s="52">
        <v>16424.64</v>
      </c>
      <c r="M152" s="37">
        <v>41791</v>
      </c>
      <c r="N152" s="6" t="str">
        <f t="shared" si="2"/>
        <v>Q2</v>
      </c>
      <c r="O152" s="6">
        <v>6</v>
      </c>
      <c r="P152" s="3" t="s">
        <v>25</v>
      </c>
      <c r="Q152" s="7" t="s">
        <v>21</v>
      </c>
    </row>
    <row r="153" spans="1:17" ht="13" x14ac:dyDescent="0.6">
      <c r="A153" s="2" t="s">
        <v>16</v>
      </c>
      <c r="B153" s="2" t="s">
        <v>24</v>
      </c>
      <c r="C153" s="3" t="s">
        <v>28</v>
      </c>
      <c r="D153" s="3" t="s">
        <v>48</v>
      </c>
      <c r="E153" s="24">
        <v>544</v>
      </c>
      <c r="F153" s="4">
        <v>5</v>
      </c>
      <c r="G153" s="30">
        <v>7</v>
      </c>
      <c r="H153" s="33">
        <v>3808</v>
      </c>
      <c r="I153" s="4">
        <v>114.24</v>
      </c>
      <c r="J153" s="4">
        <v>3693.76</v>
      </c>
      <c r="K153" s="4">
        <v>2720</v>
      </c>
      <c r="L153" s="52">
        <v>973.76000000000022</v>
      </c>
      <c r="M153" s="37">
        <v>41883</v>
      </c>
      <c r="N153" s="6" t="str">
        <f t="shared" si="2"/>
        <v>Q3</v>
      </c>
      <c r="O153" s="6">
        <v>9</v>
      </c>
      <c r="P153" s="3" t="s">
        <v>36</v>
      </c>
      <c r="Q153" s="7" t="s">
        <v>21</v>
      </c>
    </row>
    <row r="154" spans="1:17" ht="13" x14ac:dyDescent="0.6">
      <c r="A154" s="2" t="s">
        <v>16</v>
      </c>
      <c r="B154" s="2" t="s">
        <v>22</v>
      </c>
      <c r="C154" s="3" t="s">
        <v>28</v>
      </c>
      <c r="D154" s="3" t="s">
        <v>48</v>
      </c>
      <c r="E154" s="24">
        <v>1797</v>
      </c>
      <c r="F154" s="4">
        <v>5</v>
      </c>
      <c r="G154" s="30">
        <v>350</v>
      </c>
      <c r="H154" s="33">
        <v>628950</v>
      </c>
      <c r="I154" s="4">
        <v>18868.5</v>
      </c>
      <c r="J154" s="4">
        <v>610081.5</v>
      </c>
      <c r="K154" s="4">
        <v>467220</v>
      </c>
      <c r="L154" s="4">
        <v>142861.5</v>
      </c>
      <c r="M154" s="37">
        <v>41518</v>
      </c>
      <c r="N154" s="6" t="str">
        <f t="shared" si="2"/>
        <v>Q3</v>
      </c>
      <c r="O154" s="6">
        <v>9</v>
      </c>
      <c r="P154" s="3" t="s">
        <v>36</v>
      </c>
      <c r="Q154" s="7" t="s">
        <v>38</v>
      </c>
    </row>
    <row r="155" spans="1:17" ht="13" x14ac:dyDescent="0.6">
      <c r="A155" s="2" t="s">
        <v>31</v>
      </c>
      <c r="B155" s="2" t="s">
        <v>24</v>
      </c>
      <c r="C155" s="3" t="s">
        <v>28</v>
      </c>
      <c r="D155" s="3" t="s">
        <v>48</v>
      </c>
      <c r="E155" s="24">
        <v>1287</v>
      </c>
      <c r="F155" s="4">
        <v>5</v>
      </c>
      <c r="G155" s="30">
        <v>125</v>
      </c>
      <c r="H155" s="33">
        <v>160875</v>
      </c>
      <c r="I155" s="4">
        <v>4826.25</v>
      </c>
      <c r="J155" s="4">
        <v>156048.75</v>
      </c>
      <c r="K155" s="4">
        <v>154440</v>
      </c>
      <c r="L155" s="52">
        <v>1608.75</v>
      </c>
      <c r="M155" s="37">
        <v>41974</v>
      </c>
      <c r="N155" s="6" t="str">
        <f t="shared" si="2"/>
        <v>Q4</v>
      </c>
      <c r="O155" s="6">
        <v>12</v>
      </c>
      <c r="P155" s="3" t="s">
        <v>27</v>
      </c>
      <c r="Q155" s="7" t="s">
        <v>21</v>
      </c>
    </row>
    <row r="156" spans="1:17" ht="13" x14ac:dyDescent="0.6">
      <c r="A156" s="2" t="s">
        <v>31</v>
      </c>
      <c r="B156" s="2" t="s">
        <v>22</v>
      </c>
      <c r="C156" s="3" t="s">
        <v>28</v>
      </c>
      <c r="D156" s="3" t="s">
        <v>48</v>
      </c>
      <c r="E156" s="24">
        <v>1706</v>
      </c>
      <c r="F156" s="4">
        <v>5</v>
      </c>
      <c r="G156" s="30">
        <v>125</v>
      </c>
      <c r="H156" s="33">
        <v>213250</v>
      </c>
      <c r="I156" s="4">
        <v>6397.5</v>
      </c>
      <c r="J156" s="4">
        <v>206852.5</v>
      </c>
      <c r="K156" s="4">
        <v>204720</v>
      </c>
      <c r="L156" s="4">
        <v>2132.5</v>
      </c>
      <c r="M156" s="37">
        <v>41974</v>
      </c>
      <c r="N156" s="6" t="str">
        <f t="shared" si="2"/>
        <v>Q4</v>
      </c>
      <c r="O156" s="6">
        <v>12</v>
      </c>
      <c r="P156" s="3" t="s">
        <v>27</v>
      </c>
      <c r="Q156" s="7" t="s">
        <v>21</v>
      </c>
    </row>
    <row r="157" spans="1:17" ht="13" x14ac:dyDescent="0.6">
      <c r="A157" s="2" t="s">
        <v>42</v>
      </c>
      <c r="B157" s="2" t="s">
        <v>24</v>
      </c>
      <c r="C157" s="3" t="s">
        <v>40</v>
      </c>
      <c r="D157" s="3" t="s">
        <v>48</v>
      </c>
      <c r="E157" s="24">
        <v>2434.5</v>
      </c>
      <c r="F157" s="4">
        <v>10</v>
      </c>
      <c r="G157" s="30">
        <v>300</v>
      </c>
      <c r="H157" s="33">
        <v>730350</v>
      </c>
      <c r="I157" s="4">
        <v>21910.5</v>
      </c>
      <c r="J157" s="4">
        <v>708439.5</v>
      </c>
      <c r="K157" s="4">
        <v>608625</v>
      </c>
      <c r="L157" s="52">
        <v>99814.5</v>
      </c>
      <c r="M157" s="37">
        <v>41640</v>
      </c>
      <c r="N157" s="6" t="str">
        <f t="shared" si="2"/>
        <v>Q1</v>
      </c>
      <c r="O157" s="6">
        <v>1</v>
      </c>
      <c r="P157" s="3" t="s">
        <v>20</v>
      </c>
      <c r="Q157" s="7" t="s">
        <v>21</v>
      </c>
    </row>
    <row r="158" spans="1:17" ht="13" x14ac:dyDescent="0.6">
      <c r="A158" s="2" t="s">
        <v>31</v>
      </c>
      <c r="B158" s="2" t="s">
        <v>17</v>
      </c>
      <c r="C158" s="3" t="s">
        <v>40</v>
      </c>
      <c r="D158" s="3" t="s">
        <v>48</v>
      </c>
      <c r="E158" s="24">
        <v>1774</v>
      </c>
      <c r="F158" s="4">
        <v>10</v>
      </c>
      <c r="G158" s="30">
        <v>125</v>
      </c>
      <c r="H158" s="33">
        <v>221750</v>
      </c>
      <c r="I158" s="4">
        <v>6652.5</v>
      </c>
      <c r="J158" s="4">
        <v>215097.5</v>
      </c>
      <c r="K158" s="4">
        <v>212880</v>
      </c>
      <c r="L158" s="4">
        <v>2217.5</v>
      </c>
      <c r="M158" s="37">
        <v>41699</v>
      </c>
      <c r="N158" s="6" t="str">
        <f t="shared" si="2"/>
        <v>Q1</v>
      </c>
      <c r="O158" s="6">
        <v>3</v>
      </c>
      <c r="P158" s="3" t="s">
        <v>29</v>
      </c>
      <c r="Q158" s="7" t="s">
        <v>21</v>
      </c>
    </row>
    <row r="159" spans="1:17" ht="13" x14ac:dyDescent="0.6">
      <c r="A159" s="2" t="s">
        <v>30</v>
      </c>
      <c r="B159" s="2" t="s">
        <v>24</v>
      </c>
      <c r="C159" s="3" t="s">
        <v>40</v>
      </c>
      <c r="D159" s="3" t="s">
        <v>48</v>
      </c>
      <c r="E159" s="24">
        <v>1901</v>
      </c>
      <c r="F159" s="4">
        <v>10</v>
      </c>
      <c r="G159" s="30">
        <v>12</v>
      </c>
      <c r="H159" s="33">
        <v>22812</v>
      </c>
      <c r="I159" s="4">
        <v>684.36</v>
      </c>
      <c r="J159" s="4">
        <v>22127.64</v>
      </c>
      <c r="K159" s="4">
        <v>5703</v>
      </c>
      <c r="L159" s="52">
        <v>16424.64</v>
      </c>
      <c r="M159" s="37">
        <v>41791</v>
      </c>
      <c r="N159" s="6" t="str">
        <f t="shared" si="2"/>
        <v>Q2</v>
      </c>
      <c r="O159" s="6">
        <v>6</v>
      </c>
      <c r="P159" s="3" t="s">
        <v>25</v>
      </c>
      <c r="Q159" s="7" t="s">
        <v>21</v>
      </c>
    </row>
    <row r="160" spans="1:17" ht="13" x14ac:dyDescent="0.6">
      <c r="A160" s="2" t="s">
        <v>42</v>
      </c>
      <c r="B160" s="2" t="s">
        <v>22</v>
      </c>
      <c r="C160" s="3" t="s">
        <v>40</v>
      </c>
      <c r="D160" s="3" t="s">
        <v>48</v>
      </c>
      <c r="E160" s="24">
        <v>689</v>
      </c>
      <c r="F160" s="4">
        <v>10</v>
      </c>
      <c r="G160" s="30">
        <v>300</v>
      </c>
      <c r="H160" s="33">
        <v>206700</v>
      </c>
      <c r="I160" s="4">
        <v>6201</v>
      </c>
      <c r="J160" s="4">
        <v>200499</v>
      </c>
      <c r="K160" s="4">
        <v>172250</v>
      </c>
      <c r="L160" s="4">
        <v>28249</v>
      </c>
      <c r="M160" s="37">
        <v>41791</v>
      </c>
      <c r="N160" s="6" t="str">
        <f t="shared" si="2"/>
        <v>Q2</v>
      </c>
      <c r="O160" s="6">
        <v>6</v>
      </c>
      <c r="P160" s="3" t="s">
        <v>25</v>
      </c>
      <c r="Q160" s="7" t="s">
        <v>21</v>
      </c>
    </row>
    <row r="161" spans="1:17" ht="13" x14ac:dyDescent="0.6">
      <c r="A161" s="2" t="s">
        <v>31</v>
      </c>
      <c r="B161" s="2" t="s">
        <v>22</v>
      </c>
      <c r="C161" s="3" t="s">
        <v>40</v>
      </c>
      <c r="D161" s="3" t="s">
        <v>48</v>
      </c>
      <c r="E161" s="24">
        <v>1570</v>
      </c>
      <c r="F161" s="4">
        <v>10</v>
      </c>
      <c r="G161" s="30">
        <v>125</v>
      </c>
      <c r="H161" s="33">
        <v>196250</v>
      </c>
      <c r="I161" s="4">
        <v>5887.5</v>
      </c>
      <c r="J161" s="4">
        <v>190362.5</v>
      </c>
      <c r="K161" s="4">
        <v>188400</v>
      </c>
      <c r="L161" s="4">
        <v>1962.5</v>
      </c>
      <c r="M161" s="37">
        <v>41791</v>
      </c>
      <c r="N161" s="6" t="str">
        <f t="shared" si="2"/>
        <v>Q2</v>
      </c>
      <c r="O161" s="6">
        <v>6</v>
      </c>
      <c r="P161" s="3" t="s">
        <v>25</v>
      </c>
      <c r="Q161" s="7" t="s">
        <v>21</v>
      </c>
    </row>
    <row r="162" spans="1:17" ht="13" x14ac:dyDescent="0.6">
      <c r="A162" s="2" t="s">
        <v>30</v>
      </c>
      <c r="B162" s="21" t="s">
        <v>54</v>
      </c>
      <c r="C162" s="3" t="s">
        <v>40</v>
      </c>
      <c r="D162" s="3" t="s">
        <v>48</v>
      </c>
      <c r="E162" s="24">
        <v>1369.5</v>
      </c>
      <c r="F162" s="4">
        <v>10</v>
      </c>
      <c r="G162" s="30">
        <v>12</v>
      </c>
      <c r="H162" s="33">
        <v>16434</v>
      </c>
      <c r="I162" s="4">
        <v>493.02</v>
      </c>
      <c r="J162" s="4">
        <v>15940.98</v>
      </c>
      <c r="K162" s="4">
        <v>4108.5</v>
      </c>
      <c r="L162" s="52">
        <v>11832.48</v>
      </c>
      <c r="M162" s="37">
        <v>41821</v>
      </c>
      <c r="N162" s="6" t="str">
        <f t="shared" si="2"/>
        <v>Q3</v>
      </c>
      <c r="O162" s="6">
        <v>7</v>
      </c>
      <c r="P162" s="3" t="s">
        <v>32</v>
      </c>
      <c r="Q162" s="7" t="s">
        <v>21</v>
      </c>
    </row>
    <row r="163" spans="1:17" ht="13" x14ac:dyDescent="0.6">
      <c r="A163" s="2" t="s">
        <v>31</v>
      </c>
      <c r="B163" s="2" t="s">
        <v>17</v>
      </c>
      <c r="C163" s="3" t="s">
        <v>40</v>
      </c>
      <c r="D163" s="3" t="s">
        <v>48</v>
      </c>
      <c r="E163" s="24">
        <v>2009</v>
      </c>
      <c r="F163" s="4">
        <v>10</v>
      </c>
      <c r="G163" s="30">
        <v>125</v>
      </c>
      <c r="H163" s="33">
        <v>251125</v>
      </c>
      <c r="I163" s="4">
        <v>7533.75</v>
      </c>
      <c r="J163" s="4">
        <v>243591.25</v>
      </c>
      <c r="K163" s="4">
        <v>241080</v>
      </c>
      <c r="L163" s="4">
        <v>2511.25</v>
      </c>
      <c r="M163" s="37">
        <v>41913</v>
      </c>
      <c r="N163" s="6" t="str">
        <f t="shared" si="2"/>
        <v>Q4</v>
      </c>
      <c r="O163" s="6">
        <v>10</v>
      </c>
      <c r="P163" s="3" t="s">
        <v>37</v>
      </c>
      <c r="Q163" s="7" t="s">
        <v>21</v>
      </c>
    </row>
    <row r="164" spans="1:17" ht="13" x14ac:dyDescent="0.6">
      <c r="A164" s="2" t="s">
        <v>23</v>
      </c>
      <c r="B164" s="2" t="s">
        <v>22</v>
      </c>
      <c r="C164" s="3" t="s">
        <v>40</v>
      </c>
      <c r="D164" s="3" t="s">
        <v>48</v>
      </c>
      <c r="E164" s="24">
        <v>1945</v>
      </c>
      <c r="F164" s="4">
        <v>10</v>
      </c>
      <c r="G164" s="30">
        <v>15</v>
      </c>
      <c r="H164" s="33">
        <v>29175</v>
      </c>
      <c r="I164" s="4">
        <v>875.25</v>
      </c>
      <c r="J164" s="4">
        <v>28299.75</v>
      </c>
      <c r="K164" s="4">
        <v>19450</v>
      </c>
      <c r="L164" s="4">
        <v>8849.75</v>
      </c>
      <c r="M164" s="37">
        <v>41548</v>
      </c>
      <c r="N164" s="6" t="str">
        <f t="shared" si="2"/>
        <v>Q4</v>
      </c>
      <c r="O164" s="6">
        <v>10</v>
      </c>
      <c r="P164" s="3" t="s">
        <v>37</v>
      </c>
      <c r="Q164" s="7" t="s">
        <v>38</v>
      </c>
    </row>
    <row r="165" spans="1:17" ht="13" x14ac:dyDescent="0.6">
      <c r="A165" s="2" t="s">
        <v>31</v>
      </c>
      <c r="B165" s="2" t="s">
        <v>24</v>
      </c>
      <c r="C165" s="3" t="s">
        <v>40</v>
      </c>
      <c r="D165" s="3" t="s">
        <v>48</v>
      </c>
      <c r="E165" s="24">
        <v>1287</v>
      </c>
      <c r="F165" s="4">
        <v>10</v>
      </c>
      <c r="G165" s="30">
        <v>125</v>
      </c>
      <c r="H165" s="33">
        <v>160875</v>
      </c>
      <c r="I165" s="4">
        <v>4826.25</v>
      </c>
      <c r="J165" s="4">
        <v>156048.75</v>
      </c>
      <c r="K165" s="4">
        <v>154440</v>
      </c>
      <c r="L165" s="52">
        <v>1608.75</v>
      </c>
      <c r="M165" s="37">
        <v>41974</v>
      </c>
      <c r="N165" s="6" t="str">
        <f t="shared" si="2"/>
        <v>Q4</v>
      </c>
      <c r="O165" s="6">
        <v>12</v>
      </c>
      <c r="P165" s="3" t="s">
        <v>27</v>
      </c>
      <c r="Q165" s="7" t="s">
        <v>21</v>
      </c>
    </row>
    <row r="166" spans="1:17" ht="13" x14ac:dyDescent="0.6">
      <c r="A166" s="2" t="s">
        <v>31</v>
      </c>
      <c r="B166" s="2" t="s">
        <v>22</v>
      </c>
      <c r="C166" s="3" t="s">
        <v>40</v>
      </c>
      <c r="D166" s="3" t="s">
        <v>48</v>
      </c>
      <c r="E166" s="24">
        <v>1706</v>
      </c>
      <c r="F166" s="4">
        <v>10</v>
      </c>
      <c r="G166" s="30">
        <v>125</v>
      </c>
      <c r="H166" s="33">
        <v>213250</v>
      </c>
      <c r="I166" s="4">
        <v>6397.5</v>
      </c>
      <c r="J166" s="4">
        <v>206852.5</v>
      </c>
      <c r="K166" s="4">
        <v>204720</v>
      </c>
      <c r="L166" s="4">
        <v>2132.5</v>
      </c>
      <c r="M166" s="37">
        <v>41974</v>
      </c>
      <c r="N166" s="6" t="str">
        <f t="shared" si="2"/>
        <v>Q4</v>
      </c>
      <c r="O166" s="6">
        <v>12</v>
      </c>
      <c r="P166" s="3" t="s">
        <v>27</v>
      </c>
      <c r="Q166" s="7" t="s">
        <v>21</v>
      </c>
    </row>
    <row r="167" spans="1:17" ht="13" x14ac:dyDescent="0.6">
      <c r="A167" s="2" t="s">
        <v>31</v>
      </c>
      <c r="B167" s="2" t="s">
        <v>17</v>
      </c>
      <c r="C167" s="3" t="s">
        <v>44</v>
      </c>
      <c r="D167" s="3" t="s">
        <v>48</v>
      </c>
      <c r="E167" s="24">
        <v>2009</v>
      </c>
      <c r="F167" s="4">
        <v>120</v>
      </c>
      <c r="G167" s="30">
        <v>125</v>
      </c>
      <c r="H167" s="33">
        <v>251125</v>
      </c>
      <c r="I167" s="4">
        <v>7533.75</v>
      </c>
      <c r="J167" s="4">
        <v>243591.25</v>
      </c>
      <c r="K167" s="4">
        <v>241080</v>
      </c>
      <c r="L167" s="4">
        <v>2511.25</v>
      </c>
      <c r="M167" s="37">
        <v>41913</v>
      </c>
      <c r="N167" s="6" t="str">
        <f t="shared" si="2"/>
        <v>Q4</v>
      </c>
      <c r="O167" s="6">
        <v>10</v>
      </c>
      <c r="P167" s="3" t="s">
        <v>37</v>
      </c>
      <c r="Q167" s="7" t="s">
        <v>21</v>
      </c>
    </row>
    <row r="168" spans="1:17" ht="13" x14ac:dyDescent="0.6">
      <c r="A168" s="2" t="s">
        <v>42</v>
      </c>
      <c r="B168" s="21" t="s">
        <v>54</v>
      </c>
      <c r="C168" s="3" t="s">
        <v>45</v>
      </c>
      <c r="D168" s="3" t="s">
        <v>48</v>
      </c>
      <c r="E168" s="24">
        <v>2844</v>
      </c>
      <c r="F168" s="4">
        <v>250</v>
      </c>
      <c r="G168" s="30">
        <v>300</v>
      </c>
      <c r="H168" s="33">
        <v>853200</v>
      </c>
      <c r="I168" s="4">
        <v>25596</v>
      </c>
      <c r="J168" s="4">
        <v>827604</v>
      </c>
      <c r="K168" s="4">
        <v>711000</v>
      </c>
      <c r="L168" s="52">
        <v>116604</v>
      </c>
      <c r="M168" s="37">
        <v>41671</v>
      </c>
      <c r="N168" s="6" t="str">
        <f t="shared" si="2"/>
        <v>Q1</v>
      </c>
      <c r="O168" s="6">
        <v>2</v>
      </c>
      <c r="P168" s="3" t="s">
        <v>41</v>
      </c>
      <c r="Q168" s="7" t="s">
        <v>21</v>
      </c>
    </row>
    <row r="169" spans="1:17" ht="13" x14ac:dyDescent="0.6">
      <c r="A169" s="2" t="s">
        <v>30</v>
      </c>
      <c r="B169" s="2" t="s">
        <v>26</v>
      </c>
      <c r="C169" s="3" t="s">
        <v>45</v>
      </c>
      <c r="D169" s="3" t="s">
        <v>48</v>
      </c>
      <c r="E169" s="24">
        <v>1916</v>
      </c>
      <c r="F169" s="4">
        <v>250</v>
      </c>
      <c r="G169" s="30">
        <v>12</v>
      </c>
      <c r="H169" s="33">
        <v>22992</v>
      </c>
      <c r="I169" s="4">
        <v>689.76</v>
      </c>
      <c r="J169" s="4">
        <v>22302.240000000002</v>
      </c>
      <c r="K169" s="4">
        <v>5748</v>
      </c>
      <c r="L169" s="4">
        <v>16554.240000000002</v>
      </c>
      <c r="M169" s="37">
        <v>41730</v>
      </c>
      <c r="N169" s="6" t="str">
        <f t="shared" si="2"/>
        <v>Q2</v>
      </c>
      <c r="O169" s="6">
        <v>4</v>
      </c>
      <c r="P169" s="3" t="s">
        <v>46</v>
      </c>
      <c r="Q169" s="7" t="s">
        <v>21</v>
      </c>
    </row>
    <row r="170" spans="1:17" ht="13" x14ac:dyDescent="0.6">
      <c r="A170" s="2" t="s">
        <v>31</v>
      </c>
      <c r="B170" s="2" t="s">
        <v>22</v>
      </c>
      <c r="C170" s="3" t="s">
        <v>45</v>
      </c>
      <c r="D170" s="3" t="s">
        <v>48</v>
      </c>
      <c r="E170" s="24">
        <v>1570</v>
      </c>
      <c r="F170" s="4">
        <v>250</v>
      </c>
      <c r="G170" s="30">
        <v>125</v>
      </c>
      <c r="H170" s="33">
        <v>196250</v>
      </c>
      <c r="I170" s="4">
        <v>5887.5</v>
      </c>
      <c r="J170" s="4">
        <v>190362.5</v>
      </c>
      <c r="K170" s="4">
        <v>188400</v>
      </c>
      <c r="L170" s="4">
        <v>1962.5</v>
      </c>
      <c r="M170" s="37">
        <v>41791</v>
      </c>
      <c r="N170" s="6" t="str">
        <f t="shared" si="2"/>
        <v>Q2</v>
      </c>
      <c r="O170" s="6">
        <v>6</v>
      </c>
      <c r="P170" s="3" t="s">
        <v>25</v>
      </c>
      <c r="Q170" s="7" t="s">
        <v>21</v>
      </c>
    </row>
    <row r="171" spans="1:17" ht="13" x14ac:dyDescent="0.6">
      <c r="A171" s="2" t="s">
        <v>42</v>
      </c>
      <c r="B171" s="2" t="s">
        <v>17</v>
      </c>
      <c r="C171" s="3" t="s">
        <v>45</v>
      </c>
      <c r="D171" s="3" t="s">
        <v>48</v>
      </c>
      <c r="E171" s="24">
        <v>1874</v>
      </c>
      <c r="F171" s="4">
        <v>250</v>
      </c>
      <c r="G171" s="30">
        <v>300</v>
      </c>
      <c r="H171" s="33">
        <v>562200</v>
      </c>
      <c r="I171" s="4">
        <v>16866</v>
      </c>
      <c r="J171" s="4">
        <v>545334</v>
      </c>
      <c r="K171" s="4">
        <v>468500</v>
      </c>
      <c r="L171" s="4">
        <v>76834</v>
      </c>
      <c r="M171" s="37">
        <v>41852</v>
      </c>
      <c r="N171" s="6" t="str">
        <f t="shared" si="2"/>
        <v>Q3</v>
      </c>
      <c r="O171" s="6">
        <v>8</v>
      </c>
      <c r="P171" s="3" t="s">
        <v>35</v>
      </c>
      <c r="Q171" s="7" t="s">
        <v>21</v>
      </c>
    </row>
    <row r="172" spans="1:17" ht="13" x14ac:dyDescent="0.6">
      <c r="A172" s="2" t="s">
        <v>16</v>
      </c>
      <c r="B172" s="2" t="s">
        <v>26</v>
      </c>
      <c r="C172" s="3" t="s">
        <v>45</v>
      </c>
      <c r="D172" s="3" t="s">
        <v>48</v>
      </c>
      <c r="E172" s="24">
        <v>1642</v>
      </c>
      <c r="F172" s="4">
        <v>250</v>
      </c>
      <c r="G172" s="30">
        <v>350</v>
      </c>
      <c r="H172" s="33">
        <v>574700</v>
      </c>
      <c r="I172" s="4">
        <v>17241</v>
      </c>
      <c r="J172" s="4">
        <v>557459</v>
      </c>
      <c r="K172" s="4">
        <v>426920</v>
      </c>
      <c r="L172" s="4">
        <v>130539</v>
      </c>
      <c r="M172" s="37">
        <v>41852</v>
      </c>
      <c r="N172" s="6" t="str">
        <f t="shared" si="2"/>
        <v>Q3</v>
      </c>
      <c r="O172" s="6">
        <v>8</v>
      </c>
      <c r="P172" s="3" t="s">
        <v>35</v>
      </c>
      <c r="Q172" s="7" t="s">
        <v>21</v>
      </c>
    </row>
    <row r="173" spans="1:17" ht="13" x14ac:dyDescent="0.6">
      <c r="A173" s="2" t="s">
        <v>23</v>
      </c>
      <c r="B173" s="2" t="s">
        <v>22</v>
      </c>
      <c r="C173" s="3" t="s">
        <v>45</v>
      </c>
      <c r="D173" s="3" t="s">
        <v>48</v>
      </c>
      <c r="E173" s="24">
        <v>1945</v>
      </c>
      <c r="F173" s="4">
        <v>250</v>
      </c>
      <c r="G173" s="30">
        <v>15</v>
      </c>
      <c r="H173" s="33">
        <v>29175</v>
      </c>
      <c r="I173" s="4">
        <v>875.25</v>
      </c>
      <c r="J173" s="4">
        <v>28299.75</v>
      </c>
      <c r="K173" s="4">
        <v>19450</v>
      </c>
      <c r="L173" s="4">
        <v>8849.75</v>
      </c>
      <c r="M173" s="37">
        <v>41548</v>
      </c>
      <c r="N173" s="6" t="str">
        <f t="shared" si="2"/>
        <v>Q4</v>
      </c>
      <c r="O173" s="6">
        <v>10</v>
      </c>
      <c r="P173" s="3" t="s">
        <v>37</v>
      </c>
      <c r="Q173" s="7" t="s">
        <v>38</v>
      </c>
    </row>
    <row r="174" spans="1:17" ht="13" x14ac:dyDescent="0.6">
      <c r="A174" s="2" t="s">
        <v>16</v>
      </c>
      <c r="B174" s="2" t="s">
        <v>17</v>
      </c>
      <c r="C174" s="3" t="s">
        <v>18</v>
      </c>
      <c r="D174" s="3" t="s">
        <v>48</v>
      </c>
      <c r="E174" s="24">
        <v>831</v>
      </c>
      <c r="F174" s="4">
        <v>3</v>
      </c>
      <c r="G174" s="30">
        <v>20</v>
      </c>
      <c r="H174" s="33">
        <v>16620</v>
      </c>
      <c r="I174" s="4">
        <v>498.6</v>
      </c>
      <c r="J174" s="4">
        <v>16121.4</v>
      </c>
      <c r="K174" s="4">
        <v>8310</v>
      </c>
      <c r="L174" s="4">
        <v>7811.4</v>
      </c>
      <c r="M174" s="37">
        <v>41760</v>
      </c>
      <c r="N174" s="6" t="str">
        <f t="shared" si="2"/>
        <v>Q2</v>
      </c>
      <c r="O174" s="6">
        <v>5</v>
      </c>
      <c r="P174" s="3" t="s">
        <v>49</v>
      </c>
      <c r="Q174" s="7" t="s">
        <v>21</v>
      </c>
    </row>
    <row r="175" spans="1:17" ht="13" x14ac:dyDescent="0.6">
      <c r="A175" s="2" t="s">
        <v>16</v>
      </c>
      <c r="B175" s="2" t="s">
        <v>26</v>
      </c>
      <c r="C175" s="3" t="s">
        <v>40</v>
      </c>
      <c r="D175" s="3" t="s">
        <v>48</v>
      </c>
      <c r="E175" s="24">
        <v>1760</v>
      </c>
      <c r="F175" s="4">
        <v>10</v>
      </c>
      <c r="G175" s="30">
        <v>7</v>
      </c>
      <c r="H175" s="33">
        <v>12320</v>
      </c>
      <c r="I175" s="4">
        <v>369.6</v>
      </c>
      <c r="J175" s="4">
        <v>11950.4</v>
      </c>
      <c r="K175" s="4">
        <v>8800</v>
      </c>
      <c r="L175" s="4">
        <v>3150.3999999999996</v>
      </c>
      <c r="M175" s="37">
        <v>41518</v>
      </c>
      <c r="N175" s="6" t="str">
        <f t="shared" si="2"/>
        <v>Q3</v>
      </c>
      <c r="O175" s="6">
        <v>9</v>
      </c>
      <c r="P175" s="3" t="s">
        <v>36</v>
      </c>
      <c r="Q175" s="7" t="s">
        <v>38</v>
      </c>
    </row>
    <row r="176" spans="1:17" ht="13" x14ac:dyDescent="0.6">
      <c r="A176" s="2" t="s">
        <v>16</v>
      </c>
      <c r="B176" s="2" t="s">
        <v>17</v>
      </c>
      <c r="C176" s="3" t="s">
        <v>44</v>
      </c>
      <c r="D176" s="3" t="s">
        <v>48</v>
      </c>
      <c r="E176" s="24">
        <v>3850.5</v>
      </c>
      <c r="F176" s="4">
        <v>120</v>
      </c>
      <c r="G176" s="30">
        <v>20</v>
      </c>
      <c r="H176" s="33">
        <v>77010</v>
      </c>
      <c r="I176" s="4">
        <v>2310.3000000000002</v>
      </c>
      <c r="J176" s="4">
        <v>74699.700000000012</v>
      </c>
      <c r="K176" s="4">
        <v>38505</v>
      </c>
      <c r="L176" s="4">
        <v>36194.700000000004</v>
      </c>
      <c r="M176" s="37">
        <v>41730</v>
      </c>
      <c r="N176" s="6" t="str">
        <f t="shared" si="2"/>
        <v>Q2</v>
      </c>
      <c r="O176" s="6">
        <v>4</v>
      </c>
      <c r="P176" s="3" t="s">
        <v>46</v>
      </c>
      <c r="Q176" s="7" t="s">
        <v>21</v>
      </c>
    </row>
    <row r="177" spans="1:17" ht="13" x14ac:dyDescent="0.6">
      <c r="A177" s="2" t="s">
        <v>30</v>
      </c>
      <c r="B177" s="2" t="s">
        <v>22</v>
      </c>
      <c r="C177" s="3" t="s">
        <v>45</v>
      </c>
      <c r="D177" s="3" t="s">
        <v>48</v>
      </c>
      <c r="E177" s="24">
        <v>2479</v>
      </c>
      <c r="F177" s="4">
        <v>250</v>
      </c>
      <c r="G177" s="30">
        <v>12</v>
      </c>
      <c r="H177" s="33">
        <v>29748</v>
      </c>
      <c r="I177" s="4">
        <v>892.44</v>
      </c>
      <c r="J177" s="4">
        <v>28855.56</v>
      </c>
      <c r="K177" s="4">
        <v>7437</v>
      </c>
      <c r="L177" s="4">
        <v>21418.560000000001</v>
      </c>
      <c r="M177" s="37">
        <v>41640</v>
      </c>
      <c r="N177" s="6" t="str">
        <f t="shared" si="2"/>
        <v>Q1</v>
      </c>
      <c r="O177" s="6">
        <v>1</v>
      </c>
      <c r="P177" s="3" t="s">
        <v>20</v>
      </c>
      <c r="Q177" s="7" t="s">
        <v>21</v>
      </c>
    </row>
    <row r="178" spans="1:17" ht="13" x14ac:dyDescent="0.6">
      <c r="A178" s="2" t="s">
        <v>23</v>
      </c>
      <c r="B178" s="2" t="s">
        <v>26</v>
      </c>
      <c r="C178" s="3" t="s">
        <v>28</v>
      </c>
      <c r="D178" s="3" t="s">
        <v>48</v>
      </c>
      <c r="E178" s="24">
        <v>2031</v>
      </c>
      <c r="F178" s="4">
        <v>5</v>
      </c>
      <c r="G178" s="30">
        <v>15</v>
      </c>
      <c r="H178" s="33">
        <v>30465</v>
      </c>
      <c r="I178" s="4">
        <v>1218.5999999999999</v>
      </c>
      <c r="J178" s="4">
        <v>29246.400000000001</v>
      </c>
      <c r="K178" s="4">
        <v>20310</v>
      </c>
      <c r="L178" s="4">
        <v>8936.4000000000015</v>
      </c>
      <c r="M178" s="37">
        <v>41913</v>
      </c>
      <c r="N178" s="6" t="str">
        <f t="shared" si="2"/>
        <v>Q4</v>
      </c>
      <c r="O178" s="6">
        <v>10</v>
      </c>
      <c r="P178" s="3" t="s">
        <v>37</v>
      </c>
      <c r="Q178" s="7" t="s">
        <v>21</v>
      </c>
    </row>
    <row r="179" spans="1:17" ht="13" x14ac:dyDescent="0.6">
      <c r="A179" s="2" t="s">
        <v>23</v>
      </c>
      <c r="B179" s="2" t="s">
        <v>26</v>
      </c>
      <c r="C179" s="3" t="s">
        <v>40</v>
      </c>
      <c r="D179" s="3" t="s">
        <v>48</v>
      </c>
      <c r="E179" s="24">
        <v>2031</v>
      </c>
      <c r="F179" s="4">
        <v>10</v>
      </c>
      <c r="G179" s="30">
        <v>15</v>
      </c>
      <c r="H179" s="33">
        <v>30465</v>
      </c>
      <c r="I179" s="4">
        <v>1218.5999999999999</v>
      </c>
      <c r="J179" s="4">
        <v>29246.400000000001</v>
      </c>
      <c r="K179" s="4">
        <v>20310</v>
      </c>
      <c r="L179" s="4">
        <v>8936.4000000000015</v>
      </c>
      <c r="M179" s="37">
        <v>41913</v>
      </c>
      <c r="N179" s="6" t="str">
        <f t="shared" si="2"/>
        <v>Q4</v>
      </c>
      <c r="O179" s="6">
        <v>10</v>
      </c>
      <c r="P179" s="3" t="s">
        <v>37</v>
      </c>
      <c r="Q179" s="7" t="s">
        <v>21</v>
      </c>
    </row>
    <row r="180" spans="1:17" ht="13" x14ac:dyDescent="0.6">
      <c r="A180" s="2" t="s">
        <v>23</v>
      </c>
      <c r="B180" s="2" t="s">
        <v>24</v>
      </c>
      <c r="C180" s="3" t="s">
        <v>40</v>
      </c>
      <c r="D180" s="3" t="s">
        <v>48</v>
      </c>
      <c r="E180" s="24">
        <v>2261</v>
      </c>
      <c r="F180" s="4">
        <v>10</v>
      </c>
      <c r="G180" s="30">
        <v>15</v>
      </c>
      <c r="H180" s="33">
        <v>33915</v>
      </c>
      <c r="I180" s="4">
        <v>1356.6</v>
      </c>
      <c r="J180" s="4">
        <v>32558.400000000001</v>
      </c>
      <c r="K180" s="4">
        <v>22610</v>
      </c>
      <c r="L180" s="52">
        <v>9948.4000000000015</v>
      </c>
      <c r="M180" s="37">
        <v>41609</v>
      </c>
      <c r="N180" s="6" t="str">
        <f t="shared" si="2"/>
        <v>Q4</v>
      </c>
      <c r="O180" s="6">
        <v>12</v>
      </c>
      <c r="P180" s="3" t="s">
        <v>27</v>
      </c>
      <c r="Q180" s="7" t="s">
        <v>38</v>
      </c>
    </row>
    <row r="181" spans="1:17" ht="13" x14ac:dyDescent="0.6">
      <c r="A181" s="2" t="s">
        <v>16</v>
      </c>
      <c r="B181" s="21" t="s">
        <v>54</v>
      </c>
      <c r="C181" s="3" t="s">
        <v>44</v>
      </c>
      <c r="D181" s="3" t="s">
        <v>48</v>
      </c>
      <c r="E181" s="24">
        <v>736</v>
      </c>
      <c r="F181" s="4">
        <v>120</v>
      </c>
      <c r="G181" s="30">
        <v>20</v>
      </c>
      <c r="H181" s="33">
        <v>14720</v>
      </c>
      <c r="I181" s="4">
        <v>588.79999999999995</v>
      </c>
      <c r="J181" s="4">
        <v>14131.2</v>
      </c>
      <c r="K181" s="4">
        <v>7360</v>
      </c>
      <c r="L181" s="52">
        <v>6771.2000000000007</v>
      </c>
      <c r="M181" s="37">
        <v>41518</v>
      </c>
      <c r="N181" s="6" t="str">
        <f t="shared" si="2"/>
        <v>Q3</v>
      </c>
      <c r="O181" s="6">
        <v>9</v>
      </c>
      <c r="P181" s="3" t="s">
        <v>36</v>
      </c>
      <c r="Q181" s="7" t="s">
        <v>38</v>
      </c>
    </row>
    <row r="182" spans="1:17" ht="13" x14ac:dyDescent="0.6">
      <c r="A182" s="2" t="s">
        <v>16</v>
      </c>
      <c r="B182" s="2" t="s">
        <v>17</v>
      </c>
      <c r="C182" s="3" t="s">
        <v>18</v>
      </c>
      <c r="D182" s="3" t="s">
        <v>48</v>
      </c>
      <c r="E182" s="24">
        <v>2851</v>
      </c>
      <c r="F182" s="4">
        <v>3</v>
      </c>
      <c r="G182" s="30">
        <v>7</v>
      </c>
      <c r="H182" s="33">
        <v>19957</v>
      </c>
      <c r="I182" s="4">
        <v>798.28</v>
      </c>
      <c r="J182" s="4">
        <v>19158.72</v>
      </c>
      <c r="K182" s="4">
        <v>14255</v>
      </c>
      <c r="L182" s="4">
        <v>4903.7200000000012</v>
      </c>
      <c r="M182" s="37">
        <v>41548</v>
      </c>
      <c r="N182" s="6" t="str">
        <f t="shared" si="2"/>
        <v>Q4</v>
      </c>
      <c r="O182" s="6">
        <v>10</v>
      </c>
      <c r="P182" s="3" t="s">
        <v>37</v>
      </c>
      <c r="Q182" s="7" t="s">
        <v>38</v>
      </c>
    </row>
    <row r="183" spans="1:17" ht="13" x14ac:dyDescent="0.6">
      <c r="A183" s="2" t="s">
        <v>42</v>
      </c>
      <c r="B183" s="2" t="s">
        <v>22</v>
      </c>
      <c r="C183" s="3" t="s">
        <v>18</v>
      </c>
      <c r="D183" s="3" t="s">
        <v>48</v>
      </c>
      <c r="E183" s="24">
        <v>2021</v>
      </c>
      <c r="F183" s="4">
        <v>3</v>
      </c>
      <c r="G183" s="30">
        <v>300</v>
      </c>
      <c r="H183" s="33">
        <v>606300</v>
      </c>
      <c r="I183" s="4">
        <v>24252</v>
      </c>
      <c r="J183" s="4">
        <v>582048</v>
      </c>
      <c r="K183" s="4">
        <v>505250</v>
      </c>
      <c r="L183" s="4">
        <v>76798</v>
      </c>
      <c r="M183" s="37">
        <v>41913</v>
      </c>
      <c r="N183" s="6" t="str">
        <f t="shared" si="2"/>
        <v>Q4</v>
      </c>
      <c r="O183" s="6">
        <v>10</v>
      </c>
      <c r="P183" s="3" t="s">
        <v>37</v>
      </c>
      <c r="Q183" s="7" t="s">
        <v>21</v>
      </c>
    </row>
    <row r="184" spans="1:17" ht="13" x14ac:dyDescent="0.6">
      <c r="A184" s="2" t="s">
        <v>16</v>
      </c>
      <c r="B184" s="21" t="s">
        <v>54</v>
      </c>
      <c r="C184" s="3" t="s">
        <v>18</v>
      </c>
      <c r="D184" s="3" t="s">
        <v>48</v>
      </c>
      <c r="E184" s="24">
        <v>274</v>
      </c>
      <c r="F184" s="4">
        <v>3</v>
      </c>
      <c r="G184" s="30">
        <v>350</v>
      </c>
      <c r="H184" s="33">
        <v>95900</v>
      </c>
      <c r="I184" s="4">
        <v>3836</v>
      </c>
      <c r="J184" s="4">
        <v>92064</v>
      </c>
      <c r="K184" s="4">
        <v>71240</v>
      </c>
      <c r="L184" s="52">
        <v>20824</v>
      </c>
      <c r="M184" s="37">
        <v>41974</v>
      </c>
      <c r="N184" s="6" t="str">
        <f t="shared" si="2"/>
        <v>Q4</v>
      </c>
      <c r="O184" s="6">
        <v>12</v>
      </c>
      <c r="P184" s="3" t="s">
        <v>27</v>
      </c>
      <c r="Q184" s="7" t="s">
        <v>21</v>
      </c>
    </row>
    <row r="185" spans="1:17" ht="13" x14ac:dyDescent="0.6">
      <c r="A185" s="2" t="s">
        <v>23</v>
      </c>
      <c r="B185" s="2" t="s">
        <v>17</v>
      </c>
      <c r="C185" s="3" t="s">
        <v>28</v>
      </c>
      <c r="D185" s="3" t="s">
        <v>48</v>
      </c>
      <c r="E185" s="24">
        <v>1967</v>
      </c>
      <c r="F185" s="4">
        <v>5</v>
      </c>
      <c r="G185" s="30">
        <v>15</v>
      </c>
      <c r="H185" s="33">
        <v>29505</v>
      </c>
      <c r="I185" s="4">
        <v>1180.2</v>
      </c>
      <c r="J185" s="4">
        <v>28324.799999999999</v>
      </c>
      <c r="K185" s="4">
        <v>19670</v>
      </c>
      <c r="L185" s="4">
        <v>8654.7999999999993</v>
      </c>
      <c r="M185" s="37">
        <v>41699</v>
      </c>
      <c r="N185" s="6" t="str">
        <f t="shared" si="2"/>
        <v>Q1</v>
      </c>
      <c r="O185" s="6">
        <v>3</v>
      </c>
      <c r="P185" s="3" t="s">
        <v>29</v>
      </c>
      <c r="Q185" s="7" t="s">
        <v>21</v>
      </c>
    </row>
    <row r="186" spans="1:17" ht="13" x14ac:dyDescent="0.6">
      <c r="A186" s="2" t="s">
        <v>42</v>
      </c>
      <c r="B186" s="2" t="s">
        <v>22</v>
      </c>
      <c r="C186" s="3" t="s">
        <v>28</v>
      </c>
      <c r="D186" s="3" t="s">
        <v>48</v>
      </c>
      <c r="E186" s="24">
        <v>1859</v>
      </c>
      <c r="F186" s="4">
        <v>5</v>
      </c>
      <c r="G186" s="30">
        <v>300</v>
      </c>
      <c r="H186" s="33">
        <v>557700</v>
      </c>
      <c r="I186" s="4">
        <v>22308</v>
      </c>
      <c r="J186" s="4">
        <v>535392</v>
      </c>
      <c r="K186" s="4">
        <v>464750</v>
      </c>
      <c r="L186" s="4">
        <v>70642</v>
      </c>
      <c r="M186" s="37">
        <v>41852</v>
      </c>
      <c r="N186" s="6" t="str">
        <f t="shared" si="2"/>
        <v>Q3</v>
      </c>
      <c r="O186" s="6">
        <v>8</v>
      </c>
      <c r="P186" s="3" t="s">
        <v>35</v>
      </c>
      <c r="Q186" s="7" t="s">
        <v>21</v>
      </c>
    </row>
    <row r="187" spans="1:17" ht="13" x14ac:dyDescent="0.6">
      <c r="A187" s="2" t="s">
        <v>16</v>
      </c>
      <c r="B187" s="2" t="s">
        <v>17</v>
      </c>
      <c r="C187" s="3" t="s">
        <v>28</v>
      </c>
      <c r="D187" s="3" t="s">
        <v>48</v>
      </c>
      <c r="E187" s="24">
        <v>2851</v>
      </c>
      <c r="F187" s="4">
        <v>5</v>
      </c>
      <c r="G187" s="30">
        <v>7</v>
      </c>
      <c r="H187" s="33">
        <v>19957</v>
      </c>
      <c r="I187" s="4">
        <v>798.28</v>
      </c>
      <c r="J187" s="4">
        <v>19158.72</v>
      </c>
      <c r="K187" s="4">
        <v>14255</v>
      </c>
      <c r="L187" s="4">
        <v>4903.7200000000012</v>
      </c>
      <c r="M187" s="37">
        <v>41548</v>
      </c>
      <c r="N187" s="6" t="str">
        <f t="shared" si="2"/>
        <v>Q4</v>
      </c>
      <c r="O187" s="6">
        <v>10</v>
      </c>
      <c r="P187" s="3" t="s">
        <v>37</v>
      </c>
      <c r="Q187" s="7" t="s">
        <v>38</v>
      </c>
    </row>
    <row r="188" spans="1:17" ht="13" x14ac:dyDescent="0.6">
      <c r="A188" s="2" t="s">
        <v>42</v>
      </c>
      <c r="B188" s="2" t="s">
        <v>22</v>
      </c>
      <c r="C188" s="3" t="s">
        <v>28</v>
      </c>
      <c r="D188" s="3" t="s">
        <v>48</v>
      </c>
      <c r="E188" s="24">
        <v>2021</v>
      </c>
      <c r="F188" s="4">
        <v>5</v>
      </c>
      <c r="G188" s="30">
        <v>300</v>
      </c>
      <c r="H188" s="33">
        <v>606300</v>
      </c>
      <c r="I188" s="4">
        <v>24252</v>
      </c>
      <c r="J188" s="4">
        <v>582048</v>
      </c>
      <c r="K188" s="4">
        <v>505250</v>
      </c>
      <c r="L188" s="4">
        <v>76798</v>
      </c>
      <c r="M188" s="37">
        <v>41913</v>
      </c>
      <c r="N188" s="6" t="str">
        <f t="shared" si="2"/>
        <v>Q4</v>
      </c>
      <c r="O188" s="6">
        <v>10</v>
      </c>
      <c r="P188" s="3" t="s">
        <v>37</v>
      </c>
      <c r="Q188" s="7" t="s">
        <v>21</v>
      </c>
    </row>
    <row r="189" spans="1:17" ht="13" x14ac:dyDescent="0.6">
      <c r="A189" s="2" t="s">
        <v>31</v>
      </c>
      <c r="B189" s="2" t="s">
        <v>26</v>
      </c>
      <c r="C189" s="3" t="s">
        <v>28</v>
      </c>
      <c r="D189" s="3" t="s">
        <v>48</v>
      </c>
      <c r="E189" s="24">
        <v>1138</v>
      </c>
      <c r="F189" s="4">
        <v>5</v>
      </c>
      <c r="G189" s="30">
        <v>125</v>
      </c>
      <c r="H189" s="33">
        <v>142250</v>
      </c>
      <c r="I189" s="4">
        <v>5690</v>
      </c>
      <c r="J189" s="4">
        <v>136560</v>
      </c>
      <c r="K189" s="4">
        <v>136560</v>
      </c>
      <c r="L189" s="4">
        <v>0</v>
      </c>
      <c r="M189" s="37">
        <v>41974</v>
      </c>
      <c r="N189" s="6" t="str">
        <f t="shared" si="2"/>
        <v>Q4</v>
      </c>
      <c r="O189" s="6">
        <v>12</v>
      </c>
      <c r="P189" s="3" t="s">
        <v>27</v>
      </c>
      <c r="Q189" s="7" t="s">
        <v>21</v>
      </c>
    </row>
    <row r="190" spans="1:17" ht="13" x14ac:dyDescent="0.6">
      <c r="A190" s="2" t="s">
        <v>16</v>
      </c>
      <c r="B190" s="2" t="s">
        <v>17</v>
      </c>
      <c r="C190" s="3" t="s">
        <v>40</v>
      </c>
      <c r="D190" s="3" t="s">
        <v>48</v>
      </c>
      <c r="E190" s="24">
        <v>4251</v>
      </c>
      <c r="F190" s="4">
        <v>10</v>
      </c>
      <c r="G190" s="30">
        <v>7</v>
      </c>
      <c r="H190" s="33">
        <v>29757</v>
      </c>
      <c r="I190" s="4">
        <v>1190.28</v>
      </c>
      <c r="J190" s="4">
        <v>28566.720000000001</v>
      </c>
      <c r="K190" s="4">
        <v>21255</v>
      </c>
      <c r="L190" s="4">
        <v>7311.7199999999993</v>
      </c>
      <c r="M190" s="37">
        <v>41640</v>
      </c>
      <c r="N190" s="6" t="str">
        <f t="shared" si="2"/>
        <v>Q1</v>
      </c>
      <c r="O190" s="6">
        <v>1</v>
      </c>
      <c r="P190" s="3" t="s">
        <v>20</v>
      </c>
      <c r="Q190" s="7" t="s">
        <v>21</v>
      </c>
    </row>
    <row r="191" spans="1:17" ht="13" x14ac:dyDescent="0.6">
      <c r="A191" s="2" t="s">
        <v>31</v>
      </c>
      <c r="B191" s="2" t="s">
        <v>22</v>
      </c>
      <c r="C191" s="3" t="s">
        <v>40</v>
      </c>
      <c r="D191" s="3" t="s">
        <v>48</v>
      </c>
      <c r="E191" s="24">
        <v>795</v>
      </c>
      <c r="F191" s="4">
        <v>10</v>
      </c>
      <c r="G191" s="30">
        <v>125</v>
      </c>
      <c r="H191" s="33">
        <v>99375</v>
      </c>
      <c r="I191" s="4">
        <v>3975</v>
      </c>
      <c r="J191" s="4">
        <v>95400</v>
      </c>
      <c r="K191" s="4">
        <v>95400</v>
      </c>
      <c r="L191" s="4">
        <v>0</v>
      </c>
      <c r="M191" s="37">
        <v>41699</v>
      </c>
      <c r="N191" s="6" t="str">
        <f t="shared" si="2"/>
        <v>Q1</v>
      </c>
      <c r="O191" s="6">
        <v>3</v>
      </c>
      <c r="P191" s="3" t="s">
        <v>29</v>
      </c>
      <c r="Q191" s="7" t="s">
        <v>21</v>
      </c>
    </row>
    <row r="192" spans="1:17" ht="13" x14ac:dyDescent="0.6">
      <c r="A192" s="2" t="s">
        <v>42</v>
      </c>
      <c r="B192" s="2" t="s">
        <v>22</v>
      </c>
      <c r="C192" s="3" t="s">
        <v>40</v>
      </c>
      <c r="D192" s="3" t="s">
        <v>48</v>
      </c>
      <c r="E192" s="24">
        <v>1414.5</v>
      </c>
      <c r="F192" s="4">
        <v>10</v>
      </c>
      <c r="G192" s="30">
        <v>300</v>
      </c>
      <c r="H192" s="33">
        <v>424350</v>
      </c>
      <c r="I192" s="4">
        <v>16974</v>
      </c>
      <c r="J192" s="4">
        <v>407376</v>
      </c>
      <c r="K192" s="4">
        <v>353625</v>
      </c>
      <c r="L192" s="4">
        <v>53751</v>
      </c>
      <c r="M192" s="37">
        <v>41730</v>
      </c>
      <c r="N192" s="6" t="str">
        <f t="shared" si="2"/>
        <v>Q2</v>
      </c>
      <c r="O192" s="6">
        <v>4</v>
      </c>
      <c r="P192" s="3" t="s">
        <v>46</v>
      </c>
      <c r="Q192" s="7" t="s">
        <v>21</v>
      </c>
    </row>
    <row r="193" spans="1:17" ht="13" x14ac:dyDescent="0.6">
      <c r="A193" s="2" t="s">
        <v>42</v>
      </c>
      <c r="B193" s="21" t="s">
        <v>54</v>
      </c>
      <c r="C193" s="3" t="s">
        <v>40</v>
      </c>
      <c r="D193" s="3" t="s">
        <v>48</v>
      </c>
      <c r="E193" s="24">
        <v>2918</v>
      </c>
      <c r="F193" s="4">
        <v>10</v>
      </c>
      <c r="G193" s="30">
        <v>300</v>
      </c>
      <c r="H193" s="33">
        <v>875400</v>
      </c>
      <c r="I193" s="4">
        <v>35016</v>
      </c>
      <c r="J193" s="4">
        <v>840384</v>
      </c>
      <c r="K193" s="4">
        <v>729500</v>
      </c>
      <c r="L193" s="52">
        <v>110884</v>
      </c>
      <c r="M193" s="37">
        <v>41760</v>
      </c>
      <c r="N193" s="6" t="str">
        <f t="shared" si="2"/>
        <v>Q2</v>
      </c>
      <c r="O193" s="6">
        <v>5</v>
      </c>
      <c r="P193" s="3" t="s">
        <v>49</v>
      </c>
      <c r="Q193" s="7" t="s">
        <v>21</v>
      </c>
    </row>
    <row r="194" spans="1:17" ht="13" x14ac:dyDescent="0.6">
      <c r="A194" s="2" t="s">
        <v>16</v>
      </c>
      <c r="B194" s="21" t="s">
        <v>54</v>
      </c>
      <c r="C194" s="3" t="s">
        <v>40</v>
      </c>
      <c r="D194" s="3" t="s">
        <v>48</v>
      </c>
      <c r="E194" s="24">
        <v>3450</v>
      </c>
      <c r="F194" s="4">
        <v>10</v>
      </c>
      <c r="G194" s="30">
        <v>350</v>
      </c>
      <c r="H194" s="33">
        <v>1207500</v>
      </c>
      <c r="I194" s="4">
        <v>48300</v>
      </c>
      <c r="J194" s="4">
        <v>1159200</v>
      </c>
      <c r="K194" s="4">
        <v>897000</v>
      </c>
      <c r="L194" s="52">
        <v>262200</v>
      </c>
      <c r="M194" s="37">
        <v>41821</v>
      </c>
      <c r="N194" s="6" t="str">
        <f t="shared" ref="N194:N257" si="3">"Q"&amp;ROUNDUP(MONTH(M194)/3,0)</f>
        <v>Q3</v>
      </c>
      <c r="O194" s="6">
        <v>7</v>
      </c>
      <c r="P194" s="3" t="s">
        <v>32</v>
      </c>
      <c r="Q194" s="7" t="s">
        <v>21</v>
      </c>
    </row>
    <row r="195" spans="1:17" ht="13" x14ac:dyDescent="0.6">
      <c r="A195" s="2" t="s">
        <v>31</v>
      </c>
      <c r="B195" s="2" t="s">
        <v>24</v>
      </c>
      <c r="C195" s="3" t="s">
        <v>40</v>
      </c>
      <c r="D195" s="3" t="s">
        <v>48</v>
      </c>
      <c r="E195" s="24">
        <v>2988</v>
      </c>
      <c r="F195" s="4">
        <v>10</v>
      </c>
      <c r="G195" s="30">
        <v>125</v>
      </c>
      <c r="H195" s="33">
        <v>373500</v>
      </c>
      <c r="I195" s="4">
        <v>14940</v>
      </c>
      <c r="J195" s="4">
        <v>358560</v>
      </c>
      <c r="K195" s="4">
        <v>358560</v>
      </c>
      <c r="L195" s="52">
        <v>0</v>
      </c>
      <c r="M195" s="37">
        <v>41821</v>
      </c>
      <c r="N195" s="6" t="str">
        <f t="shared" si="3"/>
        <v>Q3</v>
      </c>
      <c r="O195" s="6">
        <v>7</v>
      </c>
      <c r="P195" s="3" t="s">
        <v>32</v>
      </c>
      <c r="Q195" s="7" t="s">
        <v>21</v>
      </c>
    </row>
    <row r="196" spans="1:17" ht="13" x14ac:dyDescent="0.6">
      <c r="A196" s="2" t="s">
        <v>23</v>
      </c>
      <c r="B196" s="2" t="s">
        <v>17</v>
      </c>
      <c r="C196" s="3" t="s">
        <v>40</v>
      </c>
      <c r="D196" s="3" t="s">
        <v>48</v>
      </c>
      <c r="E196" s="24">
        <v>218</v>
      </c>
      <c r="F196" s="4">
        <v>10</v>
      </c>
      <c r="G196" s="30">
        <v>15</v>
      </c>
      <c r="H196" s="33">
        <v>3270</v>
      </c>
      <c r="I196" s="4">
        <v>130.80000000000001</v>
      </c>
      <c r="J196" s="4">
        <v>3139.2</v>
      </c>
      <c r="K196" s="4">
        <v>2180</v>
      </c>
      <c r="L196" s="4">
        <v>959.19999999999982</v>
      </c>
      <c r="M196" s="37">
        <v>41883</v>
      </c>
      <c r="N196" s="6" t="str">
        <f t="shared" si="3"/>
        <v>Q3</v>
      </c>
      <c r="O196" s="6">
        <v>9</v>
      </c>
      <c r="P196" s="3" t="s">
        <v>36</v>
      </c>
      <c r="Q196" s="7" t="s">
        <v>21</v>
      </c>
    </row>
    <row r="197" spans="1:17" ht="13" x14ac:dyDescent="0.6">
      <c r="A197" s="2" t="s">
        <v>16</v>
      </c>
      <c r="B197" s="2" t="s">
        <v>17</v>
      </c>
      <c r="C197" s="3" t="s">
        <v>40</v>
      </c>
      <c r="D197" s="3" t="s">
        <v>48</v>
      </c>
      <c r="E197" s="24">
        <v>2074</v>
      </c>
      <c r="F197" s="4">
        <v>10</v>
      </c>
      <c r="G197" s="30">
        <v>20</v>
      </c>
      <c r="H197" s="33">
        <v>41480</v>
      </c>
      <c r="I197" s="4">
        <v>1659.2</v>
      </c>
      <c r="J197" s="4">
        <v>39820.800000000003</v>
      </c>
      <c r="K197" s="4">
        <v>20740</v>
      </c>
      <c r="L197" s="4">
        <v>19080.800000000003</v>
      </c>
      <c r="M197" s="37">
        <v>41883</v>
      </c>
      <c r="N197" s="6" t="str">
        <f t="shared" si="3"/>
        <v>Q3</v>
      </c>
      <c r="O197" s="6">
        <v>9</v>
      </c>
      <c r="P197" s="3" t="s">
        <v>36</v>
      </c>
      <c r="Q197" s="7" t="s">
        <v>21</v>
      </c>
    </row>
    <row r="198" spans="1:17" ht="13" x14ac:dyDescent="0.6">
      <c r="A198" s="2" t="s">
        <v>16</v>
      </c>
      <c r="B198" s="21" t="s">
        <v>54</v>
      </c>
      <c r="C198" s="3" t="s">
        <v>40</v>
      </c>
      <c r="D198" s="3" t="s">
        <v>48</v>
      </c>
      <c r="E198" s="24">
        <v>1056</v>
      </c>
      <c r="F198" s="4">
        <v>10</v>
      </c>
      <c r="G198" s="30">
        <v>20</v>
      </c>
      <c r="H198" s="33">
        <v>21120</v>
      </c>
      <c r="I198" s="4">
        <v>844.8</v>
      </c>
      <c r="J198" s="4">
        <v>20275.2</v>
      </c>
      <c r="K198" s="4">
        <v>10560</v>
      </c>
      <c r="L198" s="52">
        <v>9715.2000000000007</v>
      </c>
      <c r="M198" s="37">
        <v>41883</v>
      </c>
      <c r="N198" s="6" t="str">
        <f t="shared" si="3"/>
        <v>Q3</v>
      </c>
      <c r="O198" s="6">
        <v>9</v>
      </c>
      <c r="P198" s="3" t="s">
        <v>36</v>
      </c>
      <c r="Q198" s="7" t="s">
        <v>21</v>
      </c>
    </row>
    <row r="199" spans="1:17" ht="13" x14ac:dyDescent="0.6">
      <c r="A199" s="2" t="s">
        <v>23</v>
      </c>
      <c r="B199" s="21" t="s">
        <v>54</v>
      </c>
      <c r="C199" s="3" t="s">
        <v>40</v>
      </c>
      <c r="D199" s="3" t="s">
        <v>48</v>
      </c>
      <c r="E199" s="24">
        <v>671</v>
      </c>
      <c r="F199" s="4">
        <v>10</v>
      </c>
      <c r="G199" s="30">
        <v>15</v>
      </c>
      <c r="H199" s="33">
        <v>10065</v>
      </c>
      <c r="I199" s="4">
        <v>402.6</v>
      </c>
      <c r="J199" s="4">
        <v>9662.4</v>
      </c>
      <c r="K199" s="4">
        <v>6710</v>
      </c>
      <c r="L199" s="52">
        <v>2952.3999999999996</v>
      </c>
      <c r="M199" s="37">
        <v>41548</v>
      </c>
      <c r="N199" s="6" t="str">
        <f t="shared" si="3"/>
        <v>Q4</v>
      </c>
      <c r="O199" s="6">
        <v>10</v>
      </c>
      <c r="P199" s="3" t="s">
        <v>37</v>
      </c>
      <c r="Q199" s="7" t="s">
        <v>38</v>
      </c>
    </row>
    <row r="200" spans="1:17" ht="13" x14ac:dyDescent="0.6">
      <c r="A200" s="2" t="s">
        <v>23</v>
      </c>
      <c r="B200" s="2" t="s">
        <v>26</v>
      </c>
      <c r="C200" s="3" t="s">
        <v>40</v>
      </c>
      <c r="D200" s="3" t="s">
        <v>48</v>
      </c>
      <c r="E200" s="24">
        <v>1514</v>
      </c>
      <c r="F200" s="4">
        <v>10</v>
      </c>
      <c r="G200" s="30">
        <v>15</v>
      </c>
      <c r="H200" s="33">
        <v>22710</v>
      </c>
      <c r="I200" s="4">
        <v>908.4</v>
      </c>
      <c r="J200" s="4">
        <v>21801.599999999999</v>
      </c>
      <c r="K200" s="4">
        <v>15140</v>
      </c>
      <c r="L200" s="4">
        <v>6661.5999999999985</v>
      </c>
      <c r="M200" s="37">
        <v>41548</v>
      </c>
      <c r="N200" s="6" t="str">
        <f t="shared" si="3"/>
        <v>Q4</v>
      </c>
      <c r="O200" s="6">
        <v>10</v>
      </c>
      <c r="P200" s="3" t="s">
        <v>37</v>
      </c>
      <c r="Q200" s="7" t="s">
        <v>38</v>
      </c>
    </row>
    <row r="201" spans="1:17" ht="13" x14ac:dyDescent="0.6">
      <c r="A201" s="2" t="s">
        <v>16</v>
      </c>
      <c r="B201" s="21" t="s">
        <v>54</v>
      </c>
      <c r="C201" s="3" t="s">
        <v>40</v>
      </c>
      <c r="D201" s="3" t="s">
        <v>48</v>
      </c>
      <c r="E201" s="24">
        <v>274</v>
      </c>
      <c r="F201" s="4">
        <v>10</v>
      </c>
      <c r="G201" s="30">
        <v>350</v>
      </c>
      <c r="H201" s="33">
        <v>95900</v>
      </c>
      <c r="I201" s="4">
        <v>3836</v>
      </c>
      <c r="J201" s="4">
        <v>92064</v>
      </c>
      <c r="K201" s="4">
        <v>71240</v>
      </c>
      <c r="L201" s="52">
        <v>20824</v>
      </c>
      <c r="M201" s="37">
        <v>41974</v>
      </c>
      <c r="N201" s="6" t="str">
        <f t="shared" si="3"/>
        <v>Q4</v>
      </c>
      <c r="O201" s="6">
        <v>12</v>
      </c>
      <c r="P201" s="3" t="s">
        <v>27</v>
      </c>
      <c r="Q201" s="7" t="s">
        <v>21</v>
      </c>
    </row>
    <row r="202" spans="1:17" ht="13" x14ac:dyDescent="0.6">
      <c r="A202" s="2" t="s">
        <v>31</v>
      </c>
      <c r="B202" s="2" t="s">
        <v>26</v>
      </c>
      <c r="C202" s="3" t="s">
        <v>40</v>
      </c>
      <c r="D202" s="3" t="s">
        <v>48</v>
      </c>
      <c r="E202" s="24">
        <v>1138</v>
      </c>
      <c r="F202" s="4">
        <v>10</v>
      </c>
      <c r="G202" s="30">
        <v>125</v>
      </c>
      <c r="H202" s="33">
        <v>142250</v>
      </c>
      <c r="I202" s="4">
        <v>5690</v>
      </c>
      <c r="J202" s="4">
        <v>136560</v>
      </c>
      <c r="K202" s="4">
        <v>136560</v>
      </c>
      <c r="L202" s="4">
        <v>0</v>
      </c>
      <c r="M202" s="37">
        <v>41974</v>
      </c>
      <c r="N202" s="6" t="str">
        <f t="shared" si="3"/>
        <v>Q4</v>
      </c>
      <c r="O202" s="6">
        <v>12</v>
      </c>
      <c r="P202" s="3" t="s">
        <v>27</v>
      </c>
      <c r="Q202" s="7" t="s">
        <v>21</v>
      </c>
    </row>
    <row r="203" spans="1:17" ht="13" x14ac:dyDescent="0.6">
      <c r="A203" s="2" t="s">
        <v>30</v>
      </c>
      <c r="B203" s="21" t="s">
        <v>54</v>
      </c>
      <c r="C203" s="3" t="s">
        <v>44</v>
      </c>
      <c r="D203" s="3" t="s">
        <v>48</v>
      </c>
      <c r="E203" s="24">
        <v>1465</v>
      </c>
      <c r="F203" s="4">
        <v>120</v>
      </c>
      <c r="G203" s="30">
        <v>12</v>
      </c>
      <c r="H203" s="33">
        <v>17580</v>
      </c>
      <c r="I203" s="4">
        <v>703.2</v>
      </c>
      <c r="J203" s="4">
        <v>16876.8</v>
      </c>
      <c r="K203" s="4">
        <v>4395</v>
      </c>
      <c r="L203" s="52">
        <v>12481.8</v>
      </c>
      <c r="M203" s="37">
        <v>41699</v>
      </c>
      <c r="N203" s="6" t="str">
        <f t="shared" si="3"/>
        <v>Q1</v>
      </c>
      <c r="O203" s="6">
        <v>3</v>
      </c>
      <c r="P203" s="3" t="s">
        <v>29</v>
      </c>
      <c r="Q203" s="7" t="s">
        <v>21</v>
      </c>
    </row>
    <row r="204" spans="1:17" ht="13" x14ac:dyDescent="0.6">
      <c r="A204" s="2" t="s">
        <v>16</v>
      </c>
      <c r="B204" s="2" t="s">
        <v>17</v>
      </c>
      <c r="C204" s="3" t="s">
        <v>44</v>
      </c>
      <c r="D204" s="3" t="s">
        <v>48</v>
      </c>
      <c r="E204" s="24">
        <v>2646</v>
      </c>
      <c r="F204" s="4">
        <v>120</v>
      </c>
      <c r="G204" s="30">
        <v>20</v>
      </c>
      <c r="H204" s="33">
        <v>52920</v>
      </c>
      <c r="I204" s="4">
        <v>2116.8000000000002</v>
      </c>
      <c r="J204" s="4">
        <v>50803.199999999997</v>
      </c>
      <c r="K204" s="4">
        <v>26460</v>
      </c>
      <c r="L204" s="4">
        <v>24343.199999999997</v>
      </c>
      <c r="M204" s="37">
        <v>41518</v>
      </c>
      <c r="N204" s="6" t="str">
        <f t="shared" si="3"/>
        <v>Q3</v>
      </c>
      <c r="O204" s="6">
        <v>9</v>
      </c>
      <c r="P204" s="3" t="s">
        <v>36</v>
      </c>
      <c r="Q204" s="7" t="s">
        <v>38</v>
      </c>
    </row>
    <row r="205" spans="1:17" ht="13" x14ac:dyDescent="0.6">
      <c r="A205" s="2" t="s">
        <v>16</v>
      </c>
      <c r="B205" s="2" t="s">
        <v>24</v>
      </c>
      <c r="C205" s="3" t="s">
        <v>44</v>
      </c>
      <c r="D205" s="3" t="s">
        <v>48</v>
      </c>
      <c r="E205" s="24">
        <v>2177</v>
      </c>
      <c r="F205" s="4">
        <v>120</v>
      </c>
      <c r="G205" s="30">
        <v>350</v>
      </c>
      <c r="H205" s="33">
        <v>761950</v>
      </c>
      <c r="I205" s="4">
        <v>30478</v>
      </c>
      <c r="J205" s="4">
        <v>731472</v>
      </c>
      <c r="K205" s="4">
        <v>566020</v>
      </c>
      <c r="L205" s="52">
        <v>165452</v>
      </c>
      <c r="M205" s="37">
        <v>41913</v>
      </c>
      <c r="N205" s="6" t="str">
        <f t="shared" si="3"/>
        <v>Q4</v>
      </c>
      <c r="O205" s="6">
        <v>10</v>
      </c>
      <c r="P205" s="3" t="s">
        <v>37</v>
      </c>
      <c r="Q205" s="7" t="s">
        <v>21</v>
      </c>
    </row>
    <row r="206" spans="1:17" ht="13" x14ac:dyDescent="0.6">
      <c r="A206" s="2" t="s">
        <v>30</v>
      </c>
      <c r="B206" s="2" t="s">
        <v>24</v>
      </c>
      <c r="C206" s="3" t="s">
        <v>45</v>
      </c>
      <c r="D206" s="3" t="s">
        <v>48</v>
      </c>
      <c r="E206" s="24">
        <v>866</v>
      </c>
      <c r="F206" s="4">
        <v>250</v>
      </c>
      <c r="G206" s="30">
        <v>12</v>
      </c>
      <c r="H206" s="33">
        <v>10392</v>
      </c>
      <c r="I206" s="4">
        <v>415.68</v>
      </c>
      <c r="J206" s="4">
        <v>9976.32</v>
      </c>
      <c r="K206" s="4">
        <v>2598</v>
      </c>
      <c r="L206" s="52">
        <v>7378.32</v>
      </c>
      <c r="M206" s="37">
        <v>41760</v>
      </c>
      <c r="N206" s="6" t="str">
        <f t="shared" si="3"/>
        <v>Q2</v>
      </c>
      <c r="O206" s="6">
        <v>5</v>
      </c>
      <c r="P206" s="3" t="s">
        <v>49</v>
      </c>
      <c r="Q206" s="7" t="s">
        <v>21</v>
      </c>
    </row>
    <row r="207" spans="1:17" ht="13" x14ac:dyDescent="0.6">
      <c r="A207" s="2" t="s">
        <v>16</v>
      </c>
      <c r="B207" s="21" t="s">
        <v>54</v>
      </c>
      <c r="C207" s="3" t="s">
        <v>45</v>
      </c>
      <c r="D207" s="3" t="s">
        <v>48</v>
      </c>
      <c r="E207" s="24">
        <v>349</v>
      </c>
      <c r="F207" s="4">
        <v>250</v>
      </c>
      <c r="G207" s="30">
        <v>350</v>
      </c>
      <c r="H207" s="33">
        <v>122150</v>
      </c>
      <c r="I207" s="4">
        <v>4886</v>
      </c>
      <c r="J207" s="4">
        <v>117264</v>
      </c>
      <c r="K207" s="4">
        <v>90740</v>
      </c>
      <c r="L207" s="52">
        <v>26524</v>
      </c>
      <c r="M207" s="37">
        <v>41518</v>
      </c>
      <c r="N207" s="6" t="str">
        <f t="shared" si="3"/>
        <v>Q3</v>
      </c>
      <c r="O207" s="6">
        <v>9</v>
      </c>
      <c r="P207" s="3" t="s">
        <v>36</v>
      </c>
      <c r="Q207" s="7" t="s">
        <v>38</v>
      </c>
    </row>
    <row r="208" spans="1:17" ht="13" x14ac:dyDescent="0.6">
      <c r="A208" s="2" t="s">
        <v>16</v>
      </c>
      <c r="B208" s="2" t="s">
        <v>24</v>
      </c>
      <c r="C208" s="3" t="s">
        <v>45</v>
      </c>
      <c r="D208" s="3" t="s">
        <v>48</v>
      </c>
      <c r="E208" s="24">
        <v>2177</v>
      </c>
      <c r="F208" s="4">
        <v>250</v>
      </c>
      <c r="G208" s="30">
        <v>350</v>
      </c>
      <c r="H208" s="33">
        <v>761950</v>
      </c>
      <c r="I208" s="4">
        <v>30478</v>
      </c>
      <c r="J208" s="4">
        <v>731472</v>
      </c>
      <c r="K208" s="4">
        <v>566020</v>
      </c>
      <c r="L208" s="52">
        <v>165452</v>
      </c>
      <c r="M208" s="37">
        <v>41913</v>
      </c>
      <c r="N208" s="6" t="str">
        <f t="shared" si="3"/>
        <v>Q4</v>
      </c>
      <c r="O208" s="6">
        <v>10</v>
      </c>
      <c r="P208" s="3" t="s">
        <v>37</v>
      </c>
      <c r="Q208" s="7" t="s">
        <v>21</v>
      </c>
    </row>
    <row r="209" spans="1:17" ht="13" x14ac:dyDescent="0.6">
      <c r="A209" s="2" t="s">
        <v>23</v>
      </c>
      <c r="B209" s="2" t="s">
        <v>26</v>
      </c>
      <c r="C209" s="3" t="s">
        <v>45</v>
      </c>
      <c r="D209" s="3" t="s">
        <v>48</v>
      </c>
      <c r="E209" s="24">
        <v>1514</v>
      </c>
      <c r="F209" s="4">
        <v>250</v>
      </c>
      <c r="G209" s="30">
        <v>15</v>
      </c>
      <c r="H209" s="33">
        <v>22710</v>
      </c>
      <c r="I209" s="4">
        <v>908.4</v>
      </c>
      <c r="J209" s="4">
        <v>21801.599999999999</v>
      </c>
      <c r="K209" s="4">
        <v>15140</v>
      </c>
      <c r="L209" s="4">
        <v>6661.5999999999985</v>
      </c>
      <c r="M209" s="37">
        <v>41548</v>
      </c>
      <c r="N209" s="6" t="str">
        <f t="shared" si="3"/>
        <v>Q4</v>
      </c>
      <c r="O209" s="6">
        <v>10</v>
      </c>
      <c r="P209" s="3" t="s">
        <v>37</v>
      </c>
      <c r="Q209" s="7" t="s">
        <v>38</v>
      </c>
    </row>
    <row r="210" spans="1:17" ht="13" x14ac:dyDescent="0.6">
      <c r="A210" s="2" t="s">
        <v>16</v>
      </c>
      <c r="B210" s="2" t="s">
        <v>26</v>
      </c>
      <c r="C210" s="3" t="s">
        <v>47</v>
      </c>
      <c r="D210" s="3" t="s">
        <v>48</v>
      </c>
      <c r="E210" s="24">
        <v>1865</v>
      </c>
      <c r="F210" s="4">
        <v>260</v>
      </c>
      <c r="G210" s="30">
        <v>350</v>
      </c>
      <c r="H210" s="33">
        <v>652750</v>
      </c>
      <c r="I210" s="4">
        <v>26110</v>
      </c>
      <c r="J210" s="4">
        <v>626640</v>
      </c>
      <c r="K210" s="4">
        <v>484900</v>
      </c>
      <c r="L210" s="4">
        <v>141740</v>
      </c>
      <c r="M210" s="37">
        <v>41671</v>
      </c>
      <c r="N210" s="6" t="str">
        <f t="shared" si="3"/>
        <v>Q1</v>
      </c>
      <c r="O210" s="6">
        <v>2</v>
      </c>
      <c r="P210" s="3" t="s">
        <v>41</v>
      </c>
      <c r="Q210" s="7" t="s">
        <v>21</v>
      </c>
    </row>
    <row r="211" spans="1:17" ht="13" x14ac:dyDescent="0.6">
      <c r="A211" s="2" t="s">
        <v>31</v>
      </c>
      <c r="B211" s="2" t="s">
        <v>26</v>
      </c>
      <c r="C211" s="3" t="s">
        <v>47</v>
      </c>
      <c r="D211" s="3" t="s">
        <v>48</v>
      </c>
      <c r="E211" s="24">
        <v>1074</v>
      </c>
      <c r="F211" s="4">
        <v>260</v>
      </c>
      <c r="G211" s="30">
        <v>125</v>
      </c>
      <c r="H211" s="33">
        <v>134250</v>
      </c>
      <c r="I211" s="4">
        <v>5370</v>
      </c>
      <c r="J211" s="4">
        <v>128880</v>
      </c>
      <c r="K211" s="4">
        <v>128880</v>
      </c>
      <c r="L211" s="4">
        <v>0</v>
      </c>
      <c r="M211" s="37">
        <v>41730</v>
      </c>
      <c r="N211" s="6" t="str">
        <f t="shared" si="3"/>
        <v>Q2</v>
      </c>
      <c r="O211" s="6">
        <v>4</v>
      </c>
      <c r="P211" s="3" t="s">
        <v>46</v>
      </c>
      <c r="Q211" s="7" t="s">
        <v>21</v>
      </c>
    </row>
    <row r="212" spans="1:17" ht="13" x14ac:dyDescent="0.6">
      <c r="A212" s="2" t="s">
        <v>16</v>
      </c>
      <c r="B212" s="2" t="s">
        <v>22</v>
      </c>
      <c r="C212" s="3" t="s">
        <v>47</v>
      </c>
      <c r="D212" s="3" t="s">
        <v>48</v>
      </c>
      <c r="E212" s="24">
        <v>1907</v>
      </c>
      <c r="F212" s="4">
        <v>260</v>
      </c>
      <c r="G212" s="30">
        <v>350</v>
      </c>
      <c r="H212" s="33">
        <v>667450</v>
      </c>
      <c r="I212" s="4">
        <v>26698</v>
      </c>
      <c r="J212" s="4">
        <v>640752</v>
      </c>
      <c r="K212" s="4">
        <v>495820</v>
      </c>
      <c r="L212" s="4">
        <v>144932</v>
      </c>
      <c r="M212" s="37">
        <v>41883</v>
      </c>
      <c r="N212" s="6" t="str">
        <f t="shared" si="3"/>
        <v>Q3</v>
      </c>
      <c r="O212" s="6">
        <v>9</v>
      </c>
      <c r="P212" s="3" t="s">
        <v>36</v>
      </c>
      <c r="Q212" s="7" t="s">
        <v>21</v>
      </c>
    </row>
    <row r="213" spans="1:17" ht="13" x14ac:dyDescent="0.6">
      <c r="A213" s="2" t="s">
        <v>23</v>
      </c>
      <c r="B213" s="21" t="s">
        <v>54</v>
      </c>
      <c r="C213" s="3" t="s">
        <v>47</v>
      </c>
      <c r="D213" s="3" t="s">
        <v>48</v>
      </c>
      <c r="E213" s="24">
        <v>671</v>
      </c>
      <c r="F213" s="4">
        <v>260</v>
      </c>
      <c r="G213" s="30">
        <v>15</v>
      </c>
      <c r="H213" s="33">
        <v>10065</v>
      </c>
      <c r="I213" s="4">
        <v>402.6</v>
      </c>
      <c r="J213" s="4">
        <v>9662.4</v>
      </c>
      <c r="K213" s="4">
        <v>6710</v>
      </c>
      <c r="L213" s="52">
        <v>2952.3999999999996</v>
      </c>
      <c r="M213" s="37">
        <v>41548</v>
      </c>
      <c r="N213" s="6" t="str">
        <f t="shared" si="3"/>
        <v>Q4</v>
      </c>
      <c r="O213" s="6">
        <v>10</v>
      </c>
      <c r="P213" s="3" t="s">
        <v>37</v>
      </c>
      <c r="Q213" s="7" t="s">
        <v>38</v>
      </c>
    </row>
    <row r="214" spans="1:17" ht="13" x14ac:dyDescent="0.6">
      <c r="A214" s="2" t="s">
        <v>16</v>
      </c>
      <c r="B214" s="2" t="s">
        <v>17</v>
      </c>
      <c r="C214" s="3" t="s">
        <v>47</v>
      </c>
      <c r="D214" s="3" t="s">
        <v>48</v>
      </c>
      <c r="E214" s="24">
        <v>1778</v>
      </c>
      <c r="F214" s="4">
        <v>260</v>
      </c>
      <c r="G214" s="30">
        <v>350</v>
      </c>
      <c r="H214" s="33">
        <v>622300</v>
      </c>
      <c r="I214" s="4">
        <v>24892</v>
      </c>
      <c r="J214" s="4">
        <v>597408</v>
      </c>
      <c r="K214" s="4">
        <v>462280</v>
      </c>
      <c r="L214" s="4">
        <v>135128</v>
      </c>
      <c r="M214" s="37">
        <v>41609</v>
      </c>
      <c r="N214" s="6" t="str">
        <f t="shared" si="3"/>
        <v>Q4</v>
      </c>
      <c r="O214" s="6">
        <v>12</v>
      </c>
      <c r="P214" s="3" t="s">
        <v>27</v>
      </c>
      <c r="Q214" s="7" t="s">
        <v>38</v>
      </c>
    </row>
    <row r="215" spans="1:17" ht="13" x14ac:dyDescent="0.6">
      <c r="A215" s="2" t="s">
        <v>16</v>
      </c>
      <c r="B215" s="2" t="s">
        <v>22</v>
      </c>
      <c r="C215" s="3" t="s">
        <v>28</v>
      </c>
      <c r="D215" s="3" t="s">
        <v>50</v>
      </c>
      <c r="E215" s="24">
        <v>1159</v>
      </c>
      <c r="F215" s="4">
        <v>5</v>
      </c>
      <c r="G215" s="30">
        <v>7</v>
      </c>
      <c r="H215" s="33">
        <v>8113</v>
      </c>
      <c r="I215" s="4">
        <v>405.65</v>
      </c>
      <c r="J215" s="4">
        <v>7707.35</v>
      </c>
      <c r="K215" s="4">
        <v>5795</v>
      </c>
      <c r="L215" s="4">
        <v>1912.3500000000004</v>
      </c>
      <c r="M215" s="37">
        <v>41548</v>
      </c>
      <c r="N215" s="6" t="str">
        <f t="shared" si="3"/>
        <v>Q4</v>
      </c>
      <c r="O215" s="6">
        <v>10</v>
      </c>
      <c r="P215" s="3" t="s">
        <v>37</v>
      </c>
      <c r="Q215" s="7" t="s">
        <v>38</v>
      </c>
    </row>
    <row r="216" spans="1:17" ht="13" x14ac:dyDescent="0.6">
      <c r="A216" s="2" t="s">
        <v>16</v>
      </c>
      <c r="B216" s="2" t="s">
        <v>22</v>
      </c>
      <c r="C216" s="3" t="s">
        <v>40</v>
      </c>
      <c r="D216" s="3" t="s">
        <v>50</v>
      </c>
      <c r="E216" s="24">
        <v>1372</v>
      </c>
      <c r="F216" s="4">
        <v>10</v>
      </c>
      <c r="G216" s="30">
        <v>7</v>
      </c>
      <c r="H216" s="33">
        <v>9604</v>
      </c>
      <c r="I216" s="4">
        <v>480.2</v>
      </c>
      <c r="J216" s="4">
        <v>9123.7999999999993</v>
      </c>
      <c r="K216" s="4">
        <v>6860</v>
      </c>
      <c r="L216" s="4">
        <v>2263.7999999999993</v>
      </c>
      <c r="M216" s="37">
        <v>41640</v>
      </c>
      <c r="N216" s="6" t="str">
        <f t="shared" si="3"/>
        <v>Q1</v>
      </c>
      <c r="O216" s="6">
        <v>1</v>
      </c>
      <c r="P216" s="3" t="s">
        <v>20</v>
      </c>
      <c r="Q216" s="7" t="s">
        <v>21</v>
      </c>
    </row>
    <row r="217" spans="1:17" ht="13" x14ac:dyDescent="0.6">
      <c r="A217" s="2" t="s">
        <v>16</v>
      </c>
      <c r="B217" s="2" t="s">
        <v>17</v>
      </c>
      <c r="C217" s="3" t="s">
        <v>40</v>
      </c>
      <c r="D217" s="3" t="s">
        <v>50</v>
      </c>
      <c r="E217" s="24">
        <v>2349</v>
      </c>
      <c r="F217" s="4">
        <v>10</v>
      </c>
      <c r="G217" s="30">
        <v>7</v>
      </c>
      <c r="H217" s="33">
        <v>16443</v>
      </c>
      <c r="I217" s="4">
        <v>822.15</v>
      </c>
      <c r="J217" s="4">
        <v>15620.85</v>
      </c>
      <c r="K217" s="4">
        <v>11745</v>
      </c>
      <c r="L217" s="4">
        <v>3875.8500000000004</v>
      </c>
      <c r="M217" s="37">
        <v>41518</v>
      </c>
      <c r="N217" s="6" t="str">
        <f t="shared" si="3"/>
        <v>Q3</v>
      </c>
      <c r="O217" s="6">
        <v>9</v>
      </c>
      <c r="P217" s="3" t="s">
        <v>36</v>
      </c>
      <c r="Q217" s="7" t="s">
        <v>38</v>
      </c>
    </row>
    <row r="218" spans="1:17" ht="13" x14ac:dyDescent="0.6">
      <c r="A218" s="2" t="s">
        <v>16</v>
      </c>
      <c r="B218" s="2" t="s">
        <v>26</v>
      </c>
      <c r="C218" s="3" t="s">
        <v>40</v>
      </c>
      <c r="D218" s="3" t="s">
        <v>50</v>
      </c>
      <c r="E218" s="24">
        <v>2689</v>
      </c>
      <c r="F218" s="4">
        <v>10</v>
      </c>
      <c r="G218" s="30">
        <v>7</v>
      </c>
      <c r="H218" s="33">
        <v>18823</v>
      </c>
      <c r="I218" s="4">
        <v>941.15</v>
      </c>
      <c r="J218" s="4">
        <v>17881.849999999999</v>
      </c>
      <c r="K218" s="4">
        <v>13445</v>
      </c>
      <c r="L218" s="4">
        <v>4436.8499999999985</v>
      </c>
      <c r="M218" s="37">
        <v>41913</v>
      </c>
      <c r="N218" s="6" t="str">
        <f t="shared" si="3"/>
        <v>Q4</v>
      </c>
      <c r="O218" s="6">
        <v>10</v>
      </c>
      <c r="P218" s="3" t="s">
        <v>37</v>
      </c>
      <c r="Q218" s="7" t="s">
        <v>21</v>
      </c>
    </row>
    <row r="219" spans="1:17" ht="13" x14ac:dyDescent="0.6">
      <c r="A219" s="2" t="s">
        <v>30</v>
      </c>
      <c r="B219" s="2" t="s">
        <v>17</v>
      </c>
      <c r="C219" s="3" t="s">
        <v>40</v>
      </c>
      <c r="D219" s="3" t="s">
        <v>50</v>
      </c>
      <c r="E219" s="24">
        <v>2431</v>
      </c>
      <c r="F219" s="4">
        <v>10</v>
      </c>
      <c r="G219" s="30">
        <v>12</v>
      </c>
      <c r="H219" s="33">
        <v>29172</v>
      </c>
      <c r="I219" s="4">
        <v>1458.6</v>
      </c>
      <c r="J219" s="4">
        <v>27713.4</v>
      </c>
      <c r="K219" s="4">
        <v>7293</v>
      </c>
      <c r="L219" s="4">
        <v>20420.400000000001</v>
      </c>
      <c r="M219" s="37">
        <v>41974</v>
      </c>
      <c r="N219" s="6" t="str">
        <f t="shared" si="3"/>
        <v>Q4</v>
      </c>
      <c r="O219" s="6">
        <v>12</v>
      </c>
      <c r="P219" s="3" t="s">
        <v>27</v>
      </c>
      <c r="Q219" s="7" t="s">
        <v>21</v>
      </c>
    </row>
    <row r="220" spans="1:17" ht="13" x14ac:dyDescent="0.6">
      <c r="A220" s="2" t="s">
        <v>30</v>
      </c>
      <c r="B220" s="2" t="s">
        <v>17</v>
      </c>
      <c r="C220" s="3" t="s">
        <v>44</v>
      </c>
      <c r="D220" s="3" t="s">
        <v>50</v>
      </c>
      <c r="E220" s="24">
        <v>2431</v>
      </c>
      <c r="F220" s="4">
        <v>120</v>
      </c>
      <c r="G220" s="30">
        <v>12</v>
      </c>
      <c r="H220" s="33">
        <v>29172</v>
      </c>
      <c r="I220" s="4">
        <v>1458.6</v>
      </c>
      <c r="J220" s="4">
        <v>27713.4</v>
      </c>
      <c r="K220" s="4">
        <v>7293</v>
      </c>
      <c r="L220" s="4">
        <v>20420.400000000001</v>
      </c>
      <c r="M220" s="37">
        <v>41974</v>
      </c>
      <c r="N220" s="6" t="str">
        <f t="shared" si="3"/>
        <v>Q4</v>
      </c>
      <c r="O220" s="6">
        <v>12</v>
      </c>
      <c r="P220" s="3" t="s">
        <v>27</v>
      </c>
      <c r="Q220" s="7" t="s">
        <v>21</v>
      </c>
    </row>
    <row r="221" spans="1:17" ht="13" x14ac:dyDescent="0.6">
      <c r="A221" s="2" t="s">
        <v>16</v>
      </c>
      <c r="B221" s="2" t="s">
        <v>26</v>
      </c>
      <c r="C221" s="3" t="s">
        <v>45</v>
      </c>
      <c r="D221" s="3" t="s">
        <v>50</v>
      </c>
      <c r="E221" s="24">
        <v>2689</v>
      </c>
      <c r="F221" s="4">
        <v>250</v>
      </c>
      <c r="G221" s="30">
        <v>7</v>
      </c>
      <c r="H221" s="33">
        <v>18823</v>
      </c>
      <c r="I221" s="4">
        <v>941.15</v>
      </c>
      <c r="J221" s="4">
        <v>17881.849999999999</v>
      </c>
      <c r="K221" s="4">
        <v>13445</v>
      </c>
      <c r="L221" s="4">
        <v>4436.8499999999985</v>
      </c>
      <c r="M221" s="37">
        <v>41913</v>
      </c>
      <c r="N221" s="6" t="str">
        <f t="shared" si="3"/>
        <v>Q4</v>
      </c>
      <c r="O221" s="6">
        <v>10</v>
      </c>
      <c r="P221" s="3" t="s">
        <v>37</v>
      </c>
      <c r="Q221" s="7" t="s">
        <v>21</v>
      </c>
    </row>
    <row r="222" spans="1:17" ht="13" x14ac:dyDescent="0.6">
      <c r="A222" s="2" t="s">
        <v>16</v>
      </c>
      <c r="B222" s="2" t="s">
        <v>26</v>
      </c>
      <c r="C222" s="3" t="s">
        <v>47</v>
      </c>
      <c r="D222" s="3" t="s">
        <v>50</v>
      </c>
      <c r="E222" s="24">
        <v>1683</v>
      </c>
      <c r="F222" s="4">
        <v>260</v>
      </c>
      <c r="G222" s="30">
        <v>7</v>
      </c>
      <c r="H222" s="33">
        <v>11781</v>
      </c>
      <c r="I222" s="4">
        <v>589.04999999999995</v>
      </c>
      <c r="J222" s="4">
        <v>11191.95</v>
      </c>
      <c r="K222" s="4">
        <v>8415</v>
      </c>
      <c r="L222" s="4">
        <v>2776.9500000000007</v>
      </c>
      <c r="M222" s="37">
        <v>41821</v>
      </c>
      <c r="N222" s="6" t="str">
        <f t="shared" si="3"/>
        <v>Q3</v>
      </c>
      <c r="O222" s="6">
        <v>7</v>
      </c>
      <c r="P222" s="3" t="s">
        <v>32</v>
      </c>
      <c r="Q222" s="7" t="s">
        <v>21</v>
      </c>
    </row>
    <row r="223" spans="1:17" ht="13" x14ac:dyDescent="0.6">
      <c r="A223" s="2" t="s">
        <v>30</v>
      </c>
      <c r="B223" s="2" t="s">
        <v>26</v>
      </c>
      <c r="C223" s="3" t="s">
        <v>47</v>
      </c>
      <c r="D223" s="3" t="s">
        <v>50</v>
      </c>
      <c r="E223" s="24">
        <v>1123</v>
      </c>
      <c r="F223" s="4">
        <v>260</v>
      </c>
      <c r="G223" s="30">
        <v>12</v>
      </c>
      <c r="H223" s="33">
        <v>13476</v>
      </c>
      <c r="I223" s="4">
        <v>673.8</v>
      </c>
      <c r="J223" s="4">
        <v>12802.2</v>
      </c>
      <c r="K223" s="4">
        <v>3369</v>
      </c>
      <c r="L223" s="4">
        <v>9433.2000000000007</v>
      </c>
      <c r="M223" s="37">
        <v>41852</v>
      </c>
      <c r="N223" s="6" t="str">
        <f t="shared" si="3"/>
        <v>Q3</v>
      </c>
      <c r="O223" s="6">
        <v>8</v>
      </c>
      <c r="P223" s="3" t="s">
        <v>35</v>
      </c>
      <c r="Q223" s="7" t="s">
        <v>21</v>
      </c>
    </row>
    <row r="224" spans="1:17" ht="13" x14ac:dyDescent="0.6">
      <c r="A224" s="2" t="s">
        <v>16</v>
      </c>
      <c r="B224" s="2" t="s">
        <v>22</v>
      </c>
      <c r="C224" s="3" t="s">
        <v>47</v>
      </c>
      <c r="D224" s="3" t="s">
        <v>50</v>
      </c>
      <c r="E224" s="24">
        <v>1159</v>
      </c>
      <c r="F224" s="4">
        <v>260</v>
      </c>
      <c r="G224" s="30">
        <v>7</v>
      </c>
      <c r="H224" s="33">
        <v>8113</v>
      </c>
      <c r="I224" s="4">
        <v>405.65</v>
      </c>
      <c r="J224" s="4">
        <v>7707.35</v>
      </c>
      <c r="K224" s="4">
        <v>5795</v>
      </c>
      <c r="L224" s="4">
        <v>1912.3500000000004</v>
      </c>
      <c r="M224" s="37">
        <v>41548</v>
      </c>
      <c r="N224" s="6" t="str">
        <f t="shared" si="3"/>
        <v>Q4</v>
      </c>
      <c r="O224" s="6">
        <v>10</v>
      </c>
      <c r="P224" s="3" t="s">
        <v>37</v>
      </c>
      <c r="Q224" s="7" t="s">
        <v>38</v>
      </c>
    </row>
    <row r="225" spans="1:17" ht="13" x14ac:dyDescent="0.6">
      <c r="A225" s="2" t="s">
        <v>30</v>
      </c>
      <c r="B225" s="2" t="s">
        <v>24</v>
      </c>
      <c r="C225" s="3" t="s">
        <v>18</v>
      </c>
      <c r="D225" s="3" t="s">
        <v>50</v>
      </c>
      <c r="E225" s="24">
        <v>1865</v>
      </c>
      <c r="F225" s="4">
        <v>3</v>
      </c>
      <c r="G225" s="30">
        <v>12</v>
      </c>
      <c r="H225" s="33">
        <v>22380</v>
      </c>
      <c r="I225" s="4">
        <v>1119</v>
      </c>
      <c r="J225" s="4">
        <v>21261</v>
      </c>
      <c r="K225" s="4">
        <v>5595</v>
      </c>
      <c r="L225" s="52">
        <v>15666</v>
      </c>
      <c r="M225" s="37">
        <v>41671</v>
      </c>
      <c r="N225" s="6" t="str">
        <f t="shared" si="3"/>
        <v>Q1</v>
      </c>
      <c r="O225" s="6">
        <v>2</v>
      </c>
      <c r="P225" s="3" t="s">
        <v>41</v>
      </c>
      <c r="Q225" s="7" t="s">
        <v>21</v>
      </c>
    </row>
    <row r="226" spans="1:17" ht="13" x14ac:dyDescent="0.6">
      <c r="A226" s="2" t="s">
        <v>30</v>
      </c>
      <c r="B226" s="2" t="s">
        <v>22</v>
      </c>
      <c r="C226" s="3" t="s">
        <v>18</v>
      </c>
      <c r="D226" s="3" t="s">
        <v>50</v>
      </c>
      <c r="E226" s="24">
        <v>1116</v>
      </c>
      <c r="F226" s="4">
        <v>3</v>
      </c>
      <c r="G226" s="30">
        <v>12</v>
      </c>
      <c r="H226" s="33">
        <v>13392</v>
      </c>
      <c r="I226" s="4">
        <v>669.6</v>
      </c>
      <c r="J226" s="4">
        <v>12722.4</v>
      </c>
      <c r="K226" s="4">
        <v>3348</v>
      </c>
      <c r="L226" s="4">
        <v>9374.4</v>
      </c>
      <c r="M226" s="37">
        <v>41671</v>
      </c>
      <c r="N226" s="6" t="str">
        <f t="shared" si="3"/>
        <v>Q1</v>
      </c>
      <c r="O226" s="6">
        <v>2</v>
      </c>
      <c r="P226" s="3" t="s">
        <v>41</v>
      </c>
      <c r="Q226" s="7" t="s">
        <v>21</v>
      </c>
    </row>
    <row r="227" spans="1:17" ht="13" x14ac:dyDescent="0.6">
      <c r="A227" s="2" t="s">
        <v>16</v>
      </c>
      <c r="B227" s="2" t="s">
        <v>24</v>
      </c>
      <c r="C227" s="3" t="s">
        <v>18</v>
      </c>
      <c r="D227" s="3" t="s">
        <v>50</v>
      </c>
      <c r="E227" s="24">
        <v>1563</v>
      </c>
      <c r="F227" s="4">
        <v>3</v>
      </c>
      <c r="G227" s="30">
        <v>20</v>
      </c>
      <c r="H227" s="33">
        <v>31260</v>
      </c>
      <c r="I227" s="4">
        <v>1563</v>
      </c>
      <c r="J227" s="4">
        <v>29697</v>
      </c>
      <c r="K227" s="4">
        <v>15630</v>
      </c>
      <c r="L227" s="52">
        <v>14067</v>
      </c>
      <c r="M227" s="37">
        <v>41760</v>
      </c>
      <c r="N227" s="6" t="str">
        <f t="shared" si="3"/>
        <v>Q2</v>
      </c>
      <c r="O227" s="6">
        <v>5</v>
      </c>
      <c r="P227" s="3" t="s">
        <v>49</v>
      </c>
      <c r="Q227" s="7" t="s">
        <v>21</v>
      </c>
    </row>
    <row r="228" spans="1:17" ht="13" x14ac:dyDescent="0.6">
      <c r="A228" s="2" t="s">
        <v>42</v>
      </c>
      <c r="B228" s="21" t="s">
        <v>54</v>
      </c>
      <c r="C228" s="3" t="s">
        <v>18</v>
      </c>
      <c r="D228" s="3" t="s">
        <v>50</v>
      </c>
      <c r="E228" s="24">
        <v>991</v>
      </c>
      <c r="F228" s="4">
        <v>3</v>
      </c>
      <c r="G228" s="30">
        <v>300</v>
      </c>
      <c r="H228" s="33">
        <v>297300</v>
      </c>
      <c r="I228" s="4">
        <v>14865</v>
      </c>
      <c r="J228" s="4">
        <v>282435</v>
      </c>
      <c r="K228" s="4">
        <v>247750</v>
      </c>
      <c r="L228" s="52">
        <v>34685</v>
      </c>
      <c r="M228" s="37">
        <v>41791</v>
      </c>
      <c r="N228" s="6" t="str">
        <f t="shared" si="3"/>
        <v>Q2</v>
      </c>
      <c r="O228" s="6">
        <v>6</v>
      </c>
      <c r="P228" s="3" t="s">
        <v>25</v>
      </c>
      <c r="Q228" s="7" t="s">
        <v>21</v>
      </c>
    </row>
    <row r="229" spans="1:17" ht="13" x14ac:dyDescent="0.6">
      <c r="A229" s="2" t="s">
        <v>16</v>
      </c>
      <c r="B229" s="2" t="s">
        <v>22</v>
      </c>
      <c r="C229" s="3" t="s">
        <v>18</v>
      </c>
      <c r="D229" s="3" t="s">
        <v>50</v>
      </c>
      <c r="E229" s="24">
        <v>1016</v>
      </c>
      <c r="F229" s="4">
        <v>3</v>
      </c>
      <c r="G229" s="30">
        <v>7</v>
      </c>
      <c r="H229" s="33">
        <v>7112</v>
      </c>
      <c r="I229" s="4">
        <v>355.6</v>
      </c>
      <c r="J229" s="4">
        <v>6756.4</v>
      </c>
      <c r="K229" s="4">
        <v>5080</v>
      </c>
      <c r="L229" s="4">
        <v>1676.3999999999996</v>
      </c>
      <c r="M229" s="37">
        <v>41579</v>
      </c>
      <c r="N229" s="6" t="str">
        <f t="shared" si="3"/>
        <v>Q4</v>
      </c>
      <c r="O229" s="6">
        <v>11</v>
      </c>
      <c r="P229" s="3" t="s">
        <v>43</v>
      </c>
      <c r="Q229" s="7" t="s">
        <v>38</v>
      </c>
    </row>
    <row r="230" spans="1:17" ht="13" x14ac:dyDescent="0.6">
      <c r="A230" s="2" t="s">
        <v>23</v>
      </c>
      <c r="B230" s="2" t="s">
        <v>26</v>
      </c>
      <c r="C230" s="3" t="s">
        <v>18</v>
      </c>
      <c r="D230" s="3" t="s">
        <v>50</v>
      </c>
      <c r="E230" s="24">
        <v>2791</v>
      </c>
      <c r="F230" s="4">
        <v>3</v>
      </c>
      <c r="G230" s="30">
        <v>15</v>
      </c>
      <c r="H230" s="33">
        <v>41865</v>
      </c>
      <c r="I230" s="4">
        <v>2093.25</v>
      </c>
      <c r="J230" s="4">
        <v>39771.75</v>
      </c>
      <c r="K230" s="4">
        <v>27910</v>
      </c>
      <c r="L230" s="4">
        <v>11861.75</v>
      </c>
      <c r="M230" s="37">
        <v>41944</v>
      </c>
      <c r="N230" s="6" t="str">
        <f t="shared" si="3"/>
        <v>Q4</v>
      </c>
      <c r="O230" s="6">
        <v>11</v>
      </c>
      <c r="P230" s="3" t="s">
        <v>43</v>
      </c>
      <c r="Q230" s="7" t="s">
        <v>21</v>
      </c>
    </row>
    <row r="231" spans="1:17" ht="13" x14ac:dyDescent="0.6">
      <c r="A231" s="2" t="s">
        <v>16</v>
      </c>
      <c r="B231" s="21" t="s">
        <v>54</v>
      </c>
      <c r="C231" s="3" t="s">
        <v>18</v>
      </c>
      <c r="D231" s="3" t="s">
        <v>50</v>
      </c>
      <c r="E231" s="24">
        <v>570</v>
      </c>
      <c r="F231" s="4">
        <v>3</v>
      </c>
      <c r="G231" s="30">
        <v>7</v>
      </c>
      <c r="H231" s="33">
        <v>3990</v>
      </c>
      <c r="I231" s="4">
        <v>199.5</v>
      </c>
      <c r="J231" s="4">
        <v>3790.5</v>
      </c>
      <c r="K231" s="4">
        <v>2850</v>
      </c>
      <c r="L231" s="52">
        <v>940.5</v>
      </c>
      <c r="M231" s="37">
        <v>41974</v>
      </c>
      <c r="N231" s="6" t="str">
        <f t="shared" si="3"/>
        <v>Q4</v>
      </c>
      <c r="O231" s="6">
        <v>12</v>
      </c>
      <c r="P231" s="3" t="s">
        <v>27</v>
      </c>
      <c r="Q231" s="7" t="s">
        <v>21</v>
      </c>
    </row>
    <row r="232" spans="1:17" ht="13" x14ac:dyDescent="0.6">
      <c r="A232" s="2" t="s">
        <v>16</v>
      </c>
      <c r="B232" s="2" t="s">
        <v>24</v>
      </c>
      <c r="C232" s="3" t="s">
        <v>18</v>
      </c>
      <c r="D232" s="3" t="s">
        <v>50</v>
      </c>
      <c r="E232" s="24">
        <v>2487</v>
      </c>
      <c r="F232" s="4">
        <v>3</v>
      </c>
      <c r="G232" s="30">
        <v>7</v>
      </c>
      <c r="H232" s="33">
        <v>17409</v>
      </c>
      <c r="I232" s="4">
        <v>870.45</v>
      </c>
      <c r="J232" s="4">
        <v>16538.55</v>
      </c>
      <c r="K232" s="4">
        <v>12435</v>
      </c>
      <c r="L232" s="52">
        <v>4103.5499999999993</v>
      </c>
      <c r="M232" s="37">
        <v>41974</v>
      </c>
      <c r="N232" s="6" t="str">
        <f t="shared" si="3"/>
        <v>Q4</v>
      </c>
      <c r="O232" s="6">
        <v>12</v>
      </c>
      <c r="P232" s="3" t="s">
        <v>27</v>
      </c>
      <c r="Q232" s="7" t="s">
        <v>21</v>
      </c>
    </row>
    <row r="233" spans="1:17" ht="13" x14ac:dyDescent="0.6">
      <c r="A233" s="2" t="s">
        <v>16</v>
      </c>
      <c r="B233" s="2" t="s">
        <v>24</v>
      </c>
      <c r="C233" s="3" t="s">
        <v>28</v>
      </c>
      <c r="D233" s="3" t="s">
        <v>50</v>
      </c>
      <c r="E233" s="24">
        <v>1384.5</v>
      </c>
      <c r="F233" s="4">
        <v>5</v>
      </c>
      <c r="G233" s="30">
        <v>350</v>
      </c>
      <c r="H233" s="33">
        <v>484575</v>
      </c>
      <c r="I233" s="4">
        <v>24228.75</v>
      </c>
      <c r="J233" s="4">
        <v>460346.25</v>
      </c>
      <c r="K233" s="4">
        <v>359970</v>
      </c>
      <c r="L233" s="52">
        <v>100376.25</v>
      </c>
      <c r="M233" s="37">
        <v>41640</v>
      </c>
      <c r="N233" s="6" t="str">
        <f t="shared" si="3"/>
        <v>Q1</v>
      </c>
      <c r="O233" s="6">
        <v>1</v>
      </c>
      <c r="P233" s="3" t="s">
        <v>20</v>
      </c>
      <c r="Q233" s="7" t="s">
        <v>21</v>
      </c>
    </row>
    <row r="234" spans="1:17" ht="13" x14ac:dyDescent="0.6">
      <c r="A234" s="2" t="s">
        <v>31</v>
      </c>
      <c r="B234" s="21" t="s">
        <v>54</v>
      </c>
      <c r="C234" s="3" t="s">
        <v>28</v>
      </c>
      <c r="D234" s="3" t="s">
        <v>50</v>
      </c>
      <c r="E234" s="24">
        <v>3627</v>
      </c>
      <c r="F234" s="4">
        <v>5</v>
      </c>
      <c r="G234" s="30">
        <v>125</v>
      </c>
      <c r="H234" s="33">
        <v>453375</v>
      </c>
      <c r="I234" s="4">
        <v>22668.75</v>
      </c>
      <c r="J234" s="4">
        <v>430706.25</v>
      </c>
      <c r="K234" s="4">
        <v>435240</v>
      </c>
      <c r="L234" s="52">
        <v>-4533.75</v>
      </c>
      <c r="M234" s="37">
        <v>41821</v>
      </c>
      <c r="N234" s="6" t="str">
        <f t="shared" si="3"/>
        <v>Q3</v>
      </c>
      <c r="O234" s="6">
        <v>7</v>
      </c>
      <c r="P234" s="3" t="s">
        <v>32</v>
      </c>
      <c r="Q234" s="7" t="s">
        <v>21</v>
      </c>
    </row>
    <row r="235" spans="1:17" ht="13" x14ac:dyDescent="0.6">
      <c r="A235" s="2" t="s">
        <v>16</v>
      </c>
      <c r="B235" s="2" t="s">
        <v>26</v>
      </c>
      <c r="C235" s="3" t="s">
        <v>28</v>
      </c>
      <c r="D235" s="3" t="s">
        <v>50</v>
      </c>
      <c r="E235" s="24">
        <v>720</v>
      </c>
      <c r="F235" s="4">
        <v>5</v>
      </c>
      <c r="G235" s="30">
        <v>350</v>
      </c>
      <c r="H235" s="33">
        <v>252000</v>
      </c>
      <c r="I235" s="4">
        <v>12600</v>
      </c>
      <c r="J235" s="4">
        <v>239400</v>
      </c>
      <c r="K235" s="4">
        <v>187200</v>
      </c>
      <c r="L235" s="4">
        <v>52200</v>
      </c>
      <c r="M235" s="37">
        <v>41518</v>
      </c>
      <c r="N235" s="6" t="str">
        <f t="shared" si="3"/>
        <v>Q3</v>
      </c>
      <c r="O235" s="6">
        <v>9</v>
      </c>
      <c r="P235" s="3" t="s">
        <v>36</v>
      </c>
      <c r="Q235" s="7" t="s">
        <v>38</v>
      </c>
    </row>
    <row r="236" spans="1:17" ht="13" x14ac:dyDescent="0.6">
      <c r="A236" s="2" t="s">
        <v>30</v>
      </c>
      <c r="B236" s="2" t="s">
        <v>22</v>
      </c>
      <c r="C236" s="3" t="s">
        <v>28</v>
      </c>
      <c r="D236" s="3" t="s">
        <v>50</v>
      </c>
      <c r="E236" s="24">
        <v>2342</v>
      </c>
      <c r="F236" s="4">
        <v>5</v>
      </c>
      <c r="G236" s="30">
        <v>12</v>
      </c>
      <c r="H236" s="33">
        <v>28104</v>
      </c>
      <c r="I236" s="4">
        <v>1405.2</v>
      </c>
      <c r="J236" s="4">
        <v>26698.799999999999</v>
      </c>
      <c r="K236" s="4">
        <v>7026</v>
      </c>
      <c r="L236" s="4">
        <v>19672.8</v>
      </c>
      <c r="M236" s="37">
        <v>41944</v>
      </c>
      <c r="N236" s="6" t="str">
        <f t="shared" si="3"/>
        <v>Q4</v>
      </c>
      <c r="O236" s="6">
        <v>11</v>
      </c>
      <c r="P236" s="3" t="s">
        <v>43</v>
      </c>
      <c r="Q236" s="7" t="s">
        <v>21</v>
      </c>
    </row>
    <row r="237" spans="1:17" ht="13" x14ac:dyDescent="0.6">
      <c r="A237" s="2" t="s">
        <v>42</v>
      </c>
      <c r="B237" s="2" t="s">
        <v>26</v>
      </c>
      <c r="C237" s="3" t="s">
        <v>28</v>
      </c>
      <c r="D237" s="3" t="s">
        <v>50</v>
      </c>
      <c r="E237" s="24">
        <v>1100</v>
      </c>
      <c r="F237" s="4">
        <v>5</v>
      </c>
      <c r="G237" s="30">
        <v>300</v>
      </c>
      <c r="H237" s="33">
        <v>330000</v>
      </c>
      <c r="I237" s="4">
        <v>16500</v>
      </c>
      <c r="J237" s="4">
        <v>313500</v>
      </c>
      <c r="K237" s="4">
        <v>275000</v>
      </c>
      <c r="L237" s="4">
        <v>38500</v>
      </c>
      <c r="M237" s="37">
        <v>41609</v>
      </c>
      <c r="N237" s="6" t="str">
        <f t="shared" si="3"/>
        <v>Q4</v>
      </c>
      <c r="O237" s="6">
        <v>12</v>
      </c>
      <c r="P237" s="3" t="s">
        <v>27</v>
      </c>
      <c r="Q237" s="7" t="s">
        <v>38</v>
      </c>
    </row>
    <row r="238" spans="1:17" ht="13" x14ac:dyDescent="0.6">
      <c r="A238" s="2" t="s">
        <v>16</v>
      </c>
      <c r="B238" s="2" t="s">
        <v>24</v>
      </c>
      <c r="C238" s="3" t="s">
        <v>40</v>
      </c>
      <c r="D238" s="3" t="s">
        <v>50</v>
      </c>
      <c r="E238" s="24">
        <v>1303</v>
      </c>
      <c r="F238" s="4">
        <v>10</v>
      </c>
      <c r="G238" s="30">
        <v>20</v>
      </c>
      <c r="H238" s="33">
        <v>26060</v>
      </c>
      <c r="I238" s="4">
        <v>1303</v>
      </c>
      <c r="J238" s="4">
        <v>24757</v>
      </c>
      <c r="K238" s="4">
        <v>13030</v>
      </c>
      <c r="L238" s="52">
        <v>11727</v>
      </c>
      <c r="M238" s="37">
        <v>41671</v>
      </c>
      <c r="N238" s="6" t="str">
        <f t="shared" si="3"/>
        <v>Q1</v>
      </c>
      <c r="O238" s="6">
        <v>2</v>
      </c>
      <c r="P238" s="3" t="s">
        <v>41</v>
      </c>
      <c r="Q238" s="7" t="s">
        <v>21</v>
      </c>
    </row>
    <row r="239" spans="1:17" ht="13" x14ac:dyDescent="0.6">
      <c r="A239" s="2" t="s">
        <v>31</v>
      </c>
      <c r="B239" s="21" t="s">
        <v>54</v>
      </c>
      <c r="C239" s="3" t="s">
        <v>40</v>
      </c>
      <c r="D239" s="3" t="s">
        <v>50</v>
      </c>
      <c r="E239" s="24">
        <v>2992</v>
      </c>
      <c r="F239" s="4">
        <v>10</v>
      </c>
      <c r="G239" s="30">
        <v>125</v>
      </c>
      <c r="H239" s="33">
        <v>374000</v>
      </c>
      <c r="I239" s="4">
        <v>18700</v>
      </c>
      <c r="J239" s="4">
        <v>355300</v>
      </c>
      <c r="K239" s="4">
        <v>359040</v>
      </c>
      <c r="L239" s="52">
        <v>-3740</v>
      </c>
      <c r="M239" s="37">
        <v>41699</v>
      </c>
      <c r="N239" s="6" t="str">
        <f t="shared" si="3"/>
        <v>Q1</v>
      </c>
      <c r="O239" s="6">
        <v>3</v>
      </c>
      <c r="P239" s="3" t="s">
        <v>29</v>
      </c>
      <c r="Q239" s="7" t="s">
        <v>21</v>
      </c>
    </row>
    <row r="240" spans="1:17" ht="13" x14ac:dyDescent="0.6">
      <c r="A240" s="2" t="s">
        <v>31</v>
      </c>
      <c r="B240" s="2" t="s">
        <v>24</v>
      </c>
      <c r="C240" s="3" t="s">
        <v>40</v>
      </c>
      <c r="D240" s="3" t="s">
        <v>50</v>
      </c>
      <c r="E240" s="24">
        <v>2385</v>
      </c>
      <c r="F240" s="4">
        <v>10</v>
      </c>
      <c r="G240" s="30">
        <v>125</v>
      </c>
      <c r="H240" s="33">
        <v>298125</v>
      </c>
      <c r="I240" s="4">
        <v>14906.25</v>
      </c>
      <c r="J240" s="4">
        <v>283218.75</v>
      </c>
      <c r="K240" s="4">
        <v>286200</v>
      </c>
      <c r="L240" s="52">
        <v>-2981.25</v>
      </c>
      <c r="M240" s="37">
        <v>41699</v>
      </c>
      <c r="N240" s="6" t="str">
        <f t="shared" si="3"/>
        <v>Q1</v>
      </c>
      <c r="O240" s="6">
        <v>3</v>
      </c>
      <c r="P240" s="3" t="s">
        <v>29</v>
      </c>
      <c r="Q240" s="7" t="s">
        <v>21</v>
      </c>
    </row>
    <row r="241" spans="1:17" ht="13" x14ac:dyDescent="0.6">
      <c r="A241" s="2" t="s">
        <v>42</v>
      </c>
      <c r="B241" s="2" t="s">
        <v>26</v>
      </c>
      <c r="C241" s="3" t="s">
        <v>40</v>
      </c>
      <c r="D241" s="3" t="s">
        <v>50</v>
      </c>
      <c r="E241" s="24">
        <v>1607</v>
      </c>
      <c r="F241" s="4">
        <v>10</v>
      </c>
      <c r="G241" s="30">
        <v>300</v>
      </c>
      <c r="H241" s="33">
        <v>482100</v>
      </c>
      <c r="I241" s="4">
        <v>24105</v>
      </c>
      <c r="J241" s="4">
        <v>457995</v>
      </c>
      <c r="K241" s="4">
        <v>401750</v>
      </c>
      <c r="L241" s="4">
        <v>56245</v>
      </c>
      <c r="M241" s="37">
        <v>41730</v>
      </c>
      <c r="N241" s="6" t="str">
        <f t="shared" si="3"/>
        <v>Q2</v>
      </c>
      <c r="O241" s="6">
        <v>4</v>
      </c>
      <c r="P241" s="3" t="s">
        <v>46</v>
      </c>
      <c r="Q241" s="7" t="s">
        <v>21</v>
      </c>
    </row>
    <row r="242" spans="1:17" ht="13" x14ac:dyDescent="0.6">
      <c r="A242" s="2" t="s">
        <v>16</v>
      </c>
      <c r="B242" s="21" t="s">
        <v>54</v>
      </c>
      <c r="C242" s="3" t="s">
        <v>40</v>
      </c>
      <c r="D242" s="3" t="s">
        <v>50</v>
      </c>
      <c r="E242" s="24">
        <v>2327</v>
      </c>
      <c r="F242" s="4">
        <v>10</v>
      </c>
      <c r="G242" s="30">
        <v>7</v>
      </c>
      <c r="H242" s="33">
        <v>16289</v>
      </c>
      <c r="I242" s="4">
        <v>814.45</v>
      </c>
      <c r="J242" s="4">
        <v>15474.55</v>
      </c>
      <c r="K242" s="4">
        <v>11635</v>
      </c>
      <c r="L242" s="52">
        <v>3839.5499999999993</v>
      </c>
      <c r="M242" s="37">
        <v>41760</v>
      </c>
      <c r="N242" s="6" t="str">
        <f t="shared" si="3"/>
        <v>Q2</v>
      </c>
      <c r="O242" s="6">
        <v>5</v>
      </c>
      <c r="P242" s="3" t="s">
        <v>49</v>
      </c>
      <c r="Q242" s="7" t="s">
        <v>21</v>
      </c>
    </row>
    <row r="243" spans="1:17" ht="13" x14ac:dyDescent="0.6">
      <c r="A243" s="2" t="s">
        <v>42</v>
      </c>
      <c r="B243" s="21" t="s">
        <v>54</v>
      </c>
      <c r="C243" s="3" t="s">
        <v>40</v>
      </c>
      <c r="D243" s="3" t="s">
        <v>50</v>
      </c>
      <c r="E243" s="24">
        <v>991</v>
      </c>
      <c r="F243" s="4">
        <v>10</v>
      </c>
      <c r="G243" s="30">
        <v>300</v>
      </c>
      <c r="H243" s="33">
        <v>297300</v>
      </c>
      <c r="I243" s="4">
        <v>14865</v>
      </c>
      <c r="J243" s="4">
        <v>282435</v>
      </c>
      <c r="K243" s="4">
        <v>247750</v>
      </c>
      <c r="L243" s="52">
        <v>34685</v>
      </c>
      <c r="M243" s="37">
        <v>41791</v>
      </c>
      <c r="N243" s="6" t="str">
        <f t="shared" si="3"/>
        <v>Q2</v>
      </c>
      <c r="O243" s="6">
        <v>6</v>
      </c>
      <c r="P243" s="3" t="s">
        <v>25</v>
      </c>
      <c r="Q243" s="7" t="s">
        <v>21</v>
      </c>
    </row>
    <row r="244" spans="1:17" ht="13" x14ac:dyDescent="0.6">
      <c r="A244" s="2" t="s">
        <v>16</v>
      </c>
      <c r="B244" s="21" t="s">
        <v>54</v>
      </c>
      <c r="C244" s="3" t="s">
        <v>40</v>
      </c>
      <c r="D244" s="3" t="s">
        <v>50</v>
      </c>
      <c r="E244" s="24">
        <v>602</v>
      </c>
      <c r="F244" s="4">
        <v>10</v>
      </c>
      <c r="G244" s="30">
        <v>350</v>
      </c>
      <c r="H244" s="33">
        <v>210700</v>
      </c>
      <c r="I244" s="4">
        <v>10535</v>
      </c>
      <c r="J244" s="4">
        <v>200165</v>
      </c>
      <c r="K244" s="4">
        <v>156520</v>
      </c>
      <c r="L244" s="52">
        <v>43645</v>
      </c>
      <c r="M244" s="37">
        <v>41791</v>
      </c>
      <c r="N244" s="6" t="str">
        <f t="shared" si="3"/>
        <v>Q2</v>
      </c>
      <c r="O244" s="6">
        <v>6</v>
      </c>
      <c r="P244" s="3" t="s">
        <v>25</v>
      </c>
      <c r="Q244" s="7" t="s">
        <v>21</v>
      </c>
    </row>
    <row r="245" spans="1:17" ht="13" x14ac:dyDescent="0.6">
      <c r="A245" s="2" t="s">
        <v>23</v>
      </c>
      <c r="B245" s="2" t="s">
        <v>24</v>
      </c>
      <c r="C245" s="3" t="s">
        <v>40</v>
      </c>
      <c r="D245" s="3" t="s">
        <v>50</v>
      </c>
      <c r="E245" s="24">
        <v>2620</v>
      </c>
      <c r="F245" s="4">
        <v>10</v>
      </c>
      <c r="G245" s="30">
        <v>15</v>
      </c>
      <c r="H245" s="33">
        <v>39300</v>
      </c>
      <c r="I245" s="4">
        <v>1965</v>
      </c>
      <c r="J245" s="4">
        <v>37335</v>
      </c>
      <c r="K245" s="4">
        <v>26200</v>
      </c>
      <c r="L245" s="52">
        <v>11135</v>
      </c>
      <c r="M245" s="37">
        <v>41883</v>
      </c>
      <c r="N245" s="6" t="str">
        <f t="shared" si="3"/>
        <v>Q3</v>
      </c>
      <c r="O245" s="6">
        <v>9</v>
      </c>
      <c r="P245" s="3" t="s">
        <v>36</v>
      </c>
      <c r="Q245" s="7" t="s">
        <v>21</v>
      </c>
    </row>
    <row r="246" spans="1:17" ht="13" x14ac:dyDescent="0.6">
      <c r="A246" s="2" t="s">
        <v>16</v>
      </c>
      <c r="B246" s="2" t="s">
        <v>17</v>
      </c>
      <c r="C246" s="3" t="s">
        <v>40</v>
      </c>
      <c r="D246" s="3" t="s">
        <v>50</v>
      </c>
      <c r="E246" s="24">
        <v>1228</v>
      </c>
      <c r="F246" s="4">
        <v>10</v>
      </c>
      <c r="G246" s="30">
        <v>350</v>
      </c>
      <c r="H246" s="33">
        <v>429800</v>
      </c>
      <c r="I246" s="4">
        <v>21490</v>
      </c>
      <c r="J246" s="4">
        <v>408310</v>
      </c>
      <c r="K246" s="4">
        <v>319280</v>
      </c>
      <c r="L246" s="4">
        <v>89030</v>
      </c>
      <c r="M246" s="37">
        <v>41548</v>
      </c>
      <c r="N246" s="6" t="str">
        <f t="shared" si="3"/>
        <v>Q4</v>
      </c>
      <c r="O246" s="6">
        <v>10</v>
      </c>
      <c r="P246" s="3" t="s">
        <v>37</v>
      </c>
      <c r="Q246" s="7" t="s">
        <v>38</v>
      </c>
    </row>
    <row r="247" spans="1:17" ht="13" x14ac:dyDescent="0.6">
      <c r="A247" s="2" t="s">
        <v>16</v>
      </c>
      <c r="B247" s="2" t="s">
        <v>17</v>
      </c>
      <c r="C247" s="3" t="s">
        <v>40</v>
      </c>
      <c r="D247" s="3" t="s">
        <v>50</v>
      </c>
      <c r="E247" s="24">
        <v>1389</v>
      </c>
      <c r="F247" s="4">
        <v>10</v>
      </c>
      <c r="G247" s="30">
        <v>20</v>
      </c>
      <c r="H247" s="33">
        <v>27780</v>
      </c>
      <c r="I247" s="4">
        <v>1389</v>
      </c>
      <c r="J247" s="4">
        <v>26391</v>
      </c>
      <c r="K247" s="4">
        <v>13890</v>
      </c>
      <c r="L247" s="4">
        <v>12501</v>
      </c>
      <c r="M247" s="37">
        <v>41548</v>
      </c>
      <c r="N247" s="6" t="str">
        <f t="shared" si="3"/>
        <v>Q4</v>
      </c>
      <c r="O247" s="6">
        <v>10</v>
      </c>
      <c r="P247" s="3" t="s">
        <v>37</v>
      </c>
      <c r="Q247" s="7" t="s">
        <v>38</v>
      </c>
    </row>
    <row r="248" spans="1:17" ht="13" x14ac:dyDescent="0.6">
      <c r="A248" s="2" t="s">
        <v>31</v>
      </c>
      <c r="B248" s="21" t="s">
        <v>54</v>
      </c>
      <c r="C248" s="3" t="s">
        <v>40</v>
      </c>
      <c r="D248" s="3" t="s">
        <v>50</v>
      </c>
      <c r="E248" s="24">
        <v>861</v>
      </c>
      <c r="F248" s="4">
        <v>10</v>
      </c>
      <c r="G248" s="30">
        <v>125</v>
      </c>
      <c r="H248" s="33">
        <v>107625</v>
      </c>
      <c r="I248" s="4">
        <v>5381.25</v>
      </c>
      <c r="J248" s="4">
        <v>102243.75</v>
      </c>
      <c r="K248" s="4">
        <v>103320</v>
      </c>
      <c r="L248" s="52">
        <v>-1076.25</v>
      </c>
      <c r="M248" s="37">
        <v>41913</v>
      </c>
      <c r="N248" s="6" t="str">
        <f t="shared" si="3"/>
        <v>Q4</v>
      </c>
      <c r="O248" s="6">
        <v>10</v>
      </c>
      <c r="P248" s="3" t="s">
        <v>37</v>
      </c>
      <c r="Q248" s="7" t="s">
        <v>21</v>
      </c>
    </row>
    <row r="249" spans="1:17" ht="13" x14ac:dyDescent="0.6">
      <c r="A249" s="2" t="s">
        <v>31</v>
      </c>
      <c r="B249" s="2" t="s">
        <v>24</v>
      </c>
      <c r="C249" s="3" t="s">
        <v>40</v>
      </c>
      <c r="D249" s="3" t="s">
        <v>50</v>
      </c>
      <c r="E249" s="24">
        <v>704</v>
      </c>
      <c r="F249" s="4">
        <v>10</v>
      </c>
      <c r="G249" s="30">
        <v>125</v>
      </c>
      <c r="H249" s="33">
        <v>88000</v>
      </c>
      <c r="I249" s="4">
        <v>4400</v>
      </c>
      <c r="J249" s="4">
        <v>83600</v>
      </c>
      <c r="K249" s="4">
        <v>84480</v>
      </c>
      <c r="L249" s="52">
        <v>-880</v>
      </c>
      <c r="M249" s="37">
        <v>41548</v>
      </c>
      <c r="N249" s="6" t="str">
        <f t="shared" si="3"/>
        <v>Q4</v>
      </c>
      <c r="O249" s="6">
        <v>10</v>
      </c>
      <c r="P249" s="3" t="s">
        <v>37</v>
      </c>
      <c r="Q249" s="7" t="s">
        <v>38</v>
      </c>
    </row>
    <row r="250" spans="1:17" ht="13" x14ac:dyDescent="0.6">
      <c r="A250" s="2" t="s">
        <v>16</v>
      </c>
      <c r="B250" s="2" t="s">
        <v>17</v>
      </c>
      <c r="C250" s="3" t="s">
        <v>40</v>
      </c>
      <c r="D250" s="3" t="s">
        <v>50</v>
      </c>
      <c r="E250" s="24">
        <v>1802</v>
      </c>
      <c r="F250" s="4">
        <v>10</v>
      </c>
      <c r="G250" s="30">
        <v>20</v>
      </c>
      <c r="H250" s="33">
        <v>36040</v>
      </c>
      <c r="I250" s="4">
        <v>1802</v>
      </c>
      <c r="J250" s="4">
        <v>34238</v>
      </c>
      <c r="K250" s="4">
        <v>18020</v>
      </c>
      <c r="L250" s="4">
        <v>16218</v>
      </c>
      <c r="M250" s="37">
        <v>41609</v>
      </c>
      <c r="N250" s="6" t="str">
        <f t="shared" si="3"/>
        <v>Q4</v>
      </c>
      <c r="O250" s="6">
        <v>12</v>
      </c>
      <c r="P250" s="3" t="s">
        <v>27</v>
      </c>
      <c r="Q250" s="7" t="s">
        <v>38</v>
      </c>
    </row>
    <row r="251" spans="1:17" ht="13" x14ac:dyDescent="0.6">
      <c r="A251" s="2" t="s">
        <v>16</v>
      </c>
      <c r="B251" s="21" t="s">
        <v>54</v>
      </c>
      <c r="C251" s="3" t="s">
        <v>40</v>
      </c>
      <c r="D251" s="3" t="s">
        <v>50</v>
      </c>
      <c r="E251" s="24">
        <v>2663</v>
      </c>
      <c r="F251" s="4">
        <v>10</v>
      </c>
      <c r="G251" s="30">
        <v>20</v>
      </c>
      <c r="H251" s="33">
        <v>53260</v>
      </c>
      <c r="I251" s="4">
        <v>2663</v>
      </c>
      <c r="J251" s="4">
        <v>50597</v>
      </c>
      <c r="K251" s="4">
        <v>26630</v>
      </c>
      <c r="L251" s="52">
        <v>23967</v>
      </c>
      <c r="M251" s="37">
        <v>41974</v>
      </c>
      <c r="N251" s="6" t="str">
        <f t="shared" si="3"/>
        <v>Q4</v>
      </c>
      <c r="O251" s="6">
        <v>12</v>
      </c>
      <c r="P251" s="3" t="s">
        <v>27</v>
      </c>
      <c r="Q251" s="7" t="s">
        <v>21</v>
      </c>
    </row>
    <row r="252" spans="1:17" ht="13" x14ac:dyDescent="0.6">
      <c r="A252" s="2" t="s">
        <v>16</v>
      </c>
      <c r="B252" s="2" t="s">
        <v>24</v>
      </c>
      <c r="C252" s="3" t="s">
        <v>40</v>
      </c>
      <c r="D252" s="3" t="s">
        <v>50</v>
      </c>
      <c r="E252" s="24">
        <v>2136</v>
      </c>
      <c r="F252" s="4">
        <v>10</v>
      </c>
      <c r="G252" s="30">
        <v>7</v>
      </c>
      <c r="H252" s="33">
        <v>14952</v>
      </c>
      <c r="I252" s="4">
        <v>747.6</v>
      </c>
      <c r="J252" s="4">
        <v>14204.4</v>
      </c>
      <c r="K252" s="4">
        <v>10680</v>
      </c>
      <c r="L252" s="52">
        <v>3524.3999999999996</v>
      </c>
      <c r="M252" s="37">
        <v>41609</v>
      </c>
      <c r="N252" s="6" t="str">
        <f t="shared" si="3"/>
        <v>Q4</v>
      </c>
      <c r="O252" s="6">
        <v>12</v>
      </c>
      <c r="P252" s="3" t="s">
        <v>27</v>
      </c>
      <c r="Q252" s="7" t="s">
        <v>38</v>
      </c>
    </row>
    <row r="253" spans="1:17" ht="13" x14ac:dyDescent="0.6">
      <c r="A253" s="2" t="s">
        <v>23</v>
      </c>
      <c r="B253" s="2" t="s">
        <v>22</v>
      </c>
      <c r="C253" s="3" t="s">
        <v>40</v>
      </c>
      <c r="D253" s="3" t="s">
        <v>50</v>
      </c>
      <c r="E253" s="24">
        <v>2116</v>
      </c>
      <c r="F253" s="4">
        <v>10</v>
      </c>
      <c r="G253" s="30">
        <v>15</v>
      </c>
      <c r="H253" s="33">
        <v>31740</v>
      </c>
      <c r="I253" s="4">
        <v>1587</v>
      </c>
      <c r="J253" s="4">
        <v>30153</v>
      </c>
      <c r="K253" s="4">
        <v>21160</v>
      </c>
      <c r="L253" s="4">
        <v>8993</v>
      </c>
      <c r="M253" s="37">
        <v>41609</v>
      </c>
      <c r="N253" s="6" t="str">
        <f t="shared" si="3"/>
        <v>Q4</v>
      </c>
      <c r="O253" s="6">
        <v>12</v>
      </c>
      <c r="P253" s="3" t="s">
        <v>27</v>
      </c>
      <c r="Q253" s="7" t="s">
        <v>38</v>
      </c>
    </row>
    <row r="254" spans="1:17" ht="13" x14ac:dyDescent="0.6">
      <c r="A254" s="2" t="s">
        <v>23</v>
      </c>
      <c r="B254" s="21" t="s">
        <v>54</v>
      </c>
      <c r="C254" s="3" t="s">
        <v>44</v>
      </c>
      <c r="D254" s="3" t="s">
        <v>50</v>
      </c>
      <c r="E254" s="24">
        <v>555</v>
      </c>
      <c r="F254" s="4">
        <v>120</v>
      </c>
      <c r="G254" s="30">
        <v>15</v>
      </c>
      <c r="H254" s="33">
        <v>8325</v>
      </c>
      <c r="I254" s="4">
        <v>416.25</v>
      </c>
      <c r="J254" s="4">
        <v>7908.75</v>
      </c>
      <c r="K254" s="4">
        <v>5550</v>
      </c>
      <c r="L254" s="52">
        <v>2358.75</v>
      </c>
      <c r="M254" s="37">
        <v>41640</v>
      </c>
      <c r="N254" s="6" t="str">
        <f t="shared" si="3"/>
        <v>Q1</v>
      </c>
      <c r="O254" s="6">
        <v>1</v>
      </c>
      <c r="P254" s="3" t="s">
        <v>20</v>
      </c>
      <c r="Q254" s="7" t="s">
        <v>21</v>
      </c>
    </row>
    <row r="255" spans="1:17" ht="13" x14ac:dyDescent="0.6">
      <c r="A255" s="2" t="s">
        <v>23</v>
      </c>
      <c r="B255" s="2" t="s">
        <v>26</v>
      </c>
      <c r="C255" s="3" t="s">
        <v>44</v>
      </c>
      <c r="D255" s="3" t="s">
        <v>50</v>
      </c>
      <c r="E255" s="24">
        <v>2861</v>
      </c>
      <c r="F255" s="4">
        <v>120</v>
      </c>
      <c r="G255" s="30">
        <v>15</v>
      </c>
      <c r="H255" s="33">
        <v>42915</v>
      </c>
      <c r="I255" s="4">
        <v>2145.75</v>
      </c>
      <c r="J255" s="4">
        <v>40769.25</v>
      </c>
      <c r="K255" s="4">
        <v>28610</v>
      </c>
      <c r="L255" s="4">
        <v>12159.25</v>
      </c>
      <c r="M255" s="37">
        <v>41640</v>
      </c>
      <c r="N255" s="6" t="str">
        <f t="shared" si="3"/>
        <v>Q1</v>
      </c>
      <c r="O255" s="6">
        <v>1</v>
      </c>
      <c r="P255" s="3" t="s">
        <v>20</v>
      </c>
      <c r="Q255" s="7" t="s">
        <v>21</v>
      </c>
    </row>
    <row r="256" spans="1:17" ht="13" x14ac:dyDescent="0.6">
      <c r="A256" s="2" t="s">
        <v>31</v>
      </c>
      <c r="B256" s="2" t="s">
        <v>22</v>
      </c>
      <c r="C256" s="3" t="s">
        <v>44</v>
      </c>
      <c r="D256" s="3" t="s">
        <v>50</v>
      </c>
      <c r="E256" s="24">
        <v>807</v>
      </c>
      <c r="F256" s="4">
        <v>120</v>
      </c>
      <c r="G256" s="30">
        <v>125</v>
      </c>
      <c r="H256" s="33">
        <v>100875</v>
      </c>
      <c r="I256" s="4">
        <v>5043.75</v>
      </c>
      <c r="J256" s="4">
        <v>95831.25</v>
      </c>
      <c r="K256" s="4">
        <v>96840</v>
      </c>
      <c r="L256" s="4">
        <v>-1008.75</v>
      </c>
      <c r="M256" s="37">
        <v>41671</v>
      </c>
      <c r="N256" s="6" t="str">
        <f t="shared" si="3"/>
        <v>Q1</v>
      </c>
      <c r="O256" s="6">
        <v>2</v>
      </c>
      <c r="P256" s="3" t="s">
        <v>41</v>
      </c>
      <c r="Q256" s="7" t="s">
        <v>21</v>
      </c>
    </row>
    <row r="257" spans="1:17" ht="13" x14ac:dyDescent="0.6">
      <c r="A257" s="2" t="s">
        <v>16</v>
      </c>
      <c r="B257" s="21" t="s">
        <v>54</v>
      </c>
      <c r="C257" s="3" t="s">
        <v>44</v>
      </c>
      <c r="D257" s="3" t="s">
        <v>50</v>
      </c>
      <c r="E257" s="24">
        <v>602</v>
      </c>
      <c r="F257" s="4">
        <v>120</v>
      </c>
      <c r="G257" s="30">
        <v>350</v>
      </c>
      <c r="H257" s="33">
        <v>210700</v>
      </c>
      <c r="I257" s="4">
        <v>10535</v>
      </c>
      <c r="J257" s="4">
        <v>200165</v>
      </c>
      <c r="K257" s="4">
        <v>156520</v>
      </c>
      <c r="L257" s="52">
        <v>43645</v>
      </c>
      <c r="M257" s="37">
        <v>41791</v>
      </c>
      <c r="N257" s="6" t="str">
        <f t="shared" si="3"/>
        <v>Q2</v>
      </c>
      <c r="O257" s="6">
        <v>6</v>
      </c>
      <c r="P257" s="3" t="s">
        <v>25</v>
      </c>
      <c r="Q257" s="7" t="s">
        <v>21</v>
      </c>
    </row>
    <row r="258" spans="1:17" ht="13" x14ac:dyDescent="0.6">
      <c r="A258" s="2" t="s">
        <v>16</v>
      </c>
      <c r="B258" s="21" t="s">
        <v>54</v>
      </c>
      <c r="C258" s="3" t="s">
        <v>44</v>
      </c>
      <c r="D258" s="3" t="s">
        <v>50</v>
      </c>
      <c r="E258" s="24">
        <v>2832</v>
      </c>
      <c r="F258" s="4">
        <v>120</v>
      </c>
      <c r="G258" s="30">
        <v>20</v>
      </c>
      <c r="H258" s="33">
        <v>56640</v>
      </c>
      <c r="I258" s="4">
        <v>2832</v>
      </c>
      <c r="J258" s="4">
        <v>53808</v>
      </c>
      <c r="K258" s="4">
        <v>28320</v>
      </c>
      <c r="L258" s="52">
        <v>25488</v>
      </c>
      <c r="M258" s="37">
        <v>41852</v>
      </c>
      <c r="N258" s="6" t="str">
        <f t="shared" ref="N258:N321" si="4">"Q"&amp;ROUNDUP(MONTH(M258)/3,0)</f>
        <v>Q3</v>
      </c>
      <c r="O258" s="6">
        <v>8</v>
      </c>
      <c r="P258" s="3" t="s">
        <v>35</v>
      </c>
      <c r="Q258" s="7" t="s">
        <v>21</v>
      </c>
    </row>
    <row r="259" spans="1:17" ht="13" x14ac:dyDescent="0.6">
      <c r="A259" s="2" t="s">
        <v>16</v>
      </c>
      <c r="B259" s="2" t="s">
        <v>24</v>
      </c>
      <c r="C259" s="3" t="s">
        <v>44</v>
      </c>
      <c r="D259" s="3" t="s">
        <v>50</v>
      </c>
      <c r="E259" s="24">
        <v>1579</v>
      </c>
      <c r="F259" s="4">
        <v>120</v>
      </c>
      <c r="G259" s="30">
        <v>20</v>
      </c>
      <c r="H259" s="33">
        <v>31580</v>
      </c>
      <c r="I259" s="4">
        <v>1579</v>
      </c>
      <c r="J259" s="4">
        <v>30001</v>
      </c>
      <c r="K259" s="4">
        <v>15790</v>
      </c>
      <c r="L259" s="52">
        <v>14211</v>
      </c>
      <c r="M259" s="37">
        <v>41852</v>
      </c>
      <c r="N259" s="6" t="str">
        <f t="shared" si="4"/>
        <v>Q3</v>
      </c>
      <c r="O259" s="6">
        <v>8</v>
      </c>
      <c r="P259" s="3" t="s">
        <v>35</v>
      </c>
      <c r="Q259" s="7" t="s">
        <v>21</v>
      </c>
    </row>
    <row r="260" spans="1:17" ht="13" x14ac:dyDescent="0.6">
      <c r="A260" s="2" t="s">
        <v>31</v>
      </c>
      <c r="B260" s="21" t="s">
        <v>54</v>
      </c>
      <c r="C260" s="3" t="s">
        <v>44</v>
      </c>
      <c r="D260" s="3" t="s">
        <v>50</v>
      </c>
      <c r="E260" s="24">
        <v>861</v>
      </c>
      <c r="F260" s="4">
        <v>120</v>
      </c>
      <c r="G260" s="30">
        <v>125</v>
      </c>
      <c r="H260" s="33">
        <v>107625</v>
      </c>
      <c r="I260" s="4">
        <v>5381.25</v>
      </c>
      <c r="J260" s="4">
        <v>102243.75</v>
      </c>
      <c r="K260" s="4">
        <v>103320</v>
      </c>
      <c r="L260" s="52">
        <v>-1076.25</v>
      </c>
      <c r="M260" s="37">
        <v>41913</v>
      </c>
      <c r="N260" s="6" t="str">
        <f t="shared" si="4"/>
        <v>Q4</v>
      </c>
      <c r="O260" s="6">
        <v>10</v>
      </c>
      <c r="P260" s="3" t="s">
        <v>37</v>
      </c>
      <c r="Q260" s="7" t="s">
        <v>21</v>
      </c>
    </row>
    <row r="261" spans="1:17" ht="13" x14ac:dyDescent="0.6">
      <c r="A261" s="2" t="s">
        <v>31</v>
      </c>
      <c r="B261" s="2" t="s">
        <v>24</v>
      </c>
      <c r="C261" s="3" t="s">
        <v>44</v>
      </c>
      <c r="D261" s="3" t="s">
        <v>50</v>
      </c>
      <c r="E261" s="24">
        <v>704</v>
      </c>
      <c r="F261" s="4">
        <v>120</v>
      </c>
      <c r="G261" s="30">
        <v>125</v>
      </c>
      <c r="H261" s="33">
        <v>88000</v>
      </c>
      <c r="I261" s="4">
        <v>4400</v>
      </c>
      <c r="J261" s="4">
        <v>83600</v>
      </c>
      <c r="K261" s="4">
        <v>84480</v>
      </c>
      <c r="L261" s="52">
        <v>-880</v>
      </c>
      <c r="M261" s="37">
        <v>41548</v>
      </c>
      <c r="N261" s="6" t="str">
        <f t="shared" si="4"/>
        <v>Q4</v>
      </c>
      <c r="O261" s="6">
        <v>10</v>
      </c>
      <c r="P261" s="3" t="s">
        <v>37</v>
      </c>
      <c r="Q261" s="7" t="s">
        <v>38</v>
      </c>
    </row>
    <row r="262" spans="1:17" ht="13" x14ac:dyDescent="0.6">
      <c r="A262" s="2" t="s">
        <v>16</v>
      </c>
      <c r="B262" s="2" t="s">
        <v>24</v>
      </c>
      <c r="C262" s="3" t="s">
        <v>44</v>
      </c>
      <c r="D262" s="3" t="s">
        <v>50</v>
      </c>
      <c r="E262" s="24">
        <v>1033</v>
      </c>
      <c r="F262" s="4">
        <v>120</v>
      </c>
      <c r="G262" s="30">
        <v>20</v>
      </c>
      <c r="H262" s="33">
        <v>20660</v>
      </c>
      <c r="I262" s="4">
        <v>1033</v>
      </c>
      <c r="J262" s="4">
        <v>19627</v>
      </c>
      <c r="K262" s="4">
        <v>10330</v>
      </c>
      <c r="L262" s="52">
        <v>9297</v>
      </c>
      <c r="M262" s="37">
        <v>41609</v>
      </c>
      <c r="N262" s="6" t="str">
        <f t="shared" si="4"/>
        <v>Q4</v>
      </c>
      <c r="O262" s="6">
        <v>12</v>
      </c>
      <c r="P262" s="3" t="s">
        <v>27</v>
      </c>
      <c r="Q262" s="7" t="s">
        <v>38</v>
      </c>
    </row>
    <row r="263" spans="1:17" ht="13" x14ac:dyDescent="0.6">
      <c r="A263" s="2" t="s">
        <v>42</v>
      </c>
      <c r="B263" s="2" t="s">
        <v>22</v>
      </c>
      <c r="C263" s="3" t="s">
        <v>44</v>
      </c>
      <c r="D263" s="3" t="s">
        <v>50</v>
      </c>
      <c r="E263" s="24">
        <v>1250</v>
      </c>
      <c r="F263" s="4">
        <v>120</v>
      </c>
      <c r="G263" s="30">
        <v>300</v>
      </c>
      <c r="H263" s="33">
        <v>375000</v>
      </c>
      <c r="I263" s="4">
        <v>18750</v>
      </c>
      <c r="J263" s="4">
        <v>356250</v>
      </c>
      <c r="K263" s="4">
        <v>312500</v>
      </c>
      <c r="L263" s="4">
        <v>43750</v>
      </c>
      <c r="M263" s="37">
        <v>41974</v>
      </c>
      <c r="N263" s="6" t="str">
        <f t="shared" si="4"/>
        <v>Q4</v>
      </c>
      <c r="O263" s="6">
        <v>12</v>
      </c>
      <c r="P263" s="3" t="s">
        <v>27</v>
      </c>
      <c r="Q263" s="7" t="s">
        <v>21</v>
      </c>
    </row>
    <row r="264" spans="1:17" ht="13" x14ac:dyDescent="0.6">
      <c r="A264" s="2" t="s">
        <v>16</v>
      </c>
      <c r="B264" s="2" t="s">
        <v>17</v>
      </c>
      <c r="C264" s="3" t="s">
        <v>45</v>
      </c>
      <c r="D264" s="3" t="s">
        <v>50</v>
      </c>
      <c r="E264" s="24">
        <v>1389</v>
      </c>
      <c r="F264" s="4">
        <v>250</v>
      </c>
      <c r="G264" s="30">
        <v>20</v>
      </c>
      <c r="H264" s="33">
        <v>27780</v>
      </c>
      <c r="I264" s="4">
        <v>1389</v>
      </c>
      <c r="J264" s="4">
        <v>26391</v>
      </c>
      <c r="K264" s="4">
        <v>13890</v>
      </c>
      <c r="L264" s="4">
        <v>12501</v>
      </c>
      <c r="M264" s="37">
        <v>41548</v>
      </c>
      <c r="N264" s="6" t="str">
        <f t="shared" si="4"/>
        <v>Q4</v>
      </c>
      <c r="O264" s="6">
        <v>10</v>
      </c>
      <c r="P264" s="3" t="s">
        <v>37</v>
      </c>
      <c r="Q264" s="7" t="s">
        <v>38</v>
      </c>
    </row>
    <row r="265" spans="1:17" ht="13" x14ac:dyDescent="0.6">
      <c r="A265" s="2" t="s">
        <v>16</v>
      </c>
      <c r="B265" s="21" t="s">
        <v>54</v>
      </c>
      <c r="C265" s="3" t="s">
        <v>45</v>
      </c>
      <c r="D265" s="3" t="s">
        <v>50</v>
      </c>
      <c r="E265" s="24">
        <v>1265</v>
      </c>
      <c r="F265" s="4">
        <v>250</v>
      </c>
      <c r="G265" s="30">
        <v>20</v>
      </c>
      <c r="H265" s="33">
        <v>25300</v>
      </c>
      <c r="I265" s="4">
        <v>1265</v>
      </c>
      <c r="J265" s="4">
        <v>24035</v>
      </c>
      <c r="K265" s="4">
        <v>12650</v>
      </c>
      <c r="L265" s="52">
        <v>11385</v>
      </c>
      <c r="M265" s="37">
        <v>41579</v>
      </c>
      <c r="N265" s="6" t="str">
        <f t="shared" si="4"/>
        <v>Q4</v>
      </c>
      <c r="O265" s="6">
        <v>11</v>
      </c>
      <c r="P265" s="3" t="s">
        <v>43</v>
      </c>
      <c r="Q265" s="7" t="s">
        <v>38</v>
      </c>
    </row>
    <row r="266" spans="1:17" ht="13" x14ac:dyDescent="0.6">
      <c r="A266" s="2" t="s">
        <v>16</v>
      </c>
      <c r="B266" s="2" t="s">
        <v>22</v>
      </c>
      <c r="C266" s="3" t="s">
        <v>45</v>
      </c>
      <c r="D266" s="3" t="s">
        <v>50</v>
      </c>
      <c r="E266" s="24">
        <v>2297</v>
      </c>
      <c r="F266" s="4">
        <v>250</v>
      </c>
      <c r="G266" s="30">
        <v>20</v>
      </c>
      <c r="H266" s="33">
        <v>45940</v>
      </c>
      <c r="I266" s="4">
        <v>2297</v>
      </c>
      <c r="J266" s="4">
        <v>43643</v>
      </c>
      <c r="K266" s="4">
        <v>22970</v>
      </c>
      <c r="L266" s="4">
        <v>20673</v>
      </c>
      <c r="M266" s="37">
        <v>41579</v>
      </c>
      <c r="N266" s="6" t="str">
        <f t="shared" si="4"/>
        <v>Q4</v>
      </c>
      <c r="O266" s="6">
        <v>11</v>
      </c>
      <c r="P266" s="3" t="s">
        <v>43</v>
      </c>
      <c r="Q266" s="7" t="s">
        <v>38</v>
      </c>
    </row>
    <row r="267" spans="1:17" ht="13" x14ac:dyDescent="0.6">
      <c r="A267" s="2" t="s">
        <v>16</v>
      </c>
      <c r="B267" s="21" t="s">
        <v>54</v>
      </c>
      <c r="C267" s="3" t="s">
        <v>45</v>
      </c>
      <c r="D267" s="3" t="s">
        <v>50</v>
      </c>
      <c r="E267" s="24">
        <v>2663</v>
      </c>
      <c r="F267" s="4">
        <v>250</v>
      </c>
      <c r="G267" s="30">
        <v>20</v>
      </c>
      <c r="H267" s="33">
        <v>53260</v>
      </c>
      <c r="I267" s="4">
        <v>2663</v>
      </c>
      <c r="J267" s="4">
        <v>50597</v>
      </c>
      <c r="K267" s="4">
        <v>26630</v>
      </c>
      <c r="L267" s="52">
        <v>23967</v>
      </c>
      <c r="M267" s="37">
        <v>41974</v>
      </c>
      <c r="N267" s="6" t="str">
        <f t="shared" si="4"/>
        <v>Q4</v>
      </c>
      <c r="O267" s="6">
        <v>12</v>
      </c>
      <c r="P267" s="3" t="s">
        <v>27</v>
      </c>
      <c r="Q267" s="7" t="s">
        <v>21</v>
      </c>
    </row>
    <row r="268" spans="1:17" ht="13" x14ac:dyDescent="0.6">
      <c r="A268" s="2" t="s">
        <v>16</v>
      </c>
      <c r="B268" s="21" t="s">
        <v>54</v>
      </c>
      <c r="C268" s="3" t="s">
        <v>45</v>
      </c>
      <c r="D268" s="3" t="s">
        <v>50</v>
      </c>
      <c r="E268" s="24">
        <v>570</v>
      </c>
      <c r="F268" s="4">
        <v>250</v>
      </c>
      <c r="G268" s="30">
        <v>7</v>
      </c>
      <c r="H268" s="33">
        <v>3990</v>
      </c>
      <c r="I268" s="4">
        <v>199.5</v>
      </c>
      <c r="J268" s="4">
        <v>3790.5</v>
      </c>
      <c r="K268" s="4">
        <v>2850</v>
      </c>
      <c r="L268" s="52">
        <v>940.5</v>
      </c>
      <c r="M268" s="37">
        <v>41974</v>
      </c>
      <c r="N268" s="6" t="str">
        <f t="shared" si="4"/>
        <v>Q4</v>
      </c>
      <c r="O268" s="6">
        <v>12</v>
      </c>
      <c r="P268" s="3" t="s">
        <v>27</v>
      </c>
      <c r="Q268" s="7" t="s">
        <v>21</v>
      </c>
    </row>
    <row r="269" spans="1:17" ht="13" x14ac:dyDescent="0.6">
      <c r="A269" s="2" t="s">
        <v>16</v>
      </c>
      <c r="B269" s="2" t="s">
        <v>24</v>
      </c>
      <c r="C269" s="3" t="s">
        <v>45</v>
      </c>
      <c r="D269" s="3" t="s">
        <v>50</v>
      </c>
      <c r="E269" s="24">
        <v>2487</v>
      </c>
      <c r="F269" s="4">
        <v>250</v>
      </c>
      <c r="G269" s="30">
        <v>7</v>
      </c>
      <c r="H269" s="33">
        <v>17409</v>
      </c>
      <c r="I269" s="4">
        <v>870.45</v>
      </c>
      <c r="J269" s="4">
        <v>16538.55</v>
      </c>
      <c r="K269" s="4">
        <v>12435</v>
      </c>
      <c r="L269" s="52">
        <v>4103.5499999999993</v>
      </c>
      <c r="M269" s="37">
        <v>41974</v>
      </c>
      <c r="N269" s="6" t="str">
        <f t="shared" si="4"/>
        <v>Q4</v>
      </c>
      <c r="O269" s="6">
        <v>12</v>
      </c>
      <c r="P269" s="3" t="s">
        <v>27</v>
      </c>
      <c r="Q269" s="7" t="s">
        <v>21</v>
      </c>
    </row>
    <row r="270" spans="1:17" ht="13" x14ac:dyDescent="0.6">
      <c r="A270" s="2" t="s">
        <v>16</v>
      </c>
      <c r="B270" s="2" t="s">
        <v>22</v>
      </c>
      <c r="C270" s="3" t="s">
        <v>47</v>
      </c>
      <c r="D270" s="3" t="s">
        <v>50</v>
      </c>
      <c r="E270" s="24">
        <v>1350</v>
      </c>
      <c r="F270" s="4">
        <v>260</v>
      </c>
      <c r="G270" s="30">
        <v>350</v>
      </c>
      <c r="H270" s="33">
        <v>472500</v>
      </c>
      <c r="I270" s="4">
        <v>23625</v>
      </c>
      <c r="J270" s="4">
        <v>448875</v>
      </c>
      <c r="K270" s="4">
        <v>351000</v>
      </c>
      <c r="L270" s="4">
        <v>97875</v>
      </c>
      <c r="M270" s="37">
        <v>41671</v>
      </c>
      <c r="N270" s="6" t="str">
        <f t="shared" si="4"/>
        <v>Q1</v>
      </c>
      <c r="O270" s="6">
        <v>2</v>
      </c>
      <c r="P270" s="3" t="s">
        <v>41</v>
      </c>
      <c r="Q270" s="7" t="s">
        <v>21</v>
      </c>
    </row>
    <row r="271" spans="1:17" ht="13" x14ac:dyDescent="0.6">
      <c r="A271" s="2" t="s">
        <v>16</v>
      </c>
      <c r="B271" s="2" t="s">
        <v>17</v>
      </c>
      <c r="C271" s="3" t="s">
        <v>47</v>
      </c>
      <c r="D271" s="3" t="s">
        <v>50</v>
      </c>
      <c r="E271" s="24">
        <v>552</v>
      </c>
      <c r="F271" s="4">
        <v>260</v>
      </c>
      <c r="G271" s="30">
        <v>350</v>
      </c>
      <c r="H271" s="33">
        <v>193200</v>
      </c>
      <c r="I271" s="4">
        <v>9660</v>
      </c>
      <c r="J271" s="4">
        <v>183540</v>
      </c>
      <c r="K271" s="4">
        <v>143520</v>
      </c>
      <c r="L271" s="4">
        <v>40020</v>
      </c>
      <c r="M271" s="37">
        <v>41852</v>
      </c>
      <c r="N271" s="6" t="str">
        <f t="shared" si="4"/>
        <v>Q3</v>
      </c>
      <c r="O271" s="6">
        <v>8</v>
      </c>
      <c r="P271" s="3" t="s">
        <v>35</v>
      </c>
      <c r="Q271" s="7" t="s">
        <v>21</v>
      </c>
    </row>
    <row r="272" spans="1:17" ht="13" x14ac:dyDescent="0.6">
      <c r="A272" s="2" t="s">
        <v>16</v>
      </c>
      <c r="B272" s="2" t="s">
        <v>17</v>
      </c>
      <c r="C272" s="3" t="s">
        <v>47</v>
      </c>
      <c r="D272" s="3" t="s">
        <v>50</v>
      </c>
      <c r="E272" s="24">
        <v>1228</v>
      </c>
      <c r="F272" s="4">
        <v>260</v>
      </c>
      <c r="G272" s="30">
        <v>350</v>
      </c>
      <c r="H272" s="33">
        <v>429800</v>
      </c>
      <c r="I272" s="4">
        <v>21490</v>
      </c>
      <c r="J272" s="4">
        <v>408310</v>
      </c>
      <c r="K272" s="4">
        <v>319280</v>
      </c>
      <c r="L272" s="4">
        <v>89030</v>
      </c>
      <c r="M272" s="37">
        <v>41548</v>
      </c>
      <c r="N272" s="6" t="str">
        <f t="shared" si="4"/>
        <v>Q4</v>
      </c>
      <c r="O272" s="6">
        <v>10</v>
      </c>
      <c r="P272" s="3" t="s">
        <v>37</v>
      </c>
      <c r="Q272" s="7" t="s">
        <v>38</v>
      </c>
    </row>
    <row r="273" spans="1:17" ht="13" x14ac:dyDescent="0.6">
      <c r="A273" s="2" t="s">
        <v>42</v>
      </c>
      <c r="B273" s="2" t="s">
        <v>22</v>
      </c>
      <c r="C273" s="3" t="s">
        <v>47</v>
      </c>
      <c r="D273" s="3" t="s">
        <v>50</v>
      </c>
      <c r="E273" s="24">
        <v>1250</v>
      </c>
      <c r="F273" s="4">
        <v>260</v>
      </c>
      <c r="G273" s="30">
        <v>300</v>
      </c>
      <c r="H273" s="33">
        <v>375000</v>
      </c>
      <c r="I273" s="4">
        <v>18750</v>
      </c>
      <c r="J273" s="4">
        <v>356250</v>
      </c>
      <c r="K273" s="4">
        <v>312500</v>
      </c>
      <c r="L273" s="4">
        <v>43750</v>
      </c>
      <c r="M273" s="37">
        <v>41974</v>
      </c>
      <c r="N273" s="6" t="str">
        <f t="shared" si="4"/>
        <v>Q4</v>
      </c>
      <c r="O273" s="6">
        <v>12</v>
      </c>
      <c r="P273" s="3" t="s">
        <v>27</v>
      </c>
      <c r="Q273" s="7" t="s">
        <v>21</v>
      </c>
    </row>
    <row r="274" spans="1:17" ht="13" x14ac:dyDescent="0.6">
      <c r="A274" s="2" t="s">
        <v>23</v>
      </c>
      <c r="B274" s="2" t="s">
        <v>24</v>
      </c>
      <c r="C274" s="3" t="s">
        <v>40</v>
      </c>
      <c r="D274" s="3" t="s">
        <v>50</v>
      </c>
      <c r="E274" s="24">
        <v>3801</v>
      </c>
      <c r="F274" s="4">
        <v>10</v>
      </c>
      <c r="G274" s="30">
        <v>15</v>
      </c>
      <c r="H274" s="33">
        <v>57015</v>
      </c>
      <c r="I274" s="4">
        <v>3420.8999999999996</v>
      </c>
      <c r="J274" s="4">
        <v>53594.100000000006</v>
      </c>
      <c r="K274" s="4">
        <v>38010</v>
      </c>
      <c r="L274" s="52">
        <v>15584.100000000002</v>
      </c>
      <c r="M274" s="37">
        <v>41730</v>
      </c>
      <c r="N274" s="6" t="str">
        <f t="shared" si="4"/>
        <v>Q2</v>
      </c>
      <c r="O274" s="6">
        <v>4</v>
      </c>
      <c r="P274" s="3" t="s">
        <v>46</v>
      </c>
      <c r="Q274" s="7" t="s">
        <v>21</v>
      </c>
    </row>
    <row r="275" spans="1:17" ht="13" x14ac:dyDescent="0.6">
      <c r="A275" s="2" t="s">
        <v>16</v>
      </c>
      <c r="B275" s="21" t="s">
        <v>54</v>
      </c>
      <c r="C275" s="3" t="s">
        <v>18</v>
      </c>
      <c r="D275" s="3" t="s">
        <v>50</v>
      </c>
      <c r="E275" s="24">
        <v>1117.5</v>
      </c>
      <c r="F275" s="4">
        <v>3</v>
      </c>
      <c r="G275" s="30">
        <v>20</v>
      </c>
      <c r="H275" s="33">
        <v>22350</v>
      </c>
      <c r="I275" s="4">
        <v>1341</v>
      </c>
      <c r="J275" s="4">
        <v>21009</v>
      </c>
      <c r="K275" s="4">
        <v>11175</v>
      </c>
      <c r="L275" s="52">
        <v>9834</v>
      </c>
      <c r="M275" s="37">
        <v>41640</v>
      </c>
      <c r="N275" s="6" t="str">
        <f t="shared" si="4"/>
        <v>Q1</v>
      </c>
      <c r="O275" s="6">
        <v>1</v>
      </c>
      <c r="P275" s="3" t="s">
        <v>20</v>
      </c>
      <c r="Q275" s="7" t="s">
        <v>21</v>
      </c>
    </row>
    <row r="276" spans="1:17" ht="13" x14ac:dyDescent="0.6">
      <c r="A276" s="2" t="s">
        <v>23</v>
      </c>
      <c r="B276" s="2" t="s">
        <v>17</v>
      </c>
      <c r="C276" s="3" t="s">
        <v>18</v>
      </c>
      <c r="D276" s="3" t="s">
        <v>50</v>
      </c>
      <c r="E276" s="24">
        <v>2844</v>
      </c>
      <c r="F276" s="4">
        <v>3</v>
      </c>
      <c r="G276" s="30">
        <v>15</v>
      </c>
      <c r="H276" s="33">
        <v>42660</v>
      </c>
      <c r="I276" s="4">
        <v>2559.6</v>
      </c>
      <c r="J276" s="4">
        <v>40100.400000000001</v>
      </c>
      <c r="K276" s="4">
        <v>28440</v>
      </c>
      <c r="L276" s="4">
        <v>11660.400000000001</v>
      </c>
      <c r="M276" s="37">
        <v>41791</v>
      </c>
      <c r="N276" s="6" t="str">
        <f t="shared" si="4"/>
        <v>Q2</v>
      </c>
      <c r="O276" s="6">
        <v>6</v>
      </c>
      <c r="P276" s="3" t="s">
        <v>25</v>
      </c>
      <c r="Q276" s="7" t="s">
        <v>21</v>
      </c>
    </row>
    <row r="277" spans="1:17" ht="13" x14ac:dyDescent="0.6">
      <c r="A277" s="2" t="s">
        <v>30</v>
      </c>
      <c r="B277" s="2" t="s">
        <v>26</v>
      </c>
      <c r="C277" s="3" t="s">
        <v>18</v>
      </c>
      <c r="D277" s="3" t="s">
        <v>50</v>
      </c>
      <c r="E277" s="24">
        <v>562</v>
      </c>
      <c r="F277" s="4">
        <v>3</v>
      </c>
      <c r="G277" s="30">
        <v>12</v>
      </c>
      <c r="H277" s="33">
        <v>6744</v>
      </c>
      <c r="I277" s="4">
        <v>404.64</v>
      </c>
      <c r="J277" s="4">
        <v>6339.36</v>
      </c>
      <c r="K277" s="4">
        <v>1686</v>
      </c>
      <c r="L277" s="4">
        <v>4653.3599999999997</v>
      </c>
      <c r="M277" s="37">
        <v>41883</v>
      </c>
      <c r="N277" s="6" t="str">
        <f t="shared" si="4"/>
        <v>Q3</v>
      </c>
      <c r="O277" s="6">
        <v>9</v>
      </c>
      <c r="P277" s="3" t="s">
        <v>36</v>
      </c>
      <c r="Q277" s="7" t="s">
        <v>21</v>
      </c>
    </row>
    <row r="278" spans="1:17" ht="13" x14ac:dyDescent="0.6">
      <c r="A278" s="2" t="s">
        <v>30</v>
      </c>
      <c r="B278" s="2" t="s">
        <v>17</v>
      </c>
      <c r="C278" s="3" t="s">
        <v>18</v>
      </c>
      <c r="D278" s="3" t="s">
        <v>50</v>
      </c>
      <c r="E278" s="24">
        <v>2299</v>
      </c>
      <c r="F278" s="4">
        <v>3</v>
      </c>
      <c r="G278" s="30">
        <v>12</v>
      </c>
      <c r="H278" s="33">
        <v>27588</v>
      </c>
      <c r="I278" s="4">
        <v>1655.28</v>
      </c>
      <c r="J278" s="4">
        <v>25932.720000000001</v>
      </c>
      <c r="K278" s="4">
        <v>6897</v>
      </c>
      <c r="L278" s="4">
        <v>19035.72</v>
      </c>
      <c r="M278" s="37">
        <v>41548</v>
      </c>
      <c r="N278" s="6" t="str">
        <f t="shared" si="4"/>
        <v>Q4</v>
      </c>
      <c r="O278" s="6">
        <v>10</v>
      </c>
      <c r="P278" s="3" t="s">
        <v>37</v>
      </c>
      <c r="Q278" s="7" t="s">
        <v>38</v>
      </c>
    </row>
    <row r="279" spans="1:17" ht="13" x14ac:dyDescent="0.6">
      <c r="A279" s="2" t="s">
        <v>23</v>
      </c>
      <c r="B279" s="21" t="s">
        <v>54</v>
      </c>
      <c r="C279" s="3" t="s">
        <v>18</v>
      </c>
      <c r="D279" s="3" t="s">
        <v>50</v>
      </c>
      <c r="E279" s="24">
        <v>2030</v>
      </c>
      <c r="F279" s="4">
        <v>3</v>
      </c>
      <c r="G279" s="30">
        <v>15</v>
      </c>
      <c r="H279" s="33">
        <v>30450</v>
      </c>
      <c r="I279" s="4">
        <v>1827</v>
      </c>
      <c r="J279" s="4">
        <v>28623</v>
      </c>
      <c r="K279" s="4">
        <v>20300</v>
      </c>
      <c r="L279" s="52">
        <v>8323</v>
      </c>
      <c r="M279" s="37">
        <v>41944</v>
      </c>
      <c r="N279" s="6" t="str">
        <f t="shared" si="4"/>
        <v>Q4</v>
      </c>
      <c r="O279" s="6">
        <v>11</v>
      </c>
      <c r="P279" s="3" t="s">
        <v>43</v>
      </c>
      <c r="Q279" s="7" t="s">
        <v>21</v>
      </c>
    </row>
    <row r="280" spans="1:17" ht="13" x14ac:dyDescent="0.6">
      <c r="A280" s="2" t="s">
        <v>16</v>
      </c>
      <c r="B280" s="21" t="s">
        <v>54</v>
      </c>
      <c r="C280" s="3" t="s">
        <v>18</v>
      </c>
      <c r="D280" s="3" t="s">
        <v>50</v>
      </c>
      <c r="E280" s="24">
        <v>263</v>
      </c>
      <c r="F280" s="4">
        <v>3</v>
      </c>
      <c r="G280" s="30">
        <v>7</v>
      </c>
      <c r="H280" s="33">
        <v>1841</v>
      </c>
      <c r="I280" s="4">
        <v>110.46</v>
      </c>
      <c r="J280" s="4">
        <v>1730.54</v>
      </c>
      <c r="K280" s="4">
        <v>1315</v>
      </c>
      <c r="L280" s="52">
        <v>415.53999999999996</v>
      </c>
      <c r="M280" s="37">
        <v>41579</v>
      </c>
      <c r="N280" s="6" t="str">
        <f t="shared" si="4"/>
        <v>Q4</v>
      </c>
      <c r="O280" s="6">
        <v>11</v>
      </c>
      <c r="P280" s="3" t="s">
        <v>43</v>
      </c>
      <c r="Q280" s="7" t="s">
        <v>38</v>
      </c>
    </row>
    <row r="281" spans="1:17" ht="13" x14ac:dyDescent="0.6">
      <c r="A281" s="2" t="s">
        <v>31</v>
      </c>
      <c r="B281" s="2" t="s">
        <v>22</v>
      </c>
      <c r="C281" s="3" t="s">
        <v>18</v>
      </c>
      <c r="D281" s="3" t="s">
        <v>50</v>
      </c>
      <c r="E281" s="24">
        <v>887</v>
      </c>
      <c r="F281" s="4">
        <v>3</v>
      </c>
      <c r="G281" s="30">
        <v>125</v>
      </c>
      <c r="H281" s="33">
        <v>110875</v>
      </c>
      <c r="I281" s="4">
        <v>6652.5</v>
      </c>
      <c r="J281" s="4">
        <v>104222.5</v>
      </c>
      <c r="K281" s="4">
        <v>106440</v>
      </c>
      <c r="L281" s="4">
        <v>-2217.5</v>
      </c>
      <c r="M281" s="37">
        <v>41609</v>
      </c>
      <c r="N281" s="6" t="str">
        <f t="shared" si="4"/>
        <v>Q4</v>
      </c>
      <c r="O281" s="6">
        <v>12</v>
      </c>
      <c r="P281" s="3" t="s">
        <v>27</v>
      </c>
      <c r="Q281" s="7" t="s">
        <v>38</v>
      </c>
    </row>
    <row r="282" spans="1:17" ht="13" x14ac:dyDescent="0.6">
      <c r="A282" s="2" t="s">
        <v>16</v>
      </c>
      <c r="B282" s="2" t="s">
        <v>26</v>
      </c>
      <c r="C282" s="3" t="s">
        <v>28</v>
      </c>
      <c r="D282" s="3" t="s">
        <v>50</v>
      </c>
      <c r="E282" s="24">
        <v>980</v>
      </c>
      <c r="F282" s="4">
        <v>5</v>
      </c>
      <c r="G282" s="30">
        <v>350</v>
      </c>
      <c r="H282" s="33">
        <v>343000</v>
      </c>
      <c r="I282" s="4">
        <v>20580</v>
      </c>
      <c r="J282" s="4">
        <v>322420</v>
      </c>
      <c r="K282" s="4">
        <v>254800</v>
      </c>
      <c r="L282" s="4">
        <v>67620</v>
      </c>
      <c r="M282" s="37">
        <v>41730</v>
      </c>
      <c r="N282" s="6" t="str">
        <f t="shared" si="4"/>
        <v>Q2</v>
      </c>
      <c r="O282" s="6">
        <v>4</v>
      </c>
      <c r="P282" s="3" t="s">
        <v>46</v>
      </c>
      <c r="Q282" s="7" t="s">
        <v>21</v>
      </c>
    </row>
    <row r="283" spans="1:17" ht="13" x14ac:dyDescent="0.6">
      <c r="A283" s="2" t="s">
        <v>16</v>
      </c>
      <c r="B283" s="2" t="s">
        <v>22</v>
      </c>
      <c r="C283" s="3" t="s">
        <v>28</v>
      </c>
      <c r="D283" s="3" t="s">
        <v>50</v>
      </c>
      <c r="E283" s="24">
        <v>1460</v>
      </c>
      <c r="F283" s="4">
        <v>5</v>
      </c>
      <c r="G283" s="30">
        <v>350</v>
      </c>
      <c r="H283" s="33">
        <v>511000</v>
      </c>
      <c r="I283" s="4">
        <v>30660</v>
      </c>
      <c r="J283" s="4">
        <v>480340</v>
      </c>
      <c r="K283" s="4">
        <v>379600</v>
      </c>
      <c r="L283" s="4">
        <v>100740</v>
      </c>
      <c r="M283" s="37">
        <v>41760</v>
      </c>
      <c r="N283" s="6" t="str">
        <f t="shared" si="4"/>
        <v>Q2</v>
      </c>
      <c r="O283" s="6">
        <v>5</v>
      </c>
      <c r="P283" s="3" t="s">
        <v>49</v>
      </c>
      <c r="Q283" s="7" t="s">
        <v>21</v>
      </c>
    </row>
    <row r="284" spans="1:17" ht="13" x14ac:dyDescent="0.6">
      <c r="A284" s="2" t="s">
        <v>16</v>
      </c>
      <c r="B284" s="2" t="s">
        <v>24</v>
      </c>
      <c r="C284" s="3" t="s">
        <v>28</v>
      </c>
      <c r="D284" s="3" t="s">
        <v>50</v>
      </c>
      <c r="E284" s="24">
        <v>1403</v>
      </c>
      <c r="F284" s="4">
        <v>5</v>
      </c>
      <c r="G284" s="30">
        <v>7</v>
      </c>
      <c r="H284" s="33">
        <v>9821</v>
      </c>
      <c r="I284" s="4">
        <v>589.26</v>
      </c>
      <c r="J284" s="4">
        <v>9231.74</v>
      </c>
      <c r="K284" s="4">
        <v>7015</v>
      </c>
      <c r="L284" s="52">
        <v>2216.7399999999998</v>
      </c>
      <c r="M284" s="37">
        <v>41548</v>
      </c>
      <c r="N284" s="6" t="str">
        <f t="shared" si="4"/>
        <v>Q4</v>
      </c>
      <c r="O284" s="6">
        <v>10</v>
      </c>
      <c r="P284" s="3" t="s">
        <v>37</v>
      </c>
      <c r="Q284" s="7" t="s">
        <v>38</v>
      </c>
    </row>
    <row r="285" spans="1:17" ht="13" x14ac:dyDescent="0.6">
      <c r="A285" s="2" t="s">
        <v>30</v>
      </c>
      <c r="B285" s="21" t="s">
        <v>54</v>
      </c>
      <c r="C285" s="3" t="s">
        <v>28</v>
      </c>
      <c r="D285" s="3" t="s">
        <v>50</v>
      </c>
      <c r="E285" s="24">
        <v>2723</v>
      </c>
      <c r="F285" s="4">
        <v>5</v>
      </c>
      <c r="G285" s="30">
        <v>12</v>
      </c>
      <c r="H285" s="33">
        <v>32676</v>
      </c>
      <c r="I285" s="4">
        <v>1960.56</v>
      </c>
      <c r="J285" s="4">
        <v>30715.439999999999</v>
      </c>
      <c r="K285" s="4">
        <v>8169</v>
      </c>
      <c r="L285" s="52">
        <v>22546.44</v>
      </c>
      <c r="M285" s="37">
        <v>41944</v>
      </c>
      <c r="N285" s="6" t="str">
        <f t="shared" si="4"/>
        <v>Q4</v>
      </c>
      <c r="O285" s="6">
        <v>11</v>
      </c>
      <c r="P285" s="3" t="s">
        <v>43</v>
      </c>
      <c r="Q285" s="7" t="s">
        <v>21</v>
      </c>
    </row>
    <row r="286" spans="1:17" ht="13" x14ac:dyDescent="0.6">
      <c r="A286" s="2" t="s">
        <v>16</v>
      </c>
      <c r="B286" s="2" t="s">
        <v>24</v>
      </c>
      <c r="C286" s="3" t="s">
        <v>40</v>
      </c>
      <c r="D286" s="3" t="s">
        <v>50</v>
      </c>
      <c r="E286" s="24">
        <v>1496</v>
      </c>
      <c r="F286" s="4">
        <v>10</v>
      </c>
      <c r="G286" s="30">
        <v>350</v>
      </c>
      <c r="H286" s="33">
        <v>523600</v>
      </c>
      <c r="I286" s="4">
        <v>31416</v>
      </c>
      <c r="J286" s="4">
        <v>492184</v>
      </c>
      <c r="K286" s="4">
        <v>388960</v>
      </c>
      <c r="L286" s="52">
        <v>103224</v>
      </c>
      <c r="M286" s="37">
        <v>41791</v>
      </c>
      <c r="N286" s="6" t="str">
        <f t="shared" si="4"/>
        <v>Q2</v>
      </c>
      <c r="O286" s="6">
        <v>6</v>
      </c>
      <c r="P286" s="3" t="s">
        <v>25</v>
      </c>
      <c r="Q286" s="7" t="s">
        <v>21</v>
      </c>
    </row>
    <row r="287" spans="1:17" ht="13" x14ac:dyDescent="0.6">
      <c r="A287" s="2" t="s">
        <v>30</v>
      </c>
      <c r="B287" s="2" t="s">
        <v>17</v>
      </c>
      <c r="C287" s="3" t="s">
        <v>40</v>
      </c>
      <c r="D287" s="3" t="s">
        <v>50</v>
      </c>
      <c r="E287" s="24">
        <v>2299</v>
      </c>
      <c r="F287" s="4">
        <v>10</v>
      </c>
      <c r="G287" s="30">
        <v>12</v>
      </c>
      <c r="H287" s="33">
        <v>27588</v>
      </c>
      <c r="I287" s="4">
        <v>1655.28</v>
      </c>
      <c r="J287" s="4">
        <v>25932.720000000001</v>
      </c>
      <c r="K287" s="4">
        <v>6897</v>
      </c>
      <c r="L287" s="4">
        <v>19035.72</v>
      </c>
      <c r="M287" s="37">
        <v>41548</v>
      </c>
      <c r="N287" s="6" t="str">
        <f t="shared" si="4"/>
        <v>Q4</v>
      </c>
      <c r="O287" s="6">
        <v>10</v>
      </c>
      <c r="P287" s="3" t="s">
        <v>37</v>
      </c>
      <c r="Q287" s="7" t="s">
        <v>38</v>
      </c>
    </row>
    <row r="288" spans="1:17" ht="13" x14ac:dyDescent="0.6">
      <c r="A288" s="2" t="s">
        <v>16</v>
      </c>
      <c r="B288" s="21" t="s">
        <v>54</v>
      </c>
      <c r="C288" s="3" t="s">
        <v>40</v>
      </c>
      <c r="D288" s="3" t="s">
        <v>50</v>
      </c>
      <c r="E288" s="24">
        <v>727</v>
      </c>
      <c r="F288" s="4">
        <v>10</v>
      </c>
      <c r="G288" s="30">
        <v>350</v>
      </c>
      <c r="H288" s="33">
        <v>254450</v>
      </c>
      <c r="I288" s="4">
        <v>15267</v>
      </c>
      <c r="J288" s="4">
        <v>239183</v>
      </c>
      <c r="K288" s="4">
        <v>189020</v>
      </c>
      <c r="L288" s="52">
        <v>50163</v>
      </c>
      <c r="M288" s="37">
        <v>41548</v>
      </c>
      <c r="N288" s="6" t="str">
        <f t="shared" si="4"/>
        <v>Q4</v>
      </c>
      <c r="O288" s="6">
        <v>10</v>
      </c>
      <c r="P288" s="3" t="s">
        <v>37</v>
      </c>
      <c r="Q288" s="7" t="s">
        <v>38</v>
      </c>
    </row>
    <row r="289" spans="1:17" ht="13" x14ac:dyDescent="0.6">
      <c r="A289" s="2" t="s">
        <v>31</v>
      </c>
      <c r="B289" s="2" t="s">
        <v>17</v>
      </c>
      <c r="C289" s="3" t="s">
        <v>44</v>
      </c>
      <c r="D289" s="3" t="s">
        <v>50</v>
      </c>
      <c r="E289" s="24">
        <v>952</v>
      </c>
      <c r="F289" s="4">
        <v>120</v>
      </c>
      <c r="G289" s="30">
        <v>125</v>
      </c>
      <c r="H289" s="33">
        <v>119000</v>
      </c>
      <c r="I289" s="4">
        <v>7140</v>
      </c>
      <c r="J289" s="4">
        <v>111860</v>
      </c>
      <c r="K289" s="4">
        <v>114240</v>
      </c>
      <c r="L289" s="4">
        <v>-2380</v>
      </c>
      <c r="M289" s="37">
        <v>41671</v>
      </c>
      <c r="N289" s="6" t="str">
        <f t="shared" si="4"/>
        <v>Q1</v>
      </c>
      <c r="O289" s="6">
        <v>2</v>
      </c>
      <c r="P289" s="3" t="s">
        <v>41</v>
      </c>
      <c r="Q289" s="7" t="s">
        <v>21</v>
      </c>
    </row>
    <row r="290" spans="1:17" ht="13" x14ac:dyDescent="0.6">
      <c r="A290" s="2" t="s">
        <v>31</v>
      </c>
      <c r="B290" s="21" t="s">
        <v>54</v>
      </c>
      <c r="C290" s="3" t="s">
        <v>44</v>
      </c>
      <c r="D290" s="3" t="s">
        <v>50</v>
      </c>
      <c r="E290" s="24">
        <v>2755</v>
      </c>
      <c r="F290" s="4">
        <v>120</v>
      </c>
      <c r="G290" s="30">
        <v>125</v>
      </c>
      <c r="H290" s="33">
        <v>344375</v>
      </c>
      <c r="I290" s="4">
        <v>20662.5</v>
      </c>
      <c r="J290" s="4">
        <v>323712.5</v>
      </c>
      <c r="K290" s="4">
        <v>330600</v>
      </c>
      <c r="L290" s="52">
        <v>-6887.5</v>
      </c>
      <c r="M290" s="37">
        <v>41671</v>
      </c>
      <c r="N290" s="6" t="str">
        <f t="shared" si="4"/>
        <v>Q1</v>
      </c>
      <c r="O290" s="6">
        <v>2</v>
      </c>
      <c r="P290" s="3" t="s">
        <v>41</v>
      </c>
      <c r="Q290" s="7" t="s">
        <v>21</v>
      </c>
    </row>
    <row r="291" spans="1:17" ht="13" x14ac:dyDescent="0.6">
      <c r="A291" s="2" t="s">
        <v>23</v>
      </c>
      <c r="B291" s="2" t="s">
        <v>22</v>
      </c>
      <c r="C291" s="3" t="s">
        <v>44</v>
      </c>
      <c r="D291" s="3" t="s">
        <v>50</v>
      </c>
      <c r="E291" s="24">
        <v>1530</v>
      </c>
      <c r="F291" s="4">
        <v>120</v>
      </c>
      <c r="G291" s="30">
        <v>15</v>
      </c>
      <c r="H291" s="33">
        <v>22950</v>
      </c>
      <c r="I291" s="4">
        <v>1377</v>
      </c>
      <c r="J291" s="4">
        <v>21573</v>
      </c>
      <c r="K291" s="4">
        <v>15300</v>
      </c>
      <c r="L291" s="4">
        <v>6273</v>
      </c>
      <c r="M291" s="37">
        <v>41760</v>
      </c>
      <c r="N291" s="6" t="str">
        <f t="shared" si="4"/>
        <v>Q2</v>
      </c>
      <c r="O291" s="6">
        <v>5</v>
      </c>
      <c r="P291" s="3" t="s">
        <v>49</v>
      </c>
      <c r="Q291" s="7" t="s">
        <v>21</v>
      </c>
    </row>
    <row r="292" spans="1:17" ht="13" x14ac:dyDescent="0.6">
      <c r="A292" s="2" t="s">
        <v>16</v>
      </c>
      <c r="B292" s="2" t="s">
        <v>24</v>
      </c>
      <c r="C292" s="3" t="s">
        <v>44</v>
      </c>
      <c r="D292" s="3" t="s">
        <v>50</v>
      </c>
      <c r="E292" s="24">
        <v>1496</v>
      </c>
      <c r="F292" s="4">
        <v>120</v>
      </c>
      <c r="G292" s="30">
        <v>350</v>
      </c>
      <c r="H292" s="33">
        <v>523600</v>
      </c>
      <c r="I292" s="4">
        <v>31416</v>
      </c>
      <c r="J292" s="4">
        <v>492184</v>
      </c>
      <c r="K292" s="4">
        <v>388960</v>
      </c>
      <c r="L292" s="52">
        <v>103224</v>
      </c>
      <c r="M292" s="37">
        <v>41791</v>
      </c>
      <c r="N292" s="6" t="str">
        <f t="shared" si="4"/>
        <v>Q2</v>
      </c>
      <c r="O292" s="6">
        <v>6</v>
      </c>
      <c r="P292" s="3" t="s">
        <v>25</v>
      </c>
      <c r="Q292" s="7" t="s">
        <v>21</v>
      </c>
    </row>
    <row r="293" spans="1:17" ht="13" x14ac:dyDescent="0.6">
      <c r="A293" s="2" t="s">
        <v>16</v>
      </c>
      <c r="B293" s="2" t="s">
        <v>26</v>
      </c>
      <c r="C293" s="3" t="s">
        <v>44</v>
      </c>
      <c r="D293" s="3" t="s">
        <v>50</v>
      </c>
      <c r="E293" s="24">
        <v>1498</v>
      </c>
      <c r="F293" s="4">
        <v>120</v>
      </c>
      <c r="G293" s="30">
        <v>7</v>
      </c>
      <c r="H293" s="33">
        <v>10486</v>
      </c>
      <c r="I293" s="4">
        <v>629.16</v>
      </c>
      <c r="J293" s="4">
        <v>9856.84</v>
      </c>
      <c r="K293" s="4">
        <v>7490</v>
      </c>
      <c r="L293" s="4">
        <v>2366.84</v>
      </c>
      <c r="M293" s="37">
        <v>41791</v>
      </c>
      <c r="N293" s="6" t="str">
        <f t="shared" si="4"/>
        <v>Q2</v>
      </c>
      <c r="O293" s="6">
        <v>6</v>
      </c>
      <c r="P293" s="3" t="s">
        <v>25</v>
      </c>
      <c r="Q293" s="7" t="s">
        <v>21</v>
      </c>
    </row>
    <row r="294" spans="1:17" ht="13" x14ac:dyDescent="0.6">
      <c r="A294" s="2" t="s">
        <v>42</v>
      </c>
      <c r="B294" s="2" t="s">
        <v>24</v>
      </c>
      <c r="C294" s="3" t="s">
        <v>44</v>
      </c>
      <c r="D294" s="3" t="s">
        <v>50</v>
      </c>
      <c r="E294" s="24">
        <v>1221</v>
      </c>
      <c r="F294" s="4">
        <v>120</v>
      </c>
      <c r="G294" s="30">
        <v>300</v>
      </c>
      <c r="H294" s="33">
        <v>366300</v>
      </c>
      <c r="I294" s="4">
        <v>21978</v>
      </c>
      <c r="J294" s="4">
        <v>344322</v>
      </c>
      <c r="K294" s="4">
        <v>305250</v>
      </c>
      <c r="L294" s="52">
        <v>39072</v>
      </c>
      <c r="M294" s="37">
        <v>41548</v>
      </c>
      <c r="N294" s="6" t="str">
        <f t="shared" si="4"/>
        <v>Q4</v>
      </c>
      <c r="O294" s="6">
        <v>10</v>
      </c>
      <c r="P294" s="3" t="s">
        <v>37</v>
      </c>
      <c r="Q294" s="7" t="s">
        <v>38</v>
      </c>
    </row>
    <row r="295" spans="1:17" ht="13" x14ac:dyDescent="0.6">
      <c r="A295" s="2" t="s">
        <v>16</v>
      </c>
      <c r="B295" s="2" t="s">
        <v>24</v>
      </c>
      <c r="C295" s="3" t="s">
        <v>44</v>
      </c>
      <c r="D295" s="3" t="s">
        <v>50</v>
      </c>
      <c r="E295" s="24">
        <v>2076</v>
      </c>
      <c r="F295" s="4">
        <v>120</v>
      </c>
      <c r="G295" s="30">
        <v>350</v>
      </c>
      <c r="H295" s="33">
        <v>726600</v>
      </c>
      <c r="I295" s="4">
        <v>43596</v>
      </c>
      <c r="J295" s="4">
        <v>683004</v>
      </c>
      <c r="K295" s="4">
        <v>539760</v>
      </c>
      <c r="L295" s="52">
        <v>143244</v>
      </c>
      <c r="M295" s="37">
        <v>41548</v>
      </c>
      <c r="N295" s="6" t="str">
        <f t="shared" si="4"/>
        <v>Q4</v>
      </c>
      <c r="O295" s="6">
        <v>10</v>
      </c>
      <c r="P295" s="3" t="s">
        <v>37</v>
      </c>
      <c r="Q295" s="7" t="s">
        <v>38</v>
      </c>
    </row>
    <row r="296" spans="1:17" ht="13" x14ac:dyDescent="0.6">
      <c r="A296" s="2" t="s">
        <v>23</v>
      </c>
      <c r="B296" s="2" t="s">
        <v>17</v>
      </c>
      <c r="C296" s="3" t="s">
        <v>45</v>
      </c>
      <c r="D296" s="3" t="s">
        <v>50</v>
      </c>
      <c r="E296" s="24">
        <v>2844</v>
      </c>
      <c r="F296" s="4">
        <v>250</v>
      </c>
      <c r="G296" s="30">
        <v>15</v>
      </c>
      <c r="H296" s="33">
        <v>42660</v>
      </c>
      <c r="I296" s="4">
        <v>2559.6</v>
      </c>
      <c r="J296" s="4">
        <v>40100.400000000001</v>
      </c>
      <c r="K296" s="4">
        <v>28440</v>
      </c>
      <c r="L296" s="4">
        <v>11660.400000000001</v>
      </c>
      <c r="M296" s="37">
        <v>41791</v>
      </c>
      <c r="N296" s="6" t="str">
        <f t="shared" si="4"/>
        <v>Q2</v>
      </c>
      <c r="O296" s="6">
        <v>6</v>
      </c>
      <c r="P296" s="3" t="s">
        <v>25</v>
      </c>
      <c r="Q296" s="7" t="s">
        <v>21</v>
      </c>
    </row>
    <row r="297" spans="1:17" ht="13" x14ac:dyDescent="0.6">
      <c r="A297" s="2" t="s">
        <v>16</v>
      </c>
      <c r="B297" s="2" t="s">
        <v>26</v>
      </c>
      <c r="C297" s="3" t="s">
        <v>45</v>
      </c>
      <c r="D297" s="3" t="s">
        <v>50</v>
      </c>
      <c r="E297" s="24">
        <v>1498</v>
      </c>
      <c r="F297" s="4">
        <v>250</v>
      </c>
      <c r="G297" s="30">
        <v>7</v>
      </c>
      <c r="H297" s="33">
        <v>10486</v>
      </c>
      <c r="I297" s="4">
        <v>629.16</v>
      </c>
      <c r="J297" s="4">
        <v>9856.84</v>
      </c>
      <c r="K297" s="4">
        <v>7490</v>
      </c>
      <c r="L297" s="4">
        <v>2366.84</v>
      </c>
      <c r="M297" s="37">
        <v>41791</v>
      </c>
      <c r="N297" s="6" t="str">
        <f t="shared" si="4"/>
        <v>Q2</v>
      </c>
      <c r="O297" s="6">
        <v>6</v>
      </c>
      <c r="P297" s="3" t="s">
        <v>25</v>
      </c>
      <c r="Q297" s="7" t="s">
        <v>21</v>
      </c>
    </row>
    <row r="298" spans="1:17" ht="13" x14ac:dyDescent="0.6">
      <c r="A298" s="2" t="s">
        <v>42</v>
      </c>
      <c r="B298" s="2" t="s">
        <v>24</v>
      </c>
      <c r="C298" s="3" t="s">
        <v>45</v>
      </c>
      <c r="D298" s="3" t="s">
        <v>50</v>
      </c>
      <c r="E298" s="24">
        <v>1221</v>
      </c>
      <c r="F298" s="4">
        <v>250</v>
      </c>
      <c r="G298" s="30">
        <v>300</v>
      </c>
      <c r="H298" s="33">
        <v>366300</v>
      </c>
      <c r="I298" s="4">
        <v>21978</v>
      </c>
      <c r="J298" s="4">
        <v>344322</v>
      </c>
      <c r="K298" s="4">
        <v>305250</v>
      </c>
      <c r="L298" s="52">
        <v>39072</v>
      </c>
      <c r="M298" s="37">
        <v>41548</v>
      </c>
      <c r="N298" s="6" t="str">
        <f t="shared" si="4"/>
        <v>Q4</v>
      </c>
      <c r="O298" s="6">
        <v>10</v>
      </c>
      <c r="P298" s="3" t="s">
        <v>37</v>
      </c>
      <c r="Q298" s="7" t="s">
        <v>38</v>
      </c>
    </row>
    <row r="299" spans="1:17" ht="13" x14ac:dyDescent="0.6">
      <c r="A299" s="2" t="s">
        <v>16</v>
      </c>
      <c r="B299" s="2" t="s">
        <v>26</v>
      </c>
      <c r="C299" s="3" t="s">
        <v>45</v>
      </c>
      <c r="D299" s="3" t="s">
        <v>50</v>
      </c>
      <c r="E299" s="24">
        <v>1123</v>
      </c>
      <c r="F299" s="4">
        <v>250</v>
      </c>
      <c r="G299" s="30">
        <v>20</v>
      </c>
      <c r="H299" s="33">
        <v>22460</v>
      </c>
      <c r="I299" s="4">
        <v>1347.6</v>
      </c>
      <c r="J299" s="4">
        <v>21112.400000000001</v>
      </c>
      <c r="K299" s="4">
        <v>11230</v>
      </c>
      <c r="L299" s="4">
        <v>9882.4000000000015</v>
      </c>
      <c r="M299" s="37">
        <v>41579</v>
      </c>
      <c r="N299" s="6" t="str">
        <f t="shared" si="4"/>
        <v>Q4</v>
      </c>
      <c r="O299" s="6">
        <v>11</v>
      </c>
      <c r="P299" s="3" t="s">
        <v>43</v>
      </c>
      <c r="Q299" s="7" t="s">
        <v>38</v>
      </c>
    </row>
    <row r="300" spans="1:17" ht="13" x14ac:dyDescent="0.6">
      <c r="A300" s="2" t="s">
        <v>42</v>
      </c>
      <c r="B300" s="2" t="s">
        <v>17</v>
      </c>
      <c r="C300" s="3" t="s">
        <v>45</v>
      </c>
      <c r="D300" s="3" t="s">
        <v>50</v>
      </c>
      <c r="E300" s="24">
        <v>2436</v>
      </c>
      <c r="F300" s="4">
        <v>250</v>
      </c>
      <c r="G300" s="30">
        <v>300</v>
      </c>
      <c r="H300" s="33">
        <v>730800</v>
      </c>
      <c r="I300" s="4">
        <v>43848</v>
      </c>
      <c r="J300" s="4">
        <v>686952</v>
      </c>
      <c r="K300" s="4">
        <v>609000</v>
      </c>
      <c r="L300" s="4">
        <v>77952</v>
      </c>
      <c r="M300" s="37">
        <v>41609</v>
      </c>
      <c r="N300" s="6" t="str">
        <f t="shared" si="4"/>
        <v>Q4</v>
      </c>
      <c r="O300" s="6">
        <v>12</v>
      </c>
      <c r="P300" s="3" t="s">
        <v>27</v>
      </c>
      <c r="Q300" s="7" t="s">
        <v>38</v>
      </c>
    </row>
    <row r="301" spans="1:17" ht="13" x14ac:dyDescent="0.6">
      <c r="A301" s="2" t="s">
        <v>31</v>
      </c>
      <c r="B301" s="2" t="s">
        <v>24</v>
      </c>
      <c r="C301" s="3" t="s">
        <v>47</v>
      </c>
      <c r="D301" s="3" t="s">
        <v>50</v>
      </c>
      <c r="E301" s="24">
        <v>1987.5</v>
      </c>
      <c r="F301" s="4">
        <v>260</v>
      </c>
      <c r="G301" s="30">
        <v>125</v>
      </c>
      <c r="H301" s="33">
        <v>248437.5</v>
      </c>
      <c r="I301" s="4">
        <v>14906.25</v>
      </c>
      <c r="J301" s="4">
        <v>233531.25</v>
      </c>
      <c r="K301" s="4">
        <v>238500</v>
      </c>
      <c r="L301" s="52">
        <v>-4968.75</v>
      </c>
      <c r="M301" s="37">
        <v>41640</v>
      </c>
      <c r="N301" s="6" t="str">
        <f t="shared" si="4"/>
        <v>Q1</v>
      </c>
      <c r="O301" s="6">
        <v>1</v>
      </c>
      <c r="P301" s="3" t="s">
        <v>20</v>
      </c>
      <c r="Q301" s="7" t="s">
        <v>21</v>
      </c>
    </row>
    <row r="302" spans="1:17" ht="13" x14ac:dyDescent="0.6">
      <c r="A302" s="2" t="s">
        <v>16</v>
      </c>
      <c r="B302" s="2" t="s">
        <v>26</v>
      </c>
      <c r="C302" s="3" t="s">
        <v>47</v>
      </c>
      <c r="D302" s="3" t="s">
        <v>50</v>
      </c>
      <c r="E302" s="24">
        <v>1679</v>
      </c>
      <c r="F302" s="4">
        <v>260</v>
      </c>
      <c r="G302" s="30">
        <v>350</v>
      </c>
      <c r="H302" s="33">
        <v>587650</v>
      </c>
      <c r="I302" s="4">
        <v>35259</v>
      </c>
      <c r="J302" s="4">
        <v>552391</v>
      </c>
      <c r="K302" s="4">
        <v>436540</v>
      </c>
      <c r="L302" s="4">
        <v>115851</v>
      </c>
      <c r="M302" s="37">
        <v>41883</v>
      </c>
      <c r="N302" s="6" t="str">
        <f t="shared" si="4"/>
        <v>Q3</v>
      </c>
      <c r="O302" s="6">
        <v>9</v>
      </c>
      <c r="P302" s="3" t="s">
        <v>36</v>
      </c>
      <c r="Q302" s="7" t="s">
        <v>21</v>
      </c>
    </row>
    <row r="303" spans="1:17" ht="13" x14ac:dyDescent="0.6">
      <c r="A303" s="2" t="s">
        <v>16</v>
      </c>
      <c r="B303" s="21" t="s">
        <v>54</v>
      </c>
      <c r="C303" s="3" t="s">
        <v>47</v>
      </c>
      <c r="D303" s="3" t="s">
        <v>50</v>
      </c>
      <c r="E303" s="24">
        <v>727</v>
      </c>
      <c r="F303" s="4">
        <v>260</v>
      </c>
      <c r="G303" s="30">
        <v>350</v>
      </c>
      <c r="H303" s="33">
        <v>254450</v>
      </c>
      <c r="I303" s="4">
        <v>15267</v>
      </c>
      <c r="J303" s="4">
        <v>239183</v>
      </c>
      <c r="K303" s="4">
        <v>189020</v>
      </c>
      <c r="L303" s="52">
        <v>50163</v>
      </c>
      <c r="M303" s="37">
        <v>41548</v>
      </c>
      <c r="N303" s="6" t="str">
        <f t="shared" si="4"/>
        <v>Q4</v>
      </c>
      <c r="O303" s="6">
        <v>10</v>
      </c>
      <c r="P303" s="3" t="s">
        <v>37</v>
      </c>
      <c r="Q303" s="7" t="s">
        <v>38</v>
      </c>
    </row>
    <row r="304" spans="1:17" ht="13" x14ac:dyDescent="0.6">
      <c r="A304" s="2" t="s">
        <v>16</v>
      </c>
      <c r="B304" s="2" t="s">
        <v>24</v>
      </c>
      <c r="C304" s="3" t="s">
        <v>47</v>
      </c>
      <c r="D304" s="3" t="s">
        <v>50</v>
      </c>
      <c r="E304" s="24">
        <v>1403</v>
      </c>
      <c r="F304" s="4">
        <v>260</v>
      </c>
      <c r="G304" s="30">
        <v>7</v>
      </c>
      <c r="H304" s="33">
        <v>9821</v>
      </c>
      <c r="I304" s="4">
        <v>589.26</v>
      </c>
      <c r="J304" s="4">
        <v>9231.74</v>
      </c>
      <c r="K304" s="4">
        <v>7015</v>
      </c>
      <c r="L304" s="52">
        <v>2216.7399999999998</v>
      </c>
      <c r="M304" s="37">
        <v>41548</v>
      </c>
      <c r="N304" s="6" t="str">
        <f t="shared" si="4"/>
        <v>Q4</v>
      </c>
      <c r="O304" s="6">
        <v>10</v>
      </c>
      <c r="P304" s="3" t="s">
        <v>37</v>
      </c>
      <c r="Q304" s="7" t="s">
        <v>38</v>
      </c>
    </row>
    <row r="305" spans="1:17" ht="13" x14ac:dyDescent="0.6">
      <c r="A305" s="2" t="s">
        <v>16</v>
      </c>
      <c r="B305" s="2" t="s">
        <v>24</v>
      </c>
      <c r="C305" s="3" t="s">
        <v>47</v>
      </c>
      <c r="D305" s="3" t="s">
        <v>50</v>
      </c>
      <c r="E305" s="24">
        <v>2076</v>
      </c>
      <c r="F305" s="4">
        <v>260</v>
      </c>
      <c r="G305" s="30">
        <v>350</v>
      </c>
      <c r="H305" s="33">
        <v>726600</v>
      </c>
      <c r="I305" s="4">
        <v>43596</v>
      </c>
      <c r="J305" s="4">
        <v>683004</v>
      </c>
      <c r="K305" s="4">
        <v>539760</v>
      </c>
      <c r="L305" s="52">
        <v>143244</v>
      </c>
      <c r="M305" s="37">
        <v>41548</v>
      </c>
      <c r="N305" s="6" t="str">
        <f t="shared" si="4"/>
        <v>Q4</v>
      </c>
      <c r="O305" s="6">
        <v>10</v>
      </c>
      <c r="P305" s="3" t="s">
        <v>37</v>
      </c>
      <c r="Q305" s="7" t="s">
        <v>38</v>
      </c>
    </row>
    <row r="306" spans="1:17" ht="13" x14ac:dyDescent="0.6">
      <c r="A306" s="2" t="s">
        <v>16</v>
      </c>
      <c r="B306" s="2" t="s">
        <v>24</v>
      </c>
      <c r="C306" s="3" t="s">
        <v>28</v>
      </c>
      <c r="D306" s="3" t="s">
        <v>50</v>
      </c>
      <c r="E306" s="24">
        <v>1757</v>
      </c>
      <c r="F306" s="4">
        <v>5</v>
      </c>
      <c r="G306" s="30">
        <v>20</v>
      </c>
      <c r="H306" s="33">
        <v>35140</v>
      </c>
      <c r="I306" s="4">
        <v>2108.4</v>
      </c>
      <c r="J306" s="4">
        <v>33031.599999999999</v>
      </c>
      <c r="K306" s="4">
        <v>17570</v>
      </c>
      <c r="L306" s="52">
        <v>15461.599999999999</v>
      </c>
      <c r="M306" s="37">
        <v>41548</v>
      </c>
      <c r="N306" s="6" t="str">
        <f t="shared" si="4"/>
        <v>Q4</v>
      </c>
      <c r="O306" s="6">
        <v>10</v>
      </c>
      <c r="P306" s="3" t="s">
        <v>37</v>
      </c>
      <c r="Q306" s="7" t="s">
        <v>38</v>
      </c>
    </row>
    <row r="307" spans="1:17" ht="13" x14ac:dyDescent="0.6">
      <c r="A307" s="2" t="s">
        <v>23</v>
      </c>
      <c r="B307" s="21" t="s">
        <v>54</v>
      </c>
      <c r="C307" s="3" t="s">
        <v>40</v>
      </c>
      <c r="D307" s="3" t="s">
        <v>50</v>
      </c>
      <c r="E307" s="24">
        <v>2198</v>
      </c>
      <c r="F307" s="4">
        <v>10</v>
      </c>
      <c r="G307" s="30">
        <v>15</v>
      </c>
      <c r="H307" s="33">
        <v>32970</v>
      </c>
      <c r="I307" s="4">
        <v>1978.2</v>
      </c>
      <c r="J307" s="4">
        <v>30991.8</v>
      </c>
      <c r="K307" s="4">
        <v>21980</v>
      </c>
      <c r="L307" s="52">
        <v>9011.7999999999993</v>
      </c>
      <c r="M307" s="37">
        <v>41852</v>
      </c>
      <c r="N307" s="6" t="str">
        <f t="shared" si="4"/>
        <v>Q3</v>
      </c>
      <c r="O307" s="6">
        <v>8</v>
      </c>
      <c r="P307" s="3" t="s">
        <v>35</v>
      </c>
      <c r="Q307" s="7" t="s">
        <v>21</v>
      </c>
    </row>
    <row r="308" spans="1:17" ht="13" x14ac:dyDescent="0.6">
      <c r="A308" s="2" t="s">
        <v>23</v>
      </c>
      <c r="B308" s="2" t="s">
        <v>22</v>
      </c>
      <c r="C308" s="3" t="s">
        <v>40</v>
      </c>
      <c r="D308" s="3" t="s">
        <v>50</v>
      </c>
      <c r="E308" s="24">
        <v>1743</v>
      </c>
      <c r="F308" s="4">
        <v>10</v>
      </c>
      <c r="G308" s="30">
        <v>15</v>
      </c>
      <c r="H308" s="33">
        <v>26145</v>
      </c>
      <c r="I308" s="4">
        <v>1568.7</v>
      </c>
      <c r="J308" s="4">
        <v>24576.3</v>
      </c>
      <c r="K308" s="4">
        <v>17430</v>
      </c>
      <c r="L308" s="4">
        <v>7146.2999999999993</v>
      </c>
      <c r="M308" s="37">
        <v>41852</v>
      </c>
      <c r="N308" s="6" t="str">
        <f t="shared" si="4"/>
        <v>Q3</v>
      </c>
      <c r="O308" s="6">
        <v>8</v>
      </c>
      <c r="P308" s="3" t="s">
        <v>35</v>
      </c>
      <c r="Q308" s="7" t="s">
        <v>21</v>
      </c>
    </row>
    <row r="309" spans="1:17" ht="13" x14ac:dyDescent="0.6">
      <c r="A309" s="2" t="s">
        <v>23</v>
      </c>
      <c r="B309" s="21" t="s">
        <v>54</v>
      </c>
      <c r="C309" s="3" t="s">
        <v>40</v>
      </c>
      <c r="D309" s="3" t="s">
        <v>50</v>
      </c>
      <c r="E309" s="24">
        <v>1153</v>
      </c>
      <c r="F309" s="4">
        <v>10</v>
      </c>
      <c r="G309" s="30">
        <v>15</v>
      </c>
      <c r="H309" s="33">
        <v>17295</v>
      </c>
      <c r="I309" s="4">
        <v>1037.7</v>
      </c>
      <c r="J309" s="4">
        <v>16257.3</v>
      </c>
      <c r="K309" s="4">
        <v>11530</v>
      </c>
      <c r="L309" s="52">
        <v>4727.2999999999993</v>
      </c>
      <c r="M309" s="37">
        <v>41913</v>
      </c>
      <c r="N309" s="6" t="str">
        <f t="shared" si="4"/>
        <v>Q4</v>
      </c>
      <c r="O309" s="6">
        <v>10</v>
      </c>
      <c r="P309" s="3" t="s">
        <v>37</v>
      </c>
      <c r="Q309" s="7" t="s">
        <v>21</v>
      </c>
    </row>
    <row r="310" spans="1:17" ht="13" x14ac:dyDescent="0.6">
      <c r="A310" s="2" t="s">
        <v>16</v>
      </c>
      <c r="B310" s="2" t="s">
        <v>24</v>
      </c>
      <c r="C310" s="3" t="s">
        <v>40</v>
      </c>
      <c r="D310" s="3" t="s">
        <v>50</v>
      </c>
      <c r="E310" s="24">
        <v>1757</v>
      </c>
      <c r="F310" s="4">
        <v>10</v>
      </c>
      <c r="G310" s="30">
        <v>20</v>
      </c>
      <c r="H310" s="33">
        <v>35140</v>
      </c>
      <c r="I310" s="4">
        <v>2108.4</v>
      </c>
      <c r="J310" s="4">
        <v>33031.599999999999</v>
      </c>
      <c r="K310" s="4">
        <v>17570</v>
      </c>
      <c r="L310" s="52">
        <v>15461.599999999999</v>
      </c>
      <c r="M310" s="37">
        <v>41548</v>
      </c>
      <c r="N310" s="6" t="str">
        <f t="shared" si="4"/>
        <v>Q4</v>
      </c>
      <c r="O310" s="6">
        <v>10</v>
      </c>
      <c r="P310" s="3" t="s">
        <v>37</v>
      </c>
      <c r="Q310" s="7" t="s">
        <v>38</v>
      </c>
    </row>
    <row r="311" spans="1:17" ht="13" x14ac:dyDescent="0.6">
      <c r="A311" s="2" t="s">
        <v>16</v>
      </c>
      <c r="B311" s="2" t="s">
        <v>22</v>
      </c>
      <c r="C311" s="3" t="s">
        <v>44</v>
      </c>
      <c r="D311" s="3" t="s">
        <v>50</v>
      </c>
      <c r="E311" s="24">
        <v>1001</v>
      </c>
      <c r="F311" s="4">
        <v>120</v>
      </c>
      <c r="G311" s="30">
        <v>20</v>
      </c>
      <c r="H311" s="33">
        <v>20020</v>
      </c>
      <c r="I311" s="4">
        <v>1201.2</v>
      </c>
      <c r="J311" s="4">
        <v>18818.8</v>
      </c>
      <c r="K311" s="4">
        <v>10010</v>
      </c>
      <c r="L311" s="4">
        <v>8808.7999999999993</v>
      </c>
      <c r="M311" s="37">
        <v>41852</v>
      </c>
      <c r="N311" s="6" t="str">
        <f t="shared" si="4"/>
        <v>Q3</v>
      </c>
      <c r="O311" s="6">
        <v>8</v>
      </c>
      <c r="P311" s="3" t="s">
        <v>35</v>
      </c>
      <c r="Q311" s="7" t="s">
        <v>21</v>
      </c>
    </row>
    <row r="312" spans="1:17" ht="13" x14ac:dyDescent="0.6">
      <c r="A312" s="2" t="s">
        <v>16</v>
      </c>
      <c r="B312" s="2" t="s">
        <v>26</v>
      </c>
      <c r="C312" s="3" t="s">
        <v>44</v>
      </c>
      <c r="D312" s="3" t="s">
        <v>50</v>
      </c>
      <c r="E312" s="24">
        <v>1333</v>
      </c>
      <c r="F312" s="4">
        <v>120</v>
      </c>
      <c r="G312" s="30">
        <v>7</v>
      </c>
      <c r="H312" s="33">
        <v>9331</v>
      </c>
      <c r="I312" s="4">
        <v>559.86</v>
      </c>
      <c r="J312" s="4">
        <v>8771.14</v>
      </c>
      <c r="K312" s="4">
        <v>6665</v>
      </c>
      <c r="L312" s="4">
        <v>2106.1399999999994</v>
      </c>
      <c r="M312" s="37">
        <v>41944</v>
      </c>
      <c r="N312" s="6" t="str">
        <f t="shared" si="4"/>
        <v>Q4</v>
      </c>
      <c r="O312" s="6">
        <v>11</v>
      </c>
      <c r="P312" s="3" t="s">
        <v>43</v>
      </c>
      <c r="Q312" s="7" t="s">
        <v>21</v>
      </c>
    </row>
    <row r="313" spans="1:17" ht="13" x14ac:dyDescent="0.6">
      <c r="A313" s="2" t="s">
        <v>23</v>
      </c>
      <c r="B313" s="21" t="s">
        <v>54</v>
      </c>
      <c r="C313" s="3" t="s">
        <v>45</v>
      </c>
      <c r="D313" s="3" t="s">
        <v>50</v>
      </c>
      <c r="E313" s="24">
        <v>1153</v>
      </c>
      <c r="F313" s="4">
        <v>250</v>
      </c>
      <c r="G313" s="30">
        <v>15</v>
      </c>
      <c r="H313" s="33">
        <v>17295</v>
      </c>
      <c r="I313" s="4">
        <v>1037.7</v>
      </c>
      <c r="J313" s="4">
        <v>16257.3</v>
      </c>
      <c r="K313" s="4">
        <v>11530</v>
      </c>
      <c r="L313" s="52">
        <v>4727.2999999999993</v>
      </c>
      <c r="M313" s="37">
        <v>41913</v>
      </c>
      <c r="N313" s="6" t="str">
        <f t="shared" si="4"/>
        <v>Q4</v>
      </c>
      <c r="O313" s="6">
        <v>10</v>
      </c>
      <c r="P313" s="3" t="s">
        <v>37</v>
      </c>
      <c r="Q313" s="7" t="s">
        <v>21</v>
      </c>
    </row>
    <row r="314" spans="1:17" ht="13" x14ac:dyDescent="0.6">
      <c r="A314" s="2" t="s">
        <v>30</v>
      </c>
      <c r="B314" s="2" t="s">
        <v>26</v>
      </c>
      <c r="C314" s="3" t="s">
        <v>18</v>
      </c>
      <c r="D314" s="3" t="s">
        <v>50</v>
      </c>
      <c r="E314" s="24">
        <v>727</v>
      </c>
      <c r="F314" s="4">
        <v>3</v>
      </c>
      <c r="G314" s="30">
        <v>12</v>
      </c>
      <c r="H314" s="33">
        <v>8724</v>
      </c>
      <c r="I314" s="4">
        <v>610.67999999999995</v>
      </c>
      <c r="J314" s="4">
        <v>8113.32</v>
      </c>
      <c r="K314" s="4">
        <v>2181</v>
      </c>
      <c r="L314" s="4">
        <v>5932.32</v>
      </c>
      <c r="M314" s="37">
        <v>41671</v>
      </c>
      <c r="N314" s="6" t="str">
        <f t="shared" si="4"/>
        <v>Q1</v>
      </c>
      <c r="O314" s="6">
        <v>2</v>
      </c>
      <c r="P314" s="3" t="s">
        <v>41</v>
      </c>
      <c r="Q314" s="7" t="s">
        <v>21</v>
      </c>
    </row>
    <row r="315" spans="1:17" ht="13" x14ac:dyDescent="0.6">
      <c r="A315" s="2" t="s">
        <v>30</v>
      </c>
      <c r="B315" s="2" t="s">
        <v>17</v>
      </c>
      <c r="C315" s="3" t="s">
        <v>18</v>
      </c>
      <c r="D315" s="3" t="s">
        <v>50</v>
      </c>
      <c r="E315" s="24">
        <v>1884</v>
      </c>
      <c r="F315" s="4">
        <v>3</v>
      </c>
      <c r="G315" s="30">
        <v>12</v>
      </c>
      <c r="H315" s="33">
        <v>22608</v>
      </c>
      <c r="I315" s="4">
        <v>1582.56</v>
      </c>
      <c r="J315" s="4">
        <v>21025.439999999999</v>
      </c>
      <c r="K315" s="4">
        <v>5652</v>
      </c>
      <c r="L315" s="4">
        <v>15373.439999999999</v>
      </c>
      <c r="M315" s="37">
        <v>41852</v>
      </c>
      <c r="N315" s="6" t="str">
        <f t="shared" si="4"/>
        <v>Q3</v>
      </c>
      <c r="O315" s="6">
        <v>8</v>
      </c>
      <c r="P315" s="3" t="s">
        <v>35</v>
      </c>
      <c r="Q315" s="7" t="s">
        <v>21</v>
      </c>
    </row>
    <row r="316" spans="1:17" ht="13" x14ac:dyDescent="0.6">
      <c r="A316" s="2" t="s">
        <v>16</v>
      </c>
      <c r="B316" s="2" t="s">
        <v>26</v>
      </c>
      <c r="C316" s="3" t="s">
        <v>18</v>
      </c>
      <c r="D316" s="3" t="s">
        <v>50</v>
      </c>
      <c r="E316" s="24">
        <v>1834</v>
      </c>
      <c r="F316" s="4">
        <v>3</v>
      </c>
      <c r="G316" s="30">
        <v>20</v>
      </c>
      <c r="H316" s="33">
        <v>36680</v>
      </c>
      <c r="I316" s="4">
        <v>2567.6</v>
      </c>
      <c r="J316" s="4">
        <v>34112.400000000001</v>
      </c>
      <c r="K316" s="4">
        <v>18340</v>
      </c>
      <c r="L316" s="4">
        <v>15772.400000000001</v>
      </c>
      <c r="M316" s="37">
        <v>41518</v>
      </c>
      <c r="N316" s="6" t="str">
        <f t="shared" si="4"/>
        <v>Q3</v>
      </c>
      <c r="O316" s="6">
        <v>9</v>
      </c>
      <c r="P316" s="3" t="s">
        <v>36</v>
      </c>
      <c r="Q316" s="7" t="s">
        <v>38</v>
      </c>
    </row>
    <row r="317" spans="1:17" ht="13" x14ac:dyDescent="0.6">
      <c r="A317" s="2" t="s">
        <v>30</v>
      </c>
      <c r="B317" s="2" t="s">
        <v>26</v>
      </c>
      <c r="C317" s="3" t="s">
        <v>28</v>
      </c>
      <c r="D317" s="3" t="s">
        <v>50</v>
      </c>
      <c r="E317" s="24">
        <v>2340</v>
      </c>
      <c r="F317" s="4">
        <v>5</v>
      </c>
      <c r="G317" s="30">
        <v>12</v>
      </c>
      <c r="H317" s="33">
        <v>28080</v>
      </c>
      <c r="I317" s="4">
        <v>1965.6</v>
      </c>
      <c r="J317" s="4">
        <v>26114.400000000001</v>
      </c>
      <c r="K317" s="4">
        <v>7020</v>
      </c>
      <c r="L317" s="4">
        <v>19094.400000000001</v>
      </c>
      <c r="M317" s="37">
        <v>41640</v>
      </c>
      <c r="N317" s="6" t="str">
        <f t="shared" si="4"/>
        <v>Q1</v>
      </c>
      <c r="O317" s="6">
        <v>1</v>
      </c>
      <c r="P317" s="3" t="s">
        <v>20</v>
      </c>
      <c r="Q317" s="7" t="s">
        <v>21</v>
      </c>
    </row>
    <row r="318" spans="1:17" ht="13" x14ac:dyDescent="0.6">
      <c r="A318" s="2" t="s">
        <v>30</v>
      </c>
      <c r="B318" s="2" t="s">
        <v>24</v>
      </c>
      <c r="C318" s="3" t="s">
        <v>28</v>
      </c>
      <c r="D318" s="3" t="s">
        <v>50</v>
      </c>
      <c r="E318" s="24">
        <v>2342</v>
      </c>
      <c r="F318" s="4">
        <v>5</v>
      </c>
      <c r="G318" s="30">
        <v>12</v>
      </c>
      <c r="H318" s="33">
        <v>28104</v>
      </c>
      <c r="I318" s="4">
        <v>1967.28</v>
      </c>
      <c r="J318" s="4">
        <v>26136.720000000001</v>
      </c>
      <c r="K318" s="4">
        <v>7026</v>
      </c>
      <c r="L318" s="52">
        <v>19110.72</v>
      </c>
      <c r="M318" s="37">
        <v>41944</v>
      </c>
      <c r="N318" s="6" t="str">
        <f t="shared" si="4"/>
        <v>Q4</v>
      </c>
      <c r="O318" s="6">
        <v>11</v>
      </c>
      <c r="P318" s="3" t="s">
        <v>43</v>
      </c>
      <c r="Q318" s="7" t="s">
        <v>21</v>
      </c>
    </row>
    <row r="319" spans="1:17" ht="13" x14ac:dyDescent="0.6">
      <c r="A319" s="2" t="s">
        <v>16</v>
      </c>
      <c r="B319" s="2" t="s">
        <v>24</v>
      </c>
      <c r="C319" s="3" t="s">
        <v>40</v>
      </c>
      <c r="D319" s="3" t="s">
        <v>50</v>
      </c>
      <c r="E319" s="24">
        <v>1031</v>
      </c>
      <c r="F319" s="4">
        <v>10</v>
      </c>
      <c r="G319" s="30">
        <v>7</v>
      </c>
      <c r="H319" s="33">
        <v>7217</v>
      </c>
      <c r="I319" s="4">
        <v>505.19</v>
      </c>
      <c r="J319" s="4">
        <v>6711.81</v>
      </c>
      <c r="K319" s="4">
        <v>5155</v>
      </c>
      <c r="L319" s="52">
        <v>1556.8100000000004</v>
      </c>
      <c r="M319" s="37">
        <v>41518</v>
      </c>
      <c r="N319" s="6" t="str">
        <f t="shared" si="4"/>
        <v>Q3</v>
      </c>
      <c r="O319" s="6">
        <v>9</v>
      </c>
      <c r="P319" s="3" t="s">
        <v>36</v>
      </c>
      <c r="Q319" s="7" t="s">
        <v>38</v>
      </c>
    </row>
    <row r="320" spans="1:17" ht="13" x14ac:dyDescent="0.6">
      <c r="A320" s="2" t="s">
        <v>23</v>
      </c>
      <c r="B320" s="2" t="s">
        <v>17</v>
      </c>
      <c r="C320" s="3" t="s">
        <v>44</v>
      </c>
      <c r="D320" s="3" t="s">
        <v>50</v>
      </c>
      <c r="E320" s="24">
        <v>1262</v>
      </c>
      <c r="F320" s="4">
        <v>120</v>
      </c>
      <c r="G320" s="30">
        <v>15</v>
      </c>
      <c r="H320" s="33">
        <v>18930</v>
      </c>
      <c r="I320" s="4">
        <v>1325.1</v>
      </c>
      <c r="J320" s="4">
        <v>17604.900000000001</v>
      </c>
      <c r="K320" s="4">
        <v>12620</v>
      </c>
      <c r="L320" s="4">
        <v>4984.9000000000015</v>
      </c>
      <c r="M320" s="37">
        <v>41760</v>
      </c>
      <c r="N320" s="6" t="str">
        <f t="shared" si="4"/>
        <v>Q2</v>
      </c>
      <c r="O320" s="6">
        <v>5</v>
      </c>
      <c r="P320" s="3" t="s">
        <v>49</v>
      </c>
      <c r="Q320" s="7" t="s">
        <v>21</v>
      </c>
    </row>
    <row r="321" spans="1:17" ht="13" x14ac:dyDescent="0.6">
      <c r="A321" s="2" t="s">
        <v>16</v>
      </c>
      <c r="B321" s="2" t="s">
        <v>17</v>
      </c>
      <c r="C321" s="3" t="s">
        <v>44</v>
      </c>
      <c r="D321" s="3" t="s">
        <v>50</v>
      </c>
      <c r="E321" s="24">
        <v>1135</v>
      </c>
      <c r="F321" s="4">
        <v>120</v>
      </c>
      <c r="G321" s="30">
        <v>7</v>
      </c>
      <c r="H321" s="33">
        <v>7945</v>
      </c>
      <c r="I321" s="4">
        <v>556.15</v>
      </c>
      <c r="J321" s="4">
        <v>7388.85</v>
      </c>
      <c r="K321" s="4">
        <v>5675</v>
      </c>
      <c r="L321" s="4">
        <v>1713.8500000000004</v>
      </c>
      <c r="M321" s="37">
        <v>41791</v>
      </c>
      <c r="N321" s="6" t="str">
        <f t="shared" si="4"/>
        <v>Q2</v>
      </c>
      <c r="O321" s="6">
        <v>6</v>
      </c>
      <c r="P321" s="3" t="s">
        <v>25</v>
      </c>
      <c r="Q321" s="7" t="s">
        <v>21</v>
      </c>
    </row>
    <row r="322" spans="1:17" ht="13" x14ac:dyDescent="0.6">
      <c r="A322" s="2" t="s">
        <v>16</v>
      </c>
      <c r="B322" s="21" t="s">
        <v>54</v>
      </c>
      <c r="C322" s="3" t="s">
        <v>44</v>
      </c>
      <c r="D322" s="3" t="s">
        <v>50</v>
      </c>
      <c r="E322" s="24">
        <v>547</v>
      </c>
      <c r="F322" s="4">
        <v>120</v>
      </c>
      <c r="G322" s="30">
        <v>7</v>
      </c>
      <c r="H322" s="33">
        <v>3829</v>
      </c>
      <c r="I322" s="4">
        <v>268.02999999999997</v>
      </c>
      <c r="J322" s="4">
        <v>3560.9700000000003</v>
      </c>
      <c r="K322" s="4">
        <v>2735</v>
      </c>
      <c r="L322" s="52">
        <v>825.97000000000025</v>
      </c>
      <c r="M322" s="37">
        <v>41944</v>
      </c>
      <c r="N322" s="6" t="str">
        <f t="shared" ref="N322:N385" si="5">"Q"&amp;ROUNDUP(MONTH(M322)/3,0)</f>
        <v>Q4</v>
      </c>
      <c r="O322" s="6">
        <v>11</v>
      </c>
      <c r="P322" s="3" t="s">
        <v>43</v>
      </c>
      <c r="Q322" s="7" t="s">
        <v>21</v>
      </c>
    </row>
    <row r="323" spans="1:17" ht="13" x14ac:dyDescent="0.6">
      <c r="A323" s="2" t="s">
        <v>16</v>
      </c>
      <c r="B323" s="2" t="s">
        <v>17</v>
      </c>
      <c r="C323" s="3" t="s">
        <v>44</v>
      </c>
      <c r="D323" s="3" t="s">
        <v>50</v>
      </c>
      <c r="E323" s="24">
        <v>1582</v>
      </c>
      <c r="F323" s="4">
        <v>120</v>
      </c>
      <c r="G323" s="30">
        <v>7</v>
      </c>
      <c r="H323" s="33">
        <v>11074</v>
      </c>
      <c r="I323" s="4">
        <v>775.18</v>
      </c>
      <c r="J323" s="4">
        <v>10298.82</v>
      </c>
      <c r="K323" s="4">
        <v>7910</v>
      </c>
      <c r="L323" s="4">
        <v>2388.8199999999997</v>
      </c>
      <c r="M323" s="37">
        <v>41974</v>
      </c>
      <c r="N323" s="6" t="str">
        <f t="shared" si="5"/>
        <v>Q4</v>
      </c>
      <c r="O323" s="6">
        <v>12</v>
      </c>
      <c r="P323" s="3" t="s">
        <v>27</v>
      </c>
      <c r="Q323" s="7" t="s">
        <v>21</v>
      </c>
    </row>
    <row r="324" spans="1:17" ht="13" x14ac:dyDescent="0.6">
      <c r="A324" s="2" t="s">
        <v>30</v>
      </c>
      <c r="B324" s="2" t="s">
        <v>24</v>
      </c>
      <c r="C324" s="3" t="s">
        <v>45</v>
      </c>
      <c r="D324" s="3" t="s">
        <v>50</v>
      </c>
      <c r="E324" s="24">
        <v>1738.5</v>
      </c>
      <c r="F324" s="4">
        <v>250</v>
      </c>
      <c r="G324" s="30">
        <v>12</v>
      </c>
      <c r="H324" s="33">
        <v>20862</v>
      </c>
      <c r="I324" s="4">
        <v>1460.34</v>
      </c>
      <c r="J324" s="4">
        <v>19401.66</v>
      </c>
      <c r="K324" s="4">
        <v>5215.5</v>
      </c>
      <c r="L324" s="52">
        <v>14186.16</v>
      </c>
      <c r="M324" s="37">
        <v>41730</v>
      </c>
      <c r="N324" s="6" t="str">
        <f t="shared" si="5"/>
        <v>Q2</v>
      </c>
      <c r="O324" s="6">
        <v>4</v>
      </c>
      <c r="P324" s="3" t="s">
        <v>46</v>
      </c>
      <c r="Q324" s="7" t="s">
        <v>21</v>
      </c>
    </row>
    <row r="325" spans="1:17" ht="13" x14ac:dyDescent="0.6">
      <c r="A325" s="2" t="s">
        <v>30</v>
      </c>
      <c r="B325" s="2" t="s">
        <v>22</v>
      </c>
      <c r="C325" s="3" t="s">
        <v>45</v>
      </c>
      <c r="D325" s="3" t="s">
        <v>50</v>
      </c>
      <c r="E325" s="24">
        <v>2215</v>
      </c>
      <c r="F325" s="4">
        <v>250</v>
      </c>
      <c r="G325" s="30">
        <v>12</v>
      </c>
      <c r="H325" s="33">
        <v>26580</v>
      </c>
      <c r="I325" s="4">
        <v>1860.6</v>
      </c>
      <c r="J325" s="4">
        <v>24719.4</v>
      </c>
      <c r="K325" s="4">
        <v>6645</v>
      </c>
      <c r="L325" s="4">
        <v>18074.400000000001</v>
      </c>
      <c r="M325" s="37">
        <v>41518</v>
      </c>
      <c r="N325" s="6" t="str">
        <f t="shared" si="5"/>
        <v>Q3</v>
      </c>
      <c r="O325" s="6">
        <v>9</v>
      </c>
      <c r="P325" s="3" t="s">
        <v>36</v>
      </c>
      <c r="Q325" s="7" t="s">
        <v>38</v>
      </c>
    </row>
    <row r="326" spans="1:17" ht="13" x14ac:dyDescent="0.6">
      <c r="A326" s="2" t="s">
        <v>16</v>
      </c>
      <c r="B326" s="2" t="s">
        <v>17</v>
      </c>
      <c r="C326" s="3" t="s">
        <v>45</v>
      </c>
      <c r="D326" s="3" t="s">
        <v>50</v>
      </c>
      <c r="E326" s="24">
        <v>1582</v>
      </c>
      <c r="F326" s="4">
        <v>250</v>
      </c>
      <c r="G326" s="30">
        <v>7</v>
      </c>
      <c r="H326" s="33">
        <v>11074</v>
      </c>
      <c r="I326" s="4">
        <v>775.18</v>
      </c>
      <c r="J326" s="4">
        <v>10298.82</v>
      </c>
      <c r="K326" s="4">
        <v>7910</v>
      </c>
      <c r="L326" s="4">
        <v>2388.8199999999997</v>
      </c>
      <c r="M326" s="37">
        <v>41974</v>
      </c>
      <c r="N326" s="6" t="str">
        <f t="shared" si="5"/>
        <v>Q4</v>
      </c>
      <c r="O326" s="6">
        <v>12</v>
      </c>
      <c r="P326" s="3" t="s">
        <v>27</v>
      </c>
      <c r="Q326" s="7" t="s">
        <v>21</v>
      </c>
    </row>
    <row r="327" spans="1:17" ht="13" x14ac:dyDescent="0.6">
      <c r="A327" s="2" t="s">
        <v>16</v>
      </c>
      <c r="B327" s="2" t="s">
        <v>17</v>
      </c>
      <c r="C327" s="3" t="s">
        <v>47</v>
      </c>
      <c r="D327" s="3" t="s">
        <v>50</v>
      </c>
      <c r="E327" s="24">
        <v>1135</v>
      </c>
      <c r="F327" s="4">
        <v>260</v>
      </c>
      <c r="G327" s="30">
        <v>7</v>
      </c>
      <c r="H327" s="33">
        <v>7945</v>
      </c>
      <c r="I327" s="4">
        <v>556.15</v>
      </c>
      <c r="J327" s="4">
        <v>7388.85</v>
      </c>
      <c r="K327" s="4">
        <v>5675</v>
      </c>
      <c r="L327" s="4">
        <v>1713.8500000000004</v>
      </c>
      <c r="M327" s="37">
        <v>41791</v>
      </c>
      <c r="N327" s="6" t="str">
        <f t="shared" si="5"/>
        <v>Q2</v>
      </c>
      <c r="O327" s="6">
        <v>6</v>
      </c>
      <c r="P327" s="3" t="s">
        <v>25</v>
      </c>
      <c r="Q327" s="7" t="s">
        <v>21</v>
      </c>
    </row>
    <row r="328" spans="1:17" ht="13" x14ac:dyDescent="0.6">
      <c r="A328" s="2" t="s">
        <v>16</v>
      </c>
      <c r="B328" s="21" t="s">
        <v>54</v>
      </c>
      <c r="C328" s="3" t="s">
        <v>18</v>
      </c>
      <c r="D328" s="3" t="s">
        <v>50</v>
      </c>
      <c r="E328" s="24">
        <v>1761</v>
      </c>
      <c r="F328" s="4">
        <v>3</v>
      </c>
      <c r="G328" s="30">
        <v>350</v>
      </c>
      <c r="H328" s="33">
        <v>616350</v>
      </c>
      <c r="I328" s="4">
        <v>43144.5</v>
      </c>
      <c r="J328" s="4">
        <v>573205.5</v>
      </c>
      <c r="K328" s="4">
        <v>457860</v>
      </c>
      <c r="L328" s="52">
        <v>115345.5</v>
      </c>
      <c r="M328" s="37">
        <v>41699</v>
      </c>
      <c r="N328" s="6" t="str">
        <f t="shared" si="5"/>
        <v>Q1</v>
      </c>
      <c r="O328" s="6">
        <v>3</v>
      </c>
      <c r="P328" s="3" t="s">
        <v>29</v>
      </c>
      <c r="Q328" s="7" t="s">
        <v>21</v>
      </c>
    </row>
    <row r="329" spans="1:17" ht="13" x14ac:dyDescent="0.6">
      <c r="A329" s="2" t="s">
        <v>42</v>
      </c>
      <c r="B329" s="2" t="s">
        <v>24</v>
      </c>
      <c r="C329" s="3" t="s">
        <v>18</v>
      </c>
      <c r="D329" s="3" t="s">
        <v>50</v>
      </c>
      <c r="E329" s="24">
        <v>448</v>
      </c>
      <c r="F329" s="4">
        <v>3</v>
      </c>
      <c r="G329" s="30">
        <v>300</v>
      </c>
      <c r="H329" s="33">
        <v>134400</v>
      </c>
      <c r="I329" s="4">
        <v>9408</v>
      </c>
      <c r="J329" s="4">
        <v>124992</v>
      </c>
      <c r="K329" s="4">
        <v>112000</v>
      </c>
      <c r="L329" s="52">
        <v>12992</v>
      </c>
      <c r="M329" s="37">
        <v>41791</v>
      </c>
      <c r="N329" s="6" t="str">
        <f t="shared" si="5"/>
        <v>Q2</v>
      </c>
      <c r="O329" s="6">
        <v>6</v>
      </c>
      <c r="P329" s="3" t="s">
        <v>25</v>
      </c>
      <c r="Q329" s="7" t="s">
        <v>21</v>
      </c>
    </row>
    <row r="330" spans="1:17" ht="13" x14ac:dyDescent="0.6">
      <c r="A330" s="2" t="s">
        <v>42</v>
      </c>
      <c r="B330" s="2" t="s">
        <v>24</v>
      </c>
      <c r="C330" s="3" t="s">
        <v>18</v>
      </c>
      <c r="D330" s="3" t="s">
        <v>50</v>
      </c>
      <c r="E330" s="24">
        <v>2181</v>
      </c>
      <c r="F330" s="4">
        <v>3</v>
      </c>
      <c r="G330" s="30">
        <v>300</v>
      </c>
      <c r="H330" s="33">
        <v>654300</v>
      </c>
      <c r="I330" s="4">
        <v>45801</v>
      </c>
      <c r="J330" s="4">
        <v>608499</v>
      </c>
      <c r="K330" s="4">
        <v>545250</v>
      </c>
      <c r="L330" s="52">
        <v>63249</v>
      </c>
      <c r="M330" s="37">
        <v>41913</v>
      </c>
      <c r="N330" s="6" t="str">
        <f t="shared" si="5"/>
        <v>Q4</v>
      </c>
      <c r="O330" s="6">
        <v>10</v>
      </c>
      <c r="P330" s="3" t="s">
        <v>37</v>
      </c>
      <c r="Q330" s="7" t="s">
        <v>21</v>
      </c>
    </row>
    <row r="331" spans="1:17" ht="13" x14ac:dyDescent="0.6">
      <c r="A331" s="2" t="s">
        <v>16</v>
      </c>
      <c r="B331" s="2" t="s">
        <v>24</v>
      </c>
      <c r="C331" s="3" t="s">
        <v>28</v>
      </c>
      <c r="D331" s="3" t="s">
        <v>50</v>
      </c>
      <c r="E331" s="24">
        <v>1976</v>
      </c>
      <c r="F331" s="4">
        <v>5</v>
      </c>
      <c r="G331" s="30">
        <v>20</v>
      </c>
      <c r="H331" s="33">
        <v>39520</v>
      </c>
      <c r="I331" s="4">
        <v>2766.4</v>
      </c>
      <c r="J331" s="4">
        <v>36753.599999999999</v>
      </c>
      <c r="K331" s="4">
        <v>19760</v>
      </c>
      <c r="L331" s="52">
        <v>16993.599999999999</v>
      </c>
      <c r="M331" s="37">
        <v>41913</v>
      </c>
      <c r="N331" s="6" t="str">
        <f t="shared" si="5"/>
        <v>Q4</v>
      </c>
      <c r="O331" s="6">
        <v>10</v>
      </c>
      <c r="P331" s="3" t="s">
        <v>37</v>
      </c>
      <c r="Q331" s="7" t="s">
        <v>21</v>
      </c>
    </row>
    <row r="332" spans="1:17" ht="13" x14ac:dyDescent="0.6">
      <c r="A332" s="2" t="s">
        <v>42</v>
      </c>
      <c r="B332" s="2" t="s">
        <v>24</v>
      </c>
      <c r="C332" s="3" t="s">
        <v>28</v>
      </c>
      <c r="D332" s="3" t="s">
        <v>50</v>
      </c>
      <c r="E332" s="24">
        <v>2181</v>
      </c>
      <c r="F332" s="4">
        <v>5</v>
      </c>
      <c r="G332" s="30">
        <v>300</v>
      </c>
      <c r="H332" s="33">
        <v>654300</v>
      </c>
      <c r="I332" s="4">
        <v>45801</v>
      </c>
      <c r="J332" s="4">
        <v>608499</v>
      </c>
      <c r="K332" s="4">
        <v>545250</v>
      </c>
      <c r="L332" s="52">
        <v>63249</v>
      </c>
      <c r="M332" s="37">
        <v>41913</v>
      </c>
      <c r="N332" s="6" t="str">
        <f t="shared" si="5"/>
        <v>Q4</v>
      </c>
      <c r="O332" s="6">
        <v>10</v>
      </c>
      <c r="P332" s="3" t="s">
        <v>37</v>
      </c>
      <c r="Q332" s="7" t="s">
        <v>21</v>
      </c>
    </row>
    <row r="333" spans="1:17" ht="13" x14ac:dyDescent="0.6">
      <c r="A333" s="2" t="s">
        <v>31</v>
      </c>
      <c r="B333" s="2" t="s">
        <v>22</v>
      </c>
      <c r="C333" s="3" t="s">
        <v>28</v>
      </c>
      <c r="D333" s="3" t="s">
        <v>50</v>
      </c>
      <c r="E333" s="24">
        <v>2500</v>
      </c>
      <c r="F333" s="4">
        <v>5</v>
      </c>
      <c r="G333" s="30">
        <v>125</v>
      </c>
      <c r="H333" s="33">
        <v>312500</v>
      </c>
      <c r="I333" s="4">
        <v>21875</v>
      </c>
      <c r="J333" s="4">
        <v>290625</v>
      </c>
      <c r="K333" s="4">
        <v>300000</v>
      </c>
      <c r="L333" s="4">
        <v>-9375</v>
      </c>
      <c r="M333" s="37">
        <v>41579</v>
      </c>
      <c r="N333" s="6" t="str">
        <f t="shared" si="5"/>
        <v>Q4</v>
      </c>
      <c r="O333" s="6">
        <v>11</v>
      </c>
      <c r="P333" s="3" t="s">
        <v>43</v>
      </c>
      <c r="Q333" s="7" t="s">
        <v>38</v>
      </c>
    </row>
    <row r="334" spans="1:17" ht="13" x14ac:dyDescent="0.6">
      <c r="A334" s="2" t="s">
        <v>42</v>
      </c>
      <c r="B334" s="2" t="s">
        <v>17</v>
      </c>
      <c r="C334" s="3" t="s">
        <v>40</v>
      </c>
      <c r="D334" s="3" t="s">
        <v>50</v>
      </c>
      <c r="E334" s="24">
        <v>1702</v>
      </c>
      <c r="F334" s="4">
        <v>10</v>
      </c>
      <c r="G334" s="30">
        <v>300</v>
      </c>
      <c r="H334" s="33">
        <v>510600</v>
      </c>
      <c r="I334" s="4">
        <v>35742</v>
      </c>
      <c r="J334" s="4">
        <v>474858</v>
      </c>
      <c r="K334" s="4">
        <v>425500</v>
      </c>
      <c r="L334" s="4">
        <v>49358</v>
      </c>
      <c r="M334" s="37">
        <v>41760</v>
      </c>
      <c r="N334" s="6" t="str">
        <f t="shared" si="5"/>
        <v>Q2</v>
      </c>
      <c r="O334" s="6">
        <v>5</v>
      </c>
      <c r="P334" s="3" t="s">
        <v>49</v>
      </c>
      <c r="Q334" s="7" t="s">
        <v>21</v>
      </c>
    </row>
    <row r="335" spans="1:17" ht="13" x14ac:dyDescent="0.6">
      <c r="A335" s="2" t="s">
        <v>42</v>
      </c>
      <c r="B335" s="2" t="s">
        <v>24</v>
      </c>
      <c r="C335" s="3" t="s">
        <v>40</v>
      </c>
      <c r="D335" s="3" t="s">
        <v>50</v>
      </c>
      <c r="E335" s="24">
        <v>448</v>
      </c>
      <c r="F335" s="4">
        <v>10</v>
      </c>
      <c r="G335" s="30">
        <v>300</v>
      </c>
      <c r="H335" s="33">
        <v>134400</v>
      </c>
      <c r="I335" s="4">
        <v>9408</v>
      </c>
      <c r="J335" s="4">
        <v>124992</v>
      </c>
      <c r="K335" s="4">
        <v>112000</v>
      </c>
      <c r="L335" s="52">
        <v>12992</v>
      </c>
      <c r="M335" s="37">
        <v>41791</v>
      </c>
      <c r="N335" s="6" t="str">
        <f t="shared" si="5"/>
        <v>Q2</v>
      </c>
      <c r="O335" s="6">
        <v>6</v>
      </c>
      <c r="P335" s="3" t="s">
        <v>25</v>
      </c>
      <c r="Q335" s="7" t="s">
        <v>21</v>
      </c>
    </row>
    <row r="336" spans="1:17" ht="13" x14ac:dyDescent="0.6">
      <c r="A336" s="2" t="s">
        <v>31</v>
      </c>
      <c r="B336" s="2" t="s">
        <v>22</v>
      </c>
      <c r="C336" s="3" t="s">
        <v>40</v>
      </c>
      <c r="D336" s="3" t="s">
        <v>50</v>
      </c>
      <c r="E336" s="24">
        <v>3513</v>
      </c>
      <c r="F336" s="4">
        <v>10</v>
      </c>
      <c r="G336" s="30">
        <v>125</v>
      </c>
      <c r="H336" s="33">
        <v>439125</v>
      </c>
      <c r="I336" s="4">
        <v>30738.75</v>
      </c>
      <c r="J336" s="4">
        <v>408386.25</v>
      </c>
      <c r="K336" s="4">
        <v>421560</v>
      </c>
      <c r="L336" s="4">
        <v>-13173.75</v>
      </c>
      <c r="M336" s="37">
        <v>41821</v>
      </c>
      <c r="N336" s="6" t="str">
        <f t="shared" si="5"/>
        <v>Q3</v>
      </c>
      <c r="O336" s="6">
        <v>7</v>
      </c>
      <c r="P336" s="3" t="s">
        <v>32</v>
      </c>
      <c r="Q336" s="7" t="s">
        <v>21</v>
      </c>
    </row>
    <row r="337" spans="1:17" ht="13" x14ac:dyDescent="0.6">
      <c r="A337" s="2" t="s">
        <v>23</v>
      </c>
      <c r="B337" s="2" t="s">
        <v>24</v>
      </c>
      <c r="C337" s="3" t="s">
        <v>40</v>
      </c>
      <c r="D337" s="3" t="s">
        <v>50</v>
      </c>
      <c r="E337" s="24">
        <v>2101</v>
      </c>
      <c r="F337" s="4">
        <v>10</v>
      </c>
      <c r="G337" s="30">
        <v>15</v>
      </c>
      <c r="H337" s="33">
        <v>31515</v>
      </c>
      <c r="I337" s="4">
        <v>2206.0500000000002</v>
      </c>
      <c r="J337" s="4">
        <v>29308.95</v>
      </c>
      <c r="K337" s="4">
        <v>21010</v>
      </c>
      <c r="L337" s="52">
        <v>8298.9500000000007</v>
      </c>
      <c r="M337" s="37">
        <v>41852</v>
      </c>
      <c r="N337" s="6" t="str">
        <f t="shared" si="5"/>
        <v>Q3</v>
      </c>
      <c r="O337" s="6">
        <v>8</v>
      </c>
      <c r="P337" s="3" t="s">
        <v>35</v>
      </c>
      <c r="Q337" s="7" t="s">
        <v>21</v>
      </c>
    </row>
    <row r="338" spans="1:17" ht="13" x14ac:dyDescent="0.6">
      <c r="A338" s="2" t="s">
        <v>23</v>
      </c>
      <c r="B338" s="21" t="s">
        <v>54</v>
      </c>
      <c r="C338" s="3" t="s">
        <v>40</v>
      </c>
      <c r="D338" s="3" t="s">
        <v>50</v>
      </c>
      <c r="E338" s="24">
        <v>2931</v>
      </c>
      <c r="F338" s="4">
        <v>10</v>
      </c>
      <c r="G338" s="30">
        <v>15</v>
      </c>
      <c r="H338" s="33">
        <v>43965</v>
      </c>
      <c r="I338" s="4">
        <v>3077.55</v>
      </c>
      <c r="J338" s="4">
        <v>40887.449999999997</v>
      </c>
      <c r="K338" s="4">
        <v>29310</v>
      </c>
      <c r="L338" s="52">
        <v>11577.449999999997</v>
      </c>
      <c r="M338" s="37">
        <v>41518</v>
      </c>
      <c r="N338" s="6" t="str">
        <f t="shared" si="5"/>
        <v>Q3</v>
      </c>
      <c r="O338" s="6">
        <v>9</v>
      </c>
      <c r="P338" s="3" t="s">
        <v>36</v>
      </c>
      <c r="Q338" s="7" t="s">
        <v>38</v>
      </c>
    </row>
    <row r="339" spans="1:17" ht="13" x14ac:dyDescent="0.6">
      <c r="A339" s="2" t="s">
        <v>16</v>
      </c>
      <c r="B339" s="2" t="s">
        <v>24</v>
      </c>
      <c r="C339" s="3" t="s">
        <v>40</v>
      </c>
      <c r="D339" s="3" t="s">
        <v>50</v>
      </c>
      <c r="E339" s="24">
        <v>1535</v>
      </c>
      <c r="F339" s="4">
        <v>10</v>
      </c>
      <c r="G339" s="30">
        <v>20</v>
      </c>
      <c r="H339" s="33">
        <v>30700</v>
      </c>
      <c r="I339" s="4">
        <v>2149</v>
      </c>
      <c r="J339" s="4">
        <v>28551</v>
      </c>
      <c r="K339" s="4">
        <v>15350</v>
      </c>
      <c r="L339" s="52">
        <v>13201</v>
      </c>
      <c r="M339" s="37">
        <v>41883</v>
      </c>
      <c r="N339" s="6" t="str">
        <f t="shared" si="5"/>
        <v>Q3</v>
      </c>
      <c r="O339" s="6">
        <v>9</v>
      </c>
      <c r="P339" s="3" t="s">
        <v>36</v>
      </c>
      <c r="Q339" s="7" t="s">
        <v>21</v>
      </c>
    </row>
    <row r="340" spans="1:17" ht="13" x14ac:dyDescent="0.6">
      <c r="A340" s="2" t="s">
        <v>42</v>
      </c>
      <c r="B340" s="2" t="s">
        <v>22</v>
      </c>
      <c r="C340" s="3" t="s">
        <v>40</v>
      </c>
      <c r="D340" s="3" t="s">
        <v>50</v>
      </c>
      <c r="E340" s="24">
        <v>1123</v>
      </c>
      <c r="F340" s="4">
        <v>10</v>
      </c>
      <c r="G340" s="30">
        <v>300</v>
      </c>
      <c r="H340" s="33">
        <v>336900</v>
      </c>
      <c r="I340" s="4">
        <v>23583</v>
      </c>
      <c r="J340" s="4">
        <v>313317</v>
      </c>
      <c r="K340" s="4">
        <v>280750</v>
      </c>
      <c r="L340" s="4">
        <v>32567</v>
      </c>
      <c r="M340" s="37">
        <v>41518</v>
      </c>
      <c r="N340" s="6" t="str">
        <f t="shared" si="5"/>
        <v>Q3</v>
      </c>
      <c r="O340" s="6">
        <v>9</v>
      </c>
      <c r="P340" s="3" t="s">
        <v>36</v>
      </c>
      <c r="Q340" s="7" t="s">
        <v>38</v>
      </c>
    </row>
    <row r="341" spans="1:17" ht="13" x14ac:dyDescent="0.6">
      <c r="A341" s="2" t="s">
        <v>42</v>
      </c>
      <c r="B341" s="2" t="s">
        <v>17</v>
      </c>
      <c r="C341" s="3" t="s">
        <v>40</v>
      </c>
      <c r="D341" s="3" t="s">
        <v>50</v>
      </c>
      <c r="E341" s="24">
        <v>1404</v>
      </c>
      <c r="F341" s="4">
        <v>10</v>
      </c>
      <c r="G341" s="30">
        <v>300</v>
      </c>
      <c r="H341" s="33">
        <v>421200</v>
      </c>
      <c r="I341" s="4">
        <v>29484</v>
      </c>
      <c r="J341" s="4">
        <v>391716</v>
      </c>
      <c r="K341" s="4">
        <v>351000</v>
      </c>
      <c r="L341" s="4">
        <v>40716</v>
      </c>
      <c r="M341" s="37">
        <v>41579</v>
      </c>
      <c r="N341" s="6" t="str">
        <f t="shared" si="5"/>
        <v>Q4</v>
      </c>
      <c r="O341" s="6">
        <v>11</v>
      </c>
      <c r="P341" s="3" t="s">
        <v>43</v>
      </c>
      <c r="Q341" s="7" t="s">
        <v>38</v>
      </c>
    </row>
    <row r="342" spans="1:17" ht="13" x14ac:dyDescent="0.6">
      <c r="A342" s="2" t="s">
        <v>30</v>
      </c>
      <c r="B342" s="2" t="s">
        <v>26</v>
      </c>
      <c r="C342" s="3" t="s">
        <v>40</v>
      </c>
      <c r="D342" s="3" t="s">
        <v>50</v>
      </c>
      <c r="E342" s="24">
        <v>2763</v>
      </c>
      <c r="F342" s="4">
        <v>10</v>
      </c>
      <c r="G342" s="30">
        <v>12</v>
      </c>
      <c r="H342" s="33">
        <v>33156</v>
      </c>
      <c r="I342" s="4">
        <v>2320.92</v>
      </c>
      <c r="J342" s="4">
        <v>30835.08</v>
      </c>
      <c r="K342" s="4">
        <v>8289</v>
      </c>
      <c r="L342" s="4">
        <v>22546.080000000002</v>
      </c>
      <c r="M342" s="37">
        <v>41579</v>
      </c>
      <c r="N342" s="6" t="str">
        <f t="shared" si="5"/>
        <v>Q4</v>
      </c>
      <c r="O342" s="6">
        <v>11</v>
      </c>
      <c r="P342" s="3" t="s">
        <v>43</v>
      </c>
      <c r="Q342" s="7" t="s">
        <v>38</v>
      </c>
    </row>
    <row r="343" spans="1:17" ht="13" x14ac:dyDescent="0.6">
      <c r="A343" s="2" t="s">
        <v>16</v>
      </c>
      <c r="B343" s="2" t="s">
        <v>22</v>
      </c>
      <c r="C343" s="3" t="s">
        <v>40</v>
      </c>
      <c r="D343" s="3" t="s">
        <v>50</v>
      </c>
      <c r="E343" s="24">
        <v>2125</v>
      </c>
      <c r="F343" s="4">
        <v>10</v>
      </c>
      <c r="G343" s="30">
        <v>7</v>
      </c>
      <c r="H343" s="33">
        <v>14875</v>
      </c>
      <c r="I343" s="4">
        <v>1041.25</v>
      </c>
      <c r="J343" s="4">
        <v>13833.75</v>
      </c>
      <c r="K343" s="4">
        <v>10625</v>
      </c>
      <c r="L343" s="4">
        <v>3208.75</v>
      </c>
      <c r="M343" s="37">
        <v>41609</v>
      </c>
      <c r="N343" s="6" t="str">
        <f t="shared" si="5"/>
        <v>Q4</v>
      </c>
      <c r="O343" s="6">
        <v>12</v>
      </c>
      <c r="P343" s="3" t="s">
        <v>27</v>
      </c>
      <c r="Q343" s="7" t="s">
        <v>38</v>
      </c>
    </row>
    <row r="344" spans="1:17" ht="13" x14ac:dyDescent="0.6">
      <c r="A344" s="2" t="s">
        <v>42</v>
      </c>
      <c r="B344" s="2" t="s">
        <v>24</v>
      </c>
      <c r="C344" s="3" t="s">
        <v>44</v>
      </c>
      <c r="D344" s="3" t="s">
        <v>50</v>
      </c>
      <c r="E344" s="24">
        <v>1659</v>
      </c>
      <c r="F344" s="4">
        <v>120</v>
      </c>
      <c r="G344" s="30">
        <v>300</v>
      </c>
      <c r="H344" s="33">
        <v>497700</v>
      </c>
      <c r="I344" s="4">
        <v>34839</v>
      </c>
      <c r="J344" s="4">
        <v>462861</v>
      </c>
      <c r="K344" s="4">
        <v>414750</v>
      </c>
      <c r="L344" s="52">
        <v>48111</v>
      </c>
      <c r="M344" s="37">
        <v>41821</v>
      </c>
      <c r="N344" s="6" t="str">
        <f t="shared" si="5"/>
        <v>Q3</v>
      </c>
      <c r="O344" s="6">
        <v>7</v>
      </c>
      <c r="P344" s="3" t="s">
        <v>32</v>
      </c>
      <c r="Q344" s="7" t="s">
        <v>21</v>
      </c>
    </row>
    <row r="345" spans="1:17" ht="13" x14ac:dyDescent="0.6">
      <c r="A345" s="2" t="s">
        <v>16</v>
      </c>
      <c r="B345" s="2" t="s">
        <v>26</v>
      </c>
      <c r="C345" s="3" t="s">
        <v>44</v>
      </c>
      <c r="D345" s="3" t="s">
        <v>50</v>
      </c>
      <c r="E345" s="24">
        <v>609</v>
      </c>
      <c r="F345" s="4">
        <v>120</v>
      </c>
      <c r="G345" s="30">
        <v>20</v>
      </c>
      <c r="H345" s="33">
        <v>12180</v>
      </c>
      <c r="I345" s="4">
        <v>852.6</v>
      </c>
      <c r="J345" s="4">
        <v>11327.4</v>
      </c>
      <c r="K345" s="4">
        <v>6090</v>
      </c>
      <c r="L345" s="4">
        <v>5237.3999999999996</v>
      </c>
      <c r="M345" s="37">
        <v>41852</v>
      </c>
      <c r="N345" s="6" t="str">
        <f t="shared" si="5"/>
        <v>Q3</v>
      </c>
      <c r="O345" s="6">
        <v>8</v>
      </c>
      <c r="P345" s="3" t="s">
        <v>35</v>
      </c>
      <c r="Q345" s="7" t="s">
        <v>21</v>
      </c>
    </row>
    <row r="346" spans="1:17" ht="13" x14ac:dyDescent="0.6">
      <c r="A346" s="2" t="s">
        <v>31</v>
      </c>
      <c r="B346" s="2" t="s">
        <v>22</v>
      </c>
      <c r="C346" s="3" t="s">
        <v>44</v>
      </c>
      <c r="D346" s="3" t="s">
        <v>50</v>
      </c>
      <c r="E346" s="24">
        <v>2087</v>
      </c>
      <c r="F346" s="4">
        <v>120</v>
      </c>
      <c r="G346" s="30">
        <v>125</v>
      </c>
      <c r="H346" s="33">
        <v>260875</v>
      </c>
      <c r="I346" s="4">
        <v>18261.25</v>
      </c>
      <c r="J346" s="4">
        <v>242613.75</v>
      </c>
      <c r="K346" s="4">
        <v>250440</v>
      </c>
      <c r="L346" s="4">
        <v>-7826.25</v>
      </c>
      <c r="M346" s="37">
        <v>41883</v>
      </c>
      <c r="N346" s="6" t="str">
        <f t="shared" si="5"/>
        <v>Q3</v>
      </c>
      <c r="O346" s="6">
        <v>9</v>
      </c>
      <c r="P346" s="3" t="s">
        <v>36</v>
      </c>
      <c r="Q346" s="7" t="s">
        <v>21</v>
      </c>
    </row>
    <row r="347" spans="1:17" ht="13" x14ac:dyDescent="0.6">
      <c r="A347" s="2" t="s">
        <v>16</v>
      </c>
      <c r="B347" s="2" t="s">
        <v>24</v>
      </c>
      <c r="C347" s="3" t="s">
        <v>44</v>
      </c>
      <c r="D347" s="3" t="s">
        <v>50</v>
      </c>
      <c r="E347" s="24">
        <v>1976</v>
      </c>
      <c r="F347" s="4">
        <v>120</v>
      </c>
      <c r="G347" s="30">
        <v>20</v>
      </c>
      <c r="H347" s="33">
        <v>39520</v>
      </c>
      <c r="I347" s="4">
        <v>2766.4</v>
      </c>
      <c r="J347" s="4">
        <v>36753.599999999999</v>
      </c>
      <c r="K347" s="4">
        <v>19760</v>
      </c>
      <c r="L347" s="52">
        <v>16993.599999999999</v>
      </c>
      <c r="M347" s="37">
        <v>41913</v>
      </c>
      <c r="N347" s="6" t="str">
        <f t="shared" si="5"/>
        <v>Q4</v>
      </c>
      <c r="O347" s="6">
        <v>10</v>
      </c>
      <c r="P347" s="3" t="s">
        <v>37</v>
      </c>
      <c r="Q347" s="7" t="s">
        <v>21</v>
      </c>
    </row>
    <row r="348" spans="1:17" ht="13" x14ac:dyDescent="0.6">
      <c r="A348" s="2" t="s">
        <v>16</v>
      </c>
      <c r="B348" s="21" t="s">
        <v>54</v>
      </c>
      <c r="C348" s="3" t="s">
        <v>44</v>
      </c>
      <c r="D348" s="3" t="s">
        <v>50</v>
      </c>
      <c r="E348" s="24">
        <v>1421</v>
      </c>
      <c r="F348" s="4">
        <v>120</v>
      </c>
      <c r="G348" s="30">
        <v>20</v>
      </c>
      <c r="H348" s="33">
        <v>28420</v>
      </c>
      <c r="I348" s="4">
        <v>1989.4</v>
      </c>
      <c r="J348" s="4">
        <v>26430.6</v>
      </c>
      <c r="K348" s="4">
        <v>14210</v>
      </c>
      <c r="L348" s="52">
        <v>12220.599999999999</v>
      </c>
      <c r="M348" s="37">
        <v>41609</v>
      </c>
      <c r="N348" s="6" t="str">
        <f t="shared" si="5"/>
        <v>Q4</v>
      </c>
      <c r="O348" s="6">
        <v>12</v>
      </c>
      <c r="P348" s="3" t="s">
        <v>27</v>
      </c>
      <c r="Q348" s="7" t="s">
        <v>38</v>
      </c>
    </row>
    <row r="349" spans="1:17" ht="13" x14ac:dyDescent="0.6">
      <c r="A349" s="2" t="s">
        <v>42</v>
      </c>
      <c r="B349" s="21" t="s">
        <v>54</v>
      </c>
      <c r="C349" s="3" t="s">
        <v>44</v>
      </c>
      <c r="D349" s="3" t="s">
        <v>50</v>
      </c>
      <c r="E349" s="24">
        <v>1372</v>
      </c>
      <c r="F349" s="4">
        <v>120</v>
      </c>
      <c r="G349" s="30">
        <v>300</v>
      </c>
      <c r="H349" s="33">
        <v>411600</v>
      </c>
      <c r="I349" s="4">
        <v>28812</v>
      </c>
      <c r="J349" s="4">
        <v>382788</v>
      </c>
      <c r="K349" s="4">
        <v>343000</v>
      </c>
      <c r="L349" s="52">
        <v>39788</v>
      </c>
      <c r="M349" s="37">
        <v>41974</v>
      </c>
      <c r="N349" s="6" t="str">
        <f t="shared" si="5"/>
        <v>Q4</v>
      </c>
      <c r="O349" s="6">
        <v>12</v>
      </c>
      <c r="P349" s="3" t="s">
        <v>27</v>
      </c>
      <c r="Q349" s="7" t="s">
        <v>21</v>
      </c>
    </row>
    <row r="350" spans="1:17" ht="13" x14ac:dyDescent="0.6">
      <c r="A350" s="2" t="s">
        <v>16</v>
      </c>
      <c r="B350" s="2" t="s">
        <v>22</v>
      </c>
      <c r="C350" s="3" t="s">
        <v>44</v>
      </c>
      <c r="D350" s="3" t="s">
        <v>50</v>
      </c>
      <c r="E350" s="24">
        <v>588</v>
      </c>
      <c r="F350" s="4">
        <v>120</v>
      </c>
      <c r="G350" s="30">
        <v>20</v>
      </c>
      <c r="H350" s="33">
        <v>11760</v>
      </c>
      <c r="I350" s="4">
        <v>823.2</v>
      </c>
      <c r="J350" s="4">
        <v>10936.8</v>
      </c>
      <c r="K350" s="4">
        <v>5880</v>
      </c>
      <c r="L350" s="4">
        <v>5056.7999999999993</v>
      </c>
      <c r="M350" s="37">
        <v>41609</v>
      </c>
      <c r="N350" s="6" t="str">
        <f t="shared" si="5"/>
        <v>Q4</v>
      </c>
      <c r="O350" s="6">
        <v>12</v>
      </c>
      <c r="P350" s="3" t="s">
        <v>27</v>
      </c>
      <c r="Q350" s="7" t="s">
        <v>38</v>
      </c>
    </row>
    <row r="351" spans="1:17" ht="13" x14ac:dyDescent="0.6">
      <c r="A351" s="2" t="s">
        <v>30</v>
      </c>
      <c r="B351" s="2" t="s">
        <v>17</v>
      </c>
      <c r="C351" s="3" t="s">
        <v>45</v>
      </c>
      <c r="D351" s="3" t="s">
        <v>50</v>
      </c>
      <c r="E351" s="24">
        <v>3244.5</v>
      </c>
      <c r="F351" s="4">
        <v>250</v>
      </c>
      <c r="G351" s="30">
        <v>12</v>
      </c>
      <c r="H351" s="33">
        <v>38934</v>
      </c>
      <c r="I351" s="4">
        <v>2725.38</v>
      </c>
      <c r="J351" s="4">
        <v>36208.620000000003</v>
      </c>
      <c r="K351" s="4">
        <v>9733.5</v>
      </c>
      <c r="L351" s="4">
        <v>26475.120000000003</v>
      </c>
      <c r="M351" s="37">
        <v>41640</v>
      </c>
      <c r="N351" s="6" t="str">
        <f t="shared" si="5"/>
        <v>Q1</v>
      </c>
      <c r="O351" s="6">
        <v>1</v>
      </c>
      <c r="P351" s="3" t="s">
        <v>20</v>
      </c>
      <c r="Q351" s="7" t="s">
        <v>21</v>
      </c>
    </row>
    <row r="352" spans="1:17" ht="13" x14ac:dyDescent="0.6">
      <c r="A352" s="2" t="s">
        <v>42</v>
      </c>
      <c r="B352" s="2" t="s">
        <v>24</v>
      </c>
      <c r="C352" s="3" t="s">
        <v>45</v>
      </c>
      <c r="D352" s="3" t="s">
        <v>50</v>
      </c>
      <c r="E352" s="24">
        <v>959</v>
      </c>
      <c r="F352" s="4">
        <v>250</v>
      </c>
      <c r="G352" s="30">
        <v>300</v>
      </c>
      <c r="H352" s="33">
        <v>287700</v>
      </c>
      <c r="I352" s="4">
        <v>20139</v>
      </c>
      <c r="J352" s="4">
        <v>267561</v>
      </c>
      <c r="K352" s="4">
        <v>239750</v>
      </c>
      <c r="L352" s="52">
        <v>27811</v>
      </c>
      <c r="M352" s="37">
        <v>41671</v>
      </c>
      <c r="N352" s="6" t="str">
        <f t="shared" si="5"/>
        <v>Q1</v>
      </c>
      <c r="O352" s="6">
        <v>2</v>
      </c>
      <c r="P352" s="3" t="s">
        <v>41</v>
      </c>
      <c r="Q352" s="7" t="s">
        <v>21</v>
      </c>
    </row>
    <row r="353" spans="1:17" ht="13" x14ac:dyDescent="0.6">
      <c r="A353" s="2" t="s">
        <v>42</v>
      </c>
      <c r="B353" s="2" t="s">
        <v>26</v>
      </c>
      <c r="C353" s="3" t="s">
        <v>45</v>
      </c>
      <c r="D353" s="3" t="s">
        <v>50</v>
      </c>
      <c r="E353" s="24">
        <v>2747</v>
      </c>
      <c r="F353" s="4">
        <v>250</v>
      </c>
      <c r="G353" s="30">
        <v>300</v>
      </c>
      <c r="H353" s="33">
        <v>824100</v>
      </c>
      <c r="I353" s="4">
        <v>57687</v>
      </c>
      <c r="J353" s="4">
        <v>766413</v>
      </c>
      <c r="K353" s="4">
        <v>686750</v>
      </c>
      <c r="L353" s="4">
        <v>79663</v>
      </c>
      <c r="M353" s="37">
        <v>41671</v>
      </c>
      <c r="N353" s="6" t="str">
        <f t="shared" si="5"/>
        <v>Q1</v>
      </c>
      <c r="O353" s="6">
        <v>2</v>
      </c>
      <c r="P353" s="3" t="s">
        <v>41</v>
      </c>
      <c r="Q353" s="7" t="s">
        <v>21</v>
      </c>
    </row>
    <row r="354" spans="1:17" ht="13" x14ac:dyDescent="0.6">
      <c r="A354" s="2" t="s">
        <v>31</v>
      </c>
      <c r="B354" s="2" t="s">
        <v>17</v>
      </c>
      <c r="C354" s="3" t="s">
        <v>47</v>
      </c>
      <c r="D354" s="3" t="s">
        <v>50</v>
      </c>
      <c r="E354" s="24">
        <v>1645</v>
      </c>
      <c r="F354" s="4">
        <v>260</v>
      </c>
      <c r="G354" s="30">
        <v>125</v>
      </c>
      <c r="H354" s="33">
        <v>205625</v>
      </c>
      <c r="I354" s="4">
        <v>14393.75</v>
      </c>
      <c r="J354" s="4">
        <v>191231.25</v>
      </c>
      <c r="K354" s="4">
        <v>197400</v>
      </c>
      <c r="L354" s="4">
        <v>-6168.75</v>
      </c>
      <c r="M354" s="37">
        <v>41760</v>
      </c>
      <c r="N354" s="6" t="str">
        <f t="shared" si="5"/>
        <v>Q2</v>
      </c>
      <c r="O354" s="6">
        <v>5</v>
      </c>
      <c r="P354" s="3" t="s">
        <v>49</v>
      </c>
      <c r="Q354" s="7" t="s">
        <v>21</v>
      </c>
    </row>
    <row r="355" spans="1:17" ht="13" x14ac:dyDescent="0.6">
      <c r="A355" s="2" t="s">
        <v>16</v>
      </c>
      <c r="B355" s="2" t="s">
        <v>24</v>
      </c>
      <c r="C355" s="3" t="s">
        <v>47</v>
      </c>
      <c r="D355" s="3" t="s">
        <v>50</v>
      </c>
      <c r="E355" s="24">
        <v>2876</v>
      </c>
      <c r="F355" s="4">
        <v>260</v>
      </c>
      <c r="G355" s="30">
        <v>350</v>
      </c>
      <c r="H355" s="33">
        <v>1006600</v>
      </c>
      <c r="I355" s="4">
        <v>70462</v>
      </c>
      <c r="J355" s="4">
        <v>936138</v>
      </c>
      <c r="K355" s="4">
        <v>747760</v>
      </c>
      <c r="L355" s="52">
        <v>188378</v>
      </c>
      <c r="M355" s="37">
        <v>41883</v>
      </c>
      <c r="N355" s="6" t="str">
        <f t="shared" si="5"/>
        <v>Q3</v>
      </c>
      <c r="O355" s="6">
        <v>9</v>
      </c>
      <c r="P355" s="3" t="s">
        <v>36</v>
      </c>
      <c r="Q355" s="7" t="s">
        <v>21</v>
      </c>
    </row>
    <row r="356" spans="1:17" ht="13" x14ac:dyDescent="0.6">
      <c r="A356" s="2" t="s">
        <v>31</v>
      </c>
      <c r="B356" s="2" t="s">
        <v>22</v>
      </c>
      <c r="C356" s="3" t="s">
        <v>47</v>
      </c>
      <c r="D356" s="3" t="s">
        <v>50</v>
      </c>
      <c r="E356" s="24">
        <v>994</v>
      </c>
      <c r="F356" s="4">
        <v>260</v>
      </c>
      <c r="G356" s="30">
        <v>125</v>
      </c>
      <c r="H356" s="33">
        <v>124250</v>
      </c>
      <c r="I356" s="4">
        <v>8697.5</v>
      </c>
      <c r="J356" s="4">
        <v>115552.5</v>
      </c>
      <c r="K356" s="4">
        <v>119280</v>
      </c>
      <c r="L356" s="4">
        <v>-3727.5</v>
      </c>
      <c r="M356" s="37">
        <v>41518</v>
      </c>
      <c r="N356" s="6" t="str">
        <f t="shared" si="5"/>
        <v>Q3</v>
      </c>
      <c r="O356" s="6">
        <v>9</v>
      </c>
      <c r="P356" s="3" t="s">
        <v>36</v>
      </c>
      <c r="Q356" s="7" t="s">
        <v>38</v>
      </c>
    </row>
    <row r="357" spans="1:17" ht="13" x14ac:dyDescent="0.6">
      <c r="A357" s="2" t="s">
        <v>16</v>
      </c>
      <c r="B357" s="2" t="s">
        <v>17</v>
      </c>
      <c r="C357" s="3" t="s">
        <v>47</v>
      </c>
      <c r="D357" s="3" t="s">
        <v>50</v>
      </c>
      <c r="E357" s="24">
        <v>1118</v>
      </c>
      <c r="F357" s="4">
        <v>260</v>
      </c>
      <c r="G357" s="30">
        <v>20</v>
      </c>
      <c r="H357" s="33">
        <v>22360</v>
      </c>
      <c r="I357" s="4">
        <v>1565.2</v>
      </c>
      <c r="J357" s="4">
        <v>20794.8</v>
      </c>
      <c r="K357" s="4">
        <v>11180</v>
      </c>
      <c r="L357" s="4">
        <v>9614.7999999999993</v>
      </c>
      <c r="M357" s="37">
        <v>41944</v>
      </c>
      <c r="N357" s="6" t="str">
        <f t="shared" si="5"/>
        <v>Q4</v>
      </c>
      <c r="O357" s="6">
        <v>11</v>
      </c>
      <c r="P357" s="3" t="s">
        <v>43</v>
      </c>
      <c r="Q357" s="7" t="s">
        <v>21</v>
      </c>
    </row>
    <row r="358" spans="1:17" ht="13" x14ac:dyDescent="0.6">
      <c r="A358" s="2" t="s">
        <v>42</v>
      </c>
      <c r="B358" s="21" t="s">
        <v>54</v>
      </c>
      <c r="C358" s="3" t="s">
        <v>47</v>
      </c>
      <c r="D358" s="3" t="s">
        <v>50</v>
      </c>
      <c r="E358" s="24">
        <v>1372</v>
      </c>
      <c r="F358" s="4">
        <v>260</v>
      </c>
      <c r="G358" s="30">
        <v>300</v>
      </c>
      <c r="H358" s="33">
        <v>411600</v>
      </c>
      <c r="I358" s="4">
        <v>28812</v>
      </c>
      <c r="J358" s="4">
        <v>382788</v>
      </c>
      <c r="K358" s="4">
        <v>343000</v>
      </c>
      <c r="L358" s="52">
        <v>39788</v>
      </c>
      <c r="M358" s="37">
        <v>41974</v>
      </c>
      <c r="N358" s="6" t="str">
        <f t="shared" si="5"/>
        <v>Q4</v>
      </c>
      <c r="O358" s="6">
        <v>12</v>
      </c>
      <c r="P358" s="3" t="s">
        <v>27</v>
      </c>
      <c r="Q358" s="7" t="s">
        <v>21</v>
      </c>
    </row>
    <row r="359" spans="1:17" ht="13" x14ac:dyDescent="0.6">
      <c r="A359" s="2" t="s">
        <v>16</v>
      </c>
      <c r="B359" s="2" t="s">
        <v>17</v>
      </c>
      <c r="C359" s="3" t="s">
        <v>28</v>
      </c>
      <c r="D359" s="3" t="s">
        <v>50</v>
      </c>
      <c r="E359" s="24">
        <v>488</v>
      </c>
      <c r="F359" s="4">
        <v>5</v>
      </c>
      <c r="G359" s="30">
        <v>7</v>
      </c>
      <c r="H359" s="33">
        <v>3416</v>
      </c>
      <c r="I359" s="4">
        <v>273.27999999999997</v>
      </c>
      <c r="J359" s="4">
        <v>3142.7200000000003</v>
      </c>
      <c r="K359" s="4">
        <v>2440</v>
      </c>
      <c r="L359" s="4">
        <v>702.72000000000025</v>
      </c>
      <c r="M359" s="37">
        <v>41671</v>
      </c>
      <c r="N359" s="6" t="str">
        <f t="shared" si="5"/>
        <v>Q1</v>
      </c>
      <c r="O359" s="6">
        <v>2</v>
      </c>
      <c r="P359" s="3" t="s">
        <v>41</v>
      </c>
      <c r="Q359" s="7" t="s">
        <v>21</v>
      </c>
    </row>
    <row r="360" spans="1:17" ht="13" x14ac:dyDescent="0.6">
      <c r="A360" s="2" t="s">
        <v>16</v>
      </c>
      <c r="B360" s="21" t="s">
        <v>54</v>
      </c>
      <c r="C360" s="3" t="s">
        <v>28</v>
      </c>
      <c r="D360" s="3" t="s">
        <v>50</v>
      </c>
      <c r="E360" s="24">
        <v>1282</v>
      </c>
      <c r="F360" s="4">
        <v>5</v>
      </c>
      <c r="G360" s="30">
        <v>20</v>
      </c>
      <c r="H360" s="33">
        <v>25640</v>
      </c>
      <c r="I360" s="4">
        <v>2051.1999999999998</v>
      </c>
      <c r="J360" s="4">
        <v>23588.799999999999</v>
      </c>
      <c r="K360" s="4">
        <v>12820</v>
      </c>
      <c r="L360" s="52">
        <v>10768.8</v>
      </c>
      <c r="M360" s="37">
        <v>41791</v>
      </c>
      <c r="N360" s="6" t="str">
        <f t="shared" si="5"/>
        <v>Q2</v>
      </c>
      <c r="O360" s="6">
        <v>6</v>
      </c>
      <c r="P360" s="3" t="s">
        <v>25</v>
      </c>
      <c r="Q360" s="7" t="s">
        <v>21</v>
      </c>
    </row>
    <row r="361" spans="1:17" ht="13" x14ac:dyDescent="0.6">
      <c r="A361" s="2" t="s">
        <v>16</v>
      </c>
      <c r="B361" s="2" t="s">
        <v>17</v>
      </c>
      <c r="C361" s="3" t="s">
        <v>40</v>
      </c>
      <c r="D361" s="3" t="s">
        <v>50</v>
      </c>
      <c r="E361" s="24">
        <v>257</v>
      </c>
      <c r="F361" s="4">
        <v>10</v>
      </c>
      <c r="G361" s="30">
        <v>7</v>
      </c>
      <c r="H361" s="33">
        <v>1799</v>
      </c>
      <c r="I361" s="4">
        <v>143.91999999999999</v>
      </c>
      <c r="J361" s="4">
        <v>1655.08</v>
      </c>
      <c r="K361" s="4">
        <v>1285</v>
      </c>
      <c r="L361" s="4">
        <v>370.07999999999993</v>
      </c>
      <c r="M361" s="37">
        <v>41760</v>
      </c>
      <c r="N361" s="6" t="str">
        <f t="shared" si="5"/>
        <v>Q2</v>
      </c>
      <c r="O361" s="6">
        <v>5</v>
      </c>
      <c r="P361" s="3" t="s">
        <v>49</v>
      </c>
      <c r="Q361" s="7" t="s">
        <v>21</v>
      </c>
    </row>
    <row r="362" spans="1:17" ht="13" x14ac:dyDescent="0.6">
      <c r="A362" s="2" t="s">
        <v>16</v>
      </c>
      <c r="B362" s="21" t="s">
        <v>54</v>
      </c>
      <c r="C362" s="3" t="s">
        <v>47</v>
      </c>
      <c r="D362" s="3" t="s">
        <v>50</v>
      </c>
      <c r="E362" s="24">
        <v>1282</v>
      </c>
      <c r="F362" s="4">
        <v>260</v>
      </c>
      <c r="G362" s="30">
        <v>20</v>
      </c>
      <c r="H362" s="33">
        <v>25640</v>
      </c>
      <c r="I362" s="4">
        <v>2051.1999999999998</v>
      </c>
      <c r="J362" s="4">
        <v>23588.799999999999</v>
      </c>
      <c r="K362" s="4">
        <v>12820</v>
      </c>
      <c r="L362" s="52">
        <v>10768.8</v>
      </c>
      <c r="M362" s="37">
        <v>41791</v>
      </c>
      <c r="N362" s="6" t="str">
        <f t="shared" si="5"/>
        <v>Q2</v>
      </c>
      <c r="O362" s="6">
        <v>6</v>
      </c>
      <c r="P362" s="3" t="s">
        <v>25</v>
      </c>
      <c r="Q362" s="7" t="s">
        <v>21</v>
      </c>
    </row>
    <row r="363" spans="1:17" ht="13" x14ac:dyDescent="0.6">
      <c r="A363" s="2" t="s">
        <v>31</v>
      </c>
      <c r="B363" s="2" t="s">
        <v>26</v>
      </c>
      <c r="C363" s="3" t="s">
        <v>18</v>
      </c>
      <c r="D363" s="3" t="s">
        <v>50</v>
      </c>
      <c r="E363" s="24">
        <v>1540</v>
      </c>
      <c r="F363" s="4">
        <v>3</v>
      </c>
      <c r="G363" s="30">
        <v>125</v>
      </c>
      <c r="H363" s="33">
        <v>192500</v>
      </c>
      <c r="I363" s="4">
        <v>15400</v>
      </c>
      <c r="J363" s="4">
        <v>177100</v>
      </c>
      <c r="K363" s="4">
        <v>184800</v>
      </c>
      <c r="L363" s="4">
        <v>-7700</v>
      </c>
      <c r="M363" s="37">
        <v>41852</v>
      </c>
      <c r="N363" s="6" t="str">
        <f t="shared" si="5"/>
        <v>Q3</v>
      </c>
      <c r="O363" s="6">
        <v>8</v>
      </c>
      <c r="P363" s="3" t="s">
        <v>35</v>
      </c>
      <c r="Q363" s="7" t="s">
        <v>21</v>
      </c>
    </row>
    <row r="364" spans="1:17" ht="13" x14ac:dyDescent="0.6">
      <c r="A364" s="2" t="s">
        <v>23</v>
      </c>
      <c r="B364" s="2" t="s">
        <v>24</v>
      </c>
      <c r="C364" s="3" t="s">
        <v>18</v>
      </c>
      <c r="D364" s="3" t="s">
        <v>50</v>
      </c>
      <c r="E364" s="24">
        <v>490</v>
      </c>
      <c r="F364" s="4">
        <v>3</v>
      </c>
      <c r="G364" s="30">
        <v>15</v>
      </c>
      <c r="H364" s="33">
        <v>7350</v>
      </c>
      <c r="I364" s="4">
        <v>588</v>
      </c>
      <c r="J364" s="4">
        <v>6762</v>
      </c>
      <c r="K364" s="4">
        <v>4900</v>
      </c>
      <c r="L364" s="52">
        <v>1862</v>
      </c>
      <c r="M364" s="37">
        <v>41944</v>
      </c>
      <c r="N364" s="6" t="str">
        <f t="shared" si="5"/>
        <v>Q4</v>
      </c>
      <c r="O364" s="6">
        <v>11</v>
      </c>
      <c r="P364" s="3" t="s">
        <v>43</v>
      </c>
      <c r="Q364" s="7" t="s">
        <v>21</v>
      </c>
    </row>
    <row r="365" spans="1:17" ht="13" x14ac:dyDescent="0.6">
      <c r="A365" s="2" t="s">
        <v>16</v>
      </c>
      <c r="B365" s="2" t="s">
        <v>26</v>
      </c>
      <c r="C365" s="3" t="s">
        <v>18</v>
      </c>
      <c r="D365" s="3" t="s">
        <v>50</v>
      </c>
      <c r="E365" s="24">
        <v>1362</v>
      </c>
      <c r="F365" s="4">
        <v>3</v>
      </c>
      <c r="G365" s="30">
        <v>350</v>
      </c>
      <c r="H365" s="33">
        <v>476700</v>
      </c>
      <c r="I365" s="4">
        <v>38136</v>
      </c>
      <c r="J365" s="4">
        <v>438564</v>
      </c>
      <c r="K365" s="4">
        <v>354120</v>
      </c>
      <c r="L365" s="4">
        <v>84444</v>
      </c>
      <c r="M365" s="37">
        <v>41974</v>
      </c>
      <c r="N365" s="6" t="str">
        <f t="shared" si="5"/>
        <v>Q4</v>
      </c>
      <c r="O365" s="6">
        <v>12</v>
      </c>
      <c r="P365" s="3" t="s">
        <v>27</v>
      </c>
      <c r="Q365" s="7" t="s">
        <v>21</v>
      </c>
    </row>
    <row r="366" spans="1:17" ht="13" x14ac:dyDescent="0.6">
      <c r="A366" s="2" t="s">
        <v>23</v>
      </c>
      <c r="B366" s="2" t="s">
        <v>24</v>
      </c>
      <c r="C366" s="3" t="s">
        <v>28</v>
      </c>
      <c r="D366" s="3" t="s">
        <v>50</v>
      </c>
      <c r="E366" s="24">
        <v>2501</v>
      </c>
      <c r="F366" s="4">
        <v>5</v>
      </c>
      <c r="G366" s="30">
        <v>15</v>
      </c>
      <c r="H366" s="33">
        <v>37515</v>
      </c>
      <c r="I366" s="4">
        <v>3001.2</v>
      </c>
      <c r="J366" s="4">
        <v>34513.800000000003</v>
      </c>
      <c r="K366" s="4">
        <v>25010</v>
      </c>
      <c r="L366" s="52">
        <v>9503.8000000000029</v>
      </c>
      <c r="M366" s="37">
        <v>41699</v>
      </c>
      <c r="N366" s="6" t="str">
        <f t="shared" si="5"/>
        <v>Q1</v>
      </c>
      <c r="O366" s="6">
        <v>3</v>
      </c>
      <c r="P366" s="3" t="s">
        <v>29</v>
      </c>
      <c r="Q366" s="7" t="s">
        <v>21</v>
      </c>
    </row>
    <row r="367" spans="1:17" ht="13" x14ac:dyDescent="0.6">
      <c r="A367" s="2" t="s">
        <v>16</v>
      </c>
      <c r="B367" s="2" t="s">
        <v>17</v>
      </c>
      <c r="C367" s="3" t="s">
        <v>28</v>
      </c>
      <c r="D367" s="3" t="s">
        <v>50</v>
      </c>
      <c r="E367" s="24">
        <v>708</v>
      </c>
      <c r="F367" s="4">
        <v>5</v>
      </c>
      <c r="G367" s="30">
        <v>20</v>
      </c>
      <c r="H367" s="33">
        <v>14160</v>
      </c>
      <c r="I367" s="4">
        <v>1132.8</v>
      </c>
      <c r="J367" s="4">
        <v>13027.2</v>
      </c>
      <c r="K367" s="4">
        <v>7080</v>
      </c>
      <c r="L367" s="4">
        <v>5947.2000000000007</v>
      </c>
      <c r="M367" s="37">
        <v>41791</v>
      </c>
      <c r="N367" s="6" t="str">
        <f t="shared" si="5"/>
        <v>Q2</v>
      </c>
      <c r="O367" s="6">
        <v>6</v>
      </c>
      <c r="P367" s="3" t="s">
        <v>25</v>
      </c>
      <c r="Q367" s="7" t="s">
        <v>21</v>
      </c>
    </row>
    <row r="368" spans="1:17" ht="13" x14ac:dyDescent="0.6">
      <c r="A368" s="2" t="s">
        <v>16</v>
      </c>
      <c r="B368" s="2" t="s">
        <v>22</v>
      </c>
      <c r="C368" s="3" t="s">
        <v>28</v>
      </c>
      <c r="D368" s="3" t="s">
        <v>50</v>
      </c>
      <c r="E368" s="24">
        <v>645</v>
      </c>
      <c r="F368" s="4">
        <v>5</v>
      </c>
      <c r="G368" s="30">
        <v>20</v>
      </c>
      <c r="H368" s="33">
        <v>12900</v>
      </c>
      <c r="I368" s="4">
        <v>1032</v>
      </c>
      <c r="J368" s="4">
        <v>11868</v>
      </c>
      <c r="K368" s="4">
        <v>6450</v>
      </c>
      <c r="L368" s="4">
        <v>5418</v>
      </c>
      <c r="M368" s="37">
        <v>41821</v>
      </c>
      <c r="N368" s="6" t="str">
        <f t="shared" si="5"/>
        <v>Q3</v>
      </c>
      <c r="O368" s="6">
        <v>7</v>
      </c>
      <c r="P368" s="3" t="s">
        <v>32</v>
      </c>
      <c r="Q368" s="7" t="s">
        <v>21</v>
      </c>
    </row>
    <row r="369" spans="1:17" ht="13" x14ac:dyDescent="0.6">
      <c r="A369" s="2" t="s">
        <v>42</v>
      </c>
      <c r="B369" s="2" t="s">
        <v>24</v>
      </c>
      <c r="C369" s="3" t="s">
        <v>28</v>
      </c>
      <c r="D369" s="3" t="s">
        <v>50</v>
      </c>
      <c r="E369" s="24">
        <v>1562</v>
      </c>
      <c r="F369" s="4">
        <v>5</v>
      </c>
      <c r="G369" s="30">
        <v>300</v>
      </c>
      <c r="H369" s="33">
        <v>468600</v>
      </c>
      <c r="I369" s="4">
        <v>37488</v>
      </c>
      <c r="J369" s="4">
        <v>431112</v>
      </c>
      <c r="K369" s="4">
        <v>390500</v>
      </c>
      <c r="L369" s="52">
        <v>40612</v>
      </c>
      <c r="M369" s="37">
        <v>41852</v>
      </c>
      <c r="N369" s="6" t="str">
        <f t="shared" si="5"/>
        <v>Q3</v>
      </c>
      <c r="O369" s="6">
        <v>8</v>
      </c>
      <c r="P369" s="3" t="s">
        <v>35</v>
      </c>
      <c r="Q369" s="7" t="s">
        <v>21</v>
      </c>
    </row>
    <row r="370" spans="1:17" ht="13" x14ac:dyDescent="0.6">
      <c r="A370" s="2" t="s">
        <v>42</v>
      </c>
      <c r="B370" s="2" t="s">
        <v>17</v>
      </c>
      <c r="C370" s="3" t="s">
        <v>28</v>
      </c>
      <c r="D370" s="3" t="s">
        <v>50</v>
      </c>
      <c r="E370" s="24">
        <v>1283</v>
      </c>
      <c r="F370" s="4">
        <v>5</v>
      </c>
      <c r="G370" s="30">
        <v>300</v>
      </c>
      <c r="H370" s="33">
        <v>384900</v>
      </c>
      <c r="I370" s="4">
        <v>30792</v>
      </c>
      <c r="J370" s="4">
        <v>354108</v>
      </c>
      <c r="K370" s="4">
        <v>320750</v>
      </c>
      <c r="L370" s="4">
        <v>33358</v>
      </c>
      <c r="M370" s="37">
        <v>41518</v>
      </c>
      <c r="N370" s="6" t="str">
        <f t="shared" si="5"/>
        <v>Q3</v>
      </c>
      <c r="O370" s="6">
        <v>9</v>
      </c>
      <c r="P370" s="3" t="s">
        <v>36</v>
      </c>
      <c r="Q370" s="7" t="s">
        <v>38</v>
      </c>
    </row>
    <row r="371" spans="1:17" ht="13" x14ac:dyDescent="0.6">
      <c r="A371" s="2" t="s">
        <v>23</v>
      </c>
      <c r="B371" s="2" t="s">
        <v>22</v>
      </c>
      <c r="C371" s="3" t="s">
        <v>28</v>
      </c>
      <c r="D371" s="3" t="s">
        <v>50</v>
      </c>
      <c r="E371" s="24">
        <v>711</v>
      </c>
      <c r="F371" s="4">
        <v>5</v>
      </c>
      <c r="G371" s="30">
        <v>15</v>
      </c>
      <c r="H371" s="33">
        <v>10665</v>
      </c>
      <c r="I371" s="4">
        <v>853.2</v>
      </c>
      <c r="J371" s="4">
        <v>9811.7999999999993</v>
      </c>
      <c r="K371" s="4">
        <v>7110</v>
      </c>
      <c r="L371" s="4">
        <v>2701.7999999999993</v>
      </c>
      <c r="M371" s="37">
        <v>41974</v>
      </c>
      <c r="N371" s="6" t="str">
        <f t="shared" si="5"/>
        <v>Q4</v>
      </c>
      <c r="O371" s="6">
        <v>12</v>
      </c>
      <c r="P371" s="3" t="s">
        <v>27</v>
      </c>
      <c r="Q371" s="7" t="s">
        <v>21</v>
      </c>
    </row>
    <row r="372" spans="1:17" ht="13" x14ac:dyDescent="0.6">
      <c r="A372" s="2" t="s">
        <v>31</v>
      </c>
      <c r="B372" s="2" t="s">
        <v>26</v>
      </c>
      <c r="C372" s="3" t="s">
        <v>40</v>
      </c>
      <c r="D372" s="3" t="s">
        <v>50</v>
      </c>
      <c r="E372" s="24">
        <v>1114</v>
      </c>
      <c r="F372" s="4">
        <v>10</v>
      </c>
      <c r="G372" s="30">
        <v>125</v>
      </c>
      <c r="H372" s="33">
        <v>139250</v>
      </c>
      <c r="I372" s="4">
        <v>11140</v>
      </c>
      <c r="J372" s="4">
        <v>128110</v>
      </c>
      <c r="K372" s="4">
        <v>133680</v>
      </c>
      <c r="L372" s="4">
        <v>-5570</v>
      </c>
      <c r="M372" s="37">
        <v>41699</v>
      </c>
      <c r="N372" s="6" t="str">
        <f t="shared" si="5"/>
        <v>Q1</v>
      </c>
      <c r="O372" s="6">
        <v>3</v>
      </c>
      <c r="P372" s="3" t="s">
        <v>29</v>
      </c>
      <c r="Q372" s="7" t="s">
        <v>21</v>
      </c>
    </row>
    <row r="373" spans="1:17" ht="13" x14ac:dyDescent="0.6">
      <c r="A373" s="2" t="s">
        <v>16</v>
      </c>
      <c r="B373" s="2" t="s">
        <v>22</v>
      </c>
      <c r="C373" s="3" t="s">
        <v>40</v>
      </c>
      <c r="D373" s="3" t="s">
        <v>50</v>
      </c>
      <c r="E373" s="24">
        <v>1259</v>
      </c>
      <c r="F373" s="4">
        <v>10</v>
      </c>
      <c r="G373" s="30">
        <v>7</v>
      </c>
      <c r="H373" s="33">
        <v>8813</v>
      </c>
      <c r="I373" s="4">
        <v>705.04</v>
      </c>
      <c r="J373" s="4">
        <v>8107.96</v>
      </c>
      <c r="K373" s="4">
        <v>6295</v>
      </c>
      <c r="L373" s="4">
        <v>1812.96</v>
      </c>
      <c r="M373" s="37">
        <v>41730</v>
      </c>
      <c r="N373" s="6" t="str">
        <f t="shared" si="5"/>
        <v>Q2</v>
      </c>
      <c r="O373" s="6">
        <v>4</v>
      </c>
      <c r="P373" s="3" t="s">
        <v>46</v>
      </c>
      <c r="Q373" s="7" t="s">
        <v>21</v>
      </c>
    </row>
    <row r="374" spans="1:17" ht="13" x14ac:dyDescent="0.6">
      <c r="A374" s="2" t="s">
        <v>16</v>
      </c>
      <c r="B374" s="2" t="s">
        <v>22</v>
      </c>
      <c r="C374" s="3" t="s">
        <v>40</v>
      </c>
      <c r="D374" s="3" t="s">
        <v>50</v>
      </c>
      <c r="E374" s="24">
        <v>1095</v>
      </c>
      <c r="F374" s="4">
        <v>10</v>
      </c>
      <c r="G374" s="30">
        <v>7</v>
      </c>
      <c r="H374" s="33">
        <v>7665</v>
      </c>
      <c r="I374" s="4">
        <v>613.20000000000005</v>
      </c>
      <c r="J374" s="4">
        <v>7051.8</v>
      </c>
      <c r="K374" s="4">
        <v>5475</v>
      </c>
      <c r="L374" s="4">
        <v>1576.8000000000002</v>
      </c>
      <c r="M374" s="37">
        <v>41760</v>
      </c>
      <c r="N374" s="6" t="str">
        <f t="shared" si="5"/>
        <v>Q2</v>
      </c>
      <c r="O374" s="6">
        <v>5</v>
      </c>
      <c r="P374" s="3" t="s">
        <v>49</v>
      </c>
      <c r="Q374" s="7" t="s">
        <v>21</v>
      </c>
    </row>
    <row r="375" spans="1:17" ht="13" x14ac:dyDescent="0.6">
      <c r="A375" s="2" t="s">
        <v>16</v>
      </c>
      <c r="B375" s="2" t="s">
        <v>22</v>
      </c>
      <c r="C375" s="3" t="s">
        <v>40</v>
      </c>
      <c r="D375" s="3" t="s">
        <v>50</v>
      </c>
      <c r="E375" s="24">
        <v>1366</v>
      </c>
      <c r="F375" s="4">
        <v>10</v>
      </c>
      <c r="G375" s="30">
        <v>20</v>
      </c>
      <c r="H375" s="33">
        <v>27320</v>
      </c>
      <c r="I375" s="4">
        <v>2185.6</v>
      </c>
      <c r="J375" s="4">
        <v>25134.400000000001</v>
      </c>
      <c r="K375" s="4">
        <v>13660</v>
      </c>
      <c r="L375" s="4">
        <v>11474.400000000001</v>
      </c>
      <c r="M375" s="37">
        <v>41791</v>
      </c>
      <c r="N375" s="6" t="str">
        <f t="shared" si="5"/>
        <v>Q2</v>
      </c>
      <c r="O375" s="6">
        <v>6</v>
      </c>
      <c r="P375" s="3" t="s">
        <v>25</v>
      </c>
      <c r="Q375" s="7" t="s">
        <v>21</v>
      </c>
    </row>
    <row r="376" spans="1:17" ht="13" x14ac:dyDescent="0.6">
      <c r="A376" s="2" t="s">
        <v>42</v>
      </c>
      <c r="B376" s="2" t="s">
        <v>26</v>
      </c>
      <c r="C376" s="3" t="s">
        <v>40</v>
      </c>
      <c r="D376" s="3" t="s">
        <v>50</v>
      </c>
      <c r="E376" s="24">
        <v>2460</v>
      </c>
      <c r="F376" s="4">
        <v>10</v>
      </c>
      <c r="G376" s="30">
        <v>300</v>
      </c>
      <c r="H376" s="33">
        <v>738000</v>
      </c>
      <c r="I376" s="4">
        <v>59040</v>
      </c>
      <c r="J376" s="4">
        <v>678960</v>
      </c>
      <c r="K376" s="4">
        <v>615000</v>
      </c>
      <c r="L376" s="4">
        <v>63960</v>
      </c>
      <c r="M376" s="37">
        <v>41791</v>
      </c>
      <c r="N376" s="6" t="str">
        <f t="shared" si="5"/>
        <v>Q2</v>
      </c>
      <c r="O376" s="6">
        <v>6</v>
      </c>
      <c r="P376" s="3" t="s">
        <v>25</v>
      </c>
      <c r="Q376" s="7" t="s">
        <v>21</v>
      </c>
    </row>
    <row r="377" spans="1:17" ht="13" x14ac:dyDescent="0.6">
      <c r="A377" s="2" t="s">
        <v>16</v>
      </c>
      <c r="B377" s="21" t="s">
        <v>54</v>
      </c>
      <c r="C377" s="3" t="s">
        <v>40</v>
      </c>
      <c r="D377" s="3" t="s">
        <v>50</v>
      </c>
      <c r="E377" s="24">
        <v>678</v>
      </c>
      <c r="F377" s="4">
        <v>10</v>
      </c>
      <c r="G377" s="30">
        <v>7</v>
      </c>
      <c r="H377" s="33">
        <v>4746</v>
      </c>
      <c r="I377" s="4">
        <v>379.68</v>
      </c>
      <c r="J377" s="4">
        <v>4366.32</v>
      </c>
      <c r="K377" s="4">
        <v>3390</v>
      </c>
      <c r="L377" s="52">
        <v>976.31999999999971</v>
      </c>
      <c r="M377" s="37">
        <v>41852</v>
      </c>
      <c r="N377" s="6" t="str">
        <f t="shared" si="5"/>
        <v>Q3</v>
      </c>
      <c r="O377" s="6">
        <v>8</v>
      </c>
      <c r="P377" s="3" t="s">
        <v>35</v>
      </c>
      <c r="Q377" s="7" t="s">
        <v>21</v>
      </c>
    </row>
    <row r="378" spans="1:17" ht="13" x14ac:dyDescent="0.6">
      <c r="A378" s="2" t="s">
        <v>16</v>
      </c>
      <c r="B378" s="2" t="s">
        <v>22</v>
      </c>
      <c r="C378" s="3" t="s">
        <v>40</v>
      </c>
      <c r="D378" s="3" t="s">
        <v>50</v>
      </c>
      <c r="E378" s="24">
        <v>1598</v>
      </c>
      <c r="F378" s="4">
        <v>10</v>
      </c>
      <c r="G378" s="30">
        <v>7</v>
      </c>
      <c r="H378" s="33">
        <v>11186</v>
      </c>
      <c r="I378" s="4">
        <v>894.88</v>
      </c>
      <c r="J378" s="4">
        <v>10291.120000000001</v>
      </c>
      <c r="K378" s="4">
        <v>7990</v>
      </c>
      <c r="L378" s="4">
        <v>2301.1200000000008</v>
      </c>
      <c r="M378" s="37">
        <v>41852</v>
      </c>
      <c r="N378" s="6" t="str">
        <f t="shared" si="5"/>
        <v>Q3</v>
      </c>
      <c r="O378" s="6">
        <v>8</v>
      </c>
      <c r="P378" s="3" t="s">
        <v>35</v>
      </c>
      <c r="Q378" s="7" t="s">
        <v>21</v>
      </c>
    </row>
    <row r="379" spans="1:17" ht="13" x14ac:dyDescent="0.6">
      <c r="A379" s="2" t="s">
        <v>16</v>
      </c>
      <c r="B379" s="2" t="s">
        <v>22</v>
      </c>
      <c r="C379" s="3" t="s">
        <v>40</v>
      </c>
      <c r="D379" s="3" t="s">
        <v>50</v>
      </c>
      <c r="E379" s="24">
        <v>2409</v>
      </c>
      <c r="F379" s="4">
        <v>10</v>
      </c>
      <c r="G379" s="30">
        <v>7</v>
      </c>
      <c r="H379" s="33">
        <v>16863</v>
      </c>
      <c r="I379" s="4">
        <v>1349.04</v>
      </c>
      <c r="J379" s="4">
        <v>15513.96</v>
      </c>
      <c r="K379" s="4">
        <v>12045</v>
      </c>
      <c r="L379" s="4">
        <v>3468.9599999999991</v>
      </c>
      <c r="M379" s="37">
        <v>41518</v>
      </c>
      <c r="N379" s="6" t="str">
        <f t="shared" si="5"/>
        <v>Q3</v>
      </c>
      <c r="O379" s="6">
        <v>9</v>
      </c>
      <c r="P379" s="3" t="s">
        <v>36</v>
      </c>
      <c r="Q379" s="7" t="s">
        <v>38</v>
      </c>
    </row>
    <row r="380" spans="1:17" ht="13" x14ac:dyDescent="0.6">
      <c r="A380" s="2" t="s">
        <v>16</v>
      </c>
      <c r="B380" s="2" t="s">
        <v>22</v>
      </c>
      <c r="C380" s="3" t="s">
        <v>40</v>
      </c>
      <c r="D380" s="3" t="s">
        <v>50</v>
      </c>
      <c r="E380" s="24">
        <v>1934</v>
      </c>
      <c r="F380" s="4">
        <v>10</v>
      </c>
      <c r="G380" s="30">
        <v>20</v>
      </c>
      <c r="H380" s="33">
        <v>38680</v>
      </c>
      <c r="I380" s="4">
        <v>3094.4</v>
      </c>
      <c r="J380" s="4">
        <v>35585.599999999999</v>
      </c>
      <c r="K380" s="4">
        <v>19340</v>
      </c>
      <c r="L380" s="4">
        <v>16245.599999999999</v>
      </c>
      <c r="M380" s="37">
        <v>41883</v>
      </c>
      <c r="N380" s="6" t="str">
        <f t="shared" si="5"/>
        <v>Q3</v>
      </c>
      <c r="O380" s="6">
        <v>9</v>
      </c>
      <c r="P380" s="3" t="s">
        <v>36</v>
      </c>
      <c r="Q380" s="7" t="s">
        <v>21</v>
      </c>
    </row>
    <row r="381" spans="1:17" ht="13" x14ac:dyDescent="0.6">
      <c r="A381" s="2" t="s">
        <v>16</v>
      </c>
      <c r="B381" s="2" t="s">
        <v>26</v>
      </c>
      <c r="C381" s="3" t="s">
        <v>40</v>
      </c>
      <c r="D381" s="3" t="s">
        <v>50</v>
      </c>
      <c r="E381" s="24">
        <v>2993</v>
      </c>
      <c r="F381" s="4">
        <v>10</v>
      </c>
      <c r="G381" s="30">
        <v>20</v>
      </c>
      <c r="H381" s="33">
        <v>59860</v>
      </c>
      <c r="I381" s="4">
        <v>4788.8</v>
      </c>
      <c r="J381" s="4">
        <v>55071.199999999997</v>
      </c>
      <c r="K381" s="4">
        <v>29930</v>
      </c>
      <c r="L381" s="4">
        <v>25141.199999999997</v>
      </c>
      <c r="M381" s="37">
        <v>41883</v>
      </c>
      <c r="N381" s="6" t="str">
        <f t="shared" si="5"/>
        <v>Q3</v>
      </c>
      <c r="O381" s="6">
        <v>9</v>
      </c>
      <c r="P381" s="3" t="s">
        <v>36</v>
      </c>
      <c r="Q381" s="7" t="s">
        <v>21</v>
      </c>
    </row>
    <row r="382" spans="1:17" ht="13" x14ac:dyDescent="0.6">
      <c r="A382" s="2" t="s">
        <v>16</v>
      </c>
      <c r="B382" s="2" t="s">
        <v>22</v>
      </c>
      <c r="C382" s="3" t="s">
        <v>40</v>
      </c>
      <c r="D382" s="3" t="s">
        <v>50</v>
      </c>
      <c r="E382" s="24">
        <v>2146</v>
      </c>
      <c r="F382" s="4">
        <v>10</v>
      </c>
      <c r="G382" s="30">
        <v>350</v>
      </c>
      <c r="H382" s="33">
        <v>751100</v>
      </c>
      <c r="I382" s="4">
        <v>60088</v>
      </c>
      <c r="J382" s="4">
        <v>691012</v>
      </c>
      <c r="K382" s="4">
        <v>557960</v>
      </c>
      <c r="L382" s="4">
        <v>133052</v>
      </c>
      <c r="M382" s="37">
        <v>41579</v>
      </c>
      <c r="N382" s="6" t="str">
        <f t="shared" si="5"/>
        <v>Q4</v>
      </c>
      <c r="O382" s="6">
        <v>11</v>
      </c>
      <c r="P382" s="3" t="s">
        <v>43</v>
      </c>
      <c r="Q382" s="7" t="s">
        <v>38</v>
      </c>
    </row>
    <row r="383" spans="1:17" ht="13" x14ac:dyDescent="0.6">
      <c r="A383" s="2" t="s">
        <v>16</v>
      </c>
      <c r="B383" s="2" t="s">
        <v>26</v>
      </c>
      <c r="C383" s="3" t="s">
        <v>40</v>
      </c>
      <c r="D383" s="3" t="s">
        <v>50</v>
      </c>
      <c r="E383" s="24">
        <v>1946</v>
      </c>
      <c r="F383" s="4">
        <v>10</v>
      </c>
      <c r="G383" s="30">
        <v>7</v>
      </c>
      <c r="H383" s="33">
        <v>13622</v>
      </c>
      <c r="I383" s="4">
        <v>1089.76</v>
      </c>
      <c r="J383" s="4">
        <v>12532.24</v>
      </c>
      <c r="K383" s="4">
        <v>9730</v>
      </c>
      <c r="L383" s="4">
        <v>2802.24</v>
      </c>
      <c r="M383" s="37">
        <v>41609</v>
      </c>
      <c r="N383" s="6" t="str">
        <f t="shared" si="5"/>
        <v>Q4</v>
      </c>
      <c r="O383" s="6">
        <v>12</v>
      </c>
      <c r="P383" s="3" t="s">
        <v>27</v>
      </c>
      <c r="Q383" s="7" t="s">
        <v>38</v>
      </c>
    </row>
    <row r="384" spans="1:17" ht="13" x14ac:dyDescent="0.6">
      <c r="A384" s="2" t="s">
        <v>16</v>
      </c>
      <c r="B384" s="2" t="s">
        <v>26</v>
      </c>
      <c r="C384" s="3" t="s">
        <v>40</v>
      </c>
      <c r="D384" s="3" t="s">
        <v>50</v>
      </c>
      <c r="E384" s="24">
        <v>1362</v>
      </c>
      <c r="F384" s="4">
        <v>10</v>
      </c>
      <c r="G384" s="30">
        <v>350</v>
      </c>
      <c r="H384" s="33">
        <v>476700</v>
      </c>
      <c r="I384" s="4">
        <v>38136</v>
      </c>
      <c r="J384" s="4">
        <v>438564</v>
      </c>
      <c r="K384" s="4">
        <v>354120</v>
      </c>
      <c r="L384" s="4">
        <v>84444</v>
      </c>
      <c r="M384" s="37">
        <v>41974</v>
      </c>
      <c r="N384" s="6" t="str">
        <f t="shared" si="5"/>
        <v>Q4</v>
      </c>
      <c r="O384" s="6">
        <v>12</v>
      </c>
      <c r="P384" s="3" t="s">
        <v>27</v>
      </c>
      <c r="Q384" s="7" t="s">
        <v>21</v>
      </c>
    </row>
    <row r="385" spans="1:17" ht="13" x14ac:dyDescent="0.6">
      <c r="A385" s="2" t="s">
        <v>30</v>
      </c>
      <c r="B385" s="2" t="s">
        <v>17</v>
      </c>
      <c r="C385" s="3" t="s">
        <v>44</v>
      </c>
      <c r="D385" s="3" t="s">
        <v>50</v>
      </c>
      <c r="E385" s="24">
        <v>598</v>
      </c>
      <c r="F385" s="4">
        <v>120</v>
      </c>
      <c r="G385" s="30">
        <v>12</v>
      </c>
      <c r="H385" s="33">
        <v>7176</v>
      </c>
      <c r="I385" s="4">
        <v>574.08000000000004</v>
      </c>
      <c r="J385" s="4">
        <v>6601.92</v>
      </c>
      <c r="K385" s="4">
        <v>1794</v>
      </c>
      <c r="L385" s="4">
        <v>4807.92</v>
      </c>
      <c r="M385" s="37">
        <v>41699</v>
      </c>
      <c r="N385" s="6" t="str">
        <f t="shared" si="5"/>
        <v>Q1</v>
      </c>
      <c r="O385" s="6">
        <v>3</v>
      </c>
      <c r="P385" s="3" t="s">
        <v>29</v>
      </c>
      <c r="Q385" s="7" t="s">
        <v>21</v>
      </c>
    </row>
    <row r="386" spans="1:17" ht="13" x14ac:dyDescent="0.6">
      <c r="A386" s="2" t="s">
        <v>16</v>
      </c>
      <c r="B386" s="21" t="s">
        <v>54</v>
      </c>
      <c r="C386" s="3" t="s">
        <v>44</v>
      </c>
      <c r="D386" s="3" t="s">
        <v>50</v>
      </c>
      <c r="E386" s="24">
        <v>2907</v>
      </c>
      <c r="F386" s="4">
        <v>120</v>
      </c>
      <c r="G386" s="30">
        <v>7</v>
      </c>
      <c r="H386" s="33">
        <v>20349</v>
      </c>
      <c r="I386" s="4">
        <v>1627.92</v>
      </c>
      <c r="J386" s="4">
        <v>18721.080000000002</v>
      </c>
      <c r="K386" s="4">
        <v>14535</v>
      </c>
      <c r="L386" s="52">
        <v>4186.0800000000017</v>
      </c>
      <c r="M386" s="37">
        <v>41791</v>
      </c>
      <c r="N386" s="6" t="str">
        <f t="shared" ref="N386:N449" si="6">"Q"&amp;ROUNDUP(MONTH(M386)/3,0)</f>
        <v>Q2</v>
      </c>
      <c r="O386" s="6">
        <v>6</v>
      </c>
      <c r="P386" s="3" t="s">
        <v>25</v>
      </c>
      <c r="Q386" s="7" t="s">
        <v>21</v>
      </c>
    </row>
    <row r="387" spans="1:17" ht="13" x14ac:dyDescent="0.6">
      <c r="A387" s="2" t="s">
        <v>16</v>
      </c>
      <c r="B387" s="2" t="s">
        <v>22</v>
      </c>
      <c r="C387" s="3" t="s">
        <v>44</v>
      </c>
      <c r="D387" s="3" t="s">
        <v>50</v>
      </c>
      <c r="E387" s="24">
        <v>2338</v>
      </c>
      <c r="F387" s="4">
        <v>120</v>
      </c>
      <c r="G387" s="30">
        <v>7</v>
      </c>
      <c r="H387" s="33">
        <v>16366</v>
      </c>
      <c r="I387" s="4">
        <v>1309.28</v>
      </c>
      <c r="J387" s="4">
        <v>15056.72</v>
      </c>
      <c r="K387" s="4">
        <v>11690</v>
      </c>
      <c r="L387" s="4">
        <v>3366.7199999999993</v>
      </c>
      <c r="M387" s="37">
        <v>41791</v>
      </c>
      <c r="N387" s="6" t="str">
        <f t="shared" si="6"/>
        <v>Q2</v>
      </c>
      <c r="O387" s="6">
        <v>6</v>
      </c>
      <c r="P387" s="3" t="s">
        <v>25</v>
      </c>
      <c r="Q387" s="7" t="s">
        <v>21</v>
      </c>
    </row>
    <row r="388" spans="1:17" ht="13" x14ac:dyDescent="0.6">
      <c r="A388" s="2" t="s">
        <v>42</v>
      </c>
      <c r="B388" s="2" t="s">
        <v>24</v>
      </c>
      <c r="C388" s="3" t="s">
        <v>44</v>
      </c>
      <c r="D388" s="3" t="s">
        <v>50</v>
      </c>
      <c r="E388" s="24">
        <v>386</v>
      </c>
      <c r="F388" s="4">
        <v>120</v>
      </c>
      <c r="G388" s="30">
        <v>300</v>
      </c>
      <c r="H388" s="33">
        <v>115800</v>
      </c>
      <c r="I388" s="4">
        <v>9264</v>
      </c>
      <c r="J388" s="4">
        <v>106536</v>
      </c>
      <c r="K388" s="4">
        <v>96500</v>
      </c>
      <c r="L388" s="52">
        <v>10036</v>
      </c>
      <c r="M388" s="37">
        <v>41579</v>
      </c>
      <c r="N388" s="6" t="str">
        <f t="shared" si="6"/>
        <v>Q4</v>
      </c>
      <c r="O388" s="6">
        <v>11</v>
      </c>
      <c r="P388" s="3" t="s">
        <v>43</v>
      </c>
      <c r="Q388" s="7" t="s">
        <v>38</v>
      </c>
    </row>
    <row r="389" spans="1:17" ht="13" x14ac:dyDescent="0.6">
      <c r="A389" s="2" t="s">
        <v>42</v>
      </c>
      <c r="B389" s="2" t="s">
        <v>26</v>
      </c>
      <c r="C389" s="3" t="s">
        <v>44</v>
      </c>
      <c r="D389" s="3" t="s">
        <v>50</v>
      </c>
      <c r="E389" s="24">
        <v>635</v>
      </c>
      <c r="F389" s="4">
        <v>120</v>
      </c>
      <c r="G389" s="30">
        <v>300</v>
      </c>
      <c r="H389" s="33">
        <v>190500</v>
      </c>
      <c r="I389" s="4">
        <v>15240</v>
      </c>
      <c r="J389" s="4">
        <v>175260</v>
      </c>
      <c r="K389" s="4">
        <v>158750</v>
      </c>
      <c r="L389" s="4">
        <v>16510</v>
      </c>
      <c r="M389" s="37">
        <v>41974</v>
      </c>
      <c r="N389" s="6" t="str">
        <f t="shared" si="6"/>
        <v>Q4</v>
      </c>
      <c r="O389" s="6">
        <v>12</v>
      </c>
      <c r="P389" s="3" t="s">
        <v>27</v>
      </c>
      <c r="Q389" s="7" t="s">
        <v>21</v>
      </c>
    </row>
    <row r="390" spans="1:17" ht="13" x14ac:dyDescent="0.6">
      <c r="A390" s="2" t="s">
        <v>16</v>
      </c>
      <c r="B390" s="2" t="s">
        <v>24</v>
      </c>
      <c r="C390" s="3" t="s">
        <v>45</v>
      </c>
      <c r="D390" s="3" t="s">
        <v>50</v>
      </c>
      <c r="E390" s="24">
        <v>574.5</v>
      </c>
      <c r="F390" s="4">
        <v>250</v>
      </c>
      <c r="G390" s="30">
        <v>350</v>
      </c>
      <c r="H390" s="33">
        <v>201075</v>
      </c>
      <c r="I390" s="4">
        <v>16086</v>
      </c>
      <c r="J390" s="4">
        <v>184989</v>
      </c>
      <c r="K390" s="4">
        <v>149370</v>
      </c>
      <c r="L390" s="52">
        <v>35619</v>
      </c>
      <c r="M390" s="37">
        <v>41730</v>
      </c>
      <c r="N390" s="6" t="str">
        <f t="shared" si="6"/>
        <v>Q2</v>
      </c>
      <c r="O390" s="6">
        <v>4</v>
      </c>
      <c r="P390" s="3" t="s">
        <v>46</v>
      </c>
      <c r="Q390" s="7" t="s">
        <v>21</v>
      </c>
    </row>
    <row r="391" spans="1:17" ht="13" x14ac:dyDescent="0.6">
      <c r="A391" s="2" t="s">
        <v>16</v>
      </c>
      <c r="B391" s="2" t="s">
        <v>22</v>
      </c>
      <c r="C391" s="3" t="s">
        <v>45</v>
      </c>
      <c r="D391" s="3" t="s">
        <v>50</v>
      </c>
      <c r="E391" s="24">
        <v>2338</v>
      </c>
      <c r="F391" s="4">
        <v>250</v>
      </c>
      <c r="G391" s="30">
        <v>7</v>
      </c>
      <c r="H391" s="33">
        <v>16366</v>
      </c>
      <c r="I391" s="4">
        <v>1309.28</v>
      </c>
      <c r="J391" s="4">
        <v>15056.72</v>
      </c>
      <c r="K391" s="4">
        <v>11690</v>
      </c>
      <c r="L391" s="4">
        <v>3366.7199999999993</v>
      </c>
      <c r="M391" s="37">
        <v>41791</v>
      </c>
      <c r="N391" s="6" t="str">
        <f t="shared" si="6"/>
        <v>Q2</v>
      </c>
      <c r="O391" s="6">
        <v>6</v>
      </c>
      <c r="P391" s="3" t="s">
        <v>25</v>
      </c>
      <c r="Q391" s="7" t="s">
        <v>21</v>
      </c>
    </row>
    <row r="392" spans="1:17" ht="13" x14ac:dyDescent="0.6">
      <c r="A392" s="2" t="s">
        <v>16</v>
      </c>
      <c r="B392" s="2" t="s">
        <v>24</v>
      </c>
      <c r="C392" s="3" t="s">
        <v>45</v>
      </c>
      <c r="D392" s="3" t="s">
        <v>50</v>
      </c>
      <c r="E392" s="24">
        <v>381</v>
      </c>
      <c r="F392" s="4">
        <v>250</v>
      </c>
      <c r="G392" s="30">
        <v>350</v>
      </c>
      <c r="H392" s="33">
        <v>133350</v>
      </c>
      <c r="I392" s="4">
        <v>10668</v>
      </c>
      <c r="J392" s="4">
        <v>122682</v>
      </c>
      <c r="K392" s="4">
        <v>99060</v>
      </c>
      <c r="L392" s="52">
        <v>23622</v>
      </c>
      <c r="M392" s="37">
        <v>41852</v>
      </c>
      <c r="N392" s="6" t="str">
        <f t="shared" si="6"/>
        <v>Q3</v>
      </c>
      <c r="O392" s="6">
        <v>8</v>
      </c>
      <c r="P392" s="3" t="s">
        <v>35</v>
      </c>
      <c r="Q392" s="7" t="s">
        <v>21</v>
      </c>
    </row>
    <row r="393" spans="1:17" ht="13" x14ac:dyDescent="0.6">
      <c r="A393" s="2" t="s">
        <v>16</v>
      </c>
      <c r="B393" s="2" t="s">
        <v>22</v>
      </c>
      <c r="C393" s="3" t="s">
        <v>45</v>
      </c>
      <c r="D393" s="3" t="s">
        <v>50</v>
      </c>
      <c r="E393" s="24">
        <v>422</v>
      </c>
      <c r="F393" s="4">
        <v>250</v>
      </c>
      <c r="G393" s="30">
        <v>350</v>
      </c>
      <c r="H393" s="33">
        <v>147700</v>
      </c>
      <c r="I393" s="4">
        <v>11816</v>
      </c>
      <c r="J393" s="4">
        <v>135884</v>
      </c>
      <c r="K393" s="4">
        <v>109720</v>
      </c>
      <c r="L393" s="4">
        <v>26164</v>
      </c>
      <c r="M393" s="37">
        <v>41852</v>
      </c>
      <c r="N393" s="6" t="str">
        <f t="shared" si="6"/>
        <v>Q3</v>
      </c>
      <c r="O393" s="6">
        <v>8</v>
      </c>
      <c r="P393" s="3" t="s">
        <v>35</v>
      </c>
      <c r="Q393" s="7" t="s">
        <v>21</v>
      </c>
    </row>
    <row r="394" spans="1:17" ht="13" x14ac:dyDescent="0.6">
      <c r="A394" s="2" t="s">
        <v>42</v>
      </c>
      <c r="B394" s="2" t="s">
        <v>17</v>
      </c>
      <c r="C394" s="3" t="s">
        <v>45</v>
      </c>
      <c r="D394" s="3" t="s">
        <v>50</v>
      </c>
      <c r="E394" s="24">
        <v>2134</v>
      </c>
      <c r="F394" s="4">
        <v>250</v>
      </c>
      <c r="G394" s="30">
        <v>300</v>
      </c>
      <c r="H394" s="33">
        <v>640200</v>
      </c>
      <c r="I394" s="4">
        <v>51216</v>
      </c>
      <c r="J394" s="4">
        <v>588984</v>
      </c>
      <c r="K394" s="4">
        <v>533500</v>
      </c>
      <c r="L394" s="4">
        <v>55484</v>
      </c>
      <c r="M394" s="37">
        <v>41883</v>
      </c>
      <c r="N394" s="6" t="str">
        <f t="shared" si="6"/>
        <v>Q3</v>
      </c>
      <c r="O394" s="6">
        <v>9</v>
      </c>
      <c r="P394" s="3" t="s">
        <v>36</v>
      </c>
      <c r="Q394" s="7" t="s">
        <v>21</v>
      </c>
    </row>
    <row r="395" spans="1:17" ht="13" x14ac:dyDescent="0.6">
      <c r="A395" s="2" t="s">
        <v>42</v>
      </c>
      <c r="B395" s="21" t="s">
        <v>54</v>
      </c>
      <c r="C395" s="3" t="s">
        <v>45</v>
      </c>
      <c r="D395" s="3" t="s">
        <v>50</v>
      </c>
      <c r="E395" s="24">
        <v>808</v>
      </c>
      <c r="F395" s="4">
        <v>250</v>
      </c>
      <c r="G395" s="30">
        <v>300</v>
      </c>
      <c r="H395" s="33">
        <v>242400</v>
      </c>
      <c r="I395" s="4">
        <v>19392</v>
      </c>
      <c r="J395" s="4">
        <v>223008</v>
      </c>
      <c r="K395" s="4">
        <v>202000</v>
      </c>
      <c r="L395" s="52">
        <v>21008</v>
      </c>
      <c r="M395" s="37">
        <v>41609</v>
      </c>
      <c r="N395" s="6" t="str">
        <f t="shared" si="6"/>
        <v>Q4</v>
      </c>
      <c r="O395" s="6">
        <v>12</v>
      </c>
      <c r="P395" s="3" t="s">
        <v>27</v>
      </c>
      <c r="Q395" s="7" t="s">
        <v>38</v>
      </c>
    </row>
    <row r="396" spans="1:17" ht="13" x14ac:dyDescent="0.6">
      <c r="A396" s="2" t="s">
        <v>16</v>
      </c>
      <c r="B396" s="2" t="s">
        <v>17</v>
      </c>
      <c r="C396" s="3" t="s">
        <v>47</v>
      </c>
      <c r="D396" s="3" t="s">
        <v>50</v>
      </c>
      <c r="E396" s="24">
        <v>708</v>
      </c>
      <c r="F396" s="4">
        <v>260</v>
      </c>
      <c r="G396" s="30">
        <v>20</v>
      </c>
      <c r="H396" s="33">
        <v>14160</v>
      </c>
      <c r="I396" s="4">
        <v>1132.8</v>
      </c>
      <c r="J396" s="4">
        <v>13027.2</v>
      </c>
      <c r="K396" s="4">
        <v>7080</v>
      </c>
      <c r="L396" s="4">
        <v>5947.2000000000007</v>
      </c>
      <c r="M396" s="37">
        <v>41791</v>
      </c>
      <c r="N396" s="6" t="str">
        <f t="shared" si="6"/>
        <v>Q2</v>
      </c>
      <c r="O396" s="6">
        <v>6</v>
      </c>
      <c r="P396" s="3" t="s">
        <v>25</v>
      </c>
      <c r="Q396" s="7" t="s">
        <v>21</v>
      </c>
    </row>
    <row r="397" spans="1:17" ht="13" x14ac:dyDescent="0.6">
      <c r="A397" s="2" t="s">
        <v>16</v>
      </c>
      <c r="B397" s="21" t="s">
        <v>54</v>
      </c>
      <c r="C397" s="3" t="s">
        <v>47</v>
      </c>
      <c r="D397" s="3" t="s">
        <v>50</v>
      </c>
      <c r="E397" s="24">
        <v>2907</v>
      </c>
      <c r="F397" s="4">
        <v>260</v>
      </c>
      <c r="G397" s="30">
        <v>7</v>
      </c>
      <c r="H397" s="33">
        <v>20349</v>
      </c>
      <c r="I397" s="4">
        <v>1627.92</v>
      </c>
      <c r="J397" s="4">
        <v>18721.080000000002</v>
      </c>
      <c r="K397" s="4">
        <v>14535</v>
      </c>
      <c r="L397" s="52">
        <v>4186.0800000000017</v>
      </c>
      <c r="M397" s="37">
        <v>41791</v>
      </c>
      <c r="N397" s="6" t="str">
        <f t="shared" si="6"/>
        <v>Q2</v>
      </c>
      <c r="O397" s="6">
        <v>6</v>
      </c>
      <c r="P397" s="3" t="s">
        <v>25</v>
      </c>
      <c r="Q397" s="7" t="s">
        <v>21</v>
      </c>
    </row>
    <row r="398" spans="1:17" ht="13" x14ac:dyDescent="0.6">
      <c r="A398" s="2" t="s">
        <v>16</v>
      </c>
      <c r="B398" s="2" t="s">
        <v>22</v>
      </c>
      <c r="C398" s="3" t="s">
        <v>47</v>
      </c>
      <c r="D398" s="3" t="s">
        <v>50</v>
      </c>
      <c r="E398" s="24">
        <v>1366</v>
      </c>
      <c r="F398" s="4">
        <v>260</v>
      </c>
      <c r="G398" s="30">
        <v>20</v>
      </c>
      <c r="H398" s="33">
        <v>27320</v>
      </c>
      <c r="I398" s="4">
        <v>2185.6</v>
      </c>
      <c r="J398" s="4">
        <v>25134.400000000001</v>
      </c>
      <c r="K398" s="4">
        <v>13660</v>
      </c>
      <c r="L398" s="4">
        <v>11474.400000000001</v>
      </c>
      <c r="M398" s="37">
        <v>41791</v>
      </c>
      <c r="N398" s="6" t="str">
        <f t="shared" si="6"/>
        <v>Q2</v>
      </c>
      <c r="O398" s="6">
        <v>6</v>
      </c>
      <c r="P398" s="3" t="s">
        <v>25</v>
      </c>
      <c r="Q398" s="7" t="s">
        <v>21</v>
      </c>
    </row>
    <row r="399" spans="1:17" ht="13" x14ac:dyDescent="0.6">
      <c r="A399" s="2" t="s">
        <v>42</v>
      </c>
      <c r="B399" s="2" t="s">
        <v>26</v>
      </c>
      <c r="C399" s="3" t="s">
        <v>47</v>
      </c>
      <c r="D399" s="3" t="s">
        <v>50</v>
      </c>
      <c r="E399" s="24">
        <v>2460</v>
      </c>
      <c r="F399" s="4">
        <v>260</v>
      </c>
      <c r="G399" s="30">
        <v>300</v>
      </c>
      <c r="H399" s="33">
        <v>738000</v>
      </c>
      <c r="I399" s="4">
        <v>59040</v>
      </c>
      <c r="J399" s="4">
        <v>678960</v>
      </c>
      <c r="K399" s="4">
        <v>615000</v>
      </c>
      <c r="L399" s="4">
        <v>63960</v>
      </c>
      <c r="M399" s="37">
        <v>41791</v>
      </c>
      <c r="N399" s="6" t="str">
        <f t="shared" si="6"/>
        <v>Q2</v>
      </c>
      <c r="O399" s="6">
        <v>6</v>
      </c>
      <c r="P399" s="3" t="s">
        <v>25</v>
      </c>
      <c r="Q399" s="7" t="s">
        <v>21</v>
      </c>
    </row>
    <row r="400" spans="1:17" ht="13" x14ac:dyDescent="0.6">
      <c r="A400" s="2" t="s">
        <v>16</v>
      </c>
      <c r="B400" s="2" t="s">
        <v>22</v>
      </c>
      <c r="C400" s="3" t="s">
        <v>47</v>
      </c>
      <c r="D400" s="3" t="s">
        <v>50</v>
      </c>
      <c r="E400" s="24">
        <v>1520</v>
      </c>
      <c r="F400" s="4">
        <v>260</v>
      </c>
      <c r="G400" s="30">
        <v>20</v>
      </c>
      <c r="H400" s="33">
        <v>30400</v>
      </c>
      <c r="I400" s="4">
        <v>2432</v>
      </c>
      <c r="J400" s="4">
        <v>27968</v>
      </c>
      <c r="K400" s="4">
        <v>15200</v>
      </c>
      <c r="L400" s="4">
        <v>12768</v>
      </c>
      <c r="M400" s="37">
        <v>41944</v>
      </c>
      <c r="N400" s="6" t="str">
        <f t="shared" si="6"/>
        <v>Q4</v>
      </c>
      <c r="O400" s="6">
        <v>11</v>
      </c>
      <c r="P400" s="3" t="s">
        <v>43</v>
      </c>
      <c r="Q400" s="7" t="s">
        <v>21</v>
      </c>
    </row>
    <row r="401" spans="1:17" ht="13" x14ac:dyDescent="0.6">
      <c r="A401" s="2" t="s">
        <v>23</v>
      </c>
      <c r="B401" s="2" t="s">
        <v>22</v>
      </c>
      <c r="C401" s="3" t="s">
        <v>47</v>
      </c>
      <c r="D401" s="3" t="s">
        <v>50</v>
      </c>
      <c r="E401" s="24">
        <v>711</v>
      </c>
      <c r="F401" s="4">
        <v>260</v>
      </c>
      <c r="G401" s="30">
        <v>15</v>
      </c>
      <c r="H401" s="33">
        <v>10665</v>
      </c>
      <c r="I401" s="4">
        <v>853.2</v>
      </c>
      <c r="J401" s="4">
        <v>9811.7999999999993</v>
      </c>
      <c r="K401" s="4">
        <v>7110</v>
      </c>
      <c r="L401" s="4">
        <v>2701.7999999999993</v>
      </c>
      <c r="M401" s="37">
        <v>41974</v>
      </c>
      <c r="N401" s="6" t="str">
        <f t="shared" si="6"/>
        <v>Q4</v>
      </c>
      <c r="O401" s="6">
        <v>12</v>
      </c>
      <c r="P401" s="3" t="s">
        <v>27</v>
      </c>
      <c r="Q401" s="7" t="s">
        <v>21</v>
      </c>
    </row>
    <row r="402" spans="1:17" ht="13" x14ac:dyDescent="0.6">
      <c r="A402" s="2" t="s">
        <v>30</v>
      </c>
      <c r="B402" s="2" t="s">
        <v>26</v>
      </c>
      <c r="C402" s="3" t="s">
        <v>47</v>
      </c>
      <c r="D402" s="3" t="s">
        <v>50</v>
      </c>
      <c r="E402" s="24">
        <v>1375</v>
      </c>
      <c r="F402" s="4">
        <v>260</v>
      </c>
      <c r="G402" s="30">
        <v>12</v>
      </c>
      <c r="H402" s="33">
        <v>16500</v>
      </c>
      <c r="I402" s="4">
        <v>1320</v>
      </c>
      <c r="J402" s="4">
        <v>15180</v>
      </c>
      <c r="K402" s="4">
        <v>4125</v>
      </c>
      <c r="L402" s="4">
        <v>11055</v>
      </c>
      <c r="M402" s="37">
        <v>41609</v>
      </c>
      <c r="N402" s="6" t="str">
        <f t="shared" si="6"/>
        <v>Q4</v>
      </c>
      <c r="O402" s="6">
        <v>12</v>
      </c>
      <c r="P402" s="3" t="s">
        <v>27</v>
      </c>
      <c r="Q402" s="7" t="s">
        <v>38</v>
      </c>
    </row>
    <row r="403" spans="1:17" ht="13" x14ac:dyDescent="0.6">
      <c r="A403" s="2" t="s">
        <v>42</v>
      </c>
      <c r="B403" s="2" t="s">
        <v>26</v>
      </c>
      <c r="C403" s="3" t="s">
        <v>47</v>
      </c>
      <c r="D403" s="3" t="s">
        <v>50</v>
      </c>
      <c r="E403" s="24">
        <v>635</v>
      </c>
      <c r="F403" s="4">
        <v>260</v>
      </c>
      <c r="G403" s="30">
        <v>300</v>
      </c>
      <c r="H403" s="33">
        <v>190500</v>
      </c>
      <c r="I403" s="4">
        <v>15240</v>
      </c>
      <c r="J403" s="4">
        <v>175260</v>
      </c>
      <c r="K403" s="4">
        <v>158750</v>
      </c>
      <c r="L403" s="4">
        <v>16510</v>
      </c>
      <c r="M403" s="37">
        <v>41974</v>
      </c>
      <c r="N403" s="6" t="str">
        <f t="shared" si="6"/>
        <v>Q4</v>
      </c>
      <c r="O403" s="6">
        <v>12</v>
      </c>
      <c r="P403" s="3" t="s">
        <v>27</v>
      </c>
      <c r="Q403" s="7" t="s">
        <v>21</v>
      </c>
    </row>
    <row r="404" spans="1:17" ht="13" x14ac:dyDescent="0.6">
      <c r="A404" s="2" t="s">
        <v>16</v>
      </c>
      <c r="B404" s="21" t="s">
        <v>54</v>
      </c>
      <c r="C404" s="3" t="s">
        <v>45</v>
      </c>
      <c r="D404" s="3" t="s">
        <v>50</v>
      </c>
      <c r="E404" s="24">
        <v>436.5</v>
      </c>
      <c r="F404" s="4">
        <v>250</v>
      </c>
      <c r="G404" s="30">
        <v>20</v>
      </c>
      <c r="H404" s="33">
        <v>8730</v>
      </c>
      <c r="I404" s="4">
        <v>698.40000000000009</v>
      </c>
      <c r="J404" s="4">
        <v>8031.5999999999995</v>
      </c>
      <c r="K404" s="4">
        <v>4365</v>
      </c>
      <c r="L404" s="52">
        <v>3666.5999999999995</v>
      </c>
      <c r="M404" s="37">
        <v>41821</v>
      </c>
      <c r="N404" s="6" t="str">
        <f t="shared" si="6"/>
        <v>Q3</v>
      </c>
      <c r="O404" s="6">
        <v>7</v>
      </c>
      <c r="P404" s="3" t="s">
        <v>32</v>
      </c>
      <c r="Q404" s="7" t="s">
        <v>21</v>
      </c>
    </row>
    <row r="405" spans="1:17" ht="13" x14ac:dyDescent="0.6">
      <c r="A405" s="2" t="s">
        <v>42</v>
      </c>
      <c r="B405" s="2" t="s">
        <v>17</v>
      </c>
      <c r="C405" s="3" t="s">
        <v>18</v>
      </c>
      <c r="D405" s="3" t="s">
        <v>50</v>
      </c>
      <c r="E405" s="24">
        <v>1094</v>
      </c>
      <c r="F405" s="4">
        <v>3</v>
      </c>
      <c r="G405" s="30">
        <v>300</v>
      </c>
      <c r="H405" s="33">
        <v>328200</v>
      </c>
      <c r="I405" s="4">
        <v>29538</v>
      </c>
      <c r="J405" s="4">
        <v>298662</v>
      </c>
      <c r="K405" s="4">
        <v>273500</v>
      </c>
      <c r="L405" s="4">
        <v>25162</v>
      </c>
      <c r="M405" s="37">
        <v>41791</v>
      </c>
      <c r="N405" s="6" t="str">
        <f t="shared" si="6"/>
        <v>Q2</v>
      </c>
      <c r="O405" s="6">
        <v>6</v>
      </c>
      <c r="P405" s="3" t="s">
        <v>25</v>
      </c>
      <c r="Q405" s="7" t="s">
        <v>21</v>
      </c>
    </row>
    <row r="406" spans="1:17" ht="13" x14ac:dyDescent="0.6">
      <c r="A406" s="2" t="s">
        <v>30</v>
      </c>
      <c r="B406" s="2" t="s">
        <v>26</v>
      </c>
      <c r="C406" s="3" t="s">
        <v>18</v>
      </c>
      <c r="D406" s="3" t="s">
        <v>50</v>
      </c>
      <c r="E406" s="24">
        <v>367</v>
      </c>
      <c r="F406" s="4">
        <v>3</v>
      </c>
      <c r="G406" s="30">
        <v>12</v>
      </c>
      <c r="H406" s="33">
        <v>4404</v>
      </c>
      <c r="I406" s="4">
        <v>396.36</v>
      </c>
      <c r="J406" s="4">
        <v>4007.64</v>
      </c>
      <c r="K406" s="4">
        <v>1101</v>
      </c>
      <c r="L406" s="4">
        <v>2906.64</v>
      </c>
      <c r="M406" s="37">
        <v>41548</v>
      </c>
      <c r="N406" s="6" t="str">
        <f t="shared" si="6"/>
        <v>Q4</v>
      </c>
      <c r="O406" s="6">
        <v>10</v>
      </c>
      <c r="P406" s="3" t="s">
        <v>37</v>
      </c>
      <c r="Q406" s="7" t="s">
        <v>38</v>
      </c>
    </row>
    <row r="407" spans="1:17" ht="13" x14ac:dyDescent="0.6">
      <c r="A407" s="2" t="s">
        <v>42</v>
      </c>
      <c r="B407" s="2" t="s">
        <v>17</v>
      </c>
      <c r="C407" s="3" t="s">
        <v>28</v>
      </c>
      <c r="D407" s="3" t="s">
        <v>50</v>
      </c>
      <c r="E407" s="24">
        <v>3802.5</v>
      </c>
      <c r="F407" s="4">
        <v>5</v>
      </c>
      <c r="G407" s="30">
        <v>300</v>
      </c>
      <c r="H407" s="33">
        <v>1140750</v>
      </c>
      <c r="I407" s="4">
        <v>102667.5</v>
      </c>
      <c r="J407" s="4">
        <v>1038082.5</v>
      </c>
      <c r="K407" s="4">
        <v>950625</v>
      </c>
      <c r="L407" s="4">
        <v>87457.5</v>
      </c>
      <c r="M407" s="37">
        <v>41730</v>
      </c>
      <c r="N407" s="6" t="str">
        <f t="shared" si="6"/>
        <v>Q2</v>
      </c>
      <c r="O407" s="6">
        <v>4</v>
      </c>
      <c r="P407" s="3" t="s">
        <v>46</v>
      </c>
      <c r="Q407" s="7" t="s">
        <v>21</v>
      </c>
    </row>
    <row r="408" spans="1:17" ht="13" x14ac:dyDescent="0.6">
      <c r="A408" s="2" t="s">
        <v>16</v>
      </c>
      <c r="B408" s="2" t="s">
        <v>24</v>
      </c>
      <c r="C408" s="3" t="s">
        <v>28</v>
      </c>
      <c r="D408" s="3" t="s">
        <v>50</v>
      </c>
      <c r="E408" s="24">
        <v>1666</v>
      </c>
      <c r="F408" s="4">
        <v>5</v>
      </c>
      <c r="G408" s="30">
        <v>350</v>
      </c>
      <c r="H408" s="33">
        <v>583100</v>
      </c>
      <c r="I408" s="4">
        <v>52479</v>
      </c>
      <c r="J408" s="4">
        <v>530621</v>
      </c>
      <c r="K408" s="4">
        <v>433160</v>
      </c>
      <c r="L408" s="52">
        <v>97461</v>
      </c>
      <c r="M408" s="37">
        <v>41760</v>
      </c>
      <c r="N408" s="6" t="str">
        <f t="shared" si="6"/>
        <v>Q2</v>
      </c>
      <c r="O408" s="6">
        <v>5</v>
      </c>
      <c r="P408" s="3" t="s">
        <v>49</v>
      </c>
      <c r="Q408" s="7" t="s">
        <v>21</v>
      </c>
    </row>
    <row r="409" spans="1:17" ht="13" x14ac:dyDescent="0.6">
      <c r="A409" s="2" t="s">
        <v>42</v>
      </c>
      <c r="B409" s="2" t="s">
        <v>24</v>
      </c>
      <c r="C409" s="3" t="s">
        <v>28</v>
      </c>
      <c r="D409" s="3" t="s">
        <v>50</v>
      </c>
      <c r="E409" s="24">
        <v>322</v>
      </c>
      <c r="F409" s="4">
        <v>5</v>
      </c>
      <c r="G409" s="30">
        <v>300</v>
      </c>
      <c r="H409" s="33">
        <v>96600</v>
      </c>
      <c r="I409" s="4">
        <v>8694</v>
      </c>
      <c r="J409" s="4">
        <v>87906</v>
      </c>
      <c r="K409" s="4">
        <v>80500</v>
      </c>
      <c r="L409" s="52">
        <v>7406</v>
      </c>
      <c r="M409" s="37">
        <v>41518</v>
      </c>
      <c r="N409" s="6" t="str">
        <f t="shared" si="6"/>
        <v>Q3</v>
      </c>
      <c r="O409" s="6">
        <v>9</v>
      </c>
      <c r="P409" s="3" t="s">
        <v>36</v>
      </c>
      <c r="Q409" s="7" t="s">
        <v>38</v>
      </c>
    </row>
    <row r="410" spans="1:17" ht="13" x14ac:dyDescent="0.6">
      <c r="A410" s="2" t="s">
        <v>30</v>
      </c>
      <c r="B410" s="2" t="s">
        <v>17</v>
      </c>
      <c r="C410" s="3" t="s">
        <v>28</v>
      </c>
      <c r="D410" s="3" t="s">
        <v>50</v>
      </c>
      <c r="E410" s="24">
        <v>2321</v>
      </c>
      <c r="F410" s="4">
        <v>5</v>
      </c>
      <c r="G410" s="30">
        <v>12</v>
      </c>
      <c r="H410" s="33">
        <v>27852</v>
      </c>
      <c r="I410" s="4">
        <v>2506.6799999999998</v>
      </c>
      <c r="J410" s="4">
        <v>25345.32</v>
      </c>
      <c r="K410" s="4">
        <v>6963</v>
      </c>
      <c r="L410" s="4">
        <v>18382.32</v>
      </c>
      <c r="M410" s="37">
        <v>41944</v>
      </c>
      <c r="N410" s="6" t="str">
        <f t="shared" si="6"/>
        <v>Q4</v>
      </c>
      <c r="O410" s="6">
        <v>11</v>
      </c>
      <c r="P410" s="3" t="s">
        <v>43</v>
      </c>
      <c r="Q410" s="7" t="s">
        <v>21</v>
      </c>
    </row>
    <row r="411" spans="1:17" ht="13" x14ac:dyDescent="0.6">
      <c r="A411" s="2" t="s">
        <v>31</v>
      </c>
      <c r="B411" s="2" t="s">
        <v>24</v>
      </c>
      <c r="C411" s="3" t="s">
        <v>28</v>
      </c>
      <c r="D411" s="3" t="s">
        <v>50</v>
      </c>
      <c r="E411" s="24">
        <v>1857</v>
      </c>
      <c r="F411" s="4">
        <v>5</v>
      </c>
      <c r="G411" s="30">
        <v>125</v>
      </c>
      <c r="H411" s="33">
        <v>232125</v>
      </c>
      <c r="I411" s="4">
        <v>20891.25</v>
      </c>
      <c r="J411" s="4">
        <v>211233.75</v>
      </c>
      <c r="K411" s="4">
        <v>222840</v>
      </c>
      <c r="L411" s="52">
        <v>-11606.25</v>
      </c>
      <c r="M411" s="37">
        <v>41579</v>
      </c>
      <c r="N411" s="6" t="str">
        <f t="shared" si="6"/>
        <v>Q4</v>
      </c>
      <c r="O411" s="6">
        <v>11</v>
      </c>
      <c r="P411" s="3" t="s">
        <v>43</v>
      </c>
      <c r="Q411" s="7" t="s">
        <v>38</v>
      </c>
    </row>
    <row r="412" spans="1:17" ht="13" x14ac:dyDescent="0.6">
      <c r="A412" s="2" t="s">
        <v>16</v>
      </c>
      <c r="B412" s="2" t="s">
        <v>17</v>
      </c>
      <c r="C412" s="3" t="s">
        <v>28</v>
      </c>
      <c r="D412" s="3" t="s">
        <v>50</v>
      </c>
      <c r="E412" s="24">
        <v>1611</v>
      </c>
      <c r="F412" s="4">
        <v>5</v>
      </c>
      <c r="G412" s="30">
        <v>7</v>
      </c>
      <c r="H412" s="33">
        <v>11277</v>
      </c>
      <c r="I412" s="4">
        <v>1014.93</v>
      </c>
      <c r="J412" s="4">
        <v>10262.07</v>
      </c>
      <c r="K412" s="4">
        <v>8055</v>
      </c>
      <c r="L412" s="4">
        <v>2207.0699999999997</v>
      </c>
      <c r="M412" s="37">
        <v>41609</v>
      </c>
      <c r="N412" s="6" t="str">
        <f t="shared" si="6"/>
        <v>Q4</v>
      </c>
      <c r="O412" s="6">
        <v>12</v>
      </c>
      <c r="P412" s="3" t="s">
        <v>27</v>
      </c>
      <c r="Q412" s="7" t="s">
        <v>38</v>
      </c>
    </row>
    <row r="413" spans="1:17" ht="13" x14ac:dyDescent="0.6">
      <c r="A413" s="2" t="s">
        <v>31</v>
      </c>
      <c r="B413" s="21" t="s">
        <v>54</v>
      </c>
      <c r="C413" s="3" t="s">
        <v>28</v>
      </c>
      <c r="D413" s="3" t="s">
        <v>50</v>
      </c>
      <c r="E413" s="24">
        <v>2797</v>
      </c>
      <c r="F413" s="4">
        <v>5</v>
      </c>
      <c r="G413" s="30">
        <v>125</v>
      </c>
      <c r="H413" s="33">
        <v>349625</v>
      </c>
      <c r="I413" s="4">
        <v>31466.25</v>
      </c>
      <c r="J413" s="4">
        <v>318158.75</v>
      </c>
      <c r="K413" s="4">
        <v>335640</v>
      </c>
      <c r="L413" s="52">
        <v>-17481.25</v>
      </c>
      <c r="M413" s="37">
        <v>41974</v>
      </c>
      <c r="N413" s="6" t="str">
        <f t="shared" si="6"/>
        <v>Q4</v>
      </c>
      <c r="O413" s="6">
        <v>12</v>
      </c>
      <c r="P413" s="3" t="s">
        <v>27</v>
      </c>
      <c r="Q413" s="7" t="s">
        <v>21</v>
      </c>
    </row>
    <row r="414" spans="1:17" ht="13" x14ac:dyDescent="0.6">
      <c r="A414" s="2" t="s">
        <v>42</v>
      </c>
      <c r="B414" s="2" t="s">
        <v>22</v>
      </c>
      <c r="C414" s="3" t="s">
        <v>28</v>
      </c>
      <c r="D414" s="3" t="s">
        <v>50</v>
      </c>
      <c r="E414" s="24">
        <v>334</v>
      </c>
      <c r="F414" s="4">
        <v>5</v>
      </c>
      <c r="G414" s="30">
        <v>300</v>
      </c>
      <c r="H414" s="33">
        <v>100200</v>
      </c>
      <c r="I414" s="4">
        <v>9018</v>
      </c>
      <c r="J414" s="4">
        <v>91182</v>
      </c>
      <c r="K414" s="4">
        <v>83500</v>
      </c>
      <c r="L414" s="4">
        <v>7682</v>
      </c>
      <c r="M414" s="37">
        <v>41609</v>
      </c>
      <c r="N414" s="6" t="str">
        <f t="shared" si="6"/>
        <v>Q4</v>
      </c>
      <c r="O414" s="6">
        <v>12</v>
      </c>
      <c r="P414" s="3" t="s">
        <v>27</v>
      </c>
      <c r="Q414" s="7" t="s">
        <v>38</v>
      </c>
    </row>
    <row r="415" spans="1:17" ht="13" x14ac:dyDescent="0.6">
      <c r="A415" s="2" t="s">
        <v>42</v>
      </c>
      <c r="B415" s="2" t="s">
        <v>26</v>
      </c>
      <c r="C415" s="3" t="s">
        <v>40</v>
      </c>
      <c r="D415" s="3" t="s">
        <v>50</v>
      </c>
      <c r="E415" s="24">
        <v>2565</v>
      </c>
      <c r="F415" s="4">
        <v>10</v>
      </c>
      <c r="G415" s="30">
        <v>300</v>
      </c>
      <c r="H415" s="33">
        <v>769500</v>
      </c>
      <c r="I415" s="4">
        <v>69255</v>
      </c>
      <c r="J415" s="4">
        <v>700245</v>
      </c>
      <c r="K415" s="4">
        <v>641250</v>
      </c>
      <c r="L415" s="4">
        <v>58995</v>
      </c>
      <c r="M415" s="37">
        <v>41640</v>
      </c>
      <c r="N415" s="6" t="str">
        <f t="shared" si="6"/>
        <v>Q1</v>
      </c>
      <c r="O415" s="6">
        <v>1</v>
      </c>
      <c r="P415" s="3" t="s">
        <v>20</v>
      </c>
      <c r="Q415" s="7" t="s">
        <v>21</v>
      </c>
    </row>
    <row r="416" spans="1:17" ht="13" x14ac:dyDescent="0.6">
      <c r="A416" s="2" t="s">
        <v>16</v>
      </c>
      <c r="B416" s="2" t="s">
        <v>26</v>
      </c>
      <c r="C416" s="3" t="s">
        <v>40</v>
      </c>
      <c r="D416" s="3" t="s">
        <v>50</v>
      </c>
      <c r="E416" s="24">
        <v>2417</v>
      </c>
      <c r="F416" s="4">
        <v>10</v>
      </c>
      <c r="G416" s="30">
        <v>350</v>
      </c>
      <c r="H416" s="33">
        <v>845950</v>
      </c>
      <c r="I416" s="4">
        <v>76135.5</v>
      </c>
      <c r="J416" s="4">
        <v>769814.5</v>
      </c>
      <c r="K416" s="4">
        <v>628420</v>
      </c>
      <c r="L416" s="4">
        <v>141394.5</v>
      </c>
      <c r="M416" s="37">
        <v>41640</v>
      </c>
      <c r="N416" s="6" t="str">
        <f t="shared" si="6"/>
        <v>Q1</v>
      </c>
      <c r="O416" s="6">
        <v>1</v>
      </c>
      <c r="P416" s="3" t="s">
        <v>20</v>
      </c>
      <c r="Q416" s="7" t="s">
        <v>21</v>
      </c>
    </row>
    <row r="417" spans="1:17" ht="13" x14ac:dyDescent="0.6">
      <c r="A417" s="2" t="s">
        <v>23</v>
      </c>
      <c r="B417" s="21" t="s">
        <v>54</v>
      </c>
      <c r="C417" s="3" t="s">
        <v>40</v>
      </c>
      <c r="D417" s="3" t="s">
        <v>50</v>
      </c>
      <c r="E417" s="24">
        <v>3675</v>
      </c>
      <c r="F417" s="4">
        <v>10</v>
      </c>
      <c r="G417" s="30">
        <v>15</v>
      </c>
      <c r="H417" s="33">
        <v>55125</v>
      </c>
      <c r="I417" s="4">
        <v>4961.25</v>
      </c>
      <c r="J417" s="4">
        <v>50163.75</v>
      </c>
      <c r="K417" s="4">
        <v>36750</v>
      </c>
      <c r="L417" s="52">
        <v>13413.75</v>
      </c>
      <c r="M417" s="37">
        <v>41730</v>
      </c>
      <c r="N417" s="6" t="str">
        <f t="shared" si="6"/>
        <v>Q2</v>
      </c>
      <c r="O417" s="6">
        <v>4</v>
      </c>
      <c r="P417" s="3" t="s">
        <v>46</v>
      </c>
      <c r="Q417" s="7" t="s">
        <v>21</v>
      </c>
    </row>
    <row r="418" spans="1:17" ht="13" x14ac:dyDescent="0.6">
      <c r="A418" s="2" t="s">
        <v>42</v>
      </c>
      <c r="B418" s="2" t="s">
        <v>17</v>
      </c>
      <c r="C418" s="3" t="s">
        <v>40</v>
      </c>
      <c r="D418" s="3" t="s">
        <v>50</v>
      </c>
      <c r="E418" s="24">
        <v>1094</v>
      </c>
      <c r="F418" s="4">
        <v>10</v>
      </c>
      <c r="G418" s="30">
        <v>300</v>
      </c>
      <c r="H418" s="33">
        <v>328200</v>
      </c>
      <c r="I418" s="4">
        <v>29538</v>
      </c>
      <c r="J418" s="4">
        <v>298662</v>
      </c>
      <c r="K418" s="4">
        <v>273500</v>
      </c>
      <c r="L418" s="4">
        <v>25162</v>
      </c>
      <c r="M418" s="37">
        <v>41791</v>
      </c>
      <c r="N418" s="6" t="str">
        <f t="shared" si="6"/>
        <v>Q2</v>
      </c>
      <c r="O418" s="6">
        <v>6</v>
      </c>
      <c r="P418" s="3" t="s">
        <v>25</v>
      </c>
      <c r="Q418" s="7" t="s">
        <v>21</v>
      </c>
    </row>
    <row r="419" spans="1:17" ht="13" x14ac:dyDescent="0.6">
      <c r="A419" s="2" t="s">
        <v>23</v>
      </c>
      <c r="B419" s="2" t="s">
        <v>24</v>
      </c>
      <c r="C419" s="3" t="s">
        <v>40</v>
      </c>
      <c r="D419" s="3" t="s">
        <v>50</v>
      </c>
      <c r="E419" s="24">
        <v>1227</v>
      </c>
      <c r="F419" s="4">
        <v>10</v>
      </c>
      <c r="G419" s="30">
        <v>15</v>
      </c>
      <c r="H419" s="33">
        <v>18405</v>
      </c>
      <c r="I419" s="4">
        <v>1656.45</v>
      </c>
      <c r="J419" s="4">
        <v>16748.55</v>
      </c>
      <c r="K419" s="4">
        <v>12270</v>
      </c>
      <c r="L419" s="52">
        <v>4478.5499999999993</v>
      </c>
      <c r="M419" s="37">
        <v>41913</v>
      </c>
      <c r="N419" s="6" t="str">
        <f t="shared" si="6"/>
        <v>Q4</v>
      </c>
      <c r="O419" s="6">
        <v>10</v>
      </c>
      <c r="P419" s="3" t="s">
        <v>37</v>
      </c>
      <c r="Q419" s="7" t="s">
        <v>21</v>
      </c>
    </row>
    <row r="420" spans="1:17" ht="13" x14ac:dyDescent="0.6">
      <c r="A420" s="2" t="s">
        <v>30</v>
      </c>
      <c r="B420" s="2" t="s">
        <v>26</v>
      </c>
      <c r="C420" s="3" t="s">
        <v>40</v>
      </c>
      <c r="D420" s="3" t="s">
        <v>50</v>
      </c>
      <c r="E420" s="24">
        <v>367</v>
      </c>
      <c r="F420" s="4">
        <v>10</v>
      </c>
      <c r="G420" s="30">
        <v>12</v>
      </c>
      <c r="H420" s="33">
        <v>4404</v>
      </c>
      <c r="I420" s="4">
        <v>396.36</v>
      </c>
      <c r="J420" s="4">
        <v>4007.64</v>
      </c>
      <c r="K420" s="4">
        <v>1101</v>
      </c>
      <c r="L420" s="4">
        <v>2906.64</v>
      </c>
      <c r="M420" s="37">
        <v>41548</v>
      </c>
      <c r="N420" s="6" t="str">
        <f t="shared" si="6"/>
        <v>Q4</v>
      </c>
      <c r="O420" s="6">
        <v>10</v>
      </c>
      <c r="P420" s="3" t="s">
        <v>37</v>
      </c>
      <c r="Q420" s="7" t="s">
        <v>38</v>
      </c>
    </row>
    <row r="421" spans="1:17" ht="13" x14ac:dyDescent="0.6">
      <c r="A421" s="2" t="s">
        <v>42</v>
      </c>
      <c r="B421" s="2" t="s">
        <v>24</v>
      </c>
      <c r="C421" s="3" t="s">
        <v>40</v>
      </c>
      <c r="D421" s="3" t="s">
        <v>50</v>
      </c>
      <c r="E421" s="24">
        <v>1324</v>
      </c>
      <c r="F421" s="4">
        <v>10</v>
      </c>
      <c r="G421" s="30">
        <v>300</v>
      </c>
      <c r="H421" s="33">
        <v>397200</v>
      </c>
      <c r="I421" s="4">
        <v>35748</v>
      </c>
      <c r="J421" s="4">
        <v>361452</v>
      </c>
      <c r="K421" s="4">
        <v>331000</v>
      </c>
      <c r="L421" s="52">
        <v>30452</v>
      </c>
      <c r="M421" s="37">
        <v>41944</v>
      </c>
      <c r="N421" s="6" t="str">
        <f t="shared" si="6"/>
        <v>Q4</v>
      </c>
      <c r="O421" s="6">
        <v>11</v>
      </c>
      <c r="P421" s="3" t="s">
        <v>43</v>
      </c>
      <c r="Q421" s="7" t="s">
        <v>21</v>
      </c>
    </row>
    <row r="422" spans="1:17" ht="13" x14ac:dyDescent="0.6">
      <c r="A422" s="2" t="s">
        <v>30</v>
      </c>
      <c r="B422" s="2" t="s">
        <v>22</v>
      </c>
      <c r="C422" s="3" t="s">
        <v>40</v>
      </c>
      <c r="D422" s="3" t="s">
        <v>50</v>
      </c>
      <c r="E422" s="24">
        <v>1775</v>
      </c>
      <c r="F422" s="4">
        <v>10</v>
      </c>
      <c r="G422" s="30">
        <v>12</v>
      </c>
      <c r="H422" s="33">
        <v>21300</v>
      </c>
      <c r="I422" s="4">
        <v>1917</v>
      </c>
      <c r="J422" s="4">
        <v>19383</v>
      </c>
      <c r="K422" s="4">
        <v>5325</v>
      </c>
      <c r="L422" s="4">
        <v>14058</v>
      </c>
      <c r="M422" s="37">
        <v>41579</v>
      </c>
      <c r="N422" s="6" t="str">
        <f t="shared" si="6"/>
        <v>Q4</v>
      </c>
      <c r="O422" s="6">
        <v>11</v>
      </c>
      <c r="P422" s="3" t="s">
        <v>43</v>
      </c>
      <c r="Q422" s="7" t="s">
        <v>38</v>
      </c>
    </row>
    <row r="423" spans="1:17" ht="13" x14ac:dyDescent="0.6">
      <c r="A423" s="2" t="s">
        <v>31</v>
      </c>
      <c r="B423" s="21" t="s">
        <v>54</v>
      </c>
      <c r="C423" s="3" t="s">
        <v>40</v>
      </c>
      <c r="D423" s="3" t="s">
        <v>50</v>
      </c>
      <c r="E423" s="24">
        <v>2797</v>
      </c>
      <c r="F423" s="4">
        <v>10</v>
      </c>
      <c r="G423" s="30">
        <v>125</v>
      </c>
      <c r="H423" s="33">
        <v>349625</v>
      </c>
      <c r="I423" s="4">
        <v>31466.25</v>
      </c>
      <c r="J423" s="4">
        <v>318158.75</v>
      </c>
      <c r="K423" s="4">
        <v>335640</v>
      </c>
      <c r="L423" s="52">
        <v>-17481.25</v>
      </c>
      <c r="M423" s="37">
        <v>41974</v>
      </c>
      <c r="N423" s="6" t="str">
        <f t="shared" si="6"/>
        <v>Q4</v>
      </c>
      <c r="O423" s="6">
        <v>12</v>
      </c>
      <c r="P423" s="3" t="s">
        <v>27</v>
      </c>
      <c r="Q423" s="7" t="s">
        <v>21</v>
      </c>
    </row>
    <row r="424" spans="1:17" ht="13" x14ac:dyDescent="0.6">
      <c r="A424" s="2" t="s">
        <v>23</v>
      </c>
      <c r="B424" s="2" t="s">
        <v>26</v>
      </c>
      <c r="C424" s="3" t="s">
        <v>44</v>
      </c>
      <c r="D424" s="3" t="s">
        <v>50</v>
      </c>
      <c r="E424" s="24">
        <v>245</v>
      </c>
      <c r="F424" s="4">
        <v>120</v>
      </c>
      <c r="G424" s="30">
        <v>15</v>
      </c>
      <c r="H424" s="33">
        <v>3675</v>
      </c>
      <c r="I424" s="4">
        <v>330.75</v>
      </c>
      <c r="J424" s="4">
        <v>3344.25</v>
      </c>
      <c r="K424" s="4">
        <v>2450</v>
      </c>
      <c r="L424" s="4">
        <v>894.25</v>
      </c>
      <c r="M424" s="37">
        <v>41760</v>
      </c>
      <c r="N424" s="6" t="str">
        <f t="shared" si="6"/>
        <v>Q2</v>
      </c>
      <c r="O424" s="6">
        <v>5</v>
      </c>
      <c r="P424" s="3" t="s">
        <v>49</v>
      </c>
      <c r="Q424" s="7" t="s">
        <v>21</v>
      </c>
    </row>
    <row r="425" spans="1:17" ht="13" x14ac:dyDescent="0.6">
      <c r="A425" s="2" t="s">
        <v>42</v>
      </c>
      <c r="B425" s="2" t="s">
        <v>17</v>
      </c>
      <c r="C425" s="3" t="s">
        <v>44</v>
      </c>
      <c r="D425" s="3" t="s">
        <v>50</v>
      </c>
      <c r="E425" s="24">
        <v>3793.5</v>
      </c>
      <c r="F425" s="4">
        <v>120</v>
      </c>
      <c r="G425" s="30">
        <v>300</v>
      </c>
      <c r="H425" s="33">
        <v>1138050</v>
      </c>
      <c r="I425" s="4">
        <v>102424.5</v>
      </c>
      <c r="J425" s="4">
        <v>1035625.5</v>
      </c>
      <c r="K425" s="4">
        <v>948375</v>
      </c>
      <c r="L425" s="4">
        <v>87250.5</v>
      </c>
      <c r="M425" s="37">
        <v>41821</v>
      </c>
      <c r="N425" s="6" t="str">
        <f t="shared" si="6"/>
        <v>Q3</v>
      </c>
      <c r="O425" s="6">
        <v>7</v>
      </c>
      <c r="P425" s="3" t="s">
        <v>32</v>
      </c>
      <c r="Q425" s="7" t="s">
        <v>21</v>
      </c>
    </row>
    <row r="426" spans="1:17" ht="13" x14ac:dyDescent="0.6">
      <c r="A426" s="2" t="s">
        <v>16</v>
      </c>
      <c r="B426" s="2" t="s">
        <v>22</v>
      </c>
      <c r="C426" s="3" t="s">
        <v>44</v>
      </c>
      <c r="D426" s="3" t="s">
        <v>50</v>
      </c>
      <c r="E426" s="24">
        <v>1307</v>
      </c>
      <c r="F426" s="4">
        <v>120</v>
      </c>
      <c r="G426" s="30">
        <v>350</v>
      </c>
      <c r="H426" s="33">
        <v>457450</v>
      </c>
      <c r="I426" s="4">
        <v>41170.5</v>
      </c>
      <c r="J426" s="4">
        <v>416279.5</v>
      </c>
      <c r="K426" s="4">
        <v>339820</v>
      </c>
      <c r="L426" s="4">
        <v>76459.5</v>
      </c>
      <c r="M426" s="37">
        <v>41821</v>
      </c>
      <c r="N426" s="6" t="str">
        <f t="shared" si="6"/>
        <v>Q3</v>
      </c>
      <c r="O426" s="6">
        <v>7</v>
      </c>
      <c r="P426" s="3" t="s">
        <v>32</v>
      </c>
      <c r="Q426" s="7" t="s">
        <v>21</v>
      </c>
    </row>
    <row r="427" spans="1:17" ht="13" x14ac:dyDescent="0.6">
      <c r="A427" s="2" t="s">
        <v>31</v>
      </c>
      <c r="B427" s="2" t="s">
        <v>17</v>
      </c>
      <c r="C427" s="3" t="s">
        <v>44</v>
      </c>
      <c r="D427" s="3" t="s">
        <v>50</v>
      </c>
      <c r="E427" s="24">
        <v>567</v>
      </c>
      <c r="F427" s="4">
        <v>120</v>
      </c>
      <c r="G427" s="30">
        <v>125</v>
      </c>
      <c r="H427" s="33">
        <v>70875</v>
      </c>
      <c r="I427" s="4">
        <v>6378.75</v>
      </c>
      <c r="J427" s="4">
        <v>64496.25</v>
      </c>
      <c r="K427" s="4">
        <v>68040</v>
      </c>
      <c r="L427" s="4">
        <v>-3543.75</v>
      </c>
      <c r="M427" s="37">
        <v>41883</v>
      </c>
      <c r="N427" s="6" t="str">
        <f t="shared" si="6"/>
        <v>Q3</v>
      </c>
      <c r="O427" s="6">
        <v>9</v>
      </c>
      <c r="P427" s="3" t="s">
        <v>36</v>
      </c>
      <c r="Q427" s="7" t="s">
        <v>21</v>
      </c>
    </row>
    <row r="428" spans="1:17" ht="13" x14ac:dyDescent="0.6">
      <c r="A428" s="2" t="s">
        <v>31</v>
      </c>
      <c r="B428" s="2" t="s">
        <v>26</v>
      </c>
      <c r="C428" s="3" t="s">
        <v>44</v>
      </c>
      <c r="D428" s="3" t="s">
        <v>50</v>
      </c>
      <c r="E428" s="24">
        <v>2110</v>
      </c>
      <c r="F428" s="4">
        <v>120</v>
      </c>
      <c r="G428" s="30">
        <v>125</v>
      </c>
      <c r="H428" s="33">
        <v>263750</v>
      </c>
      <c r="I428" s="4">
        <v>23737.5</v>
      </c>
      <c r="J428" s="4">
        <v>240012.5</v>
      </c>
      <c r="K428" s="4">
        <v>253200</v>
      </c>
      <c r="L428" s="4">
        <v>-13187.5</v>
      </c>
      <c r="M428" s="37">
        <v>41883</v>
      </c>
      <c r="N428" s="6" t="str">
        <f t="shared" si="6"/>
        <v>Q3</v>
      </c>
      <c r="O428" s="6">
        <v>9</v>
      </c>
      <c r="P428" s="3" t="s">
        <v>36</v>
      </c>
      <c r="Q428" s="7" t="s">
        <v>21</v>
      </c>
    </row>
    <row r="429" spans="1:17" ht="13" x14ac:dyDescent="0.6">
      <c r="A429" s="2" t="s">
        <v>16</v>
      </c>
      <c r="B429" s="2" t="s">
        <v>17</v>
      </c>
      <c r="C429" s="3" t="s">
        <v>44</v>
      </c>
      <c r="D429" s="3" t="s">
        <v>50</v>
      </c>
      <c r="E429" s="24">
        <v>1269</v>
      </c>
      <c r="F429" s="4">
        <v>120</v>
      </c>
      <c r="G429" s="30">
        <v>350</v>
      </c>
      <c r="H429" s="33">
        <v>444150</v>
      </c>
      <c r="I429" s="4">
        <v>39973.5</v>
      </c>
      <c r="J429" s="4">
        <v>404176.5</v>
      </c>
      <c r="K429" s="4">
        <v>329940</v>
      </c>
      <c r="L429" s="4">
        <v>74236.5</v>
      </c>
      <c r="M429" s="37">
        <v>41913</v>
      </c>
      <c r="N429" s="6" t="str">
        <f t="shared" si="6"/>
        <v>Q4</v>
      </c>
      <c r="O429" s="6">
        <v>10</v>
      </c>
      <c r="P429" s="3" t="s">
        <v>37</v>
      </c>
      <c r="Q429" s="7" t="s">
        <v>21</v>
      </c>
    </row>
    <row r="430" spans="1:17" ht="13" x14ac:dyDescent="0.6">
      <c r="A430" s="2" t="s">
        <v>30</v>
      </c>
      <c r="B430" s="21" t="s">
        <v>54</v>
      </c>
      <c r="C430" s="3" t="s">
        <v>45</v>
      </c>
      <c r="D430" s="3" t="s">
        <v>50</v>
      </c>
      <c r="E430" s="24">
        <v>1956</v>
      </c>
      <c r="F430" s="4">
        <v>250</v>
      </c>
      <c r="G430" s="30">
        <v>12</v>
      </c>
      <c r="H430" s="33">
        <v>23472</v>
      </c>
      <c r="I430" s="4">
        <v>2112.48</v>
      </c>
      <c r="J430" s="4">
        <v>21359.52</v>
      </c>
      <c r="K430" s="4">
        <v>5868</v>
      </c>
      <c r="L430" s="52">
        <v>15491.52</v>
      </c>
      <c r="M430" s="37">
        <v>41640</v>
      </c>
      <c r="N430" s="6" t="str">
        <f t="shared" si="6"/>
        <v>Q1</v>
      </c>
      <c r="O430" s="6">
        <v>1</v>
      </c>
      <c r="P430" s="3" t="s">
        <v>20</v>
      </c>
      <c r="Q430" s="7" t="s">
        <v>21</v>
      </c>
    </row>
    <row r="431" spans="1:17" ht="13" x14ac:dyDescent="0.6">
      <c r="A431" s="2" t="s">
        <v>42</v>
      </c>
      <c r="B431" s="2" t="s">
        <v>22</v>
      </c>
      <c r="C431" s="3" t="s">
        <v>45</v>
      </c>
      <c r="D431" s="3" t="s">
        <v>50</v>
      </c>
      <c r="E431" s="24">
        <v>2659</v>
      </c>
      <c r="F431" s="4">
        <v>250</v>
      </c>
      <c r="G431" s="30">
        <v>300</v>
      </c>
      <c r="H431" s="33">
        <v>797700</v>
      </c>
      <c r="I431" s="4">
        <v>71793</v>
      </c>
      <c r="J431" s="4">
        <v>725907</v>
      </c>
      <c r="K431" s="4">
        <v>664750</v>
      </c>
      <c r="L431" s="4">
        <v>61157</v>
      </c>
      <c r="M431" s="37">
        <v>41671</v>
      </c>
      <c r="N431" s="6" t="str">
        <f t="shared" si="6"/>
        <v>Q1</v>
      </c>
      <c r="O431" s="6">
        <v>2</v>
      </c>
      <c r="P431" s="3" t="s">
        <v>41</v>
      </c>
      <c r="Q431" s="7" t="s">
        <v>21</v>
      </c>
    </row>
    <row r="432" spans="1:17" ht="13" x14ac:dyDescent="0.6">
      <c r="A432" s="2" t="s">
        <v>16</v>
      </c>
      <c r="B432" s="21" t="s">
        <v>54</v>
      </c>
      <c r="C432" s="3" t="s">
        <v>45</v>
      </c>
      <c r="D432" s="3" t="s">
        <v>50</v>
      </c>
      <c r="E432" s="24">
        <v>1351.5</v>
      </c>
      <c r="F432" s="4">
        <v>250</v>
      </c>
      <c r="G432" s="30">
        <v>350</v>
      </c>
      <c r="H432" s="33">
        <v>473025</v>
      </c>
      <c r="I432" s="4">
        <v>42572.25</v>
      </c>
      <c r="J432" s="4">
        <v>430452.75</v>
      </c>
      <c r="K432" s="4">
        <v>351390</v>
      </c>
      <c r="L432" s="52">
        <v>79062.75</v>
      </c>
      <c r="M432" s="37">
        <v>41730</v>
      </c>
      <c r="N432" s="6" t="str">
        <f t="shared" si="6"/>
        <v>Q2</v>
      </c>
      <c r="O432" s="6">
        <v>4</v>
      </c>
      <c r="P432" s="3" t="s">
        <v>46</v>
      </c>
      <c r="Q432" s="7" t="s">
        <v>21</v>
      </c>
    </row>
    <row r="433" spans="1:17" ht="13" x14ac:dyDescent="0.6">
      <c r="A433" s="2" t="s">
        <v>30</v>
      </c>
      <c r="B433" s="2" t="s">
        <v>22</v>
      </c>
      <c r="C433" s="3" t="s">
        <v>45</v>
      </c>
      <c r="D433" s="3" t="s">
        <v>50</v>
      </c>
      <c r="E433" s="24">
        <v>880</v>
      </c>
      <c r="F433" s="4">
        <v>250</v>
      </c>
      <c r="G433" s="30">
        <v>12</v>
      </c>
      <c r="H433" s="33">
        <v>10560</v>
      </c>
      <c r="I433" s="4">
        <v>950.4</v>
      </c>
      <c r="J433" s="4">
        <v>9609.6</v>
      </c>
      <c r="K433" s="4">
        <v>2640</v>
      </c>
      <c r="L433" s="4">
        <v>6969.6</v>
      </c>
      <c r="M433" s="37">
        <v>41760</v>
      </c>
      <c r="N433" s="6" t="str">
        <f t="shared" si="6"/>
        <v>Q2</v>
      </c>
      <c r="O433" s="6">
        <v>5</v>
      </c>
      <c r="P433" s="3" t="s">
        <v>49</v>
      </c>
      <c r="Q433" s="7" t="s">
        <v>21</v>
      </c>
    </row>
    <row r="434" spans="1:17" ht="13" x14ac:dyDescent="0.6">
      <c r="A434" s="2" t="s">
        <v>42</v>
      </c>
      <c r="B434" s="21" t="s">
        <v>54</v>
      </c>
      <c r="C434" s="3" t="s">
        <v>45</v>
      </c>
      <c r="D434" s="3" t="s">
        <v>50</v>
      </c>
      <c r="E434" s="24">
        <v>1867</v>
      </c>
      <c r="F434" s="4">
        <v>250</v>
      </c>
      <c r="G434" s="30">
        <v>300</v>
      </c>
      <c r="H434" s="33">
        <v>560100</v>
      </c>
      <c r="I434" s="4">
        <v>50409</v>
      </c>
      <c r="J434" s="4">
        <v>509691</v>
      </c>
      <c r="K434" s="4">
        <v>466750</v>
      </c>
      <c r="L434" s="52">
        <v>42941</v>
      </c>
      <c r="M434" s="37">
        <v>41883</v>
      </c>
      <c r="N434" s="6" t="str">
        <f t="shared" si="6"/>
        <v>Q3</v>
      </c>
      <c r="O434" s="6">
        <v>9</v>
      </c>
      <c r="P434" s="3" t="s">
        <v>36</v>
      </c>
      <c r="Q434" s="7" t="s">
        <v>21</v>
      </c>
    </row>
    <row r="435" spans="1:17" ht="13" x14ac:dyDescent="0.6">
      <c r="A435" s="2" t="s">
        <v>30</v>
      </c>
      <c r="B435" s="2" t="s">
        <v>24</v>
      </c>
      <c r="C435" s="3" t="s">
        <v>45</v>
      </c>
      <c r="D435" s="3" t="s">
        <v>50</v>
      </c>
      <c r="E435" s="24">
        <v>2234</v>
      </c>
      <c r="F435" s="4">
        <v>250</v>
      </c>
      <c r="G435" s="30">
        <v>12</v>
      </c>
      <c r="H435" s="33">
        <v>26808</v>
      </c>
      <c r="I435" s="4">
        <v>2412.7199999999998</v>
      </c>
      <c r="J435" s="4">
        <v>24395.279999999999</v>
      </c>
      <c r="K435" s="4">
        <v>6702</v>
      </c>
      <c r="L435" s="52">
        <v>17693.28</v>
      </c>
      <c r="M435" s="37">
        <v>41518</v>
      </c>
      <c r="N435" s="6" t="str">
        <f t="shared" si="6"/>
        <v>Q3</v>
      </c>
      <c r="O435" s="6">
        <v>9</v>
      </c>
      <c r="P435" s="3" t="s">
        <v>36</v>
      </c>
      <c r="Q435" s="7" t="s">
        <v>38</v>
      </c>
    </row>
    <row r="436" spans="1:17" ht="13" x14ac:dyDescent="0.6">
      <c r="A436" s="2" t="s">
        <v>23</v>
      </c>
      <c r="B436" s="2" t="s">
        <v>24</v>
      </c>
      <c r="C436" s="3" t="s">
        <v>45</v>
      </c>
      <c r="D436" s="3" t="s">
        <v>50</v>
      </c>
      <c r="E436" s="24">
        <v>1227</v>
      </c>
      <c r="F436" s="4">
        <v>250</v>
      </c>
      <c r="G436" s="30">
        <v>15</v>
      </c>
      <c r="H436" s="33">
        <v>18405</v>
      </c>
      <c r="I436" s="4">
        <v>1656.45</v>
      </c>
      <c r="J436" s="4">
        <v>16748.55</v>
      </c>
      <c r="K436" s="4">
        <v>12270</v>
      </c>
      <c r="L436" s="52">
        <v>4478.5499999999993</v>
      </c>
      <c r="M436" s="37">
        <v>41913</v>
      </c>
      <c r="N436" s="6" t="str">
        <f t="shared" si="6"/>
        <v>Q4</v>
      </c>
      <c r="O436" s="6">
        <v>10</v>
      </c>
      <c r="P436" s="3" t="s">
        <v>37</v>
      </c>
      <c r="Q436" s="7" t="s">
        <v>21</v>
      </c>
    </row>
    <row r="437" spans="1:17" ht="13" x14ac:dyDescent="0.6">
      <c r="A437" s="2" t="s">
        <v>31</v>
      </c>
      <c r="B437" s="2" t="s">
        <v>26</v>
      </c>
      <c r="C437" s="3" t="s">
        <v>45</v>
      </c>
      <c r="D437" s="3" t="s">
        <v>50</v>
      </c>
      <c r="E437" s="24">
        <v>877</v>
      </c>
      <c r="F437" s="4">
        <v>250</v>
      </c>
      <c r="G437" s="30">
        <v>125</v>
      </c>
      <c r="H437" s="33">
        <v>109625</v>
      </c>
      <c r="I437" s="4">
        <v>9866.25</v>
      </c>
      <c r="J437" s="4">
        <v>99758.75</v>
      </c>
      <c r="K437" s="4">
        <v>105240</v>
      </c>
      <c r="L437" s="4">
        <v>-5481.25</v>
      </c>
      <c r="M437" s="37">
        <v>41944</v>
      </c>
      <c r="N437" s="6" t="str">
        <f t="shared" si="6"/>
        <v>Q4</v>
      </c>
      <c r="O437" s="6">
        <v>11</v>
      </c>
      <c r="P437" s="3" t="s">
        <v>43</v>
      </c>
      <c r="Q437" s="7" t="s">
        <v>21</v>
      </c>
    </row>
    <row r="438" spans="1:17" ht="13" x14ac:dyDescent="0.6">
      <c r="A438" s="2" t="s">
        <v>16</v>
      </c>
      <c r="B438" s="21" t="s">
        <v>54</v>
      </c>
      <c r="C438" s="3" t="s">
        <v>47</v>
      </c>
      <c r="D438" s="3" t="s">
        <v>50</v>
      </c>
      <c r="E438" s="24">
        <v>2071</v>
      </c>
      <c r="F438" s="4">
        <v>260</v>
      </c>
      <c r="G438" s="30">
        <v>350</v>
      </c>
      <c r="H438" s="33">
        <v>724850</v>
      </c>
      <c r="I438" s="4">
        <v>65236.5</v>
      </c>
      <c r="J438" s="4">
        <v>659613.5</v>
      </c>
      <c r="K438" s="4">
        <v>538460</v>
      </c>
      <c r="L438" s="52">
        <v>121153.5</v>
      </c>
      <c r="M438" s="37">
        <v>41883</v>
      </c>
      <c r="N438" s="6" t="str">
        <f t="shared" si="6"/>
        <v>Q3</v>
      </c>
      <c r="O438" s="6">
        <v>9</v>
      </c>
      <c r="P438" s="3" t="s">
        <v>36</v>
      </c>
      <c r="Q438" s="7" t="s">
        <v>21</v>
      </c>
    </row>
    <row r="439" spans="1:17" ht="13" x14ac:dyDescent="0.6">
      <c r="A439" s="2" t="s">
        <v>16</v>
      </c>
      <c r="B439" s="2" t="s">
        <v>17</v>
      </c>
      <c r="C439" s="3" t="s">
        <v>47</v>
      </c>
      <c r="D439" s="3" t="s">
        <v>50</v>
      </c>
      <c r="E439" s="24">
        <v>1269</v>
      </c>
      <c r="F439" s="4">
        <v>260</v>
      </c>
      <c r="G439" s="30">
        <v>350</v>
      </c>
      <c r="H439" s="33">
        <v>444150</v>
      </c>
      <c r="I439" s="4">
        <v>39973.5</v>
      </c>
      <c r="J439" s="4">
        <v>404176.5</v>
      </c>
      <c r="K439" s="4">
        <v>329940</v>
      </c>
      <c r="L439" s="4">
        <v>74236.5</v>
      </c>
      <c r="M439" s="37">
        <v>41913</v>
      </c>
      <c r="N439" s="6" t="str">
        <f t="shared" si="6"/>
        <v>Q4</v>
      </c>
      <c r="O439" s="6">
        <v>10</v>
      </c>
      <c r="P439" s="3" t="s">
        <v>37</v>
      </c>
      <c r="Q439" s="7" t="s">
        <v>21</v>
      </c>
    </row>
    <row r="440" spans="1:17" ht="13" x14ac:dyDescent="0.6">
      <c r="A440" s="2" t="s">
        <v>23</v>
      </c>
      <c r="B440" s="2" t="s">
        <v>22</v>
      </c>
      <c r="C440" s="3" t="s">
        <v>47</v>
      </c>
      <c r="D440" s="3" t="s">
        <v>50</v>
      </c>
      <c r="E440" s="24">
        <v>970</v>
      </c>
      <c r="F440" s="4">
        <v>260</v>
      </c>
      <c r="G440" s="30">
        <v>15</v>
      </c>
      <c r="H440" s="33">
        <v>14550</v>
      </c>
      <c r="I440" s="4">
        <v>1309.5</v>
      </c>
      <c r="J440" s="4">
        <v>13240.5</v>
      </c>
      <c r="K440" s="4">
        <v>9700</v>
      </c>
      <c r="L440" s="4">
        <v>3540.5</v>
      </c>
      <c r="M440" s="37">
        <v>41579</v>
      </c>
      <c r="N440" s="6" t="str">
        <f t="shared" si="6"/>
        <v>Q4</v>
      </c>
      <c r="O440" s="6">
        <v>11</v>
      </c>
      <c r="P440" s="3" t="s">
        <v>43</v>
      </c>
      <c r="Q440" s="7" t="s">
        <v>38</v>
      </c>
    </row>
    <row r="441" spans="1:17" ht="13" x14ac:dyDescent="0.6">
      <c r="A441" s="2" t="s">
        <v>16</v>
      </c>
      <c r="B441" s="2" t="s">
        <v>26</v>
      </c>
      <c r="C441" s="3" t="s">
        <v>47</v>
      </c>
      <c r="D441" s="3" t="s">
        <v>50</v>
      </c>
      <c r="E441" s="24">
        <v>1694</v>
      </c>
      <c r="F441" s="4">
        <v>260</v>
      </c>
      <c r="G441" s="30">
        <v>20</v>
      </c>
      <c r="H441" s="33">
        <v>33880</v>
      </c>
      <c r="I441" s="4">
        <v>3049.2</v>
      </c>
      <c r="J441" s="4">
        <v>30830.799999999999</v>
      </c>
      <c r="K441" s="4">
        <v>16940</v>
      </c>
      <c r="L441" s="4">
        <v>13890.8</v>
      </c>
      <c r="M441" s="37">
        <v>41944</v>
      </c>
      <c r="N441" s="6" t="str">
        <f t="shared" si="6"/>
        <v>Q4</v>
      </c>
      <c r="O441" s="6">
        <v>11</v>
      </c>
      <c r="P441" s="3" t="s">
        <v>43</v>
      </c>
      <c r="Q441" s="7" t="s">
        <v>21</v>
      </c>
    </row>
    <row r="442" spans="1:17" ht="13" x14ac:dyDescent="0.6">
      <c r="A442" s="2" t="s">
        <v>16</v>
      </c>
      <c r="B442" s="2" t="s">
        <v>22</v>
      </c>
      <c r="C442" s="3" t="s">
        <v>18</v>
      </c>
      <c r="D442" s="3" t="s">
        <v>50</v>
      </c>
      <c r="E442" s="24">
        <v>663</v>
      </c>
      <c r="F442" s="4">
        <v>3</v>
      </c>
      <c r="G442" s="30">
        <v>20</v>
      </c>
      <c r="H442" s="33">
        <v>13260</v>
      </c>
      <c r="I442" s="4">
        <v>1193.4000000000001</v>
      </c>
      <c r="J442" s="4">
        <v>12066.6</v>
      </c>
      <c r="K442" s="4">
        <v>6630</v>
      </c>
      <c r="L442" s="4">
        <v>5436.6</v>
      </c>
      <c r="M442" s="37">
        <v>41760</v>
      </c>
      <c r="N442" s="6" t="str">
        <f t="shared" si="6"/>
        <v>Q2</v>
      </c>
      <c r="O442" s="6">
        <v>5</v>
      </c>
      <c r="P442" s="3" t="s">
        <v>49</v>
      </c>
      <c r="Q442" s="7" t="s">
        <v>21</v>
      </c>
    </row>
    <row r="443" spans="1:17" ht="13" x14ac:dyDescent="0.6">
      <c r="A443" s="2" t="s">
        <v>16</v>
      </c>
      <c r="B443" s="2" t="s">
        <v>17</v>
      </c>
      <c r="C443" s="3" t="s">
        <v>18</v>
      </c>
      <c r="D443" s="3" t="s">
        <v>50</v>
      </c>
      <c r="E443" s="24">
        <v>819</v>
      </c>
      <c r="F443" s="4">
        <v>3</v>
      </c>
      <c r="G443" s="30">
        <v>7</v>
      </c>
      <c r="H443" s="33">
        <v>5733</v>
      </c>
      <c r="I443" s="4">
        <v>515.97</v>
      </c>
      <c r="J443" s="4">
        <v>5217.03</v>
      </c>
      <c r="K443" s="4">
        <v>4095</v>
      </c>
      <c r="L443" s="4">
        <v>1122.03</v>
      </c>
      <c r="M443" s="37">
        <v>41821</v>
      </c>
      <c r="N443" s="6" t="str">
        <f t="shared" si="6"/>
        <v>Q3</v>
      </c>
      <c r="O443" s="6">
        <v>7</v>
      </c>
      <c r="P443" s="3" t="s">
        <v>32</v>
      </c>
      <c r="Q443" s="7" t="s">
        <v>21</v>
      </c>
    </row>
    <row r="444" spans="1:17" ht="13" x14ac:dyDescent="0.6">
      <c r="A444" s="2" t="s">
        <v>30</v>
      </c>
      <c r="B444" s="2" t="s">
        <v>22</v>
      </c>
      <c r="C444" s="3" t="s">
        <v>18</v>
      </c>
      <c r="D444" s="3" t="s">
        <v>50</v>
      </c>
      <c r="E444" s="24">
        <v>1580</v>
      </c>
      <c r="F444" s="4">
        <v>3</v>
      </c>
      <c r="G444" s="30">
        <v>12</v>
      </c>
      <c r="H444" s="33">
        <v>18960</v>
      </c>
      <c r="I444" s="4">
        <v>1706.4</v>
      </c>
      <c r="J444" s="4">
        <v>17253.599999999999</v>
      </c>
      <c r="K444" s="4">
        <v>4740</v>
      </c>
      <c r="L444" s="4">
        <v>12513.599999999999</v>
      </c>
      <c r="M444" s="37">
        <v>41883</v>
      </c>
      <c r="N444" s="6" t="str">
        <f t="shared" si="6"/>
        <v>Q3</v>
      </c>
      <c r="O444" s="6">
        <v>9</v>
      </c>
      <c r="P444" s="3" t="s">
        <v>36</v>
      </c>
      <c r="Q444" s="7" t="s">
        <v>21</v>
      </c>
    </row>
    <row r="445" spans="1:17" ht="13" x14ac:dyDescent="0.6">
      <c r="A445" s="2" t="s">
        <v>16</v>
      </c>
      <c r="B445" s="2" t="s">
        <v>26</v>
      </c>
      <c r="C445" s="3" t="s">
        <v>18</v>
      </c>
      <c r="D445" s="3" t="s">
        <v>50</v>
      </c>
      <c r="E445" s="24">
        <v>521</v>
      </c>
      <c r="F445" s="4">
        <v>3</v>
      </c>
      <c r="G445" s="30">
        <v>7</v>
      </c>
      <c r="H445" s="33">
        <v>3647</v>
      </c>
      <c r="I445" s="4">
        <v>328.23</v>
      </c>
      <c r="J445" s="4">
        <v>3318.77</v>
      </c>
      <c r="K445" s="4">
        <v>2605</v>
      </c>
      <c r="L445" s="4">
        <v>713.77</v>
      </c>
      <c r="M445" s="37">
        <v>41974</v>
      </c>
      <c r="N445" s="6" t="str">
        <f t="shared" si="6"/>
        <v>Q4</v>
      </c>
      <c r="O445" s="6">
        <v>12</v>
      </c>
      <c r="P445" s="3" t="s">
        <v>27</v>
      </c>
      <c r="Q445" s="7" t="s">
        <v>21</v>
      </c>
    </row>
    <row r="446" spans="1:17" ht="13" x14ac:dyDescent="0.6">
      <c r="A446" s="2" t="s">
        <v>16</v>
      </c>
      <c r="B446" s="21" t="s">
        <v>54</v>
      </c>
      <c r="C446" s="3" t="s">
        <v>40</v>
      </c>
      <c r="D446" s="3" t="s">
        <v>50</v>
      </c>
      <c r="E446" s="24">
        <v>973</v>
      </c>
      <c r="F446" s="4">
        <v>10</v>
      </c>
      <c r="G446" s="30">
        <v>20</v>
      </c>
      <c r="H446" s="33">
        <v>19460</v>
      </c>
      <c r="I446" s="4">
        <v>1751.4</v>
      </c>
      <c r="J446" s="4">
        <v>17708.599999999999</v>
      </c>
      <c r="K446" s="4">
        <v>9730</v>
      </c>
      <c r="L446" s="52">
        <v>7978.5999999999985</v>
      </c>
      <c r="M446" s="37">
        <v>41699</v>
      </c>
      <c r="N446" s="6" t="str">
        <f t="shared" si="6"/>
        <v>Q1</v>
      </c>
      <c r="O446" s="6">
        <v>3</v>
      </c>
      <c r="P446" s="3" t="s">
        <v>29</v>
      </c>
      <c r="Q446" s="7" t="s">
        <v>21</v>
      </c>
    </row>
    <row r="447" spans="1:17" ht="13" x14ac:dyDescent="0.6">
      <c r="A447" s="2" t="s">
        <v>16</v>
      </c>
      <c r="B447" s="2" t="s">
        <v>26</v>
      </c>
      <c r="C447" s="3" t="s">
        <v>40</v>
      </c>
      <c r="D447" s="3" t="s">
        <v>50</v>
      </c>
      <c r="E447" s="24">
        <v>1038</v>
      </c>
      <c r="F447" s="4">
        <v>10</v>
      </c>
      <c r="G447" s="30">
        <v>20</v>
      </c>
      <c r="H447" s="33">
        <v>20760</v>
      </c>
      <c r="I447" s="4">
        <v>1868.4</v>
      </c>
      <c r="J447" s="4">
        <v>18891.599999999999</v>
      </c>
      <c r="K447" s="4">
        <v>10380</v>
      </c>
      <c r="L447" s="4">
        <v>8511.5999999999985</v>
      </c>
      <c r="M447" s="37">
        <v>41791</v>
      </c>
      <c r="N447" s="6" t="str">
        <f t="shared" si="6"/>
        <v>Q2</v>
      </c>
      <c r="O447" s="6">
        <v>6</v>
      </c>
      <c r="P447" s="3" t="s">
        <v>25</v>
      </c>
      <c r="Q447" s="7" t="s">
        <v>21</v>
      </c>
    </row>
    <row r="448" spans="1:17" ht="13" x14ac:dyDescent="0.6">
      <c r="A448" s="2" t="s">
        <v>16</v>
      </c>
      <c r="B448" s="2" t="s">
        <v>22</v>
      </c>
      <c r="C448" s="3" t="s">
        <v>40</v>
      </c>
      <c r="D448" s="3" t="s">
        <v>50</v>
      </c>
      <c r="E448" s="24">
        <v>360</v>
      </c>
      <c r="F448" s="4">
        <v>10</v>
      </c>
      <c r="G448" s="30">
        <v>7</v>
      </c>
      <c r="H448" s="33">
        <v>2520</v>
      </c>
      <c r="I448" s="4">
        <v>226.8</v>
      </c>
      <c r="J448" s="4">
        <v>2293.1999999999998</v>
      </c>
      <c r="K448" s="4">
        <v>1800</v>
      </c>
      <c r="L448" s="4">
        <v>493.19999999999982</v>
      </c>
      <c r="M448" s="37">
        <v>41913</v>
      </c>
      <c r="N448" s="6" t="str">
        <f t="shared" si="6"/>
        <v>Q4</v>
      </c>
      <c r="O448" s="6">
        <v>10</v>
      </c>
      <c r="P448" s="3" t="s">
        <v>37</v>
      </c>
      <c r="Q448" s="7" t="s">
        <v>21</v>
      </c>
    </row>
    <row r="449" spans="1:17" ht="13" x14ac:dyDescent="0.6">
      <c r="A449" s="2" t="s">
        <v>30</v>
      </c>
      <c r="B449" s="2" t="s">
        <v>24</v>
      </c>
      <c r="C449" s="3" t="s">
        <v>44</v>
      </c>
      <c r="D449" s="3" t="s">
        <v>50</v>
      </c>
      <c r="E449" s="24">
        <v>1967</v>
      </c>
      <c r="F449" s="4">
        <v>120</v>
      </c>
      <c r="G449" s="30">
        <v>12</v>
      </c>
      <c r="H449" s="33">
        <v>23604</v>
      </c>
      <c r="I449" s="4">
        <v>2124.36</v>
      </c>
      <c r="J449" s="4">
        <v>21479.64</v>
      </c>
      <c r="K449" s="4">
        <v>5901</v>
      </c>
      <c r="L449" s="52">
        <v>15578.64</v>
      </c>
      <c r="M449" s="37">
        <v>41699</v>
      </c>
      <c r="N449" s="6" t="str">
        <f t="shared" si="6"/>
        <v>Q1</v>
      </c>
      <c r="O449" s="6">
        <v>3</v>
      </c>
      <c r="P449" s="3" t="s">
        <v>29</v>
      </c>
      <c r="Q449" s="7" t="s">
        <v>21</v>
      </c>
    </row>
    <row r="450" spans="1:17" ht="13" x14ac:dyDescent="0.6">
      <c r="A450" s="2" t="s">
        <v>23</v>
      </c>
      <c r="B450" s="2" t="s">
        <v>26</v>
      </c>
      <c r="C450" s="3" t="s">
        <v>44</v>
      </c>
      <c r="D450" s="3" t="s">
        <v>50</v>
      </c>
      <c r="E450" s="24">
        <v>2628</v>
      </c>
      <c r="F450" s="4">
        <v>120</v>
      </c>
      <c r="G450" s="30">
        <v>15</v>
      </c>
      <c r="H450" s="33">
        <v>39420</v>
      </c>
      <c r="I450" s="4">
        <v>3547.8</v>
      </c>
      <c r="J450" s="4">
        <v>35872.199999999997</v>
      </c>
      <c r="K450" s="4">
        <v>26280</v>
      </c>
      <c r="L450" s="4">
        <v>9592.1999999999971</v>
      </c>
      <c r="M450" s="37">
        <v>41730</v>
      </c>
      <c r="N450" s="6" t="str">
        <f t="shared" ref="N450:N513" si="7">"Q"&amp;ROUNDUP(MONTH(M450)/3,0)</f>
        <v>Q2</v>
      </c>
      <c r="O450" s="6">
        <v>4</v>
      </c>
      <c r="P450" s="3" t="s">
        <v>46</v>
      </c>
      <c r="Q450" s="7" t="s">
        <v>21</v>
      </c>
    </row>
    <row r="451" spans="1:17" ht="13" x14ac:dyDescent="0.6">
      <c r="A451" s="2" t="s">
        <v>16</v>
      </c>
      <c r="B451" s="2" t="s">
        <v>22</v>
      </c>
      <c r="C451" s="3" t="s">
        <v>45</v>
      </c>
      <c r="D451" s="3" t="s">
        <v>50</v>
      </c>
      <c r="E451" s="24">
        <v>360</v>
      </c>
      <c r="F451" s="4">
        <v>250</v>
      </c>
      <c r="G451" s="30">
        <v>7</v>
      </c>
      <c r="H451" s="33">
        <v>2520</v>
      </c>
      <c r="I451" s="4">
        <v>226.8</v>
      </c>
      <c r="J451" s="4">
        <v>2293.1999999999998</v>
      </c>
      <c r="K451" s="4">
        <v>1800</v>
      </c>
      <c r="L451" s="4">
        <v>493.19999999999982</v>
      </c>
      <c r="M451" s="37">
        <v>41913</v>
      </c>
      <c r="N451" s="6" t="str">
        <f t="shared" si="7"/>
        <v>Q4</v>
      </c>
      <c r="O451" s="6">
        <v>10</v>
      </c>
      <c r="P451" s="3" t="s">
        <v>37</v>
      </c>
      <c r="Q451" s="7" t="s">
        <v>21</v>
      </c>
    </row>
    <row r="452" spans="1:17" ht="13" x14ac:dyDescent="0.6">
      <c r="A452" s="2" t="s">
        <v>16</v>
      </c>
      <c r="B452" s="2" t="s">
        <v>24</v>
      </c>
      <c r="C452" s="3" t="s">
        <v>45</v>
      </c>
      <c r="D452" s="3" t="s">
        <v>50</v>
      </c>
      <c r="E452" s="24">
        <v>2682</v>
      </c>
      <c r="F452" s="4">
        <v>250</v>
      </c>
      <c r="G452" s="30">
        <v>20</v>
      </c>
      <c r="H452" s="33">
        <v>53640</v>
      </c>
      <c r="I452" s="4">
        <v>4827.6000000000004</v>
      </c>
      <c r="J452" s="4">
        <v>48812.4</v>
      </c>
      <c r="K452" s="4">
        <v>26820</v>
      </c>
      <c r="L452" s="52">
        <v>21992.400000000001</v>
      </c>
      <c r="M452" s="37">
        <v>41579</v>
      </c>
      <c r="N452" s="6" t="str">
        <f t="shared" si="7"/>
        <v>Q4</v>
      </c>
      <c r="O452" s="6">
        <v>11</v>
      </c>
      <c r="P452" s="3" t="s">
        <v>43</v>
      </c>
      <c r="Q452" s="7" t="s">
        <v>38</v>
      </c>
    </row>
    <row r="453" spans="1:17" ht="13" x14ac:dyDescent="0.6">
      <c r="A453" s="2" t="s">
        <v>16</v>
      </c>
      <c r="B453" s="2" t="s">
        <v>26</v>
      </c>
      <c r="C453" s="3" t="s">
        <v>45</v>
      </c>
      <c r="D453" s="3" t="s">
        <v>50</v>
      </c>
      <c r="E453" s="24">
        <v>521</v>
      </c>
      <c r="F453" s="4">
        <v>250</v>
      </c>
      <c r="G453" s="30">
        <v>7</v>
      </c>
      <c r="H453" s="33">
        <v>3647</v>
      </c>
      <c r="I453" s="4">
        <v>328.23</v>
      </c>
      <c r="J453" s="4">
        <v>3318.77</v>
      </c>
      <c r="K453" s="4">
        <v>2605</v>
      </c>
      <c r="L453" s="4">
        <v>713.77</v>
      </c>
      <c r="M453" s="37">
        <v>41974</v>
      </c>
      <c r="N453" s="6" t="str">
        <f t="shared" si="7"/>
        <v>Q4</v>
      </c>
      <c r="O453" s="6">
        <v>12</v>
      </c>
      <c r="P453" s="3" t="s">
        <v>27</v>
      </c>
      <c r="Q453" s="7" t="s">
        <v>21</v>
      </c>
    </row>
    <row r="454" spans="1:17" ht="13" x14ac:dyDescent="0.6">
      <c r="A454" s="2" t="s">
        <v>16</v>
      </c>
      <c r="B454" s="2" t="s">
        <v>26</v>
      </c>
      <c r="C454" s="3" t="s">
        <v>47</v>
      </c>
      <c r="D454" s="3" t="s">
        <v>50</v>
      </c>
      <c r="E454" s="24">
        <v>1038</v>
      </c>
      <c r="F454" s="4">
        <v>260</v>
      </c>
      <c r="G454" s="30">
        <v>20</v>
      </c>
      <c r="H454" s="33">
        <v>20760</v>
      </c>
      <c r="I454" s="4">
        <v>1868.4</v>
      </c>
      <c r="J454" s="4">
        <v>18891.599999999999</v>
      </c>
      <c r="K454" s="4">
        <v>10380</v>
      </c>
      <c r="L454" s="4">
        <v>8511.5999999999985</v>
      </c>
      <c r="M454" s="37">
        <v>41791</v>
      </c>
      <c r="N454" s="6" t="str">
        <f t="shared" si="7"/>
        <v>Q2</v>
      </c>
      <c r="O454" s="6">
        <v>6</v>
      </c>
      <c r="P454" s="3" t="s">
        <v>25</v>
      </c>
      <c r="Q454" s="7" t="s">
        <v>21</v>
      </c>
    </row>
    <row r="455" spans="1:17" ht="13" x14ac:dyDescent="0.6">
      <c r="A455" s="2" t="s">
        <v>23</v>
      </c>
      <c r="B455" s="2" t="s">
        <v>17</v>
      </c>
      <c r="C455" s="3" t="s">
        <v>47</v>
      </c>
      <c r="D455" s="3" t="s">
        <v>50</v>
      </c>
      <c r="E455" s="24">
        <v>1630.5</v>
      </c>
      <c r="F455" s="4">
        <v>260</v>
      </c>
      <c r="G455" s="30">
        <v>15</v>
      </c>
      <c r="H455" s="33">
        <v>24457.5</v>
      </c>
      <c r="I455" s="4">
        <v>2201.1750000000002</v>
      </c>
      <c r="J455" s="4">
        <v>22256.324999999997</v>
      </c>
      <c r="K455" s="4">
        <v>16305</v>
      </c>
      <c r="L455" s="4">
        <v>5951.3249999999989</v>
      </c>
      <c r="M455" s="37">
        <v>41821</v>
      </c>
      <c r="N455" s="6" t="str">
        <f t="shared" si="7"/>
        <v>Q3</v>
      </c>
      <c r="O455" s="6">
        <v>7</v>
      </c>
      <c r="P455" s="3" t="s">
        <v>32</v>
      </c>
      <c r="Q455" s="7" t="s">
        <v>21</v>
      </c>
    </row>
    <row r="456" spans="1:17" ht="13" x14ac:dyDescent="0.6">
      <c r="A456" s="2" t="s">
        <v>30</v>
      </c>
      <c r="B456" s="2" t="s">
        <v>24</v>
      </c>
      <c r="C456" s="3" t="s">
        <v>47</v>
      </c>
      <c r="D456" s="3" t="s">
        <v>50</v>
      </c>
      <c r="E456" s="24">
        <v>306</v>
      </c>
      <c r="F456" s="4">
        <v>260</v>
      </c>
      <c r="G456" s="30">
        <v>12</v>
      </c>
      <c r="H456" s="33">
        <v>3672</v>
      </c>
      <c r="I456" s="4">
        <v>330.48</v>
      </c>
      <c r="J456" s="4">
        <v>3341.52</v>
      </c>
      <c r="K456" s="4">
        <v>918</v>
      </c>
      <c r="L456" s="52">
        <v>2423.52</v>
      </c>
      <c r="M456" s="37">
        <v>41609</v>
      </c>
      <c r="N456" s="6" t="str">
        <f t="shared" si="7"/>
        <v>Q4</v>
      </c>
      <c r="O456" s="6">
        <v>12</v>
      </c>
      <c r="P456" s="3" t="s">
        <v>27</v>
      </c>
      <c r="Q456" s="7" t="s">
        <v>38</v>
      </c>
    </row>
    <row r="457" spans="1:17" ht="13" x14ac:dyDescent="0.6">
      <c r="A457" s="2" t="s">
        <v>30</v>
      </c>
      <c r="B457" s="21" t="s">
        <v>54</v>
      </c>
      <c r="C457" s="3" t="s">
        <v>18</v>
      </c>
      <c r="D457" s="3" t="s">
        <v>51</v>
      </c>
      <c r="E457" s="24">
        <v>386</v>
      </c>
      <c r="F457" s="4">
        <v>3</v>
      </c>
      <c r="G457" s="30">
        <v>12</v>
      </c>
      <c r="H457" s="33">
        <v>4632</v>
      </c>
      <c r="I457" s="4">
        <v>463.2</v>
      </c>
      <c r="J457" s="4">
        <v>4168.8</v>
      </c>
      <c r="K457" s="4">
        <v>1158</v>
      </c>
      <c r="L457" s="52">
        <v>3010.8</v>
      </c>
      <c r="M457" s="37">
        <v>41548</v>
      </c>
      <c r="N457" s="6" t="str">
        <f t="shared" si="7"/>
        <v>Q4</v>
      </c>
      <c r="O457" s="6">
        <v>10</v>
      </c>
      <c r="P457" s="3" t="s">
        <v>37</v>
      </c>
      <c r="Q457" s="7" t="s">
        <v>38</v>
      </c>
    </row>
    <row r="458" spans="1:17" ht="13" x14ac:dyDescent="0.6">
      <c r="A458" s="2" t="s">
        <v>16</v>
      </c>
      <c r="B458" s="21" t="s">
        <v>54</v>
      </c>
      <c r="C458" s="3" t="s">
        <v>28</v>
      </c>
      <c r="D458" s="3" t="s">
        <v>51</v>
      </c>
      <c r="E458" s="24">
        <v>2328</v>
      </c>
      <c r="F458" s="4">
        <v>5</v>
      </c>
      <c r="G458" s="30">
        <v>7</v>
      </c>
      <c r="H458" s="33">
        <v>16296</v>
      </c>
      <c r="I458" s="4">
        <v>1629.6</v>
      </c>
      <c r="J458" s="4">
        <v>14666.4</v>
      </c>
      <c r="K458" s="4">
        <v>11640</v>
      </c>
      <c r="L458" s="52">
        <v>3026.3999999999996</v>
      </c>
      <c r="M458" s="37">
        <v>41883</v>
      </c>
      <c r="N458" s="6" t="str">
        <f t="shared" si="7"/>
        <v>Q3</v>
      </c>
      <c r="O458" s="6">
        <v>9</v>
      </c>
      <c r="P458" s="3" t="s">
        <v>36</v>
      </c>
      <c r="Q458" s="7" t="s">
        <v>21</v>
      </c>
    </row>
    <row r="459" spans="1:17" ht="13" x14ac:dyDescent="0.6">
      <c r="A459" s="2" t="s">
        <v>30</v>
      </c>
      <c r="B459" s="21" t="s">
        <v>54</v>
      </c>
      <c r="C459" s="3" t="s">
        <v>40</v>
      </c>
      <c r="D459" s="3" t="s">
        <v>51</v>
      </c>
      <c r="E459" s="24">
        <v>386</v>
      </c>
      <c r="F459" s="4">
        <v>10</v>
      </c>
      <c r="G459" s="30">
        <v>12</v>
      </c>
      <c r="H459" s="33">
        <v>4632</v>
      </c>
      <c r="I459" s="4">
        <v>463.2</v>
      </c>
      <c r="J459" s="4">
        <v>4168.8</v>
      </c>
      <c r="K459" s="4">
        <v>1158</v>
      </c>
      <c r="L459" s="52">
        <v>3010.8</v>
      </c>
      <c r="M459" s="37">
        <v>41548</v>
      </c>
      <c r="N459" s="6" t="str">
        <f t="shared" si="7"/>
        <v>Q4</v>
      </c>
      <c r="O459" s="6">
        <v>10</v>
      </c>
      <c r="P459" s="3" t="s">
        <v>37</v>
      </c>
      <c r="Q459" s="7" t="s">
        <v>38</v>
      </c>
    </row>
    <row r="460" spans="1:17" ht="13" x14ac:dyDescent="0.6">
      <c r="A460" s="2" t="s">
        <v>31</v>
      </c>
      <c r="B460" s="21" t="s">
        <v>54</v>
      </c>
      <c r="C460" s="3" t="s">
        <v>18</v>
      </c>
      <c r="D460" s="3" t="s">
        <v>51</v>
      </c>
      <c r="E460" s="24">
        <v>3445.5</v>
      </c>
      <c r="F460" s="4">
        <v>3</v>
      </c>
      <c r="G460" s="30">
        <v>125</v>
      </c>
      <c r="H460" s="33">
        <v>430687.5</v>
      </c>
      <c r="I460" s="4">
        <v>43068.75</v>
      </c>
      <c r="J460" s="4">
        <v>387618.75</v>
      </c>
      <c r="K460" s="4">
        <v>413460</v>
      </c>
      <c r="L460" s="52">
        <v>-25841.25</v>
      </c>
      <c r="M460" s="37">
        <v>41730</v>
      </c>
      <c r="N460" s="6" t="str">
        <f t="shared" si="7"/>
        <v>Q2</v>
      </c>
      <c r="O460" s="6">
        <v>4</v>
      </c>
      <c r="P460" s="3" t="s">
        <v>46</v>
      </c>
      <c r="Q460" s="7" t="s">
        <v>21</v>
      </c>
    </row>
    <row r="461" spans="1:17" ht="13" x14ac:dyDescent="0.6">
      <c r="A461" s="2" t="s">
        <v>31</v>
      </c>
      <c r="B461" s="2" t="s">
        <v>24</v>
      </c>
      <c r="C461" s="3" t="s">
        <v>18</v>
      </c>
      <c r="D461" s="3" t="s">
        <v>51</v>
      </c>
      <c r="E461" s="24">
        <v>1482</v>
      </c>
      <c r="F461" s="4">
        <v>3</v>
      </c>
      <c r="G461" s="30">
        <v>125</v>
      </c>
      <c r="H461" s="33">
        <v>185250</v>
      </c>
      <c r="I461" s="4">
        <v>18525</v>
      </c>
      <c r="J461" s="4">
        <v>166725</v>
      </c>
      <c r="K461" s="4">
        <v>177840</v>
      </c>
      <c r="L461" s="52">
        <v>-11115</v>
      </c>
      <c r="M461" s="37">
        <v>41609</v>
      </c>
      <c r="N461" s="6" t="str">
        <f t="shared" si="7"/>
        <v>Q4</v>
      </c>
      <c r="O461" s="6">
        <v>12</v>
      </c>
      <c r="P461" s="3" t="s">
        <v>27</v>
      </c>
      <c r="Q461" s="7" t="s">
        <v>38</v>
      </c>
    </row>
    <row r="462" spans="1:17" ht="13" x14ac:dyDescent="0.6">
      <c r="A462" s="2" t="s">
        <v>16</v>
      </c>
      <c r="B462" s="21" t="s">
        <v>54</v>
      </c>
      <c r="C462" s="3" t="s">
        <v>28</v>
      </c>
      <c r="D462" s="3" t="s">
        <v>51</v>
      </c>
      <c r="E462" s="24">
        <v>2313</v>
      </c>
      <c r="F462" s="4">
        <v>5</v>
      </c>
      <c r="G462" s="30">
        <v>350</v>
      </c>
      <c r="H462" s="33">
        <v>809550</v>
      </c>
      <c r="I462" s="4">
        <v>80955</v>
      </c>
      <c r="J462" s="4">
        <v>728595</v>
      </c>
      <c r="K462" s="4">
        <v>601380</v>
      </c>
      <c r="L462" s="52">
        <v>127215</v>
      </c>
      <c r="M462" s="37">
        <v>41760</v>
      </c>
      <c r="N462" s="6" t="str">
        <f t="shared" si="7"/>
        <v>Q2</v>
      </c>
      <c r="O462" s="6">
        <v>5</v>
      </c>
      <c r="P462" s="3" t="s">
        <v>49</v>
      </c>
      <c r="Q462" s="7" t="s">
        <v>21</v>
      </c>
    </row>
    <row r="463" spans="1:17" ht="13" x14ac:dyDescent="0.6">
      <c r="A463" s="2" t="s">
        <v>31</v>
      </c>
      <c r="B463" s="21" t="s">
        <v>54</v>
      </c>
      <c r="C463" s="3" t="s">
        <v>28</v>
      </c>
      <c r="D463" s="3" t="s">
        <v>51</v>
      </c>
      <c r="E463" s="24">
        <v>1804</v>
      </c>
      <c r="F463" s="4">
        <v>5</v>
      </c>
      <c r="G463" s="30">
        <v>125</v>
      </c>
      <c r="H463" s="33">
        <v>225500</v>
      </c>
      <c r="I463" s="4">
        <v>22550</v>
      </c>
      <c r="J463" s="4">
        <v>202950</v>
      </c>
      <c r="K463" s="4">
        <v>216480</v>
      </c>
      <c r="L463" s="52">
        <v>-13530</v>
      </c>
      <c r="M463" s="37">
        <v>41579</v>
      </c>
      <c r="N463" s="6" t="str">
        <f t="shared" si="7"/>
        <v>Q4</v>
      </c>
      <c r="O463" s="6">
        <v>11</v>
      </c>
      <c r="P463" s="3" t="s">
        <v>43</v>
      </c>
      <c r="Q463" s="7" t="s">
        <v>38</v>
      </c>
    </row>
    <row r="464" spans="1:17" ht="13" x14ac:dyDescent="0.6">
      <c r="A464" s="2" t="s">
        <v>23</v>
      </c>
      <c r="B464" s="2" t="s">
        <v>24</v>
      </c>
      <c r="C464" s="3" t="s">
        <v>28</v>
      </c>
      <c r="D464" s="3" t="s">
        <v>51</v>
      </c>
      <c r="E464" s="24">
        <v>2072</v>
      </c>
      <c r="F464" s="4">
        <v>5</v>
      </c>
      <c r="G464" s="30">
        <v>15</v>
      </c>
      <c r="H464" s="33">
        <v>31080</v>
      </c>
      <c r="I464" s="4">
        <v>3108</v>
      </c>
      <c r="J464" s="4">
        <v>27972</v>
      </c>
      <c r="K464" s="4">
        <v>20720</v>
      </c>
      <c r="L464" s="52">
        <v>7252</v>
      </c>
      <c r="M464" s="37">
        <v>41974</v>
      </c>
      <c r="N464" s="6" t="str">
        <f t="shared" si="7"/>
        <v>Q4</v>
      </c>
      <c r="O464" s="6">
        <v>12</v>
      </c>
      <c r="P464" s="3" t="s">
        <v>27</v>
      </c>
      <c r="Q464" s="7" t="s">
        <v>21</v>
      </c>
    </row>
    <row r="465" spans="1:17" ht="13" x14ac:dyDescent="0.6">
      <c r="A465" s="2" t="s">
        <v>16</v>
      </c>
      <c r="B465" s="2" t="s">
        <v>24</v>
      </c>
      <c r="C465" s="3" t="s">
        <v>40</v>
      </c>
      <c r="D465" s="3" t="s">
        <v>51</v>
      </c>
      <c r="E465" s="24">
        <v>1954</v>
      </c>
      <c r="F465" s="4">
        <v>10</v>
      </c>
      <c r="G465" s="30">
        <v>20</v>
      </c>
      <c r="H465" s="33">
        <v>39080</v>
      </c>
      <c r="I465" s="4">
        <v>3908</v>
      </c>
      <c r="J465" s="4">
        <v>35172</v>
      </c>
      <c r="K465" s="4">
        <v>19540</v>
      </c>
      <c r="L465" s="52">
        <v>15632</v>
      </c>
      <c r="M465" s="37">
        <v>41699</v>
      </c>
      <c r="N465" s="6" t="str">
        <f t="shared" si="7"/>
        <v>Q1</v>
      </c>
      <c r="O465" s="6">
        <v>3</v>
      </c>
      <c r="P465" s="3" t="s">
        <v>29</v>
      </c>
      <c r="Q465" s="7" t="s">
        <v>21</v>
      </c>
    </row>
    <row r="466" spans="1:17" ht="13" x14ac:dyDescent="0.6">
      <c r="A466" s="2" t="s">
        <v>42</v>
      </c>
      <c r="B466" s="2" t="s">
        <v>26</v>
      </c>
      <c r="C466" s="3" t="s">
        <v>40</v>
      </c>
      <c r="D466" s="3" t="s">
        <v>51</v>
      </c>
      <c r="E466" s="24">
        <v>591</v>
      </c>
      <c r="F466" s="4">
        <v>10</v>
      </c>
      <c r="G466" s="30">
        <v>300</v>
      </c>
      <c r="H466" s="33">
        <v>177300</v>
      </c>
      <c r="I466" s="4">
        <v>17730</v>
      </c>
      <c r="J466" s="4">
        <v>159570</v>
      </c>
      <c r="K466" s="4">
        <v>147750</v>
      </c>
      <c r="L466" s="4">
        <v>11820</v>
      </c>
      <c r="M466" s="37">
        <v>41760</v>
      </c>
      <c r="N466" s="6" t="str">
        <f t="shared" si="7"/>
        <v>Q2</v>
      </c>
      <c r="O466" s="6">
        <v>5</v>
      </c>
      <c r="P466" s="3" t="s">
        <v>49</v>
      </c>
      <c r="Q466" s="7" t="s">
        <v>21</v>
      </c>
    </row>
    <row r="467" spans="1:17" ht="13" x14ac:dyDescent="0.6">
      <c r="A467" s="2" t="s">
        <v>23</v>
      </c>
      <c r="B467" s="2" t="s">
        <v>24</v>
      </c>
      <c r="C467" s="3" t="s">
        <v>40</v>
      </c>
      <c r="D467" s="3" t="s">
        <v>51</v>
      </c>
      <c r="E467" s="24">
        <v>2167</v>
      </c>
      <c r="F467" s="4">
        <v>10</v>
      </c>
      <c r="G467" s="30">
        <v>15</v>
      </c>
      <c r="H467" s="33">
        <v>32505</v>
      </c>
      <c r="I467" s="4">
        <v>3250.5</v>
      </c>
      <c r="J467" s="4">
        <v>29254.5</v>
      </c>
      <c r="K467" s="4">
        <v>21670</v>
      </c>
      <c r="L467" s="52">
        <v>7584.5</v>
      </c>
      <c r="M467" s="37">
        <v>41548</v>
      </c>
      <c r="N467" s="6" t="str">
        <f t="shared" si="7"/>
        <v>Q4</v>
      </c>
      <c r="O467" s="6">
        <v>10</v>
      </c>
      <c r="P467" s="3" t="s">
        <v>37</v>
      </c>
      <c r="Q467" s="7" t="s">
        <v>38</v>
      </c>
    </row>
    <row r="468" spans="1:17" ht="13" x14ac:dyDescent="0.6">
      <c r="A468" s="2" t="s">
        <v>16</v>
      </c>
      <c r="B468" s="2" t="s">
        <v>22</v>
      </c>
      <c r="C468" s="3" t="s">
        <v>40</v>
      </c>
      <c r="D468" s="3" t="s">
        <v>51</v>
      </c>
      <c r="E468" s="24">
        <v>241</v>
      </c>
      <c r="F468" s="4">
        <v>10</v>
      </c>
      <c r="G468" s="30">
        <v>20</v>
      </c>
      <c r="H468" s="33">
        <v>4820</v>
      </c>
      <c r="I468" s="4">
        <v>482</v>
      </c>
      <c r="J468" s="4">
        <v>4338</v>
      </c>
      <c r="K468" s="4">
        <v>2410</v>
      </c>
      <c r="L468" s="4">
        <v>1928</v>
      </c>
      <c r="M468" s="37">
        <v>41913</v>
      </c>
      <c r="N468" s="6" t="str">
        <f t="shared" si="7"/>
        <v>Q4</v>
      </c>
      <c r="O468" s="6">
        <v>10</v>
      </c>
      <c r="P468" s="3" t="s">
        <v>37</v>
      </c>
      <c r="Q468" s="7" t="s">
        <v>21</v>
      </c>
    </row>
    <row r="469" spans="1:17" ht="13" x14ac:dyDescent="0.6">
      <c r="A469" s="2" t="s">
        <v>23</v>
      </c>
      <c r="B469" s="2" t="s">
        <v>22</v>
      </c>
      <c r="C469" s="3" t="s">
        <v>44</v>
      </c>
      <c r="D469" s="3" t="s">
        <v>51</v>
      </c>
      <c r="E469" s="24">
        <v>681</v>
      </c>
      <c r="F469" s="4">
        <v>120</v>
      </c>
      <c r="G469" s="30">
        <v>15</v>
      </c>
      <c r="H469" s="33">
        <v>10215</v>
      </c>
      <c r="I469" s="4">
        <v>1021.5</v>
      </c>
      <c r="J469" s="4">
        <v>9193.5</v>
      </c>
      <c r="K469" s="4">
        <v>6810</v>
      </c>
      <c r="L469" s="4">
        <v>2383.5</v>
      </c>
      <c r="M469" s="37">
        <v>41640</v>
      </c>
      <c r="N469" s="6" t="str">
        <f t="shared" si="7"/>
        <v>Q1</v>
      </c>
      <c r="O469" s="6">
        <v>1</v>
      </c>
      <c r="P469" s="3" t="s">
        <v>20</v>
      </c>
      <c r="Q469" s="7" t="s">
        <v>21</v>
      </c>
    </row>
    <row r="470" spans="1:17" ht="13" x14ac:dyDescent="0.6">
      <c r="A470" s="2" t="s">
        <v>23</v>
      </c>
      <c r="B470" s="2" t="s">
        <v>22</v>
      </c>
      <c r="C470" s="3" t="s">
        <v>44</v>
      </c>
      <c r="D470" s="3" t="s">
        <v>51</v>
      </c>
      <c r="E470" s="24">
        <v>510</v>
      </c>
      <c r="F470" s="4">
        <v>120</v>
      </c>
      <c r="G470" s="30">
        <v>15</v>
      </c>
      <c r="H470" s="33">
        <v>7650</v>
      </c>
      <c r="I470" s="4">
        <v>765</v>
      </c>
      <c r="J470" s="4">
        <v>6885</v>
      </c>
      <c r="K470" s="4">
        <v>5100</v>
      </c>
      <c r="L470" s="4">
        <v>1785</v>
      </c>
      <c r="M470" s="37">
        <v>41730</v>
      </c>
      <c r="N470" s="6" t="str">
        <f t="shared" si="7"/>
        <v>Q2</v>
      </c>
      <c r="O470" s="6">
        <v>4</v>
      </c>
      <c r="P470" s="3" t="s">
        <v>46</v>
      </c>
      <c r="Q470" s="7" t="s">
        <v>21</v>
      </c>
    </row>
    <row r="471" spans="1:17" ht="13" x14ac:dyDescent="0.6">
      <c r="A471" s="2" t="s">
        <v>23</v>
      </c>
      <c r="B471" s="21" t="s">
        <v>54</v>
      </c>
      <c r="C471" s="3" t="s">
        <v>44</v>
      </c>
      <c r="D471" s="3" t="s">
        <v>51</v>
      </c>
      <c r="E471" s="24">
        <v>790</v>
      </c>
      <c r="F471" s="4">
        <v>120</v>
      </c>
      <c r="G471" s="30">
        <v>15</v>
      </c>
      <c r="H471" s="33">
        <v>11850</v>
      </c>
      <c r="I471" s="4">
        <v>1185</v>
      </c>
      <c r="J471" s="4">
        <v>10665</v>
      </c>
      <c r="K471" s="4">
        <v>7900</v>
      </c>
      <c r="L471" s="52">
        <v>2765</v>
      </c>
      <c r="M471" s="37">
        <v>41760</v>
      </c>
      <c r="N471" s="6" t="str">
        <f t="shared" si="7"/>
        <v>Q2</v>
      </c>
      <c r="O471" s="6">
        <v>5</v>
      </c>
      <c r="P471" s="3" t="s">
        <v>49</v>
      </c>
      <c r="Q471" s="7" t="s">
        <v>21</v>
      </c>
    </row>
    <row r="472" spans="1:17" ht="13" x14ac:dyDescent="0.6">
      <c r="A472" s="2" t="s">
        <v>16</v>
      </c>
      <c r="B472" s="2" t="s">
        <v>24</v>
      </c>
      <c r="C472" s="3" t="s">
        <v>44</v>
      </c>
      <c r="D472" s="3" t="s">
        <v>51</v>
      </c>
      <c r="E472" s="24">
        <v>639</v>
      </c>
      <c r="F472" s="4">
        <v>120</v>
      </c>
      <c r="G472" s="30">
        <v>350</v>
      </c>
      <c r="H472" s="33">
        <v>223650</v>
      </c>
      <c r="I472" s="4">
        <v>22365</v>
      </c>
      <c r="J472" s="4">
        <v>201285</v>
      </c>
      <c r="K472" s="4">
        <v>166140</v>
      </c>
      <c r="L472" s="52">
        <v>35145</v>
      </c>
      <c r="M472" s="37">
        <v>41821</v>
      </c>
      <c r="N472" s="6" t="str">
        <f t="shared" si="7"/>
        <v>Q3</v>
      </c>
      <c r="O472" s="6">
        <v>7</v>
      </c>
      <c r="P472" s="3" t="s">
        <v>32</v>
      </c>
      <c r="Q472" s="7" t="s">
        <v>21</v>
      </c>
    </row>
    <row r="473" spans="1:17" ht="13" x14ac:dyDescent="0.6">
      <c r="A473" s="2" t="s">
        <v>31</v>
      </c>
      <c r="B473" s="21" t="s">
        <v>54</v>
      </c>
      <c r="C473" s="3" t="s">
        <v>44</v>
      </c>
      <c r="D473" s="3" t="s">
        <v>51</v>
      </c>
      <c r="E473" s="24">
        <v>1596</v>
      </c>
      <c r="F473" s="4">
        <v>120</v>
      </c>
      <c r="G473" s="30">
        <v>125</v>
      </c>
      <c r="H473" s="33">
        <v>199500</v>
      </c>
      <c r="I473" s="4">
        <v>19950</v>
      </c>
      <c r="J473" s="4">
        <v>179550</v>
      </c>
      <c r="K473" s="4">
        <v>191520</v>
      </c>
      <c r="L473" s="52">
        <v>-11970</v>
      </c>
      <c r="M473" s="37">
        <v>41883</v>
      </c>
      <c r="N473" s="6" t="str">
        <f t="shared" si="7"/>
        <v>Q3</v>
      </c>
      <c r="O473" s="6">
        <v>9</v>
      </c>
      <c r="P473" s="3" t="s">
        <v>36</v>
      </c>
      <c r="Q473" s="7" t="s">
        <v>21</v>
      </c>
    </row>
    <row r="474" spans="1:17" ht="13" x14ac:dyDescent="0.6">
      <c r="A474" s="2" t="s">
        <v>42</v>
      </c>
      <c r="B474" s="21" t="s">
        <v>54</v>
      </c>
      <c r="C474" s="3" t="s">
        <v>44</v>
      </c>
      <c r="D474" s="3" t="s">
        <v>51</v>
      </c>
      <c r="E474" s="24">
        <v>2294</v>
      </c>
      <c r="F474" s="4">
        <v>120</v>
      </c>
      <c r="G474" s="30">
        <v>300</v>
      </c>
      <c r="H474" s="33">
        <v>688200</v>
      </c>
      <c r="I474" s="4">
        <v>68820</v>
      </c>
      <c r="J474" s="4">
        <v>619380</v>
      </c>
      <c r="K474" s="4">
        <v>573500</v>
      </c>
      <c r="L474" s="52">
        <v>45880</v>
      </c>
      <c r="M474" s="37">
        <v>41548</v>
      </c>
      <c r="N474" s="6" t="str">
        <f t="shared" si="7"/>
        <v>Q4</v>
      </c>
      <c r="O474" s="6">
        <v>10</v>
      </c>
      <c r="P474" s="3" t="s">
        <v>37</v>
      </c>
      <c r="Q474" s="7" t="s">
        <v>38</v>
      </c>
    </row>
    <row r="475" spans="1:17" ht="13" x14ac:dyDescent="0.6">
      <c r="A475" s="2" t="s">
        <v>16</v>
      </c>
      <c r="B475" s="2" t="s">
        <v>22</v>
      </c>
      <c r="C475" s="3" t="s">
        <v>44</v>
      </c>
      <c r="D475" s="3" t="s">
        <v>51</v>
      </c>
      <c r="E475" s="24">
        <v>241</v>
      </c>
      <c r="F475" s="4">
        <v>120</v>
      </c>
      <c r="G475" s="30">
        <v>20</v>
      </c>
      <c r="H475" s="33">
        <v>4820</v>
      </c>
      <c r="I475" s="4">
        <v>482</v>
      </c>
      <c r="J475" s="4">
        <v>4338</v>
      </c>
      <c r="K475" s="4">
        <v>2410</v>
      </c>
      <c r="L475" s="4">
        <v>1928</v>
      </c>
      <c r="M475" s="37">
        <v>41913</v>
      </c>
      <c r="N475" s="6" t="str">
        <f t="shared" si="7"/>
        <v>Q4</v>
      </c>
      <c r="O475" s="6">
        <v>10</v>
      </c>
      <c r="P475" s="3" t="s">
        <v>37</v>
      </c>
      <c r="Q475" s="7" t="s">
        <v>21</v>
      </c>
    </row>
    <row r="476" spans="1:17" ht="13" x14ac:dyDescent="0.6">
      <c r="A476" s="2" t="s">
        <v>16</v>
      </c>
      <c r="B476" s="2" t="s">
        <v>22</v>
      </c>
      <c r="C476" s="3" t="s">
        <v>44</v>
      </c>
      <c r="D476" s="3" t="s">
        <v>51</v>
      </c>
      <c r="E476" s="24">
        <v>2665</v>
      </c>
      <c r="F476" s="4">
        <v>120</v>
      </c>
      <c r="G476" s="30">
        <v>7</v>
      </c>
      <c r="H476" s="33">
        <v>18655</v>
      </c>
      <c r="I476" s="4">
        <v>1865.5</v>
      </c>
      <c r="J476" s="4">
        <v>16789.5</v>
      </c>
      <c r="K476" s="4">
        <v>13325</v>
      </c>
      <c r="L476" s="4">
        <v>3464.5</v>
      </c>
      <c r="M476" s="37">
        <v>41944</v>
      </c>
      <c r="N476" s="6" t="str">
        <f t="shared" si="7"/>
        <v>Q4</v>
      </c>
      <c r="O476" s="6">
        <v>11</v>
      </c>
      <c r="P476" s="3" t="s">
        <v>43</v>
      </c>
      <c r="Q476" s="7" t="s">
        <v>21</v>
      </c>
    </row>
    <row r="477" spans="1:17" ht="13" x14ac:dyDescent="0.6">
      <c r="A477" s="2" t="s">
        <v>31</v>
      </c>
      <c r="B477" s="2" t="s">
        <v>17</v>
      </c>
      <c r="C477" s="3" t="s">
        <v>44</v>
      </c>
      <c r="D477" s="3" t="s">
        <v>51</v>
      </c>
      <c r="E477" s="24">
        <v>1916</v>
      </c>
      <c r="F477" s="4">
        <v>120</v>
      </c>
      <c r="G477" s="30">
        <v>125</v>
      </c>
      <c r="H477" s="33">
        <v>239500</v>
      </c>
      <c r="I477" s="4">
        <v>23950</v>
      </c>
      <c r="J477" s="4">
        <v>215550</v>
      </c>
      <c r="K477" s="4">
        <v>229920</v>
      </c>
      <c r="L477" s="4">
        <v>-14370</v>
      </c>
      <c r="M477" s="37">
        <v>41609</v>
      </c>
      <c r="N477" s="6" t="str">
        <f t="shared" si="7"/>
        <v>Q4</v>
      </c>
      <c r="O477" s="6">
        <v>12</v>
      </c>
      <c r="P477" s="3" t="s">
        <v>27</v>
      </c>
      <c r="Q477" s="7" t="s">
        <v>38</v>
      </c>
    </row>
    <row r="478" spans="1:17" ht="13" x14ac:dyDescent="0.6">
      <c r="A478" s="2" t="s">
        <v>42</v>
      </c>
      <c r="B478" s="2" t="s">
        <v>24</v>
      </c>
      <c r="C478" s="3" t="s">
        <v>44</v>
      </c>
      <c r="D478" s="3" t="s">
        <v>51</v>
      </c>
      <c r="E478" s="24">
        <v>853</v>
      </c>
      <c r="F478" s="4">
        <v>120</v>
      </c>
      <c r="G478" s="30">
        <v>300</v>
      </c>
      <c r="H478" s="33">
        <v>255900</v>
      </c>
      <c r="I478" s="4">
        <v>25590</v>
      </c>
      <c r="J478" s="4">
        <v>230310</v>
      </c>
      <c r="K478" s="4">
        <v>213250</v>
      </c>
      <c r="L478" s="52">
        <v>17060</v>
      </c>
      <c r="M478" s="37">
        <v>41974</v>
      </c>
      <c r="N478" s="6" t="str">
        <f t="shared" si="7"/>
        <v>Q4</v>
      </c>
      <c r="O478" s="6">
        <v>12</v>
      </c>
      <c r="P478" s="3" t="s">
        <v>27</v>
      </c>
      <c r="Q478" s="7" t="s">
        <v>21</v>
      </c>
    </row>
    <row r="479" spans="1:17" ht="13" x14ac:dyDescent="0.6">
      <c r="A479" s="2" t="s">
        <v>31</v>
      </c>
      <c r="B479" s="2" t="s">
        <v>26</v>
      </c>
      <c r="C479" s="3" t="s">
        <v>45</v>
      </c>
      <c r="D479" s="3" t="s">
        <v>51</v>
      </c>
      <c r="E479" s="24">
        <v>341</v>
      </c>
      <c r="F479" s="4">
        <v>250</v>
      </c>
      <c r="G479" s="30">
        <v>125</v>
      </c>
      <c r="H479" s="33">
        <v>42625</v>
      </c>
      <c r="I479" s="4">
        <v>4262.5</v>
      </c>
      <c r="J479" s="4">
        <v>38362.5</v>
      </c>
      <c r="K479" s="4">
        <v>40920</v>
      </c>
      <c r="L479" s="4">
        <v>-2557.5</v>
      </c>
      <c r="M479" s="37">
        <v>41760</v>
      </c>
      <c r="N479" s="6" t="str">
        <f t="shared" si="7"/>
        <v>Q2</v>
      </c>
      <c r="O479" s="6">
        <v>5</v>
      </c>
      <c r="P479" s="3" t="s">
        <v>49</v>
      </c>
      <c r="Q479" s="7" t="s">
        <v>21</v>
      </c>
    </row>
    <row r="480" spans="1:17" ht="13" x14ac:dyDescent="0.6">
      <c r="A480" s="2" t="s">
        <v>23</v>
      </c>
      <c r="B480" s="2" t="s">
        <v>26</v>
      </c>
      <c r="C480" s="3" t="s">
        <v>45</v>
      </c>
      <c r="D480" s="3" t="s">
        <v>51</v>
      </c>
      <c r="E480" s="24">
        <v>641</v>
      </c>
      <c r="F480" s="4">
        <v>250</v>
      </c>
      <c r="G480" s="30">
        <v>15</v>
      </c>
      <c r="H480" s="33">
        <v>9615</v>
      </c>
      <c r="I480" s="4">
        <v>961.5</v>
      </c>
      <c r="J480" s="4">
        <v>8653.5</v>
      </c>
      <c r="K480" s="4">
        <v>6410</v>
      </c>
      <c r="L480" s="4">
        <v>2243.5</v>
      </c>
      <c r="M480" s="37">
        <v>41821</v>
      </c>
      <c r="N480" s="6" t="str">
        <f t="shared" si="7"/>
        <v>Q3</v>
      </c>
      <c r="O480" s="6">
        <v>7</v>
      </c>
      <c r="P480" s="3" t="s">
        <v>32</v>
      </c>
      <c r="Q480" s="7" t="s">
        <v>21</v>
      </c>
    </row>
    <row r="481" spans="1:17" ht="13" x14ac:dyDescent="0.6">
      <c r="A481" s="2" t="s">
        <v>16</v>
      </c>
      <c r="B481" s="21" t="s">
        <v>54</v>
      </c>
      <c r="C481" s="3" t="s">
        <v>45</v>
      </c>
      <c r="D481" s="3" t="s">
        <v>51</v>
      </c>
      <c r="E481" s="24">
        <v>2807</v>
      </c>
      <c r="F481" s="4">
        <v>250</v>
      </c>
      <c r="G481" s="30">
        <v>350</v>
      </c>
      <c r="H481" s="33">
        <v>982450</v>
      </c>
      <c r="I481" s="4">
        <v>98245</v>
      </c>
      <c r="J481" s="4">
        <v>884205</v>
      </c>
      <c r="K481" s="4">
        <v>729820</v>
      </c>
      <c r="L481" s="52">
        <v>154385</v>
      </c>
      <c r="M481" s="37">
        <v>41852</v>
      </c>
      <c r="N481" s="6" t="str">
        <f t="shared" si="7"/>
        <v>Q3</v>
      </c>
      <c r="O481" s="6">
        <v>8</v>
      </c>
      <c r="P481" s="3" t="s">
        <v>35</v>
      </c>
      <c r="Q481" s="7" t="s">
        <v>21</v>
      </c>
    </row>
    <row r="482" spans="1:17" ht="13" x14ac:dyDescent="0.6">
      <c r="A482" s="2" t="s">
        <v>42</v>
      </c>
      <c r="B482" s="2" t="s">
        <v>26</v>
      </c>
      <c r="C482" s="3" t="s">
        <v>45</v>
      </c>
      <c r="D482" s="3" t="s">
        <v>51</v>
      </c>
      <c r="E482" s="24">
        <v>432</v>
      </c>
      <c r="F482" s="4">
        <v>250</v>
      </c>
      <c r="G482" s="30">
        <v>300</v>
      </c>
      <c r="H482" s="33">
        <v>129600</v>
      </c>
      <c r="I482" s="4">
        <v>12960</v>
      </c>
      <c r="J482" s="4">
        <v>116640</v>
      </c>
      <c r="K482" s="4">
        <v>108000</v>
      </c>
      <c r="L482" s="4">
        <v>8640</v>
      </c>
      <c r="M482" s="37">
        <v>41883</v>
      </c>
      <c r="N482" s="6" t="str">
        <f t="shared" si="7"/>
        <v>Q3</v>
      </c>
      <c r="O482" s="6">
        <v>9</v>
      </c>
      <c r="P482" s="3" t="s">
        <v>36</v>
      </c>
      <c r="Q482" s="7" t="s">
        <v>21</v>
      </c>
    </row>
    <row r="483" spans="1:17" ht="13" x14ac:dyDescent="0.6">
      <c r="A483" s="2" t="s">
        <v>42</v>
      </c>
      <c r="B483" s="21" t="s">
        <v>54</v>
      </c>
      <c r="C483" s="3" t="s">
        <v>45</v>
      </c>
      <c r="D483" s="3" t="s">
        <v>51</v>
      </c>
      <c r="E483" s="24">
        <v>2294</v>
      </c>
      <c r="F483" s="4">
        <v>250</v>
      </c>
      <c r="G483" s="30">
        <v>300</v>
      </c>
      <c r="H483" s="33">
        <v>688200</v>
      </c>
      <c r="I483" s="4">
        <v>68820</v>
      </c>
      <c r="J483" s="4">
        <v>619380</v>
      </c>
      <c r="K483" s="4">
        <v>573500</v>
      </c>
      <c r="L483" s="52">
        <v>45880</v>
      </c>
      <c r="M483" s="37">
        <v>41548</v>
      </c>
      <c r="N483" s="6" t="str">
        <f t="shared" si="7"/>
        <v>Q4</v>
      </c>
      <c r="O483" s="6">
        <v>10</v>
      </c>
      <c r="P483" s="3" t="s">
        <v>37</v>
      </c>
      <c r="Q483" s="7" t="s">
        <v>38</v>
      </c>
    </row>
    <row r="484" spans="1:17" ht="13" x14ac:dyDescent="0.6">
      <c r="A484" s="2" t="s">
        <v>23</v>
      </c>
      <c r="B484" s="2" t="s">
        <v>24</v>
      </c>
      <c r="C484" s="3" t="s">
        <v>45</v>
      </c>
      <c r="D484" s="3" t="s">
        <v>51</v>
      </c>
      <c r="E484" s="24">
        <v>2167</v>
      </c>
      <c r="F484" s="4">
        <v>250</v>
      </c>
      <c r="G484" s="30">
        <v>15</v>
      </c>
      <c r="H484" s="33">
        <v>32505</v>
      </c>
      <c r="I484" s="4">
        <v>3250.5</v>
      </c>
      <c r="J484" s="4">
        <v>29254.5</v>
      </c>
      <c r="K484" s="4">
        <v>21670</v>
      </c>
      <c r="L484" s="52">
        <v>7584.5</v>
      </c>
      <c r="M484" s="37">
        <v>41548</v>
      </c>
      <c r="N484" s="6" t="str">
        <f t="shared" si="7"/>
        <v>Q4</v>
      </c>
      <c r="O484" s="6">
        <v>10</v>
      </c>
      <c r="P484" s="3" t="s">
        <v>37</v>
      </c>
      <c r="Q484" s="7" t="s">
        <v>38</v>
      </c>
    </row>
    <row r="485" spans="1:17" ht="13" x14ac:dyDescent="0.6">
      <c r="A485" s="2" t="s">
        <v>31</v>
      </c>
      <c r="B485" s="2" t="s">
        <v>17</v>
      </c>
      <c r="C485" s="3" t="s">
        <v>45</v>
      </c>
      <c r="D485" s="3" t="s">
        <v>51</v>
      </c>
      <c r="E485" s="24">
        <v>2529</v>
      </c>
      <c r="F485" s="4">
        <v>250</v>
      </c>
      <c r="G485" s="30">
        <v>125</v>
      </c>
      <c r="H485" s="33">
        <v>316125</v>
      </c>
      <c r="I485" s="4">
        <v>31612.5</v>
      </c>
      <c r="J485" s="4">
        <v>284512.5</v>
      </c>
      <c r="K485" s="4">
        <v>303480</v>
      </c>
      <c r="L485" s="4">
        <v>-18967.5</v>
      </c>
      <c r="M485" s="37">
        <v>41944</v>
      </c>
      <c r="N485" s="6" t="str">
        <f t="shared" si="7"/>
        <v>Q4</v>
      </c>
      <c r="O485" s="6">
        <v>11</v>
      </c>
      <c r="P485" s="3" t="s">
        <v>43</v>
      </c>
      <c r="Q485" s="7" t="s">
        <v>21</v>
      </c>
    </row>
    <row r="486" spans="1:17" ht="13" x14ac:dyDescent="0.6">
      <c r="A486" s="2" t="s">
        <v>16</v>
      </c>
      <c r="B486" s="2" t="s">
        <v>22</v>
      </c>
      <c r="C486" s="3" t="s">
        <v>45</v>
      </c>
      <c r="D486" s="3" t="s">
        <v>51</v>
      </c>
      <c r="E486" s="24">
        <v>1870</v>
      </c>
      <c r="F486" s="4">
        <v>250</v>
      </c>
      <c r="G486" s="30">
        <v>350</v>
      </c>
      <c r="H486" s="33">
        <v>654500</v>
      </c>
      <c r="I486" s="4">
        <v>65450</v>
      </c>
      <c r="J486" s="4">
        <v>589050</v>
      </c>
      <c r="K486" s="4">
        <v>486200</v>
      </c>
      <c r="L486" s="4">
        <v>102850</v>
      </c>
      <c r="M486" s="37">
        <v>41609</v>
      </c>
      <c r="N486" s="6" t="str">
        <f t="shared" si="7"/>
        <v>Q4</v>
      </c>
      <c r="O486" s="6">
        <v>12</v>
      </c>
      <c r="P486" s="3" t="s">
        <v>27</v>
      </c>
      <c r="Q486" s="7" t="s">
        <v>38</v>
      </c>
    </row>
    <row r="487" spans="1:17" ht="13" x14ac:dyDescent="0.6">
      <c r="A487" s="2" t="s">
        <v>31</v>
      </c>
      <c r="B487" s="21" t="s">
        <v>54</v>
      </c>
      <c r="C487" s="3" t="s">
        <v>47</v>
      </c>
      <c r="D487" s="3" t="s">
        <v>51</v>
      </c>
      <c r="E487" s="24">
        <v>579</v>
      </c>
      <c r="F487" s="4">
        <v>260</v>
      </c>
      <c r="G487" s="30">
        <v>125</v>
      </c>
      <c r="H487" s="33">
        <v>72375</v>
      </c>
      <c r="I487" s="4">
        <v>7237.5</v>
      </c>
      <c r="J487" s="4">
        <v>65137.5</v>
      </c>
      <c r="K487" s="4">
        <v>69480</v>
      </c>
      <c r="L487" s="52">
        <v>-4342.5</v>
      </c>
      <c r="M487" s="37">
        <v>41640</v>
      </c>
      <c r="N487" s="6" t="str">
        <f t="shared" si="7"/>
        <v>Q1</v>
      </c>
      <c r="O487" s="6">
        <v>1</v>
      </c>
      <c r="P487" s="3" t="s">
        <v>20</v>
      </c>
      <c r="Q487" s="7" t="s">
        <v>21</v>
      </c>
    </row>
    <row r="488" spans="1:17" ht="13" x14ac:dyDescent="0.6">
      <c r="A488" s="2" t="s">
        <v>16</v>
      </c>
      <c r="B488" s="2" t="s">
        <v>17</v>
      </c>
      <c r="C488" s="3" t="s">
        <v>47</v>
      </c>
      <c r="D488" s="3" t="s">
        <v>51</v>
      </c>
      <c r="E488" s="24">
        <v>2240</v>
      </c>
      <c r="F488" s="4">
        <v>260</v>
      </c>
      <c r="G488" s="30">
        <v>350</v>
      </c>
      <c r="H488" s="33">
        <v>784000</v>
      </c>
      <c r="I488" s="4">
        <v>78400</v>
      </c>
      <c r="J488" s="4">
        <v>705600</v>
      </c>
      <c r="K488" s="4">
        <v>582400</v>
      </c>
      <c r="L488" s="4">
        <v>123200</v>
      </c>
      <c r="M488" s="37">
        <v>41671</v>
      </c>
      <c r="N488" s="6" t="str">
        <f t="shared" si="7"/>
        <v>Q1</v>
      </c>
      <c r="O488" s="6">
        <v>2</v>
      </c>
      <c r="P488" s="3" t="s">
        <v>41</v>
      </c>
      <c r="Q488" s="7" t="s">
        <v>21</v>
      </c>
    </row>
    <row r="489" spans="1:17" ht="13" x14ac:dyDescent="0.6">
      <c r="A489" s="2" t="s">
        <v>42</v>
      </c>
      <c r="B489" s="21" t="s">
        <v>54</v>
      </c>
      <c r="C489" s="3" t="s">
        <v>47</v>
      </c>
      <c r="D489" s="3" t="s">
        <v>51</v>
      </c>
      <c r="E489" s="24">
        <v>2993</v>
      </c>
      <c r="F489" s="4">
        <v>260</v>
      </c>
      <c r="G489" s="30">
        <v>300</v>
      </c>
      <c r="H489" s="33">
        <v>897900</v>
      </c>
      <c r="I489" s="4">
        <v>89790</v>
      </c>
      <c r="J489" s="4">
        <v>808110</v>
      </c>
      <c r="K489" s="4">
        <v>748250</v>
      </c>
      <c r="L489" s="52">
        <v>59860</v>
      </c>
      <c r="M489" s="37">
        <v>41699</v>
      </c>
      <c r="N489" s="6" t="str">
        <f t="shared" si="7"/>
        <v>Q1</v>
      </c>
      <c r="O489" s="6">
        <v>3</v>
      </c>
      <c r="P489" s="3" t="s">
        <v>29</v>
      </c>
      <c r="Q489" s="7" t="s">
        <v>21</v>
      </c>
    </row>
    <row r="490" spans="1:17" ht="13" x14ac:dyDescent="0.6">
      <c r="A490" s="2" t="s">
        <v>30</v>
      </c>
      <c r="B490" s="2" t="s">
        <v>17</v>
      </c>
      <c r="C490" s="3" t="s">
        <v>47</v>
      </c>
      <c r="D490" s="3" t="s">
        <v>51</v>
      </c>
      <c r="E490" s="24">
        <v>3520.5</v>
      </c>
      <c r="F490" s="4">
        <v>260</v>
      </c>
      <c r="G490" s="30">
        <v>12</v>
      </c>
      <c r="H490" s="33">
        <v>42246</v>
      </c>
      <c r="I490" s="4">
        <v>4224.6000000000004</v>
      </c>
      <c r="J490" s="4">
        <v>38021.399999999994</v>
      </c>
      <c r="K490" s="4">
        <v>10561.5</v>
      </c>
      <c r="L490" s="4">
        <v>27459.899999999998</v>
      </c>
      <c r="M490" s="37">
        <v>41730</v>
      </c>
      <c r="N490" s="6" t="str">
        <f t="shared" si="7"/>
        <v>Q2</v>
      </c>
      <c r="O490" s="6">
        <v>4</v>
      </c>
      <c r="P490" s="3" t="s">
        <v>46</v>
      </c>
      <c r="Q490" s="7" t="s">
        <v>21</v>
      </c>
    </row>
    <row r="491" spans="1:17" ht="13" x14ac:dyDescent="0.6">
      <c r="A491" s="2" t="s">
        <v>16</v>
      </c>
      <c r="B491" s="2" t="s">
        <v>26</v>
      </c>
      <c r="C491" s="3" t="s">
        <v>47</v>
      </c>
      <c r="D491" s="3" t="s">
        <v>51</v>
      </c>
      <c r="E491" s="24">
        <v>2039</v>
      </c>
      <c r="F491" s="4">
        <v>260</v>
      </c>
      <c r="G491" s="30">
        <v>20</v>
      </c>
      <c r="H491" s="33">
        <v>40780</v>
      </c>
      <c r="I491" s="4">
        <v>4078</v>
      </c>
      <c r="J491" s="4">
        <v>36702</v>
      </c>
      <c r="K491" s="4">
        <v>20390</v>
      </c>
      <c r="L491" s="4">
        <v>16312</v>
      </c>
      <c r="M491" s="37">
        <v>41760</v>
      </c>
      <c r="N491" s="6" t="str">
        <f t="shared" si="7"/>
        <v>Q2</v>
      </c>
      <c r="O491" s="6">
        <v>5</v>
      </c>
      <c r="P491" s="3" t="s">
        <v>49</v>
      </c>
      <c r="Q491" s="7" t="s">
        <v>21</v>
      </c>
    </row>
    <row r="492" spans="1:17" ht="13" x14ac:dyDescent="0.6">
      <c r="A492" s="2" t="s">
        <v>30</v>
      </c>
      <c r="B492" s="2" t="s">
        <v>22</v>
      </c>
      <c r="C492" s="3" t="s">
        <v>47</v>
      </c>
      <c r="D492" s="3" t="s">
        <v>51</v>
      </c>
      <c r="E492" s="24">
        <v>2574</v>
      </c>
      <c r="F492" s="4">
        <v>260</v>
      </c>
      <c r="G492" s="30">
        <v>12</v>
      </c>
      <c r="H492" s="33">
        <v>30888</v>
      </c>
      <c r="I492" s="4">
        <v>3088.8</v>
      </c>
      <c r="J492" s="4">
        <v>27799.200000000001</v>
      </c>
      <c r="K492" s="4">
        <v>7722</v>
      </c>
      <c r="L492" s="4">
        <v>20077.2</v>
      </c>
      <c r="M492" s="37">
        <v>41852</v>
      </c>
      <c r="N492" s="6" t="str">
        <f t="shared" si="7"/>
        <v>Q3</v>
      </c>
      <c r="O492" s="6">
        <v>8</v>
      </c>
      <c r="P492" s="3" t="s">
        <v>35</v>
      </c>
      <c r="Q492" s="7" t="s">
        <v>21</v>
      </c>
    </row>
    <row r="493" spans="1:17" ht="13" x14ac:dyDescent="0.6">
      <c r="A493" s="2" t="s">
        <v>16</v>
      </c>
      <c r="B493" s="2" t="s">
        <v>17</v>
      </c>
      <c r="C493" s="3" t="s">
        <v>47</v>
      </c>
      <c r="D493" s="3" t="s">
        <v>51</v>
      </c>
      <c r="E493" s="24">
        <v>707</v>
      </c>
      <c r="F493" s="4">
        <v>260</v>
      </c>
      <c r="G493" s="30">
        <v>350</v>
      </c>
      <c r="H493" s="33">
        <v>247450</v>
      </c>
      <c r="I493" s="4">
        <v>24745</v>
      </c>
      <c r="J493" s="4">
        <v>222705</v>
      </c>
      <c r="K493" s="4">
        <v>183820</v>
      </c>
      <c r="L493" s="4">
        <v>38885</v>
      </c>
      <c r="M493" s="37">
        <v>41883</v>
      </c>
      <c r="N493" s="6" t="str">
        <f t="shared" si="7"/>
        <v>Q3</v>
      </c>
      <c r="O493" s="6">
        <v>9</v>
      </c>
      <c r="P493" s="3" t="s">
        <v>36</v>
      </c>
      <c r="Q493" s="7" t="s">
        <v>21</v>
      </c>
    </row>
    <row r="494" spans="1:17" ht="13" x14ac:dyDescent="0.6">
      <c r="A494" s="2" t="s">
        <v>23</v>
      </c>
      <c r="B494" s="2" t="s">
        <v>24</v>
      </c>
      <c r="C494" s="3" t="s">
        <v>47</v>
      </c>
      <c r="D494" s="3" t="s">
        <v>51</v>
      </c>
      <c r="E494" s="24">
        <v>2072</v>
      </c>
      <c r="F494" s="4">
        <v>260</v>
      </c>
      <c r="G494" s="30">
        <v>15</v>
      </c>
      <c r="H494" s="33">
        <v>31080</v>
      </c>
      <c r="I494" s="4">
        <v>3108</v>
      </c>
      <c r="J494" s="4">
        <v>27972</v>
      </c>
      <c r="K494" s="4">
        <v>20720</v>
      </c>
      <c r="L494" s="52">
        <v>7252</v>
      </c>
      <c r="M494" s="37">
        <v>41974</v>
      </c>
      <c r="N494" s="6" t="str">
        <f t="shared" si="7"/>
        <v>Q4</v>
      </c>
      <c r="O494" s="6">
        <v>12</v>
      </c>
      <c r="P494" s="3" t="s">
        <v>27</v>
      </c>
      <c r="Q494" s="7" t="s">
        <v>21</v>
      </c>
    </row>
    <row r="495" spans="1:17" ht="13" x14ac:dyDescent="0.6">
      <c r="A495" s="2" t="s">
        <v>42</v>
      </c>
      <c r="B495" s="2" t="s">
        <v>24</v>
      </c>
      <c r="C495" s="3" t="s">
        <v>47</v>
      </c>
      <c r="D495" s="3" t="s">
        <v>51</v>
      </c>
      <c r="E495" s="24">
        <v>853</v>
      </c>
      <c r="F495" s="4">
        <v>260</v>
      </c>
      <c r="G495" s="30">
        <v>300</v>
      </c>
      <c r="H495" s="33">
        <v>255900</v>
      </c>
      <c r="I495" s="4">
        <v>25590</v>
      </c>
      <c r="J495" s="4">
        <v>230310</v>
      </c>
      <c r="K495" s="4">
        <v>213250</v>
      </c>
      <c r="L495" s="52">
        <v>17060</v>
      </c>
      <c r="M495" s="37">
        <v>41974</v>
      </c>
      <c r="N495" s="6" t="str">
        <f t="shared" si="7"/>
        <v>Q4</v>
      </c>
      <c r="O495" s="6">
        <v>12</v>
      </c>
      <c r="P495" s="3" t="s">
        <v>27</v>
      </c>
      <c r="Q495" s="7" t="s">
        <v>21</v>
      </c>
    </row>
    <row r="496" spans="1:17" ht="13" x14ac:dyDescent="0.6">
      <c r="A496" s="2" t="s">
        <v>30</v>
      </c>
      <c r="B496" s="2" t="s">
        <v>24</v>
      </c>
      <c r="C496" s="3" t="s">
        <v>18</v>
      </c>
      <c r="D496" s="3" t="s">
        <v>51</v>
      </c>
      <c r="E496" s="24">
        <v>1198</v>
      </c>
      <c r="F496" s="4">
        <v>3</v>
      </c>
      <c r="G496" s="30">
        <v>12</v>
      </c>
      <c r="H496" s="33">
        <v>14376</v>
      </c>
      <c r="I496" s="4">
        <v>1581.36</v>
      </c>
      <c r="J496" s="4">
        <v>12794.64</v>
      </c>
      <c r="K496" s="4">
        <v>3594</v>
      </c>
      <c r="L496" s="52">
        <v>9200.64</v>
      </c>
      <c r="M496" s="37">
        <v>41548</v>
      </c>
      <c r="N496" s="6" t="str">
        <f t="shared" si="7"/>
        <v>Q4</v>
      </c>
      <c r="O496" s="6">
        <v>10</v>
      </c>
      <c r="P496" s="3" t="s">
        <v>37</v>
      </c>
      <c r="Q496" s="7" t="s">
        <v>38</v>
      </c>
    </row>
    <row r="497" spans="1:17" ht="13" x14ac:dyDescent="0.6">
      <c r="A497" s="2" t="s">
        <v>16</v>
      </c>
      <c r="B497" s="2" t="s">
        <v>24</v>
      </c>
      <c r="C497" s="3" t="s">
        <v>40</v>
      </c>
      <c r="D497" s="3" t="s">
        <v>51</v>
      </c>
      <c r="E497" s="24">
        <v>2532</v>
      </c>
      <c r="F497" s="4">
        <v>10</v>
      </c>
      <c r="G497" s="30">
        <v>7</v>
      </c>
      <c r="H497" s="33">
        <v>17724</v>
      </c>
      <c r="I497" s="4">
        <v>1949.6399999999999</v>
      </c>
      <c r="J497" s="4">
        <v>15774.36</v>
      </c>
      <c r="K497" s="4">
        <v>12660</v>
      </c>
      <c r="L497" s="52">
        <v>3114.3599999999997</v>
      </c>
      <c r="M497" s="37">
        <v>41730</v>
      </c>
      <c r="N497" s="6" t="str">
        <f t="shared" si="7"/>
        <v>Q2</v>
      </c>
      <c r="O497" s="6">
        <v>4</v>
      </c>
      <c r="P497" s="3" t="s">
        <v>46</v>
      </c>
      <c r="Q497" s="7" t="s">
        <v>21</v>
      </c>
    </row>
    <row r="498" spans="1:17" ht="13" x14ac:dyDescent="0.6">
      <c r="A498" s="2" t="s">
        <v>30</v>
      </c>
      <c r="B498" s="2" t="s">
        <v>24</v>
      </c>
      <c r="C498" s="3" t="s">
        <v>40</v>
      </c>
      <c r="D498" s="3" t="s">
        <v>51</v>
      </c>
      <c r="E498" s="24">
        <v>1198</v>
      </c>
      <c r="F498" s="4">
        <v>10</v>
      </c>
      <c r="G498" s="30">
        <v>12</v>
      </c>
      <c r="H498" s="33">
        <v>14376</v>
      </c>
      <c r="I498" s="4">
        <v>1581.36</v>
      </c>
      <c r="J498" s="4">
        <v>12794.64</v>
      </c>
      <c r="K498" s="4">
        <v>3594</v>
      </c>
      <c r="L498" s="52">
        <v>9200.64</v>
      </c>
      <c r="M498" s="37">
        <v>41548</v>
      </c>
      <c r="N498" s="6" t="str">
        <f t="shared" si="7"/>
        <v>Q4</v>
      </c>
      <c r="O498" s="6">
        <v>10</v>
      </c>
      <c r="P498" s="3" t="s">
        <v>37</v>
      </c>
      <c r="Q498" s="7" t="s">
        <v>38</v>
      </c>
    </row>
    <row r="499" spans="1:17" ht="13" x14ac:dyDescent="0.6">
      <c r="A499" s="2" t="s">
        <v>23</v>
      </c>
      <c r="B499" s="2" t="s">
        <v>17</v>
      </c>
      <c r="C499" s="3" t="s">
        <v>44</v>
      </c>
      <c r="D499" s="3" t="s">
        <v>51</v>
      </c>
      <c r="E499" s="24">
        <v>384</v>
      </c>
      <c r="F499" s="4">
        <v>120</v>
      </c>
      <c r="G499" s="30">
        <v>15</v>
      </c>
      <c r="H499" s="33">
        <v>5760</v>
      </c>
      <c r="I499" s="4">
        <v>633.59999999999991</v>
      </c>
      <c r="J499" s="4">
        <v>5126.3999999999996</v>
      </c>
      <c r="K499" s="4">
        <v>3840</v>
      </c>
      <c r="L499" s="4">
        <v>1286.3999999999999</v>
      </c>
      <c r="M499" s="37">
        <v>41640</v>
      </c>
      <c r="N499" s="6" t="str">
        <f t="shared" si="7"/>
        <v>Q1</v>
      </c>
      <c r="O499" s="6">
        <v>1</v>
      </c>
      <c r="P499" s="3" t="s">
        <v>20</v>
      </c>
      <c r="Q499" s="7" t="s">
        <v>21</v>
      </c>
    </row>
    <row r="500" spans="1:17" ht="13" x14ac:dyDescent="0.6">
      <c r="A500" s="2" t="s">
        <v>30</v>
      </c>
      <c r="B500" s="2" t="s">
        <v>22</v>
      </c>
      <c r="C500" s="3" t="s">
        <v>44</v>
      </c>
      <c r="D500" s="3" t="s">
        <v>51</v>
      </c>
      <c r="E500" s="24">
        <v>472</v>
      </c>
      <c r="F500" s="4">
        <v>120</v>
      </c>
      <c r="G500" s="30">
        <v>12</v>
      </c>
      <c r="H500" s="33">
        <v>5664</v>
      </c>
      <c r="I500" s="4">
        <v>623.04</v>
      </c>
      <c r="J500" s="4">
        <v>5040.96</v>
      </c>
      <c r="K500" s="4">
        <v>1416</v>
      </c>
      <c r="L500" s="4">
        <v>3624.96</v>
      </c>
      <c r="M500" s="37">
        <v>41913</v>
      </c>
      <c r="N500" s="6" t="str">
        <f t="shared" si="7"/>
        <v>Q4</v>
      </c>
      <c r="O500" s="6">
        <v>10</v>
      </c>
      <c r="P500" s="3" t="s">
        <v>37</v>
      </c>
      <c r="Q500" s="7" t="s">
        <v>21</v>
      </c>
    </row>
    <row r="501" spans="1:17" ht="13" x14ac:dyDescent="0.6">
      <c r="A501" s="2" t="s">
        <v>16</v>
      </c>
      <c r="B501" s="21" t="s">
        <v>54</v>
      </c>
      <c r="C501" s="3" t="s">
        <v>45</v>
      </c>
      <c r="D501" s="3" t="s">
        <v>51</v>
      </c>
      <c r="E501" s="24">
        <v>1579</v>
      </c>
      <c r="F501" s="4">
        <v>250</v>
      </c>
      <c r="G501" s="30">
        <v>7</v>
      </c>
      <c r="H501" s="33">
        <v>11053</v>
      </c>
      <c r="I501" s="4">
        <v>1215.83</v>
      </c>
      <c r="J501" s="4">
        <v>9837.17</v>
      </c>
      <c r="K501" s="4">
        <v>7895</v>
      </c>
      <c r="L501" s="52">
        <v>1942.17</v>
      </c>
      <c r="M501" s="37">
        <v>41699</v>
      </c>
      <c r="N501" s="6" t="str">
        <f t="shared" si="7"/>
        <v>Q1</v>
      </c>
      <c r="O501" s="6">
        <v>3</v>
      </c>
      <c r="P501" s="3" t="s">
        <v>29</v>
      </c>
      <c r="Q501" s="7" t="s">
        <v>21</v>
      </c>
    </row>
    <row r="502" spans="1:17" ht="13" x14ac:dyDescent="0.6">
      <c r="A502" s="2" t="s">
        <v>30</v>
      </c>
      <c r="B502" s="2" t="s">
        <v>26</v>
      </c>
      <c r="C502" s="3" t="s">
        <v>45</v>
      </c>
      <c r="D502" s="3" t="s">
        <v>51</v>
      </c>
      <c r="E502" s="24">
        <v>1005</v>
      </c>
      <c r="F502" s="4">
        <v>250</v>
      </c>
      <c r="G502" s="30">
        <v>12</v>
      </c>
      <c r="H502" s="33">
        <v>12060</v>
      </c>
      <c r="I502" s="4">
        <v>1326.6</v>
      </c>
      <c r="J502" s="4">
        <v>10733.4</v>
      </c>
      <c r="K502" s="4">
        <v>3015</v>
      </c>
      <c r="L502" s="4">
        <v>7718.4</v>
      </c>
      <c r="M502" s="37">
        <v>41518</v>
      </c>
      <c r="N502" s="6" t="str">
        <f t="shared" si="7"/>
        <v>Q3</v>
      </c>
      <c r="O502" s="6">
        <v>9</v>
      </c>
      <c r="P502" s="3" t="s">
        <v>36</v>
      </c>
      <c r="Q502" s="7" t="s">
        <v>38</v>
      </c>
    </row>
    <row r="503" spans="1:17" ht="13" x14ac:dyDescent="0.6">
      <c r="A503" s="2" t="s">
        <v>23</v>
      </c>
      <c r="B503" s="21" t="s">
        <v>54</v>
      </c>
      <c r="C503" s="3" t="s">
        <v>47</v>
      </c>
      <c r="D503" s="3" t="s">
        <v>51</v>
      </c>
      <c r="E503" s="24">
        <v>3199.5</v>
      </c>
      <c r="F503" s="4">
        <v>260</v>
      </c>
      <c r="G503" s="30">
        <v>15</v>
      </c>
      <c r="H503" s="33">
        <v>47992.5</v>
      </c>
      <c r="I503" s="4">
        <v>5279.1749999999993</v>
      </c>
      <c r="J503" s="4">
        <v>42713.324999999997</v>
      </c>
      <c r="K503" s="4">
        <v>31995</v>
      </c>
      <c r="L503" s="52">
        <v>10718.324999999999</v>
      </c>
      <c r="M503" s="37">
        <v>41821</v>
      </c>
      <c r="N503" s="6" t="str">
        <f t="shared" si="7"/>
        <v>Q3</v>
      </c>
      <c r="O503" s="6">
        <v>7</v>
      </c>
      <c r="P503" s="3" t="s">
        <v>32</v>
      </c>
      <c r="Q503" s="7" t="s">
        <v>21</v>
      </c>
    </row>
    <row r="504" spans="1:17" ht="13" x14ac:dyDescent="0.6">
      <c r="A504" s="2" t="s">
        <v>30</v>
      </c>
      <c r="B504" s="2" t="s">
        <v>22</v>
      </c>
      <c r="C504" s="3" t="s">
        <v>47</v>
      </c>
      <c r="D504" s="3" t="s">
        <v>51</v>
      </c>
      <c r="E504" s="24">
        <v>472</v>
      </c>
      <c r="F504" s="4">
        <v>260</v>
      </c>
      <c r="G504" s="30">
        <v>12</v>
      </c>
      <c r="H504" s="33">
        <v>5664</v>
      </c>
      <c r="I504" s="4">
        <v>623.04</v>
      </c>
      <c r="J504" s="4">
        <v>5040.96</v>
      </c>
      <c r="K504" s="4">
        <v>1416</v>
      </c>
      <c r="L504" s="4">
        <v>3624.96</v>
      </c>
      <c r="M504" s="37">
        <v>41913</v>
      </c>
      <c r="N504" s="6" t="str">
        <f t="shared" si="7"/>
        <v>Q4</v>
      </c>
      <c r="O504" s="6">
        <v>10</v>
      </c>
      <c r="P504" s="3" t="s">
        <v>37</v>
      </c>
      <c r="Q504" s="7" t="s">
        <v>21</v>
      </c>
    </row>
    <row r="505" spans="1:17" ht="13" x14ac:dyDescent="0.6">
      <c r="A505" s="2" t="s">
        <v>30</v>
      </c>
      <c r="B505" s="2" t="s">
        <v>17</v>
      </c>
      <c r="C505" s="3" t="s">
        <v>18</v>
      </c>
      <c r="D505" s="3" t="s">
        <v>51</v>
      </c>
      <c r="E505" s="24">
        <v>1937</v>
      </c>
      <c r="F505" s="4">
        <v>3</v>
      </c>
      <c r="G505" s="30">
        <v>12</v>
      </c>
      <c r="H505" s="33">
        <v>23244</v>
      </c>
      <c r="I505" s="4">
        <v>2556.84</v>
      </c>
      <c r="J505" s="4">
        <v>20687.16</v>
      </c>
      <c r="K505" s="4">
        <v>5811</v>
      </c>
      <c r="L505" s="4">
        <v>14876.16</v>
      </c>
      <c r="M505" s="37">
        <v>41671</v>
      </c>
      <c r="N505" s="6" t="str">
        <f t="shared" si="7"/>
        <v>Q1</v>
      </c>
      <c r="O505" s="6">
        <v>2</v>
      </c>
      <c r="P505" s="3" t="s">
        <v>41</v>
      </c>
      <c r="Q505" s="7" t="s">
        <v>21</v>
      </c>
    </row>
    <row r="506" spans="1:17" ht="13" x14ac:dyDescent="0.6">
      <c r="A506" s="2" t="s">
        <v>16</v>
      </c>
      <c r="B506" s="2" t="s">
        <v>22</v>
      </c>
      <c r="C506" s="3" t="s">
        <v>18</v>
      </c>
      <c r="D506" s="3" t="s">
        <v>51</v>
      </c>
      <c r="E506" s="24">
        <v>792</v>
      </c>
      <c r="F506" s="4">
        <v>3</v>
      </c>
      <c r="G506" s="30">
        <v>350</v>
      </c>
      <c r="H506" s="33">
        <v>277200</v>
      </c>
      <c r="I506" s="4">
        <v>30492</v>
      </c>
      <c r="J506" s="4">
        <v>246708</v>
      </c>
      <c r="K506" s="4">
        <v>205920</v>
      </c>
      <c r="L506" s="4">
        <v>40788</v>
      </c>
      <c r="M506" s="37">
        <v>41699</v>
      </c>
      <c r="N506" s="6" t="str">
        <f t="shared" si="7"/>
        <v>Q1</v>
      </c>
      <c r="O506" s="6">
        <v>3</v>
      </c>
      <c r="P506" s="3" t="s">
        <v>29</v>
      </c>
      <c r="Q506" s="7" t="s">
        <v>21</v>
      </c>
    </row>
    <row r="507" spans="1:17" ht="13" x14ac:dyDescent="0.6">
      <c r="A507" s="2" t="s">
        <v>42</v>
      </c>
      <c r="B507" s="2" t="s">
        <v>22</v>
      </c>
      <c r="C507" s="3" t="s">
        <v>18</v>
      </c>
      <c r="D507" s="3" t="s">
        <v>51</v>
      </c>
      <c r="E507" s="24">
        <v>2811</v>
      </c>
      <c r="F507" s="4">
        <v>3</v>
      </c>
      <c r="G507" s="30">
        <v>300</v>
      </c>
      <c r="H507" s="33">
        <v>843300</v>
      </c>
      <c r="I507" s="4">
        <v>92763</v>
      </c>
      <c r="J507" s="4">
        <v>750537</v>
      </c>
      <c r="K507" s="4">
        <v>702750</v>
      </c>
      <c r="L507" s="4">
        <v>47787</v>
      </c>
      <c r="M507" s="37">
        <v>41821</v>
      </c>
      <c r="N507" s="6" t="str">
        <f t="shared" si="7"/>
        <v>Q3</v>
      </c>
      <c r="O507" s="6">
        <v>7</v>
      </c>
      <c r="P507" s="3" t="s">
        <v>32</v>
      </c>
      <c r="Q507" s="7" t="s">
        <v>21</v>
      </c>
    </row>
    <row r="508" spans="1:17" ht="13" x14ac:dyDescent="0.6">
      <c r="A508" s="2" t="s">
        <v>31</v>
      </c>
      <c r="B508" s="2" t="s">
        <v>24</v>
      </c>
      <c r="C508" s="3" t="s">
        <v>18</v>
      </c>
      <c r="D508" s="3" t="s">
        <v>51</v>
      </c>
      <c r="E508" s="24">
        <v>2441</v>
      </c>
      <c r="F508" s="4">
        <v>3</v>
      </c>
      <c r="G508" s="30">
        <v>125</v>
      </c>
      <c r="H508" s="33">
        <v>305125</v>
      </c>
      <c r="I508" s="4">
        <v>33563.75</v>
      </c>
      <c r="J508" s="4">
        <v>271561.25</v>
      </c>
      <c r="K508" s="4">
        <v>292920</v>
      </c>
      <c r="L508" s="52">
        <v>-21358.75</v>
      </c>
      <c r="M508" s="37">
        <v>41913</v>
      </c>
      <c r="N508" s="6" t="str">
        <f t="shared" si="7"/>
        <v>Q4</v>
      </c>
      <c r="O508" s="6">
        <v>10</v>
      </c>
      <c r="P508" s="3" t="s">
        <v>37</v>
      </c>
      <c r="Q508" s="7" t="s">
        <v>21</v>
      </c>
    </row>
    <row r="509" spans="1:17" ht="13" x14ac:dyDescent="0.6">
      <c r="A509" s="2" t="s">
        <v>23</v>
      </c>
      <c r="B509" s="2" t="s">
        <v>17</v>
      </c>
      <c r="C509" s="3" t="s">
        <v>18</v>
      </c>
      <c r="D509" s="3" t="s">
        <v>51</v>
      </c>
      <c r="E509" s="24">
        <v>1560</v>
      </c>
      <c r="F509" s="4">
        <v>3</v>
      </c>
      <c r="G509" s="30">
        <v>15</v>
      </c>
      <c r="H509" s="33">
        <v>23400</v>
      </c>
      <c r="I509" s="4">
        <v>2574</v>
      </c>
      <c r="J509" s="4">
        <v>20826</v>
      </c>
      <c r="K509" s="4">
        <v>15600</v>
      </c>
      <c r="L509" s="4">
        <v>5226</v>
      </c>
      <c r="M509" s="37">
        <v>41579</v>
      </c>
      <c r="N509" s="6" t="str">
        <f t="shared" si="7"/>
        <v>Q4</v>
      </c>
      <c r="O509" s="6">
        <v>11</v>
      </c>
      <c r="P509" s="3" t="s">
        <v>43</v>
      </c>
      <c r="Q509" s="7" t="s">
        <v>38</v>
      </c>
    </row>
    <row r="510" spans="1:17" ht="13" x14ac:dyDescent="0.6">
      <c r="A510" s="2" t="s">
        <v>16</v>
      </c>
      <c r="B510" s="2" t="s">
        <v>26</v>
      </c>
      <c r="C510" s="3" t="s">
        <v>18</v>
      </c>
      <c r="D510" s="3" t="s">
        <v>51</v>
      </c>
      <c r="E510" s="24">
        <v>2706</v>
      </c>
      <c r="F510" s="4">
        <v>3</v>
      </c>
      <c r="G510" s="30">
        <v>7</v>
      </c>
      <c r="H510" s="33">
        <v>18942</v>
      </c>
      <c r="I510" s="4">
        <v>2083.62</v>
      </c>
      <c r="J510" s="4">
        <v>16858.38</v>
      </c>
      <c r="K510" s="4">
        <v>13530</v>
      </c>
      <c r="L510" s="4">
        <v>3328.380000000001</v>
      </c>
      <c r="M510" s="37">
        <v>41579</v>
      </c>
      <c r="N510" s="6" t="str">
        <f t="shared" si="7"/>
        <v>Q4</v>
      </c>
      <c r="O510" s="6">
        <v>11</v>
      </c>
      <c r="P510" s="3" t="s">
        <v>43</v>
      </c>
      <c r="Q510" s="7" t="s">
        <v>38</v>
      </c>
    </row>
    <row r="511" spans="1:17" ht="13" x14ac:dyDescent="0.6">
      <c r="A511" s="2" t="s">
        <v>16</v>
      </c>
      <c r="B511" s="2" t="s">
        <v>22</v>
      </c>
      <c r="C511" s="3" t="s">
        <v>28</v>
      </c>
      <c r="D511" s="3" t="s">
        <v>51</v>
      </c>
      <c r="E511" s="24">
        <v>766</v>
      </c>
      <c r="F511" s="4">
        <v>5</v>
      </c>
      <c r="G511" s="30">
        <v>350</v>
      </c>
      <c r="H511" s="33">
        <v>268100</v>
      </c>
      <c r="I511" s="4">
        <v>29491</v>
      </c>
      <c r="J511" s="4">
        <v>238609</v>
      </c>
      <c r="K511" s="4">
        <v>199160</v>
      </c>
      <c r="L511" s="4">
        <v>39449</v>
      </c>
      <c r="M511" s="37">
        <v>41640</v>
      </c>
      <c r="N511" s="6" t="str">
        <f t="shared" si="7"/>
        <v>Q1</v>
      </c>
      <c r="O511" s="6">
        <v>1</v>
      </c>
      <c r="P511" s="3" t="s">
        <v>20</v>
      </c>
      <c r="Q511" s="7" t="s">
        <v>21</v>
      </c>
    </row>
    <row r="512" spans="1:17" ht="13" x14ac:dyDescent="0.6">
      <c r="A512" s="2" t="s">
        <v>16</v>
      </c>
      <c r="B512" s="2" t="s">
        <v>22</v>
      </c>
      <c r="C512" s="3" t="s">
        <v>28</v>
      </c>
      <c r="D512" s="3" t="s">
        <v>51</v>
      </c>
      <c r="E512" s="24">
        <v>2992</v>
      </c>
      <c r="F512" s="4">
        <v>5</v>
      </c>
      <c r="G512" s="30">
        <v>20</v>
      </c>
      <c r="H512" s="33">
        <v>59840</v>
      </c>
      <c r="I512" s="4">
        <v>6582.4</v>
      </c>
      <c r="J512" s="4">
        <v>53257.599999999999</v>
      </c>
      <c r="K512" s="4">
        <v>29920</v>
      </c>
      <c r="L512" s="4">
        <v>23337.599999999999</v>
      </c>
      <c r="M512" s="37">
        <v>41548</v>
      </c>
      <c r="N512" s="6" t="str">
        <f t="shared" si="7"/>
        <v>Q4</v>
      </c>
      <c r="O512" s="6">
        <v>10</v>
      </c>
      <c r="P512" s="3" t="s">
        <v>37</v>
      </c>
      <c r="Q512" s="7" t="s">
        <v>38</v>
      </c>
    </row>
    <row r="513" spans="1:17" ht="13" x14ac:dyDescent="0.6">
      <c r="A513" s="2" t="s">
        <v>23</v>
      </c>
      <c r="B513" s="2" t="s">
        <v>26</v>
      </c>
      <c r="C513" s="3" t="s">
        <v>28</v>
      </c>
      <c r="D513" s="3" t="s">
        <v>51</v>
      </c>
      <c r="E513" s="24">
        <v>2157</v>
      </c>
      <c r="F513" s="4">
        <v>5</v>
      </c>
      <c r="G513" s="30">
        <v>15</v>
      </c>
      <c r="H513" s="33">
        <v>32355</v>
      </c>
      <c r="I513" s="4">
        <v>3559.05</v>
      </c>
      <c r="J513" s="4">
        <v>28795.95</v>
      </c>
      <c r="K513" s="4">
        <v>21570</v>
      </c>
      <c r="L513" s="4">
        <v>7225.9500000000007</v>
      </c>
      <c r="M513" s="37">
        <v>41974</v>
      </c>
      <c r="N513" s="6" t="str">
        <f t="shared" si="7"/>
        <v>Q4</v>
      </c>
      <c r="O513" s="6">
        <v>12</v>
      </c>
      <c r="P513" s="3" t="s">
        <v>27</v>
      </c>
      <c r="Q513" s="7" t="s">
        <v>21</v>
      </c>
    </row>
    <row r="514" spans="1:17" ht="13" x14ac:dyDescent="0.6">
      <c r="A514" s="2" t="s">
        <v>42</v>
      </c>
      <c r="B514" s="2" t="s">
        <v>17</v>
      </c>
      <c r="C514" s="3" t="s">
        <v>40</v>
      </c>
      <c r="D514" s="3" t="s">
        <v>51</v>
      </c>
      <c r="E514" s="24">
        <v>873</v>
      </c>
      <c r="F514" s="4">
        <v>10</v>
      </c>
      <c r="G514" s="30">
        <v>300</v>
      </c>
      <c r="H514" s="33">
        <v>261900</v>
      </c>
      <c r="I514" s="4">
        <v>28809</v>
      </c>
      <c r="J514" s="4">
        <v>233091</v>
      </c>
      <c r="K514" s="4">
        <v>218250</v>
      </c>
      <c r="L514" s="4">
        <v>14841</v>
      </c>
      <c r="M514" s="37">
        <v>41640</v>
      </c>
      <c r="N514" s="6" t="str">
        <f t="shared" ref="N514:N577" si="8">"Q"&amp;ROUNDUP(MONTH(M514)/3,0)</f>
        <v>Q1</v>
      </c>
      <c r="O514" s="6">
        <v>1</v>
      </c>
      <c r="P514" s="3" t="s">
        <v>20</v>
      </c>
      <c r="Q514" s="7" t="s">
        <v>21</v>
      </c>
    </row>
    <row r="515" spans="1:17" ht="13" x14ac:dyDescent="0.6">
      <c r="A515" s="2" t="s">
        <v>16</v>
      </c>
      <c r="B515" s="2" t="s">
        <v>26</v>
      </c>
      <c r="C515" s="3" t="s">
        <v>40</v>
      </c>
      <c r="D515" s="3" t="s">
        <v>51</v>
      </c>
      <c r="E515" s="24">
        <v>1122</v>
      </c>
      <c r="F515" s="4">
        <v>10</v>
      </c>
      <c r="G515" s="30">
        <v>20</v>
      </c>
      <c r="H515" s="33">
        <v>22440</v>
      </c>
      <c r="I515" s="4">
        <v>2468.4</v>
      </c>
      <c r="J515" s="4">
        <v>19971.599999999999</v>
      </c>
      <c r="K515" s="4">
        <v>11220</v>
      </c>
      <c r="L515" s="4">
        <v>8751.5999999999985</v>
      </c>
      <c r="M515" s="37">
        <v>41699</v>
      </c>
      <c r="N515" s="6" t="str">
        <f t="shared" si="8"/>
        <v>Q1</v>
      </c>
      <c r="O515" s="6">
        <v>3</v>
      </c>
      <c r="P515" s="3" t="s">
        <v>29</v>
      </c>
      <c r="Q515" s="7" t="s">
        <v>21</v>
      </c>
    </row>
    <row r="516" spans="1:17" ht="13" x14ac:dyDescent="0.6">
      <c r="A516" s="2" t="s">
        <v>16</v>
      </c>
      <c r="B516" s="2" t="s">
        <v>17</v>
      </c>
      <c r="C516" s="3" t="s">
        <v>40</v>
      </c>
      <c r="D516" s="3" t="s">
        <v>51</v>
      </c>
      <c r="E516" s="24">
        <v>2104.5</v>
      </c>
      <c r="F516" s="4">
        <v>10</v>
      </c>
      <c r="G516" s="30">
        <v>350</v>
      </c>
      <c r="H516" s="33">
        <v>736575</v>
      </c>
      <c r="I516" s="4">
        <v>81023.25</v>
      </c>
      <c r="J516" s="4">
        <v>655551.75</v>
      </c>
      <c r="K516" s="4">
        <v>547170</v>
      </c>
      <c r="L516" s="4">
        <v>108381.75</v>
      </c>
      <c r="M516" s="37">
        <v>41821</v>
      </c>
      <c r="N516" s="6" t="str">
        <f t="shared" si="8"/>
        <v>Q3</v>
      </c>
      <c r="O516" s="6">
        <v>7</v>
      </c>
      <c r="P516" s="3" t="s">
        <v>32</v>
      </c>
      <c r="Q516" s="7" t="s">
        <v>21</v>
      </c>
    </row>
    <row r="517" spans="1:17" ht="13" x14ac:dyDescent="0.6">
      <c r="A517" s="2" t="s">
        <v>30</v>
      </c>
      <c r="B517" s="2" t="s">
        <v>17</v>
      </c>
      <c r="C517" s="3" t="s">
        <v>40</v>
      </c>
      <c r="D517" s="3" t="s">
        <v>51</v>
      </c>
      <c r="E517" s="24">
        <v>4026</v>
      </c>
      <c r="F517" s="4">
        <v>10</v>
      </c>
      <c r="G517" s="30">
        <v>12</v>
      </c>
      <c r="H517" s="33">
        <v>48312</v>
      </c>
      <c r="I517" s="4">
        <v>5314.32</v>
      </c>
      <c r="J517" s="4">
        <v>42997.68</v>
      </c>
      <c r="K517" s="4">
        <v>12078</v>
      </c>
      <c r="L517" s="4">
        <v>30919.68</v>
      </c>
      <c r="M517" s="37">
        <v>41821</v>
      </c>
      <c r="N517" s="6" t="str">
        <f t="shared" si="8"/>
        <v>Q3</v>
      </c>
      <c r="O517" s="6">
        <v>7</v>
      </c>
      <c r="P517" s="3" t="s">
        <v>32</v>
      </c>
      <c r="Q517" s="7" t="s">
        <v>21</v>
      </c>
    </row>
    <row r="518" spans="1:17" ht="13" x14ac:dyDescent="0.6">
      <c r="A518" s="2" t="s">
        <v>30</v>
      </c>
      <c r="B518" s="2" t="s">
        <v>24</v>
      </c>
      <c r="C518" s="3" t="s">
        <v>40</v>
      </c>
      <c r="D518" s="3" t="s">
        <v>51</v>
      </c>
      <c r="E518" s="24">
        <v>2425.5</v>
      </c>
      <c r="F518" s="4">
        <v>10</v>
      </c>
      <c r="G518" s="30">
        <v>12</v>
      </c>
      <c r="H518" s="33">
        <v>29106</v>
      </c>
      <c r="I518" s="4">
        <v>3201.66</v>
      </c>
      <c r="J518" s="4">
        <v>25904.340000000004</v>
      </c>
      <c r="K518" s="4">
        <v>7276.5</v>
      </c>
      <c r="L518" s="52">
        <v>18627.840000000004</v>
      </c>
      <c r="M518" s="37">
        <v>41821</v>
      </c>
      <c r="N518" s="6" t="str">
        <f t="shared" si="8"/>
        <v>Q3</v>
      </c>
      <c r="O518" s="6">
        <v>7</v>
      </c>
      <c r="P518" s="3" t="s">
        <v>32</v>
      </c>
      <c r="Q518" s="7" t="s">
        <v>21</v>
      </c>
    </row>
    <row r="519" spans="1:17" ht="13" x14ac:dyDescent="0.6">
      <c r="A519" s="2" t="s">
        <v>16</v>
      </c>
      <c r="B519" s="2" t="s">
        <v>17</v>
      </c>
      <c r="C519" s="3" t="s">
        <v>40</v>
      </c>
      <c r="D519" s="3" t="s">
        <v>51</v>
      </c>
      <c r="E519" s="24">
        <v>2394</v>
      </c>
      <c r="F519" s="4">
        <v>10</v>
      </c>
      <c r="G519" s="30">
        <v>20</v>
      </c>
      <c r="H519" s="33">
        <v>47880</v>
      </c>
      <c r="I519" s="4">
        <v>5266.8</v>
      </c>
      <c r="J519" s="4">
        <v>42613.2</v>
      </c>
      <c r="K519" s="4">
        <v>23940</v>
      </c>
      <c r="L519" s="4">
        <v>18673.199999999997</v>
      </c>
      <c r="M519" s="37">
        <v>41852</v>
      </c>
      <c r="N519" s="6" t="str">
        <f t="shared" si="8"/>
        <v>Q3</v>
      </c>
      <c r="O519" s="6">
        <v>8</v>
      </c>
      <c r="P519" s="3" t="s">
        <v>35</v>
      </c>
      <c r="Q519" s="7" t="s">
        <v>21</v>
      </c>
    </row>
    <row r="520" spans="1:17" ht="13" x14ac:dyDescent="0.6">
      <c r="A520" s="2" t="s">
        <v>23</v>
      </c>
      <c r="B520" s="2" t="s">
        <v>26</v>
      </c>
      <c r="C520" s="3" t="s">
        <v>40</v>
      </c>
      <c r="D520" s="3" t="s">
        <v>51</v>
      </c>
      <c r="E520" s="24">
        <v>1984</v>
      </c>
      <c r="F520" s="4">
        <v>10</v>
      </c>
      <c r="G520" s="30">
        <v>15</v>
      </c>
      <c r="H520" s="33">
        <v>29760</v>
      </c>
      <c r="I520" s="4">
        <v>3273.6</v>
      </c>
      <c r="J520" s="4">
        <v>26486.400000000001</v>
      </c>
      <c r="K520" s="4">
        <v>19840</v>
      </c>
      <c r="L520" s="4">
        <v>6646.4000000000015</v>
      </c>
      <c r="M520" s="37">
        <v>41852</v>
      </c>
      <c r="N520" s="6" t="str">
        <f t="shared" si="8"/>
        <v>Q3</v>
      </c>
      <c r="O520" s="6">
        <v>8</v>
      </c>
      <c r="P520" s="3" t="s">
        <v>35</v>
      </c>
      <c r="Q520" s="7" t="s">
        <v>21</v>
      </c>
    </row>
    <row r="521" spans="1:17" ht="13" x14ac:dyDescent="0.6">
      <c r="A521" s="2" t="s">
        <v>31</v>
      </c>
      <c r="B521" s="2" t="s">
        <v>24</v>
      </c>
      <c r="C521" s="3" t="s">
        <v>40</v>
      </c>
      <c r="D521" s="3" t="s">
        <v>51</v>
      </c>
      <c r="E521" s="24">
        <v>2441</v>
      </c>
      <c r="F521" s="4">
        <v>10</v>
      </c>
      <c r="G521" s="30">
        <v>125</v>
      </c>
      <c r="H521" s="33">
        <v>305125</v>
      </c>
      <c r="I521" s="4">
        <v>33563.75</v>
      </c>
      <c r="J521" s="4">
        <v>271561.25</v>
      </c>
      <c r="K521" s="4">
        <v>292920</v>
      </c>
      <c r="L521" s="52">
        <v>-21358.75</v>
      </c>
      <c r="M521" s="37">
        <v>41913</v>
      </c>
      <c r="N521" s="6" t="str">
        <f t="shared" si="8"/>
        <v>Q4</v>
      </c>
      <c r="O521" s="6">
        <v>10</v>
      </c>
      <c r="P521" s="3" t="s">
        <v>37</v>
      </c>
      <c r="Q521" s="7" t="s">
        <v>21</v>
      </c>
    </row>
    <row r="522" spans="1:17" ht="13" x14ac:dyDescent="0.6">
      <c r="A522" s="2" t="s">
        <v>16</v>
      </c>
      <c r="B522" s="2" t="s">
        <v>22</v>
      </c>
      <c r="C522" s="3" t="s">
        <v>40</v>
      </c>
      <c r="D522" s="3" t="s">
        <v>51</v>
      </c>
      <c r="E522" s="24">
        <v>2992</v>
      </c>
      <c r="F522" s="4">
        <v>10</v>
      </c>
      <c r="G522" s="30">
        <v>20</v>
      </c>
      <c r="H522" s="33">
        <v>59840</v>
      </c>
      <c r="I522" s="4">
        <v>6582.4</v>
      </c>
      <c r="J522" s="4">
        <v>53257.599999999999</v>
      </c>
      <c r="K522" s="4">
        <v>29920</v>
      </c>
      <c r="L522" s="4">
        <v>23337.599999999999</v>
      </c>
      <c r="M522" s="37">
        <v>41548</v>
      </c>
      <c r="N522" s="6" t="str">
        <f t="shared" si="8"/>
        <v>Q4</v>
      </c>
      <c r="O522" s="6">
        <v>10</v>
      </c>
      <c r="P522" s="3" t="s">
        <v>37</v>
      </c>
      <c r="Q522" s="7" t="s">
        <v>38</v>
      </c>
    </row>
    <row r="523" spans="1:17" ht="13" x14ac:dyDescent="0.6">
      <c r="A523" s="2" t="s">
        <v>42</v>
      </c>
      <c r="B523" s="2" t="s">
        <v>17</v>
      </c>
      <c r="C523" s="3" t="s">
        <v>40</v>
      </c>
      <c r="D523" s="3" t="s">
        <v>51</v>
      </c>
      <c r="E523" s="24">
        <v>1366</v>
      </c>
      <c r="F523" s="4">
        <v>10</v>
      </c>
      <c r="G523" s="30">
        <v>300</v>
      </c>
      <c r="H523" s="33">
        <v>409800</v>
      </c>
      <c r="I523" s="4">
        <v>45078</v>
      </c>
      <c r="J523" s="4">
        <v>364722</v>
      </c>
      <c r="K523" s="4">
        <v>341500</v>
      </c>
      <c r="L523" s="4">
        <v>23222</v>
      </c>
      <c r="M523" s="37">
        <v>41944</v>
      </c>
      <c r="N523" s="6" t="str">
        <f t="shared" si="8"/>
        <v>Q4</v>
      </c>
      <c r="O523" s="6">
        <v>11</v>
      </c>
      <c r="P523" s="3" t="s">
        <v>43</v>
      </c>
      <c r="Q523" s="7" t="s">
        <v>21</v>
      </c>
    </row>
    <row r="524" spans="1:17" ht="13" x14ac:dyDescent="0.6">
      <c r="A524" s="2" t="s">
        <v>16</v>
      </c>
      <c r="B524" s="2" t="s">
        <v>24</v>
      </c>
      <c r="C524" s="3" t="s">
        <v>44</v>
      </c>
      <c r="D524" s="3" t="s">
        <v>51</v>
      </c>
      <c r="E524" s="24">
        <v>2805</v>
      </c>
      <c r="F524" s="4">
        <v>120</v>
      </c>
      <c r="G524" s="30">
        <v>20</v>
      </c>
      <c r="H524" s="33">
        <v>56100</v>
      </c>
      <c r="I524" s="4">
        <v>6171</v>
      </c>
      <c r="J524" s="4">
        <v>49929</v>
      </c>
      <c r="K524" s="4">
        <v>28050</v>
      </c>
      <c r="L524" s="52">
        <v>21879</v>
      </c>
      <c r="M524" s="37">
        <v>41518</v>
      </c>
      <c r="N524" s="6" t="str">
        <f t="shared" si="8"/>
        <v>Q3</v>
      </c>
      <c r="O524" s="6">
        <v>9</v>
      </c>
      <c r="P524" s="3" t="s">
        <v>36</v>
      </c>
      <c r="Q524" s="7" t="s">
        <v>38</v>
      </c>
    </row>
    <row r="525" spans="1:17" ht="13" x14ac:dyDescent="0.6">
      <c r="A525" s="2" t="s">
        <v>23</v>
      </c>
      <c r="B525" s="2" t="s">
        <v>26</v>
      </c>
      <c r="C525" s="3" t="s">
        <v>44</v>
      </c>
      <c r="D525" s="3" t="s">
        <v>51</v>
      </c>
      <c r="E525" s="24">
        <v>655</v>
      </c>
      <c r="F525" s="4">
        <v>120</v>
      </c>
      <c r="G525" s="30">
        <v>15</v>
      </c>
      <c r="H525" s="33">
        <v>9825</v>
      </c>
      <c r="I525" s="4">
        <v>1080.75</v>
      </c>
      <c r="J525" s="4">
        <v>8744.25</v>
      </c>
      <c r="K525" s="4">
        <v>6550</v>
      </c>
      <c r="L525" s="4">
        <v>2194.25</v>
      </c>
      <c r="M525" s="37">
        <v>41518</v>
      </c>
      <c r="N525" s="6" t="str">
        <f t="shared" si="8"/>
        <v>Q3</v>
      </c>
      <c r="O525" s="6">
        <v>9</v>
      </c>
      <c r="P525" s="3" t="s">
        <v>36</v>
      </c>
      <c r="Q525" s="7" t="s">
        <v>38</v>
      </c>
    </row>
    <row r="526" spans="1:17" ht="13" x14ac:dyDescent="0.6">
      <c r="A526" s="2" t="s">
        <v>16</v>
      </c>
      <c r="B526" s="2" t="s">
        <v>26</v>
      </c>
      <c r="C526" s="3" t="s">
        <v>44</v>
      </c>
      <c r="D526" s="3" t="s">
        <v>51</v>
      </c>
      <c r="E526" s="24">
        <v>344</v>
      </c>
      <c r="F526" s="4">
        <v>120</v>
      </c>
      <c r="G526" s="30">
        <v>350</v>
      </c>
      <c r="H526" s="33">
        <v>120400</v>
      </c>
      <c r="I526" s="4">
        <v>13244</v>
      </c>
      <c r="J526" s="4">
        <v>107156</v>
      </c>
      <c r="K526" s="4">
        <v>89440</v>
      </c>
      <c r="L526" s="4">
        <v>17716</v>
      </c>
      <c r="M526" s="37">
        <v>41548</v>
      </c>
      <c r="N526" s="6" t="str">
        <f t="shared" si="8"/>
        <v>Q4</v>
      </c>
      <c r="O526" s="6">
        <v>10</v>
      </c>
      <c r="P526" s="3" t="s">
        <v>37</v>
      </c>
      <c r="Q526" s="7" t="s">
        <v>38</v>
      </c>
    </row>
    <row r="527" spans="1:17" ht="13" x14ac:dyDescent="0.6">
      <c r="A527" s="2" t="s">
        <v>16</v>
      </c>
      <c r="B527" s="2" t="s">
        <v>17</v>
      </c>
      <c r="C527" s="3" t="s">
        <v>44</v>
      </c>
      <c r="D527" s="3" t="s">
        <v>51</v>
      </c>
      <c r="E527" s="24">
        <v>1808</v>
      </c>
      <c r="F527" s="4">
        <v>120</v>
      </c>
      <c r="G527" s="30">
        <v>7</v>
      </c>
      <c r="H527" s="33">
        <v>12656</v>
      </c>
      <c r="I527" s="4">
        <v>1392.16</v>
      </c>
      <c r="J527" s="4">
        <v>11263.84</v>
      </c>
      <c r="K527" s="4">
        <v>9040</v>
      </c>
      <c r="L527" s="4">
        <v>2223.84</v>
      </c>
      <c r="M527" s="37">
        <v>41944</v>
      </c>
      <c r="N527" s="6" t="str">
        <f t="shared" si="8"/>
        <v>Q4</v>
      </c>
      <c r="O527" s="6">
        <v>11</v>
      </c>
      <c r="P527" s="3" t="s">
        <v>43</v>
      </c>
      <c r="Q527" s="7" t="s">
        <v>21</v>
      </c>
    </row>
    <row r="528" spans="1:17" ht="13" x14ac:dyDescent="0.6">
      <c r="A528" s="2" t="s">
        <v>30</v>
      </c>
      <c r="B528" s="2" t="s">
        <v>24</v>
      </c>
      <c r="C528" s="3" t="s">
        <v>45</v>
      </c>
      <c r="D528" s="3" t="s">
        <v>51</v>
      </c>
      <c r="E528" s="24">
        <v>1734</v>
      </c>
      <c r="F528" s="4">
        <v>250</v>
      </c>
      <c r="G528" s="30">
        <v>12</v>
      </c>
      <c r="H528" s="33">
        <v>20808</v>
      </c>
      <c r="I528" s="4">
        <v>2288.88</v>
      </c>
      <c r="J528" s="4">
        <v>18519.12</v>
      </c>
      <c r="K528" s="4">
        <v>5202</v>
      </c>
      <c r="L528" s="52">
        <v>13317.119999999999</v>
      </c>
      <c r="M528" s="37">
        <v>41640</v>
      </c>
      <c r="N528" s="6" t="str">
        <f t="shared" si="8"/>
        <v>Q1</v>
      </c>
      <c r="O528" s="6">
        <v>1</v>
      </c>
      <c r="P528" s="3" t="s">
        <v>20</v>
      </c>
      <c r="Q528" s="7" t="s">
        <v>21</v>
      </c>
    </row>
    <row r="529" spans="1:17" ht="13" x14ac:dyDescent="0.6">
      <c r="A529" s="2" t="s">
        <v>31</v>
      </c>
      <c r="B529" s="2" t="s">
        <v>26</v>
      </c>
      <c r="C529" s="3" t="s">
        <v>45</v>
      </c>
      <c r="D529" s="3" t="s">
        <v>51</v>
      </c>
      <c r="E529" s="24">
        <v>554</v>
      </c>
      <c r="F529" s="4">
        <v>250</v>
      </c>
      <c r="G529" s="30">
        <v>125</v>
      </c>
      <c r="H529" s="33">
        <v>69250</v>
      </c>
      <c r="I529" s="4">
        <v>7617.5</v>
      </c>
      <c r="J529" s="4">
        <v>61632.5</v>
      </c>
      <c r="K529" s="4">
        <v>66480</v>
      </c>
      <c r="L529" s="4">
        <v>-4847.5</v>
      </c>
      <c r="M529" s="37">
        <v>41640</v>
      </c>
      <c r="N529" s="6" t="str">
        <f t="shared" si="8"/>
        <v>Q1</v>
      </c>
      <c r="O529" s="6">
        <v>1</v>
      </c>
      <c r="P529" s="3" t="s">
        <v>20</v>
      </c>
      <c r="Q529" s="7" t="s">
        <v>21</v>
      </c>
    </row>
    <row r="530" spans="1:17" ht="13" x14ac:dyDescent="0.6">
      <c r="A530" s="2" t="s">
        <v>16</v>
      </c>
      <c r="B530" s="2" t="s">
        <v>17</v>
      </c>
      <c r="C530" s="3" t="s">
        <v>45</v>
      </c>
      <c r="D530" s="3" t="s">
        <v>51</v>
      </c>
      <c r="E530" s="24">
        <v>2935</v>
      </c>
      <c r="F530" s="4">
        <v>250</v>
      </c>
      <c r="G530" s="30">
        <v>20</v>
      </c>
      <c r="H530" s="33">
        <v>58700</v>
      </c>
      <c r="I530" s="4">
        <v>6457</v>
      </c>
      <c r="J530" s="4">
        <v>52243</v>
      </c>
      <c r="K530" s="4">
        <v>29350</v>
      </c>
      <c r="L530" s="4">
        <v>22893</v>
      </c>
      <c r="M530" s="37">
        <v>41579</v>
      </c>
      <c r="N530" s="6" t="str">
        <f t="shared" si="8"/>
        <v>Q4</v>
      </c>
      <c r="O530" s="6">
        <v>11</v>
      </c>
      <c r="P530" s="3" t="s">
        <v>43</v>
      </c>
      <c r="Q530" s="7" t="s">
        <v>38</v>
      </c>
    </row>
    <row r="531" spans="1:17" ht="13" x14ac:dyDescent="0.6">
      <c r="A531" s="2" t="s">
        <v>31</v>
      </c>
      <c r="B531" s="2" t="s">
        <v>22</v>
      </c>
      <c r="C531" s="3" t="s">
        <v>47</v>
      </c>
      <c r="D531" s="3" t="s">
        <v>51</v>
      </c>
      <c r="E531" s="24">
        <v>3165</v>
      </c>
      <c r="F531" s="4">
        <v>260</v>
      </c>
      <c r="G531" s="30">
        <v>125</v>
      </c>
      <c r="H531" s="33">
        <v>395625</v>
      </c>
      <c r="I531" s="4">
        <v>43518.75</v>
      </c>
      <c r="J531" s="4">
        <v>352106.25</v>
      </c>
      <c r="K531" s="4">
        <v>379800</v>
      </c>
      <c r="L531" s="4">
        <v>-27693.75</v>
      </c>
      <c r="M531" s="37">
        <v>41640</v>
      </c>
      <c r="N531" s="6" t="str">
        <f t="shared" si="8"/>
        <v>Q1</v>
      </c>
      <c r="O531" s="6">
        <v>1</v>
      </c>
      <c r="P531" s="3" t="s">
        <v>20</v>
      </c>
      <c r="Q531" s="7" t="s">
        <v>21</v>
      </c>
    </row>
    <row r="532" spans="1:17" ht="13" x14ac:dyDescent="0.6">
      <c r="A532" s="2" t="s">
        <v>16</v>
      </c>
      <c r="B532" s="2" t="s">
        <v>26</v>
      </c>
      <c r="C532" s="3" t="s">
        <v>47</v>
      </c>
      <c r="D532" s="3" t="s">
        <v>51</v>
      </c>
      <c r="E532" s="24">
        <v>2629</v>
      </c>
      <c r="F532" s="4">
        <v>260</v>
      </c>
      <c r="G532" s="30">
        <v>20</v>
      </c>
      <c r="H532" s="33">
        <v>52580</v>
      </c>
      <c r="I532" s="4">
        <v>5783.8</v>
      </c>
      <c r="J532" s="4">
        <v>46796.2</v>
      </c>
      <c r="K532" s="4">
        <v>26290</v>
      </c>
      <c r="L532" s="4">
        <v>20506.199999999997</v>
      </c>
      <c r="M532" s="37">
        <v>41640</v>
      </c>
      <c r="N532" s="6" t="str">
        <f t="shared" si="8"/>
        <v>Q1</v>
      </c>
      <c r="O532" s="6">
        <v>1</v>
      </c>
      <c r="P532" s="3" t="s">
        <v>20</v>
      </c>
      <c r="Q532" s="7" t="s">
        <v>21</v>
      </c>
    </row>
    <row r="533" spans="1:17" ht="13" x14ac:dyDescent="0.6">
      <c r="A533" s="2" t="s">
        <v>31</v>
      </c>
      <c r="B533" s="2" t="s">
        <v>24</v>
      </c>
      <c r="C533" s="3" t="s">
        <v>47</v>
      </c>
      <c r="D533" s="3" t="s">
        <v>51</v>
      </c>
      <c r="E533" s="24">
        <v>1433</v>
      </c>
      <c r="F533" s="4">
        <v>260</v>
      </c>
      <c r="G533" s="30">
        <v>125</v>
      </c>
      <c r="H533" s="33">
        <v>179125</v>
      </c>
      <c r="I533" s="4">
        <v>19703.75</v>
      </c>
      <c r="J533" s="4">
        <v>159421.25</v>
      </c>
      <c r="K533" s="4">
        <v>171960</v>
      </c>
      <c r="L533" s="52">
        <v>-12538.75</v>
      </c>
      <c r="M533" s="37">
        <v>41760</v>
      </c>
      <c r="N533" s="6" t="str">
        <f t="shared" si="8"/>
        <v>Q2</v>
      </c>
      <c r="O533" s="6">
        <v>5</v>
      </c>
      <c r="P533" s="3" t="s">
        <v>49</v>
      </c>
      <c r="Q533" s="7" t="s">
        <v>21</v>
      </c>
    </row>
    <row r="534" spans="1:17" ht="13" x14ac:dyDescent="0.6">
      <c r="A534" s="2" t="s">
        <v>31</v>
      </c>
      <c r="B534" s="2" t="s">
        <v>26</v>
      </c>
      <c r="C534" s="3" t="s">
        <v>47</v>
      </c>
      <c r="D534" s="3" t="s">
        <v>51</v>
      </c>
      <c r="E534" s="24">
        <v>947</v>
      </c>
      <c r="F534" s="4">
        <v>260</v>
      </c>
      <c r="G534" s="30">
        <v>125</v>
      </c>
      <c r="H534" s="33">
        <v>118375</v>
      </c>
      <c r="I534" s="4">
        <v>13021.25</v>
      </c>
      <c r="J534" s="4">
        <v>105353.75</v>
      </c>
      <c r="K534" s="4">
        <v>113640</v>
      </c>
      <c r="L534" s="4">
        <v>-8286.25</v>
      </c>
      <c r="M534" s="37">
        <v>41518</v>
      </c>
      <c r="N534" s="6" t="str">
        <f t="shared" si="8"/>
        <v>Q3</v>
      </c>
      <c r="O534" s="6">
        <v>9</v>
      </c>
      <c r="P534" s="3" t="s">
        <v>36</v>
      </c>
      <c r="Q534" s="7" t="s">
        <v>38</v>
      </c>
    </row>
    <row r="535" spans="1:17" ht="13" x14ac:dyDescent="0.6">
      <c r="A535" s="2" t="s">
        <v>16</v>
      </c>
      <c r="B535" s="2" t="s">
        <v>26</v>
      </c>
      <c r="C535" s="3" t="s">
        <v>47</v>
      </c>
      <c r="D535" s="3" t="s">
        <v>51</v>
      </c>
      <c r="E535" s="24">
        <v>344</v>
      </c>
      <c r="F535" s="4">
        <v>260</v>
      </c>
      <c r="G535" s="30">
        <v>350</v>
      </c>
      <c r="H535" s="33">
        <v>120400</v>
      </c>
      <c r="I535" s="4">
        <v>13244</v>
      </c>
      <c r="J535" s="4">
        <v>107156</v>
      </c>
      <c r="K535" s="4">
        <v>89440</v>
      </c>
      <c r="L535" s="4">
        <v>17716</v>
      </c>
      <c r="M535" s="37">
        <v>41548</v>
      </c>
      <c r="N535" s="6" t="str">
        <f t="shared" si="8"/>
        <v>Q4</v>
      </c>
      <c r="O535" s="6">
        <v>10</v>
      </c>
      <c r="P535" s="3" t="s">
        <v>37</v>
      </c>
      <c r="Q535" s="7" t="s">
        <v>38</v>
      </c>
    </row>
    <row r="536" spans="1:17" ht="13" x14ac:dyDescent="0.6">
      <c r="A536" s="2" t="s">
        <v>23</v>
      </c>
      <c r="B536" s="2" t="s">
        <v>26</v>
      </c>
      <c r="C536" s="3" t="s">
        <v>47</v>
      </c>
      <c r="D536" s="3" t="s">
        <v>51</v>
      </c>
      <c r="E536" s="24">
        <v>2157</v>
      </c>
      <c r="F536" s="4">
        <v>260</v>
      </c>
      <c r="G536" s="30">
        <v>15</v>
      </c>
      <c r="H536" s="33">
        <v>32355</v>
      </c>
      <c r="I536" s="4">
        <v>3559.05</v>
      </c>
      <c r="J536" s="4">
        <v>28795.95</v>
      </c>
      <c r="K536" s="4">
        <v>21570</v>
      </c>
      <c r="L536" s="4">
        <v>7225.9500000000007</v>
      </c>
      <c r="M536" s="37">
        <v>41974</v>
      </c>
      <c r="N536" s="6" t="str">
        <f t="shared" si="8"/>
        <v>Q4</v>
      </c>
      <c r="O536" s="6">
        <v>12</v>
      </c>
      <c r="P536" s="3" t="s">
        <v>27</v>
      </c>
      <c r="Q536" s="7" t="s">
        <v>21</v>
      </c>
    </row>
    <row r="537" spans="1:17" ht="13" x14ac:dyDescent="0.6">
      <c r="A537" s="2" t="s">
        <v>16</v>
      </c>
      <c r="B537" s="21" t="s">
        <v>54</v>
      </c>
      <c r="C537" s="3" t="s">
        <v>40</v>
      </c>
      <c r="D537" s="3" t="s">
        <v>51</v>
      </c>
      <c r="E537" s="24">
        <v>380</v>
      </c>
      <c r="F537" s="4">
        <v>10</v>
      </c>
      <c r="G537" s="30">
        <v>7</v>
      </c>
      <c r="H537" s="33">
        <v>2660</v>
      </c>
      <c r="I537" s="4">
        <v>292.60000000000002</v>
      </c>
      <c r="J537" s="4">
        <v>2367.4</v>
      </c>
      <c r="K537" s="4">
        <v>1900</v>
      </c>
      <c r="L537" s="52">
        <v>467.40000000000009</v>
      </c>
      <c r="M537" s="37">
        <v>41518</v>
      </c>
      <c r="N537" s="6" t="str">
        <f t="shared" si="8"/>
        <v>Q3</v>
      </c>
      <c r="O537" s="6">
        <v>9</v>
      </c>
      <c r="P537" s="3" t="s">
        <v>36</v>
      </c>
      <c r="Q537" s="7" t="s">
        <v>38</v>
      </c>
    </row>
    <row r="538" spans="1:17" ht="13" x14ac:dyDescent="0.6">
      <c r="A538" s="2" t="s">
        <v>16</v>
      </c>
      <c r="B538" s="2" t="s">
        <v>26</v>
      </c>
      <c r="C538" s="3" t="s">
        <v>18</v>
      </c>
      <c r="D538" s="3" t="s">
        <v>51</v>
      </c>
      <c r="E538" s="24">
        <v>886</v>
      </c>
      <c r="F538" s="4">
        <v>3</v>
      </c>
      <c r="G538" s="30">
        <v>350</v>
      </c>
      <c r="H538" s="33">
        <v>310100</v>
      </c>
      <c r="I538" s="4">
        <v>37212</v>
      </c>
      <c r="J538" s="4">
        <v>272888</v>
      </c>
      <c r="K538" s="4">
        <v>230360</v>
      </c>
      <c r="L538" s="4">
        <v>42528</v>
      </c>
      <c r="M538" s="37">
        <v>41791</v>
      </c>
      <c r="N538" s="6" t="str">
        <f t="shared" si="8"/>
        <v>Q2</v>
      </c>
      <c r="O538" s="6">
        <v>6</v>
      </c>
      <c r="P538" s="3" t="s">
        <v>25</v>
      </c>
      <c r="Q538" s="7" t="s">
        <v>21</v>
      </c>
    </row>
    <row r="539" spans="1:17" ht="13" x14ac:dyDescent="0.6">
      <c r="A539" s="2" t="s">
        <v>31</v>
      </c>
      <c r="B539" s="2" t="s">
        <v>17</v>
      </c>
      <c r="C539" s="3" t="s">
        <v>18</v>
      </c>
      <c r="D539" s="3" t="s">
        <v>51</v>
      </c>
      <c r="E539" s="24">
        <v>2416</v>
      </c>
      <c r="F539" s="4">
        <v>3</v>
      </c>
      <c r="G539" s="30">
        <v>125</v>
      </c>
      <c r="H539" s="33">
        <v>302000</v>
      </c>
      <c r="I539" s="4">
        <v>36240</v>
      </c>
      <c r="J539" s="4">
        <v>265760</v>
      </c>
      <c r="K539" s="4">
        <v>289920</v>
      </c>
      <c r="L539" s="4">
        <v>-24160</v>
      </c>
      <c r="M539" s="37">
        <v>41518</v>
      </c>
      <c r="N539" s="6" t="str">
        <f t="shared" si="8"/>
        <v>Q3</v>
      </c>
      <c r="O539" s="6">
        <v>9</v>
      </c>
      <c r="P539" s="3" t="s">
        <v>36</v>
      </c>
      <c r="Q539" s="7" t="s">
        <v>38</v>
      </c>
    </row>
    <row r="540" spans="1:17" ht="13" x14ac:dyDescent="0.6">
      <c r="A540" s="2" t="s">
        <v>31</v>
      </c>
      <c r="B540" s="2" t="s">
        <v>26</v>
      </c>
      <c r="C540" s="3" t="s">
        <v>18</v>
      </c>
      <c r="D540" s="3" t="s">
        <v>51</v>
      </c>
      <c r="E540" s="24">
        <v>2156</v>
      </c>
      <c r="F540" s="4">
        <v>3</v>
      </c>
      <c r="G540" s="30">
        <v>125</v>
      </c>
      <c r="H540" s="33">
        <v>269500</v>
      </c>
      <c r="I540" s="4">
        <v>32340</v>
      </c>
      <c r="J540" s="4">
        <v>237160</v>
      </c>
      <c r="K540" s="4">
        <v>258720</v>
      </c>
      <c r="L540" s="4">
        <v>-21560</v>
      </c>
      <c r="M540" s="37">
        <v>41913</v>
      </c>
      <c r="N540" s="6" t="str">
        <f t="shared" si="8"/>
        <v>Q4</v>
      </c>
      <c r="O540" s="6">
        <v>10</v>
      </c>
      <c r="P540" s="3" t="s">
        <v>37</v>
      </c>
      <c r="Q540" s="7" t="s">
        <v>21</v>
      </c>
    </row>
    <row r="541" spans="1:17" ht="13" x14ac:dyDescent="0.6">
      <c r="A541" s="2" t="s">
        <v>23</v>
      </c>
      <c r="B541" s="2" t="s">
        <v>17</v>
      </c>
      <c r="C541" s="3" t="s">
        <v>18</v>
      </c>
      <c r="D541" s="3" t="s">
        <v>51</v>
      </c>
      <c r="E541" s="24">
        <v>2689</v>
      </c>
      <c r="F541" s="4">
        <v>3</v>
      </c>
      <c r="G541" s="30">
        <v>15</v>
      </c>
      <c r="H541" s="33">
        <v>40335</v>
      </c>
      <c r="I541" s="4">
        <v>4840.2</v>
      </c>
      <c r="J541" s="4">
        <v>35494.800000000003</v>
      </c>
      <c r="K541" s="4">
        <v>26890</v>
      </c>
      <c r="L541" s="4">
        <v>8604.8000000000029</v>
      </c>
      <c r="M541" s="37">
        <v>41944</v>
      </c>
      <c r="N541" s="6" t="str">
        <f t="shared" si="8"/>
        <v>Q4</v>
      </c>
      <c r="O541" s="6">
        <v>11</v>
      </c>
      <c r="P541" s="3" t="s">
        <v>43</v>
      </c>
      <c r="Q541" s="7" t="s">
        <v>21</v>
      </c>
    </row>
    <row r="542" spans="1:17" ht="13" x14ac:dyDescent="0.6">
      <c r="A542" s="2" t="s">
        <v>23</v>
      </c>
      <c r="B542" s="21" t="s">
        <v>54</v>
      </c>
      <c r="C542" s="3" t="s">
        <v>28</v>
      </c>
      <c r="D542" s="3" t="s">
        <v>51</v>
      </c>
      <c r="E542" s="24">
        <v>677</v>
      </c>
      <c r="F542" s="4">
        <v>5</v>
      </c>
      <c r="G542" s="30">
        <v>15</v>
      </c>
      <c r="H542" s="33">
        <v>10155</v>
      </c>
      <c r="I542" s="4">
        <v>1218.5999999999999</v>
      </c>
      <c r="J542" s="4">
        <v>8936.4</v>
      </c>
      <c r="K542" s="4">
        <v>6770</v>
      </c>
      <c r="L542" s="52">
        <v>2166.3999999999996</v>
      </c>
      <c r="M542" s="37">
        <v>41699</v>
      </c>
      <c r="N542" s="6" t="str">
        <f t="shared" si="8"/>
        <v>Q1</v>
      </c>
      <c r="O542" s="6">
        <v>3</v>
      </c>
      <c r="P542" s="3" t="s">
        <v>29</v>
      </c>
      <c r="Q542" s="7" t="s">
        <v>21</v>
      </c>
    </row>
    <row r="543" spans="1:17" ht="13" x14ac:dyDescent="0.6">
      <c r="A543" s="2" t="s">
        <v>42</v>
      </c>
      <c r="B543" s="2" t="s">
        <v>24</v>
      </c>
      <c r="C543" s="3" t="s">
        <v>28</v>
      </c>
      <c r="D543" s="3" t="s">
        <v>51</v>
      </c>
      <c r="E543" s="24">
        <v>1773</v>
      </c>
      <c r="F543" s="4">
        <v>5</v>
      </c>
      <c r="G543" s="30">
        <v>300</v>
      </c>
      <c r="H543" s="33">
        <v>531900</v>
      </c>
      <c r="I543" s="4">
        <v>63828</v>
      </c>
      <c r="J543" s="4">
        <v>468072</v>
      </c>
      <c r="K543" s="4">
        <v>443250</v>
      </c>
      <c r="L543" s="52">
        <v>24822</v>
      </c>
      <c r="M543" s="37">
        <v>41730</v>
      </c>
      <c r="N543" s="6" t="str">
        <f t="shared" si="8"/>
        <v>Q2</v>
      </c>
      <c r="O543" s="6">
        <v>4</v>
      </c>
      <c r="P543" s="3" t="s">
        <v>46</v>
      </c>
      <c r="Q543" s="7" t="s">
        <v>21</v>
      </c>
    </row>
    <row r="544" spans="1:17" ht="13" x14ac:dyDescent="0.6">
      <c r="A544" s="2" t="s">
        <v>16</v>
      </c>
      <c r="B544" s="2" t="s">
        <v>26</v>
      </c>
      <c r="C544" s="3" t="s">
        <v>28</v>
      </c>
      <c r="D544" s="3" t="s">
        <v>51</v>
      </c>
      <c r="E544" s="24">
        <v>2420</v>
      </c>
      <c r="F544" s="4">
        <v>5</v>
      </c>
      <c r="G544" s="30">
        <v>7</v>
      </c>
      <c r="H544" s="33">
        <v>16940</v>
      </c>
      <c r="I544" s="4">
        <v>2032.8</v>
      </c>
      <c r="J544" s="4">
        <v>14907.2</v>
      </c>
      <c r="K544" s="4">
        <v>12100</v>
      </c>
      <c r="L544" s="4">
        <v>2807.2000000000007</v>
      </c>
      <c r="M544" s="37">
        <v>41883</v>
      </c>
      <c r="N544" s="6" t="str">
        <f t="shared" si="8"/>
        <v>Q3</v>
      </c>
      <c r="O544" s="6">
        <v>9</v>
      </c>
      <c r="P544" s="3" t="s">
        <v>36</v>
      </c>
      <c r="Q544" s="7" t="s">
        <v>21</v>
      </c>
    </row>
    <row r="545" spans="1:17" ht="13" x14ac:dyDescent="0.6">
      <c r="A545" s="2" t="s">
        <v>16</v>
      </c>
      <c r="B545" s="2" t="s">
        <v>17</v>
      </c>
      <c r="C545" s="3" t="s">
        <v>28</v>
      </c>
      <c r="D545" s="3" t="s">
        <v>51</v>
      </c>
      <c r="E545" s="24">
        <v>2734</v>
      </c>
      <c r="F545" s="4">
        <v>5</v>
      </c>
      <c r="G545" s="30">
        <v>7</v>
      </c>
      <c r="H545" s="33">
        <v>19138</v>
      </c>
      <c r="I545" s="4">
        <v>2296.56</v>
      </c>
      <c r="J545" s="4">
        <v>16841.439999999999</v>
      </c>
      <c r="K545" s="4">
        <v>13670</v>
      </c>
      <c r="L545" s="4">
        <v>3171.4399999999987</v>
      </c>
      <c r="M545" s="37">
        <v>41913</v>
      </c>
      <c r="N545" s="6" t="str">
        <f t="shared" si="8"/>
        <v>Q4</v>
      </c>
      <c r="O545" s="6">
        <v>10</v>
      </c>
      <c r="P545" s="3" t="s">
        <v>37</v>
      </c>
      <c r="Q545" s="7" t="s">
        <v>21</v>
      </c>
    </row>
    <row r="546" spans="1:17" ht="13" x14ac:dyDescent="0.6">
      <c r="A546" s="2" t="s">
        <v>16</v>
      </c>
      <c r="B546" s="2" t="s">
        <v>26</v>
      </c>
      <c r="C546" s="3" t="s">
        <v>28</v>
      </c>
      <c r="D546" s="3" t="s">
        <v>51</v>
      </c>
      <c r="E546" s="24">
        <v>1715</v>
      </c>
      <c r="F546" s="4">
        <v>5</v>
      </c>
      <c r="G546" s="30">
        <v>20</v>
      </c>
      <c r="H546" s="33">
        <v>34300</v>
      </c>
      <c r="I546" s="4">
        <v>4116</v>
      </c>
      <c r="J546" s="4">
        <v>30184</v>
      </c>
      <c r="K546" s="4">
        <v>17150</v>
      </c>
      <c r="L546" s="4">
        <v>13034</v>
      </c>
      <c r="M546" s="37">
        <v>41548</v>
      </c>
      <c r="N546" s="6" t="str">
        <f t="shared" si="8"/>
        <v>Q4</v>
      </c>
      <c r="O546" s="6">
        <v>10</v>
      </c>
      <c r="P546" s="3" t="s">
        <v>37</v>
      </c>
      <c r="Q546" s="7" t="s">
        <v>38</v>
      </c>
    </row>
    <row r="547" spans="1:17" ht="13" x14ac:dyDescent="0.6">
      <c r="A547" s="2" t="s">
        <v>42</v>
      </c>
      <c r="B547" s="2" t="s">
        <v>24</v>
      </c>
      <c r="C547" s="3" t="s">
        <v>28</v>
      </c>
      <c r="D547" s="3" t="s">
        <v>51</v>
      </c>
      <c r="E547" s="24">
        <v>1186</v>
      </c>
      <c r="F547" s="4">
        <v>5</v>
      </c>
      <c r="G547" s="30">
        <v>300</v>
      </c>
      <c r="H547" s="33">
        <v>355800</v>
      </c>
      <c r="I547" s="4">
        <v>42696</v>
      </c>
      <c r="J547" s="4">
        <v>313104</v>
      </c>
      <c r="K547" s="4">
        <v>296500</v>
      </c>
      <c r="L547" s="52">
        <v>16604</v>
      </c>
      <c r="M547" s="37">
        <v>41609</v>
      </c>
      <c r="N547" s="6" t="str">
        <f t="shared" si="8"/>
        <v>Q4</v>
      </c>
      <c r="O547" s="6">
        <v>12</v>
      </c>
      <c r="P547" s="3" t="s">
        <v>27</v>
      </c>
      <c r="Q547" s="7" t="s">
        <v>38</v>
      </c>
    </row>
    <row r="548" spans="1:17" ht="13" x14ac:dyDescent="0.6">
      <c r="A548" s="2" t="s">
        <v>42</v>
      </c>
      <c r="B548" s="21" t="s">
        <v>54</v>
      </c>
      <c r="C548" s="3" t="s">
        <v>40</v>
      </c>
      <c r="D548" s="3" t="s">
        <v>51</v>
      </c>
      <c r="E548" s="24">
        <v>3495</v>
      </c>
      <c r="F548" s="4">
        <v>10</v>
      </c>
      <c r="G548" s="30">
        <v>300</v>
      </c>
      <c r="H548" s="33">
        <v>1048500</v>
      </c>
      <c r="I548" s="4">
        <v>125820</v>
      </c>
      <c r="J548" s="4">
        <v>922680</v>
      </c>
      <c r="K548" s="4">
        <v>873750</v>
      </c>
      <c r="L548" s="52">
        <v>48930</v>
      </c>
      <c r="M548" s="37">
        <v>41640</v>
      </c>
      <c r="N548" s="6" t="str">
        <f t="shared" si="8"/>
        <v>Q1</v>
      </c>
      <c r="O548" s="6">
        <v>1</v>
      </c>
      <c r="P548" s="3" t="s">
        <v>20</v>
      </c>
      <c r="Q548" s="7" t="s">
        <v>21</v>
      </c>
    </row>
    <row r="549" spans="1:17" ht="13" x14ac:dyDescent="0.6">
      <c r="A549" s="2" t="s">
        <v>16</v>
      </c>
      <c r="B549" s="2" t="s">
        <v>26</v>
      </c>
      <c r="C549" s="3" t="s">
        <v>40</v>
      </c>
      <c r="D549" s="3" t="s">
        <v>51</v>
      </c>
      <c r="E549" s="24">
        <v>886</v>
      </c>
      <c r="F549" s="4">
        <v>10</v>
      </c>
      <c r="G549" s="30">
        <v>350</v>
      </c>
      <c r="H549" s="33">
        <v>310100</v>
      </c>
      <c r="I549" s="4">
        <v>37212</v>
      </c>
      <c r="J549" s="4">
        <v>272888</v>
      </c>
      <c r="K549" s="4">
        <v>230360</v>
      </c>
      <c r="L549" s="4">
        <v>42528</v>
      </c>
      <c r="M549" s="37">
        <v>41791</v>
      </c>
      <c r="N549" s="6" t="str">
        <f t="shared" si="8"/>
        <v>Q2</v>
      </c>
      <c r="O549" s="6">
        <v>6</v>
      </c>
      <c r="P549" s="3" t="s">
        <v>25</v>
      </c>
      <c r="Q549" s="7" t="s">
        <v>21</v>
      </c>
    </row>
    <row r="550" spans="1:17" ht="13" x14ac:dyDescent="0.6">
      <c r="A550" s="2" t="s">
        <v>31</v>
      </c>
      <c r="B550" s="2" t="s">
        <v>26</v>
      </c>
      <c r="C550" s="3" t="s">
        <v>40</v>
      </c>
      <c r="D550" s="3" t="s">
        <v>51</v>
      </c>
      <c r="E550" s="24">
        <v>2156</v>
      </c>
      <c r="F550" s="4">
        <v>10</v>
      </c>
      <c r="G550" s="30">
        <v>125</v>
      </c>
      <c r="H550" s="33">
        <v>269500</v>
      </c>
      <c r="I550" s="4">
        <v>32340</v>
      </c>
      <c r="J550" s="4">
        <v>237160</v>
      </c>
      <c r="K550" s="4">
        <v>258720</v>
      </c>
      <c r="L550" s="4">
        <v>-21560</v>
      </c>
      <c r="M550" s="37">
        <v>41913</v>
      </c>
      <c r="N550" s="6" t="str">
        <f t="shared" si="8"/>
        <v>Q4</v>
      </c>
      <c r="O550" s="6">
        <v>10</v>
      </c>
      <c r="P550" s="3" t="s">
        <v>37</v>
      </c>
      <c r="Q550" s="7" t="s">
        <v>21</v>
      </c>
    </row>
    <row r="551" spans="1:17" ht="13" x14ac:dyDescent="0.6">
      <c r="A551" s="2" t="s">
        <v>16</v>
      </c>
      <c r="B551" s="2" t="s">
        <v>26</v>
      </c>
      <c r="C551" s="3" t="s">
        <v>40</v>
      </c>
      <c r="D551" s="3" t="s">
        <v>51</v>
      </c>
      <c r="E551" s="24">
        <v>905</v>
      </c>
      <c r="F551" s="4">
        <v>10</v>
      </c>
      <c r="G551" s="30">
        <v>20</v>
      </c>
      <c r="H551" s="33">
        <v>18100</v>
      </c>
      <c r="I551" s="4">
        <v>2172</v>
      </c>
      <c r="J551" s="4">
        <v>15928</v>
      </c>
      <c r="K551" s="4">
        <v>9050</v>
      </c>
      <c r="L551" s="4">
        <v>6878</v>
      </c>
      <c r="M551" s="37">
        <v>41913</v>
      </c>
      <c r="N551" s="6" t="str">
        <f t="shared" si="8"/>
        <v>Q4</v>
      </c>
      <c r="O551" s="6">
        <v>10</v>
      </c>
      <c r="P551" s="3" t="s">
        <v>37</v>
      </c>
      <c r="Q551" s="7" t="s">
        <v>21</v>
      </c>
    </row>
    <row r="552" spans="1:17" ht="13" x14ac:dyDescent="0.6">
      <c r="A552" s="2" t="s">
        <v>16</v>
      </c>
      <c r="B552" s="2" t="s">
        <v>26</v>
      </c>
      <c r="C552" s="3" t="s">
        <v>40</v>
      </c>
      <c r="D552" s="3" t="s">
        <v>51</v>
      </c>
      <c r="E552" s="24">
        <v>1715</v>
      </c>
      <c r="F552" s="4">
        <v>10</v>
      </c>
      <c r="G552" s="30">
        <v>20</v>
      </c>
      <c r="H552" s="33">
        <v>34300</v>
      </c>
      <c r="I552" s="4">
        <v>4116</v>
      </c>
      <c r="J552" s="4">
        <v>30184</v>
      </c>
      <c r="K552" s="4">
        <v>17150</v>
      </c>
      <c r="L552" s="4">
        <v>13034</v>
      </c>
      <c r="M552" s="37">
        <v>41548</v>
      </c>
      <c r="N552" s="6" t="str">
        <f t="shared" si="8"/>
        <v>Q4</v>
      </c>
      <c r="O552" s="6">
        <v>10</v>
      </c>
      <c r="P552" s="3" t="s">
        <v>37</v>
      </c>
      <c r="Q552" s="7" t="s">
        <v>38</v>
      </c>
    </row>
    <row r="553" spans="1:17" ht="13" x14ac:dyDescent="0.6">
      <c r="A553" s="2" t="s">
        <v>16</v>
      </c>
      <c r="B553" s="2" t="s">
        <v>24</v>
      </c>
      <c r="C553" s="3" t="s">
        <v>40</v>
      </c>
      <c r="D553" s="3" t="s">
        <v>51</v>
      </c>
      <c r="E553" s="24">
        <v>1594</v>
      </c>
      <c r="F553" s="4">
        <v>10</v>
      </c>
      <c r="G553" s="30">
        <v>350</v>
      </c>
      <c r="H553" s="33">
        <v>557900</v>
      </c>
      <c r="I553" s="4">
        <v>66948</v>
      </c>
      <c r="J553" s="4">
        <v>490952</v>
      </c>
      <c r="K553" s="4">
        <v>414440</v>
      </c>
      <c r="L553" s="52">
        <v>76512</v>
      </c>
      <c r="M553" s="37">
        <v>41944</v>
      </c>
      <c r="N553" s="6" t="str">
        <f t="shared" si="8"/>
        <v>Q4</v>
      </c>
      <c r="O553" s="6">
        <v>11</v>
      </c>
      <c r="P553" s="3" t="s">
        <v>43</v>
      </c>
      <c r="Q553" s="7" t="s">
        <v>21</v>
      </c>
    </row>
    <row r="554" spans="1:17" ht="13" x14ac:dyDescent="0.6">
      <c r="A554" s="2" t="s">
        <v>42</v>
      </c>
      <c r="B554" s="2" t="s">
        <v>22</v>
      </c>
      <c r="C554" s="3" t="s">
        <v>40</v>
      </c>
      <c r="D554" s="3" t="s">
        <v>51</v>
      </c>
      <c r="E554" s="24">
        <v>1359</v>
      </c>
      <c r="F554" s="4">
        <v>10</v>
      </c>
      <c r="G554" s="30">
        <v>300</v>
      </c>
      <c r="H554" s="33">
        <v>407700</v>
      </c>
      <c r="I554" s="4">
        <v>48924</v>
      </c>
      <c r="J554" s="4">
        <v>358776</v>
      </c>
      <c r="K554" s="4">
        <v>339750</v>
      </c>
      <c r="L554" s="4">
        <v>19026</v>
      </c>
      <c r="M554" s="37">
        <v>41944</v>
      </c>
      <c r="N554" s="6" t="str">
        <f t="shared" si="8"/>
        <v>Q4</v>
      </c>
      <c r="O554" s="6">
        <v>11</v>
      </c>
      <c r="P554" s="3" t="s">
        <v>43</v>
      </c>
      <c r="Q554" s="7" t="s">
        <v>21</v>
      </c>
    </row>
    <row r="555" spans="1:17" ht="13" x14ac:dyDescent="0.6">
      <c r="A555" s="2" t="s">
        <v>42</v>
      </c>
      <c r="B555" s="2" t="s">
        <v>26</v>
      </c>
      <c r="C555" s="3" t="s">
        <v>40</v>
      </c>
      <c r="D555" s="3" t="s">
        <v>51</v>
      </c>
      <c r="E555" s="24">
        <v>2150</v>
      </c>
      <c r="F555" s="4">
        <v>10</v>
      </c>
      <c r="G555" s="30">
        <v>300</v>
      </c>
      <c r="H555" s="33">
        <v>645000</v>
      </c>
      <c r="I555" s="4">
        <v>77400</v>
      </c>
      <c r="J555" s="4">
        <v>567600</v>
      </c>
      <c r="K555" s="4">
        <v>537500</v>
      </c>
      <c r="L555" s="4">
        <v>30100</v>
      </c>
      <c r="M555" s="37">
        <v>41944</v>
      </c>
      <c r="N555" s="6" t="str">
        <f t="shared" si="8"/>
        <v>Q4</v>
      </c>
      <c r="O555" s="6">
        <v>11</v>
      </c>
      <c r="P555" s="3" t="s">
        <v>43</v>
      </c>
      <c r="Q555" s="7" t="s">
        <v>21</v>
      </c>
    </row>
    <row r="556" spans="1:17" ht="13" x14ac:dyDescent="0.6">
      <c r="A556" s="2" t="s">
        <v>16</v>
      </c>
      <c r="B556" s="2" t="s">
        <v>26</v>
      </c>
      <c r="C556" s="3" t="s">
        <v>40</v>
      </c>
      <c r="D556" s="3" t="s">
        <v>51</v>
      </c>
      <c r="E556" s="24">
        <v>1197</v>
      </c>
      <c r="F556" s="4">
        <v>10</v>
      </c>
      <c r="G556" s="30">
        <v>350</v>
      </c>
      <c r="H556" s="33">
        <v>418950</v>
      </c>
      <c r="I556" s="4">
        <v>50274</v>
      </c>
      <c r="J556" s="4">
        <v>368676</v>
      </c>
      <c r="K556" s="4">
        <v>311220</v>
      </c>
      <c r="L556" s="4">
        <v>57456</v>
      </c>
      <c r="M556" s="37">
        <v>41944</v>
      </c>
      <c r="N556" s="6" t="str">
        <f t="shared" si="8"/>
        <v>Q4</v>
      </c>
      <c r="O556" s="6">
        <v>11</v>
      </c>
      <c r="P556" s="3" t="s">
        <v>43</v>
      </c>
      <c r="Q556" s="7" t="s">
        <v>21</v>
      </c>
    </row>
    <row r="557" spans="1:17" ht="13" x14ac:dyDescent="0.6">
      <c r="A557" s="2" t="s">
        <v>23</v>
      </c>
      <c r="B557" s="2" t="s">
        <v>26</v>
      </c>
      <c r="C557" s="3" t="s">
        <v>40</v>
      </c>
      <c r="D557" s="3" t="s">
        <v>51</v>
      </c>
      <c r="E557" s="24">
        <v>380</v>
      </c>
      <c r="F557" s="4">
        <v>10</v>
      </c>
      <c r="G557" s="30">
        <v>15</v>
      </c>
      <c r="H557" s="33">
        <v>5700</v>
      </c>
      <c r="I557" s="4">
        <v>684</v>
      </c>
      <c r="J557" s="4">
        <v>5016</v>
      </c>
      <c r="K557" s="4">
        <v>3800</v>
      </c>
      <c r="L557" s="4">
        <v>1216</v>
      </c>
      <c r="M557" s="37">
        <v>41609</v>
      </c>
      <c r="N557" s="6" t="str">
        <f t="shared" si="8"/>
        <v>Q4</v>
      </c>
      <c r="O557" s="6">
        <v>12</v>
      </c>
      <c r="P557" s="3" t="s">
        <v>27</v>
      </c>
      <c r="Q557" s="7" t="s">
        <v>38</v>
      </c>
    </row>
    <row r="558" spans="1:17" ht="13" x14ac:dyDescent="0.6">
      <c r="A558" s="2" t="s">
        <v>16</v>
      </c>
      <c r="B558" s="2" t="s">
        <v>26</v>
      </c>
      <c r="C558" s="3" t="s">
        <v>40</v>
      </c>
      <c r="D558" s="3" t="s">
        <v>51</v>
      </c>
      <c r="E558" s="24">
        <v>1233</v>
      </c>
      <c r="F558" s="4">
        <v>10</v>
      </c>
      <c r="G558" s="30">
        <v>20</v>
      </c>
      <c r="H558" s="33">
        <v>24660</v>
      </c>
      <c r="I558" s="4">
        <v>2959.2</v>
      </c>
      <c r="J558" s="4">
        <v>21700.799999999999</v>
      </c>
      <c r="K558" s="4">
        <v>12330</v>
      </c>
      <c r="L558" s="4">
        <v>9370.7999999999993</v>
      </c>
      <c r="M558" s="37">
        <v>41974</v>
      </c>
      <c r="N558" s="6" t="str">
        <f t="shared" si="8"/>
        <v>Q4</v>
      </c>
      <c r="O558" s="6">
        <v>12</v>
      </c>
      <c r="P558" s="3" t="s">
        <v>27</v>
      </c>
      <c r="Q558" s="7" t="s">
        <v>21</v>
      </c>
    </row>
    <row r="559" spans="1:17" ht="13" x14ac:dyDescent="0.6">
      <c r="A559" s="2" t="s">
        <v>16</v>
      </c>
      <c r="B559" s="2" t="s">
        <v>26</v>
      </c>
      <c r="C559" s="3" t="s">
        <v>44</v>
      </c>
      <c r="D559" s="3" t="s">
        <v>51</v>
      </c>
      <c r="E559" s="24">
        <v>1395</v>
      </c>
      <c r="F559" s="4">
        <v>120</v>
      </c>
      <c r="G559" s="30">
        <v>350</v>
      </c>
      <c r="H559" s="33">
        <v>488250</v>
      </c>
      <c r="I559" s="4">
        <v>58590</v>
      </c>
      <c r="J559" s="4">
        <v>429660</v>
      </c>
      <c r="K559" s="4">
        <v>362700</v>
      </c>
      <c r="L559" s="4">
        <v>66960</v>
      </c>
      <c r="M559" s="37">
        <v>41821</v>
      </c>
      <c r="N559" s="6" t="str">
        <f t="shared" si="8"/>
        <v>Q3</v>
      </c>
      <c r="O559" s="6">
        <v>7</v>
      </c>
      <c r="P559" s="3" t="s">
        <v>32</v>
      </c>
      <c r="Q559" s="7" t="s">
        <v>21</v>
      </c>
    </row>
    <row r="560" spans="1:17" ht="13" x14ac:dyDescent="0.6">
      <c r="A560" s="2" t="s">
        <v>16</v>
      </c>
      <c r="B560" s="21" t="s">
        <v>54</v>
      </c>
      <c r="C560" s="3" t="s">
        <v>44</v>
      </c>
      <c r="D560" s="3" t="s">
        <v>51</v>
      </c>
      <c r="E560" s="24">
        <v>986</v>
      </c>
      <c r="F560" s="4">
        <v>120</v>
      </c>
      <c r="G560" s="30">
        <v>350</v>
      </c>
      <c r="H560" s="33">
        <v>345100</v>
      </c>
      <c r="I560" s="4">
        <v>41412</v>
      </c>
      <c r="J560" s="4">
        <v>303688</v>
      </c>
      <c r="K560" s="4">
        <v>256360</v>
      </c>
      <c r="L560" s="52">
        <v>47328</v>
      </c>
      <c r="M560" s="37">
        <v>41913</v>
      </c>
      <c r="N560" s="6" t="str">
        <f t="shared" si="8"/>
        <v>Q4</v>
      </c>
      <c r="O560" s="6">
        <v>10</v>
      </c>
      <c r="P560" s="3" t="s">
        <v>37</v>
      </c>
      <c r="Q560" s="7" t="s">
        <v>21</v>
      </c>
    </row>
    <row r="561" spans="1:17" ht="13" x14ac:dyDescent="0.6">
      <c r="A561" s="2" t="s">
        <v>16</v>
      </c>
      <c r="B561" s="2" t="s">
        <v>26</v>
      </c>
      <c r="C561" s="3" t="s">
        <v>44</v>
      </c>
      <c r="D561" s="3" t="s">
        <v>51</v>
      </c>
      <c r="E561" s="24">
        <v>905</v>
      </c>
      <c r="F561" s="4">
        <v>120</v>
      </c>
      <c r="G561" s="30">
        <v>20</v>
      </c>
      <c r="H561" s="33">
        <v>18100</v>
      </c>
      <c r="I561" s="4">
        <v>2172</v>
      </c>
      <c r="J561" s="4">
        <v>15928</v>
      </c>
      <c r="K561" s="4">
        <v>9050</v>
      </c>
      <c r="L561" s="4">
        <v>6878</v>
      </c>
      <c r="M561" s="37">
        <v>41913</v>
      </c>
      <c r="N561" s="6" t="str">
        <f t="shared" si="8"/>
        <v>Q4</v>
      </c>
      <c r="O561" s="6">
        <v>10</v>
      </c>
      <c r="P561" s="3" t="s">
        <v>37</v>
      </c>
      <c r="Q561" s="7" t="s">
        <v>21</v>
      </c>
    </row>
    <row r="562" spans="1:17" ht="13" x14ac:dyDescent="0.6">
      <c r="A562" s="2" t="s">
        <v>30</v>
      </c>
      <c r="B562" s="2" t="s">
        <v>17</v>
      </c>
      <c r="C562" s="3" t="s">
        <v>45</v>
      </c>
      <c r="D562" s="3" t="s">
        <v>51</v>
      </c>
      <c r="E562" s="24">
        <v>2109</v>
      </c>
      <c r="F562" s="4">
        <v>250</v>
      </c>
      <c r="G562" s="30">
        <v>12</v>
      </c>
      <c r="H562" s="33">
        <v>25308</v>
      </c>
      <c r="I562" s="4">
        <v>3036.96</v>
      </c>
      <c r="J562" s="4">
        <v>22271.040000000001</v>
      </c>
      <c r="K562" s="4">
        <v>6327</v>
      </c>
      <c r="L562" s="4">
        <v>15944.04</v>
      </c>
      <c r="M562" s="37">
        <v>41760</v>
      </c>
      <c r="N562" s="6" t="str">
        <f t="shared" si="8"/>
        <v>Q2</v>
      </c>
      <c r="O562" s="6">
        <v>5</v>
      </c>
      <c r="P562" s="3" t="s">
        <v>49</v>
      </c>
      <c r="Q562" s="7" t="s">
        <v>21</v>
      </c>
    </row>
    <row r="563" spans="1:17" ht="13" x14ac:dyDescent="0.6">
      <c r="A563" s="2" t="s">
        <v>23</v>
      </c>
      <c r="B563" s="2" t="s">
        <v>24</v>
      </c>
      <c r="C563" s="3" t="s">
        <v>45</v>
      </c>
      <c r="D563" s="3" t="s">
        <v>51</v>
      </c>
      <c r="E563" s="24">
        <v>3874.5</v>
      </c>
      <c r="F563" s="4">
        <v>250</v>
      </c>
      <c r="G563" s="30">
        <v>15</v>
      </c>
      <c r="H563" s="33">
        <v>58117.5</v>
      </c>
      <c r="I563" s="4">
        <v>6974.0999999999995</v>
      </c>
      <c r="J563" s="4">
        <v>51143.399999999994</v>
      </c>
      <c r="K563" s="4">
        <v>38745</v>
      </c>
      <c r="L563" s="52">
        <v>12398.399999999998</v>
      </c>
      <c r="M563" s="37">
        <v>41821</v>
      </c>
      <c r="N563" s="6" t="str">
        <f t="shared" si="8"/>
        <v>Q3</v>
      </c>
      <c r="O563" s="6">
        <v>7</v>
      </c>
      <c r="P563" s="3" t="s">
        <v>32</v>
      </c>
      <c r="Q563" s="7" t="s">
        <v>21</v>
      </c>
    </row>
    <row r="564" spans="1:17" ht="13" x14ac:dyDescent="0.6">
      <c r="A564" s="2" t="s">
        <v>16</v>
      </c>
      <c r="B564" s="2" t="s">
        <v>17</v>
      </c>
      <c r="C564" s="3" t="s">
        <v>45</v>
      </c>
      <c r="D564" s="3" t="s">
        <v>51</v>
      </c>
      <c r="E564" s="24">
        <v>623</v>
      </c>
      <c r="F564" s="4">
        <v>250</v>
      </c>
      <c r="G564" s="30">
        <v>350</v>
      </c>
      <c r="H564" s="33">
        <v>218050</v>
      </c>
      <c r="I564" s="4">
        <v>26166</v>
      </c>
      <c r="J564" s="4">
        <v>191884</v>
      </c>
      <c r="K564" s="4">
        <v>161980</v>
      </c>
      <c r="L564" s="4">
        <v>29904</v>
      </c>
      <c r="M564" s="37">
        <v>41518</v>
      </c>
      <c r="N564" s="6" t="str">
        <f t="shared" si="8"/>
        <v>Q3</v>
      </c>
      <c r="O564" s="6">
        <v>9</v>
      </c>
      <c r="P564" s="3" t="s">
        <v>36</v>
      </c>
      <c r="Q564" s="7" t="s">
        <v>38</v>
      </c>
    </row>
    <row r="565" spans="1:17" ht="13" x14ac:dyDescent="0.6">
      <c r="A565" s="2" t="s">
        <v>16</v>
      </c>
      <c r="B565" s="21" t="s">
        <v>54</v>
      </c>
      <c r="C565" s="3" t="s">
        <v>45</v>
      </c>
      <c r="D565" s="3" t="s">
        <v>51</v>
      </c>
      <c r="E565" s="24">
        <v>986</v>
      </c>
      <c r="F565" s="4">
        <v>250</v>
      </c>
      <c r="G565" s="30">
        <v>350</v>
      </c>
      <c r="H565" s="33">
        <v>345100</v>
      </c>
      <c r="I565" s="4">
        <v>41412</v>
      </c>
      <c r="J565" s="4">
        <v>303688</v>
      </c>
      <c r="K565" s="4">
        <v>256360</v>
      </c>
      <c r="L565" s="52">
        <v>47328</v>
      </c>
      <c r="M565" s="37">
        <v>41913</v>
      </c>
      <c r="N565" s="6" t="str">
        <f t="shared" si="8"/>
        <v>Q4</v>
      </c>
      <c r="O565" s="6">
        <v>10</v>
      </c>
      <c r="P565" s="3" t="s">
        <v>37</v>
      </c>
      <c r="Q565" s="7" t="s">
        <v>21</v>
      </c>
    </row>
    <row r="566" spans="1:17" ht="13" x14ac:dyDescent="0.6">
      <c r="A566" s="2" t="s">
        <v>31</v>
      </c>
      <c r="B566" s="21" t="s">
        <v>54</v>
      </c>
      <c r="C566" s="3" t="s">
        <v>45</v>
      </c>
      <c r="D566" s="3" t="s">
        <v>51</v>
      </c>
      <c r="E566" s="24">
        <v>2387</v>
      </c>
      <c r="F566" s="4">
        <v>250</v>
      </c>
      <c r="G566" s="30">
        <v>125</v>
      </c>
      <c r="H566" s="33">
        <v>298375</v>
      </c>
      <c r="I566" s="4">
        <v>35805</v>
      </c>
      <c r="J566" s="4">
        <v>262570</v>
      </c>
      <c r="K566" s="4">
        <v>286440</v>
      </c>
      <c r="L566" s="52">
        <v>-23870</v>
      </c>
      <c r="M566" s="37">
        <v>41944</v>
      </c>
      <c r="N566" s="6" t="str">
        <f t="shared" si="8"/>
        <v>Q4</v>
      </c>
      <c r="O566" s="6">
        <v>11</v>
      </c>
      <c r="P566" s="3" t="s">
        <v>43</v>
      </c>
      <c r="Q566" s="7" t="s">
        <v>21</v>
      </c>
    </row>
    <row r="567" spans="1:17" ht="13" x14ac:dyDescent="0.6">
      <c r="A567" s="2" t="s">
        <v>16</v>
      </c>
      <c r="B567" s="2" t="s">
        <v>26</v>
      </c>
      <c r="C567" s="3" t="s">
        <v>45</v>
      </c>
      <c r="D567" s="3" t="s">
        <v>51</v>
      </c>
      <c r="E567" s="24">
        <v>1233</v>
      </c>
      <c r="F567" s="4">
        <v>250</v>
      </c>
      <c r="G567" s="30">
        <v>20</v>
      </c>
      <c r="H567" s="33">
        <v>24660</v>
      </c>
      <c r="I567" s="4">
        <v>2959.2</v>
      </c>
      <c r="J567" s="4">
        <v>21700.799999999999</v>
      </c>
      <c r="K567" s="4">
        <v>12330</v>
      </c>
      <c r="L567" s="4">
        <v>9370.7999999999993</v>
      </c>
      <c r="M567" s="37">
        <v>41974</v>
      </c>
      <c r="N567" s="6" t="str">
        <f t="shared" si="8"/>
        <v>Q4</v>
      </c>
      <c r="O567" s="6">
        <v>12</v>
      </c>
      <c r="P567" s="3" t="s">
        <v>27</v>
      </c>
      <c r="Q567" s="7" t="s">
        <v>21</v>
      </c>
    </row>
    <row r="568" spans="1:17" ht="13" x14ac:dyDescent="0.6">
      <c r="A568" s="2" t="s">
        <v>16</v>
      </c>
      <c r="B568" s="21" t="s">
        <v>54</v>
      </c>
      <c r="C568" s="3" t="s">
        <v>47</v>
      </c>
      <c r="D568" s="3" t="s">
        <v>51</v>
      </c>
      <c r="E568" s="24">
        <v>270</v>
      </c>
      <c r="F568" s="4">
        <v>260</v>
      </c>
      <c r="G568" s="30">
        <v>350</v>
      </c>
      <c r="H568" s="33">
        <v>94500</v>
      </c>
      <c r="I568" s="4">
        <v>11340</v>
      </c>
      <c r="J568" s="4">
        <v>83160</v>
      </c>
      <c r="K568" s="4">
        <v>70200</v>
      </c>
      <c r="L568" s="52">
        <v>12960</v>
      </c>
      <c r="M568" s="37">
        <v>41671</v>
      </c>
      <c r="N568" s="6" t="str">
        <f t="shared" si="8"/>
        <v>Q1</v>
      </c>
      <c r="O568" s="6">
        <v>2</v>
      </c>
      <c r="P568" s="3" t="s">
        <v>41</v>
      </c>
      <c r="Q568" s="7" t="s">
        <v>21</v>
      </c>
    </row>
    <row r="569" spans="1:17" ht="13" x14ac:dyDescent="0.6">
      <c r="A569" s="2" t="s">
        <v>16</v>
      </c>
      <c r="B569" s="2" t="s">
        <v>24</v>
      </c>
      <c r="C569" s="3" t="s">
        <v>47</v>
      </c>
      <c r="D569" s="3" t="s">
        <v>51</v>
      </c>
      <c r="E569" s="24">
        <v>3421.5</v>
      </c>
      <c r="F569" s="4">
        <v>260</v>
      </c>
      <c r="G569" s="30">
        <v>7</v>
      </c>
      <c r="H569" s="33">
        <v>23950.5</v>
      </c>
      <c r="I569" s="4">
        <v>2874.06</v>
      </c>
      <c r="J569" s="4">
        <v>21076.44</v>
      </c>
      <c r="K569" s="4">
        <v>17107.5</v>
      </c>
      <c r="L569" s="52">
        <v>3968.9399999999987</v>
      </c>
      <c r="M569" s="37">
        <v>41821</v>
      </c>
      <c r="N569" s="6" t="str">
        <f t="shared" si="8"/>
        <v>Q3</v>
      </c>
      <c r="O569" s="6">
        <v>7</v>
      </c>
      <c r="P569" s="3" t="s">
        <v>32</v>
      </c>
      <c r="Q569" s="7" t="s">
        <v>21</v>
      </c>
    </row>
    <row r="570" spans="1:17" ht="13" x14ac:dyDescent="0.6">
      <c r="A570" s="2" t="s">
        <v>16</v>
      </c>
      <c r="B570" s="2" t="s">
        <v>17</v>
      </c>
      <c r="C570" s="3" t="s">
        <v>47</v>
      </c>
      <c r="D570" s="3" t="s">
        <v>51</v>
      </c>
      <c r="E570" s="24">
        <v>2734</v>
      </c>
      <c r="F570" s="4">
        <v>260</v>
      </c>
      <c r="G570" s="30">
        <v>7</v>
      </c>
      <c r="H570" s="33">
        <v>19138</v>
      </c>
      <c r="I570" s="4">
        <v>2296.56</v>
      </c>
      <c r="J570" s="4">
        <v>16841.439999999999</v>
      </c>
      <c r="K570" s="4">
        <v>13670</v>
      </c>
      <c r="L570" s="4">
        <v>3171.4399999999987</v>
      </c>
      <c r="M570" s="37">
        <v>41913</v>
      </c>
      <c r="N570" s="6" t="str">
        <f t="shared" si="8"/>
        <v>Q4</v>
      </c>
      <c r="O570" s="6">
        <v>10</v>
      </c>
      <c r="P570" s="3" t="s">
        <v>37</v>
      </c>
      <c r="Q570" s="7" t="s">
        <v>21</v>
      </c>
    </row>
    <row r="571" spans="1:17" ht="13" x14ac:dyDescent="0.6">
      <c r="A571" s="2" t="s">
        <v>23</v>
      </c>
      <c r="B571" s="21" t="s">
        <v>54</v>
      </c>
      <c r="C571" s="3" t="s">
        <v>47</v>
      </c>
      <c r="D571" s="3" t="s">
        <v>51</v>
      </c>
      <c r="E571" s="24">
        <v>2548</v>
      </c>
      <c r="F571" s="4">
        <v>260</v>
      </c>
      <c r="G571" s="30">
        <v>15</v>
      </c>
      <c r="H571" s="33">
        <v>38220</v>
      </c>
      <c r="I571" s="4">
        <v>4586.3999999999996</v>
      </c>
      <c r="J571" s="4">
        <v>33633.599999999999</v>
      </c>
      <c r="K571" s="4">
        <v>25480</v>
      </c>
      <c r="L571" s="52">
        <v>8153.5999999999985</v>
      </c>
      <c r="M571" s="37">
        <v>41579</v>
      </c>
      <c r="N571" s="6" t="str">
        <f t="shared" si="8"/>
        <v>Q4</v>
      </c>
      <c r="O571" s="6">
        <v>11</v>
      </c>
      <c r="P571" s="3" t="s">
        <v>43</v>
      </c>
      <c r="Q571" s="7" t="s">
        <v>38</v>
      </c>
    </row>
    <row r="572" spans="1:17" ht="13" x14ac:dyDescent="0.6">
      <c r="A572" s="2" t="s">
        <v>16</v>
      </c>
      <c r="B572" s="2" t="s">
        <v>24</v>
      </c>
      <c r="C572" s="3" t="s">
        <v>18</v>
      </c>
      <c r="D572" s="3" t="s">
        <v>51</v>
      </c>
      <c r="E572" s="24">
        <v>2521.5</v>
      </c>
      <c r="F572" s="4">
        <v>3</v>
      </c>
      <c r="G572" s="30">
        <v>20</v>
      </c>
      <c r="H572" s="33">
        <v>50430</v>
      </c>
      <c r="I572" s="4">
        <v>6051.6</v>
      </c>
      <c r="J572" s="4">
        <v>44378.399999999994</v>
      </c>
      <c r="K572" s="4">
        <v>25215</v>
      </c>
      <c r="L572" s="52">
        <v>19163.399999999998</v>
      </c>
      <c r="M572" s="37">
        <v>41640</v>
      </c>
      <c r="N572" s="6" t="str">
        <f t="shared" si="8"/>
        <v>Q1</v>
      </c>
      <c r="O572" s="6">
        <v>1</v>
      </c>
      <c r="P572" s="3" t="s">
        <v>20</v>
      </c>
      <c r="Q572" s="7" t="s">
        <v>21</v>
      </c>
    </row>
    <row r="573" spans="1:17" ht="13" x14ac:dyDescent="0.6">
      <c r="A573" s="2" t="s">
        <v>30</v>
      </c>
      <c r="B573" s="2" t="s">
        <v>26</v>
      </c>
      <c r="C573" s="3" t="s">
        <v>28</v>
      </c>
      <c r="D573" s="3" t="s">
        <v>51</v>
      </c>
      <c r="E573" s="24">
        <v>2661</v>
      </c>
      <c r="F573" s="4">
        <v>5</v>
      </c>
      <c r="G573" s="30">
        <v>12</v>
      </c>
      <c r="H573" s="33">
        <v>31932</v>
      </c>
      <c r="I573" s="4">
        <v>3831.84</v>
      </c>
      <c r="J573" s="4">
        <v>28100.16</v>
      </c>
      <c r="K573" s="4">
        <v>7983</v>
      </c>
      <c r="L573" s="4">
        <v>20117.16</v>
      </c>
      <c r="M573" s="37">
        <v>41760</v>
      </c>
      <c r="N573" s="6" t="str">
        <f t="shared" si="8"/>
        <v>Q2</v>
      </c>
      <c r="O573" s="6">
        <v>5</v>
      </c>
      <c r="P573" s="3" t="s">
        <v>49</v>
      </c>
      <c r="Q573" s="7" t="s">
        <v>21</v>
      </c>
    </row>
    <row r="574" spans="1:17" ht="13" x14ac:dyDescent="0.6">
      <c r="A574" s="2" t="s">
        <v>16</v>
      </c>
      <c r="B574" s="2" t="s">
        <v>22</v>
      </c>
      <c r="C574" s="3" t="s">
        <v>40</v>
      </c>
      <c r="D574" s="3" t="s">
        <v>51</v>
      </c>
      <c r="E574" s="24">
        <v>1531</v>
      </c>
      <c r="F574" s="4">
        <v>10</v>
      </c>
      <c r="G574" s="30">
        <v>20</v>
      </c>
      <c r="H574" s="33">
        <v>30620</v>
      </c>
      <c r="I574" s="4">
        <v>3674.4</v>
      </c>
      <c r="J574" s="4">
        <v>26945.599999999999</v>
      </c>
      <c r="K574" s="4">
        <v>15310</v>
      </c>
      <c r="L574" s="4">
        <v>11635.599999999999</v>
      </c>
      <c r="M574" s="37">
        <v>41974</v>
      </c>
      <c r="N574" s="6" t="str">
        <f t="shared" si="8"/>
        <v>Q4</v>
      </c>
      <c r="O574" s="6">
        <v>12</v>
      </c>
      <c r="P574" s="3" t="s">
        <v>27</v>
      </c>
      <c r="Q574" s="7" t="s">
        <v>21</v>
      </c>
    </row>
    <row r="575" spans="1:17" ht="13" x14ac:dyDescent="0.6">
      <c r="A575" s="2" t="s">
        <v>16</v>
      </c>
      <c r="B575" s="2" t="s">
        <v>24</v>
      </c>
      <c r="C575" s="3" t="s">
        <v>45</v>
      </c>
      <c r="D575" s="3" t="s">
        <v>51</v>
      </c>
      <c r="E575" s="24">
        <v>1491</v>
      </c>
      <c r="F575" s="4">
        <v>250</v>
      </c>
      <c r="G575" s="30">
        <v>7</v>
      </c>
      <c r="H575" s="33">
        <v>10437</v>
      </c>
      <c r="I575" s="4">
        <v>1252.44</v>
      </c>
      <c r="J575" s="4">
        <v>9184.56</v>
      </c>
      <c r="K575" s="4">
        <v>7455</v>
      </c>
      <c r="L575" s="52">
        <v>1729.5599999999995</v>
      </c>
      <c r="M575" s="37">
        <v>41699</v>
      </c>
      <c r="N575" s="6" t="str">
        <f t="shared" si="8"/>
        <v>Q1</v>
      </c>
      <c r="O575" s="6">
        <v>3</v>
      </c>
      <c r="P575" s="3" t="s">
        <v>29</v>
      </c>
      <c r="Q575" s="7" t="s">
        <v>21</v>
      </c>
    </row>
    <row r="576" spans="1:17" ht="13" x14ac:dyDescent="0.6">
      <c r="A576" s="2" t="s">
        <v>16</v>
      </c>
      <c r="B576" s="2" t="s">
        <v>22</v>
      </c>
      <c r="C576" s="3" t="s">
        <v>45</v>
      </c>
      <c r="D576" s="3" t="s">
        <v>51</v>
      </c>
      <c r="E576" s="24">
        <v>1531</v>
      </c>
      <c r="F576" s="4">
        <v>250</v>
      </c>
      <c r="G576" s="30">
        <v>20</v>
      </c>
      <c r="H576" s="33">
        <v>30620</v>
      </c>
      <c r="I576" s="4">
        <v>3674.4</v>
      </c>
      <c r="J576" s="4">
        <v>26945.599999999999</v>
      </c>
      <c r="K576" s="4">
        <v>15310</v>
      </c>
      <c r="L576" s="4">
        <v>11635.599999999999</v>
      </c>
      <c r="M576" s="37">
        <v>41974</v>
      </c>
      <c r="N576" s="6" t="str">
        <f t="shared" si="8"/>
        <v>Q4</v>
      </c>
      <c r="O576" s="6">
        <v>12</v>
      </c>
      <c r="P576" s="3" t="s">
        <v>27</v>
      </c>
      <c r="Q576" s="7" t="s">
        <v>21</v>
      </c>
    </row>
    <row r="577" spans="1:17" ht="13" x14ac:dyDescent="0.6">
      <c r="A577" s="2" t="s">
        <v>30</v>
      </c>
      <c r="B577" s="2" t="s">
        <v>17</v>
      </c>
      <c r="C577" s="3" t="s">
        <v>47</v>
      </c>
      <c r="D577" s="3" t="s">
        <v>51</v>
      </c>
      <c r="E577" s="24">
        <v>2761</v>
      </c>
      <c r="F577" s="4">
        <v>260</v>
      </c>
      <c r="G577" s="30">
        <v>12</v>
      </c>
      <c r="H577" s="33">
        <v>33132</v>
      </c>
      <c r="I577" s="4">
        <v>3975.84</v>
      </c>
      <c r="J577" s="4">
        <v>29156.16</v>
      </c>
      <c r="K577" s="4">
        <v>8283</v>
      </c>
      <c r="L577" s="4">
        <v>20873.16</v>
      </c>
      <c r="M577" s="37">
        <v>41518</v>
      </c>
      <c r="N577" s="6" t="str">
        <f t="shared" si="8"/>
        <v>Q3</v>
      </c>
      <c r="O577" s="6">
        <v>9</v>
      </c>
      <c r="P577" s="3" t="s">
        <v>36</v>
      </c>
      <c r="Q577" s="7" t="s">
        <v>38</v>
      </c>
    </row>
    <row r="578" spans="1:17" ht="13" x14ac:dyDescent="0.6">
      <c r="A578" s="2" t="s">
        <v>23</v>
      </c>
      <c r="B578" s="21" t="s">
        <v>54</v>
      </c>
      <c r="C578" s="3" t="s">
        <v>18</v>
      </c>
      <c r="D578" s="3" t="s">
        <v>51</v>
      </c>
      <c r="E578" s="24">
        <v>2567</v>
      </c>
      <c r="F578" s="4">
        <v>3</v>
      </c>
      <c r="G578" s="30">
        <v>15</v>
      </c>
      <c r="H578" s="33">
        <v>38505</v>
      </c>
      <c r="I578" s="4">
        <v>5005.6499999999996</v>
      </c>
      <c r="J578" s="4">
        <v>33499.35</v>
      </c>
      <c r="K578" s="4">
        <v>25670</v>
      </c>
      <c r="L578" s="52">
        <v>7829.3499999999985</v>
      </c>
      <c r="M578" s="37">
        <v>41791</v>
      </c>
      <c r="N578" s="6" t="str">
        <f t="shared" ref="N578:N641" si="9">"Q"&amp;ROUNDUP(MONTH(M578)/3,0)</f>
        <v>Q2</v>
      </c>
      <c r="O578" s="6">
        <v>6</v>
      </c>
      <c r="P578" s="3" t="s">
        <v>25</v>
      </c>
      <c r="Q578" s="7" t="s">
        <v>21</v>
      </c>
    </row>
    <row r="579" spans="1:17" ht="13" x14ac:dyDescent="0.6">
      <c r="A579" s="2" t="s">
        <v>23</v>
      </c>
      <c r="B579" s="21" t="s">
        <v>54</v>
      </c>
      <c r="C579" s="3" t="s">
        <v>45</v>
      </c>
      <c r="D579" s="3" t="s">
        <v>51</v>
      </c>
      <c r="E579" s="24">
        <v>2567</v>
      </c>
      <c r="F579" s="4">
        <v>250</v>
      </c>
      <c r="G579" s="30">
        <v>15</v>
      </c>
      <c r="H579" s="33">
        <v>38505</v>
      </c>
      <c r="I579" s="4">
        <v>5005.6499999999996</v>
      </c>
      <c r="J579" s="4">
        <v>33499.35</v>
      </c>
      <c r="K579" s="4">
        <v>25670</v>
      </c>
      <c r="L579" s="52">
        <v>7829.3499999999985</v>
      </c>
      <c r="M579" s="37">
        <v>41791</v>
      </c>
      <c r="N579" s="6" t="str">
        <f t="shared" si="9"/>
        <v>Q2</v>
      </c>
      <c r="O579" s="6">
        <v>6</v>
      </c>
      <c r="P579" s="3" t="s">
        <v>25</v>
      </c>
      <c r="Q579" s="7" t="s">
        <v>21</v>
      </c>
    </row>
    <row r="580" spans="1:17" ht="13" x14ac:dyDescent="0.6">
      <c r="A580" s="2" t="s">
        <v>16</v>
      </c>
      <c r="B580" s="2" t="s">
        <v>17</v>
      </c>
      <c r="C580" s="3" t="s">
        <v>18</v>
      </c>
      <c r="D580" s="3" t="s">
        <v>51</v>
      </c>
      <c r="E580" s="24">
        <v>923</v>
      </c>
      <c r="F580" s="4">
        <v>3</v>
      </c>
      <c r="G580" s="30">
        <v>350</v>
      </c>
      <c r="H580" s="33">
        <v>323050</v>
      </c>
      <c r="I580" s="4">
        <v>41996.5</v>
      </c>
      <c r="J580" s="4">
        <v>281053.5</v>
      </c>
      <c r="K580" s="4">
        <v>239980</v>
      </c>
      <c r="L580" s="4">
        <v>41073.5</v>
      </c>
      <c r="M580" s="37">
        <v>41699</v>
      </c>
      <c r="N580" s="6" t="str">
        <f t="shared" si="9"/>
        <v>Q1</v>
      </c>
      <c r="O580" s="6">
        <v>3</v>
      </c>
      <c r="P580" s="3" t="s">
        <v>29</v>
      </c>
      <c r="Q580" s="7" t="s">
        <v>21</v>
      </c>
    </row>
    <row r="581" spans="1:17" ht="13" x14ac:dyDescent="0.6">
      <c r="A581" s="2" t="s">
        <v>16</v>
      </c>
      <c r="B581" s="2" t="s">
        <v>24</v>
      </c>
      <c r="C581" s="3" t="s">
        <v>18</v>
      </c>
      <c r="D581" s="3" t="s">
        <v>51</v>
      </c>
      <c r="E581" s="24">
        <v>1790</v>
      </c>
      <c r="F581" s="4">
        <v>3</v>
      </c>
      <c r="G581" s="30">
        <v>350</v>
      </c>
      <c r="H581" s="33">
        <v>626500</v>
      </c>
      <c r="I581" s="4">
        <v>81445</v>
      </c>
      <c r="J581" s="4">
        <v>545055</v>
      </c>
      <c r="K581" s="4">
        <v>465400</v>
      </c>
      <c r="L581" s="52">
        <v>79655</v>
      </c>
      <c r="M581" s="37">
        <v>41699</v>
      </c>
      <c r="N581" s="6" t="str">
        <f t="shared" si="9"/>
        <v>Q1</v>
      </c>
      <c r="O581" s="6">
        <v>3</v>
      </c>
      <c r="P581" s="3" t="s">
        <v>29</v>
      </c>
      <c r="Q581" s="7" t="s">
        <v>21</v>
      </c>
    </row>
    <row r="582" spans="1:17" ht="13" x14ac:dyDescent="0.6">
      <c r="A582" s="2" t="s">
        <v>16</v>
      </c>
      <c r="B582" s="2" t="s">
        <v>22</v>
      </c>
      <c r="C582" s="3" t="s">
        <v>18</v>
      </c>
      <c r="D582" s="3" t="s">
        <v>51</v>
      </c>
      <c r="E582" s="24">
        <v>442</v>
      </c>
      <c r="F582" s="4">
        <v>3</v>
      </c>
      <c r="G582" s="30">
        <v>20</v>
      </c>
      <c r="H582" s="33">
        <v>8840</v>
      </c>
      <c r="I582" s="4">
        <v>1149.2</v>
      </c>
      <c r="J582" s="4">
        <v>7690.8</v>
      </c>
      <c r="K582" s="4">
        <v>4420</v>
      </c>
      <c r="L582" s="4">
        <v>3270.8</v>
      </c>
      <c r="M582" s="37">
        <v>41518</v>
      </c>
      <c r="N582" s="6" t="str">
        <f t="shared" si="9"/>
        <v>Q3</v>
      </c>
      <c r="O582" s="6">
        <v>9</v>
      </c>
      <c r="P582" s="3" t="s">
        <v>36</v>
      </c>
      <c r="Q582" s="7" t="s">
        <v>38</v>
      </c>
    </row>
    <row r="583" spans="1:17" ht="13" x14ac:dyDescent="0.6">
      <c r="A583" s="2" t="s">
        <v>16</v>
      </c>
      <c r="B583" s="21" t="s">
        <v>54</v>
      </c>
      <c r="C583" s="3" t="s">
        <v>28</v>
      </c>
      <c r="D583" s="3" t="s">
        <v>51</v>
      </c>
      <c r="E583" s="24">
        <v>982.5</v>
      </c>
      <c r="F583" s="4">
        <v>5</v>
      </c>
      <c r="G583" s="30">
        <v>350</v>
      </c>
      <c r="H583" s="33">
        <v>343875</v>
      </c>
      <c r="I583" s="4">
        <v>44703.75</v>
      </c>
      <c r="J583" s="4">
        <v>299171.25</v>
      </c>
      <c r="K583" s="4">
        <v>255450</v>
      </c>
      <c r="L583" s="52">
        <v>43721.25</v>
      </c>
      <c r="M583" s="37">
        <v>41640</v>
      </c>
      <c r="N583" s="6" t="str">
        <f t="shared" si="9"/>
        <v>Q1</v>
      </c>
      <c r="O583" s="6">
        <v>1</v>
      </c>
      <c r="P583" s="3" t="s">
        <v>20</v>
      </c>
      <c r="Q583" s="7" t="s">
        <v>21</v>
      </c>
    </row>
    <row r="584" spans="1:17" ht="13" x14ac:dyDescent="0.6">
      <c r="A584" s="2" t="s">
        <v>16</v>
      </c>
      <c r="B584" s="21" t="s">
        <v>54</v>
      </c>
      <c r="C584" s="3" t="s">
        <v>28</v>
      </c>
      <c r="D584" s="3" t="s">
        <v>51</v>
      </c>
      <c r="E584" s="24">
        <v>1298</v>
      </c>
      <c r="F584" s="4">
        <v>5</v>
      </c>
      <c r="G584" s="30">
        <v>7</v>
      </c>
      <c r="H584" s="33">
        <v>9086</v>
      </c>
      <c r="I584" s="4">
        <v>1181.18</v>
      </c>
      <c r="J584" s="4">
        <v>7904.82</v>
      </c>
      <c r="K584" s="4">
        <v>6490</v>
      </c>
      <c r="L584" s="52">
        <v>1414.8199999999997</v>
      </c>
      <c r="M584" s="37">
        <v>41671</v>
      </c>
      <c r="N584" s="6" t="str">
        <f t="shared" si="9"/>
        <v>Q1</v>
      </c>
      <c r="O584" s="6">
        <v>2</v>
      </c>
      <c r="P584" s="3" t="s">
        <v>41</v>
      </c>
      <c r="Q584" s="7" t="s">
        <v>21</v>
      </c>
    </row>
    <row r="585" spans="1:17" ht="13" x14ac:dyDescent="0.6">
      <c r="A585" s="2" t="s">
        <v>30</v>
      </c>
      <c r="B585" s="2" t="s">
        <v>26</v>
      </c>
      <c r="C585" s="3" t="s">
        <v>28</v>
      </c>
      <c r="D585" s="3" t="s">
        <v>51</v>
      </c>
      <c r="E585" s="24">
        <v>604</v>
      </c>
      <c r="F585" s="4">
        <v>5</v>
      </c>
      <c r="G585" s="30">
        <v>12</v>
      </c>
      <c r="H585" s="33">
        <v>7248</v>
      </c>
      <c r="I585" s="4">
        <v>942.24</v>
      </c>
      <c r="J585" s="4">
        <v>6305.76</v>
      </c>
      <c r="K585" s="4">
        <v>1812</v>
      </c>
      <c r="L585" s="4">
        <v>4493.76</v>
      </c>
      <c r="M585" s="37">
        <v>41791</v>
      </c>
      <c r="N585" s="6" t="str">
        <f t="shared" si="9"/>
        <v>Q2</v>
      </c>
      <c r="O585" s="6">
        <v>6</v>
      </c>
      <c r="P585" s="3" t="s">
        <v>25</v>
      </c>
      <c r="Q585" s="7" t="s">
        <v>21</v>
      </c>
    </row>
    <row r="586" spans="1:17" ht="13" x14ac:dyDescent="0.6">
      <c r="A586" s="2" t="s">
        <v>16</v>
      </c>
      <c r="B586" s="2" t="s">
        <v>26</v>
      </c>
      <c r="C586" s="3" t="s">
        <v>28</v>
      </c>
      <c r="D586" s="3" t="s">
        <v>51</v>
      </c>
      <c r="E586" s="24">
        <v>2255</v>
      </c>
      <c r="F586" s="4">
        <v>5</v>
      </c>
      <c r="G586" s="30">
        <v>20</v>
      </c>
      <c r="H586" s="33">
        <v>45100</v>
      </c>
      <c r="I586" s="4">
        <v>5863</v>
      </c>
      <c r="J586" s="4">
        <v>39237</v>
      </c>
      <c r="K586" s="4">
        <v>22550</v>
      </c>
      <c r="L586" s="4">
        <v>16687</v>
      </c>
      <c r="M586" s="37">
        <v>41821</v>
      </c>
      <c r="N586" s="6" t="str">
        <f t="shared" si="9"/>
        <v>Q3</v>
      </c>
      <c r="O586" s="6">
        <v>7</v>
      </c>
      <c r="P586" s="3" t="s">
        <v>32</v>
      </c>
      <c r="Q586" s="7" t="s">
        <v>21</v>
      </c>
    </row>
    <row r="587" spans="1:17" ht="13" x14ac:dyDescent="0.6">
      <c r="A587" s="2" t="s">
        <v>16</v>
      </c>
      <c r="B587" s="2" t="s">
        <v>17</v>
      </c>
      <c r="C587" s="3" t="s">
        <v>28</v>
      </c>
      <c r="D587" s="3" t="s">
        <v>51</v>
      </c>
      <c r="E587" s="24">
        <v>1249</v>
      </c>
      <c r="F587" s="4">
        <v>5</v>
      </c>
      <c r="G587" s="30">
        <v>20</v>
      </c>
      <c r="H587" s="33">
        <v>24980</v>
      </c>
      <c r="I587" s="4">
        <v>3247.4</v>
      </c>
      <c r="J587" s="4">
        <v>21732.6</v>
      </c>
      <c r="K587" s="4">
        <v>12490</v>
      </c>
      <c r="L587" s="4">
        <v>9242.5999999999985</v>
      </c>
      <c r="M587" s="37">
        <v>41913</v>
      </c>
      <c r="N587" s="6" t="str">
        <f t="shared" si="9"/>
        <v>Q4</v>
      </c>
      <c r="O587" s="6">
        <v>10</v>
      </c>
      <c r="P587" s="3" t="s">
        <v>37</v>
      </c>
      <c r="Q587" s="7" t="s">
        <v>21</v>
      </c>
    </row>
    <row r="588" spans="1:17" ht="13" x14ac:dyDescent="0.6">
      <c r="A588" s="2" t="s">
        <v>16</v>
      </c>
      <c r="B588" s="21" t="s">
        <v>54</v>
      </c>
      <c r="C588" s="3" t="s">
        <v>40</v>
      </c>
      <c r="D588" s="3" t="s">
        <v>51</v>
      </c>
      <c r="E588" s="24">
        <v>1438.5</v>
      </c>
      <c r="F588" s="4">
        <v>10</v>
      </c>
      <c r="G588" s="30">
        <v>7</v>
      </c>
      <c r="H588" s="33">
        <v>10069.5</v>
      </c>
      <c r="I588" s="4">
        <v>1309.0350000000001</v>
      </c>
      <c r="J588" s="4">
        <v>8760.4650000000001</v>
      </c>
      <c r="K588" s="4">
        <v>7192.5</v>
      </c>
      <c r="L588" s="52">
        <v>1567.9649999999992</v>
      </c>
      <c r="M588" s="37">
        <v>41640</v>
      </c>
      <c r="N588" s="6" t="str">
        <f t="shared" si="9"/>
        <v>Q1</v>
      </c>
      <c r="O588" s="6">
        <v>1</v>
      </c>
      <c r="P588" s="3" t="s">
        <v>20</v>
      </c>
      <c r="Q588" s="7" t="s">
        <v>21</v>
      </c>
    </row>
    <row r="589" spans="1:17" ht="13" x14ac:dyDescent="0.6">
      <c r="A589" s="2" t="s">
        <v>42</v>
      </c>
      <c r="B589" s="2" t="s">
        <v>22</v>
      </c>
      <c r="C589" s="3" t="s">
        <v>40</v>
      </c>
      <c r="D589" s="3" t="s">
        <v>51</v>
      </c>
      <c r="E589" s="24">
        <v>807</v>
      </c>
      <c r="F589" s="4">
        <v>10</v>
      </c>
      <c r="G589" s="30">
        <v>300</v>
      </c>
      <c r="H589" s="33">
        <v>242100</v>
      </c>
      <c r="I589" s="4">
        <v>31473</v>
      </c>
      <c r="J589" s="4">
        <v>210627</v>
      </c>
      <c r="K589" s="4">
        <v>201750</v>
      </c>
      <c r="L589" s="4">
        <v>8877</v>
      </c>
      <c r="M589" s="37">
        <v>41640</v>
      </c>
      <c r="N589" s="6" t="str">
        <f t="shared" si="9"/>
        <v>Q1</v>
      </c>
      <c r="O589" s="6">
        <v>1</v>
      </c>
      <c r="P589" s="3" t="s">
        <v>20</v>
      </c>
      <c r="Q589" s="7" t="s">
        <v>21</v>
      </c>
    </row>
    <row r="590" spans="1:17" ht="13" x14ac:dyDescent="0.6">
      <c r="A590" s="2" t="s">
        <v>16</v>
      </c>
      <c r="B590" s="21" t="s">
        <v>54</v>
      </c>
      <c r="C590" s="3" t="s">
        <v>40</v>
      </c>
      <c r="D590" s="3" t="s">
        <v>51</v>
      </c>
      <c r="E590" s="24">
        <v>2641</v>
      </c>
      <c r="F590" s="4">
        <v>10</v>
      </c>
      <c r="G590" s="30">
        <v>20</v>
      </c>
      <c r="H590" s="33">
        <v>52820</v>
      </c>
      <c r="I590" s="4">
        <v>6866.6</v>
      </c>
      <c r="J590" s="4">
        <v>45953.4</v>
      </c>
      <c r="K590" s="4">
        <v>26410</v>
      </c>
      <c r="L590" s="52">
        <v>19543.400000000001</v>
      </c>
      <c r="M590" s="37">
        <v>41671</v>
      </c>
      <c r="N590" s="6" t="str">
        <f t="shared" si="9"/>
        <v>Q1</v>
      </c>
      <c r="O590" s="6">
        <v>2</v>
      </c>
      <c r="P590" s="3" t="s">
        <v>41</v>
      </c>
      <c r="Q590" s="7" t="s">
        <v>21</v>
      </c>
    </row>
    <row r="591" spans="1:17" ht="13" x14ac:dyDescent="0.6">
      <c r="A591" s="2" t="s">
        <v>16</v>
      </c>
      <c r="B591" s="2" t="s">
        <v>22</v>
      </c>
      <c r="C591" s="3" t="s">
        <v>40</v>
      </c>
      <c r="D591" s="3" t="s">
        <v>51</v>
      </c>
      <c r="E591" s="24">
        <v>2708</v>
      </c>
      <c r="F591" s="4">
        <v>10</v>
      </c>
      <c r="G591" s="30">
        <v>20</v>
      </c>
      <c r="H591" s="33">
        <v>54160</v>
      </c>
      <c r="I591" s="4">
        <v>7040.8</v>
      </c>
      <c r="J591" s="4">
        <v>47119.199999999997</v>
      </c>
      <c r="K591" s="4">
        <v>27080</v>
      </c>
      <c r="L591" s="4">
        <v>20039.199999999997</v>
      </c>
      <c r="M591" s="37">
        <v>41671</v>
      </c>
      <c r="N591" s="6" t="str">
        <f t="shared" si="9"/>
        <v>Q1</v>
      </c>
      <c r="O591" s="6">
        <v>2</v>
      </c>
      <c r="P591" s="3" t="s">
        <v>41</v>
      </c>
      <c r="Q591" s="7" t="s">
        <v>21</v>
      </c>
    </row>
    <row r="592" spans="1:17" ht="13" x14ac:dyDescent="0.6">
      <c r="A592" s="2" t="s">
        <v>16</v>
      </c>
      <c r="B592" s="2" t="s">
        <v>17</v>
      </c>
      <c r="C592" s="3" t="s">
        <v>40</v>
      </c>
      <c r="D592" s="3" t="s">
        <v>51</v>
      </c>
      <c r="E592" s="24">
        <v>2632</v>
      </c>
      <c r="F592" s="4">
        <v>10</v>
      </c>
      <c r="G592" s="30">
        <v>350</v>
      </c>
      <c r="H592" s="33">
        <v>921200</v>
      </c>
      <c r="I592" s="4">
        <v>119756</v>
      </c>
      <c r="J592" s="4">
        <v>801444</v>
      </c>
      <c r="K592" s="4">
        <v>684320</v>
      </c>
      <c r="L592" s="4">
        <v>117124</v>
      </c>
      <c r="M592" s="37">
        <v>41791</v>
      </c>
      <c r="N592" s="6" t="str">
        <f t="shared" si="9"/>
        <v>Q2</v>
      </c>
      <c r="O592" s="6">
        <v>6</v>
      </c>
      <c r="P592" s="3" t="s">
        <v>25</v>
      </c>
      <c r="Q592" s="7" t="s">
        <v>21</v>
      </c>
    </row>
    <row r="593" spans="1:17" ht="13" x14ac:dyDescent="0.6">
      <c r="A593" s="2" t="s">
        <v>31</v>
      </c>
      <c r="B593" s="2" t="s">
        <v>17</v>
      </c>
      <c r="C593" s="3" t="s">
        <v>40</v>
      </c>
      <c r="D593" s="3" t="s">
        <v>51</v>
      </c>
      <c r="E593" s="24">
        <v>1583</v>
      </c>
      <c r="F593" s="4">
        <v>10</v>
      </c>
      <c r="G593" s="30">
        <v>125</v>
      </c>
      <c r="H593" s="33">
        <v>197875</v>
      </c>
      <c r="I593" s="4">
        <v>25723.75</v>
      </c>
      <c r="J593" s="4">
        <v>172151.25</v>
      </c>
      <c r="K593" s="4">
        <v>189960</v>
      </c>
      <c r="L593" s="4">
        <v>-17808.75</v>
      </c>
      <c r="M593" s="37">
        <v>41791</v>
      </c>
      <c r="N593" s="6" t="str">
        <f t="shared" si="9"/>
        <v>Q2</v>
      </c>
      <c r="O593" s="6">
        <v>6</v>
      </c>
      <c r="P593" s="3" t="s">
        <v>25</v>
      </c>
      <c r="Q593" s="7" t="s">
        <v>21</v>
      </c>
    </row>
    <row r="594" spans="1:17" ht="13" x14ac:dyDescent="0.6">
      <c r="A594" s="2" t="s">
        <v>30</v>
      </c>
      <c r="B594" s="2" t="s">
        <v>26</v>
      </c>
      <c r="C594" s="3" t="s">
        <v>40</v>
      </c>
      <c r="D594" s="3" t="s">
        <v>51</v>
      </c>
      <c r="E594" s="24">
        <v>571</v>
      </c>
      <c r="F594" s="4">
        <v>10</v>
      </c>
      <c r="G594" s="30">
        <v>12</v>
      </c>
      <c r="H594" s="33">
        <v>6852</v>
      </c>
      <c r="I594" s="4">
        <v>890.76</v>
      </c>
      <c r="J594" s="4">
        <v>5961.24</v>
      </c>
      <c r="K594" s="4">
        <v>1713</v>
      </c>
      <c r="L594" s="4">
        <v>4248.24</v>
      </c>
      <c r="M594" s="37">
        <v>41821</v>
      </c>
      <c r="N594" s="6" t="str">
        <f t="shared" si="9"/>
        <v>Q3</v>
      </c>
      <c r="O594" s="6">
        <v>7</v>
      </c>
      <c r="P594" s="3" t="s">
        <v>32</v>
      </c>
      <c r="Q594" s="7" t="s">
        <v>21</v>
      </c>
    </row>
    <row r="595" spans="1:17" ht="13" x14ac:dyDescent="0.6">
      <c r="A595" s="2" t="s">
        <v>16</v>
      </c>
      <c r="B595" s="2" t="s">
        <v>24</v>
      </c>
      <c r="C595" s="3" t="s">
        <v>40</v>
      </c>
      <c r="D595" s="3" t="s">
        <v>51</v>
      </c>
      <c r="E595" s="24">
        <v>2696</v>
      </c>
      <c r="F595" s="4">
        <v>10</v>
      </c>
      <c r="G595" s="30">
        <v>7</v>
      </c>
      <c r="H595" s="33">
        <v>18872</v>
      </c>
      <c r="I595" s="4">
        <v>2453.36</v>
      </c>
      <c r="J595" s="4">
        <v>16418.64</v>
      </c>
      <c r="K595" s="4">
        <v>13480</v>
      </c>
      <c r="L595" s="52">
        <v>2938.6399999999994</v>
      </c>
      <c r="M595" s="37">
        <v>41852</v>
      </c>
      <c r="N595" s="6" t="str">
        <f t="shared" si="9"/>
        <v>Q3</v>
      </c>
      <c r="O595" s="6">
        <v>8</v>
      </c>
      <c r="P595" s="3" t="s">
        <v>35</v>
      </c>
      <c r="Q595" s="7" t="s">
        <v>21</v>
      </c>
    </row>
    <row r="596" spans="1:17" ht="13" x14ac:dyDescent="0.6">
      <c r="A596" s="2" t="s">
        <v>23</v>
      </c>
      <c r="B596" s="2" t="s">
        <v>17</v>
      </c>
      <c r="C596" s="3" t="s">
        <v>40</v>
      </c>
      <c r="D596" s="3" t="s">
        <v>51</v>
      </c>
      <c r="E596" s="24">
        <v>1565</v>
      </c>
      <c r="F596" s="4">
        <v>10</v>
      </c>
      <c r="G596" s="30">
        <v>15</v>
      </c>
      <c r="H596" s="33">
        <v>23475</v>
      </c>
      <c r="I596" s="4">
        <v>3051.75</v>
      </c>
      <c r="J596" s="4">
        <v>20423.25</v>
      </c>
      <c r="K596" s="4">
        <v>15650</v>
      </c>
      <c r="L596" s="4">
        <v>4773.25</v>
      </c>
      <c r="M596" s="37">
        <v>41913</v>
      </c>
      <c r="N596" s="6" t="str">
        <f t="shared" si="9"/>
        <v>Q4</v>
      </c>
      <c r="O596" s="6">
        <v>10</v>
      </c>
      <c r="P596" s="3" t="s">
        <v>37</v>
      </c>
      <c r="Q596" s="7" t="s">
        <v>21</v>
      </c>
    </row>
    <row r="597" spans="1:17" ht="13" x14ac:dyDescent="0.6">
      <c r="A597" s="2" t="s">
        <v>16</v>
      </c>
      <c r="B597" s="2" t="s">
        <v>17</v>
      </c>
      <c r="C597" s="3" t="s">
        <v>40</v>
      </c>
      <c r="D597" s="3" t="s">
        <v>51</v>
      </c>
      <c r="E597" s="24">
        <v>1249</v>
      </c>
      <c r="F597" s="4">
        <v>10</v>
      </c>
      <c r="G597" s="30">
        <v>20</v>
      </c>
      <c r="H597" s="33">
        <v>24980</v>
      </c>
      <c r="I597" s="4">
        <v>3247.4</v>
      </c>
      <c r="J597" s="4">
        <v>21732.6</v>
      </c>
      <c r="K597" s="4">
        <v>12490</v>
      </c>
      <c r="L597" s="4">
        <v>9242.5999999999985</v>
      </c>
      <c r="M597" s="37">
        <v>41913</v>
      </c>
      <c r="N597" s="6" t="str">
        <f t="shared" si="9"/>
        <v>Q4</v>
      </c>
      <c r="O597" s="6">
        <v>10</v>
      </c>
      <c r="P597" s="3" t="s">
        <v>37</v>
      </c>
      <c r="Q597" s="7" t="s">
        <v>21</v>
      </c>
    </row>
    <row r="598" spans="1:17" ht="13" x14ac:dyDescent="0.6">
      <c r="A598" s="2" t="s">
        <v>16</v>
      </c>
      <c r="B598" s="2" t="s">
        <v>22</v>
      </c>
      <c r="C598" s="3" t="s">
        <v>40</v>
      </c>
      <c r="D598" s="3" t="s">
        <v>51</v>
      </c>
      <c r="E598" s="24">
        <v>357</v>
      </c>
      <c r="F598" s="4">
        <v>10</v>
      </c>
      <c r="G598" s="30">
        <v>350</v>
      </c>
      <c r="H598" s="33">
        <v>124950</v>
      </c>
      <c r="I598" s="4">
        <v>16243.5</v>
      </c>
      <c r="J598" s="4">
        <v>108706.5</v>
      </c>
      <c r="K598" s="4">
        <v>92820</v>
      </c>
      <c r="L598" s="4">
        <v>15886.5</v>
      </c>
      <c r="M598" s="37">
        <v>41944</v>
      </c>
      <c r="N598" s="6" t="str">
        <f t="shared" si="9"/>
        <v>Q4</v>
      </c>
      <c r="O598" s="6">
        <v>11</v>
      </c>
      <c r="P598" s="3" t="s">
        <v>43</v>
      </c>
      <c r="Q598" s="7" t="s">
        <v>21</v>
      </c>
    </row>
    <row r="599" spans="1:17" ht="13" x14ac:dyDescent="0.6">
      <c r="A599" s="2" t="s">
        <v>30</v>
      </c>
      <c r="B599" s="2" t="s">
        <v>22</v>
      </c>
      <c r="C599" s="3" t="s">
        <v>40</v>
      </c>
      <c r="D599" s="3" t="s">
        <v>51</v>
      </c>
      <c r="E599" s="24">
        <v>1013</v>
      </c>
      <c r="F599" s="4">
        <v>10</v>
      </c>
      <c r="G599" s="30">
        <v>12</v>
      </c>
      <c r="H599" s="33">
        <v>12156</v>
      </c>
      <c r="I599" s="4">
        <v>1580.28</v>
      </c>
      <c r="J599" s="4">
        <v>10575.72</v>
      </c>
      <c r="K599" s="4">
        <v>3039</v>
      </c>
      <c r="L599" s="4">
        <v>7536.7199999999993</v>
      </c>
      <c r="M599" s="37">
        <v>41974</v>
      </c>
      <c r="N599" s="6" t="str">
        <f t="shared" si="9"/>
        <v>Q4</v>
      </c>
      <c r="O599" s="6">
        <v>12</v>
      </c>
      <c r="P599" s="3" t="s">
        <v>27</v>
      </c>
      <c r="Q599" s="7" t="s">
        <v>21</v>
      </c>
    </row>
    <row r="600" spans="1:17" ht="13" x14ac:dyDescent="0.6">
      <c r="A600" s="2" t="s">
        <v>23</v>
      </c>
      <c r="B600" s="2" t="s">
        <v>24</v>
      </c>
      <c r="C600" s="3" t="s">
        <v>44</v>
      </c>
      <c r="D600" s="3" t="s">
        <v>51</v>
      </c>
      <c r="E600" s="24">
        <v>3997.5</v>
      </c>
      <c r="F600" s="4">
        <v>120</v>
      </c>
      <c r="G600" s="30">
        <v>15</v>
      </c>
      <c r="H600" s="33">
        <v>59962.5</v>
      </c>
      <c r="I600" s="4">
        <v>7795.125</v>
      </c>
      <c r="J600" s="4">
        <v>52167.375</v>
      </c>
      <c r="K600" s="4">
        <v>39975</v>
      </c>
      <c r="L600" s="52">
        <v>12192.375</v>
      </c>
      <c r="M600" s="37">
        <v>41640</v>
      </c>
      <c r="N600" s="6" t="str">
        <f t="shared" si="9"/>
        <v>Q1</v>
      </c>
      <c r="O600" s="6">
        <v>1</v>
      </c>
      <c r="P600" s="3" t="s">
        <v>20</v>
      </c>
      <c r="Q600" s="7" t="s">
        <v>21</v>
      </c>
    </row>
    <row r="601" spans="1:17" ht="13" x14ac:dyDescent="0.6">
      <c r="A601" s="2" t="s">
        <v>16</v>
      </c>
      <c r="B601" s="2" t="s">
        <v>17</v>
      </c>
      <c r="C601" s="3" t="s">
        <v>44</v>
      </c>
      <c r="D601" s="3" t="s">
        <v>51</v>
      </c>
      <c r="E601" s="24">
        <v>2632</v>
      </c>
      <c r="F601" s="4">
        <v>120</v>
      </c>
      <c r="G601" s="30">
        <v>350</v>
      </c>
      <c r="H601" s="33">
        <v>921200</v>
      </c>
      <c r="I601" s="4">
        <v>119756</v>
      </c>
      <c r="J601" s="4">
        <v>801444</v>
      </c>
      <c r="K601" s="4">
        <v>684320</v>
      </c>
      <c r="L601" s="4">
        <v>117124</v>
      </c>
      <c r="M601" s="37">
        <v>41791</v>
      </c>
      <c r="N601" s="6" t="str">
        <f t="shared" si="9"/>
        <v>Q2</v>
      </c>
      <c r="O601" s="6">
        <v>6</v>
      </c>
      <c r="P601" s="3" t="s">
        <v>25</v>
      </c>
      <c r="Q601" s="7" t="s">
        <v>21</v>
      </c>
    </row>
    <row r="602" spans="1:17" ht="13" x14ac:dyDescent="0.6">
      <c r="A602" s="2" t="s">
        <v>16</v>
      </c>
      <c r="B602" s="2" t="s">
        <v>24</v>
      </c>
      <c r="C602" s="3" t="s">
        <v>44</v>
      </c>
      <c r="D602" s="3" t="s">
        <v>51</v>
      </c>
      <c r="E602" s="24">
        <v>1190</v>
      </c>
      <c r="F602" s="4">
        <v>120</v>
      </c>
      <c r="G602" s="30">
        <v>7</v>
      </c>
      <c r="H602" s="33">
        <v>8330</v>
      </c>
      <c r="I602" s="4">
        <v>1082.9000000000001</v>
      </c>
      <c r="J602" s="4">
        <v>7247.1</v>
      </c>
      <c r="K602" s="4">
        <v>5950</v>
      </c>
      <c r="L602" s="52">
        <v>1297.1000000000004</v>
      </c>
      <c r="M602" s="37">
        <v>41791</v>
      </c>
      <c r="N602" s="6" t="str">
        <f t="shared" si="9"/>
        <v>Q2</v>
      </c>
      <c r="O602" s="6">
        <v>6</v>
      </c>
      <c r="P602" s="3" t="s">
        <v>25</v>
      </c>
      <c r="Q602" s="7" t="s">
        <v>21</v>
      </c>
    </row>
    <row r="603" spans="1:17" ht="13" x14ac:dyDescent="0.6">
      <c r="A603" s="2" t="s">
        <v>30</v>
      </c>
      <c r="B603" s="2" t="s">
        <v>26</v>
      </c>
      <c r="C603" s="3" t="s">
        <v>44</v>
      </c>
      <c r="D603" s="3" t="s">
        <v>51</v>
      </c>
      <c r="E603" s="24">
        <v>604</v>
      </c>
      <c r="F603" s="4">
        <v>120</v>
      </c>
      <c r="G603" s="30">
        <v>12</v>
      </c>
      <c r="H603" s="33">
        <v>7248</v>
      </c>
      <c r="I603" s="4">
        <v>942.24</v>
      </c>
      <c r="J603" s="4">
        <v>6305.76</v>
      </c>
      <c r="K603" s="4">
        <v>1812</v>
      </c>
      <c r="L603" s="4">
        <v>4493.76</v>
      </c>
      <c r="M603" s="37">
        <v>41791</v>
      </c>
      <c r="N603" s="6" t="str">
        <f t="shared" si="9"/>
        <v>Q2</v>
      </c>
      <c r="O603" s="6">
        <v>6</v>
      </c>
      <c r="P603" s="3" t="s">
        <v>25</v>
      </c>
      <c r="Q603" s="7" t="s">
        <v>21</v>
      </c>
    </row>
    <row r="604" spans="1:17" ht="13" x14ac:dyDescent="0.6">
      <c r="A604" s="2" t="s">
        <v>23</v>
      </c>
      <c r="B604" s="2" t="s">
        <v>22</v>
      </c>
      <c r="C604" s="3" t="s">
        <v>44</v>
      </c>
      <c r="D604" s="3" t="s">
        <v>51</v>
      </c>
      <c r="E604" s="24">
        <v>660</v>
      </c>
      <c r="F604" s="4">
        <v>120</v>
      </c>
      <c r="G604" s="30">
        <v>15</v>
      </c>
      <c r="H604" s="33">
        <v>9900</v>
      </c>
      <c r="I604" s="4">
        <v>1287</v>
      </c>
      <c r="J604" s="4">
        <v>8613</v>
      </c>
      <c r="K604" s="4">
        <v>6600</v>
      </c>
      <c r="L604" s="4">
        <v>2013</v>
      </c>
      <c r="M604" s="37">
        <v>41518</v>
      </c>
      <c r="N604" s="6" t="str">
        <f t="shared" si="9"/>
        <v>Q3</v>
      </c>
      <c r="O604" s="6">
        <v>9</v>
      </c>
      <c r="P604" s="3" t="s">
        <v>36</v>
      </c>
      <c r="Q604" s="7" t="s">
        <v>38</v>
      </c>
    </row>
    <row r="605" spans="1:17" ht="13" x14ac:dyDescent="0.6">
      <c r="A605" s="2" t="s">
        <v>30</v>
      </c>
      <c r="B605" s="2" t="s">
        <v>26</v>
      </c>
      <c r="C605" s="3" t="s">
        <v>44</v>
      </c>
      <c r="D605" s="3" t="s">
        <v>51</v>
      </c>
      <c r="E605" s="24">
        <v>410</v>
      </c>
      <c r="F605" s="4">
        <v>120</v>
      </c>
      <c r="G605" s="30">
        <v>12</v>
      </c>
      <c r="H605" s="33">
        <v>4920</v>
      </c>
      <c r="I605" s="4">
        <v>639.6</v>
      </c>
      <c r="J605" s="4">
        <v>4280.3999999999996</v>
      </c>
      <c r="K605" s="4">
        <v>1230</v>
      </c>
      <c r="L605" s="4">
        <v>3050.3999999999996</v>
      </c>
      <c r="M605" s="37">
        <v>41913</v>
      </c>
      <c r="N605" s="6" t="str">
        <f t="shared" si="9"/>
        <v>Q4</v>
      </c>
      <c r="O605" s="6">
        <v>10</v>
      </c>
      <c r="P605" s="3" t="s">
        <v>37</v>
      </c>
      <c r="Q605" s="7" t="s">
        <v>21</v>
      </c>
    </row>
    <row r="606" spans="1:17" ht="13" x14ac:dyDescent="0.6">
      <c r="A606" s="2" t="s">
        <v>42</v>
      </c>
      <c r="B606" s="2" t="s">
        <v>26</v>
      </c>
      <c r="C606" s="3" t="s">
        <v>44</v>
      </c>
      <c r="D606" s="3" t="s">
        <v>51</v>
      </c>
      <c r="E606" s="24">
        <v>2605</v>
      </c>
      <c r="F606" s="4">
        <v>120</v>
      </c>
      <c r="G606" s="30">
        <v>300</v>
      </c>
      <c r="H606" s="33">
        <v>781500</v>
      </c>
      <c r="I606" s="4">
        <v>101595</v>
      </c>
      <c r="J606" s="4">
        <v>679905</v>
      </c>
      <c r="K606" s="4">
        <v>651250</v>
      </c>
      <c r="L606" s="4">
        <v>28655</v>
      </c>
      <c r="M606" s="37">
        <v>41579</v>
      </c>
      <c r="N606" s="6" t="str">
        <f t="shared" si="9"/>
        <v>Q4</v>
      </c>
      <c r="O606" s="6">
        <v>11</v>
      </c>
      <c r="P606" s="3" t="s">
        <v>43</v>
      </c>
      <c r="Q606" s="7" t="s">
        <v>38</v>
      </c>
    </row>
    <row r="607" spans="1:17" ht="13" x14ac:dyDescent="0.6">
      <c r="A607" s="2" t="s">
        <v>30</v>
      </c>
      <c r="B607" s="2" t="s">
        <v>22</v>
      </c>
      <c r="C607" s="3" t="s">
        <v>44</v>
      </c>
      <c r="D607" s="3" t="s">
        <v>51</v>
      </c>
      <c r="E607" s="24">
        <v>1013</v>
      </c>
      <c r="F607" s="4">
        <v>120</v>
      </c>
      <c r="G607" s="30">
        <v>12</v>
      </c>
      <c r="H607" s="33">
        <v>12156</v>
      </c>
      <c r="I607" s="4">
        <v>1580.28</v>
      </c>
      <c r="J607" s="4">
        <v>10575.72</v>
      </c>
      <c r="K607" s="4">
        <v>3039</v>
      </c>
      <c r="L607" s="4">
        <v>7536.7199999999993</v>
      </c>
      <c r="M607" s="37">
        <v>41974</v>
      </c>
      <c r="N607" s="6" t="str">
        <f t="shared" si="9"/>
        <v>Q4</v>
      </c>
      <c r="O607" s="6">
        <v>12</v>
      </c>
      <c r="P607" s="3" t="s">
        <v>27</v>
      </c>
      <c r="Q607" s="7" t="s">
        <v>21</v>
      </c>
    </row>
    <row r="608" spans="1:17" ht="13" x14ac:dyDescent="0.6">
      <c r="A608" s="2" t="s">
        <v>31</v>
      </c>
      <c r="B608" s="2" t="s">
        <v>17</v>
      </c>
      <c r="C608" s="3" t="s">
        <v>45</v>
      </c>
      <c r="D608" s="3" t="s">
        <v>51</v>
      </c>
      <c r="E608" s="24">
        <v>1583</v>
      </c>
      <c r="F608" s="4">
        <v>250</v>
      </c>
      <c r="G608" s="30">
        <v>125</v>
      </c>
      <c r="H608" s="33">
        <v>197875</v>
      </c>
      <c r="I608" s="4">
        <v>25723.75</v>
      </c>
      <c r="J608" s="4">
        <v>172151.25</v>
      </c>
      <c r="K608" s="4">
        <v>189960</v>
      </c>
      <c r="L608" s="4">
        <v>-17808.75</v>
      </c>
      <c r="M608" s="37">
        <v>41791</v>
      </c>
      <c r="N608" s="6" t="str">
        <f t="shared" si="9"/>
        <v>Q2</v>
      </c>
      <c r="O608" s="6">
        <v>6</v>
      </c>
      <c r="P608" s="3" t="s">
        <v>25</v>
      </c>
      <c r="Q608" s="7" t="s">
        <v>21</v>
      </c>
    </row>
    <row r="609" spans="1:17" ht="13" x14ac:dyDescent="0.6">
      <c r="A609" s="2" t="s">
        <v>23</v>
      </c>
      <c r="B609" s="2" t="s">
        <v>17</v>
      </c>
      <c r="C609" s="3" t="s">
        <v>45</v>
      </c>
      <c r="D609" s="3" t="s">
        <v>51</v>
      </c>
      <c r="E609" s="24">
        <v>1565</v>
      </c>
      <c r="F609" s="4">
        <v>250</v>
      </c>
      <c r="G609" s="30">
        <v>15</v>
      </c>
      <c r="H609" s="33">
        <v>23475</v>
      </c>
      <c r="I609" s="4">
        <v>3051.75</v>
      </c>
      <c r="J609" s="4">
        <v>20423.25</v>
      </c>
      <c r="K609" s="4">
        <v>15650</v>
      </c>
      <c r="L609" s="4">
        <v>4773.25</v>
      </c>
      <c r="M609" s="37">
        <v>41913</v>
      </c>
      <c r="N609" s="6" t="str">
        <f t="shared" si="9"/>
        <v>Q4</v>
      </c>
      <c r="O609" s="6">
        <v>10</v>
      </c>
      <c r="P609" s="3" t="s">
        <v>37</v>
      </c>
      <c r="Q609" s="7" t="s">
        <v>21</v>
      </c>
    </row>
    <row r="610" spans="1:17" ht="13" x14ac:dyDescent="0.6">
      <c r="A610" s="2" t="s">
        <v>31</v>
      </c>
      <c r="B610" s="2" t="s">
        <v>17</v>
      </c>
      <c r="C610" s="3" t="s">
        <v>47</v>
      </c>
      <c r="D610" s="3" t="s">
        <v>51</v>
      </c>
      <c r="E610" s="24">
        <v>1659</v>
      </c>
      <c r="F610" s="4">
        <v>260</v>
      </c>
      <c r="G610" s="30">
        <v>125</v>
      </c>
      <c r="H610" s="33">
        <v>207375</v>
      </c>
      <c r="I610" s="4">
        <v>26958.75</v>
      </c>
      <c r="J610" s="4">
        <v>180416.25</v>
      </c>
      <c r="K610" s="4">
        <v>199080</v>
      </c>
      <c r="L610" s="4">
        <v>-18663.75</v>
      </c>
      <c r="M610" s="37">
        <v>41640</v>
      </c>
      <c r="N610" s="6" t="str">
        <f t="shared" si="9"/>
        <v>Q1</v>
      </c>
      <c r="O610" s="6">
        <v>1</v>
      </c>
      <c r="P610" s="3" t="s">
        <v>20</v>
      </c>
      <c r="Q610" s="7" t="s">
        <v>21</v>
      </c>
    </row>
    <row r="611" spans="1:17" ht="13" x14ac:dyDescent="0.6">
      <c r="A611" s="2" t="s">
        <v>16</v>
      </c>
      <c r="B611" s="2" t="s">
        <v>24</v>
      </c>
      <c r="C611" s="3" t="s">
        <v>47</v>
      </c>
      <c r="D611" s="3" t="s">
        <v>51</v>
      </c>
      <c r="E611" s="24">
        <v>1190</v>
      </c>
      <c r="F611" s="4">
        <v>260</v>
      </c>
      <c r="G611" s="30">
        <v>7</v>
      </c>
      <c r="H611" s="33">
        <v>8330</v>
      </c>
      <c r="I611" s="4">
        <v>1082.9000000000001</v>
      </c>
      <c r="J611" s="4">
        <v>7247.1</v>
      </c>
      <c r="K611" s="4">
        <v>5950</v>
      </c>
      <c r="L611" s="52">
        <v>1297.1000000000004</v>
      </c>
      <c r="M611" s="37">
        <v>41791</v>
      </c>
      <c r="N611" s="6" t="str">
        <f t="shared" si="9"/>
        <v>Q2</v>
      </c>
      <c r="O611" s="6">
        <v>6</v>
      </c>
      <c r="P611" s="3" t="s">
        <v>25</v>
      </c>
      <c r="Q611" s="7" t="s">
        <v>21</v>
      </c>
    </row>
    <row r="612" spans="1:17" ht="13" x14ac:dyDescent="0.6">
      <c r="A612" s="2" t="s">
        <v>30</v>
      </c>
      <c r="B612" s="2" t="s">
        <v>26</v>
      </c>
      <c r="C612" s="3" t="s">
        <v>47</v>
      </c>
      <c r="D612" s="3" t="s">
        <v>51</v>
      </c>
      <c r="E612" s="24">
        <v>410</v>
      </c>
      <c r="F612" s="4">
        <v>260</v>
      </c>
      <c r="G612" s="30">
        <v>12</v>
      </c>
      <c r="H612" s="33">
        <v>4920</v>
      </c>
      <c r="I612" s="4">
        <v>639.6</v>
      </c>
      <c r="J612" s="4">
        <v>4280.3999999999996</v>
      </c>
      <c r="K612" s="4">
        <v>1230</v>
      </c>
      <c r="L612" s="4">
        <v>3050.3999999999996</v>
      </c>
      <c r="M612" s="37">
        <v>41913</v>
      </c>
      <c r="N612" s="6" t="str">
        <f t="shared" si="9"/>
        <v>Q4</v>
      </c>
      <c r="O612" s="6">
        <v>10</v>
      </c>
      <c r="P612" s="3" t="s">
        <v>37</v>
      </c>
      <c r="Q612" s="7" t="s">
        <v>21</v>
      </c>
    </row>
    <row r="613" spans="1:17" ht="13" x14ac:dyDescent="0.6">
      <c r="A613" s="2" t="s">
        <v>30</v>
      </c>
      <c r="B613" s="2" t="s">
        <v>22</v>
      </c>
      <c r="C613" s="3" t="s">
        <v>47</v>
      </c>
      <c r="D613" s="3" t="s">
        <v>51</v>
      </c>
      <c r="E613" s="24">
        <v>1770</v>
      </c>
      <c r="F613" s="4">
        <v>260</v>
      </c>
      <c r="G613" s="30">
        <v>12</v>
      </c>
      <c r="H613" s="33">
        <v>21240</v>
      </c>
      <c r="I613" s="4">
        <v>2761.2</v>
      </c>
      <c r="J613" s="4">
        <v>18478.8</v>
      </c>
      <c r="K613" s="4">
        <v>5310</v>
      </c>
      <c r="L613" s="4">
        <v>13168.8</v>
      </c>
      <c r="M613" s="37">
        <v>41609</v>
      </c>
      <c r="N613" s="6" t="str">
        <f t="shared" si="9"/>
        <v>Q4</v>
      </c>
      <c r="O613" s="6">
        <v>12</v>
      </c>
      <c r="P613" s="3" t="s">
        <v>27</v>
      </c>
      <c r="Q613" s="7" t="s">
        <v>38</v>
      </c>
    </row>
    <row r="614" spans="1:17" ht="13" x14ac:dyDescent="0.6">
      <c r="A614" s="2" t="s">
        <v>16</v>
      </c>
      <c r="B614" s="2" t="s">
        <v>26</v>
      </c>
      <c r="C614" s="3" t="s">
        <v>18</v>
      </c>
      <c r="D614" s="3" t="s">
        <v>51</v>
      </c>
      <c r="E614" s="24">
        <v>2579</v>
      </c>
      <c r="F614" s="4">
        <v>3</v>
      </c>
      <c r="G614" s="30">
        <v>20</v>
      </c>
      <c r="H614" s="33">
        <v>51580</v>
      </c>
      <c r="I614" s="4">
        <v>7221.2</v>
      </c>
      <c r="J614" s="4">
        <v>44358.8</v>
      </c>
      <c r="K614" s="4">
        <v>25790</v>
      </c>
      <c r="L614" s="4">
        <v>18568.800000000003</v>
      </c>
      <c r="M614" s="37">
        <v>41730</v>
      </c>
      <c r="N614" s="6" t="str">
        <f t="shared" si="9"/>
        <v>Q2</v>
      </c>
      <c r="O614" s="6">
        <v>4</v>
      </c>
      <c r="P614" s="3" t="s">
        <v>46</v>
      </c>
      <c r="Q614" s="7" t="s">
        <v>21</v>
      </c>
    </row>
    <row r="615" spans="1:17" ht="13" x14ac:dyDescent="0.6">
      <c r="A615" s="2" t="s">
        <v>16</v>
      </c>
      <c r="B615" s="21" t="s">
        <v>54</v>
      </c>
      <c r="C615" s="3" t="s">
        <v>18</v>
      </c>
      <c r="D615" s="3" t="s">
        <v>51</v>
      </c>
      <c r="E615" s="24">
        <v>1743</v>
      </c>
      <c r="F615" s="4">
        <v>3</v>
      </c>
      <c r="G615" s="30">
        <v>20</v>
      </c>
      <c r="H615" s="33">
        <v>34860</v>
      </c>
      <c r="I615" s="4">
        <v>4880.3999999999996</v>
      </c>
      <c r="J615" s="4">
        <v>29979.599999999999</v>
      </c>
      <c r="K615" s="4">
        <v>17430</v>
      </c>
      <c r="L615" s="52">
        <v>12549.599999999999</v>
      </c>
      <c r="M615" s="37">
        <v>41760</v>
      </c>
      <c r="N615" s="6" t="str">
        <f t="shared" si="9"/>
        <v>Q2</v>
      </c>
      <c r="O615" s="6">
        <v>5</v>
      </c>
      <c r="P615" s="3" t="s">
        <v>49</v>
      </c>
      <c r="Q615" s="7" t="s">
        <v>21</v>
      </c>
    </row>
    <row r="616" spans="1:17" ht="13" x14ac:dyDescent="0.6">
      <c r="A616" s="2" t="s">
        <v>16</v>
      </c>
      <c r="B616" s="21" t="s">
        <v>54</v>
      </c>
      <c r="C616" s="3" t="s">
        <v>18</v>
      </c>
      <c r="D616" s="3" t="s">
        <v>51</v>
      </c>
      <c r="E616" s="24">
        <v>2996</v>
      </c>
      <c r="F616" s="4">
        <v>3</v>
      </c>
      <c r="G616" s="30">
        <v>7</v>
      </c>
      <c r="H616" s="33">
        <v>20972</v>
      </c>
      <c r="I616" s="4">
        <v>2936.08</v>
      </c>
      <c r="J616" s="4">
        <v>18035.919999999998</v>
      </c>
      <c r="K616" s="4">
        <v>14980</v>
      </c>
      <c r="L616" s="52">
        <v>3055.9199999999983</v>
      </c>
      <c r="M616" s="37">
        <v>41548</v>
      </c>
      <c r="N616" s="6" t="str">
        <f t="shared" si="9"/>
        <v>Q4</v>
      </c>
      <c r="O616" s="6">
        <v>10</v>
      </c>
      <c r="P616" s="3" t="s">
        <v>37</v>
      </c>
      <c r="Q616" s="7" t="s">
        <v>38</v>
      </c>
    </row>
    <row r="617" spans="1:17" ht="13" x14ac:dyDescent="0.6">
      <c r="A617" s="2" t="s">
        <v>16</v>
      </c>
      <c r="B617" s="2" t="s">
        <v>22</v>
      </c>
      <c r="C617" s="3" t="s">
        <v>18</v>
      </c>
      <c r="D617" s="3" t="s">
        <v>51</v>
      </c>
      <c r="E617" s="24">
        <v>280</v>
      </c>
      <c r="F617" s="4">
        <v>3</v>
      </c>
      <c r="G617" s="30">
        <v>7</v>
      </c>
      <c r="H617" s="33">
        <v>1960</v>
      </c>
      <c r="I617" s="4">
        <v>274.39999999999998</v>
      </c>
      <c r="J617" s="4">
        <v>1685.6</v>
      </c>
      <c r="K617" s="4">
        <v>1400</v>
      </c>
      <c r="L617" s="4">
        <v>285.59999999999991</v>
      </c>
      <c r="M617" s="37">
        <v>41974</v>
      </c>
      <c r="N617" s="6" t="str">
        <f t="shared" si="9"/>
        <v>Q4</v>
      </c>
      <c r="O617" s="6">
        <v>12</v>
      </c>
      <c r="P617" s="3" t="s">
        <v>27</v>
      </c>
      <c r="Q617" s="7" t="s">
        <v>21</v>
      </c>
    </row>
    <row r="618" spans="1:17" ht="13" x14ac:dyDescent="0.6">
      <c r="A618" s="2" t="s">
        <v>16</v>
      </c>
      <c r="B618" s="2" t="s">
        <v>24</v>
      </c>
      <c r="C618" s="3" t="s">
        <v>28</v>
      </c>
      <c r="D618" s="3" t="s">
        <v>51</v>
      </c>
      <c r="E618" s="24">
        <v>293</v>
      </c>
      <c r="F618" s="4">
        <v>5</v>
      </c>
      <c r="G618" s="30">
        <v>7</v>
      </c>
      <c r="H618" s="33">
        <v>2051</v>
      </c>
      <c r="I618" s="4">
        <v>287.14</v>
      </c>
      <c r="J618" s="4">
        <v>1763.8600000000001</v>
      </c>
      <c r="K618" s="4">
        <v>1465</v>
      </c>
      <c r="L618" s="52">
        <v>298.86000000000013</v>
      </c>
      <c r="M618" s="37">
        <v>41671</v>
      </c>
      <c r="N618" s="6" t="str">
        <f t="shared" si="9"/>
        <v>Q1</v>
      </c>
      <c r="O618" s="6">
        <v>2</v>
      </c>
      <c r="P618" s="3" t="s">
        <v>41</v>
      </c>
      <c r="Q618" s="7" t="s">
        <v>21</v>
      </c>
    </row>
    <row r="619" spans="1:17" ht="13" x14ac:dyDescent="0.6">
      <c r="A619" s="2" t="s">
        <v>16</v>
      </c>
      <c r="B619" s="21" t="s">
        <v>54</v>
      </c>
      <c r="C619" s="3" t="s">
        <v>28</v>
      </c>
      <c r="D619" s="3" t="s">
        <v>51</v>
      </c>
      <c r="E619" s="24">
        <v>2996</v>
      </c>
      <c r="F619" s="4">
        <v>5</v>
      </c>
      <c r="G619" s="30">
        <v>7</v>
      </c>
      <c r="H619" s="33">
        <v>20972</v>
      </c>
      <c r="I619" s="4">
        <v>2936.08</v>
      </c>
      <c r="J619" s="4">
        <v>18035.919999999998</v>
      </c>
      <c r="K619" s="4">
        <v>14980</v>
      </c>
      <c r="L619" s="52">
        <v>3055.9199999999983</v>
      </c>
      <c r="M619" s="37">
        <v>41548</v>
      </c>
      <c r="N619" s="6" t="str">
        <f t="shared" si="9"/>
        <v>Q4</v>
      </c>
      <c r="O619" s="6">
        <v>10</v>
      </c>
      <c r="P619" s="3" t="s">
        <v>37</v>
      </c>
      <c r="Q619" s="7" t="s">
        <v>38</v>
      </c>
    </row>
    <row r="620" spans="1:17" ht="13" x14ac:dyDescent="0.6">
      <c r="A620" s="2" t="s">
        <v>23</v>
      </c>
      <c r="B620" s="2" t="s">
        <v>22</v>
      </c>
      <c r="C620" s="3" t="s">
        <v>40</v>
      </c>
      <c r="D620" s="3" t="s">
        <v>51</v>
      </c>
      <c r="E620" s="24">
        <v>278</v>
      </c>
      <c r="F620" s="4">
        <v>10</v>
      </c>
      <c r="G620" s="30">
        <v>15</v>
      </c>
      <c r="H620" s="33">
        <v>4170</v>
      </c>
      <c r="I620" s="4">
        <v>583.79999999999995</v>
      </c>
      <c r="J620" s="4">
        <v>3586.2</v>
      </c>
      <c r="K620" s="4">
        <v>2780</v>
      </c>
      <c r="L620" s="4">
        <v>806.19999999999982</v>
      </c>
      <c r="M620" s="37">
        <v>41671</v>
      </c>
      <c r="N620" s="6" t="str">
        <f t="shared" si="9"/>
        <v>Q1</v>
      </c>
      <c r="O620" s="6">
        <v>2</v>
      </c>
      <c r="P620" s="3" t="s">
        <v>41</v>
      </c>
      <c r="Q620" s="7" t="s">
        <v>21</v>
      </c>
    </row>
    <row r="621" spans="1:17" ht="13" x14ac:dyDescent="0.6">
      <c r="A621" s="2" t="s">
        <v>16</v>
      </c>
      <c r="B621" s="2" t="s">
        <v>17</v>
      </c>
      <c r="C621" s="3" t="s">
        <v>40</v>
      </c>
      <c r="D621" s="3" t="s">
        <v>51</v>
      </c>
      <c r="E621" s="24">
        <v>2428</v>
      </c>
      <c r="F621" s="4">
        <v>10</v>
      </c>
      <c r="G621" s="30">
        <v>20</v>
      </c>
      <c r="H621" s="33">
        <v>48560</v>
      </c>
      <c r="I621" s="4">
        <v>6798.4</v>
      </c>
      <c r="J621" s="4">
        <v>41761.599999999999</v>
      </c>
      <c r="K621" s="4">
        <v>24280</v>
      </c>
      <c r="L621" s="4">
        <v>17481.599999999999</v>
      </c>
      <c r="M621" s="37">
        <v>41699</v>
      </c>
      <c r="N621" s="6" t="str">
        <f t="shared" si="9"/>
        <v>Q1</v>
      </c>
      <c r="O621" s="6">
        <v>3</v>
      </c>
      <c r="P621" s="3" t="s">
        <v>29</v>
      </c>
      <c r="Q621" s="7" t="s">
        <v>21</v>
      </c>
    </row>
    <row r="622" spans="1:17" ht="13" x14ac:dyDescent="0.6">
      <c r="A622" s="2" t="s">
        <v>23</v>
      </c>
      <c r="B622" s="21" t="s">
        <v>54</v>
      </c>
      <c r="C622" s="3" t="s">
        <v>40</v>
      </c>
      <c r="D622" s="3" t="s">
        <v>51</v>
      </c>
      <c r="E622" s="24">
        <v>1767</v>
      </c>
      <c r="F622" s="4">
        <v>10</v>
      </c>
      <c r="G622" s="30">
        <v>15</v>
      </c>
      <c r="H622" s="33">
        <v>26505</v>
      </c>
      <c r="I622" s="4">
        <v>3710.7</v>
      </c>
      <c r="J622" s="4">
        <v>22794.3</v>
      </c>
      <c r="K622" s="4">
        <v>17670</v>
      </c>
      <c r="L622" s="52">
        <v>5124.2999999999993</v>
      </c>
      <c r="M622" s="37">
        <v>41883</v>
      </c>
      <c r="N622" s="6" t="str">
        <f t="shared" si="9"/>
        <v>Q3</v>
      </c>
      <c r="O622" s="6">
        <v>9</v>
      </c>
      <c r="P622" s="3" t="s">
        <v>36</v>
      </c>
      <c r="Q622" s="7" t="s">
        <v>21</v>
      </c>
    </row>
    <row r="623" spans="1:17" ht="13" x14ac:dyDescent="0.6">
      <c r="A623" s="2" t="s">
        <v>30</v>
      </c>
      <c r="B623" s="2" t="s">
        <v>24</v>
      </c>
      <c r="C623" s="3" t="s">
        <v>40</v>
      </c>
      <c r="D623" s="3" t="s">
        <v>51</v>
      </c>
      <c r="E623" s="24">
        <v>1393</v>
      </c>
      <c r="F623" s="4">
        <v>10</v>
      </c>
      <c r="G623" s="30">
        <v>12</v>
      </c>
      <c r="H623" s="33">
        <v>16716</v>
      </c>
      <c r="I623" s="4">
        <v>2340.2399999999998</v>
      </c>
      <c r="J623" s="4">
        <v>14375.76</v>
      </c>
      <c r="K623" s="4">
        <v>4179</v>
      </c>
      <c r="L623" s="52">
        <v>10196.76</v>
      </c>
      <c r="M623" s="37">
        <v>41913</v>
      </c>
      <c r="N623" s="6" t="str">
        <f t="shared" si="9"/>
        <v>Q4</v>
      </c>
      <c r="O623" s="6">
        <v>10</v>
      </c>
      <c r="P623" s="3" t="s">
        <v>37</v>
      </c>
      <c r="Q623" s="7" t="s">
        <v>21</v>
      </c>
    </row>
    <row r="624" spans="1:17" ht="13" x14ac:dyDescent="0.6">
      <c r="A624" s="2" t="s">
        <v>16</v>
      </c>
      <c r="B624" s="2" t="s">
        <v>22</v>
      </c>
      <c r="C624" s="3" t="s">
        <v>45</v>
      </c>
      <c r="D624" s="3" t="s">
        <v>51</v>
      </c>
      <c r="E624" s="24">
        <v>280</v>
      </c>
      <c r="F624" s="4">
        <v>250</v>
      </c>
      <c r="G624" s="30">
        <v>7</v>
      </c>
      <c r="H624" s="33">
        <v>1960</v>
      </c>
      <c r="I624" s="4">
        <v>274.39999999999998</v>
      </c>
      <c r="J624" s="4">
        <v>1685.6</v>
      </c>
      <c r="K624" s="4">
        <v>1400</v>
      </c>
      <c r="L624" s="4">
        <v>285.59999999999991</v>
      </c>
      <c r="M624" s="37">
        <v>41974</v>
      </c>
      <c r="N624" s="6" t="str">
        <f t="shared" si="9"/>
        <v>Q4</v>
      </c>
      <c r="O624" s="6">
        <v>12</v>
      </c>
      <c r="P624" s="3" t="s">
        <v>27</v>
      </c>
      <c r="Q624" s="7" t="s">
        <v>21</v>
      </c>
    </row>
    <row r="625" spans="1:17" ht="13" x14ac:dyDescent="0.6">
      <c r="A625" s="2" t="s">
        <v>30</v>
      </c>
      <c r="B625" s="2" t="s">
        <v>24</v>
      </c>
      <c r="C625" s="3" t="s">
        <v>47</v>
      </c>
      <c r="D625" s="3" t="s">
        <v>51</v>
      </c>
      <c r="E625" s="24">
        <v>1393</v>
      </c>
      <c r="F625" s="4">
        <v>260</v>
      </c>
      <c r="G625" s="30">
        <v>12</v>
      </c>
      <c r="H625" s="33">
        <v>16716</v>
      </c>
      <c r="I625" s="4">
        <v>2340.2399999999998</v>
      </c>
      <c r="J625" s="4">
        <v>14375.76</v>
      </c>
      <c r="K625" s="4">
        <v>4179</v>
      </c>
      <c r="L625" s="52">
        <v>10196.76</v>
      </c>
      <c r="M625" s="37">
        <v>41913</v>
      </c>
      <c r="N625" s="6" t="str">
        <f t="shared" si="9"/>
        <v>Q4</v>
      </c>
      <c r="O625" s="6">
        <v>10</v>
      </c>
      <c r="P625" s="3" t="s">
        <v>37</v>
      </c>
      <c r="Q625" s="7" t="s">
        <v>21</v>
      </c>
    </row>
    <row r="626" spans="1:17" ht="13" x14ac:dyDescent="0.6">
      <c r="A626" s="2" t="s">
        <v>30</v>
      </c>
      <c r="B626" s="21" t="s">
        <v>54</v>
      </c>
      <c r="C626" s="3" t="s">
        <v>47</v>
      </c>
      <c r="D626" s="3" t="s">
        <v>51</v>
      </c>
      <c r="E626" s="24">
        <v>2015</v>
      </c>
      <c r="F626" s="4">
        <v>260</v>
      </c>
      <c r="G626" s="30">
        <v>12</v>
      </c>
      <c r="H626" s="33">
        <v>24180</v>
      </c>
      <c r="I626" s="4">
        <v>3385.2</v>
      </c>
      <c r="J626" s="4">
        <v>20794.8</v>
      </c>
      <c r="K626" s="4">
        <v>6045</v>
      </c>
      <c r="L626" s="52">
        <v>14749.8</v>
      </c>
      <c r="M626" s="37">
        <v>41609</v>
      </c>
      <c r="N626" s="6" t="str">
        <f t="shared" si="9"/>
        <v>Q4</v>
      </c>
      <c r="O626" s="6">
        <v>12</v>
      </c>
      <c r="P626" s="3" t="s">
        <v>27</v>
      </c>
      <c r="Q626" s="7" t="s">
        <v>38</v>
      </c>
    </row>
    <row r="627" spans="1:17" ht="13" x14ac:dyDescent="0.6">
      <c r="A627" s="2" t="s">
        <v>42</v>
      </c>
      <c r="B627" s="2" t="s">
        <v>26</v>
      </c>
      <c r="C627" s="3" t="s">
        <v>18</v>
      </c>
      <c r="D627" s="3" t="s">
        <v>51</v>
      </c>
      <c r="E627" s="24">
        <v>801</v>
      </c>
      <c r="F627" s="4">
        <v>3</v>
      </c>
      <c r="G627" s="30">
        <v>300</v>
      </c>
      <c r="H627" s="33">
        <v>240300</v>
      </c>
      <c r="I627" s="4">
        <v>33642</v>
      </c>
      <c r="J627" s="4">
        <v>206658</v>
      </c>
      <c r="K627" s="4">
        <v>200250</v>
      </c>
      <c r="L627" s="4">
        <v>6408</v>
      </c>
      <c r="M627" s="37">
        <v>41821</v>
      </c>
      <c r="N627" s="6" t="str">
        <f t="shared" si="9"/>
        <v>Q3</v>
      </c>
      <c r="O627" s="6">
        <v>7</v>
      </c>
      <c r="P627" s="3" t="s">
        <v>32</v>
      </c>
      <c r="Q627" s="7" t="s">
        <v>21</v>
      </c>
    </row>
    <row r="628" spans="1:17" ht="13" x14ac:dyDescent="0.6">
      <c r="A628" s="2" t="s">
        <v>31</v>
      </c>
      <c r="B628" s="2" t="s">
        <v>24</v>
      </c>
      <c r="C628" s="3" t="s">
        <v>18</v>
      </c>
      <c r="D628" s="3" t="s">
        <v>51</v>
      </c>
      <c r="E628" s="24">
        <v>1023</v>
      </c>
      <c r="F628" s="4">
        <v>3</v>
      </c>
      <c r="G628" s="30">
        <v>125</v>
      </c>
      <c r="H628" s="33">
        <v>127875</v>
      </c>
      <c r="I628" s="4">
        <v>17902.5</v>
      </c>
      <c r="J628" s="4">
        <v>109972.5</v>
      </c>
      <c r="K628" s="4">
        <v>122760</v>
      </c>
      <c r="L628" s="52">
        <v>-12787.5</v>
      </c>
      <c r="M628" s="37">
        <v>41518</v>
      </c>
      <c r="N628" s="6" t="str">
        <f t="shared" si="9"/>
        <v>Q3</v>
      </c>
      <c r="O628" s="6">
        <v>9</v>
      </c>
      <c r="P628" s="3" t="s">
        <v>36</v>
      </c>
      <c r="Q628" s="7" t="s">
        <v>38</v>
      </c>
    </row>
    <row r="629" spans="1:17" ht="13" x14ac:dyDescent="0.6">
      <c r="A629" s="2" t="s">
        <v>42</v>
      </c>
      <c r="B629" s="2" t="s">
        <v>17</v>
      </c>
      <c r="C629" s="3" t="s">
        <v>18</v>
      </c>
      <c r="D629" s="3" t="s">
        <v>51</v>
      </c>
      <c r="E629" s="24">
        <v>1496</v>
      </c>
      <c r="F629" s="4">
        <v>3</v>
      </c>
      <c r="G629" s="30">
        <v>300</v>
      </c>
      <c r="H629" s="33">
        <v>448800</v>
      </c>
      <c r="I629" s="4">
        <v>62832</v>
      </c>
      <c r="J629" s="4">
        <v>385968</v>
      </c>
      <c r="K629" s="4">
        <v>374000</v>
      </c>
      <c r="L629" s="4">
        <v>11968</v>
      </c>
      <c r="M629" s="37">
        <v>41913</v>
      </c>
      <c r="N629" s="6" t="str">
        <f t="shared" si="9"/>
        <v>Q4</v>
      </c>
      <c r="O629" s="6">
        <v>10</v>
      </c>
      <c r="P629" s="3" t="s">
        <v>37</v>
      </c>
      <c r="Q629" s="7" t="s">
        <v>21</v>
      </c>
    </row>
    <row r="630" spans="1:17" ht="13" x14ac:dyDescent="0.6">
      <c r="A630" s="2" t="s">
        <v>42</v>
      </c>
      <c r="B630" s="21" t="s">
        <v>54</v>
      </c>
      <c r="C630" s="3" t="s">
        <v>18</v>
      </c>
      <c r="D630" s="3" t="s">
        <v>51</v>
      </c>
      <c r="E630" s="24">
        <v>1010</v>
      </c>
      <c r="F630" s="4">
        <v>3</v>
      </c>
      <c r="G630" s="30">
        <v>300</v>
      </c>
      <c r="H630" s="33">
        <v>303000</v>
      </c>
      <c r="I630" s="4">
        <v>42420</v>
      </c>
      <c r="J630" s="4">
        <v>260580</v>
      </c>
      <c r="K630" s="4">
        <v>252500</v>
      </c>
      <c r="L630" s="52">
        <v>8080</v>
      </c>
      <c r="M630" s="37">
        <v>41913</v>
      </c>
      <c r="N630" s="6" t="str">
        <f t="shared" si="9"/>
        <v>Q4</v>
      </c>
      <c r="O630" s="6">
        <v>10</v>
      </c>
      <c r="P630" s="3" t="s">
        <v>37</v>
      </c>
      <c r="Q630" s="7" t="s">
        <v>21</v>
      </c>
    </row>
    <row r="631" spans="1:17" ht="13" x14ac:dyDescent="0.6">
      <c r="A631" s="2" t="s">
        <v>23</v>
      </c>
      <c r="B631" s="2" t="s">
        <v>22</v>
      </c>
      <c r="C631" s="3" t="s">
        <v>18</v>
      </c>
      <c r="D631" s="3" t="s">
        <v>51</v>
      </c>
      <c r="E631" s="24">
        <v>1513</v>
      </c>
      <c r="F631" s="4">
        <v>3</v>
      </c>
      <c r="G631" s="30">
        <v>15</v>
      </c>
      <c r="H631" s="33">
        <v>22695</v>
      </c>
      <c r="I631" s="4">
        <v>3177.3</v>
      </c>
      <c r="J631" s="4">
        <v>19517.7</v>
      </c>
      <c r="K631" s="4">
        <v>15130</v>
      </c>
      <c r="L631" s="4">
        <v>4387.7000000000007</v>
      </c>
      <c r="M631" s="37">
        <v>41944</v>
      </c>
      <c r="N631" s="6" t="str">
        <f t="shared" si="9"/>
        <v>Q4</v>
      </c>
      <c r="O631" s="6">
        <v>11</v>
      </c>
      <c r="P631" s="3" t="s">
        <v>43</v>
      </c>
      <c r="Q631" s="7" t="s">
        <v>21</v>
      </c>
    </row>
    <row r="632" spans="1:17" ht="13" x14ac:dyDescent="0.6">
      <c r="A632" s="2" t="s">
        <v>23</v>
      </c>
      <c r="B632" s="2" t="s">
        <v>17</v>
      </c>
      <c r="C632" s="3" t="s">
        <v>18</v>
      </c>
      <c r="D632" s="3" t="s">
        <v>51</v>
      </c>
      <c r="E632" s="24">
        <v>2300</v>
      </c>
      <c r="F632" s="4">
        <v>3</v>
      </c>
      <c r="G632" s="30">
        <v>15</v>
      </c>
      <c r="H632" s="33">
        <v>34500</v>
      </c>
      <c r="I632" s="4">
        <v>4830</v>
      </c>
      <c r="J632" s="4">
        <v>29670</v>
      </c>
      <c r="K632" s="4">
        <v>23000</v>
      </c>
      <c r="L632" s="4">
        <v>6670</v>
      </c>
      <c r="M632" s="37">
        <v>41974</v>
      </c>
      <c r="N632" s="6" t="str">
        <f t="shared" si="9"/>
        <v>Q4</v>
      </c>
      <c r="O632" s="6">
        <v>12</v>
      </c>
      <c r="P632" s="3" t="s">
        <v>27</v>
      </c>
      <c r="Q632" s="7" t="s">
        <v>21</v>
      </c>
    </row>
    <row r="633" spans="1:17" ht="13" x14ac:dyDescent="0.6">
      <c r="A633" s="2" t="s">
        <v>31</v>
      </c>
      <c r="B633" s="2" t="s">
        <v>26</v>
      </c>
      <c r="C633" s="3" t="s">
        <v>18</v>
      </c>
      <c r="D633" s="3" t="s">
        <v>51</v>
      </c>
      <c r="E633" s="24">
        <v>2821</v>
      </c>
      <c r="F633" s="4">
        <v>3</v>
      </c>
      <c r="G633" s="30">
        <v>125</v>
      </c>
      <c r="H633" s="33">
        <v>352625</v>
      </c>
      <c r="I633" s="4">
        <v>49367.5</v>
      </c>
      <c r="J633" s="4">
        <v>303257.5</v>
      </c>
      <c r="K633" s="4">
        <v>338520</v>
      </c>
      <c r="L633" s="4">
        <v>-35262.5</v>
      </c>
      <c r="M633" s="37">
        <v>41609</v>
      </c>
      <c r="N633" s="6" t="str">
        <f t="shared" si="9"/>
        <v>Q4</v>
      </c>
      <c r="O633" s="6">
        <v>12</v>
      </c>
      <c r="P633" s="3" t="s">
        <v>27</v>
      </c>
      <c r="Q633" s="7" t="s">
        <v>38</v>
      </c>
    </row>
    <row r="634" spans="1:17" ht="13" x14ac:dyDescent="0.6">
      <c r="A634" s="2" t="s">
        <v>16</v>
      </c>
      <c r="B634" s="2" t="s">
        <v>17</v>
      </c>
      <c r="C634" s="3" t="s">
        <v>28</v>
      </c>
      <c r="D634" s="3" t="s">
        <v>51</v>
      </c>
      <c r="E634" s="24">
        <v>2227.5</v>
      </c>
      <c r="F634" s="4">
        <v>5</v>
      </c>
      <c r="G634" s="30">
        <v>350</v>
      </c>
      <c r="H634" s="33">
        <v>779625</v>
      </c>
      <c r="I634" s="4">
        <v>109147.5</v>
      </c>
      <c r="J634" s="4">
        <v>670477.5</v>
      </c>
      <c r="K634" s="4">
        <v>579150</v>
      </c>
      <c r="L634" s="4">
        <v>91327.5</v>
      </c>
      <c r="M634" s="37">
        <v>41640</v>
      </c>
      <c r="N634" s="6" t="str">
        <f t="shared" si="9"/>
        <v>Q1</v>
      </c>
      <c r="O634" s="6">
        <v>1</v>
      </c>
      <c r="P634" s="3" t="s">
        <v>20</v>
      </c>
      <c r="Q634" s="7" t="s">
        <v>21</v>
      </c>
    </row>
    <row r="635" spans="1:17" ht="13" x14ac:dyDescent="0.6">
      <c r="A635" s="2" t="s">
        <v>16</v>
      </c>
      <c r="B635" s="2" t="s">
        <v>22</v>
      </c>
      <c r="C635" s="3" t="s">
        <v>28</v>
      </c>
      <c r="D635" s="3" t="s">
        <v>51</v>
      </c>
      <c r="E635" s="24">
        <v>1199</v>
      </c>
      <c r="F635" s="4">
        <v>5</v>
      </c>
      <c r="G635" s="30">
        <v>350</v>
      </c>
      <c r="H635" s="33">
        <v>419650</v>
      </c>
      <c r="I635" s="4">
        <v>58751</v>
      </c>
      <c r="J635" s="4">
        <v>360899</v>
      </c>
      <c r="K635" s="4">
        <v>311740</v>
      </c>
      <c r="L635" s="4">
        <v>49159</v>
      </c>
      <c r="M635" s="37">
        <v>41730</v>
      </c>
      <c r="N635" s="6" t="str">
        <f t="shared" si="9"/>
        <v>Q2</v>
      </c>
      <c r="O635" s="6">
        <v>4</v>
      </c>
      <c r="P635" s="3" t="s">
        <v>46</v>
      </c>
      <c r="Q635" s="7" t="s">
        <v>21</v>
      </c>
    </row>
    <row r="636" spans="1:17" ht="13" x14ac:dyDescent="0.6">
      <c r="A636" s="2" t="s">
        <v>16</v>
      </c>
      <c r="B636" s="2" t="s">
        <v>17</v>
      </c>
      <c r="C636" s="3" t="s">
        <v>28</v>
      </c>
      <c r="D636" s="3" t="s">
        <v>51</v>
      </c>
      <c r="E636" s="24">
        <v>200</v>
      </c>
      <c r="F636" s="4">
        <v>5</v>
      </c>
      <c r="G636" s="30">
        <v>350</v>
      </c>
      <c r="H636" s="33">
        <v>70000</v>
      </c>
      <c r="I636" s="4">
        <v>9800</v>
      </c>
      <c r="J636" s="4">
        <v>60200</v>
      </c>
      <c r="K636" s="4">
        <v>52000</v>
      </c>
      <c r="L636" s="4">
        <v>8200</v>
      </c>
      <c r="M636" s="37">
        <v>41760</v>
      </c>
      <c r="N636" s="6" t="str">
        <f t="shared" si="9"/>
        <v>Q2</v>
      </c>
      <c r="O636" s="6">
        <v>5</v>
      </c>
      <c r="P636" s="3" t="s">
        <v>49</v>
      </c>
      <c r="Q636" s="7" t="s">
        <v>21</v>
      </c>
    </row>
    <row r="637" spans="1:17" ht="13" x14ac:dyDescent="0.6">
      <c r="A637" s="2" t="s">
        <v>16</v>
      </c>
      <c r="B637" s="2" t="s">
        <v>17</v>
      </c>
      <c r="C637" s="3" t="s">
        <v>28</v>
      </c>
      <c r="D637" s="3" t="s">
        <v>51</v>
      </c>
      <c r="E637" s="24">
        <v>388</v>
      </c>
      <c r="F637" s="4">
        <v>5</v>
      </c>
      <c r="G637" s="30">
        <v>7</v>
      </c>
      <c r="H637" s="33">
        <v>2716</v>
      </c>
      <c r="I637" s="4">
        <v>380.24</v>
      </c>
      <c r="J637" s="4">
        <v>2335.7600000000002</v>
      </c>
      <c r="K637" s="4">
        <v>1940</v>
      </c>
      <c r="L637" s="4">
        <v>395.76000000000022</v>
      </c>
      <c r="M637" s="37">
        <v>41883</v>
      </c>
      <c r="N637" s="6" t="str">
        <f t="shared" si="9"/>
        <v>Q3</v>
      </c>
      <c r="O637" s="6">
        <v>9</v>
      </c>
      <c r="P637" s="3" t="s">
        <v>36</v>
      </c>
      <c r="Q637" s="7" t="s">
        <v>21</v>
      </c>
    </row>
    <row r="638" spans="1:17" ht="13" x14ac:dyDescent="0.6">
      <c r="A638" s="2" t="s">
        <v>16</v>
      </c>
      <c r="B638" s="2" t="s">
        <v>26</v>
      </c>
      <c r="C638" s="3" t="s">
        <v>28</v>
      </c>
      <c r="D638" s="3" t="s">
        <v>51</v>
      </c>
      <c r="E638" s="24">
        <v>1727</v>
      </c>
      <c r="F638" s="4">
        <v>5</v>
      </c>
      <c r="G638" s="30">
        <v>7</v>
      </c>
      <c r="H638" s="33">
        <v>12089</v>
      </c>
      <c r="I638" s="4">
        <v>1692.46</v>
      </c>
      <c r="J638" s="4">
        <v>10396.540000000001</v>
      </c>
      <c r="K638" s="4">
        <v>8635</v>
      </c>
      <c r="L638" s="4">
        <v>1761.5400000000009</v>
      </c>
      <c r="M638" s="37">
        <v>41548</v>
      </c>
      <c r="N638" s="6" t="str">
        <f t="shared" si="9"/>
        <v>Q4</v>
      </c>
      <c r="O638" s="6">
        <v>10</v>
      </c>
      <c r="P638" s="3" t="s">
        <v>37</v>
      </c>
      <c r="Q638" s="7" t="s">
        <v>38</v>
      </c>
    </row>
    <row r="639" spans="1:17" ht="13" x14ac:dyDescent="0.6">
      <c r="A639" s="2" t="s">
        <v>23</v>
      </c>
      <c r="B639" s="2" t="s">
        <v>17</v>
      </c>
      <c r="C639" s="3" t="s">
        <v>28</v>
      </c>
      <c r="D639" s="3" t="s">
        <v>51</v>
      </c>
      <c r="E639" s="24">
        <v>2300</v>
      </c>
      <c r="F639" s="4">
        <v>5</v>
      </c>
      <c r="G639" s="30">
        <v>15</v>
      </c>
      <c r="H639" s="33">
        <v>34500</v>
      </c>
      <c r="I639" s="4">
        <v>4830</v>
      </c>
      <c r="J639" s="4">
        <v>29670</v>
      </c>
      <c r="K639" s="4">
        <v>23000</v>
      </c>
      <c r="L639" s="4">
        <v>6670</v>
      </c>
      <c r="M639" s="37">
        <v>41974</v>
      </c>
      <c r="N639" s="6" t="str">
        <f t="shared" si="9"/>
        <v>Q4</v>
      </c>
      <c r="O639" s="6">
        <v>12</v>
      </c>
      <c r="P639" s="3" t="s">
        <v>27</v>
      </c>
      <c r="Q639" s="7" t="s">
        <v>21</v>
      </c>
    </row>
    <row r="640" spans="1:17" ht="13" x14ac:dyDescent="0.6">
      <c r="A640" s="2" t="s">
        <v>16</v>
      </c>
      <c r="B640" s="2" t="s">
        <v>26</v>
      </c>
      <c r="C640" s="3" t="s">
        <v>40</v>
      </c>
      <c r="D640" s="3" t="s">
        <v>51</v>
      </c>
      <c r="E640" s="24">
        <v>260</v>
      </c>
      <c r="F640" s="4">
        <v>10</v>
      </c>
      <c r="G640" s="30">
        <v>20</v>
      </c>
      <c r="H640" s="33">
        <v>5200</v>
      </c>
      <c r="I640" s="4">
        <v>728</v>
      </c>
      <c r="J640" s="4">
        <v>4472</v>
      </c>
      <c r="K640" s="4">
        <v>2600</v>
      </c>
      <c r="L640" s="4">
        <v>1872</v>
      </c>
      <c r="M640" s="37">
        <v>41671</v>
      </c>
      <c r="N640" s="6" t="str">
        <f t="shared" si="9"/>
        <v>Q1</v>
      </c>
      <c r="O640" s="6">
        <v>2</v>
      </c>
      <c r="P640" s="3" t="s">
        <v>41</v>
      </c>
      <c r="Q640" s="7" t="s">
        <v>21</v>
      </c>
    </row>
    <row r="641" spans="1:17" ht="13" x14ac:dyDescent="0.6">
      <c r="A641" s="2" t="s">
        <v>23</v>
      </c>
      <c r="B641" s="2" t="s">
        <v>17</v>
      </c>
      <c r="C641" s="3" t="s">
        <v>40</v>
      </c>
      <c r="D641" s="3" t="s">
        <v>51</v>
      </c>
      <c r="E641" s="24">
        <v>2470</v>
      </c>
      <c r="F641" s="4">
        <v>10</v>
      </c>
      <c r="G641" s="30">
        <v>15</v>
      </c>
      <c r="H641" s="33">
        <v>37050</v>
      </c>
      <c r="I641" s="4">
        <v>5187</v>
      </c>
      <c r="J641" s="4">
        <v>31863</v>
      </c>
      <c r="K641" s="4">
        <v>24700</v>
      </c>
      <c r="L641" s="4">
        <v>7163</v>
      </c>
      <c r="M641" s="37">
        <v>41518</v>
      </c>
      <c r="N641" s="6" t="str">
        <f t="shared" si="9"/>
        <v>Q3</v>
      </c>
      <c r="O641" s="6">
        <v>9</v>
      </c>
      <c r="P641" s="3" t="s">
        <v>36</v>
      </c>
      <c r="Q641" s="7" t="s">
        <v>38</v>
      </c>
    </row>
    <row r="642" spans="1:17" ht="13" x14ac:dyDescent="0.6">
      <c r="A642" s="2" t="s">
        <v>23</v>
      </c>
      <c r="B642" s="2" t="s">
        <v>17</v>
      </c>
      <c r="C642" s="3" t="s">
        <v>40</v>
      </c>
      <c r="D642" s="3" t="s">
        <v>51</v>
      </c>
      <c r="E642" s="24">
        <v>1743</v>
      </c>
      <c r="F642" s="4">
        <v>10</v>
      </c>
      <c r="G642" s="30">
        <v>15</v>
      </c>
      <c r="H642" s="33">
        <v>26145</v>
      </c>
      <c r="I642" s="4">
        <v>3660.3</v>
      </c>
      <c r="J642" s="4">
        <v>22484.7</v>
      </c>
      <c r="K642" s="4">
        <v>17430</v>
      </c>
      <c r="L642" s="4">
        <v>5054.7000000000007</v>
      </c>
      <c r="M642" s="37">
        <v>41548</v>
      </c>
      <c r="N642" s="6" t="str">
        <f t="shared" ref="N642:N701" si="10">"Q"&amp;ROUNDUP(MONTH(M642)/3,0)</f>
        <v>Q4</v>
      </c>
      <c r="O642" s="6">
        <v>10</v>
      </c>
      <c r="P642" s="3" t="s">
        <v>37</v>
      </c>
      <c r="Q642" s="7" t="s">
        <v>38</v>
      </c>
    </row>
    <row r="643" spans="1:17" ht="13" x14ac:dyDescent="0.6">
      <c r="A643" s="2" t="s">
        <v>30</v>
      </c>
      <c r="B643" s="21" t="s">
        <v>54</v>
      </c>
      <c r="C643" s="3" t="s">
        <v>40</v>
      </c>
      <c r="D643" s="3" t="s">
        <v>51</v>
      </c>
      <c r="E643" s="24">
        <v>2914</v>
      </c>
      <c r="F643" s="4">
        <v>10</v>
      </c>
      <c r="G643" s="30">
        <v>12</v>
      </c>
      <c r="H643" s="33">
        <v>34968</v>
      </c>
      <c r="I643" s="4">
        <v>4895.5200000000004</v>
      </c>
      <c r="J643" s="4">
        <v>30072.48</v>
      </c>
      <c r="K643" s="4">
        <v>8742</v>
      </c>
      <c r="L643" s="52">
        <v>21330.48</v>
      </c>
      <c r="M643" s="37">
        <v>41913</v>
      </c>
      <c r="N643" s="6" t="str">
        <f t="shared" si="10"/>
        <v>Q4</v>
      </c>
      <c r="O643" s="6">
        <v>10</v>
      </c>
      <c r="P643" s="3" t="s">
        <v>37</v>
      </c>
      <c r="Q643" s="7" t="s">
        <v>21</v>
      </c>
    </row>
    <row r="644" spans="1:17" ht="13" x14ac:dyDescent="0.6">
      <c r="A644" s="2" t="s">
        <v>16</v>
      </c>
      <c r="B644" s="2" t="s">
        <v>24</v>
      </c>
      <c r="C644" s="3" t="s">
        <v>40</v>
      </c>
      <c r="D644" s="3" t="s">
        <v>51</v>
      </c>
      <c r="E644" s="24">
        <v>1731</v>
      </c>
      <c r="F644" s="4">
        <v>10</v>
      </c>
      <c r="G644" s="30">
        <v>7</v>
      </c>
      <c r="H644" s="33">
        <v>12117</v>
      </c>
      <c r="I644" s="4">
        <v>1696.38</v>
      </c>
      <c r="J644" s="4">
        <v>10420.619999999999</v>
      </c>
      <c r="K644" s="4">
        <v>8655</v>
      </c>
      <c r="L644" s="52">
        <v>1765.619999999999</v>
      </c>
      <c r="M644" s="37">
        <v>41913</v>
      </c>
      <c r="N644" s="6" t="str">
        <f t="shared" si="10"/>
        <v>Q4</v>
      </c>
      <c r="O644" s="6">
        <v>10</v>
      </c>
      <c r="P644" s="3" t="s">
        <v>37</v>
      </c>
      <c r="Q644" s="7" t="s">
        <v>21</v>
      </c>
    </row>
    <row r="645" spans="1:17" ht="13" x14ac:dyDescent="0.6">
      <c r="A645" s="2" t="s">
        <v>16</v>
      </c>
      <c r="B645" s="2" t="s">
        <v>17</v>
      </c>
      <c r="C645" s="3" t="s">
        <v>40</v>
      </c>
      <c r="D645" s="3" t="s">
        <v>51</v>
      </c>
      <c r="E645" s="24">
        <v>700</v>
      </c>
      <c r="F645" s="4">
        <v>10</v>
      </c>
      <c r="G645" s="30">
        <v>350</v>
      </c>
      <c r="H645" s="33">
        <v>245000</v>
      </c>
      <c r="I645" s="4">
        <v>34300</v>
      </c>
      <c r="J645" s="4">
        <v>210700</v>
      </c>
      <c r="K645" s="4">
        <v>182000</v>
      </c>
      <c r="L645" s="4">
        <v>28700</v>
      </c>
      <c r="M645" s="37">
        <v>41944</v>
      </c>
      <c r="N645" s="6" t="str">
        <f t="shared" si="10"/>
        <v>Q4</v>
      </c>
      <c r="O645" s="6">
        <v>11</v>
      </c>
      <c r="P645" s="3" t="s">
        <v>43</v>
      </c>
      <c r="Q645" s="7" t="s">
        <v>21</v>
      </c>
    </row>
    <row r="646" spans="1:17" ht="13" x14ac:dyDescent="0.6">
      <c r="A646" s="2" t="s">
        <v>30</v>
      </c>
      <c r="B646" s="2" t="s">
        <v>17</v>
      </c>
      <c r="C646" s="3" t="s">
        <v>40</v>
      </c>
      <c r="D646" s="3" t="s">
        <v>51</v>
      </c>
      <c r="E646" s="24">
        <v>2222</v>
      </c>
      <c r="F646" s="4">
        <v>10</v>
      </c>
      <c r="G646" s="30">
        <v>12</v>
      </c>
      <c r="H646" s="33">
        <v>26664</v>
      </c>
      <c r="I646" s="4">
        <v>3732.96</v>
      </c>
      <c r="J646" s="4">
        <v>22931.040000000001</v>
      </c>
      <c r="K646" s="4">
        <v>6666</v>
      </c>
      <c r="L646" s="4">
        <v>16265.04</v>
      </c>
      <c r="M646" s="37">
        <v>41579</v>
      </c>
      <c r="N646" s="6" t="str">
        <f t="shared" si="10"/>
        <v>Q4</v>
      </c>
      <c r="O646" s="6">
        <v>11</v>
      </c>
      <c r="P646" s="3" t="s">
        <v>43</v>
      </c>
      <c r="Q646" s="7" t="s">
        <v>38</v>
      </c>
    </row>
    <row r="647" spans="1:17" ht="13" x14ac:dyDescent="0.6">
      <c r="A647" s="2" t="s">
        <v>16</v>
      </c>
      <c r="B647" s="21" t="s">
        <v>54</v>
      </c>
      <c r="C647" s="3" t="s">
        <v>40</v>
      </c>
      <c r="D647" s="3" t="s">
        <v>51</v>
      </c>
      <c r="E647" s="24">
        <v>1177</v>
      </c>
      <c r="F647" s="4">
        <v>10</v>
      </c>
      <c r="G647" s="30">
        <v>350</v>
      </c>
      <c r="H647" s="33">
        <v>411950</v>
      </c>
      <c r="I647" s="4">
        <v>57673</v>
      </c>
      <c r="J647" s="4">
        <v>354277</v>
      </c>
      <c r="K647" s="4">
        <v>306020</v>
      </c>
      <c r="L647" s="52">
        <v>48257</v>
      </c>
      <c r="M647" s="37">
        <v>41944</v>
      </c>
      <c r="N647" s="6" t="str">
        <f t="shared" si="10"/>
        <v>Q4</v>
      </c>
      <c r="O647" s="6">
        <v>11</v>
      </c>
      <c r="P647" s="3" t="s">
        <v>43</v>
      </c>
      <c r="Q647" s="7" t="s">
        <v>21</v>
      </c>
    </row>
    <row r="648" spans="1:17" ht="13" x14ac:dyDescent="0.6">
      <c r="A648" s="2" t="s">
        <v>16</v>
      </c>
      <c r="B648" s="2" t="s">
        <v>24</v>
      </c>
      <c r="C648" s="3" t="s">
        <v>40</v>
      </c>
      <c r="D648" s="3" t="s">
        <v>51</v>
      </c>
      <c r="E648" s="24">
        <v>1922</v>
      </c>
      <c r="F648" s="4">
        <v>10</v>
      </c>
      <c r="G648" s="30">
        <v>350</v>
      </c>
      <c r="H648" s="33">
        <v>672700</v>
      </c>
      <c r="I648" s="4">
        <v>94178</v>
      </c>
      <c r="J648" s="4">
        <v>578522</v>
      </c>
      <c r="K648" s="4">
        <v>499720</v>
      </c>
      <c r="L648" s="52">
        <v>78802</v>
      </c>
      <c r="M648" s="37">
        <v>41579</v>
      </c>
      <c r="N648" s="6" t="str">
        <f t="shared" si="10"/>
        <v>Q4</v>
      </c>
      <c r="O648" s="6">
        <v>11</v>
      </c>
      <c r="P648" s="3" t="s">
        <v>43</v>
      </c>
      <c r="Q648" s="7" t="s">
        <v>38</v>
      </c>
    </row>
    <row r="649" spans="1:17" ht="13" x14ac:dyDescent="0.6">
      <c r="A649" s="2" t="s">
        <v>31</v>
      </c>
      <c r="B649" s="2" t="s">
        <v>26</v>
      </c>
      <c r="C649" s="3" t="s">
        <v>44</v>
      </c>
      <c r="D649" s="3" t="s">
        <v>51</v>
      </c>
      <c r="E649" s="24">
        <v>1575</v>
      </c>
      <c r="F649" s="4">
        <v>120</v>
      </c>
      <c r="G649" s="30">
        <v>125</v>
      </c>
      <c r="H649" s="33">
        <v>196875</v>
      </c>
      <c r="I649" s="4">
        <v>27562.5</v>
      </c>
      <c r="J649" s="4">
        <v>169312.5</v>
      </c>
      <c r="K649" s="4">
        <v>189000</v>
      </c>
      <c r="L649" s="4">
        <v>-19687.5</v>
      </c>
      <c r="M649" s="37">
        <v>41671</v>
      </c>
      <c r="N649" s="6" t="str">
        <f t="shared" si="10"/>
        <v>Q1</v>
      </c>
      <c r="O649" s="6">
        <v>2</v>
      </c>
      <c r="P649" s="3" t="s">
        <v>41</v>
      </c>
      <c r="Q649" s="7" t="s">
        <v>21</v>
      </c>
    </row>
    <row r="650" spans="1:17" ht="13" x14ac:dyDescent="0.6">
      <c r="A650" s="2" t="s">
        <v>16</v>
      </c>
      <c r="B650" s="21" t="s">
        <v>54</v>
      </c>
      <c r="C650" s="3" t="s">
        <v>44</v>
      </c>
      <c r="D650" s="3" t="s">
        <v>51</v>
      </c>
      <c r="E650" s="24">
        <v>606</v>
      </c>
      <c r="F650" s="4">
        <v>120</v>
      </c>
      <c r="G650" s="30">
        <v>20</v>
      </c>
      <c r="H650" s="33">
        <v>12120</v>
      </c>
      <c r="I650" s="4">
        <v>1696.8000000000002</v>
      </c>
      <c r="J650" s="4">
        <v>10423.200000000001</v>
      </c>
      <c r="K650" s="4">
        <v>6060</v>
      </c>
      <c r="L650" s="52">
        <v>4363.2000000000007</v>
      </c>
      <c r="M650" s="37">
        <v>41730</v>
      </c>
      <c r="N650" s="6" t="str">
        <f t="shared" si="10"/>
        <v>Q2</v>
      </c>
      <c r="O650" s="6">
        <v>4</v>
      </c>
      <c r="P650" s="3" t="s">
        <v>46</v>
      </c>
      <c r="Q650" s="7" t="s">
        <v>21</v>
      </c>
    </row>
    <row r="651" spans="1:17" ht="13" x14ac:dyDescent="0.6">
      <c r="A651" s="2" t="s">
        <v>42</v>
      </c>
      <c r="B651" s="21" t="s">
        <v>54</v>
      </c>
      <c r="C651" s="3" t="s">
        <v>44</v>
      </c>
      <c r="D651" s="3" t="s">
        <v>51</v>
      </c>
      <c r="E651" s="24">
        <v>2460</v>
      </c>
      <c r="F651" s="4">
        <v>120</v>
      </c>
      <c r="G651" s="30">
        <v>300</v>
      </c>
      <c r="H651" s="33">
        <v>738000</v>
      </c>
      <c r="I651" s="4">
        <v>103320</v>
      </c>
      <c r="J651" s="4">
        <v>634680</v>
      </c>
      <c r="K651" s="4">
        <v>615000</v>
      </c>
      <c r="L651" s="52">
        <v>19680</v>
      </c>
      <c r="M651" s="37">
        <v>41821</v>
      </c>
      <c r="N651" s="6" t="str">
        <f t="shared" si="10"/>
        <v>Q3</v>
      </c>
      <c r="O651" s="6">
        <v>7</v>
      </c>
      <c r="P651" s="3" t="s">
        <v>32</v>
      </c>
      <c r="Q651" s="7" t="s">
        <v>21</v>
      </c>
    </row>
    <row r="652" spans="1:17" ht="13" x14ac:dyDescent="0.6">
      <c r="A652" s="2" t="s">
        <v>42</v>
      </c>
      <c r="B652" s="2" t="s">
        <v>17</v>
      </c>
      <c r="C652" s="3" t="s">
        <v>44</v>
      </c>
      <c r="D652" s="3" t="s">
        <v>51</v>
      </c>
      <c r="E652" s="24">
        <v>269</v>
      </c>
      <c r="F652" s="4">
        <v>120</v>
      </c>
      <c r="G652" s="30">
        <v>300</v>
      </c>
      <c r="H652" s="33">
        <v>80700</v>
      </c>
      <c r="I652" s="4">
        <v>11298</v>
      </c>
      <c r="J652" s="4">
        <v>69402</v>
      </c>
      <c r="K652" s="4">
        <v>67250</v>
      </c>
      <c r="L652" s="4">
        <v>2152</v>
      </c>
      <c r="M652" s="37">
        <v>41548</v>
      </c>
      <c r="N652" s="6" t="str">
        <f t="shared" si="10"/>
        <v>Q4</v>
      </c>
      <c r="O652" s="6">
        <v>10</v>
      </c>
      <c r="P652" s="3" t="s">
        <v>37</v>
      </c>
      <c r="Q652" s="7" t="s">
        <v>38</v>
      </c>
    </row>
    <row r="653" spans="1:17" ht="13" x14ac:dyDescent="0.6">
      <c r="A653" s="2" t="s">
        <v>42</v>
      </c>
      <c r="B653" s="2" t="s">
        <v>22</v>
      </c>
      <c r="C653" s="3" t="s">
        <v>44</v>
      </c>
      <c r="D653" s="3" t="s">
        <v>51</v>
      </c>
      <c r="E653" s="24">
        <v>2536</v>
      </c>
      <c r="F653" s="4">
        <v>120</v>
      </c>
      <c r="G653" s="30">
        <v>300</v>
      </c>
      <c r="H653" s="33">
        <v>760800</v>
      </c>
      <c r="I653" s="4">
        <v>106512</v>
      </c>
      <c r="J653" s="4">
        <v>654288</v>
      </c>
      <c r="K653" s="4">
        <v>634000</v>
      </c>
      <c r="L653" s="4">
        <v>20288</v>
      </c>
      <c r="M653" s="37">
        <v>41579</v>
      </c>
      <c r="N653" s="6" t="str">
        <f t="shared" si="10"/>
        <v>Q4</v>
      </c>
      <c r="O653" s="6">
        <v>11</v>
      </c>
      <c r="P653" s="3" t="s">
        <v>43</v>
      </c>
      <c r="Q653" s="7" t="s">
        <v>38</v>
      </c>
    </row>
    <row r="654" spans="1:17" ht="13" x14ac:dyDescent="0.6">
      <c r="A654" s="2" t="s">
        <v>16</v>
      </c>
      <c r="B654" s="2" t="s">
        <v>26</v>
      </c>
      <c r="C654" s="3" t="s">
        <v>45</v>
      </c>
      <c r="D654" s="3" t="s">
        <v>51</v>
      </c>
      <c r="E654" s="24">
        <v>2903</v>
      </c>
      <c r="F654" s="4">
        <v>250</v>
      </c>
      <c r="G654" s="30">
        <v>7</v>
      </c>
      <c r="H654" s="33">
        <v>20321</v>
      </c>
      <c r="I654" s="4">
        <v>2844.94</v>
      </c>
      <c r="J654" s="4">
        <v>17476.060000000001</v>
      </c>
      <c r="K654" s="4">
        <v>14515</v>
      </c>
      <c r="L654" s="4">
        <v>2961.0600000000013</v>
      </c>
      <c r="M654" s="37">
        <v>41699</v>
      </c>
      <c r="N654" s="6" t="str">
        <f t="shared" si="10"/>
        <v>Q1</v>
      </c>
      <c r="O654" s="6">
        <v>3</v>
      </c>
      <c r="P654" s="3" t="s">
        <v>29</v>
      </c>
      <c r="Q654" s="7" t="s">
        <v>21</v>
      </c>
    </row>
    <row r="655" spans="1:17" ht="13" x14ac:dyDescent="0.6">
      <c r="A655" s="2" t="s">
        <v>42</v>
      </c>
      <c r="B655" s="21" t="s">
        <v>54</v>
      </c>
      <c r="C655" s="3" t="s">
        <v>45</v>
      </c>
      <c r="D655" s="3" t="s">
        <v>51</v>
      </c>
      <c r="E655" s="24">
        <v>2541</v>
      </c>
      <c r="F655" s="4">
        <v>250</v>
      </c>
      <c r="G655" s="30">
        <v>300</v>
      </c>
      <c r="H655" s="33">
        <v>762300</v>
      </c>
      <c r="I655" s="4">
        <v>106722</v>
      </c>
      <c r="J655" s="4">
        <v>655578</v>
      </c>
      <c r="K655" s="4">
        <v>635250</v>
      </c>
      <c r="L655" s="52">
        <v>20328</v>
      </c>
      <c r="M655" s="37">
        <v>41852</v>
      </c>
      <c r="N655" s="6" t="str">
        <f t="shared" si="10"/>
        <v>Q3</v>
      </c>
      <c r="O655" s="6">
        <v>8</v>
      </c>
      <c r="P655" s="3" t="s">
        <v>35</v>
      </c>
      <c r="Q655" s="7" t="s">
        <v>21</v>
      </c>
    </row>
    <row r="656" spans="1:17" ht="13" x14ac:dyDescent="0.6">
      <c r="A656" s="2" t="s">
        <v>42</v>
      </c>
      <c r="B656" s="2" t="s">
        <v>17</v>
      </c>
      <c r="C656" s="3" t="s">
        <v>45</v>
      </c>
      <c r="D656" s="3" t="s">
        <v>51</v>
      </c>
      <c r="E656" s="24">
        <v>269</v>
      </c>
      <c r="F656" s="4">
        <v>250</v>
      </c>
      <c r="G656" s="30">
        <v>300</v>
      </c>
      <c r="H656" s="33">
        <v>80700</v>
      </c>
      <c r="I656" s="4">
        <v>11298</v>
      </c>
      <c r="J656" s="4">
        <v>69402</v>
      </c>
      <c r="K656" s="4">
        <v>67250</v>
      </c>
      <c r="L656" s="4">
        <v>2152</v>
      </c>
      <c r="M656" s="37">
        <v>41548</v>
      </c>
      <c r="N656" s="6" t="str">
        <f t="shared" si="10"/>
        <v>Q4</v>
      </c>
      <c r="O656" s="6">
        <v>10</v>
      </c>
      <c r="P656" s="3" t="s">
        <v>37</v>
      </c>
      <c r="Q656" s="7" t="s">
        <v>38</v>
      </c>
    </row>
    <row r="657" spans="1:17" ht="13" x14ac:dyDescent="0.6">
      <c r="A657" s="2" t="s">
        <v>42</v>
      </c>
      <c r="B657" s="2" t="s">
        <v>17</v>
      </c>
      <c r="C657" s="3" t="s">
        <v>45</v>
      </c>
      <c r="D657" s="3" t="s">
        <v>51</v>
      </c>
      <c r="E657" s="24">
        <v>1496</v>
      </c>
      <c r="F657" s="4">
        <v>250</v>
      </c>
      <c r="G657" s="30">
        <v>300</v>
      </c>
      <c r="H657" s="33">
        <v>448800</v>
      </c>
      <c r="I657" s="4">
        <v>62832</v>
      </c>
      <c r="J657" s="4">
        <v>385968</v>
      </c>
      <c r="K657" s="4">
        <v>374000</v>
      </c>
      <c r="L657" s="4">
        <v>11968</v>
      </c>
      <c r="M657" s="37">
        <v>41913</v>
      </c>
      <c r="N657" s="6" t="str">
        <f t="shared" si="10"/>
        <v>Q4</v>
      </c>
      <c r="O657" s="6">
        <v>10</v>
      </c>
      <c r="P657" s="3" t="s">
        <v>37</v>
      </c>
      <c r="Q657" s="7" t="s">
        <v>21</v>
      </c>
    </row>
    <row r="658" spans="1:17" ht="13" x14ac:dyDescent="0.6">
      <c r="A658" s="2" t="s">
        <v>42</v>
      </c>
      <c r="B658" s="21" t="s">
        <v>54</v>
      </c>
      <c r="C658" s="3" t="s">
        <v>45</v>
      </c>
      <c r="D658" s="3" t="s">
        <v>51</v>
      </c>
      <c r="E658" s="24">
        <v>1010</v>
      </c>
      <c r="F658" s="4">
        <v>250</v>
      </c>
      <c r="G658" s="30">
        <v>300</v>
      </c>
      <c r="H658" s="33">
        <v>303000</v>
      </c>
      <c r="I658" s="4">
        <v>42420</v>
      </c>
      <c r="J658" s="4">
        <v>260580</v>
      </c>
      <c r="K658" s="4">
        <v>252500</v>
      </c>
      <c r="L658" s="52">
        <v>8080</v>
      </c>
      <c r="M658" s="37">
        <v>41913</v>
      </c>
      <c r="N658" s="6" t="str">
        <f t="shared" si="10"/>
        <v>Q4</v>
      </c>
      <c r="O658" s="6">
        <v>10</v>
      </c>
      <c r="P658" s="3" t="s">
        <v>37</v>
      </c>
      <c r="Q658" s="7" t="s">
        <v>21</v>
      </c>
    </row>
    <row r="659" spans="1:17" ht="13" x14ac:dyDescent="0.6">
      <c r="A659" s="2" t="s">
        <v>16</v>
      </c>
      <c r="B659" s="2" t="s">
        <v>24</v>
      </c>
      <c r="C659" s="3" t="s">
        <v>45</v>
      </c>
      <c r="D659" s="3" t="s">
        <v>51</v>
      </c>
      <c r="E659" s="24">
        <v>1281</v>
      </c>
      <c r="F659" s="4">
        <v>250</v>
      </c>
      <c r="G659" s="30">
        <v>350</v>
      </c>
      <c r="H659" s="33">
        <v>448350</v>
      </c>
      <c r="I659" s="4">
        <v>62769</v>
      </c>
      <c r="J659" s="4">
        <v>385581</v>
      </c>
      <c r="K659" s="4">
        <v>333060</v>
      </c>
      <c r="L659" s="52">
        <v>52521</v>
      </c>
      <c r="M659" s="37">
        <v>41609</v>
      </c>
      <c r="N659" s="6" t="str">
        <f t="shared" si="10"/>
        <v>Q4</v>
      </c>
      <c r="O659" s="6">
        <v>12</v>
      </c>
      <c r="P659" s="3" t="s">
        <v>27</v>
      </c>
      <c r="Q659" s="7" t="s">
        <v>38</v>
      </c>
    </row>
    <row r="660" spans="1:17" ht="13" x14ac:dyDescent="0.6">
      <c r="A660" s="2" t="s">
        <v>42</v>
      </c>
      <c r="B660" s="2" t="s">
        <v>17</v>
      </c>
      <c r="C660" s="3" t="s">
        <v>47</v>
      </c>
      <c r="D660" s="3" t="s">
        <v>51</v>
      </c>
      <c r="E660" s="24">
        <v>888</v>
      </c>
      <c r="F660" s="4">
        <v>260</v>
      </c>
      <c r="G660" s="30">
        <v>300</v>
      </c>
      <c r="H660" s="33">
        <v>266400</v>
      </c>
      <c r="I660" s="4">
        <v>37296</v>
      </c>
      <c r="J660" s="4">
        <v>229104</v>
      </c>
      <c r="K660" s="4">
        <v>222000</v>
      </c>
      <c r="L660" s="4">
        <v>7104</v>
      </c>
      <c r="M660" s="37">
        <v>41699</v>
      </c>
      <c r="N660" s="6" t="str">
        <f t="shared" si="10"/>
        <v>Q1</v>
      </c>
      <c r="O660" s="6">
        <v>3</v>
      </c>
      <c r="P660" s="3" t="s">
        <v>29</v>
      </c>
      <c r="Q660" s="7" t="s">
        <v>21</v>
      </c>
    </row>
    <row r="661" spans="1:17" ht="13" x14ac:dyDescent="0.6">
      <c r="A661" s="2" t="s">
        <v>31</v>
      </c>
      <c r="B661" s="21" t="s">
        <v>54</v>
      </c>
      <c r="C661" s="3" t="s">
        <v>47</v>
      </c>
      <c r="D661" s="3" t="s">
        <v>51</v>
      </c>
      <c r="E661" s="24">
        <v>2844</v>
      </c>
      <c r="F661" s="4">
        <v>260</v>
      </c>
      <c r="G661" s="30">
        <v>125</v>
      </c>
      <c r="H661" s="33">
        <v>355500</v>
      </c>
      <c r="I661" s="4">
        <v>49770</v>
      </c>
      <c r="J661" s="4">
        <v>305730</v>
      </c>
      <c r="K661" s="4">
        <v>341280</v>
      </c>
      <c r="L661" s="52">
        <v>-35550</v>
      </c>
      <c r="M661" s="37">
        <v>41760</v>
      </c>
      <c r="N661" s="6" t="str">
        <f t="shared" si="10"/>
        <v>Q2</v>
      </c>
      <c r="O661" s="6">
        <v>5</v>
      </c>
      <c r="P661" s="3" t="s">
        <v>49</v>
      </c>
      <c r="Q661" s="7" t="s">
        <v>21</v>
      </c>
    </row>
    <row r="662" spans="1:17" ht="13" x14ac:dyDescent="0.6">
      <c r="A662" s="2" t="s">
        <v>30</v>
      </c>
      <c r="B662" s="2" t="s">
        <v>24</v>
      </c>
      <c r="C662" s="3" t="s">
        <v>47</v>
      </c>
      <c r="D662" s="3" t="s">
        <v>51</v>
      </c>
      <c r="E662" s="24">
        <v>2475</v>
      </c>
      <c r="F662" s="4">
        <v>260</v>
      </c>
      <c r="G662" s="30">
        <v>12</v>
      </c>
      <c r="H662" s="33">
        <v>29700</v>
      </c>
      <c r="I662" s="4">
        <v>4158</v>
      </c>
      <c r="J662" s="4">
        <v>25542</v>
      </c>
      <c r="K662" s="4">
        <v>7425</v>
      </c>
      <c r="L662" s="52">
        <v>18117</v>
      </c>
      <c r="M662" s="37">
        <v>41852</v>
      </c>
      <c r="N662" s="6" t="str">
        <f t="shared" si="10"/>
        <v>Q3</v>
      </c>
      <c r="O662" s="6">
        <v>8</v>
      </c>
      <c r="P662" s="3" t="s">
        <v>35</v>
      </c>
      <c r="Q662" s="7" t="s">
        <v>21</v>
      </c>
    </row>
    <row r="663" spans="1:17" ht="13" x14ac:dyDescent="0.6">
      <c r="A663" s="2" t="s">
        <v>23</v>
      </c>
      <c r="B663" s="2" t="s">
        <v>17</v>
      </c>
      <c r="C663" s="3" t="s">
        <v>47</v>
      </c>
      <c r="D663" s="3" t="s">
        <v>51</v>
      </c>
      <c r="E663" s="24">
        <v>1743</v>
      </c>
      <c r="F663" s="4">
        <v>260</v>
      </c>
      <c r="G663" s="30">
        <v>15</v>
      </c>
      <c r="H663" s="33">
        <v>26145</v>
      </c>
      <c r="I663" s="4">
        <v>3660.3</v>
      </c>
      <c r="J663" s="4">
        <v>22484.7</v>
      </c>
      <c r="K663" s="4">
        <v>17430</v>
      </c>
      <c r="L663" s="4">
        <v>5054.7000000000007</v>
      </c>
      <c r="M663" s="37">
        <v>41548</v>
      </c>
      <c r="N663" s="6" t="str">
        <f t="shared" si="10"/>
        <v>Q4</v>
      </c>
      <c r="O663" s="6">
        <v>10</v>
      </c>
      <c r="P663" s="3" t="s">
        <v>37</v>
      </c>
      <c r="Q663" s="7" t="s">
        <v>38</v>
      </c>
    </row>
    <row r="664" spans="1:17" ht="13" x14ac:dyDescent="0.6">
      <c r="A664" s="2" t="s">
        <v>30</v>
      </c>
      <c r="B664" s="21" t="s">
        <v>54</v>
      </c>
      <c r="C664" s="3" t="s">
        <v>47</v>
      </c>
      <c r="D664" s="3" t="s">
        <v>51</v>
      </c>
      <c r="E664" s="24">
        <v>2914</v>
      </c>
      <c r="F664" s="4">
        <v>260</v>
      </c>
      <c r="G664" s="30">
        <v>12</v>
      </c>
      <c r="H664" s="33">
        <v>34968</v>
      </c>
      <c r="I664" s="4">
        <v>4895.5200000000004</v>
      </c>
      <c r="J664" s="4">
        <v>30072.48</v>
      </c>
      <c r="K664" s="4">
        <v>8742</v>
      </c>
      <c r="L664" s="52">
        <v>21330.48</v>
      </c>
      <c r="M664" s="37">
        <v>41913</v>
      </c>
      <c r="N664" s="6" t="str">
        <f t="shared" si="10"/>
        <v>Q4</v>
      </c>
      <c r="O664" s="6">
        <v>10</v>
      </c>
      <c r="P664" s="3" t="s">
        <v>37</v>
      </c>
      <c r="Q664" s="7" t="s">
        <v>21</v>
      </c>
    </row>
    <row r="665" spans="1:17" ht="13" x14ac:dyDescent="0.6">
      <c r="A665" s="2" t="s">
        <v>16</v>
      </c>
      <c r="B665" s="2" t="s">
        <v>24</v>
      </c>
      <c r="C665" s="3" t="s">
        <v>47</v>
      </c>
      <c r="D665" s="3" t="s">
        <v>51</v>
      </c>
      <c r="E665" s="24">
        <v>1731</v>
      </c>
      <c r="F665" s="4">
        <v>260</v>
      </c>
      <c r="G665" s="30">
        <v>7</v>
      </c>
      <c r="H665" s="33">
        <v>12117</v>
      </c>
      <c r="I665" s="4">
        <v>1696.38</v>
      </c>
      <c r="J665" s="4">
        <v>10420.619999999999</v>
      </c>
      <c r="K665" s="4">
        <v>8655</v>
      </c>
      <c r="L665" s="52">
        <v>1765.619999999999</v>
      </c>
      <c r="M665" s="37">
        <v>41913</v>
      </c>
      <c r="N665" s="6" t="str">
        <f t="shared" si="10"/>
        <v>Q4</v>
      </c>
      <c r="O665" s="6">
        <v>10</v>
      </c>
      <c r="P665" s="3" t="s">
        <v>37</v>
      </c>
      <c r="Q665" s="7" t="s">
        <v>21</v>
      </c>
    </row>
    <row r="666" spans="1:17" ht="13" x14ac:dyDescent="0.6">
      <c r="A666" s="2" t="s">
        <v>16</v>
      </c>
      <c r="B666" s="2" t="s">
        <v>26</v>
      </c>
      <c r="C666" s="3" t="s">
        <v>47</v>
      </c>
      <c r="D666" s="3" t="s">
        <v>51</v>
      </c>
      <c r="E666" s="24">
        <v>1727</v>
      </c>
      <c r="F666" s="4">
        <v>260</v>
      </c>
      <c r="G666" s="30">
        <v>7</v>
      </c>
      <c r="H666" s="33">
        <v>12089</v>
      </c>
      <c r="I666" s="4">
        <v>1692.46</v>
      </c>
      <c r="J666" s="4">
        <v>10396.540000000001</v>
      </c>
      <c r="K666" s="4">
        <v>8635</v>
      </c>
      <c r="L666" s="4">
        <v>1761.5400000000009</v>
      </c>
      <c r="M666" s="37">
        <v>41548</v>
      </c>
      <c r="N666" s="6" t="str">
        <f t="shared" si="10"/>
        <v>Q4</v>
      </c>
      <c r="O666" s="6">
        <v>10</v>
      </c>
      <c r="P666" s="3" t="s">
        <v>37</v>
      </c>
      <c r="Q666" s="7" t="s">
        <v>38</v>
      </c>
    </row>
    <row r="667" spans="1:17" ht="13" x14ac:dyDescent="0.6">
      <c r="A667" s="2" t="s">
        <v>23</v>
      </c>
      <c r="B667" s="2" t="s">
        <v>26</v>
      </c>
      <c r="C667" s="3" t="s">
        <v>47</v>
      </c>
      <c r="D667" s="3" t="s">
        <v>51</v>
      </c>
      <c r="E667" s="24">
        <v>1870</v>
      </c>
      <c r="F667" s="4">
        <v>260</v>
      </c>
      <c r="G667" s="30">
        <v>15</v>
      </c>
      <c r="H667" s="33">
        <v>28050</v>
      </c>
      <c r="I667" s="4">
        <v>3927</v>
      </c>
      <c r="J667" s="4">
        <v>24123</v>
      </c>
      <c r="K667" s="4">
        <v>18700</v>
      </c>
      <c r="L667" s="4">
        <v>5423</v>
      </c>
      <c r="M667" s="37">
        <v>41579</v>
      </c>
      <c r="N667" s="6" t="str">
        <f t="shared" si="10"/>
        <v>Q4</v>
      </c>
      <c r="O667" s="6">
        <v>11</v>
      </c>
      <c r="P667" s="3" t="s">
        <v>43</v>
      </c>
      <c r="Q667" s="7" t="s">
        <v>38</v>
      </c>
    </row>
    <row r="668" spans="1:17" ht="13" x14ac:dyDescent="0.6">
      <c r="A668" s="2" t="s">
        <v>31</v>
      </c>
      <c r="B668" s="2" t="s">
        <v>24</v>
      </c>
      <c r="C668" s="3" t="s">
        <v>18</v>
      </c>
      <c r="D668" s="3" t="s">
        <v>51</v>
      </c>
      <c r="E668" s="24">
        <v>1174</v>
      </c>
      <c r="F668" s="4">
        <v>3</v>
      </c>
      <c r="G668" s="30">
        <v>125</v>
      </c>
      <c r="H668" s="33">
        <v>146750</v>
      </c>
      <c r="I668" s="4">
        <v>22012.5</v>
      </c>
      <c r="J668" s="4">
        <v>124737.5</v>
      </c>
      <c r="K668" s="4">
        <v>140880</v>
      </c>
      <c r="L668" s="52">
        <v>-16142.5</v>
      </c>
      <c r="M668" s="37">
        <v>41852</v>
      </c>
      <c r="N668" s="6" t="str">
        <f t="shared" si="10"/>
        <v>Q3</v>
      </c>
      <c r="O668" s="6">
        <v>8</v>
      </c>
      <c r="P668" s="3" t="s">
        <v>35</v>
      </c>
      <c r="Q668" s="7" t="s">
        <v>21</v>
      </c>
    </row>
    <row r="669" spans="1:17" ht="13" x14ac:dyDescent="0.6">
      <c r="A669" s="2" t="s">
        <v>31</v>
      </c>
      <c r="B669" s="2" t="s">
        <v>22</v>
      </c>
      <c r="C669" s="3" t="s">
        <v>18</v>
      </c>
      <c r="D669" s="3" t="s">
        <v>51</v>
      </c>
      <c r="E669" s="24">
        <v>2767</v>
      </c>
      <c r="F669" s="4">
        <v>3</v>
      </c>
      <c r="G669" s="30">
        <v>125</v>
      </c>
      <c r="H669" s="33">
        <v>345875</v>
      </c>
      <c r="I669" s="4">
        <v>51881.25</v>
      </c>
      <c r="J669" s="4">
        <v>293993.75</v>
      </c>
      <c r="K669" s="4">
        <v>332040</v>
      </c>
      <c r="L669" s="4">
        <v>-38046.25</v>
      </c>
      <c r="M669" s="37">
        <v>41852</v>
      </c>
      <c r="N669" s="6" t="str">
        <f t="shared" si="10"/>
        <v>Q3</v>
      </c>
      <c r="O669" s="6">
        <v>8</v>
      </c>
      <c r="P669" s="3" t="s">
        <v>35</v>
      </c>
      <c r="Q669" s="7" t="s">
        <v>21</v>
      </c>
    </row>
    <row r="670" spans="1:17" ht="13" x14ac:dyDescent="0.6">
      <c r="A670" s="2" t="s">
        <v>31</v>
      </c>
      <c r="B670" s="2" t="s">
        <v>22</v>
      </c>
      <c r="C670" s="3" t="s">
        <v>18</v>
      </c>
      <c r="D670" s="3" t="s">
        <v>51</v>
      </c>
      <c r="E670" s="24">
        <v>1085</v>
      </c>
      <c r="F670" s="4">
        <v>3</v>
      </c>
      <c r="G670" s="30">
        <v>125</v>
      </c>
      <c r="H670" s="33">
        <v>135625</v>
      </c>
      <c r="I670" s="4">
        <v>20343.75</v>
      </c>
      <c r="J670" s="4">
        <v>115281.25</v>
      </c>
      <c r="K670" s="4">
        <v>130200</v>
      </c>
      <c r="L670" s="4">
        <v>-14918.75</v>
      </c>
      <c r="M670" s="37">
        <v>41913</v>
      </c>
      <c r="N670" s="6" t="str">
        <f t="shared" si="10"/>
        <v>Q4</v>
      </c>
      <c r="O670" s="6">
        <v>10</v>
      </c>
      <c r="P670" s="3" t="s">
        <v>37</v>
      </c>
      <c r="Q670" s="7" t="s">
        <v>21</v>
      </c>
    </row>
    <row r="671" spans="1:17" ht="13" x14ac:dyDescent="0.6">
      <c r="A671" s="2" t="s">
        <v>42</v>
      </c>
      <c r="B671" s="2" t="s">
        <v>26</v>
      </c>
      <c r="C671" s="3" t="s">
        <v>28</v>
      </c>
      <c r="D671" s="3" t="s">
        <v>51</v>
      </c>
      <c r="E671" s="24">
        <v>546</v>
      </c>
      <c r="F671" s="4">
        <v>5</v>
      </c>
      <c r="G671" s="30">
        <v>300</v>
      </c>
      <c r="H671" s="33">
        <v>163800</v>
      </c>
      <c r="I671" s="4">
        <v>24570</v>
      </c>
      <c r="J671" s="4">
        <v>139230</v>
      </c>
      <c r="K671" s="4">
        <v>136500</v>
      </c>
      <c r="L671" s="4">
        <v>2730</v>
      </c>
      <c r="M671" s="37">
        <v>41913</v>
      </c>
      <c r="N671" s="6" t="str">
        <f t="shared" si="10"/>
        <v>Q4</v>
      </c>
      <c r="O671" s="6">
        <v>10</v>
      </c>
      <c r="P671" s="3" t="s">
        <v>37</v>
      </c>
      <c r="Q671" s="7" t="s">
        <v>21</v>
      </c>
    </row>
    <row r="672" spans="1:17" ht="13" x14ac:dyDescent="0.6">
      <c r="A672" s="2" t="s">
        <v>16</v>
      </c>
      <c r="B672" s="2" t="s">
        <v>22</v>
      </c>
      <c r="C672" s="3" t="s">
        <v>40</v>
      </c>
      <c r="D672" s="3" t="s">
        <v>51</v>
      </c>
      <c r="E672" s="24">
        <v>1158</v>
      </c>
      <c r="F672" s="4">
        <v>10</v>
      </c>
      <c r="G672" s="30">
        <v>20</v>
      </c>
      <c r="H672" s="33">
        <v>23160</v>
      </c>
      <c r="I672" s="4">
        <v>3474</v>
      </c>
      <c r="J672" s="4">
        <v>19686</v>
      </c>
      <c r="K672" s="4">
        <v>11580</v>
      </c>
      <c r="L672" s="4">
        <v>8106</v>
      </c>
      <c r="M672" s="37">
        <v>41699</v>
      </c>
      <c r="N672" s="6" t="str">
        <f t="shared" si="10"/>
        <v>Q1</v>
      </c>
      <c r="O672" s="6">
        <v>3</v>
      </c>
      <c r="P672" s="3" t="s">
        <v>29</v>
      </c>
      <c r="Q672" s="7" t="s">
        <v>21</v>
      </c>
    </row>
    <row r="673" spans="1:17" ht="13" x14ac:dyDescent="0.6">
      <c r="A673" s="2" t="s">
        <v>23</v>
      </c>
      <c r="B673" s="2" t="s">
        <v>17</v>
      </c>
      <c r="C673" s="3" t="s">
        <v>40</v>
      </c>
      <c r="D673" s="3" t="s">
        <v>51</v>
      </c>
      <c r="E673" s="24">
        <v>1614</v>
      </c>
      <c r="F673" s="4">
        <v>10</v>
      </c>
      <c r="G673" s="30">
        <v>15</v>
      </c>
      <c r="H673" s="33">
        <v>24210</v>
      </c>
      <c r="I673" s="4">
        <v>3631.5</v>
      </c>
      <c r="J673" s="4">
        <v>20578.5</v>
      </c>
      <c r="K673" s="4">
        <v>16140</v>
      </c>
      <c r="L673" s="4">
        <v>4438.5</v>
      </c>
      <c r="M673" s="37">
        <v>41730</v>
      </c>
      <c r="N673" s="6" t="str">
        <f t="shared" si="10"/>
        <v>Q2</v>
      </c>
      <c r="O673" s="6">
        <v>4</v>
      </c>
      <c r="P673" s="3" t="s">
        <v>46</v>
      </c>
      <c r="Q673" s="7" t="s">
        <v>21</v>
      </c>
    </row>
    <row r="674" spans="1:17" ht="13" x14ac:dyDescent="0.6">
      <c r="A674" s="2" t="s">
        <v>16</v>
      </c>
      <c r="B674" s="2" t="s">
        <v>26</v>
      </c>
      <c r="C674" s="3" t="s">
        <v>40</v>
      </c>
      <c r="D674" s="3" t="s">
        <v>51</v>
      </c>
      <c r="E674" s="24">
        <v>2535</v>
      </c>
      <c r="F674" s="4">
        <v>10</v>
      </c>
      <c r="G674" s="30">
        <v>7</v>
      </c>
      <c r="H674" s="33">
        <v>17745</v>
      </c>
      <c r="I674" s="4">
        <v>2661.75</v>
      </c>
      <c r="J674" s="4">
        <v>15083.25</v>
      </c>
      <c r="K674" s="4">
        <v>12675</v>
      </c>
      <c r="L674" s="4">
        <v>2408.25</v>
      </c>
      <c r="M674" s="37">
        <v>41730</v>
      </c>
      <c r="N674" s="6" t="str">
        <f t="shared" si="10"/>
        <v>Q2</v>
      </c>
      <c r="O674" s="6">
        <v>4</v>
      </c>
      <c r="P674" s="3" t="s">
        <v>46</v>
      </c>
      <c r="Q674" s="7" t="s">
        <v>21</v>
      </c>
    </row>
    <row r="675" spans="1:17" ht="13" x14ac:dyDescent="0.6">
      <c r="A675" s="2" t="s">
        <v>16</v>
      </c>
      <c r="B675" s="2" t="s">
        <v>26</v>
      </c>
      <c r="C675" s="3" t="s">
        <v>40</v>
      </c>
      <c r="D675" s="3" t="s">
        <v>51</v>
      </c>
      <c r="E675" s="24">
        <v>2851</v>
      </c>
      <c r="F675" s="4">
        <v>10</v>
      </c>
      <c r="G675" s="30">
        <v>350</v>
      </c>
      <c r="H675" s="33">
        <v>997850</v>
      </c>
      <c r="I675" s="4">
        <v>149677.5</v>
      </c>
      <c r="J675" s="4">
        <v>848172.5</v>
      </c>
      <c r="K675" s="4">
        <v>741260</v>
      </c>
      <c r="L675" s="4">
        <v>106912.5</v>
      </c>
      <c r="M675" s="37">
        <v>41760</v>
      </c>
      <c r="N675" s="6" t="str">
        <f t="shared" si="10"/>
        <v>Q2</v>
      </c>
      <c r="O675" s="6">
        <v>5</v>
      </c>
      <c r="P675" s="3" t="s">
        <v>49</v>
      </c>
      <c r="Q675" s="7" t="s">
        <v>21</v>
      </c>
    </row>
    <row r="676" spans="1:17" ht="13" x14ac:dyDescent="0.6">
      <c r="A676" s="2" t="s">
        <v>23</v>
      </c>
      <c r="B676" s="2" t="s">
        <v>17</v>
      </c>
      <c r="C676" s="3" t="s">
        <v>40</v>
      </c>
      <c r="D676" s="3" t="s">
        <v>51</v>
      </c>
      <c r="E676" s="24">
        <v>2559</v>
      </c>
      <c r="F676" s="4">
        <v>10</v>
      </c>
      <c r="G676" s="30">
        <v>15</v>
      </c>
      <c r="H676" s="33">
        <v>38385</v>
      </c>
      <c r="I676" s="4">
        <v>5757.75</v>
      </c>
      <c r="J676" s="4">
        <v>32627.25</v>
      </c>
      <c r="K676" s="4">
        <v>25590</v>
      </c>
      <c r="L676" s="4">
        <v>7037.25</v>
      </c>
      <c r="M676" s="37">
        <v>41852</v>
      </c>
      <c r="N676" s="6" t="str">
        <f t="shared" si="10"/>
        <v>Q3</v>
      </c>
      <c r="O676" s="6">
        <v>8</v>
      </c>
      <c r="P676" s="3" t="s">
        <v>35</v>
      </c>
      <c r="Q676" s="7" t="s">
        <v>21</v>
      </c>
    </row>
    <row r="677" spans="1:17" ht="13" x14ac:dyDescent="0.6">
      <c r="A677" s="2" t="s">
        <v>16</v>
      </c>
      <c r="B677" s="21" t="s">
        <v>54</v>
      </c>
      <c r="C677" s="3" t="s">
        <v>40</v>
      </c>
      <c r="D677" s="3" t="s">
        <v>51</v>
      </c>
      <c r="E677" s="24">
        <v>267</v>
      </c>
      <c r="F677" s="4">
        <v>10</v>
      </c>
      <c r="G677" s="30">
        <v>20</v>
      </c>
      <c r="H677" s="33">
        <v>5340</v>
      </c>
      <c r="I677" s="4">
        <v>801</v>
      </c>
      <c r="J677" s="4">
        <v>4539</v>
      </c>
      <c r="K677" s="4">
        <v>2670</v>
      </c>
      <c r="L677" s="52">
        <v>1869</v>
      </c>
      <c r="M677" s="37">
        <v>41548</v>
      </c>
      <c r="N677" s="6" t="str">
        <f t="shared" si="10"/>
        <v>Q4</v>
      </c>
      <c r="O677" s="6">
        <v>10</v>
      </c>
      <c r="P677" s="3" t="s">
        <v>37</v>
      </c>
      <c r="Q677" s="7" t="s">
        <v>38</v>
      </c>
    </row>
    <row r="678" spans="1:17" ht="13" x14ac:dyDescent="0.6">
      <c r="A678" s="2" t="s">
        <v>31</v>
      </c>
      <c r="B678" s="2" t="s">
        <v>22</v>
      </c>
      <c r="C678" s="3" t="s">
        <v>40</v>
      </c>
      <c r="D678" s="3" t="s">
        <v>51</v>
      </c>
      <c r="E678" s="24">
        <v>1085</v>
      </c>
      <c r="F678" s="4">
        <v>10</v>
      </c>
      <c r="G678" s="30">
        <v>125</v>
      </c>
      <c r="H678" s="33">
        <v>135625</v>
      </c>
      <c r="I678" s="4">
        <v>20343.75</v>
      </c>
      <c r="J678" s="4">
        <v>115281.25</v>
      </c>
      <c r="K678" s="4">
        <v>130200</v>
      </c>
      <c r="L678" s="4">
        <v>-14918.75</v>
      </c>
      <c r="M678" s="37">
        <v>41913</v>
      </c>
      <c r="N678" s="6" t="str">
        <f t="shared" si="10"/>
        <v>Q4</v>
      </c>
      <c r="O678" s="6">
        <v>10</v>
      </c>
      <c r="P678" s="3" t="s">
        <v>37</v>
      </c>
      <c r="Q678" s="7" t="s">
        <v>21</v>
      </c>
    </row>
    <row r="679" spans="1:17" ht="13" x14ac:dyDescent="0.6">
      <c r="A679" s="2" t="s">
        <v>23</v>
      </c>
      <c r="B679" s="2" t="s">
        <v>22</v>
      </c>
      <c r="C679" s="3" t="s">
        <v>40</v>
      </c>
      <c r="D679" s="3" t="s">
        <v>51</v>
      </c>
      <c r="E679" s="24">
        <v>1175</v>
      </c>
      <c r="F679" s="4">
        <v>10</v>
      </c>
      <c r="G679" s="30">
        <v>15</v>
      </c>
      <c r="H679" s="33">
        <v>17625</v>
      </c>
      <c r="I679" s="4">
        <v>2643.75</v>
      </c>
      <c r="J679" s="4">
        <v>14981.25</v>
      </c>
      <c r="K679" s="4">
        <v>11750</v>
      </c>
      <c r="L679" s="4">
        <v>3231.25</v>
      </c>
      <c r="M679" s="37">
        <v>41913</v>
      </c>
      <c r="N679" s="6" t="str">
        <f t="shared" si="10"/>
        <v>Q4</v>
      </c>
      <c r="O679" s="6">
        <v>10</v>
      </c>
      <c r="P679" s="3" t="s">
        <v>37</v>
      </c>
      <c r="Q679" s="7" t="s">
        <v>21</v>
      </c>
    </row>
    <row r="680" spans="1:17" ht="13" x14ac:dyDescent="0.6">
      <c r="A680" s="2" t="s">
        <v>16</v>
      </c>
      <c r="B680" s="21" t="s">
        <v>54</v>
      </c>
      <c r="C680" s="3" t="s">
        <v>40</v>
      </c>
      <c r="D680" s="3" t="s">
        <v>51</v>
      </c>
      <c r="E680" s="24">
        <v>2007</v>
      </c>
      <c r="F680" s="4">
        <v>10</v>
      </c>
      <c r="G680" s="30">
        <v>350</v>
      </c>
      <c r="H680" s="33">
        <v>702450</v>
      </c>
      <c r="I680" s="4">
        <v>105367.5</v>
      </c>
      <c r="J680" s="4">
        <v>597082.5</v>
      </c>
      <c r="K680" s="4">
        <v>521820</v>
      </c>
      <c r="L680" s="52">
        <v>75262.5</v>
      </c>
      <c r="M680" s="37">
        <v>41579</v>
      </c>
      <c r="N680" s="6" t="str">
        <f t="shared" si="10"/>
        <v>Q4</v>
      </c>
      <c r="O680" s="6">
        <v>11</v>
      </c>
      <c r="P680" s="3" t="s">
        <v>43</v>
      </c>
      <c r="Q680" s="7" t="s">
        <v>38</v>
      </c>
    </row>
    <row r="681" spans="1:17" ht="13" x14ac:dyDescent="0.6">
      <c r="A681" s="2" t="s">
        <v>16</v>
      </c>
      <c r="B681" s="2" t="s">
        <v>26</v>
      </c>
      <c r="C681" s="3" t="s">
        <v>40</v>
      </c>
      <c r="D681" s="3" t="s">
        <v>51</v>
      </c>
      <c r="E681" s="24">
        <v>2151</v>
      </c>
      <c r="F681" s="4">
        <v>10</v>
      </c>
      <c r="G681" s="30">
        <v>350</v>
      </c>
      <c r="H681" s="33">
        <v>752850</v>
      </c>
      <c r="I681" s="4">
        <v>112927.5</v>
      </c>
      <c r="J681" s="4">
        <v>639922.5</v>
      </c>
      <c r="K681" s="4">
        <v>559260</v>
      </c>
      <c r="L681" s="4">
        <v>80662.5</v>
      </c>
      <c r="M681" s="37">
        <v>41579</v>
      </c>
      <c r="N681" s="6" t="str">
        <f t="shared" si="10"/>
        <v>Q4</v>
      </c>
      <c r="O681" s="6">
        <v>11</v>
      </c>
      <c r="P681" s="3" t="s">
        <v>43</v>
      </c>
      <c r="Q681" s="7" t="s">
        <v>38</v>
      </c>
    </row>
    <row r="682" spans="1:17" ht="13" x14ac:dyDescent="0.6">
      <c r="A682" s="2" t="s">
        <v>30</v>
      </c>
      <c r="B682" s="21" t="s">
        <v>54</v>
      </c>
      <c r="C682" s="3" t="s">
        <v>40</v>
      </c>
      <c r="D682" s="3" t="s">
        <v>51</v>
      </c>
      <c r="E682" s="24">
        <v>914</v>
      </c>
      <c r="F682" s="4">
        <v>10</v>
      </c>
      <c r="G682" s="30">
        <v>12</v>
      </c>
      <c r="H682" s="33">
        <v>10968</v>
      </c>
      <c r="I682" s="4">
        <v>1645.2</v>
      </c>
      <c r="J682" s="4">
        <v>9322.7999999999993</v>
      </c>
      <c r="K682" s="4">
        <v>2742</v>
      </c>
      <c r="L682" s="52">
        <v>6580.7999999999993</v>
      </c>
      <c r="M682" s="37">
        <v>41974</v>
      </c>
      <c r="N682" s="6" t="str">
        <f t="shared" si="10"/>
        <v>Q4</v>
      </c>
      <c r="O682" s="6">
        <v>12</v>
      </c>
      <c r="P682" s="3" t="s">
        <v>27</v>
      </c>
      <c r="Q682" s="7" t="s">
        <v>21</v>
      </c>
    </row>
    <row r="683" spans="1:17" ht="13" x14ac:dyDescent="0.6">
      <c r="A683" s="2" t="s">
        <v>16</v>
      </c>
      <c r="B683" s="2" t="s">
        <v>24</v>
      </c>
      <c r="C683" s="3" t="s">
        <v>40</v>
      </c>
      <c r="D683" s="3" t="s">
        <v>51</v>
      </c>
      <c r="E683" s="24">
        <v>293</v>
      </c>
      <c r="F683" s="4">
        <v>10</v>
      </c>
      <c r="G683" s="30">
        <v>20</v>
      </c>
      <c r="H683" s="33">
        <v>5860</v>
      </c>
      <c r="I683" s="4">
        <v>879</v>
      </c>
      <c r="J683" s="4">
        <v>4981</v>
      </c>
      <c r="K683" s="4">
        <v>2930</v>
      </c>
      <c r="L683" s="52">
        <v>2051</v>
      </c>
      <c r="M683" s="37">
        <v>41974</v>
      </c>
      <c r="N683" s="6" t="str">
        <f t="shared" si="10"/>
        <v>Q4</v>
      </c>
      <c r="O683" s="6">
        <v>12</v>
      </c>
      <c r="P683" s="3" t="s">
        <v>27</v>
      </c>
      <c r="Q683" s="7" t="s">
        <v>21</v>
      </c>
    </row>
    <row r="684" spans="1:17" ht="13" x14ac:dyDescent="0.6">
      <c r="A684" s="2" t="s">
        <v>30</v>
      </c>
      <c r="B684" s="2" t="s">
        <v>26</v>
      </c>
      <c r="C684" s="3" t="s">
        <v>44</v>
      </c>
      <c r="D684" s="3" t="s">
        <v>51</v>
      </c>
      <c r="E684" s="24">
        <v>500</v>
      </c>
      <c r="F684" s="4">
        <v>120</v>
      </c>
      <c r="G684" s="30">
        <v>12</v>
      </c>
      <c r="H684" s="33">
        <v>6000</v>
      </c>
      <c r="I684" s="4">
        <v>900</v>
      </c>
      <c r="J684" s="4">
        <v>5100</v>
      </c>
      <c r="K684" s="4">
        <v>1500</v>
      </c>
      <c r="L684" s="4">
        <v>3600</v>
      </c>
      <c r="M684" s="37">
        <v>41699</v>
      </c>
      <c r="N684" s="6" t="str">
        <f t="shared" si="10"/>
        <v>Q1</v>
      </c>
      <c r="O684" s="6">
        <v>3</v>
      </c>
      <c r="P684" s="3" t="s">
        <v>29</v>
      </c>
      <c r="Q684" s="7" t="s">
        <v>21</v>
      </c>
    </row>
    <row r="685" spans="1:17" ht="13" x14ac:dyDescent="0.6">
      <c r="A685" s="2" t="s">
        <v>23</v>
      </c>
      <c r="B685" s="2" t="s">
        <v>24</v>
      </c>
      <c r="C685" s="3" t="s">
        <v>44</v>
      </c>
      <c r="D685" s="3" t="s">
        <v>51</v>
      </c>
      <c r="E685" s="24">
        <v>2826</v>
      </c>
      <c r="F685" s="4">
        <v>120</v>
      </c>
      <c r="G685" s="30">
        <v>15</v>
      </c>
      <c r="H685" s="33">
        <v>42390</v>
      </c>
      <c r="I685" s="4">
        <v>6358.5</v>
      </c>
      <c r="J685" s="4">
        <v>36031.5</v>
      </c>
      <c r="K685" s="4">
        <v>28260</v>
      </c>
      <c r="L685" s="52">
        <v>7771.5</v>
      </c>
      <c r="M685" s="37">
        <v>41760</v>
      </c>
      <c r="N685" s="6" t="str">
        <f t="shared" si="10"/>
        <v>Q2</v>
      </c>
      <c r="O685" s="6">
        <v>5</v>
      </c>
      <c r="P685" s="3" t="s">
        <v>49</v>
      </c>
      <c r="Q685" s="7" t="s">
        <v>21</v>
      </c>
    </row>
    <row r="686" spans="1:17" ht="13" x14ac:dyDescent="0.6">
      <c r="A686" s="2" t="s">
        <v>31</v>
      </c>
      <c r="B686" s="2" t="s">
        <v>24</v>
      </c>
      <c r="C686" s="3" t="s">
        <v>44</v>
      </c>
      <c r="D686" s="3" t="s">
        <v>51</v>
      </c>
      <c r="E686" s="24">
        <v>663</v>
      </c>
      <c r="F686" s="4">
        <v>120</v>
      </c>
      <c r="G686" s="30">
        <v>125</v>
      </c>
      <c r="H686" s="33">
        <v>82875</v>
      </c>
      <c r="I686" s="4">
        <v>12431.25</v>
      </c>
      <c r="J686" s="4">
        <v>70443.75</v>
      </c>
      <c r="K686" s="4">
        <v>79560</v>
      </c>
      <c r="L686" s="52">
        <v>-9116.25</v>
      </c>
      <c r="M686" s="37">
        <v>41883</v>
      </c>
      <c r="N686" s="6" t="str">
        <f t="shared" si="10"/>
        <v>Q3</v>
      </c>
      <c r="O686" s="6">
        <v>9</v>
      </c>
      <c r="P686" s="3" t="s">
        <v>36</v>
      </c>
      <c r="Q686" s="7" t="s">
        <v>21</v>
      </c>
    </row>
    <row r="687" spans="1:17" ht="13" x14ac:dyDescent="0.6">
      <c r="A687" s="2" t="s">
        <v>42</v>
      </c>
      <c r="B687" s="21" t="s">
        <v>54</v>
      </c>
      <c r="C687" s="3" t="s">
        <v>44</v>
      </c>
      <c r="D687" s="3" t="s">
        <v>51</v>
      </c>
      <c r="E687" s="24">
        <v>2574</v>
      </c>
      <c r="F687" s="4">
        <v>120</v>
      </c>
      <c r="G687" s="30">
        <v>300</v>
      </c>
      <c r="H687" s="33">
        <v>772200</v>
      </c>
      <c r="I687" s="4">
        <v>115830</v>
      </c>
      <c r="J687" s="4">
        <v>656370</v>
      </c>
      <c r="K687" s="4">
        <v>643500</v>
      </c>
      <c r="L687" s="52">
        <v>12870</v>
      </c>
      <c r="M687" s="37">
        <v>41579</v>
      </c>
      <c r="N687" s="6" t="str">
        <f t="shared" si="10"/>
        <v>Q4</v>
      </c>
      <c r="O687" s="6">
        <v>11</v>
      </c>
      <c r="P687" s="3" t="s">
        <v>43</v>
      </c>
      <c r="Q687" s="7" t="s">
        <v>38</v>
      </c>
    </row>
    <row r="688" spans="1:17" ht="13" x14ac:dyDescent="0.6">
      <c r="A688" s="2" t="s">
        <v>31</v>
      </c>
      <c r="B688" s="21" t="s">
        <v>54</v>
      </c>
      <c r="C688" s="3" t="s">
        <v>44</v>
      </c>
      <c r="D688" s="3" t="s">
        <v>51</v>
      </c>
      <c r="E688" s="24">
        <v>2438</v>
      </c>
      <c r="F688" s="4">
        <v>120</v>
      </c>
      <c r="G688" s="30">
        <v>125</v>
      </c>
      <c r="H688" s="33">
        <v>304750</v>
      </c>
      <c r="I688" s="4">
        <v>45712.5</v>
      </c>
      <c r="J688" s="4">
        <v>259037.5</v>
      </c>
      <c r="K688" s="4">
        <v>292560</v>
      </c>
      <c r="L688" s="52">
        <v>-33522.5</v>
      </c>
      <c r="M688" s="37">
        <v>41609</v>
      </c>
      <c r="N688" s="6" t="str">
        <f t="shared" si="10"/>
        <v>Q4</v>
      </c>
      <c r="O688" s="6">
        <v>12</v>
      </c>
      <c r="P688" s="3" t="s">
        <v>27</v>
      </c>
      <c r="Q688" s="7" t="s">
        <v>38</v>
      </c>
    </row>
    <row r="689" spans="1:17" ht="13" x14ac:dyDescent="0.6">
      <c r="A689" s="2" t="s">
        <v>30</v>
      </c>
      <c r="B689" s="21" t="s">
        <v>54</v>
      </c>
      <c r="C689" s="3" t="s">
        <v>44</v>
      </c>
      <c r="D689" s="3" t="s">
        <v>51</v>
      </c>
      <c r="E689" s="24">
        <v>914</v>
      </c>
      <c r="F689" s="4">
        <v>120</v>
      </c>
      <c r="G689" s="30">
        <v>12</v>
      </c>
      <c r="H689" s="33">
        <v>10968</v>
      </c>
      <c r="I689" s="4">
        <v>1645.2</v>
      </c>
      <c r="J689" s="4">
        <v>9322.7999999999993</v>
      </c>
      <c r="K689" s="4">
        <v>2742</v>
      </c>
      <c r="L689" s="52">
        <v>6580.7999999999993</v>
      </c>
      <c r="M689" s="37">
        <v>41974</v>
      </c>
      <c r="N689" s="6" t="str">
        <f t="shared" si="10"/>
        <v>Q4</v>
      </c>
      <c r="O689" s="6">
        <v>12</v>
      </c>
      <c r="P689" s="3" t="s">
        <v>27</v>
      </c>
      <c r="Q689" s="7" t="s">
        <v>21</v>
      </c>
    </row>
    <row r="690" spans="1:17" ht="13" x14ac:dyDescent="0.6">
      <c r="A690" s="2" t="s">
        <v>16</v>
      </c>
      <c r="B690" s="2" t="s">
        <v>17</v>
      </c>
      <c r="C690" s="3" t="s">
        <v>45</v>
      </c>
      <c r="D690" s="3" t="s">
        <v>51</v>
      </c>
      <c r="E690" s="24">
        <v>865.5</v>
      </c>
      <c r="F690" s="4">
        <v>250</v>
      </c>
      <c r="G690" s="30">
        <v>20</v>
      </c>
      <c r="H690" s="33">
        <v>17310</v>
      </c>
      <c r="I690" s="4">
        <v>2596.5</v>
      </c>
      <c r="J690" s="4">
        <v>14713.5</v>
      </c>
      <c r="K690" s="4">
        <v>8655</v>
      </c>
      <c r="L690" s="4">
        <v>6058.5</v>
      </c>
      <c r="M690" s="37">
        <v>41821</v>
      </c>
      <c r="N690" s="6" t="str">
        <f t="shared" si="10"/>
        <v>Q3</v>
      </c>
      <c r="O690" s="6">
        <v>7</v>
      </c>
      <c r="P690" s="3" t="s">
        <v>32</v>
      </c>
      <c r="Q690" s="7" t="s">
        <v>21</v>
      </c>
    </row>
    <row r="691" spans="1:17" ht="13" x14ac:dyDescent="0.6">
      <c r="A691" s="2" t="s">
        <v>23</v>
      </c>
      <c r="B691" s="2" t="s">
        <v>22</v>
      </c>
      <c r="C691" s="3" t="s">
        <v>45</v>
      </c>
      <c r="D691" s="3" t="s">
        <v>51</v>
      </c>
      <c r="E691" s="24">
        <v>492</v>
      </c>
      <c r="F691" s="4">
        <v>250</v>
      </c>
      <c r="G691" s="30">
        <v>15</v>
      </c>
      <c r="H691" s="33">
        <v>7380</v>
      </c>
      <c r="I691" s="4">
        <v>1107</v>
      </c>
      <c r="J691" s="4">
        <v>6273</v>
      </c>
      <c r="K691" s="4">
        <v>4920</v>
      </c>
      <c r="L691" s="4">
        <v>1353</v>
      </c>
      <c r="M691" s="37">
        <v>41821</v>
      </c>
      <c r="N691" s="6" t="str">
        <f t="shared" si="10"/>
        <v>Q3</v>
      </c>
      <c r="O691" s="6">
        <v>7</v>
      </c>
      <c r="P691" s="3" t="s">
        <v>32</v>
      </c>
      <c r="Q691" s="7" t="s">
        <v>21</v>
      </c>
    </row>
    <row r="692" spans="1:17" ht="13" x14ac:dyDescent="0.6">
      <c r="A692" s="2" t="s">
        <v>16</v>
      </c>
      <c r="B692" s="21" t="s">
        <v>54</v>
      </c>
      <c r="C692" s="3" t="s">
        <v>45</v>
      </c>
      <c r="D692" s="3" t="s">
        <v>51</v>
      </c>
      <c r="E692" s="24">
        <v>267</v>
      </c>
      <c r="F692" s="4">
        <v>250</v>
      </c>
      <c r="G692" s="30">
        <v>20</v>
      </c>
      <c r="H692" s="33">
        <v>5340</v>
      </c>
      <c r="I692" s="4">
        <v>801</v>
      </c>
      <c r="J692" s="4">
        <v>4539</v>
      </c>
      <c r="K692" s="4">
        <v>2670</v>
      </c>
      <c r="L692" s="52">
        <v>1869</v>
      </c>
      <c r="M692" s="37">
        <v>41548</v>
      </c>
      <c r="N692" s="6" t="str">
        <f t="shared" si="10"/>
        <v>Q4</v>
      </c>
      <c r="O692" s="6">
        <v>10</v>
      </c>
      <c r="P692" s="3" t="s">
        <v>37</v>
      </c>
      <c r="Q692" s="7" t="s">
        <v>38</v>
      </c>
    </row>
    <row r="693" spans="1:17" ht="13" x14ac:dyDescent="0.6">
      <c r="A693" s="2" t="s">
        <v>23</v>
      </c>
      <c r="B693" s="2" t="s">
        <v>22</v>
      </c>
      <c r="C693" s="3" t="s">
        <v>45</v>
      </c>
      <c r="D693" s="3" t="s">
        <v>51</v>
      </c>
      <c r="E693" s="24">
        <v>1175</v>
      </c>
      <c r="F693" s="4">
        <v>250</v>
      </c>
      <c r="G693" s="30">
        <v>15</v>
      </c>
      <c r="H693" s="33">
        <v>17625</v>
      </c>
      <c r="I693" s="4">
        <v>2643.75</v>
      </c>
      <c r="J693" s="4">
        <v>14981.25</v>
      </c>
      <c r="K693" s="4">
        <v>11750</v>
      </c>
      <c r="L693" s="4">
        <v>3231.25</v>
      </c>
      <c r="M693" s="37">
        <v>41913</v>
      </c>
      <c r="N693" s="6" t="str">
        <f t="shared" si="10"/>
        <v>Q4</v>
      </c>
      <c r="O693" s="6">
        <v>10</v>
      </c>
      <c r="P693" s="3" t="s">
        <v>37</v>
      </c>
      <c r="Q693" s="7" t="s">
        <v>21</v>
      </c>
    </row>
    <row r="694" spans="1:17" ht="13" x14ac:dyDescent="0.6">
      <c r="A694" s="2" t="s">
        <v>31</v>
      </c>
      <c r="B694" s="2" t="s">
        <v>17</v>
      </c>
      <c r="C694" s="3" t="s">
        <v>45</v>
      </c>
      <c r="D694" s="3" t="s">
        <v>51</v>
      </c>
      <c r="E694" s="24">
        <v>2954</v>
      </c>
      <c r="F694" s="4">
        <v>250</v>
      </c>
      <c r="G694" s="30">
        <v>125</v>
      </c>
      <c r="H694" s="33">
        <v>369250</v>
      </c>
      <c r="I694" s="4">
        <v>55387.5</v>
      </c>
      <c r="J694" s="4">
        <v>313862.5</v>
      </c>
      <c r="K694" s="4">
        <v>354480</v>
      </c>
      <c r="L694" s="4">
        <v>-40617.5</v>
      </c>
      <c r="M694" s="37">
        <v>41579</v>
      </c>
      <c r="N694" s="6" t="str">
        <f t="shared" si="10"/>
        <v>Q4</v>
      </c>
      <c r="O694" s="6">
        <v>11</v>
      </c>
      <c r="P694" s="3" t="s">
        <v>43</v>
      </c>
      <c r="Q694" s="7" t="s">
        <v>38</v>
      </c>
    </row>
    <row r="695" spans="1:17" ht="13" x14ac:dyDescent="0.6">
      <c r="A695" s="2" t="s">
        <v>31</v>
      </c>
      <c r="B695" s="2" t="s">
        <v>22</v>
      </c>
      <c r="C695" s="3" t="s">
        <v>45</v>
      </c>
      <c r="D695" s="3" t="s">
        <v>51</v>
      </c>
      <c r="E695" s="24">
        <v>552</v>
      </c>
      <c r="F695" s="4">
        <v>250</v>
      </c>
      <c r="G695" s="30">
        <v>125</v>
      </c>
      <c r="H695" s="33">
        <v>69000</v>
      </c>
      <c r="I695" s="4">
        <v>10350</v>
      </c>
      <c r="J695" s="4">
        <v>58650</v>
      </c>
      <c r="K695" s="4">
        <v>66240</v>
      </c>
      <c r="L695" s="4">
        <v>-7590</v>
      </c>
      <c r="M695" s="37">
        <v>41944</v>
      </c>
      <c r="N695" s="6" t="str">
        <f t="shared" si="10"/>
        <v>Q4</v>
      </c>
      <c r="O695" s="6">
        <v>11</v>
      </c>
      <c r="P695" s="3" t="s">
        <v>43</v>
      </c>
      <c r="Q695" s="7" t="s">
        <v>21</v>
      </c>
    </row>
    <row r="696" spans="1:17" ht="13" x14ac:dyDescent="0.6">
      <c r="A696" s="2" t="s">
        <v>16</v>
      </c>
      <c r="B696" s="2" t="s">
        <v>24</v>
      </c>
      <c r="C696" s="3" t="s">
        <v>45</v>
      </c>
      <c r="D696" s="3" t="s">
        <v>51</v>
      </c>
      <c r="E696" s="24">
        <v>293</v>
      </c>
      <c r="F696" s="4">
        <v>250</v>
      </c>
      <c r="G696" s="30">
        <v>20</v>
      </c>
      <c r="H696" s="33">
        <v>5860</v>
      </c>
      <c r="I696" s="4">
        <v>879</v>
      </c>
      <c r="J696" s="4">
        <v>4981</v>
      </c>
      <c r="K696" s="4">
        <v>2930</v>
      </c>
      <c r="L696" s="52">
        <v>2051</v>
      </c>
      <c r="M696" s="37">
        <v>41974</v>
      </c>
      <c r="N696" s="6" t="str">
        <f t="shared" si="10"/>
        <v>Q4</v>
      </c>
      <c r="O696" s="6">
        <v>12</v>
      </c>
      <c r="P696" s="3" t="s">
        <v>27</v>
      </c>
      <c r="Q696" s="7" t="s">
        <v>21</v>
      </c>
    </row>
    <row r="697" spans="1:17" ht="13" x14ac:dyDescent="0.6">
      <c r="A697" s="2" t="s">
        <v>42</v>
      </c>
      <c r="B697" s="2" t="s">
        <v>24</v>
      </c>
      <c r="C697" s="3" t="s">
        <v>47</v>
      </c>
      <c r="D697" s="3" t="s">
        <v>51</v>
      </c>
      <c r="E697" s="24">
        <v>2475</v>
      </c>
      <c r="F697" s="4">
        <v>260</v>
      </c>
      <c r="G697" s="30">
        <v>300</v>
      </c>
      <c r="H697" s="33">
        <v>742500</v>
      </c>
      <c r="I697" s="4">
        <v>111375</v>
      </c>
      <c r="J697" s="4">
        <v>631125</v>
      </c>
      <c r="K697" s="4">
        <v>618750</v>
      </c>
      <c r="L697" s="52">
        <v>12375</v>
      </c>
      <c r="M697" s="37">
        <v>41699</v>
      </c>
      <c r="N697" s="6" t="str">
        <f t="shared" si="10"/>
        <v>Q1</v>
      </c>
      <c r="O697" s="6">
        <v>3</v>
      </c>
      <c r="P697" s="3" t="s">
        <v>29</v>
      </c>
      <c r="Q697" s="7" t="s">
        <v>21</v>
      </c>
    </row>
    <row r="698" spans="1:17" ht="13" x14ac:dyDescent="0.6">
      <c r="A698" s="2" t="s">
        <v>42</v>
      </c>
      <c r="B698" s="2" t="s">
        <v>26</v>
      </c>
      <c r="C698" s="3" t="s">
        <v>47</v>
      </c>
      <c r="D698" s="3" t="s">
        <v>51</v>
      </c>
      <c r="E698" s="24">
        <v>546</v>
      </c>
      <c r="F698" s="4">
        <v>260</v>
      </c>
      <c r="G698" s="30">
        <v>300</v>
      </c>
      <c r="H698" s="33">
        <v>163800</v>
      </c>
      <c r="I698" s="4">
        <v>24570</v>
      </c>
      <c r="J698" s="4">
        <v>139230</v>
      </c>
      <c r="K698" s="4">
        <v>136500</v>
      </c>
      <c r="L698" s="4">
        <v>2730</v>
      </c>
      <c r="M698" s="37">
        <v>41913</v>
      </c>
      <c r="N698" s="6" t="str">
        <f t="shared" si="10"/>
        <v>Q4</v>
      </c>
      <c r="O698" s="6">
        <v>10</v>
      </c>
      <c r="P698" s="3" t="s">
        <v>37</v>
      </c>
      <c r="Q698" s="7" t="s">
        <v>21</v>
      </c>
    </row>
    <row r="699" spans="1:17" ht="13" x14ac:dyDescent="0.6">
      <c r="A699" s="2" t="s">
        <v>16</v>
      </c>
      <c r="B699" s="2" t="s">
        <v>26</v>
      </c>
      <c r="C699" s="3" t="s">
        <v>28</v>
      </c>
      <c r="D699" s="3" t="s">
        <v>51</v>
      </c>
      <c r="E699" s="24">
        <v>1368</v>
      </c>
      <c r="F699" s="4">
        <v>5</v>
      </c>
      <c r="G699" s="30">
        <v>7</v>
      </c>
      <c r="H699" s="33">
        <v>9576</v>
      </c>
      <c r="I699" s="4">
        <v>1436.4</v>
      </c>
      <c r="J699" s="4">
        <v>8139.6</v>
      </c>
      <c r="K699" s="4">
        <v>6840</v>
      </c>
      <c r="L699" s="4">
        <v>1299.6000000000004</v>
      </c>
      <c r="M699" s="37">
        <v>41671</v>
      </c>
      <c r="N699" s="6" t="str">
        <f t="shared" si="10"/>
        <v>Q1</v>
      </c>
      <c r="O699" s="6">
        <v>2</v>
      </c>
      <c r="P699" s="3" t="s">
        <v>41</v>
      </c>
      <c r="Q699" s="7" t="s">
        <v>21</v>
      </c>
    </row>
    <row r="700" spans="1:17" ht="13" x14ac:dyDescent="0.6">
      <c r="A700" s="2" t="s">
        <v>16</v>
      </c>
      <c r="B700" s="2" t="s">
        <v>17</v>
      </c>
      <c r="C700" s="3" t="s">
        <v>40</v>
      </c>
      <c r="D700" s="3" t="s">
        <v>51</v>
      </c>
      <c r="E700" s="24">
        <v>723</v>
      </c>
      <c r="F700" s="4">
        <v>10</v>
      </c>
      <c r="G700" s="30">
        <v>7</v>
      </c>
      <c r="H700" s="33">
        <v>5061</v>
      </c>
      <c r="I700" s="4">
        <v>759.15000000000009</v>
      </c>
      <c r="J700" s="4">
        <v>4301.8500000000004</v>
      </c>
      <c r="K700" s="4">
        <v>3615</v>
      </c>
      <c r="L700" s="4">
        <v>686.85000000000014</v>
      </c>
      <c r="M700" s="37">
        <v>41730</v>
      </c>
      <c r="N700" s="6" t="str">
        <f t="shared" si="10"/>
        <v>Q2</v>
      </c>
      <c r="O700" s="6">
        <v>4</v>
      </c>
      <c r="P700" s="3" t="s">
        <v>46</v>
      </c>
      <c r="Q700" s="7" t="s">
        <v>21</v>
      </c>
    </row>
    <row r="701" spans="1:17" ht="13" x14ac:dyDescent="0.6">
      <c r="A701" s="2" t="s">
        <v>30</v>
      </c>
      <c r="B701" s="21" t="s">
        <v>54</v>
      </c>
      <c r="C701" s="3" t="s">
        <v>45</v>
      </c>
      <c r="D701" s="3" t="s">
        <v>51</v>
      </c>
      <c r="E701" s="24">
        <v>1806</v>
      </c>
      <c r="F701" s="4">
        <v>250</v>
      </c>
      <c r="G701" s="30">
        <v>12</v>
      </c>
      <c r="H701" s="33">
        <v>21672</v>
      </c>
      <c r="I701" s="4">
        <v>3250.8</v>
      </c>
      <c r="J701" s="4">
        <v>18421.2</v>
      </c>
      <c r="K701" s="4">
        <v>5418</v>
      </c>
      <c r="L701" s="52">
        <v>13003.2</v>
      </c>
      <c r="M701" s="37">
        <v>41760</v>
      </c>
      <c r="N701" s="6" t="str">
        <f t="shared" si="10"/>
        <v>Q2</v>
      </c>
      <c r="O701" s="6">
        <v>5</v>
      </c>
      <c r="P701" s="3" t="s">
        <v>49</v>
      </c>
      <c r="Q701" s="7" t="s">
        <v>21</v>
      </c>
    </row>
    <row r="702" spans="1:17" ht="13" x14ac:dyDescent="0.6">
      <c r="C702" s="9"/>
      <c r="E702" s="26"/>
      <c r="F702" s="4"/>
      <c r="G702" s="30"/>
      <c r="H702" s="33"/>
      <c r="I702" s="4"/>
      <c r="J702" s="4"/>
      <c r="K702" s="4"/>
      <c r="L702" s="52"/>
      <c r="M702" s="37"/>
      <c r="N702" s="6"/>
      <c r="O702" s="6"/>
      <c r="Q702" s="7"/>
    </row>
    <row r="703" spans="1:17" ht="13" x14ac:dyDescent="0.6">
      <c r="C703" s="9"/>
      <c r="E703" s="26"/>
      <c r="F703" s="4"/>
      <c r="G703" s="30"/>
      <c r="H703" s="33"/>
      <c r="I703" s="4"/>
      <c r="J703" s="4"/>
      <c r="K703" s="4"/>
      <c r="L703" s="52"/>
      <c r="M703" s="37"/>
      <c r="N703" s="6"/>
      <c r="O703" s="6"/>
      <c r="Q703" s="7"/>
    </row>
    <row r="704" spans="1:17" ht="13" x14ac:dyDescent="0.6">
      <c r="C704" s="9"/>
      <c r="E704" s="26"/>
      <c r="F704" s="4"/>
      <c r="G704" s="30"/>
      <c r="H704" s="33"/>
      <c r="I704" s="4"/>
      <c r="J704" s="4"/>
      <c r="K704" s="4"/>
      <c r="L704" s="52"/>
      <c r="M704" s="37"/>
      <c r="N704" s="6"/>
      <c r="O704" s="6"/>
      <c r="Q704" s="7"/>
    </row>
    <row r="705" spans="3:17" ht="13" x14ac:dyDescent="0.6">
      <c r="C705" s="9"/>
      <c r="E705" s="26"/>
      <c r="F705" s="4"/>
      <c r="G705" s="30"/>
      <c r="H705" s="33"/>
      <c r="I705" s="4"/>
      <c r="J705" s="4"/>
      <c r="K705" s="4"/>
      <c r="L705" s="52"/>
      <c r="M705" s="37"/>
      <c r="N705" s="6"/>
      <c r="O705" s="6"/>
      <c r="Q705" s="7"/>
    </row>
    <row r="706" spans="3:17" ht="13" x14ac:dyDescent="0.6">
      <c r="C706" s="9"/>
      <c r="E706" s="26"/>
      <c r="F706" s="4"/>
      <c r="G706" s="30"/>
      <c r="H706" s="33"/>
      <c r="I706" s="4"/>
      <c r="J706" s="4"/>
      <c r="K706" s="4"/>
      <c r="L706" s="52"/>
      <c r="M706" s="37"/>
      <c r="N706" s="6"/>
      <c r="O706" s="6"/>
      <c r="Q706" s="7"/>
    </row>
    <row r="707" spans="3:17" ht="13" x14ac:dyDescent="0.6">
      <c r="C707" s="9"/>
      <c r="E707" s="26"/>
      <c r="F707" s="4"/>
      <c r="G707" s="30"/>
      <c r="H707" s="33"/>
      <c r="I707" s="4"/>
      <c r="J707" s="4"/>
      <c r="K707" s="4"/>
      <c r="L707" s="52"/>
      <c r="M707" s="37"/>
      <c r="N707" s="6"/>
      <c r="O707" s="6"/>
      <c r="Q707" s="7"/>
    </row>
    <row r="708" spans="3:17" ht="13" x14ac:dyDescent="0.6">
      <c r="C708" s="9"/>
      <c r="E708" s="26"/>
      <c r="F708" s="4"/>
      <c r="G708" s="30"/>
      <c r="H708" s="33"/>
      <c r="I708" s="4"/>
      <c r="J708" s="4"/>
      <c r="K708" s="4"/>
      <c r="L708" s="52"/>
      <c r="M708" s="37"/>
      <c r="N708" s="6"/>
      <c r="O708" s="6"/>
      <c r="Q708" s="7"/>
    </row>
    <row r="709" spans="3:17" ht="13" x14ac:dyDescent="0.6">
      <c r="C709" s="9"/>
      <c r="E709" s="26"/>
      <c r="F709" s="4"/>
      <c r="G709" s="30"/>
      <c r="H709" s="33"/>
      <c r="I709" s="4"/>
      <c r="J709" s="4"/>
      <c r="K709" s="4"/>
      <c r="L709" s="52"/>
      <c r="M709" s="37"/>
      <c r="N709" s="6"/>
      <c r="O709" s="6"/>
      <c r="Q709" s="7"/>
    </row>
    <row r="710" spans="3:17" ht="13" x14ac:dyDescent="0.6">
      <c r="C710" s="9"/>
      <c r="E710" s="26"/>
      <c r="F710" s="4"/>
      <c r="G710" s="30"/>
      <c r="H710" s="33"/>
      <c r="I710" s="4"/>
      <c r="J710" s="4"/>
      <c r="K710" s="4"/>
      <c r="L710" s="52"/>
      <c r="M710" s="37"/>
      <c r="N710" s="6"/>
      <c r="O710" s="6"/>
      <c r="Q710" s="7"/>
    </row>
    <row r="711" spans="3:17" ht="13" x14ac:dyDescent="0.6">
      <c r="C711" s="9"/>
      <c r="E711" s="26"/>
      <c r="F711" s="4"/>
      <c r="G711" s="30"/>
      <c r="H711" s="33"/>
      <c r="I711" s="4"/>
      <c r="J711" s="4"/>
      <c r="K711" s="4"/>
      <c r="L711" s="52"/>
      <c r="M711" s="37"/>
      <c r="N711" s="6"/>
      <c r="O711" s="6"/>
      <c r="Q711" s="7"/>
    </row>
    <row r="712" spans="3:17" ht="13" x14ac:dyDescent="0.6">
      <c r="C712" s="9"/>
      <c r="E712" s="26"/>
      <c r="F712" s="4"/>
      <c r="G712" s="30"/>
      <c r="H712" s="33"/>
      <c r="I712" s="4"/>
      <c r="J712" s="4"/>
      <c r="K712" s="4"/>
      <c r="L712" s="52"/>
      <c r="M712" s="37"/>
      <c r="N712" s="6"/>
      <c r="O712" s="6"/>
      <c r="Q712" s="7"/>
    </row>
    <row r="713" spans="3:17" ht="13" x14ac:dyDescent="0.6">
      <c r="C713" s="9"/>
      <c r="E713" s="26"/>
      <c r="F713" s="4"/>
      <c r="G713" s="30"/>
      <c r="H713" s="33"/>
      <c r="I713" s="4"/>
      <c r="J713" s="4"/>
      <c r="K713" s="4"/>
      <c r="L713" s="52"/>
      <c r="M713" s="37"/>
      <c r="N713" s="6"/>
      <c r="O713" s="6"/>
      <c r="Q713" s="7"/>
    </row>
    <row r="714" spans="3:17" ht="13" x14ac:dyDescent="0.6">
      <c r="C714" s="9"/>
      <c r="E714" s="26"/>
      <c r="F714" s="4"/>
      <c r="G714" s="30"/>
      <c r="H714" s="33"/>
      <c r="I714" s="4"/>
      <c r="J714" s="4"/>
      <c r="K714" s="4"/>
      <c r="L714" s="52"/>
      <c r="M714" s="37"/>
      <c r="N714" s="6"/>
      <c r="O714" s="6"/>
      <c r="Q714" s="7"/>
    </row>
    <row r="715" spans="3:17" ht="13" x14ac:dyDescent="0.6">
      <c r="C715" s="9"/>
      <c r="E715" s="26"/>
      <c r="F715" s="4"/>
      <c r="G715" s="30"/>
      <c r="H715" s="33"/>
      <c r="I715" s="4"/>
      <c r="J715" s="4"/>
      <c r="K715" s="4"/>
      <c r="L715" s="52"/>
      <c r="M715" s="37"/>
      <c r="N715" s="6"/>
      <c r="O715" s="6"/>
      <c r="Q715" s="7"/>
    </row>
    <row r="716" spans="3:17" ht="13" x14ac:dyDescent="0.6">
      <c r="C716" s="9"/>
      <c r="E716" s="26"/>
      <c r="F716" s="4"/>
      <c r="G716" s="30"/>
      <c r="H716" s="33"/>
      <c r="I716" s="4"/>
      <c r="J716" s="4"/>
      <c r="K716" s="4"/>
      <c r="L716" s="52"/>
      <c r="M716" s="37"/>
      <c r="N716" s="6"/>
      <c r="O716" s="6"/>
      <c r="Q716" s="7"/>
    </row>
    <row r="717" spans="3:17" ht="13" x14ac:dyDescent="0.6">
      <c r="C717" s="9"/>
      <c r="E717" s="26"/>
      <c r="F717" s="4"/>
      <c r="G717" s="30"/>
      <c r="H717" s="33"/>
      <c r="I717" s="4"/>
      <c r="J717" s="4"/>
      <c r="K717" s="4"/>
      <c r="L717" s="52"/>
      <c r="M717" s="37"/>
      <c r="N717" s="6"/>
      <c r="O717" s="6"/>
      <c r="Q717" s="7"/>
    </row>
    <row r="718" spans="3:17" ht="13" x14ac:dyDescent="0.6">
      <c r="C718" s="9"/>
      <c r="E718" s="26"/>
      <c r="F718" s="4"/>
      <c r="G718" s="30"/>
      <c r="H718" s="33"/>
      <c r="I718" s="4"/>
      <c r="J718" s="4"/>
      <c r="K718" s="4"/>
      <c r="L718" s="52"/>
      <c r="M718" s="37"/>
      <c r="N718" s="6"/>
      <c r="O718" s="6"/>
      <c r="Q718" s="7"/>
    </row>
    <row r="719" spans="3:17" ht="13" x14ac:dyDescent="0.6">
      <c r="C719" s="9"/>
      <c r="E719" s="26"/>
      <c r="F719" s="4"/>
      <c r="G719" s="30"/>
      <c r="H719" s="33"/>
      <c r="I719" s="4"/>
      <c r="J719" s="4"/>
      <c r="K719" s="4"/>
      <c r="L719" s="52"/>
      <c r="M719" s="37"/>
      <c r="N719" s="6"/>
      <c r="O719" s="6"/>
      <c r="Q719" s="7"/>
    </row>
    <row r="720" spans="3:17" ht="13" x14ac:dyDescent="0.6">
      <c r="C720" s="9"/>
      <c r="E720" s="26"/>
      <c r="F720" s="4"/>
      <c r="G720" s="30"/>
      <c r="H720" s="33"/>
      <c r="I720" s="4"/>
      <c r="J720" s="4"/>
      <c r="K720" s="4"/>
      <c r="L720" s="52"/>
      <c r="M720" s="37"/>
      <c r="N720" s="6"/>
      <c r="O720" s="6"/>
      <c r="Q720" s="7"/>
    </row>
    <row r="721" spans="3:17" ht="13" x14ac:dyDescent="0.6">
      <c r="C721" s="9"/>
      <c r="E721" s="26"/>
      <c r="F721" s="4"/>
      <c r="G721" s="30"/>
      <c r="H721" s="33"/>
      <c r="I721" s="4"/>
      <c r="J721" s="4"/>
      <c r="K721" s="4"/>
      <c r="L721" s="52"/>
      <c r="M721" s="37"/>
      <c r="N721" s="6"/>
      <c r="O721" s="6"/>
      <c r="Q721" s="7"/>
    </row>
    <row r="722" spans="3:17" ht="13" x14ac:dyDescent="0.6">
      <c r="C722" s="9"/>
      <c r="E722" s="26"/>
      <c r="F722" s="4"/>
      <c r="G722" s="30"/>
      <c r="H722" s="33"/>
      <c r="I722" s="4"/>
      <c r="J722" s="4"/>
      <c r="K722" s="4"/>
      <c r="L722" s="52"/>
      <c r="M722" s="37"/>
      <c r="N722" s="6"/>
      <c r="O722" s="6"/>
      <c r="Q722" s="7"/>
    </row>
    <row r="723" spans="3:17" ht="13" x14ac:dyDescent="0.6">
      <c r="C723" s="9"/>
      <c r="E723" s="26"/>
      <c r="F723" s="4"/>
      <c r="G723" s="30"/>
      <c r="H723" s="33"/>
      <c r="I723" s="4"/>
      <c r="J723" s="4"/>
      <c r="K723" s="4"/>
      <c r="L723" s="52"/>
      <c r="M723" s="37"/>
      <c r="N723" s="6"/>
      <c r="O723" s="6"/>
      <c r="Q723" s="7"/>
    </row>
    <row r="724" spans="3:17" ht="13" x14ac:dyDescent="0.6">
      <c r="C724" s="9"/>
      <c r="E724" s="26"/>
      <c r="F724" s="4"/>
      <c r="G724" s="30"/>
      <c r="H724" s="33"/>
      <c r="I724" s="4"/>
      <c r="J724" s="4"/>
      <c r="K724" s="4"/>
      <c r="L724" s="52"/>
      <c r="M724" s="37"/>
      <c r="N724" s="6"/>
      <c r="O724" s="6"/>
      <c r="Q724" s="7"/>
    </row>
    <row r="725" spans="3:17" ht="13" x14ac:dyDescent="0.6">
      <c r="C725" s="9"/>
      <c r="E725" s="26"/>
      <c r="F725" s="4"/>
      <c r="G725" s="30"/>
      <c r="H725" s="33"/>
      <c r="I725" s="4"/>
      <c r="J725" s="4"/>
      <c r="K725" s="4"/>
      <c r="L725" s="52"/>
      <c r="M725" s="37"/>
      <c r="N725" s="6"/>
      <c r="O725" s="6"/>
      <c r="Q725" s="7"/>
    </row>
    <row r="726" spans="3:17" ht="13" x14ac:dyDescent="0.6">
      <c r="C726" s="9"/>
      <c r="E726" s="26"/>
      <c r="F726" s="4"/>
      <c r="G726" s="30"/>
      <c r="H726" s="33"/>
      <c r="I726" s="4"/>
      <c r="J726" s="4"/>
      <c r="K726" s="4"/>
      <c r="L726" s="52"/>
      <c r="M726" s="37"/>
      <c r="N726" s="6"/>
      <c r="O726" s="6"/>
      <c r="Q726" s="7"/>
    </row>
    <row r="727" spans="3:17" ht="13" x14ac:dyDescent="0.6">
      <c r="C727" s="9"/>
      <c r="E727" s="26"/>
      <c r="F727" s="4"/>
      <c r="G727" s="30"/>
      <c r="H727" s="33"/>
      <c r="I727" s="4"/>
      <c r="J727" s="4"/>
      <c r="K727" s="4"/>
      <c r="L727" s="52"/>
      <c r="M727" s="37"/>
      <c r="N727" s="6"/>
      <c r="O727" s="6"/>
      <c r="Q727" s="7"/>
    </row>
    <row r="728" spans="3:17" ht="13" x14ac:dyDescent="0.6">
      <c r="C728" s="9"/>
      <c r="E728" s="26"/>
      <c r="F728" s="4"/>
      <c r="G728" s="30"/>
      <c r="H728" s="33"/>
      <c r="I728" s="4"/>
      <c r="J728" s="4"/>
      <c r="K728" s="4"/>
      <c r="L728" s="52"/>
      <c r="M728" s="37"/>
      <c r="N728" s="6"/>
      <c r="O728" s="6"/>
      <c r="Q728" s="7"/>
    </row>
    <row r="729" spans="3:17" ht="13" x14ac:dyDescent="0.6">
      <c r="C729" s="9"/>
      <c r="E729" s="26"/>
      <c r="F729" s="4"/>
      <c r="G729" s="30"/>
      <c r="H729" s="33"/>
      <c r="I729" s="4"/>
      <c r="J729" s="4"/>
      <c r="K729" s="4"/>
      <c r="L729" s="52"/>
      <c r="M729" s="37"/>
      <c r="N729" s="6"/>
      <c r="O729" s="6"/>
      <c r="Q729" s="7"/>
    </row>
    <row r="730" spans="3:17" ht="13" x14ac:dyDescent="0.6">
      <c r="C730" s="9"/>
      <c r="E730" s="26"/>
      <c r="F730" s="4"/>
      <c r="G730" s="30"/>
      <c r="H730" s="33"/>
      <c r="I730" s="4"/>
      <c r="J730" s="4"/>
      <c r="K730" s="4"/>
      <c r="L730" s="52"/>
      <c r="M730" s="37"/>
      <c r="N730" s="6"/>
      <c r="O730" s="6"/>
      <c r="Q730" s="7"/>
    </row>
    <row r="731" spans="3:17" ht="13" x14ac:dyDescent="0.6">
      <c r="C731" s="9"/>
      <c r="E731" s="26"/>
      <c r="F731" s="4"/>
      <c r="G731" s="30"/>
      <c r="H731" s="33"/>
      <c r="I731" s="4"/>
      <c r="J731" s="4"/>
      <c r="K731" s="4"/>
      <c r="L731" s="52"/>
      <c r="M731" s="37"/>
      <c r="N731" s="6"/>
      <c r="O731" s="6"/>
      <c r="Q731" s="7"/>
    </row>
    <row r="732" spans="3:17" ht="13" x14ac:dyDescent="0.6">
      <c r="C732" s="9"/>
      <c r="E732" s="26"/>
      <c r="F732" s="4"/>
      <c r="G732" s="30"/>
      <c r="H732" s="33"/>
      <c r="I732" s="4"/>
      <c r="J732" s="4"/>
      <c r="K732" s="4"/>
      <c r="L732" s="52"/>
      <c r="M732" s="37"/>
      <c r="N732" s="6"/>
      <c r="O732" s="6"/>
      <c r="Q732" s="7"/>
    </row>
    <row r="733" spans="3:17" ht="13" x14ac:dyDescent="0.6">
      <c r="C733" s="9"/>
      <c r="E733" s="26"/>
      <c r="F733" s="4"/>
      <c r="G733" s="30"/>
      <c r="H733" s="33"/>
      <c r="I733" s="4"/>
      <c r="J733" s="4"/>
      <c r="K733" s="4"/>
      <c r="L733" s="52"/>
      <c r="M733" s="37"/>
      <c r="N733" s="6"/>
      <c r="O733" s="6"/>
      <c r="Q733" s="7"/>
    </row>
    <row r="734" spans="3:17" ht="13" x14ac:dyDescent="0.6">
      <c r="C734" s="9"/>
      <c r="E734" s="26"/>
      <c r="F734" s="4"/>
      <c r="G734" s="30"/>
      <c r="H734" s="33"/>
      <c r="I734" s="4"/>
      <c r="J734" s="4"/>
      <c r="K734" s="4"/>
      <c r="L734" s="52"/>
      <c r="M734" s="37"/>
      <c r="N734" s="6"/>
      <c r="O734" s="6"/>
      <c r="Q734" s="7"/>
    </row>
    <row r="735" spans="3:17" ht="13" x14ac:dyDescent="0.6">
      <c r="C735" s="9"/>
      <c r="E735" s="26"/>
      <c r="F735" s="4"/>
      <c r="G735" s="30"/>
      <c r="H735" s="33"/>
      <c r="I735" s="4"/>
      <c r="J735" s="4"/>
      <c r="K735" s="4"/>
      <c r="L735" s="52"/>
      <c r="M735" s="37"/>
      <c r="N735" s="6"/>
      <c r="O735" s="6"/>
      <c r="Q735" s="7"/>
    </row>
    <row r="736" spans="3:17" ht="13" x14ac:dyDescent="0.6">
      <c r="C736" s="9"/>
      <c r="E736" s="26"/>
      <c r="F736" s="4"/>
      <c r="G736" s="30"/>
      <c r="H736" s="33"/>
      <c r="I736" s="4"/>
      <c r="J736" s="4"/>
      <c r="K736" s="4"/>
      <c r="L736" s="52"/>
      <c r="M736" s="37"/>
      <c r="N736" s="6"/>
      <c r="O736" s="6"/>
      <c r="Q736" s="7"/>
    </row>
    <row r="737" spans="3:17" ht="13" x14ac:dyDescent="0.6">
      <c r="C737" s="9"/>
      <c r="E737" s="26"/>
      <c r="F737" s="4"/>
      <c r="G737" s="30"/>
      <c r="H737" s="33"/>
      <c r="I737" s="4"/>
      <c r="J737" s="4"/>
      <c r="K737" s="4"/>
      <c r="L737" s="52"/>
      <c r="M737" s="37"/>
      <c r="N737" s="6"/>
      <c r="O737" s="6"/>
      <c r="Q737" s="7"/>
    </row>
    <row r="738" spans="3:17" ht="13" x14ac:dyDescent="0.6">
      <c r="C738" s="9"/>
      <c r="E738" s="26"/>
      <c r="F738" s="4"/>
      <c r="G738" s="30"/>
      <c r="H738" s="33"/>
      <c r="I738" s="4"/>
      <c r="J738" s="4"/>
      <c r="K738" s="4"/>
      <c r="L738" s="52"/>
      <c r="M738" s="37"/>
      <c r="N738" s="6"/>
      <c r="O738" s="6"/>
      <c r="Q738" s="7"/>
    </row>
    <row r="739" spans="3:17" ht="13" x14ac:dyDescent="0.6">
      <c r="C739" s="9"/>
      <c r="E739" s="26"/>
      <c r="F739" s="4"/>
      <c r="G739" s="30"/>
      <c r="H739" s="33"/>
      <c r="I739" s="4"/>
      <c r="J739" s="4"/>
      <c r="K739" s="4"/>
      <c r="L739" s="52"/>
      <c r="M739" s="37"/>
      <c r="N739" s="6"/>
      <c r="O739" s="6"/>
      <c r="Q739" s="7"/>
    </row>
    <row r="740" spans="3:17" ht="13" x14ac:dyDescent="0.6">
      <c r="C740" s="9"/>
      <c r="E740" s="26"/>
      <c r="F740" s="4"/>
      <c r="G740" s="30"/>
      <c r="H740" s="33"/>
      <c r="I740" s="4"/>
      <c r="J740" s="4"/>
      <c r="K740" s="4"/>
      <c r="L740" s="52"/>
      <c r="M740" s="37"/>
      <c r="N740" s="6"/>
      <c r="O740" s="6"/>
      <c r="Q740" s="7"/>
    </row>
    <row r="741" spans="3:17" ht="13" x14ac:dyDescent="0.6">
      <c r="C741" s="9"/>
      <c r="E741" s="26"/>
      <c r="F741" s="4"/>
      <c r="G741" s="30"/>
      <c r="H741" s="33"/>
      <c r="I741" s="4"/>
      <c r="J741" s="4"/>
      <c r="K741" s="4"/>
      <c r="L741" s="52"/>
      <c r="M741" s="37"/>
      <c r="N741" s="6"/>
      <c r="O741" s="6"/>
      <c r="Q741" s="7"/>
    </row>
    <row r="742" spans="3:17" ht="13" x14ac:dyDescent="0.6">
      <c r="C742" s="9"/>
      <c r="E742" s="26"/>
      <c r="F742" s="4"/>
      <c r="G742" s="30"/>
      <c r="H742" s="33"/>
      <c r="I742" s="4"/>
      <c r="J742" s="4"/>
      <c r="K742" s="4"/>
      <c r="L742" s="52"/>
      <c r="M742" s="37"/>
      <c r="N742" s="6"/>
      <c r="O742" s="6"/>
      <c r="Q742" s="7"/>
    </row>
    <row r="743" spans="3:17" ht="13" x14ac:dyDescent="0.6">
      <c r="C743" s="9"/>
      <c r="E743" s="26"/>
      <c r="F743" s="4"/>
      <c r="G743" s="30"/>
      <c r="H743" s="33"/>
      <c r="I743" s="4"/>
      <c r="J743" s="4"/>
      <c r="K743" s="4"/>
      <c r="L743" s="52"/>
      <c r="M743" s="37"/>
      <c r="N743" s="6"/>
      <c r="O743" s="6"/>
      <c r="Q743" s="7"/>
    </row>
    <row r="744" spans="3:17" ht="13" x14ac:dyDescent="0.6">
      <c r="C744" s="9"/>
      <c r="E744" s="26"/>
      <c r="F744" s="4"/>
      <c r="G744" s="30"/>
      <c r="H744" s="33"/>
      <c r="I744" s="4"/>
      <c r="J744" s="4"/>
      <c r="K744" s="4"/>
      <c r="L744" s="52"/>
      <c r="M744" s="37"/>
      <c r="N744" s="6"/>
      <c r="O744" s="6"/>
      <c r="Q744" s="7"/>
    </row>
    <row r="745" spans="3:17" ht="13" x14ac:dyDescent="0.6">
      <c r="C745" s="9"/>
      <c r="E745" s="26"/>
      <c r="F745" s="4"/>
      <c r="G745" s="30"/>
      <c r="H745" s="33"/>
      <c r="I745" s="4"/>
      <c r="J745" s="4"/>
      <c r="K745" s="4"/>
      <c r="L745" s="52"/>
      <c r="M745" s="37"/>
      <c r="N745" s="6"/>
      <c r="O745" s="6"/>
      <c r="Q745" s="7"/>
    </row>
    <row r="746" spans="3:17" ht="13" x14ac:dyDescent="0.6">
      <c r="C746" s="9"/>
      <c r="E746" s="26"/>
      <c r="F746" s="4"/>
      <c r="G746" s="30"/>
      <c r="H746" s="33"/>
      <c r="I746" s="4"/>
      <c r="J746" s="4"/>
      <c r="K746" s="4"/>
      <c r="L746" s="52"/>
      <c r="M746" s="37"/>
      <c r="N746" s="6"/>
      <c r="O746" s="6"/>
      <c r="Q746" s="7"/>
    </row>
    <row r="747" spans="3:17" ht="13" x14ac:dyDescent="0.6">
      <c r="C747" s="9"/>
      <c r="E747" s="26"/>
      <c r="F747" s="4"/>
      <c r="G747" s="30"/>
      <c r="H747" s="33"/>
      <c r="I747" s="4"/>
      <c r="J747" s="4"/>
      <c r="K747" s="4"/>
      <c r="L747" s="52"/>
      <c r="M747" s="37"/>
      <c r="N747" s="6"/>
      <c r="O747" s="6"/>
      <c r="Q747" s="7"/>
    </row>
    <row r="748" spans="3:17" ht="13" x14ac:dyDescent="0.6">
      <c r="C748" s="9"/>
      <c r="E748" s="26"/>
      <c r="F748" s="4"/>
      <c r="G748" s="30"/>
      <c r="H748" s="33"/>
      <c r="I748" s="4"/>
      <c r="J748" s="4"/>
      <c r="K748" s="4"/>
      <c r="L748" s="52"/>
      <c r="M748" s="37"/>
      <c r="N748" s="6"/>
      <c r="O748" s="6"/>
      <c r="Q748" s="7"/>
    </row>
    <row r="749" spans="3:17" ht="13" x14ac:dyDescent="0.6">
      <c r="C749" s="9"/>
      <c r="E749" s="26"/>
      <c r="F749" s="4"/>
      <c r="G749" s="30"/>
      <c r="H749" s="33"/>
      <c r="I749" s="4"/>
      <c r="J749" s="4"/>
      <c r="K749" s="4"/>
      <c r="L749" s="52"/>
      <c r="M749" s="37"/>
      <c r="N749" s="6"/>
      <c r="O749" s="6"/>
      <c r="Q749" s="7"/>
    </row>
    <row r="750" spans="3:17" ht="13" x14ac:dyDescent="0.6">
      <c r="C750" s="9"/>
      <c r="E750" s="26"/>
      <c r="F750" s="4"/>
      <c r="G750" s="30"/>
      <c r="H750" s="33"/>
      <c r="I750" s="4"/>
      <c r="J750" s="4"/>
      <c r="K750" s="4"/>
      <c r="L750" s="52"/>
      <c r="M750" s="37"/>
      <c r="N750" s="6"/>
      <c r="O750" s="6"/>
      <c r="Q750" s="7"/>
    </row>
    <row r="751" spans="3:17" ht="13" x14ac:dyDescent="0.6">
      <c r="C751" s="9"/>
      <c r="E751" s="26"/>
      <c r="F751" s="4"/>
      <c r="G751" s="30"/>
      <c r="H751" s="33"/>
      <c r="I751" s="4"/>
      <c r="J751" s="4"/>
      <c r="K751" s="4"/>
      <c r="L751" s="52"/>
      <c r="M751" s="37"/>
      <c r="N751" s="6"/>
      <c r="O751" s="6"/>
      <c r="Q751" s="7"/>
    </row>
    <row r="752" spans="3:17" ht="13" x14ac:dyDescent="0.6">
      <c r="C752" s="9"/>
      <c r="E752" s="26"/>
      <c r="F752" s="4"/>
      <c r="G752" s="30"/>
      <c r="H752" s="33"/>
      <c r="I752" s="4"/>
      <c r="J752" s="4"/>
      <c r="K752" s="4"/>
      <c r="L752" s="52"/>
      <c r="M752" s="37"/>
      <c r="N752" s="6"/>
      <c r="O752" s="6"/>
      <c r="Q752" s="7"/>
    </row>
    <row r="753" spans="3:17" ht="13" x14ac:dyDescent="0.6">
      <c r="C753" s="9"/>
      <c r="E753" s="26"/>
      <c r="F753" s="4"/>
      <c r="G753" s="30"/>
      <c r="H753" s="33"/>
      <c r="I753" s="4"/>
      <c r="J753" s="4"/>
      <c r="K753" s="4"/>
      <c r="L753" s="52"/>
      <c r="M753" s="37"/>
      <c r="N753" s="6"/>
      <c r="O753" s="6"/>
      <c r="Q753" s="7"/>
    </row>
    <row r="754" spans="3:17" ht="13" x14ac:dyDescent="0.6">
      <c r="C754" s="9"/>
      <c r="E754" s="26"/>
      <c r="F754" s="4"/>
      <c r="G754" s="30"/>
      <c r="H754" s="33"/>
      <c r="I754" s="4"/>
      <c r="J754" s="4"/>
      <c r="K754" s="4"/>
      <c r="L754" s="52"/>
      <c r="M754" s="37"/>
      <c r="N754" s="6"/>
      <c r="O754" s="6"/>
      <c r="Q754" s="7"/>
    </row>
    <row r="755" spans="3:17" ht="13" x14ac:dyDescent="0.6">
      <c r="C755" s="9"/>
      <c r="E755" s="26"/>
      <c r="F755" s="4"/>
      <c r="G755" s="30"/>
      <c r="H755" s="33"/>
      <c r="I755" s="4"/>
      <c r="J755" s="4"/>
      <c r="K755" s="4"/>
      <c r="L755" s="52"/>
      <c r="M755" s="37"/>
      <c r="N755" s="6"/>
      <c r="O755" s="6"/>
      <c r="Q755" s="7"/>
    </row>
    <row r="756" spans="3:17" ht="13" x14ac:dyDescent="0.6">
      <c r="C756" s="9"/>
      <c r="E756" s="26"/>
      <c r="F756" s="4"/>
      <c r="G756" s="30"/>
      <c r="H756" s="33"/>
      <c r="I756" s="4"/>
      <c r="J756" s="4"/>
      <c r="K756" s="4"/>
      <c r="L756" s="52"/>
      <c r="M756" s="37"/>
      <c r="N756" s="6"/>
      <c r="O756" s="6"/>
      <c r="Q756" s="7"/>
    </row>
    <row r="757" spans="3:17" ht="13" x14ac:dyDescent="0.6">
      <c r="C757" s="9"/>
      <c r="E757" s="26"/>
      <c r="F757" s="4"/>
      <c r="G757" s="30"/>
      <c r="H757" s="33"/>
      <c r="I757" s="4"/>
      <c r="J757" s="4"/>
      <c r="K757" s="4"/>
      <c r="L757" s="52"/>
      <c r="M757" s="37"/>
      <c r="N757" s="6"/>
      <c r="O757" s="6"/>
      <c r="Q757" s="7"/>
    </row>
    <row r="758" spans="3:17" ht="13" x14ac:dyDescent="0.6">
      <c r="C758" s="9"/>
      <c r="E758" s="26"/>
      <c r="F758" s="4"/>
      <c r="G758" s="30"/>
      <c r="H758" s="33"/>
      <c r="I758" s="4"/>
      <c r="J758" s="4"/>
      <c r="K758" s="4"/>
      <c r="L758" s="52"/>
      <c r="M758" s="37"/>
      <c r="N758" s="6"/>
      <c r="O758" s="6"/>
      <c r="Q758" s="7"/>
    </row>
    <row r="759" spans="3:17" ht="13" x14ac:dyDescent="0.6">
      <c r="C759" s="9"/>
      <c r="E759" s="26"/>
      <c r="F759" s="4"/>
      <c r="G759" s="30"/>
      <c r="H759" s="33"/>
      <c r="I759" s="4"/>
      <c r="J759" s="4"/>
      <c r="K759" s="4"/>
      <c r="L759" s="52"/>
      <c r="M759" s="37"/>
      <c r="N759" s="6"/>
      <c r="O759" s="6"/>
      <c r="Q759" s="7"/>
    </row>
    <row r="760" spans="3:17" ht="13" x14ac:dyDescent="0.6">
      <c r="C760" s="9"/>
      <c r="E760" s="26"/>
      <c r="F760" s="4"/>
      <c r="G760" s="30"/>
      <c r="H760" s="33"/>
      <c r="I760" s="4"/>
      <c r="J760" s="4"/>
      <c r="K760" s="4"/>
      <c r="L760" s="52"/>
      <c r="M760" s="37"/>
      <c r="N760" s="6"/>
      <c r="O760" s="6"/>
      <c r="Q760" s="7"/>
    </row>
    <row r="761" spans="3:17" ht="13" x14ac:dyDescent="0.6">
      <c r="C761" s="9"/>
      <c r="E761" s="26"/>
      <c r="F761" s="4"/>
      <c r="G761" s="30"/>
      <c r="H761" s="33"/>
      <c r="I761" s="4"/>
      <c r="J761" s="4"/>
      <c r="K761" s="4"/>
      <c r="L761" s="52"/>
      <c r="M761" s="37"/>
      <c r="N761" s="6"/>
      <c r="O761" s="6"/>
      <c r="Q761" s="7"/>
    </row>
    <row r="762" spans="3:17" ht="13" x14ac:dyDescent="0.6">
      <c r="C762" s="9"/>
      <c r="E762" s="26"/>
      <c r="F762" s="4"/>
      <c r="G762" s="30"/>
      <c r="H762" s="33"/>
      <c r="I762" s="4"/>
      <c r="J762" s="4"/>
      <c r="K762" s="4"/>
      <c r="L762" s="52"/>
      <c r="M762" s="37"/>
      <c r="N762" s="6"/>
      <c r="O762" s="6"/>
      <c r="Q762" s="7"/>
    </row>
    <row r="763" spans="3:17" ht="13" x14ac:dyDescent="0.6">
      <c r="C763" s="9"/>
      <c r="E763" s="26"/>
      <c r="F763" s="4"/>
      <c r="G763" s="30"/>
      <c r="H763" s="33"/>
      <c r="I763" s="4"/>
      <c r="J763" s="4"/>
      <c r="K763" s="4"/>
      <c r="L763" s="52"/>
      <c r="M763" s="37"/>
      <c r="N763" s="6"/>
      <c r="O763" s="6"/>
      <c r="Q763" s="7"/>
    </row>
    <row r="764" spans="3:17" ht="13" x14ac:dyDescent="0.6">
      <c r="C764" s="9"/>
      <c r="E764" s="26"/>
      <c r="F764" s="4"/>
      <c r="G764" s="30"/>
      <c r="H764" s="33"/>
      <c r="I764" s="4"/>
      <c r="J764" s="4"/>
      <c r="K764" s="4"/>
      <c r="L764" s="52"/>
      <c r="M764" s="37"/>
      <c r="N764" s="6"/>
      <c r="O764" s="6"/>
      <c r="Q764" s="7"/>
    </row>
    <row r="765" spans="3:17" ht="13" x14ac:dyDescent="0.6">
      <c r="C765" s="9"/>
      <c r="E765" s="26"/>
      <c r="F765" s="4"/>
      <c r="G765" s="30"/>
      <c r="H765" s="33"/>
      <c r="I765" s="4"/>
      <c r="J765" s="4"/>
      <c r="K765" s="4"/>
      <c r="L765" s="52"/>
      <c r="M765" s="37"/>
      <c r="N765" s="6"/>
      <c r="O765" s="6"/>
      <c r="Q765" s="7"/>
    </row>
    <row r="766" spans="3:17" ht="13" x14ac:dyDescent="0.6">
      <c r="C766" s="9"/>
      <c r="E766" s="26"/>
      <c r="F766" s="4"/>
      <c r="G766" s="30"/>
      <c r="H766" s="33"/>
      <c r="I766" s="4"/>
      <c r="J766" s="4"/>
      <c r="K766" s="4"/>
      <c r="L766" s="52"/>
      <c r="M766" s="37"/>
      <c r="N766" s="6"/>
      <c r="O766" s="6"/>
      <c r="Q766" s="7"/>
    </row>
    <row r="767" spans="3:17" ht="13" x14ac:dyDescent="0.6">
      <c r="C767" s="9"/>
      <c r="E767" s="26"/>
      <c r="F767" s="4"/>
      <c r="G767" s="30"/>
      <c r="H767" s="33"/>
      <c r="I767" s="4"/>
      <c r="J767" s="4"/>
      <c r="K767" s="4"/>
      <c r="L767" s="52"/>
      <c r="M767" s="37"/>
      <c r="N767" s="6"/>
      <c r="O767" s="6"/>
      <c r="Q767" s="7"/>
    </row>
    <row r="768" spans="3:17" ht="13" x14ac:dyDescent="0.6">
      <c r="C768" s="9"/>
      <c r="E768" s="26"/>
      <c r="F768" s="4"/>
      <c r="G768" s="30"/>
      <c r="H768" s="33"/>
      <c r="I768" s="4"/>
      <c r="J768" s="4"/>
      <c r="K768" s="4"/>
      <c r="L768" s="52"/>
      <c r="M768" s="37"/>
      <c r="N768" s="6"/>
      <c r="O768" s="6"/>
      <c r="Q768" s="7"/>
    </row>
    <row r="769" spans="3:17" ht="13" x14ac:dyDescent="0.6">
      <c r="C769" s="9"/>
      <c r="E769" s="26"/>
      <c r="F769" s="4"/>
      <c r="G769" s="30"/>
      <c r="H769" s="33"/>
      <c r="I769" s="4"/>
      <c r="J769" s="4"/>
      <c r="K769" s="4"/>
      <c r="L769" s="52"/>
      <c r="M769" s="37"/>
      <c r="N769" s="6"/>
      <c r="O769" s="6"/>
      <c r="Q769" s="7"/>
    </row>
    <row r="770" spans="3:17" ht="13" x14ac:dyDescent="0.6">
      <c r="C770" s="9"/>
      <c r="E770" s="26"/>
      <c r="F770" s="4"/>
      <c r="G770" s="30"/>
      <c r="H770" s="33"/>
      <c r="I770" s="4"/>
      <c r="J770" s="4"/>
      <c r="K770" s="4"/>
      <c r="L770" s="52"/>
      <c r="M770" s="37"/>
      <c r="N770" s="6"/>
      <c r="O770" s="6"/>
      <c r="Q770" s="7"/>
    </row>
    <row r="771" spans="3:17" ht="13" x14ac:dyDescent="0.6">
      <c r="C771" s="9"/>
      <c r="E771" s="26"/>
      <c r="F771" s="4"/>
      <c r="G771" s="30"/>
      <c r="H771" s="33"/>
      <c r="I771" s="4"/>
      <c r="J771" s="4"/>
      <c r="K771" s="4"/>
      <c r="L771" s="52"/>
      <c r="M771" s="37"/>
      <c r="N771" s="6"/>
      <c r="O771" s="6"/>
      <c r="Q771" s="7"/>
    </row>
    <row r="772" spans="3:17" ht="13" x14ac:dyDescent="0.6">
      <c r="C772" s="9"/>
      <c r="E772" s="26"/>
      <c r="F772" s="4"/>
      <c r="G772" s="30"/>
      <c r="H772" s="33"/>
      <c r="I772" s="4"/>
      <c r="J772" s="4"/>
      <c r="K772" s="4"/>
      <c r="L772" s="52"/>
      <c r="M772" s="37"/>
      <c r="N772" s="6"/>
      <c r="O772" s="6"/>
      <c r="Q772" s="7"/>
    </row>
    <row r="773" spans="3:17" ht="13" x14ac:dyDescent="0.6">
      <c r="C773" s="9"/>
      <c r="E773" s="26"/>
      <c r="F773" s="4"/>
      <c r="G773" s="30"/>
      <c r="H773" s="33"/>
      <c r="I773" s="4"/>
      <c r="J773" s="4"/>
      <c r="K773" s="4"/>
      <c r="L773" s="52"/>
      <c r="M773" s="37"/>
      <c r="N773" s="6"/>
      <c r="O773" s="6"/>
      <c r="Q773" s="7"/>
    </row>
    <row r="774" spans="3:17" ht="13" x14ac:dyDescent="0.6">
      <c r="C774" s="9"/>
      <c r="E774" s="26"/>
      <c r="F774" s="4"/>
      <c r="G774" s="30"/>
      <c r="H774" s="33"/>
      <c r="I774" s="4"/>
      <c r="J774" s="4"/>
      <c r="K774" s="4"/>
      <c r="L774" s="52"/>
      <c r="M774" s="37"/>
      <c r="N774" s="6"/>
      <c r="O774" s="6"/>
      <c r="Q774" s="7"/>
    </row>
    <row r="775" spans="3:17" ht="13" x14ac:dyDescent="0.6">
      <c r="C775" s="9"/>
      <c r="E775" s="26"/>
      <c r="F775" s="4"/>
      <c r="G775" s="30"/>
      <c r="H775" s="33"/>
      <c r="I775" s="4"/>
      <c r="J775" s="4"/>
      <c r="K775" s="4"/>
      <c r="L775" s="52"/>
      <c r="M775" s="37"/>
      <c r="N775" s="6"/>
      <c r="O775" s="6"/>
      <c r="Q775" s="7"/>
    </row>
    <row r="776" spans="3:17" ht="13" x14ac:dyDescent="0.6">
      <c r="C776" s="9"/>
      <c r="E776" s="26"/>
      <c r="F776" s="4"/>
      <c r="G776" s="30"/>
      <c r="H776" s="33"/>
      <c r="I776" s="4"/>
      <c r="J776" s="4"/>
      <c r="K776" s="4"/>
      <c r="L776" s="52"/>
      <c r="M776" s="37"/>
      <c r="N776" s="6"/>
      <c r="O776" s="6"/>
      <c r="Q776" s="7"/>
    </row>
    <row r="777" spans="3:17" ht="13" x14ac:dyDescent="0.6">
      <c r="C777" s="9"/>
      <c r="E777" s="26"/>
      <c r="F777" s="4"/>
      <c r="G777" s="30"/>
      <c r="H777" s="33"/>
      <c r="I777" s="4"/>
      <c r="J777" s="4"/>
      <c r="K777" s="4"/>
      <c r="L777" s="52"/>
      <c r="M777" s="37"/>
      <c r="N777" s="6"/>
      <c r="O777" s="6"/>
      <c r="Q777" s="7"/>
    </row>
    <row r="778" spans="3:17" ht="13" x14ac:dyDescent="0.6">
      <c r="C778" s="9"/>
      <c r="E778" s="26"/>
      <c r="F778" s="4"/>
      <c r="G778" s="30"/>
      <c r="H778" s="33"/>
      <c r="I778" s="4"/>
      <c r="J778" s="4"/>
      <c r="K778" s="4"/>
      <c r="L778" s="52"/>
      <c r="M778" s="37"/>
      <c r="N778" s="6"/>
      <c r="O778" s="6"/>
      <c r="Q778" s="7"/>
    </row>
    <row r="779" spans="3:17" ht="13" x14ac:dyDescent="0.6">
      <c r="C779" s="9"/>
      <c r="E779" s="26"/>
      <c r="F779" s="4"/>
      <c r="G779" s="30"/>
      <c r="H779" s="33"/>
      <c r="I779" s="4"/>
      <c r="J779" s="4"/>
      <c r="K779" s="4"/>
      <c r="L779" s="52"/>
      <c r="M779" s="37"/>
      <c r="N779" s="6"/>
      <c r="O779" s="6"/>
      <c r="Q779" s="7"/>
    </row>
    <row r="780" spans="3:17" ht="13" x14ac:dyDescent="0.6">
      <c r="C780" s="9"/>
      <c r="E780" s="26"/>
      <c r="F780" s="4"/>
      <c r="G780" s="30"/>
      <c r="H780" s="33"/>
      <c r="I780" s="4"/>
      <c r="J780" s="4"/>
      <c r="K780" s="4"/>
      <c r="L780" s="52"/>
      <c r="M780" s="37"/>
      <c r="N780" s="6"/>
      <c r="O780" s="6"/>
      <c r="Q780" s="7"/>
    </row>
    <row r="781" spans="3:17" ht="13" x14ac:dyDescent="0.6">
      <c r="C781" s="9"/>
      <c r="E781" s="26"/>
      <c r="F781" s="4"/>
      <c r="G781" s="30"/>
      <c r="H781" s="33"/>
      <c r="I781" s="4"/>
      <c r="J781" s="4"/>
      <c r="K781" s="4"/>
      <c r="L781" s="52"/>
      <c r="M781" s="37"/>
      <c r="N781" s="6"/>
      <c r="O781" s="6"/>
      <c r="Q781" s="7"/>
    </row>
    <row r="782" spans="3:17" ht="13" x14ac:dyDescent="0.6">
      <c r="C782" s="9"/>
      <c r="E782" s="26"/>
      <c r="F782" s="4"/>
      <c r="G782" s="30"/>
      <c r="H782" s="33"/>
      <c r="I782" s="4"/>
      <c r="J782" s="4"/>
      <c r="K782" s="4"/>
      <c r="L782" s="52"/>
      <c r="M782" s="37"/>
      <c r="N782" s="6"/>
      <c r="O782" s="6"/>
      <c r="Q782" s="7"/>
    </row>
    <row r="783" spans="3:17" ht="13" x14ac:dyDescent="0.6">
      <c r="C783" s="9"/>
      <c r="E783" s="26"/>
      <c r="F783" s="4"/>
      <c r="G783" s="30"/>
      <c r="H783" s="33"/>
      <c r="I783" s="4"/>
      <c r="J783" s="4"/>
      <c r="K783" s="4"/>
      <c r="L783" s="52"/>
      <c r="M783" s="37"/>
      <c r="N783" s="6"/>
      <c r="O783" s="6"/>
      <c r="Q783" s="7"/>
    </row>
    <row r="784" spans="3:17" ht="13" x14ac:dyDescent="0.6">
      <c r="C784" s="9"/>
      <c r="E784" s="26"/>
      <c r="F784" s="4"/>
      <c r="G784" s="30"/>
      <c r="H784" s="33"/>
      <c r="I784" s="4"/>
      <c r="J784" s="4"/>
      <c r="K784" s="4"/>
      <c r="L784" s="52"/>
      <c r="M784" s="37"/>
      <c r="N784" s="6"/>
      <c r="O784" s="6"/>
      <c r="Q784" s="7"/>
    </row>
    <row r="785" spans="3:17" ht="13" x14ac:dyDescent="0.6">
      <c r="C785" s="9"/>
      <c r="E785" s="26"/>
      <c r="F785" s="4"/>
      <c r="G785" s="30"/>
      <c r="H785" s="33"/>
      <c r="I785" s="4"/>
      <c r="J785" s="4"/>
      <c r="K785" s="4"/>
      <c r="L785" s="52"/>
      <c r="M785" s="37"/>
      <c r="N785" s="6"/>
      <c r="O785" s="6"/>
      <c r="Q785" s="7"/>
    </row>
    <row r="786" spans="3:17" ht="13" x14ac:dyDescent="0.6">
      <c r="C786" s="9"/>
      <c r="E786" s="26"/>
      <c r="F786" s="4"/>
      <c r="G786" s="30"/>
      <c r="H786" s="33"/>
      <c r="I786" s="4"/>
      <c r="J786" s="4"/>
      <c r="K786" s="4"/>
      <c r="L786" s="52"/>
      <c r="M786" s="37"/>
      <c r="N786" s="6"/>
      <c r="O786" s="6"/>
      <c r="Q786" s="7"/>
    </row>
    <row r="787" spans="3:17" ht="13" x14ac:dyDescent="0.6">
      <c r="C787" s="9"/>
      <c r="E787" s="26"/>
      <c r="F787" s="4"/>
      <c r="G787" s="30"/>
      <c r="H787" s="33"/>
      <c r="I787" s="4"/>
      <c r="J787" s="4"/>
      <c r="K787" s="4"/>
      <c r="L787" s="52"/>
      <c r="M787" s="37"/>
      <c r="N787" s="6"/>
      <c r="O787" s="6"/>
      <c r="Q787" s="7"/>
    </row>
    <row r="788" spans="3:17" ht="13" x14ac:dyDescent="0.6">
      <c r="C788" s="9"/>
      <c r="E788" s="26"/>
      <c r="F788" s="4"/>
      <c r="G788" s="30"/>
      <c r="H788" s="33"/>
      <c r="I788" s="4"/>
      <c r="J788" s="4"/>
      <c r="K788" s="4"/>
      <c r="L788" s="52"/>
      <c r="M788" s="37"/>
      <c r="N788" s="6"/>
      <c r="O788" s="6"/>
      <c r="Q788" s="7"/>
    </row>
    <row r="789" spans="3:17" ht="13" x14ac:dyDescent="0.6">
      <c r="C789" s="9"/>
      <c r="E789" s="26"/>
      <c r="F789" s="4"/>
      <c r="G789" s="30"/>
      <c r="H789" s="33"/>
      <c r="I789" s="4"/>
      <c r="J789" s="4"/>
      <c r="K789" s="4"/>
      <c r="L789" s="52"/>
      <c r="M789" s="37"/>
      <c r="N789" s="6"/>
      <c r="O789" s="6"/>
      <c r="Q789" s="7"/>
    </row>
    <row r="790" spans="3:17" ht="13" x14ac:dyDescent="0.6">
      <c r="C790" s="9"/>
      <c r="E790" s="26"/>
      <c r="F790" s="4"/>
      <c r="G790" s="30"/>
      <c r="H790" s="33"/>
      <c r="I790" s="4"/>
      <c r="J790" s="4"/>
      <c r="K790" s="4"/>
      <c r="L790" s="52"/>
      <c r="M790" s="37"/>
      <c r="N790" s="6"/>
      <c r="O790" s="6"/>
      <c r="Q790" s="7"/>
    </row>
    <row r="791" spans="3:17" ht="13" x14ac:dyDescent="0.6">
      <c r="C791" s="9"/>
      <c r="E791" s="26"/>
      <c r="F791" s="4"/>
      <c r="G791" s="30"/>
      <c r="H791" s="33"/>
      <c r="I791" s="4"/>
      <c r="J791" s="4"/>
      <c r="K791" s="4"/>
      <c r="L791" s="52"/>
      <c r="M791" s="37"/>
      <c r="N791" s="6"/>
      <c r="O791" s="6"/>
      <c r="Q791" s="7"/>
    </row>
    <row r="792" spans="3:17" ht="13" x14ac:dyDescent="0.6">
      <c r="C792" s="9"/>
      <c r="E792" s="26"/>
      <c r="F792" s="4"/>
      <c r="G792" s="30"/>
      <c r="H792" s="33"/>
      <c r="I792" s="4"/>
      <c r="J792" s="4"/>
      <c r="K792" s="4"/>
      <c r="L792" s="52"/>
      <c r="M792" s="37"/>
      <c r="N792" s="6"/>
      <c r="O792" s="6"/>
      <c r="Q792" s="7"/>
    </row>
    <row r="793" spans="3:17" ht="13" x14ac:dyDescent="0.6">
      <c r="C793" s="9"/>
      <c r="E793" s="26"/>
      <c r="F793" s="4"/>
      <c r="G793" s="30"/>
      <c r="H793" s="33"/>
      <c r="I793" s="4"/>
      <c r="J793" s="4"/>
      <c r="K793" s="4"/>
      <c r="L793" s="52"/>
      <c r="M793" s="37"/>
      <c r="N793" s="6"/>
      <c r="O793" s="6"/>
      <c r="Q793" s="7"/>
    </row>
    <row r="794" spans="3:17" ht="13" x14ac:dyDescent="0.6">
      <c r="C794" s="9"/>
      <c r="E794" s="26"/>
      <c r="F794" s="4"/>
      <c r="G794" s="30"/>
      <c r="H794" s="33"/>
      <c r="I794" s="4"/>
      <c r="J794" s="4"/>
      <c r="K794" s="4"/>
      <c r="L794" s="52"/>
      <c r="M794" s="37"/>
      <c r="N794" s="6"/>
      <c r="O794" s="6"/>
      <c r="Q794" s="7"/>
    </row>
    <row r="795" spans="3:17" ht="13" x14ac:dyDescent="0.6">
      <c r="C795" s="9"/>
      <c r="E795" s="26"/>
      <c r="F795" s="4"/>
      <c r="G795" s="30"/>
      <c r="H795" s="33"/>
      <c r="I795" s="4"/>
      <c r="J795" s="4"/>
      <c r="K795" s="4"/>
      <c r="L795" s="52"/>
      <c r="M795" s="37"/>
      <c r="N795" s="6"/>
      <c r="O795" s="6"/>
      <c r="Q795" s="7"/>
    </row>
    <row r="796" spans="3:17" ht="13" x14ac:dyDescent="0.6">
      <c r="C796" s="9"/>
      <c r="E796" s="26"/>
      <c r="F796" s="4"/>
      <c r="G796" s="30"/>
      <c r="H796" s="33"/>
      <c r="I796" s="4"/>
      <c r="J796" s="4"/>
      <c r="K796" s="4"/>
      <c r="L796" s="52"/>
      <c r="M796" s="37"/>
      <c r="N796" s="6"/>
      <c r="O796" s="6"/>
      <c r="Q796" s="7"/>
    </row>
    <row r="797" spans="3:17" ht="13" x14ac:dyDescent="0.6">
      <c r="C797" s="9"/>
      <c r="E797" s="26"/>
      <c r="F797" s="4"/>
      <c r="G797" s="30"/>
      <c r="H797" s="33"/>
      <c r="I797" s="4"/>
      <c r="J797" s="4"/>
      <c r="K797" s="4"/>
      <c r="L797" s="52"/>
      <c r="M797" s="37"/>
      <c r="N797" s="6"/>
      <c r="O797" s="6"/>
      <c r="Q797" s="7"/>
    </row>
    <row r="798" spans="3:17" ht="13" x14ac:dyDescent="0.6">
      <c r="C798" s="9"/>
      <c r="E798" s="26"/>
      <c r="F798" s="4"/>
      <c r="G798" s="30"/>
      <c r="H798" s="33"/>
      <c r="I798" s="4"/>
      <c r="J798" s="4"/>
      <c r="K798" s="4"/>
      <c r="L798" s="52"/>
      <c r="M798" s="37"/>
      <c r="N798" s="6"/>
      <c r="O798" s="6"/>
      <c r="Q798" s="7"/>
    </row>
    <row r="799" spans="3:17" ht="13" x14ac:dyDescent="0.6">
      <c r="C799" s="9"/>
      <c r="E799" s="26"/>
      <c r="F799" s="4"/>
      <c r="G799" s="30"/>
      <c r="H799" s="33"/>
      <c r="I799" s="4"/>
      <c r="J799" s="4"/>
      <c r="K799" s="4"/>
      <c r="L799" s="52"/>
      <c r="M799" s="37"/>
      <c r="N799" s="6"/>
      <c r="O799" s="6"/>
      <c r="Q799" s="7"/>
    </row>
    <row r="800" spans="3:17" ht="13" x14ac:dyDescent="0.6">
      <c r="C800" s="9"/>
      <c r="E800" s="26"/>
      <c r="F800" s="4"/>
      <c r="G800" s="30"/>
      <c r="H800" s="33"/>
      <c r="I800" s="4"/>
      <c r="J800" s="4"/>
      <c r="K800" s="4"/>
      <c r="L800" s="52"/>
      <c r="M800" s="37"/>
      <c r="N800" s="6"/>
      <c r="O800" s="6"/>
      <c r="Q800" s="7"/>
    </row>
    <row r="801" spans="3:17" ht="13" x14ac:dyDescent="0.6">
      <c r="C801" s="9"/>
      <c r="E801" s="26"/>
      <c r="F801" s="4"/>
      <c r="G801" s="30"/>
      <c r="H801" s="33"/>
      <c r="I801" s="4"/>
      <c r="J801" s="4"/>
      <c r="K801" s="4"/>
      <c r="L801" s="52"/>
      <c r="M801" s="37"/>
      <c r="N801" s="6"/>
      <c r="O801" s="6"/>
      <c r="Q801" s="7"/>
    </row>
    <row r="802" spans="3:17" ht="13" x14ac:dyDescent="0.6">
      <c r="C802" s="9"/>
      <c r="E802" s="26"/>
      <c r="F802" s="4"/>
      <c r="G802" s="30"/>
      <c r="H802" s="33"/>
      <c r="I802" s="4"/>
      <c r="J802" s="4"/>
      <c r="K802" s="4"/>
      <c r="L802" s="52"/>
      <c r="M802" s="37"/>
      <c r="N802" s="6"/>
      <c r="O802" s="6"/>
      <c r="Q802" s="7"/>
    </row>
    <row r="803" spans="3:17" ht="13" x14ac:dyDescent="0.6">
      <c r="C803" s="9"/>
      <c r="E803" s="26"/>
      <c r="F803" s="4"/>
      <c r="G803" s="30"/>
      <c r="H803" s="33"/>
      <c r="I803" s="4"/>
      <c r="J803" s="4"/>
      <c r="K803" s="4"/>
      <c r="L803" s="52"/>
      <c r="M803" s="37"/>
      <c r="N803" s="6"/>
      <c r="O803" s="6"/>
      <c r="Q803" s="7"/>
    </row>
    <row r="804" spans="3:17" ht="13" x14ac:dyDescent="0.6">
      <c r="C804" s="9"/>
      <c r="E804" s="26"/>
      <c r="F804" s="4"/>
      <c r="G804" s="30"/>
      <c r="H804" s="33"/>
      <c r="I804" s="4"/>
      <c r="J804" s="4"/>
      <c r="K804" s="4"/>
      <c r="L804" s="52"/>
      <c r="M804" s="37"/>
      <c r="N804" s="6"/>
      <c r="O804" s="6"/>
      <c r="Q804" s="7"/>
    </row>
    <row r="805" spans="3:17" ht="13" x14ac:dyDescent="0.6">
      <c r="C805" s="9"/>
      <c r="E805" s="26"/>
      <c r="F805" s="4"/>
      <c r="G805" s="30"/>
      <c r="H805" s="33"/>
      <c r="I805" s="4"/>
      <c r="J805" s="4"/>
      <c r="K805" s="4"/>
      <c r="L805" s="52"/>
      <c r="M805" s="37"/>
      <c r="N805" s="6"/>
      <c r="O805" s="6"/>
      <c r="Q805" s="7"/>
    </row>
    <row r="806" spans="3:17" ht="13" x14ac:dyDescent="0.6">
      <c r="C806" s="9"/>
      <c r="E806" s="26"/>
      <c r="F806" s="4"/>
      <c r="G806" s="30"/>
      <c r="H806" s="33"/>
      <c r="I806" s="4"/>
      <c r="J806" s="4"/>
      <c r="K806" s="4"/>
      <c r="L806" s="52"/>
      <c r="M806" s="37"/>
      <c r="N806" s="6"/>
      <c r="O806" s="6"/>
      <c r="Q806" s="7"/>
    </row>
    <row r="807" spans="3:17" ht="13" x14ac:dyDescent="0.6">
      <c r="C807" s="9"/>
      <c r="E807" s="26"/>
      <c r="F807" s="4"/>
      <c r="G807" s="30"/>
      <c r="H807" s="33"/>
      <c r="I807" s="4"/>
      <c r="J807" s="4"/>
      <c r="K807" s="4"/>
      <c r="L807" s="52"/>
      <c r="M807" s="37"/>
      <c r="N807" s="6"/>
      <c r="O807" s="6"/>
      <c r="Q807" s="7"/>
    </row>
    <row r="808" spans="3:17" ht="13" x14ac:dyDescent="0.6">
      <c r="C808" s="9"/>
      <c r="E808" s="26"/>
      <c r="F808" s="4"/>
      <c r="G808" s="30"/>
      <c r="H808" s="33"/>
      <c r="I808" s="4"/>
      <c r="J808" s="4"/>
      <c r="K808" s="4"/>
      <c r="L808" s="52"/>
      <c r="M808" s="37"/>
      <c r="N808" s="6"/>
      <c r="O808" s="6"/>
      <c r="Q808" s="7"/>
    </row>
    <row r="809" spans="3:17" ht="13" x14ac:dyDescent="0.6">
      <c r="C809" s="9"/>
      <c r="E809" s="26"/>
      <c r="F809" s="4"/>
      <c r="G809" s="30"/>
      <c r="H809" s="33"/>
      <c r="I809" s="4"/>
      <c r="J809" s="4"/>
      <c r="K809" s="4"/>
      <c r="L809" s="52"/>
      <c r="M809" s="37"/>
      <c r="N809" s="6"/>
      <c r="O809" s="6"/>
      <c r="Q809" s="7"/>
    </row>
    <row r="810" spans="3:17" ht="13" x14ac:dyDescent="0.6">
      <c r="C810" s="9"/>
      <c r="E810" s="26"/>
      <c r="F810" s="4"/>
      <c r="G810" s="30"/>
      <c r="H810" s="33"/>
      <c r="I810" s="4"/>
      <c r="J810" s="4"/>
      <c r="K810" s="4"/>
      <c r="L810" s="52"/>
      <c r="M810" s="37"/>
      <c r="N810" s="6"/>
      <c r="O810" s="6"/>
      <c r="Q810" s="7"/>
    </row>
    <row r="811" spans="3:17" ht="13" x14ac:dyDescent="0.6">
      <c r="C811" s="9"/>
      <c r="E811" s="26"/>
      <c r="F811" s="4"/>
      <c r="G811" s="30"/>
      <c r="H811" s="33"/>
      <c r="I811" s="4"/>
      <c r="J811" s="4"/>
      <c r="K811" s="4"/>
      <c r="L811" s="52"/>
      <c r="M811" s="37"/>
      <c r="N811" s="6"/>
      <c r="O811" s="6"/>
      <c r="Q811" s="7"/>
    </row>
    <row r="812" spans="3:17" ht="13" x14ac:dyDescent="0.6">
      <c r="C812" s="9"/>
      <c r="E812" s="26"/>
      <c r="F812" s="4"/>
      <c r="G812" s="30"/>
      <c r="H812" s="33"/>
      <c r="I812" s="4"/>
      <c r="J812" s="4"/>
      <c r="K812" s="4"/>
      <c r="L812" s="52"/>
      <c r="M812" s="37"/>
      <c r="N812" s="6"/>
      <c r="O812" s="6"/>
      <c r="Q812" s="7"/>
    </row>
    <row r="813" spans="3:17" ht="13" x14ac:dyDescent="0.6">
      <c r="C813" s="9"/>
      <c r="E813" s="26"/>
      <c r="F813" s="4"/>
      <c r="G813" s="30"/>
      <c r="H813" s="33"/>
      <c r="I813" s="4"/>
      <c r="J813" s="4"/>
      <c r="K813" s="4"/>
      <c r="L813" s="52"/>
      <c r="M813" s="37"/>
      <c r="N813" s="6"/>
      <c r="O813" s="6"/>
      <c r="Q813" s="7"/>
    </row>
    <row r="814" spans="3:17" ht="13" x14ac:dyDescent="0.6">
      <c r="C814" s="9"/>
      <c r="E814" s="26"/>
      <c r="F814" s="4"/>
      <c r="G814" s="30"/>
      <c r="H814" s="33"/>
      <c r="I814" s="4"/>
      <c r="J814" s="4"/>
      <c r="K814" s="4"/>
      <c r="L814" s="52"/>
      <c r="M814" s="37"/>
      <c r="N814" s="6"/>
      <c r="O814" s="6"/>
      <c r="Q814" s="7"/>
    </row>
    <row r="815" spans="3:17" ht="13" x14ac:dyDescent="0.6">
      <c r="C815" s="9"/>
      <c r="E815" s="26"/>
      <c r="F815" s="4"/>
      <c r="G815" s="30"/>
      <c r="H815" s="33"/>
      <c r="I815" s="4"/>
      <c r="J815" s="4"/>
      <c r="K815" s="4"/>
      <c r="L815" s="52"/>
      <c r="M815" s="37"/>
      <c r="N815" s="6"/>
      <c r="O815" s="6"/>
      <c r="Q815" s="7"/>
    </row>
    <row r="816" spans="3:17" ht="13" x14ac:dyDescent="0.6">
      <c r="C816" s="9"/>
      <c r="E816" s="26"/>
      <c r="F816" s="4"/>
      <c r="G816" s="30"/>
      <c r="H816" s="33"/>
      <c r="I816" s="4"/>
      <c r="J816" s="4"/>
      <c r="K816" s="4"/>
      <c r="L816" s="52"/>
      <c r="M816" s="37"/>
      <c r="N816" s="6"/>
      <c r="O816" s="6"/>
      <c r="Q816" s="7"/>
    </row>
    <row r="817" spans="3:17" ht="13" x14ac:dyDescent="0.6">
      <c r="C817" s="9"/>
      <c r="E817" s="26"/>
      <c r="F817" s="4"/>
      <c r="G817" s="30"/>
      <c r="H817" s="33"/>
      <c r="I817" s="4"/>
      <c r="J817" s="4"/>
      <c r="K817" s="4"/>
      <c r="L817" s="52"/>
      <c r="M817" s="37"/>
      <c r="N817" s="6"/>
      <c r="O817" s="6"/>
      <c r="Q817" s="7"/>
    </row>
    <row r="818" spans="3:17" ht="13" x14ac:dyDescent="0.6">
      <c r="C818" s="9"/>
      <c r="E818" s="26"/>
      <c r="F818" s="4"/>
      <c r="G818" s="30"/>
      <c r="H818" s="33"/>
      <c r="I818" s="4"/>
      <c r="J818" s="4"/>
      <c r="K818" s="4"/>
      <c r="L818" s="52"/>
      <c r="M818" s="37"/>
      <c r="N818" s="6"/>
      <c r="O818" s="6"/>
      <c r="Q818" s="7"/>
    </row>
    <row r="819" spans="3:17" ht="13" x14ac:dyDescent="0.6">
      <c r="C819" s="9"/>
      <c r="E819" s="26"/>
      <c r="F819" s="4"/>
      <c r="G819" s="30"/>
      <c r="H819" s="33"/>
      <c r="I819" s="4"/>
      <c r="J819" s="4"/>
      <c r="K819" s="4"/>
      <c r="L819" s="52"/>
      <c r="M819" s="37"/>
      <c r="N819" s="6"/>
      <c r="O819" s="6"/>
      <c r="Q819" s="7"/>
    </row>
    <row r="820" spans="3:17" ht="13" x14ac:dyDescent="0.6">
      <c r="C820" s="9"/>
      <c r="E820" s="26"/>
      <c r="F820" s="4"/>
      <c r="G820" s="30"/>
      <c r="H820" s="33"/>
      <c r="I820" s="4"/>
      <c r="J820" s="4"/>
      <c r="K820" s="4"/>
      <c r="L820" s="52"/>
      <c r="M820" s="37"/>
      <c r="N820" s="6"/>
      <c r="O820" s="6"/>
      <c r="Q820" s="7"/>
    </row>
    <row r="821" spans="3:17" ht="13" x14ac:dyDescent="0.6">
      <c r="C821" s="9"/>
      <c r="E821" s="26"/>
      <c r="F821" s="4"/>
      <c r="G821" s="30"/>
      <c r="H821" s="33"/>
      <c r="I821" s="4"/>
      <c r="J821" s="4"/>
      <c r="K821" s="4"/>
      <c r="L821" s="52"/>
      <c r="M821" s="37"/>
      <c r="N821" s="6"/>
      <c r="O821" s="6"/>
      <c r="Q821" s="7"/>
    </row>
    <row r="822" spans="3:17" ht="13" x14ac:dyDescent="0.6">
      <c r="C822" s="9"/>
      <c r="E822" s="26"/>
      <c r="F822" s="4"/>
      <c r="G822" s="30"/>
      <c r="H822" s="33"/>
      <c r="I822" s="4"/>
      <c r="J822" s="4"/>
      <c r="K822" s="4"/>
      <c r="L822" s="52"/>
      <c r="M822" s="37"/>
      <c r="N822" s="6"/>
      <c r="O822" s="6"/>
      <c r="Q822" s="7"/>
    </row>
    <row r="823" spans="3:17" ht="13" x14ac:dyDescent="0.6">
      <c r="C823" s="9"/>
      <c r="E823" s="26"/>
      <c r="F823" s="4"/>
      <c r="G823" s="30"/>
      <c r="H823" s="33"/>
      <c r="I823" s="4"/>
      <c r="J823" s="4"/>
      <c r="K823" s="4"/>
      <c r="L823" s="52"/>
      <c r="M823" s="37"/>
      <c r="N823" s="6"/>
      <c r="O823" s="6"/>
      <c r="Q823" s="7"/>
    </row>
    <row r="824" spans="3:17" ht="13" x14ac:dyDescent="0.6">
      <c r="C824" s="9"/>
      <c r="E824" s="26"/>
      <c r="F824" s="4"/>
      <c r="G824" s="30"/>
      <c r="H824" s="33"/>
      <c r="I824" s="4"/>
      <c r="J824" s="4"/>
      <c r="K824" s="4"/>
      <c r="L824" s="52"/>
      <c r="M824" s="37"/>
      <c r="N824" s="6"/>
      <c r="O824" s="6"/>
      <c r="Q824" s="7"/>
    </row>
    <row r="825" spans="3:17" ht="13" x14ac:dyDescent="0.6">
      <c r="C825" s="9"/>
      <c r="E825" s="26"/>
      <c r="F825" s="4"/>
      <c r="G825" s="30"/>
      <c r="H825" s="33"/>
      <c r="I825" s="4"/>
      <c r="J825" s="4"/>
      <c r="K825" s="4"/>
      <c r="L825" s="52"/>
      <c r="M825" s="37"/>
      <c r="N825" s="6"/>
      <c r="O825" s="6"/>
      <c r="Q825" s="7"/>
    </row>
    <row r="826" spans="3:17" ht="13" x14ac:dyDescent="0.6">
      <c r="C826" s="9"/>
      <c r="E826" s="26"/>
      <c r="F826" s="4"/>
      <c r="G826" s="30"/>
      <c r="H826" s="33"/>
      <c r="I826" s="4"/>
      <c r="J826" s="4"/>
      <c r="K826" s="4"/>
      <c r="L826" s="52"/>
      <c r="M826" s="37"/>
      <c r="N826" s="6"/>
      <c r="O826" s="6"/>
      <c r="Q826" s="7"/>
    </row>
    <row r="827" spans="3:17" ht="13" x14ac:dyDescent="0.6">
      <c r="C827" s="9"/>
      <c r="E827" s="26"/>
      <c r="F827" s="4"/>
      <c r="G827" s="30"/>
      <c r="H827" s="33"/>
      <c r="I827" s="4"/>
      <c r="J827" s="4"/>
      <c r="K827" s="4"/>
      <c r="L827" s="52"/>
      <c r="M827" s="37"/>
      <c r="N827" s="6"/>
      <c r="O827" s="6"/>
      <c r="Q827" s="7"/>
    </row>
    <row r="828" spans="3:17" ht="13" x14ac:dyDescent="0.6">
      <c r="C828" s="9"/>
      <c r="E828" s="26"/>
      <c r="F828" s="4"/>
      <c r="G828" s="30"/>
      <c r="H828" s="33"/>
      <c r="I828" s="4"/>
      <c r="J828" s="4"/>
      <c r="K828" s="4"/>
      <c r="L828" s="52"/>
      <c r="M828" s="37"/>
      <c r="N828" s="6"/>
      <c r="O828" s="6"/>
      <c r="Q828" s="7"/>
    </row>
    <row r="829" spans="3:17" ht="13" x14ac:dyDescent="0.6">
      <c r="C829" s="9"/>
      <c r="E829" s="26"/>
      <c r="F829" s="4"/>
      <c r="G829" s="30"/>
      <c r="H829" s="33"/>
      <c r="I829" s="4"/>
      <c r="J829" s="4"/>
      <c r="K829" s="4"/>
      <c r="L829" s="52"/>
      <c r="M829" s="37"/>
      <c r="N829" s="6"/>
      <c r="O829" s="6"/>
      <c r="Q829" s="7"/>
    </row>
    <row r="830" spans="3:17" ht="13" x14ac:dyDescent="0.6">
      <c r="C830" s="9"/>
      <c r="E830" s="26"/>
      <c r="F830" s="4"/>
      <c r="G830" s="30"/>
      <c r="H830" s="33"/>
      <c r="I830" s="4"/>
      <c r="J830" s="4"/>
      <c r="K830" s="4"/>
      <c r="L830" s="52"/>
      <c r="M830" s="37"/>
      <c r="N830" s="6"/>
      <c r="O830" s="6"/>
      <c r="Q830" s="7"/>
    </row>
    <row r="831" spans="3:17" ht="13" x14ac:dyDescent="0.6">
      <c r="C831" s="9"/>
      <c r="E831" s="26"/>
      <c r="F831" s="4"/>
      <c r="G831" s="30"/>
      <c r="H831" s="33"/>
      <c r="I831" s="4"/>
      <c r="J831" s="4"/>
      <c r="K831" s="4"/>
      <c r="L831" s="52"/>
      <c r="M831" s="37"/>
      <c r="N831" s="6"/>
      <c r="O831" s="6"/>
      <c r="Q831" s="7"/>
    </row>
    <row r="832" spans="3:17" ht="13" x14ac:dyDescent="0.6">
      <c r="C832" s="9"/>
      <c r="E832" s="26"/>
      <c r="F832" s="4"/>
      <c r="G832" s="30"/>
      <c r="H832" s="33"/>
      <c r="I832" s="4"/>
      <c r="J832" s="4"/>
      <c r="K832" s="4"/>
      <c r="L832" s="52"/>
      <c r="M832" s="37"/>
      <c r="N832" s="6"/>
      <c r="O832" s="6"/>
      <c r="Q832" s="7"/>
    </row>
    <row r="833" spans="3:17" ht="13" x14ac:dyDescent="0.6">
      <c r="C833" s="9"/>
      <c r="E833" s="26"/>
      <c r="F833" s="4"/>
      <c r="G833" s="30"/>
      <c r="H833" s="33"/>
      <c r="I833" s="4"/>
      <c r="J833" s="4"/>
      <c r="K833" s="4"/>
      <c r="L833" s="52"/>
      <c r="M833" s="37"/>
      <c r="N833" s="6"/>
      <c r="O833" s="6"/>
      <c r="Q833" s="7"/>
    </row>
    <row r="834" spans="3:17" ht="13" x14ac:dyDescent="0.6">
      <c r="C834" s="9"/>
      <c r="E834" s="26"/>
      <c r="F834" s="4"/>
      <c r="G834" s="30"/>
      <c r="H834" s="33"/>
      <c r="I834" s="4"/>
      <c r="J834" s="4"/>
      <c r="K834" s="4"/>
      <c r="L834" s="52"/>
      <c r="M834" s="37"/>
      <c r="N834" s="6"/>
      <c r="O834" s="6"/>
      <c r="Q834" s="7"/>
    </row>
    <row r="835" spans="3:17" ht="13" x14ac:dyDescent="0.6">
      <c r="C835" s="9"/>
      <c r="E835" s="26"/>
      <c r="F835" s="4"/>
      <c r="G835" s="30"/>
      <c r="H835" s="33"/>
      <c r="I835" s="4"/>
      <c r="J835" s="4"/>
      <c r="K835" s="4"/>
      <c r="L835" s="52"/>
      <c r="M835" s="37"/>
      <c r="N835" s="6"/>
      <c r="O835" s="6"/>
      <c r="Q835" s="7"/>
    </row>
    <row r="836" spans="3:17" ht="13" x14ac:dyDescent="0.6">
      <c r="C836" s="9"/>
      <c r="E836" s="26"/>
      <c r="F836" s="4"/>
      <c r="G836" s="30"/>
      <c r="H836" s="33"/>
      <c r="I836" s="4"/>
      <c r="J836" s="4"/>
      <c r="K836" s="4"/>
      <c r="L836" s="52"/>
      <c r="M836" s="37"/>
      <c r="N836" s="6"/>
      <c r="O836" s="6"/>
      <c r="Q836" s="7"/>
    </row>
    <row r="837" spans="3:17" ht="13" x14ac:dyDescent="0.6">
      <c r="C837" s="9"/>
      <c r="E837" s="26"/>
      <c r="F837" s="4"/>
      <c r="G837" s="30"/>
      <c r="H837" s="33"/>
      <c r="I837" s="4"/>
      <c r="J837" s="4"/>
      <c r="K837" s="4"/>
      <c r="L837" s="52"/>
      <c r="M837" s="37"/>
      <c r="N837" s="6"/>
      <c r="O837" s="6"/>
      <c r="Q837" s="7"/>
    </row>
    <row r="838" spans="3:17" ht="13" x14ac:dyDescent="0.6">
      <c r="C838" s="9"/>
      <c r="E838" s="26"/>
      <c r="F838" s="4"/>
      <c r="G838" s="30"/>
      <c r="H838" s="33"/>
      <c r="I838" s="4"/>
      <c r="J838" s="4"/>
      <c r="K838" s="4"/>
      <c r="L838" s="52"/>
      <c r="M838" s="37"/>
      <c r="N838" s="6"/>
      <c r="O838" s="6"/>
      <c r="Q838" s="7"/>
    </row>
    <row r="839" spans="3:17" ht="13" x14ac:dyDescent="0.6">
      <c r="C839" s="9"/>
      <c r="E839" s="26"/>
      <c r="F839" s="4"/>
      <c r="G839" s="30"/>
      <c r="H839" s="33"/>
      <c r="I839" s="4"/>
      <c r="J839" s="4"/>
      <c r="K839" s="4"/>
      <c r="L839" s="52"/>
      <c r="M839" s="37"/>
      <c r="N839" s="6"/>
      <c r="O839" s="6"/>
      <c r="Q839" s="7"/>
    </row>
    <row r="840" spans="3:17" ht="13" x14ac:dyDescent="0.6">
      <c r="C840" s="9"/>
      <c r="E840" s="26"/>
      <c r="F840" s="4"/>
      <c r="G840" s="30"/>
      <c r="H840" s="33"/>
      <c r="I840" s="4"/>
      <c r="J840" s="4"/>
      <c r="K840" s="4"/>
      <c r="L840" s="52"/>
      <c r="M840" s="37"/>
      <c r="N840" s="6"/>
      <c r="O840" s="6"/>
      <c r="Q840" s="7"/>
    </row>
    <row r="841" spans="3:17" ht="13" x14ac:dyDescent="0.6">
      <c r="C841" s="9"/>
      <c r="E841" s="26"/>
      <c r="F841" s="4"/>
      <c r="G841" s="30"/>
      <c r="H841" s="33"/>
      <c r="I841" s="4"/>
      <c r="J841" s="4"/>
      <c r="K841" s="4"/>
      <c r="L841" s="52"/>
      <c r="M841" s="37"/>
      <c r="N841" s="6"/>
      <c r="O841" s="6"/>
      <c r="Q841" s="7"/>
    </row>
    <row r="842" spans="3:17" ht="13" x14ac:dyDescent="0.6">
      <c r="C842" s="9"/>
      <c r="E842" s="26"/>
      <c r="F842" s="4"/>
      <c r="G842" s="30"/>
      <c r="H842" s="33"/>
      <c r="I842" s="4"/>
      <c r="J842" s="4"/>
      <c r="K842" s="4"/>
      <c r="L842" s="52"/>
      <c r="M842" s="37"/>
      <c r="N842" s="6"/>
      <c r="O842" s="6"/>
      <c r="Q842" s="7"/>
    </row>
    <row r="843" spans="3:17" ht="13" x14ac:dyDescent="0.6">
      <c r="C843" s="9"/>
      <c r="E843" s="26"/>
      <c r="F843" s="4"/>
      <c r="G843" s="30"/>
      <c r="H843" s="33"/>
      <c r="I843" s="4"/>
      <c r="J843" s="4"/>
      <c r="K843" s="4"/>
      <c r="L843" s="52"/>
      <c r="M843" s="37"/>
      <c r="N843" s="6"/>
      <c r="O843" s="6"/>
      <c r="Q843" s="7"/>
    </row>
    <row r="844" spans="3:17" ht="13" x14ac:dyDescent="0.6">
      <c r="C844" s="9"/>
      <c r="E844" s="26"/>
      <c r="F844" s="4"/>
      <c r="G844" s="30"/>
      <c r="H844" s="33"/>
      <c r="I844" s="4"/>
      <c r="J844" s="4"/>
      <c r="K844" s="4"/>
      <c r="L844" s="52"/>
      <c r="M844" s="37"/>
      <c r="N844" s="6"/>
      <c r="O844" s="6"/>
      <c r="Q844" s="7"/>
    </row>
    <row r="845" spans="3:17" ht="13" x14ac:dyDescent="0.6">
      <c r="C845" s="9"/>
      <c r="E845" s="26"/>
      <c r="F845" s="4"/>
      <c r="G845" s="30"/>
      <c r="H845" s="33"/>
      <c r="I845" s="4"/>
      <c r="J845" s="4"/>
      <c r="K845" s="4"/>
      <c r="L845" s="52"/>
      <c r="M845" s="37"/>
      <c r="N845" s="6"/>
      <c r="O845" s="6"/>
      <c r="Q845" s="7"/>
    </row>
    <row r="846" spans="3:17" ht="13" x14ac:dyDescent="0.6">
      <c r="C846" s="9"/>
      <c r="E846" s="26"/>
      <c r="F846" s="4"/>
      <c r="G846" s="30"/>
      <c r="H846" s="33"/>
      <c r="I846" s="4"/>
      <c r="J846" s="4"/>
      <c r="K846" s="4"/>
      <c r="L846" s="52"/>
      <c r="M846" s="37"/>
      <c r="N846" s="6"/>
      <c r="O846" s="6"/>
      <c r="Q846" s="7"/>
    </row>
    <row r="847" spans="3:17" ht="13" x14ac:dyDescent="0.6">
      <c r="C847" s="9"/>
      <c r="E847" s="26"/>
      <c r="F847" s="4"/>
      <c r="G847" s="30"/>
      <c r="H847" s="33"/>
      <c r="I847" s="4"/>
      <c r="J847" s="4"/>
      <c r="K847" s="4"/>
      <c r="L847" s="52"/>
      <c r="M847" s="37"/>
      <c r="N847" s="6"/>
      <c r="O847" s="6"/>
      <c r="Q847" s="7"/>
    </row>
    <row r="848" spans="3:17" ht="13" x14ac:dyDescent="0.6">
      <c r="C848" s="9"/>
      <c r="E848" s="26"/>
      <c r="F848" s="4"/>
      <c r="G848" s="30"/>
      <c r="H848" s="33"/>
      <c r="I848" s="4"/>
      <c r="J848" s="4"/>
      <c r="K848" s="4"/>
      <c r="L848" s="52"/>
      <c r="M848" s="37"/>
      <c r="N848" s="6"/>
      <c r="O848" s="6"/>
      <c r="Q848" s="7"/>
    </row>
    <row r="849" spans="3:17" ht="13" x14ac:dyDescent="0.6">
      <c r="C849" s="9"/>
      <c r="E849" s="26"/>
      <c r="F849" s="4"/>
      <c r="G849" s="30"/>
      <c r="H849" s="33"/>
      <c r="I849" s="4"/>
      <c r="J849" s="4"/>
      <c r="K849" s="4"/>
      <c r="L849" s="52"/>
      <c r="M849" s="37"/>
      <c r="N849" s="6"/>
      <c r="O849" s="6"/>
      <c r="Q849" s="7"/>
    </row>
    <row r="850" spans="3:17" ht="13" x14ac:dyDescent="0.6">
      <c r="C850" s="9"/>
      <c r="E850" s="26"/>
      <c r="F850" s="4"/>
      <c r="G850" s="30"/>
      <c r="H850" s="33"/>
      <c r="I850" s="4"/>
      <c r="J850" s="4"/>
      <c r="K850" s="4"/>
      <c r="L850" s="52"/>
      <c r="M850" s="37"/>
      <c r="N850" s="6"/>
      <c r="O850" s="6"/>
      <c r="Q850" s="7"/>
    </row>
    <row r="851" spans="3:17" ht="13" x14ac:dyDescent="0.6">
      <c r="C851" s="9"/>
      <c r="E851" s="26"/>
      <c r="F851" s="4"/>
      <c r="G851" s="30"/>
      <c r="H851" s="33"/>
      <c r="I851" s="4"/>
      <c r="J851" s="4"/>
      <c r="K851" s="4"/>
      <c r="L851" s="52"/>
      <c r="M851" s="37"/>
      <c r="N851" s="6"/>
      <c r="O851" s="6"/>
      <c r="Q851" s="7"/>
    </row>
    <row r="852" spans="3:17" ht="13" x14ac:dyDescent="0.6">
      <c r="C852" s="9"/>
      <c r="E852" s="26"/>
      <c r="F852" s="4"/>
      <c r="G852" s="30"/>
      <c r="H852" s="33"/>
      <c r="I852" s="4"/>
      <c r="J852" s="4"/>
      <c r="K852" s="4"/>
      <c r="L852" s="52"/>
      <c r="M852" s="37"/>
      <c r="N852" s="6"/>
      <c r="O852" s="6"/>
      <c r="Q852" s="7"/>
    </row>
    <row r="853" spans="3:17" ht="13" x14ac:dyDescent="0.6">
      <c r="C853" s="9"/>
      <c r="E853" s="26"/>
      <c r="F853" s="4"/>
      <c r="G853" s="30"/>
      <c r="H853" s="33"/>
      <c r="I853" s="4"/>
      <c r="J853" s="4"/>
      <c r="K853" s="4"/>
      <c r="L853" s="52"/>
      <c r="M853" s="37"/>
      <c r="N853" s="6"/>
      <c r="O853" s="6"/>
      <c r="Q853" s="7"/>
    </row>
    <row r="854" spans="3:17" ht="13" x14ac:dyDescent="0.6">
      <c r="C854" s="9"/>
      <c r="E854" s="26"/>
      <c r="F854" s="4"/>
      <c r="G854" s="30"/>
      <c r="H854" s="33"/>
      <c r="I854" s="4"/>
      <c r="J854" s="4"/>
      <c r="K854" s="4"/>
      <c r="L854" s="52"/>
      <c r="M854" s="37"/>
      <c r="N854" s="6"/>
      <c r="O854" s="6"/>
      <c r="Q854" s="7"/>
    </row>
    <row r="855" spans="3:17" ht="13" x14ac:dyDescent="0.6">
      <c r="C855" s="9"/>
      <c r="E855" s="26"/>
      <c r="F855" s="4"/>
      <c r="G855" s="30"/>
      <c r="H855" s="33"/>
      <c r="I855" s="4"/>
      <c r="J855" s="4"/>
      <c r="K855" s="4"/>
      <c r="L855" s="52"/>
      <c r="M855" s="37"/>
      <c r="N855" s="6"/>
      <c r="O855" s="6"/>
      <c r="Q855" s="7"/>
    </row>
    <row r="856" spans="3:17" ht="13" x14ac:dyDescent="0.6">
      <c r="C856" s="9"/>
      <c r="E856" s="26"/>
      <c r="F856" s="4"/>
      <c r="G856" s="30"/>
      <c r="H856" s="33"/>
      <c r="I856" s="4"/>
      <c r="J856" s="4"/>
      <c r="K856" s="4"/>
      <c r="L856" s="52"/>
      <c r="M856" s="37"/>
      <c r="N856" s="6"/>
      <c r="O856" s="6"/>
      <c r="Q856" s="7"/>
    </row>
    <row r="857" spans="3:17" ht="13" x14ac:dyDescent="0.6">
      <c r="C857" s="9"/>
      <c r="E857" s="26"/>
      <c r="F857" s="4"/>
      <c r="G857" s="30"/>
      <c r="H857" s="33"/>
      <c r="I857" s="4"/>
      <c r="J857" s="4"/>
      <c r="K857" s="4"/>
      <c r="L857" s="52"/>
      <c r="M857" s="37"/>
      <c r="N857" s="6"/>
      <c r="O857" s="6"/>
      <c r="Q857" s="7"/>
    </row>
    <row r="858" spans="3:17" ht="13" x14ac:dyDescent="0.6">
      <c r="C858" s="9"/>
      <c r="E858" s="26"/>
      <c r="F858" s="4"/>
      <c r="G858" s="30"/>
      <c r="H858" s="33"/>
      <c r="I858" s="4"/>
      <c r="J858" s="4"/>
      <c r="K858" s="4"/>
      <c r="L858" s="52"/>
      <c r="M858" s="37"/>
      <c r="N858" s="6"/>
      <c r="O858" s="6"/>
      <c r="Q858" s="7"/>
    </row>
    <row r="859" spans="3:17" ht="13" x14ac:dyDescent="0.6">
      <c r="C859" s="9"/>
      <c r="E859" s="26"/>
      <c r="F859" s="4"/>
      <c r="G859" s="30"/>
      <c r="H859" s="33"/>
      <c r="I859" s="4"/>
      <c r="J859" s="4"/>
      <c r="K859" s="4"/>
      <c r="L859" s="52"/>
      <c r="M859" s="37"/>
      <c r="N859" s="6"/>
      <c r="O859" s="6"/>
      <c r="Q859" s="7"/>
    </row>
    <row r="860" spans="3:17" ht="13" x14ac:dyDescent="0.6">
      <c r="C860" s="9"/>
      <c r="E860" s="26"/>
      <c r="F860" s="4"/>
      <c r="G860" s="30"/>
      <c r="H860" s="33"/>
      <c r="I860" s="4"/>
      <c r="J860" s="4"/>
      <c r="K860" s="4"/>
      <c r="L860" s="52"/>
      <c r="M860" s="37"/>
      <c r="N860" s="6"/>
      <c r="O860" s="6"/>
      <c r="Q860" s="7"/>
    </row>
    <row r="861" spans="3:17" ht="13" x14ac:dyDescent="0.6">
      <c r="C861" s="9"/>
      <c r="E861" s="26"/>
      <c r="F861" s="4"/>
      <c r="G861" s="30"/>
      <c r="H861" s="33"/>
      <c r="I861" s="4"/>
      <c r="J861" s="4"/>
      <c r="K861" s="4"/>
      <c r="L861" s="52"/>
      <c r="M861" s="37"/>
      <c r="N861" s="6"/>
      <c r="O861" s="6"/>
      <c r="Q861" s="7"/>
    </row>
    <row r="862" spans="3:17" ht="13" x14ac:dyDescent="0.6">
      <c r="C862" s="9"/>
      <c r="E862" s="26"/>
      <c r="F862" s="4"/>
      <c r="G862" s="30"/>
      <c r="H862" s="33"/>
      <c r="I862" s="4"/>
      <c r="J862" s="4"/>
      <c r="K862" s="4"/>
      <c r="L862" s="52"/>
      <c r="M862" s="37"/>
      <c r="N862" s="6"/>
      <c r="O862" s="6"/>
      <c r="Q862" s="7"/>
    </row>
    <row r="863" spans="3:17" ht="13" x14ac:dyDescent="0.6">
      <c r="C863" s="9"/>
      <c r="E863" s="26"/>
      <c r="F863" s="4"/>
      <c r="G863" s="30"/>
      <c r="H863" s="33"/>
      <c r="I863" s="4"/>
      <c r="J863" s="4"/>
      <c r="K863" s="4"/>
      <c r="L863" s="52"/>
      <c r="M863" s="37"/>
      <c r="N863" s="6"/>
      <c r="O863" s="6"/>
      <c r="Q863" s="7"/>
    </row>
    <row r="864" spans="3:17" ht="13" x14ac:dyDescent="0.6">
      <c r="C864" s="9"/>
      <c r="E864" s="26"/>
      <c r="F864" s="4"/>
      <c r="G864" s="30"/>
      <c r="H864" s="33"/>
      <c r="I864" s="4"/>
      <c r="J864" s="4"/>
      <c r="K864" s="4"/>
      <c r="L864" s="52"/>
      <c r="M864" s="37"/>
      <c r="N864" s="6"/>
      <c r="O864" s="6"/>
      <c r="Q864" s="7"/>
    </row>
    <row r="865" spans="3:17" ht="13" x14ac:dyDescent="0.6">
      <c r="C865" s="9"/>
      <c r="E865" s="26"/>
      <c r="F865" s="4"/>
      <c r="G865" s="30"/>
      <c r="H865" s="33"/>
      <c r="I865" s="4"/>
      <c r="J865" s="4"/>
      <c r="K865" s="4"/>
      <c r="L865" s="52"/>
      <c r="M865" s="37"/>
      <c r="N865" s="6"/>
      <c r="O865" s="6"/>
      <c r="Q865" s="7"/>
    </row>
    <row r="866" spans="3:17" ht="13" x14ac:dyDescent="0.6">
      <c r="C866" s="9"/>
      <c r="E866" s="26"/>
      <c r="F866" s="4"/>
      <c r="G866" s="30"/>
      <c r="H866" s="33"/>
      <c r="I866" s="4"/>
      <c r="J866" s="4"/>
      <c r="K866" s="4"/>
      <c r="L866" s="52"/>
      <c r="M866" s="37"/>
      <c r="N866" s="6"/>
      <c r="O866" s="6"/>
      <c r="Q866" s="7"/>
    </row>
    <row r="867" spans="3:17" ht="13" x14ac:dyDescent="0.6">
      <c r="C867" s="9"/>
      <c r="E867" s="26"/>
      <c r="F867" s="4"/>
      <c r="G867" s="30"/>
      <c r="H867" s="33"/>
      <c r="I867" s="4"/>
      <c r="J867" s="4"/>
      <c r="K867" s="4"/>
      <c r="L867" s="52"/>
      <c r="M867" s="37"/>
      <c r="N867" s="6"/>
      <c r="O867" s="6"/>
      <c r="Q867" s="7"/>
    </row>
    <row r="868" spans="3:17" ht="13" x14ac:dyDescent="0.6">
      <c r="C868" s="9"/>
      <c r="E868" s="26"/>
      <c r="F868" s="4"/>
      <c r="G868" s="30"/>
      <c r="H868" s="33"/>
      <c r="I868" s="4"/>
      <c r="J868" s="4"/>
      <c r="K868" s="4"/>
      <c r="L868" s="52"/>
      <c r="M868" s="37"/>
      <c r="N868" s="6"/>
      <c r="O868" s="6"/>
      <c r="Q868" s="7"/>
    </row>
    <row r="869" spans="3:17" ht="13" x14ac:dyDescent="0.6">
      <c r="C869" s="9"/>
      <c r="E869" s="26"/>
      <c r="F869" s="4"/>
      <c r="G869" s="30"/>
      <c r="H869" s="33"/>
      <c r="I869" s="4"/>
      <c r="J869" s="4"/>
      <c r="K869" s="4"/>
      <c r="L869" s="52"/>
      <c r="M869" s="37"/>
      <c r="N869" s="6"/>
      <c r="O869" s="6"/>
      <c r="Q869" s="7"/>
    </row>
    <row r="870" spans="3:17" ht="13" x14ac:dyDescent="0.6">
      <c r="C870" s="9"/>
      <c r="E870" s="26"/>
      <c r="F870" s="4"/>
      <c r="G870" s="30"/>
      <c r="H870" s="33"/>
      <c r="I870" s="4"/>
      <c r="J870" s="4"/>
      <c r="K870" s="4"/>
      <c r="L870" s="52"/>
      <c r="M870" s="37"/>
      <c r="N870" s="6"/>
      <c r="O870" s="6"/>
      <c r="Q870" s="7"/>
    </row>
    <row r="871" spans="3:17" ht="13" x14ac:dyDescent="0.6">
      <c r="C871" s="9"/>
      <c r="E871" s="26"/>
      <c r="F871" s="4"/>
      <c r="G871" s="30"/>
      <c r="H871" s="33"/>
      <c r="I871" s="4"/>
      <c r="J871" s="4"/>
      <c r="K871" s="4"/>
      <c r="L871" s="52"/>
      <c r="M871" s="37"/>
      <c r="N871" s="6"/>
      <c r="O871" s="6"/>
      <c r="Q871" s="7"/>
    </row>
    <row r="872" spans="3:17" ht="13" x14ac:dyDescent="0.6">
      <c r="C872" s="9"/>
      <c r="E872" s="26"/>
      <c r="F872" s="4"/>
      <c r="G872" s="30"/>
      <c r="H872" s="33"/>
      <c r="I872" s="4"/>
      <c r="J872" s="4"/>
      <c r="K872" s="4"/>
      <c r="L872" s="52"/>
      <c r="M872" s="37"/>
      <c r="N872" s="6"/>
      <c r="O872" s="6"/>
      <c r="Q872" s="7"/>
    </row>
    <row r="873" spans="3:17" ht="13" x14ac:dyDescent="0.6">
      <c r="C873" s="9"/>
      <c r="E873" s="26"/>
      <c r="F873" s="4"/>
      <c r="G873" s="30"/>
      <c r="H873" s="33"/>
      <c r="I873" s="4"/>
      <c r="J873" s="4"/>
      <c r="K873" s="4"/>
      <c r="L873" s="52"/>
      <c r="M873" s="37"/>
      <c r="N873" s="6"/>
      <c r="O873" s="6"/>
      <c r="Q873" s="7"/>
    </row>
    <row r="874" spans="3:17" ht="13" x14ac:dyDescent="0.6">
      <c r="C874" s="9"/>
      <c r="E874" s="26"/>
      <c r="F874" s="4"/>
      <c r="G874" s="30"/>
      <c r="H874" s="33"/>
      <c r="I874" s="4"/>
      <c r="J874" s="4"/>
      <c r="K874" s="4"/>
      <c r="L874" s="52"/>
      <c r="M874" s="37"/>
      <c r="N874" s="6"/>
      <c r="O874" s="6"/>
      <c r="Q874" s="7"/>
    </row>
    <row r="875" spans="3:17" ht="13" x14ac:dyDescent="0.6">
      <c r="C875" s="9"/>
      <c r="E875" s="26"/>
      <c r="F875" s="4"/>
      <c r="G875" s="30"/>
      <c r="H875" s="33"/>
      <c r="I875" s="4"/>
      <c r="J875" s="4"/>
      <c r="K875" s="4"/>
      <c r="L875" s="52"/>
      <c r="M875" s="37"/>
      <c r="N875" s="6"/>
      <c r="O875" s="6"/>
      <c r="Q875" s="7"/>
    </row>
    <row r="876" spans="3:17" ht="13" x14ac:dyDescent="0.6">
      <c r="C876" s="9"/>
      <c r="E876" s="26"/>
      <c r="F876" s="4"/>
      <c r="G876" s="30"/>
      <c r="H876" s="33"/>
      <c r="I876" s="4"/>
      <c r="J876" s="4"/>
      <c r="K876" s="4"/>
      <c r="L876" s="52"/>
      <c r="M876" s="37"/>
      <c r="N876" s="6"/>
      <c r="O876" s="6"/>
      <c r="Q876" s="7"/>
    </row>
    <row r="877" spans="3:17" ht="13" x14ac:dyDescent="0.6">
      <c r="C877" s="9"/>
      <c r="E877" s="26"/>
      <c r="F877" s="4"/>
      <c r="G877" s="30"/>
      <c r="H877" s="33"/>
      <c r="I877" s="4"/>
      <c r="J877" s="4"/>
      <c r="K877" s="4"/>
      <c r="L877" s="52"/>
      <c r="M877" s="37"/>
      <c r="N877" s="6"/>
      <c r="O877" s="6"/>
      <c r="Q877" s="7"/>
    </row>
    <row r="878" spans="3:17" ht="13" x14ac:dyDescent="0.6">
      <c r="C878" s="9"/>
      <c r="E878" s="26"/>
      <c r="F878" s="4"/>
      <c r="G878" s="30"/>
      <c r="H878" s="33"/>
      <c r="I878" s="4"/>
      <c r="J878" s="4"/>
      <c r="K878" s="4"/>
      <c r="L878" s="52"/>
      <c r="M878" s="37"/>
      <c r="N878" s="6"/>
      <c r="O878" s="6"/>
      <c r="Q878" s="7"/>
    </row>
    <row r="879" spans="3:17" ht="13" x14ac:dyDescent="0.6">
      <c r="C879" s="9"/>
      <c r="E879" s="26"/>
      <c r="F879" s="4"/>
      <c r="G879" s="30"/>
      <c r="H879" s="33"/>
      <c r="I879" s="4"/>
      <c r="J879" s="4"/>
      <c r="K879" s="4"/>
      <c r="L879" s="52"/>
      <c r="M879" s="37"/>
      <c r="N879" s="6"/>
      <c r="O879" s="6"/>
      <c r="Q879" s="7"/>
    </row>
    <row r="880" spans="3:17" ht="13" x14ac:dyDescent="0.6">
      <c r="C880" s="9"/>
      <c r="E880" s="26"/>
      <c r="F880" s="4"/>
      <c r="G880" s="30"/>
      <c r="H880" s="33"/>
      <c r="I880" s="4"/>
      <c r="J880" s="4"/>
      <c r="K880" s="4"/>
      <c r="L880" s="52"/>
      <c r="M880" s="37"/>
      <c r="N880" s="6"/>
      <c r="O880" s="6"/>
      <c r="Q880" s="7"/>
    </row>
    <row r="881" spans="3:17" ht="13" x14ac:dyDescent="0.6">
      <c r="C881" s="9"/>
      <c r="E881" s="26"/>
      <c r="F881" s="4"/>
      <c r="G881" s="30"/>
      <c r="H881" s="33"/>
      <c r="I881" s="4"/>
      <c r="J881" s="4"/>
      <c r="K881" s="4"/>
      <c r="L881" s="52"/>
      <c r="M881" s="37"/>
      <c r="N881" s="6"/>
      <c r="O881" s="6"/>
      <c r="Q881" s="7"/>
    </row>
    <row r="882" spans="3:17" ht="13" x14ac:dyDescent="0.6">
      <c r="C882" s="9"/>
      <c r="E882" s="26"/>
      <c r="F882" s="4"/>
      <c r="G882" s="30"/>
      <c r="H882" s="33"/>
      <c r="I882" s="4"/>
      <c r="J882" s="4"/>
      <c r="K882" s="4"/>
      <c r="L882" s="52"/>
      <c r="M882" s="37"/>
      <c r="N882" s="6"/>
      <c r="O882" s="6"/>
      <c r="Q882" s="7"/>
    </row>
    <row r="883" spans="3:17" ht="13" x14ac:dyDescent="0.6">
      <c r="C883" s="9"/>
      <c r="E883" s="26"/>
      <c r="F883" s="4"/>
      <c r="G883" s="30"/>
      <c r="H883" s="33"/>
      <c r="I883" s="4"/>
      <c r="J883" s="4"/>
      <c r="K883" s="4"/>
      <c r="L883" s="52"/>
      <c r="M883" s="37"/>
      <c r="N883" s="6"/>
      <c r="O883" s="6"/>
      <c r="Q883" s="7"/>
    </row>
    <row r="884" spans="3:17" ht="13" x14ac:dyDescent="0.6">
      <c r="C884" s="9"/>
      <c r="E884" s="26"/>
      <c r="F884" s="4"/>
      <c r="G884" s="30"/>
      <c r="H884" s="33"/>
      <c r="I884" s="4"/>
      <c r="J884" s="4"/>
      <c r="K884" s="4"/>
      <c r="L884" s="52"/>
      <c r="M884" s="37"/>
      <c r="N884" s="6"/>
      <c r="O884" s="6"/>
      <c r="Q884" s="7"/>
    </row>
    <row r="885" spans="3:17" ht="13" x14ac:dyDescent="0.6">
      <c r="C885" s="9"/>
      <c r="E885" s="26"/>
      <c r="F885" s="4"/>
      <c r="G885" s="30"/>
      <c r="H885" s="33"/>
      <c r="I885" s="4"/>
      <c r="J885" s="4"/>
      <c r="K885" s="4"/>
      <c r="L885" s="52"/>
      <c r="M885" s="37"/>
      <c r="N885" s="6"/>
      <c r="O885" s="6"/>
      <c r="Q885" s="7"/>
    </row>
    <row r="886" spans="3:17" ht="13" x14ac:dyDescent="0.6">
      <c r="C886" s="9"/>
      <c r="E886" s="26"/>
      <c r="F886" s="4"/>
      <c r="G886" s="30"/>
      <c r="H886" s="33"/>
      <c r="I886" s="4"/>
      <c r="J886" s="4"/>
      <c r="K886" s="4"/>
      <c r="L886" s="52"/>
      <c r="M886" s="37"/>
      <c r="N886" s="6"/>
      <c r="O886" s="6"/>
      <c r="Q886" s="7"/>
    </row>
    <row r="887" spans="3:17" ht="13" x14ac:dyDescent="0.6">
      <c r="C887" s="9"/>
      <c r="E887" s="26"/>
      <c r="F887" s="4"/>
      <c r="G887" s="30"/>
      <c r="H887" s="33"/>
      <c r="I887" s="4"/>
      <c r="J887" s="4"/>
      <c r="K887" s="4"/>
      <c r="L887" s="52"/>
      <c r="M887" s="37"/>
      <c r="N887" s="6"/>
      <c r="O887" s="6"/>
      <c r="Q887" s="7"/>
    </row>
    <row r="888" spans="3:17" ht="13" x14ac:dyDescent="0.6">
      <c r="C888" s="9"/>
      <c r="E888" s="26"/>
      <c r="F888" s="4"/>
      <c r="G888" s="30"/>
      <c r="H888" s="33"/>
      <c r="I888" s="4"/>
      <c r="J888" s="4"/>
      <c r="K888" s="4"/>
      <c r="L888" s="52"/>
      <c r="M888" s="37"/>
      <c r="N888" s="6"/>
      <c r="O888" s="6"/>
      <c r="Q888" s="7"/>
    </row>
    <row r="889" spans="3:17" ht="13" x14ac:dyDescent="0.6">
      <c r="C889" s="9"/>
      <c r="E889" s="26"/>
      <c r="F889" s="4"/>
      <c r="G889" s="30"/>
      <c r="H889" s="33"/>
      <c r="I889" s="4"/>
      <c r="J889" s="4"/>
      <c r="K889" s="4"/>
      <c r="L889" s="52"/>
      <c r="M889" s="37"/>
      <c r="N889" s="6"/>
      <c r="O889" s="6"/>
      <c r="Q889" s="7"/>
    </row>
    <row r="890" spans="3:17" ht="13" x14ac:dyDescent="0.6">
      <c r="C890" s="9"/>
      <c r="E890" s="26"/>
      <c r="F890" s="4"/>
      <c r="G890" s="30"/>
      <c r="H890" s="33"/>
      <c r="I890" s="4"/>
      <c r="J890" s="4"/>
      <c r="K890" s="4"/>
      <c r="L890" s="52"/>
      <c r="M890" s="37"/>
      <c r="N890" s="6"/>
      <c r="O890" s="6"/>
      <c r="Q890" s="7"/>
    </row>
    <row r="891" spans="3:17" ht="13" x14ac:dyDescent="0.6">
      <c r="C891" s="9"/>
      <c r="E891" s="26"/>
      <c r="F891" s="4"/>
      <c r="G891" s="30"/>
      <c r="H891" s="33"/>
      <c r="I891" s="4"/>
      <c r="J891" s="4"/>
      <c r="K891" s="4"/>
      <c r="L891" s="52"/>
      <c r="M891" s="37"/>
      <c r="N891" s="6"/>
      <c r="O891" s="6"/>
      <c r="Q891" s="7"/>
    </row>
    <row r="892" spans="3:17" ht="13" x14ac:dyDescent="0.6">
      <c r="C892" s="9"/>
      <c r="E892" s="26"/>
      <c r="F892" s="4"/>
      <c r="G892" s="30"/>
      <c r="H892" s="33"/>
      <c r="I892" s="4"/>
      <c r="J892" s="4"/>
      <c r="K892" s="4"/>
      <c r="L892" s="52"/>
      <c r="M892" s="37"/>
      <c r="N892" s="6"/>
      <c r="O892" s="6"/>
      <c r="Q892" s="7"/>
    </row>
    <row r="893" spans="3:17" ht="13" x14ac:dyDescent="0.6">
      <c r="C893" s="9"/>
      <c r="E893" s="26"/>
      <c r="F893" s="4"/>
      <c r="G893" s="30"/>
      <c r="H893" s="33"/>
      <c r="I893" s="4"/>
      <c r="J893" s="4"/>
      <c r="K893" s="4"/>
      <c r="L893" s="52"/>
      <c r="M893" s="37"/>
      <c r="N893" s="6"/>
      <c r="O893" s="6"/>
      <c r="Q893" s="7"/>
    </row>
    <row r="894" spans="3:17" ht="13" x14ac:dyDescent="0.6">
      <c r="C894" s="9"/>
      <c r="E894" s="26"/>
      <c r="F894" s="4"/>
      <c r="G894" s="30"/>
      <c r="H894" s="33"/>
      <c r="I894" s="4"/>
      <c r="J894" s="4"/>
      <c r="K894" s="4"/>
      <c r="L894" s="52"/>
      <c r="M894" s="37"/>
      <c r="N894" s="6"/>
      <c r="O894" s="6"/>
      <c r="Q894" s="7"/>
    </row>
    <row r="895" spans="3:17" ht="13" x14ac:dyDescent="0.6">
      <c r="C895" s="9"/>
      <c r="E895" s="26"/>
      <c r="F895" s="4"/>
      <c r="G895" s="30"/>
      <c r="H895" s="33"/>
      <c r="I895" s="4"/>
      <c r="J895" s="4"/>
      <c r="K895" s="4"/>
      <c r="L895" s="52"/>
      <c r="M895" s="37"/>
      <c r="N895" s="6"/>
      <c r="O895" s="6"/>
      <c r="Q895" s="7"/>
    </row>
    <row r="896" spans="3:17" ht="13" x14ac:dyDescent="0.6">
      <c r="C896" s="9"/>
      <c r="E896" s="26"/>
      <c r="F896" s="4"/>
      <c r="G896" s="30"/>
      <c r="H896" s="33"/>
      <c r="I896" s="4"/>
      <c r="J896" s="4"/>
      <c r="K896" s="4"/>
      <c r="L896" s="52"/>
      <c r="M896" s="37"/>
      <c r="N896" s="6"/>
      <c r="O896" s="6"/>
      <c r="Q896" s="7"/>
    </row>
    <row r="897" spans="3:17" ht="13" x14ac:dyDescent="0.6">
      <c r="C897" s="9"/>
      <c r="E897" s="26"/>
      <c r="F897" s="4"/>
      <c r="G897" s="30"/>
      <c r="H897" s="33"/>
      <c r="I897" s="4"/>
      <c r="J897" s="4"/>
      <c r="K897" s="4"/>
      <c r="L897" s="52"/>
      <c r="M897" s="37"/>
      <c r="N897" s="6"/>
      <c r="O897" s="6"/>
      <c r="Q897" s="7"/>
    </row>
    <row r="898" spans="3:17" ht="13" x14ac:dyDescent="0.6">
      <c r="C898" s="9"/>
      <c r="E898" s="26"/>
      <c r="F898" s="4"/>
      <c r="G898" s="30"/>
      <c r="H898" s="33"/>
      <c r="I898" s="4"/>
      <c r="J898" s="4"/>
      <c r="K898" s="4"/>
      <c r="L898" s="52"/>
      <c r="M898" s="37"/>
      <c r="N898" s="6"/>
      <c r="O898" s="6"/>
      <c r="Q898" s="7"/>
    </row>
    <row r="899" spans="3:17" ht="13" x14ac:dyDescent="0.6">
      <c r="C899" s="9"/>
      <c r="E899" s="26"/>
      <c r="F899" s="4"/>
      <c r="G899" s="30"/>
      <c r="H899" s="33"/>
      <c r="I899" s="4"/>
      <c r="J899" s="4"/>
      <c r="K899" s="4"/>
      <c r="L899" s="52"/>
      <c r="M899" s="37"/>
      <c r="N899" s="6"/>
      <c r="O899" s="6"/>
      <c r="Q899" s="7"/>
    </row>
    <row r="900" spans="3:17" ht="13" x14ac:dyDescent="0.6">
      <c r="C900" s="9"/>
      <c r="E900" s="26"/>
      <c r="F900" s="4"/>
      <c r="G900" s="30"/>
      <c r="H900" s="33"/>
      <c r="I900" s="4"/>
      <c r="J900" s="4"/>
      <c r="K900" s="4"/>
      <c r="L900" s="52"/>
      <c r="M900" s="37"/>
      <c r="N900" s="6"/>
      <c r="O900" s="6"/>
      <c r="Q900" s="7"/>
    </row>
    <row r="901" spans="3:17" ht="13" x14ac:dyDescent="0.6">
      <c r="C901" s="9"/>
      <c r="E901" s="26"/>
      <c r="F901" s="4"/>
      <c r="G901" s="30"/>
      <c r="H901" s="33"/>
      <c r="I901" s="4"/>
      <c r="J901" s="4"/>
      <c r="K901" s="4"/>
      <c r="L901" s="52"/>
      <c r="M901" s="37"/>
      <c r="N901" s="6"/>
      <c r="O901" s="6"/>
      <c r="Q901" s="7"/>
    </row>
    <row r="902" spans="3:17" ht="13" x14ac:dyDescent="0.6">
      <c r="C902" s="9"/>
      <c r="E902" s="26"/>
      <c r="F902" s="4"/>
      <c r="G902" s="30"/>
      <c r="H902" s="33"/>
      <c r="I902" s="4"/>
      <c r="J902" s="4"/>
      <c r="K902" s="4"/>
      <c r="L902" s="52"/>
      <c r="M902" s="37"/>
      <c r="N902" s="6"/>
      <c r="O902" s="6"/>
      <c r="Q902" s="7"/>
    </row>
    <row r="903" spans="3:17" ht="13" x14ac:dyDescent="0.6">
      <c r="C903" s="9"/>
      <c r="E903" s="26"/>
      <c r="F903" s="4"/>
      <c r="G903" s="30"/>
      <c r="H903" s="33"/>
      <c r="I903" s="4"/>
      <c r="J903" s="4"/>
      <c r="K903" s="4"/>
      <c r="L903" s="52"/>
      <c r="M903" s="37"/>
      <c r="N903" s="6"/>
      <c r="O903" s="6"/>
      <c r="Q903" s="7"/>
    </row>
    <row r="904" spans="3:17" ht="13" x14ac:dyDescent="0.6">
      <c r="C904" s="9"/>
      <c r="E904" s="26"/>
      <c r="F904" s="4"/>
      <c r="G904" s="30"/>
      <c r="H904" s="33"/>
      <c r="I904" s="4"/>
      <c r="J904" s="4"/>
      <c r="K904" s="4"/>
      <c r="L904" s="52"/>
      <c r="M904" s="37"/>
      <c r="N904" s="6"/>
      <c r="O904" s="6"/>
      <c r="Q904" s="7"/>
    </row>
    <row r="905" spans="3:17" ht="13" x14ac:dyDescent="0.6">
      <c r="C905" s="9"/>
      <c r="E905" s="26"/>
      <c r="F905" s="4"/>
      <c r="G905" s="30"/>
      <c r="H905" s="33"/>
      <c r="I905" s="4"/>
      <c r="J905" s="4"/>
      <c r="K905" s="4"/>
      <c r="L905" s="52"/>
      <c r="M905" s="37"/>
      <c r="N905" s="6"/>
      <c r="O905" s="6"/>
      <c r="Q905" s="7"/>
    </row>
    <row r="906" spans="3:17" ht="13" x14ac:dyDescent="0.6">
      <c r="C906" s="9"/>
      <c r="E906" s="26"/>
      <c r="F906" s="4"/>
      <c r="G906" s="30"/>
      <c r="H906" s="33"/>
      <c r="I906" s="4"/>
      <c r="J906" s="4"/>
      <c r="K906" s="4"/>
      <c r="L906" s="52"/>
      <c r="M906" s="37"/>
      <c r="N906" s="6"/>
      <c r="O906" s="6"/>
      <c r="Q906" s="7"/>
    </row>
    <row r="907" spans="3:17" ht="13" x14ac:dyDescent="0.6">
      <c r="C907" s="9"/>
      <c r="E907" s="26"/>
      <c r="F907" s="4"/>
      <c r="G907" s="30"/>
      <c r="H907" s="33"/>
      <c r="I907" s="4"/>
      <c r="J907" s="4"/>
      <c r="K907" s="4"/>
      <c r="L907" s="52"/>
      <c r="M907" s="37"/>
      <c r="N907" s="6"/>
      <c r="O907" s="6"/>
      <c r="Q907" s="7"/>
    </row>
    <row r="908" spans="3:17" ht="13" x14ac:dyDescent="0.6">
      <c r="C908" s="9"/>
      <c r="E908" s="26"/>
      <c r="F908" s="4"/>
      <c r="G908" s="30"/>
      <c r="H908" s="33"/>
      <c r="I908" s="4"/>
      <c r="J908" s="4"/>
      <c r="K908" s="4"/>
      <c r="L908" s="52"/>
      <c r="M908" s="37"/>
      <c r="N908" s="6"/>
      <c r="O908" s="6"/>
      <c r="Q908" s="7"/>
    </row>
    <row r="909" spans="3:17" ht="13" x14ac:dyDescent="0.6">
      <c r="C909" s="9"/>
      <c r="E909" s="26"/>
      <c r="F909" s="4"/>
      <c r="G909" s="30"/>
      <c r="H909" s="33"/>
      <c r="I909" s="4"/>
      <c r="J909" s="4"/>
      <c r="K909" s="4"/>
      <c r="L909" s="52"/>
      <c r="M909" s="37"/>
      <c r="N909" s="6"/>
      <c r="O909" s="6"/>
      <c r="Q909" s="7"/>
    </row>
    <row r="910" spans="3:17" ht="13" x14ac:dyDescent="0.6">
      <c r="C910" s="9"/>
      <c r="E910" s="26"/>
      <c r="F910" s="4"/>
      <c r="G910" s="30"/>
      <c r="H910" s="33"/>
      <c r="I910" s="4"/>
      <c r="J910" s="4"/>
      <c r="K910" s="4"/>
      <c r="L910" s="52"/>
      <c r="M910" s="37"/>
      <c r="N910" s="6"/>
      <c r="O910" s="6"/>
      <c r="Q910" s="7"/>
    </row>
    <row r="911" spans="3:17" ht="13" x14ac:dyDescent="0.6">
      <c r="C911" s="9"/>
      <c r="E911" s="26"/>
      <c r="F911" s="4"/>
      <c r="G911" s="30"/>
      <c r="H911" s="33"/>
      <c r="I911" s="4"/>
      <c r="J911" s="4"/>
      <c r="K911" s="4"/>
      <c r="L911" s="52"/>
      <c r="M911" s="37"/>
      <c r="N911" s="6"/>
      <c r="O911" s="6"/>
      <c r="Q911" s="7"/>
    </row>
    <row r="912" spans="3:17" ht="13" x14ac:dyDescent="0.6">
      <c r="C912" s="9"/>
      <c r="E912" s="26"/>
      <c r="F912" s="4"/>
      <c r="G912" s="30"/>
      <c r="H912" s="33"/>
      <c r="I912" s="4"/>
      <c r="J912" s="4"/>
      <c r="K912" s="4"/>
      <c r="L912" s="52"/>
      <c r="M912" s="37"/>
      <c r="N912" s="6"/>
      <c r="O912" s="6"/>
      <c r="Q912" s="7"/>
    </row>
    <row r="913" spans="3:17" ht="13" x14ac:dyDescent="0.6">
      <c r="C913" s="9"/>
      <c r="E913" s="26"/>
      <c r="F913" s="4"/>
      <c r="G913" s="30"/>
      <c r="H913" s="33"/>
      <c r="I913" s="4"/>
      <c r="J913" s="4"/>
      <c r="K913" s="4"/>
      <c r="L913" s="52"/>
      <c r="M913" s="37"/>
      <c r="N913" s="6"/>
      <c r="O913" s="6"/>
      <c r="Q913" s="7"/>
    </row>
    <row r="914" spans="3:17" ht="13" x14ac:dyDescent="0.6">
      <c r="C914" s="9"/>
      <c r="E914" s="26"/>
      <c r="F914" s="4"/>
      <c r="G914" s="30"/>
      <c r="H914" s="33"/>
      <c r="I914" s="4"/>
      <c r="J914" s="4"/>
      <c r="K914" s="4"/>
      <c r="L914" s="52"/>
      <c r="M914" s="37"/>
      <c r="N914" s="6"/>
      <c r="O914" s="6"/>
      <c r="Q914" s="7"/>
    </row>
    <row r="915" spans="3:17" ht="13" x14ac:dyDescent="0.6">
      <c r="C915" s="9"/>
      <c r="E915" s="26"/>
      <c r="F915" s="4"/>
      <c r="G915" s="30"/>
      <c r="H915" s="33"/>
      <c r="I915" s="4"/>
      <c r="J915" s="4"/>
      <c r="K915" s="4"/>
      <c r="L915" s="52"/>
      <c r="M915" s="37"/>
      <c r="N915" s="6"/>
      <c r="O915" s="6"/>
      <c r="Q915" s="7"/>
    </row>
    <row r="916" spans="3:17" ht="13" x14ac:dyDescent="0.6">
      <c r="C916" s="9"/>
      <c r="E916" s="26"/>
      <c r="F916" s="4"/>
      <c r="G916" s="30"/>
      <c r="H916" s="33"/>
      <c r="I916" s="4"/>
      <c r="J916" s="4"/>
      <c r="K916" s="4"/>
      <c r="L916" s="52"/>
      <c r="M916" s="37"/>
      <c r="N916" s="6"/>
      <c r="O916" s="6"/>
      <c r="Q916" s="7"/>
    </row>
    <row r="917" spans="3:17" ht="13" x14ac:dyDescent="0.6">
      <c r="C917" s="9"/>
      <c r="E917" s="26"/>
      <c r="F917" s="4"/>
      <c r="G917" s="30"/>
      <c r="H917" s="33"/>
      <c r="I917" s="4"/>
      <c r="J917" s="4"/>
      <c r="K917" s="4"/>
      <c r="L917" s="52"/>
      <c r="M917" s="37"/>
      <c r="N917" s="6"/>
      <c r="O917" s="6"/>
      <c r="Q917" s="7"/>
    </row>
    <row r="918" spans="3:17" ht="13" x14ac:dyDescent="0.6">
      <c r="C918" s="9"/>
      <c r="E918" s="26"/>
      <c r="F918" s="4"/>
      <c r="G918" s="30"/>
      <c r="H918" s="33"/>
      <c r="I918" s="4"/>
      <c r="J918" s="4"/>
      <c r="K918" s="4"/>
      <c r="L918" s="52"/>
      <c r="M918" s="37"/>
      <c r="N918" s="6"/>
      <c r="O918" s="6"/>
      <c r="Q918" s="7"/>
    </row>
    <row r="919" spans="3:17" ht="13" x14ac:dyDescent="0.6">
      <c r="C919" s="9"/>
      <c r="E919" s="26"/>
      <c r="F919" s="4"/>
      <c r="G919" s="30"/>
      <c r="H919" s="33"/>
      <c r="I919" s="4"/>
      <c r="J919" s="4"/>
      <c r="K919" s="4"/>
      <c r="L919" s="52"/>
      <c r="M919" s="37"/>
      <c r="N919" s="6"/>
      <c r="O919" s="6"/>
      <c r="Q919" s="7"/>
    </row>
    <row r="920" spans="3:17" ht="13" x14ac:dyDescent="0.6">
      <c r="C920" s="9"/>
      <c r="E920" s="26"/>
      <c r="F920" s="4"/>
      <c r="G920" s="30"/>
      <c r="H920" s="33"/>
      <c r="I920" s="4"/>
      <c r="J920" s="4"/>
      <c r="K920" s="4"/>
      <c r="L920" s="52"/>
      <c r="M920" s="37"/>
      <c r="N920" s="6"/>
      <c r="O920" s="6"/>
      <c r="Q920" s="7"/>
    </row>
    <row r="921" spans="3:17" ht="13" x14ac:dyDescent="0.6">
      <c r="C921" s="9"/>
      <c r="E921" s="26"/>
      <c r="F921" s="4"/>
      <c r="G921" s="30"/>
      <c r="H921" s="33"/>
      <c r="I921" s="4"/>
      <c r="J921" s="4"/>
      <c r="K921" s="4"/>
      <c r="L921" s="52"/>
      <c r="M921" s="37"/>
      <c r="N921" s="6"/>
      <c r="O921" s="6"/>
      <c r="Q921" s="7"/>
    </row>
    <row r="922" spans="3:17" ht="13" x14ac:dyDescent="0.6">
      <c r="C922" s="9"/>
      <c r="E922" s="26"/>
      <c r="F922" s="4"/>
      <c r="G922" s="30"/>
      <c r="H922" s="33"/>
      <c r="I922" s="4"/>
      <c r="J922" s="4"/>
      <c r="K922" s="4"/>
      <c r="L922" s="52"/>
      <c r="M922" s="37"/>
      <c r="N922" s="6"/>
      <c r="O922" s="6"/>
      <c r="Q922" s="7"/>
    </row>
    <row r="923" spans="3:17" ht="13" x14ac:dyDescent="0.6">
      <c r="C923" s="9"/>
      <c r="E923" s="26"/>
      <c r="F923" s="4"/>
      <c r="G923" s="30"/>
      <c r="H923" s="33"/>
      <c r="I923" s="4"/>
      <c r="J923" s="4"/>
      <c r="K923" s="4"/>
      <c r="L923" s="52"/>
      <c r="M923" s="37"/>
      <c r="N923" s="6"/>
      <c r="O923" s="6"/>
      <c r="Q923" s="7"/>
    </row>
    <row r="924" spans="3:17" ht="13" x14ac:dyDescent="0.6">
      <c r="C924" s="9"/>
      <c r="E924" s="26"/>
      <c r="F924" s="4"/>
      <c r="G924" s="30"/>
      <c r="H924" s="33"/>
      <c r="I924" s="4"/>
      <c r="J924" s="4"/>
      <c r="K924" s="4"/>
      <c r="L924" s="52"/>
      <c r="M924" s="37"/>
      <c r="N924" s="6"/>
      <c r="O924" s="6"/>
      <c r="Q924" s="7"/>
    </row>
    <row r="925" spans="3:17" ht="13" x14ac:dyDescent="0.6">
      <c r="C925" s="9"/>
      <c r="E925" s="26"/>
      <c r="F925" s="4"/>
      <c r="G925" s="30"/>
      <c r="H925" s="33"/>
      <c r="I925" s="4"/>
      <c r="J925" s="4"/>
      <c r="K925" s="4"/>
      <c r="L925" s="52"/>
      <c r="M925" s="37"/>
      <c r="N925" s="6"/>
      <c r="O925" s="6"/>
      <c r="Q925" s="7"/>
    </row>
    <row r="926" spans="3:17" ht="13" x14ac:dyDescent="0.6">
      <c r="C926" s="9"/>
      <c r="E926" s="26"/>
      <c r="F926" s="4"/>
      <c r="G926" s="30"/>
      <c r="H926" s="33"/>
      <c r="I926" s="4"/>
      <c r="J926" s="4"/>
      <c r="K926" s="4"/>
      <c r="L926" s="52"/>
      <c r="M926" s="37"/>
      <c r="N926" s="6"/>
      <c r="O926" s="6"/>
      <c r="Q926" s="7"/>
    </row>
    <row r="927" spans="3:17" ht="13" x14ac:dyDescent="0.6">
      <c r="C927" s="9"/>
      <c r="E927" s="26"/>
      <c r="F927" s="4"/>
      <c r="G927" s="30"/>
      <c r="H927" s="33"/>
      <c r="I927" s="4"/>
      <c r="J927" s="4"/>
      <c r="K927" s="4"/>
      <c r="L927" s="52"/>
      <c r="M927" s="37"/>
      <c r="N927" s="6"/>
      <c r="O927" s="6"/>
      <c r="Q927" s="7"/>
    </row>
    <row r="928" spans="3:17" ht="13" x14ac:dyDescent="0.6">
      <c r="C928" s="9"/>
      <c r="E928" s="26"/>
      <c r="F928" s="4"/>
      <c r="G928" s="30"/>
      <c r="H928" s="33"/>
      <c r="I928" s="4"/>
      <c r="J928" s="4"/>
      <c r="K928" s="4"/>
      <c r="L928" s="52"/>
      <c r="M928" s="37"/>
      <c r="N928" s="6"/>
      <c r="O928" s="6"/>
      <c r="Q928" s="7"/>
    </row>
    <row r="929" spans="3:17" ht="13" x14ac:dyDescent="0.6">
      <c r="C929" s="9"/>
      <c r="E929" s="26"/>
      <c r="F929" s="4"/>
      <c r="G929" s="30"/>
      <c r="H929" s="33"/>
      <c r="I929" s="4"/>
      <c r="J929" s="4"/>
      <c r="K929" s="4"/>
      <c r="L929" s="52"/>
      <c r="M929" s="37"/>
      <c r="N929" s="6"/>
      <c r="O929" s="6"/>
      <c r="Q929" s="7"/>
    </row>
    <row r="930" spans="3:17" ht="13" x14ac:dyDescent="0.6">
      <c r="C930" s="9"/>
      <c r="E930" s="26"/>
      <c r="F930" s="4"/>
      <c r="G930" s="30"/>
      <c r="H930" s="33"/>
      <c r="I930" s="4"/>
      <c r="J930" s="4"/>
      <c r="K930" s="4"/>
      <c r="L930" s="52"/>
      <c r="M930" s="37"/>
      <c r="N930" s="6"/>
      <c r="O930" s="6"/>
      <c r="Q930" s="7"/>
    </row>
    <row r="931" spans="3:17" ht="13" x14ac:dyDescent="0.6">
      <c r="C931" s="9"/>
      <c r="E931" s="26"/>
      <c r="F931" s="4"/>
      <c r="G931" s="30"/>
      <c r="H931" s="33"/>
      <c r="I931" s="4"/>
      <c r="J931" s="4"/>
      <c r="K931" s="4"/>
      <c r="L931" s="52"/>
      <c r="M931" s="37"/>
      <c r="N931" s="6"/>
      <c r="O931" s="6"/>
      <c r="Q931" s="7"/>
    </row>
    <row r="932" spans="3:17" ht="13" x14ac:dyDescent="0.6">
      <c r="C932" s="9"/>
      <c r="E932" s="26"/>
      <c r="F932" s="4"/>
      <c r="G932" s="30"/>
      <c r="H932" s="33"/>
      <c r="I932" s="4"/>
      <c r="J932" s="4"/>
      <c r="K932" s="4"/>
      <c r="L932" s="52"/>
      <c r="M932" s="37"/>
      <c r="N932" s="6"/>
      <c r="O932" s="6"/>
      <c r="Q932" s="7"/>
    </row>
    <row r="933" spans="3:17" ht="13" x14ac:dyDescent="0.6">
      <c r="C933" s="9"/>
      <c r="E933" s="26"/>
      <c r="F933" s="4"/>
      <c r="G933" s="30"/>
      <c r="H933" s="33"/>
      <c r="I933" s="4"/>
      <c r="J933" s="4"/>
      <c r="K933" s="4"/>
      <c r="L933" s="52"/>
      <c r="M933" s="37"/>
      <c r="N933" s="6"/>
      <c r="O933" s="6"/>
      <c r="Q933" s="7"/>
    </row>
    <row r="934" spans="3:17" ht="13" x14ac:dyDescent="0.6">
      <c r="C934" s="9"/>
      <c r="E934" s="26"/>
      <c r="F934" s="4"/>
      <c r="G934" s="30"/>
      <c r="H934" s="33"/>
      <c r="I934" s="4"/>
      <c r="J934" s="4"/>
      <c r="K934" s="4"/>
      <c r="L934" s="52"/>
      <c r="M934" s="37"/>
      <c r="N934" s="6"/>
      <c r="O934" s="6"/>
      <c r="Q934" s="7"/>
    </row>
    <row r="935" spans="3:17" ht="13" x14ac:dyDescent="0.6">
      <c r="C935" s="9"/>
      <c r="E935" s="26"/>
      <c r="F935" s="4"/>
      <c r="G935" s="30"/>
      <c r="H935" s="33"/>
      <c r="I935" s="4"/>
      <c r="J935" s="4"/>
      <c r="K935" s="4"/>
      <c r="L935" s="52"/>
      <c r="M935" s="37"/>
      <c r="N935" s="6"/>
      <c r="O935" s="6"/>
      <c r="Q935" s="7"/>
    </row>
    <row r="936" spans="3:17" ht="13" x14ac:dyDescent="0.6">
      <c r="C936" s="9"/>
      <c r="E936" s="26"/>
      <c r="F936" s="4"/>
      <c r="G936" s="30"/>
      <c r="H936" s="33"/>
      <c r="I936" s="4"/>
      <c r="J936" s="4"/>
      <c r="K936" s="4"/>
      <c r="L936" s="52"/>
      <c r="M936" s="37"/>
      <c r="N936" s="6"/>
      <c r="O936" s="6"/>
      <c r="Q936" s="7"/>
    </row>
    <row r="937" spans="3:17" ht="13" x14ac:dyDescent="0.6">
      <c r="C937" s="9"/>
      <c r="E937" s="26"/>
      <c r="F937" s="4"/>
      <c r="G937" s="30"/>
      <c r="H937" s="33"/>
      <c r="I937" s="4"/>
      <c r="J937" s="4"/>
      <c r="K937" s="4"/>
      <c r="L937" s="52"/>
      <c r="M937" s="37"/>
      <c r="N937" s="6"/>
      <c r="O937" s="6"/>
      <c r="Q937" s="7"/>
    </row>
    <row r="938" spans="3:17" ht="13" x14ac:dyDescent="0.6">
      <c r="C938" s="9"/>
      <c r="E938" s="26"/>
      <c r="F938" s="4"/>
      <c r="G938" s="30"/>
      <c r="H938" s="33"/>
      <c r="I938" s="4"/>
      <c r="J938" s="4"/>
      <c r="K938" s="4"/>
      <c r="L938" s="52"/>
      <c r="M938" s="37"/>
      <c r="N938" s="6"/>
      <c r="O938" s="6"/>
      <c r="Q938" s="7"/>
    </row>
    <row r="939" spans="3:17" ht="13" x14ac:dyDescent="0.6">
      <c r="C939" s="9"/>
      <c r="E939" s="26"/>
      <c r="F939" s="4"/>
      <c r="G939" s="30"/>
      <c r="H939" s="33"/>
      <c r="I939" s="4"/>
      <c r="J939" s="4"/>
      <c r="K939" s="4"/>
      <c r="L939" s="52"/>
      <c r="M939" s="37"/>
      <c r="N939" s="6"/>
      <c r="O939" s="6"/>
      <c r="Q939" s="7"/>
    </row>
    <row r="940" spans="3:17" ht="13" x14ac:dyDescent="0.6">
      <c r="C940" s="9"/>
      <c r="E940" s="26"/>
      <c r="F940" s="4"/>
      <c r="G940" s="30"/>
      <c r="H940" s="33"/>
      <c r="I940" s="4"/>
      <c r="J940" s="4"/>
      <c r="K940" s="4"/>
      <c r="L940" s="52"/>
      <c r="M940" s="37"/>
      <c r="N940" s="6"/>
      <c r="O940" s="6"/>
      <c r="Q940" s="7"/>
    </row>
    <row r="941" spans="3:17" ht="13" x14ac:dyDescent="0.6">
      <c r="C941" s="9"/>
      <c r="E941" s="26"/>
      <c r="F941" s="4"/>
      <c r="G941" s="30"/>
      <c r="H941" s="33"/>
      <c r="I941" s="4"/>
      <c r="J941" s="4"/>
      <c r="K941" s="4"/>
      <c r="L941" s="52"/>
      <c r="M941" s="37"/>
      <c r="N941" s="6"/>
      <c r="O941" s="6"/>
      <c r="Q941" s="7"/>
    </row>
    <row r="942" spans="3:17" ht="13" x14ac:dyDescent="0.6">
      <c r="C942" s="9"/>
      <c r="E942" s="26"/>
      <c r="F942" s="4"/>
      <c r="G942" s="30"/>
      <c r="H942" s="33"/>
      <c r="I942" s="4"/>
      <c r="J942" s="4"/>
      <c r="K942" s="4"/>
      <c r="L942" s="52"/>
      <c r="M942" s="37"/>
      <c r="N942" s="6"/>
      <c r="O942" s="6"/>
      <c r="Q942" s="7"/>
    </row>
    <row r="943" spans="3:17" ht="13" x14ac:dyDescent="0.6">
      <c r="C943" s="9"/>
      <c r="E943" s="26"/>
      <c r="F943" s="4"/>
      <c r="G943" s="30"/>
      <c r="H943" s="33"/>
      <c r="I943" s="4"/>
      <c r="J943" s="4"/>
      <c r="K943" s="4"/>
      <c r="L943" s="52"/>
      <c r="M943" s="37"/>
      <c r="N943" s="6"/>
      <c r="O943" s="6"/>
      <c r="Q943" s="7"/>
    </row>
    <row r="944" spans="3:17" ht="13" x14ac:dyDescent="0.6">
      <c r="C944" s="9"/>
      <c r="E944" s="26"/>
      <c r="F944" s="4"/>
      <c r="G944" s="30"/>
      <c r="H944" s="33"/>
      <c r="I944" s="4"/>
      <c r="J944" s="4"/>
      <c r="K944" s="4"/>
      <c r="L944" s="52"/>
      <c r="M944" s="37"/>
      <c r="N944" s="6"/>
      <c r="O944" s="6"/>
      <c r="Q944" s="7"/>
    </row>
    <row r="945" spans="3:17" ht="13" x14ac:dyDescent="0.6">
      <c r="C945" s="9"/>
      <c r="E945" s="26"/>
      <c r="F945" s="4"/>
      <c r="G945" s="30"/>
      <c r="H945" s="33"/>
      <c r="I945" s="4"/>
      <c r="J945" s="4"/>
      <c r="K945" s="4"/>
      <c r="L945" s="52"/>
      <c r="M945" s="37"/>
      <c r="N945" s="6"/>
      <c r="O945" s="6"/>
      <c r="Q945" s="7"/>
    </row>
    <row r="946" spans="3:17" ht="13" x14ac:dyDescent="0.6">
      <c r="C946" s="9"/>
      <c r="E946" s="26"/>
      <c r="F946" s="4"/>
      <c r="G946" s="30"/>
      <c r="H946" s="33"/>
      <c r="I946" s="4"/>
      <c r="J946" s="4"/>
      <c r="K946" s="4"/>
      <c r="L946" s="52"/>
      <c r="M946" s="37"/>
      <c r="N946" s="6"/>
      <c r="O946" s="6"/>
      <c r="Q946" s="7"/>
    </row>
    <row r="947" spans="3:17" ht="13" x14ac:dyDescent="0.6">
      <c r="C947" s="9"/>
      <c r="E947" s="26"/>
      <c r="F947" s="4"/>
      <c r="G947" s="30"/>
      <c r="H947" s="33"/>
      <c r="I947" s="4"/>
      <c r="J947" s="4"/>
      <c r="K947" s="4"/>
      <c r="L947" s="52"/>
      <c r="M947" s="37"/>
      <c r="N947" s="6"/>
      <c r="O947" s="6"/>
      <c r="Q947" s="7"/>
    </row>
    <row r="948" spans="3:17" ht="13" x14ac:dyDescent="0.6">
      <c r="C948" s="9"/>
      <c r="E948" s="26"/>
      <c r="F948" s="4"/>
      <c r="G948" s="30"/>
      <c r="H948" s="33"/>
      <c r="I948" s="4"/>
      <c r="J948" s="4"/>
      <c r="K948" s="4"/>
      <c r="L948" s="52"/>
      <c r="M948" s="37"/>
      <c r="N948" s="6"/>
      <c r="O948" s="6"/>
      <c r="Q948" s="7"/>
    </row>
    <row r="949" spans="3:17" ht="13" x14ac:dyDescent="0.6">
      <c r="C949" s="9"/>
      <c r="E949" s="26"/>
      <c r="F949" s="4"/>
      <c r="G949" s="30"/>
      <c r="H949" s="33"/>
      <c r="I949" s="4"/>
      <c r="J949" s="4"/>
      <c r="K949" s="4"/>
      <c r="L949" s="52"/>
      <c r="M949" s="37"/>
      <c r="N949" s="6"/>
      <c r="O949" s="6"/>
      <c r="Q949" s="7"/>
    </row>
    <row r="950" spans="3:17" ht="13" x14ac:dyDescent="0.6">
      <c r="C950" s="9"/>
      <c r="E950" s="26"/>
      <c r="F950" s="4"/>
      <c r="G950" s="30"/>
      <c r="H950" s="33"/>
      <c r="I950" s="4"/>
      <c r="J950" s="4"/>
      <c r="K950" s="4"/>
      <c r="L950" s="52"/>
      <c r="M950" s="37"/>
      <c r="N950" s="6"/>
      <c r="O950" s="6"/>
      <c r="Q950" s="7"/>
    </row>
    <row r="951" spans="3:17" ht="13" x14ac:dyDescent="0.6">
      <c r="C951" s="9"/>
      <c r="E951" s="26"/>
      <c r="F951" s="4"/>
      <c r="G951" s="30"/>
      <c r="H951" s="33"/>
      <c r="I951" s="4"/>
      <c r="J951" s="4"/>
      <c r="K951" s="4"/>
      <c r="L951" s="52"/>
      <c r="M951" s="37"/>
      <c r="N951" s="6"/>
      <c r="O951" s="6"/>
      <c r="Q951" s="7"/>
    </row>
    <row r="952" spans="3:17" ht="13" x14ac:dyDescent="0.6">
      <c r="C952" s="9"/>
      <c r="E952" s="26"/>
      <c r="F952" s="4"/>
      <c r="G952" s="30"/>
      <c r="H952" s="33"/>
      <c r="I952" s="4"/>
      <c r="J952" s="4"/>
      <c r="K952" s="4"/>
      <c r="L952" s="52"/>
      <c r="M952" s="37"/>
      <c r="N952" s="6"/>
      <c r="O952" s="6"/>
      <c r="Q952" s="7"/>
    </row>
    <row r="953" spans="3:17" ht="13" x14ac:dyDescent="0.6">
      <c r="C953" s="9"/>
      <c r="E953" s="26"/>
      <c r="F953" s="4"/>
      <c r="G953" s="30"/>
      <c r="H953" s="33"/>
      <c r="I953" s="4"/>
      <c r="J953" s="4"/>
      <c r="K953" s="4"/>
      <c r="L953" s="52"/>
      <c r="M953" s="37"/>
      <c r="N953" s="6"/>
      <c r="O953" s="6"/>
      <c r="Q953" s="7"/>
    </row>
    <row r="954" spans="3:17" ht="13" x14ac:dyDescent="0.6">
      <c r="C954" s="9"/>
      <c r="E954" s="26"/>
      <c r="F954" s="4"/>
      <c r="G954" s="30"/>
      <c r="H954" s="33"/>
      <c r="I954" s="4"/>
      <c r="J954" s="4"/>
      <c r="K954" s="4"/>
      <c r="L954" s="52"/>
      <c r="M954" s="37"/>
      <c r="N954" s="6"/>
      <c r="O954" s="6"/>
      <c r="Q954" s="7"/>
    </row>
    <row r="955" spans="3:17" ht="13" x14ac:dyDescent="0.6">
      <c r="C955" s="9"/>
      <c r="E955" s="26"/>
      <c r="F955" s="4"/>
      <c r="G955" s="30"/>
      <c r="H955" s="33"/>
      <c r="I955" s="4"/>
      <c r="J955" s="4"/>
      <c r="K955" s="4"/>
      <c r="L955" s="52"/>
      <c r="M955" s="37"/>
      <c r="N955" s="6"/>
      <c r="O955" s="6"/>
      <c r="Q955" s="7"/>
    </row>
    <row r="956" spans="3:17" ht="13" x14ac:dyDescent="0.6">
      <c r="C956" s="9"/>
      <c r="E956" s="26"/>
      <c r="F956" s="4"/>
      <c r="G956" s="30"/>
      <c r="H956" s="33"/>
      <c r="I956" s="4"/>
      <c r="J956" s="4"/>
      <c r="K956" s="4"/>
      <c r="L956" s="52"/>
      <c r="M956" s="37"/>
      <c r="N956" s="6"/>
      <c r="O956" s="6"/>
      <c r="Q956" s="7"/>
    </row>
    <row r="957" spans="3:17" ht="13" x14ac:dyDescent="0.6">
      <c r="C957" s="9"/>
      <c r="E957" s="26"/>
      <c r="F957" s="4"/>
      <c r="G957" s="30"/>
      <c r="H957" s="33"/>
      <c r="I957" s="4"/>
      <c r="J957" s="4"/>
      <c r="K957" s="4"/>
      <c r="L957" s="52"/>
      <c r="M957" s="37"/>
      <c r="N957" s="6"/>
      <c r="O957" s="6"/>
      <c r="Q957" s="7"/>
    </row>
    <row r="958" spans="3:17" ht="13" x14ac:dyDescent="0.6">
      <c r="C958" s="9"/>
      <c r="E958" s="26"/>
      <c r="F958" s="4"/>
      <c r="G958" s="30"/>
      <c r="H958" s="33"/>
      <c r="I958" s="4"/>
      <c r="J958" s="4"/>
      <c r="K958" s="4"/>
      <c r="L958" s="52"/>
      <c r="M958" s="37"/>
      <c r="N958" s="6"/>
      <c r="O958" s="6"/>
      <c r="Q958" s="7"/>
    </row>
    <row r="959" spans="3:17" ht="13" x14ac:dyDescent="0.6">
      <c r="C959" s="9"/>
      <c r="E959" s="26"/>
      <c r="F959" s="4"/>
      <c r="G959" s="30"/>
      <c r="H959" s="33"/>
      <c r="I959" s="4"/>
      <c r="J959" s="4"/>
      <c r="K959" s="4"/>
      <c r="L959" s="52"/>
      <c r="M959" s="37"/>
      <c r="N959" s="6"/>
      <c r="O959" s="6"/>
      <c r="Q959" s="7"/>
    </row>
    <row r="960" spans="3:17" ht="13" x14ac:dyDescent="0.6">
      <c r="C960" s="9"/>
      <c r="E960" s="26"/>
      <c r="F960" s="4"/>
      <c r="G960" s="30"/>
      <c r="H960" s="33"/>
      <c r="I960" s="4"/>
      <c r="J960" s="4"/>
      <c r="K960" s="4"/>
      <c r="L960" s="52"/>
      <c r="M960" s="37"/>
      <c r="N960" s="6"/>
      <c r="O960" s="6"/>
      <c r="Q960" s="7"/>
    </row>
    <row r="961" spans="3:17" ht="13" x14ac:dyDescent="0.6">
      <c r="C961" s="9"/>
      <c r="E961" s="26"/>
      <c r="F961" s="4"/>
      <c r="G961" s="30"/>
      <c r="H961" s="33"/>
      <c r="I961" s="4"/>
      <c r="J961" s="4"/>
      <c r="K961" s="4"/>
      <c r="L961" s="52"/>
      <c r="M961" s="37"/>
      <c r="N961" s="6"/>
      <c r="O961" s="6"/>
      <c r="Q961" s="7"/>
    </row>
    <row r="962" spans="3:17" ht="13" x14ac:dyDescent="0.6">
      <c r="C962" s="9"/>
      <c r="E962" s="26"/>
      <c r="F962" s="4"/>
      <c r="G962" s="30"/>
      <c r="H962" s="33"/>
      <c r="I962" s="4"/>
      <c r="J962" s="4"/>
      <c r="K962" s="4"/>
      <c r="L962" s="52"/>
      <c r="M962" s="37"/>
      <c r="N962" s="6"/>
      <c r="O962" s="6"/>
      <c r="Q962" s="7"/>
    </row>
    <row r="963" spans="3:17" ht="13" x14ac:dyDescent="0.6">
      <c r="C963" s="9"/>
      <c r="E963" s="26"/>
      <c r="F963" s="4"/>
      <c r="G963" s="30"/>
      <c r="H963" s="33"/>
      <c r="I963" s="4"/>
      <c r="J963" s="4"/>
      <c r="K963" s="4"/>
      <c r="L963" s="52"/>
      <c r="M963" s="37"/>
      <c r="N963" s="6"/>
      <c r="O963" s="6"/>
      <c r="Q963" s="7"/>
    </row>
    <row r="964" spans="3:17" ht="13" x14ac:dyDescent="0.6">
      <c r="C964" s="9"/>
      <c r="E964" s="26"/>
      <c r="F964" s="4"/>
      <c r="G964" s="30"/>
      <c r="H964" s="33"/>
      <c r="I964" s="4"/>
      <c r="J964" s="4"/>
      <c r="K964" s="4"/>
      <c r="L964" s="52"/>
      <c r="M964" s="37"/>
      <c r="N964" s="6"/>
      <c r="O964" s="6"/>
      <c r="Q964" s="7"/>
    </row>
    <row r="965" spans="3:17" ht="13" x14ac:dyDescent="0.6">
      <c r="C965" s="9"/>
      <c r="E965" s="26"/>
      <c r="F965" s="4"/>
      <c r="G965" s="30"/>
      <c r="H965" s="33"/>
      <c r="I965" s="4"/>
      <c r="J965" s="4"/>
      <c r="K965" s="4"/>
      <c r="L965" s="52"/>
      <c r="M965" s="37"/>
      <c r="N965" s="6"/>
      <c r="O965" s="6"/>
      <c r="Q965" s="7"/>
    </row>
    <row r="966" spans="3:17" ht="13" x14ac:dyDescent="0.6">
      <c r="C966" s="9"/>
      <c r="E966" s="26"/>
      <c r="F966" s="4"/>
      <c r="G966" s="30"/>
      <c r="H966" s="33"/>
      <c r="I966" s="4"/>
      <c r="J966" s="4"/>
      <c r="K966" s="4"/>
      <c r="L966" s="52"/>
      <c r="M966" s="37"/>
      <c r="N966" s="6"/>
      <c r="O966" s="6"/>
      <c r="Q966" s="7"/>
    </row>
    <row r="967" spans="3:17" ht="13" x14ac:dyDescent="0.6">
      <c r="C967" s="9"/>
      <c r="E967" s="26"/>
      <c r="F967" s="4"/>
      <c r="G967" s="30"/>
      <c r="H967" s="33"/>
      <c r="I967" s="4"/>
      <c r="J967" s="4"/>
      <c r="K967" s="4"/>
      <c r="L967" s="52"/>
      <c r="M967" s="37"/>
      <c r="N967" s="6"/>
      <c r="O967" s="6"/>
      <c r="Q967" s="7"/>
    </row>
    <row r="968" spans="3:17" ht="13" x14ac:dyDescent="0.6">
      <c r="C968" s="9"/>
      <c r="E968" s="26"/>
      <c r="F968" s="4"/>
      <c r="G968" s="30"/>
      <c r="H968" s="33"/>
      <c r="I968" s="4"/>
      <c r="J968" s="4"/>
      <c r="K968" s="4"/>
      <c r="L968" s="52"/>
      <c r="M968" s="37"/>
      <c r="N968" s="6"/>
      <c r="O968" s="6"/>
      <c r="Q968" s="7"/>
    </row>
    <row r="969" spans="3:17" ht="13" x14ac:dyDescent="0.6">
      <c r="C969" s="9"/>
      <c r="E969" s="26"/>
      <c r="F969" s="4"/>
      <c r="G969" s="30"/>
      <c r="H969" s="33"/>
      <c r="I969" s="4"/>
      <c r="J969" s="4"/>
      <c r="K969" s="4"/>
      <c r="L969" s="52"/>
      <c r="M969" s="37"/>
      <c r="N969" s="6"/>
      <c r="O969" s="6"/>
      <c r="Q969" s="7"/>
    </row>
    <row r="970" spans="3:17" ht="13" x14ac:dyDescent="0.6">
      <c r="C970" s="9"/>
      <c r="E970" s="26"/>
      <c r="F970" s="4"/>
      <c r="G970" s="30"/>
      <c r="H970" s="33"/>
      <c r="I970" s="4"/>
      <c r="J970" s="4"/>
      <c r="K970" s="4"/>
      <c r="L970" s="52"/>
      <c r="M970" s="37"/>
      <c r="N970" s="6"/>
      <c r="O970" s="6"/>
      <c r="Q970" s="7"/>
    </row>
    <row r="971" spans="3:17" ht="13" x14ac:dyDescent="0.6">
      <c r="C971" s="9"/>
      <c r="E971" s="26"/>
      <c r="F971" s="4"/>
      <c r="G971" s="30"/>
      <c r="H971" s="33"/>
      <c r="I971" s="4"/>
      <c r="J971" s="4"/>
      <c r="K971" s="4"/>
      <c r="L971" s="52"/>
      <c r="M971" s="37"/>
      <c r="N971" s="6"/>
      <c r="O971" s="6"/>
      <c r="Q971" s="7"/>
    </row>
    <row r="972" spans="3:17" ht="13" x14ac:dyDescent="0.6">
      <c r="C972" s="9"/>
      <c r="E972" s="26"/>
      <c r="F972" s="4"/>
      <c r="G972" s="30"/>
      <c r="H972" s="33"/>
      <c r="I972" s="4"/>
      <c r="J972" s="4"/>
      <c r="K972" s="4"/>
      <c r="L972" s="52"/>
      <c r="M972" s="37"/>
      <c r="N972" s="6"/>
      <c r="O972" s="6"/>
      <c r="Q972" s="7"/>
    </row>
    <row r="973" spans="3:17" ht="13" x14ac:dyDescent="0.6">
      <c r="C973" s="9"/>
      <c r="E973" s="26"/>
      <c r="F973" s="4"/>
      <c r="G973" s="30"/>
      <c r="H973" s="33"/>
      <c r="I973" s="4"/>
      <c r="J973" s="4"/>
      <c r="K973" s="4"/>
      <c r="L973" s="52"/>
      <c r="M973" s="37"/>
      <c r="N973" s="6"/>
      <c r="O973" s="6"/>
      <c r="Q973" s="7"/>
    </row>
    <row r="974" spans="3:17" ht="13" x14ac:dyDescent="0.6">
      <c r="C974" s="9"/>
      <c r="E974" s="26"/>
      <c r="F974" s="4"/>
      <c r="G974" s="30"/>
      <c r="H974" s="33"/>
      <c r="I974" s="4"/>
      <c r="J974" s="4"/>
      <c r="K974" s="4"/>
      <c r="L974" s="52"/>
      <c r="M974" s="37"/>
      <c r="N974" s="6"/>
      <c r="O974" s="6"/>
      <c r="Q974" s="7"/>
    </row>
    <row r="975" spans="3:17" ht="13" x14ac:dyDescent="0.6">
      <c r="C975" s="9"/>
      <c r="E975" s="26"/>
      <c r="F975" s="4"/>
      <c r="G975" s="30"/>
      <c r="H975" s="33"/>
      <c r="I975" s="4"/>
      <c r="J975" s="4"/>
      <c r="K975" s="4"/>
      <c r="L975" s="52"/>
      <c r="M975" s="37"/>
      <c r="N975" s="6"/>
      <c r="O975" s="6"/>
      <c r="Q975" s="7"/>
    </row>
    <row r="976" spans="3:17" ht="13" x14ac:dyDescent="0.6">
      <c r="C976" s="9"/>
      <c r="E976" s="26"/>
      <c r="F976" s="4"/>
      <c r="G976" s="30"/>
      <c r="H976" s="33"/>
      <c r="I976" s="4"/>
      <c r="J976" s="4"/>
      <c r="K976" s="4"/>
      <c r="L976" s="52"/>
      <c r="M976" s="37"/>
      <c r="N976" s="6"/>
      <c r="O976" s="6"/>
      <c r="Q976" s="7"/>
    </row>
    <row r="977" spans="3:17" ht="13" x14ac:dyDescent="0.6">
      <c r="C977" s="9"/>
      <c r="E977" s="26"/>
      <c r="F977" s="4"/>
      <c r="G977" s="30"/>
      <c r="H977" s="33"/>
      <c r="I977" s="4"/>
      <c r="J977" s="4"/>
      <c r="K977" s="4"/>
      <c r="L977" s="52"/>
      <c r="M977" s="37"/>
      <c r="N977" s="6"/>
      <c r="O977" s="6"/>
      <c r="Q977" s="7"/>
    </row>
    <row r="978" spans="3:17" ht="13" x14ac:dyDescent="0.6">
      <c r="C978" s="9"/>
      <c r="E978" s="26"/>
      <c r="F978" s="4"/>
      <c r="G978" s="30"/>
      <c r="H978" s="33"/>
      <c r="I978" s="4"/>
      <c r="J978" s="4"/>
      <c r="K978" s="4"/>
      <c r="L978" s="52"/>
      <c r="M978" s="37"/>
      <c r="N978" s="6"/>
      <c r="O978" s="6"/>
      <c r="Q978" s="7"/>
    </row>
    <row r="979" spans="3:17" ht="13" x14ac:dyDescent="0.6">
      <c r="C979" s="9"/>
      <c r="E979" s="26"/>
      <c r="F979" s="4"/>
      <c r="G979" s="30"/>
      <c r="H979" s="33"/>
      <c r="I979" s="4"/>
      <c r="J979" s="4"/>
      <c r="K979" s="4"/>
      <c r="L979" s="52"/>
      <c r="M979" s="37"/>
      <c r="N979" s="6"/>
      <c r="O979" s="6"/>
      <c r="Q979" s="7"/>
    </row>
    <row r="980" spans="3:17" ht="13" x14ac:dyDescent="0.6">
      <c r="C980" s="9"/>
      <c r="E980" s="26"/>
      <c r="F980" s="4"/>
      <c r="G980" s="30"/>
      <c r="H980" s="33"/>
      <c r="I980" s="4"/>
      <c r="J980" s="4"/>
      <c r="K980" s="4"/>
      <c r="L980" s="52"/>
      <c r="M980" s="37"/>
      <c r="N980" s="6"/>
      <c r="O980" s="6"/>
      <c r="Q980" s="7"/>
    </row>
    <row r="981" spans="3:17" ht="13" x14ac:dyDescent="0.6">
      <c r="C981" s="9"/>
      <c r="E981" s="26"/>
      <c r="F981" s="4"/>
      <c r="G981" s="30"/>
      <c r="H981" s="33"/>
      <c r="I981" s="4"/>
      <c r="J981" s="4"/>
      <c r="K981" s="4"/>
      <c r="L981" s="52"/>
      <c r="M981" s="37"/>
      <c r="N981" s="6"/>
      <c r="O981" s="6"/>
      <c r="Q981" s="7"/>
    </row>
    <row r="982" spans="3:17" ht="13" x14ac:dyDescent="0.6">
      <c r="C982" s="9"/>
      <c r="E982" s="26"/>
      <c r="F982" s="4"/>
      <c r="G982" s="30"/>
      <c r="H982" s="33"/>
      <c r="I982" s="4"/>
      <c r="J982" s="4"/>
      <c r="K982" s="4"/>
      <c r="L982" s="52"/>
      <c r="M982" s="37"/>
      <c r="N982" s="6"/>
      <c r="O982" s="6"/>
      <c r="Q982" s="7"/>
    </row>
    <row r="983" spans="3:17" ht="13" x14ac:dyDescent="0.6">
      <c r="C983" s="9"/>
      <c r="E983" s="26"/>
      <c r="F983" s="4"/>
      <c r="G983" s="30"/>
      <c r="H983" s="33"/>
      <c r="I983" s="4"/>
      <c r="J983" s="4"/>
      <c r="K983" s="4"/>
      <c r="L983" s="52"/>
      <c r="M983" s="37"/>
      <c r="N983" s="6"/>
      <c r="O983" s="6"/>
      <c r="Q983" s="7"/>
    </row>
    <row r="984" spans="3:17" ht="13" x14ac:dyDescent="0.6">
      <c r="C984" s="9"/>
      <c r="E984" s="26"/>
      <c r="F984" s="4"/>
      <c r="G984" s="30"/>
      <c r="H984" s="33"/>
      <c r="I984" s="4"/>
      <c r="J984" s="4"/>
      <c r="K984" s="4"/>
      <c r="L984" s="52"/>
      <c r="M984" s="37"/>
      <c r="N984" s="6"/>
      <c r="O984" s="6"/>
      <c r="Q984" s="7"/>
    </row>
    <row r="985" spans="3:17" ht="13" x14ac:dyDescent="0.6">
      <c r="C985" s="9"/>
      <c r="E985" s="26"/>
      <c r="F985" s="4"/>
      <c r="G985" s="30"/>
      <c r="H985" s="33"/>
      <c r="I985" s="4"/>
      <c r="J985" s="4"/>
      <c r="K985" s="4"/>
      <c r="L985" s="52"/>
      <c r="M985" s="37"/>
      <c r="N985" s="6"/>
      <c r="O985" s="6"/>
      <c r="Q985" s="7"/>
    </row>
    <row r="986" spans="3:17" ht="13" x14ac:dyDescent="0.6">
      <c r="C986" s="9"/>
      <c r="E986" s="26"/>
      <c r="F986" s="4"/>
      <c r="G986" s="30"/>
      <c r="H986" s="33"/>
      <c r="I986" s="4"/>
      <c r="J986" s="4"/>
      <c r="K986" s="4"/>
      <c r="L986" s="52"/>
      <c r="M986" s="37"/>
      <c r="N986" s="6"/>
      <c r="O986" s="6"/>
      <c r="Q986" s="7"/>
    </row>
    <row r="987" spans="3:17" ht="13" x14ac:dyDescent="0.6">
      <c r="C987" s="9"/>
      <c r="E987" s="26"/>
      <c r="F987" s="4"/>
      <c r="G987" s="30"/>
      <c r="H987" s="33"/>
      <c r="I987" s="4"/>
      <c r="J987" s="4"/>
      <c r="K987" s="4"/>
      <c r="L987" s="52"/>
      <c r="M987" s="37"/>
      <c r="N987" s="6"/>
      <c r="O987" s="6"/>
      <c r="Q987" s="7"/>
    </row>
    <row r="988" spans="3:17" ht="13" x14ac:dyDescent="0.6">
      <c r="C988" s="9"/>
      <c r="E988" s="26"/>
      <c r="F988" s="4"/>
      <c r="G988" s="30"/>
      <c r="H988" s="33"/>
      <c r="I988" s="4"/>
      <c r="J988" s="4"/>
      <c r="K988" s="4"/>
      <c r="L988" s="52"/>
      <c r="M988" s="37"/>
      <c r="N988" s="6"/>
      <c r="O988" s="6"/>
      <c r="Q988" s="7"/>
    </row>
    <row r="989" spans="3:17" ht="13" x14ac:dyDescent="0.6">
      <c r="C989" s="9"/>
      <c r="E989" s="26"/>
      <c r="F989" s="4"/>
      <c r="G989" s="30"/>
      <c r="H989" s="33"/>
      <c r="I989" s="4"/>
      <c r="J989" s="4"/>
      <c r="K989" s="4"/>
      <c r="L989" s="52"/>
      <c r="M989" s="37"/>
      <c r="N989" s="6"/>
      <c r="O989" s="6"/>
      <c r="Q989" s="7"/>
    </row>
    <row r="990" spans="3:17" ht="13" x14ac:dyDescent="0.6">
      <c r="C990" s="9"/>
      <c r="E990" s="26"/>
      <c r="F990" s="4"/>
      <c r="G990" s="30"/>
      <c r="H990" s="33"/>
      <c r="I990" s="4"/>
      <c r="J990" s="4"/>
      <c r="K990" s="4"/>
      <c r="L990" s="52"/>
      <c r="M990" s="37"/>
      <c r="N990" s="6"/>
      <c r="O990" s="6"/>
      <c r="Q990" s="7"/>
    </row>
    <row r="991" spans="3:17" ht="13" x14ac:dyDescent="0.6">
      <c r="C991" s="9"/>
      <c r="E991" s="26"/>
      <c r="F991" s="4"/>
      <c r="G991" s="30"/>
      <c r="H991" s="33"/>
      <c r="I991" s="4"/>
      <c r="J991" s="4"/>
      <c r="K991" s="4"/>
      <c r="L991" s="52"/>
      <c r="M991" s="37"/>
      <c r="N991" s="6"/>
      <c r="O991" s="6"/>
      <c r="Q991" s="7"/>
    </row>
    <row r="992" spans="3:17" ht="13" x14ac:dyDescent="0.6">
      <c r="C992" s="9"/>
      <c r="E992" s="26"/>
      <c r="F992" s="4"/>
      <c r="G992" s="30"/>
      <c r="H992" s="33"/>
      <c r="I992" s="4"/>
      <c r="J992" s="4"/>
      <c r="K992" s="4"/>
      <c r="L992" s="52"/>
      <c r="M992" s="37"/>
      <c r="N992" s="6"/>
      <c r="O992" s="6"/>
      <c r="Q992" s="7"/>
    </row>
    <row r="993" spans="3:17" ht="13" x14ac:dyDescent="0.6">
      <c r="C993" s="9"/>
      <c r="E993" s="26"/>
      <c r="F993" s="4"/>
      <c r="G993" s="30"/>
      <c r="H993" s="33"/>
      <c r="I993" s="4"/>
      <c r="J993" s="4"/>
      <c r="K993" s="4"/>
      <c r="L993" s="52"/>
      <c r="M993" s="37"/>
      <c r="N993" s="6"/>
      <c r="O993" s="6"/>
      <c r="Q993" s="7"/>
    </row>
    <row r="994" spans="3:17" ht="13" x14ac:dyDescent="0.6">
      <c r="C994" s="9"/>
      <c r="E994" s="26"/>
      <c r="F994" s="4"/>
      <c r="G994" s="30"/>
      <c r="H994" s="33"/>
      <c r="I994" s="4"/>
      <c r="J994" s="4"/>
      <c r="K994" s="4"/>
      <c r="L994" s="52"/>
      <c r="M994" s="37"/>
      <c r="N994" s="6"/>
      <c r="O994" s="6"/>
      <c r="Q994" s="7"/>
    </row>
    <row r="995" spans="3:17" ht="13" x14ac:dyDescent="0.6">
      <c r="C995" s="9"/>
      <c r="E995" s="26"/>
      <c r="F995" s="4"/>
      <c r="G995" s="30"/>
      <c r="H995" s="33"/>
      <c r="I995" s="4"/>
      <c r="J995" s="4"/>
      <c r="K995" s="4"/>
      <c r="L995" s="52"/>
      <c r="M995" s="37"/>
      <c r="N995" s="6"/>
      <c r="O995" s="6"/>
      <c r="Q995" s="7"/>
    </row>
    <row r="996" spans="3:17" ht="13" x14ac:dyDescent="0.6">
      <c r="C996" s="9"/>
      <c r="E996" s="26"/>
      <c r="F996" s="4"/>
      <c r="G996" s="30"/>
      <c r="H996" s="33"/>
      <c r="I996" s="4"/>
      <c r="J996" s="4"/>
      <c r="K996" s="4"/>
      <c r="L996" s="52"/>
      <c r="M996" s="37"/>
      <c r="N996" s="6"/>
      <c r="O996" s="6"/>
      <c r="Q996" s="7"/>
    </row>
    <row r="997" spans="3:17" ht="13" x14ac:dyDescent="0.6">
      <c r="C997" s="9"/>
      <c r="E997" s="26"/>
      <c r="F997" s="4"/>
      <c r="G997" s="30"/>
      <c r="H997" s="33"/>
      <c r="I997" s="4"/>
      <c r="J997" s="4"/>
      <c r="K997" s="4"/>
      <c r="L997" s="52"/>
      <c r="M997" s="37"/>
      <c r="N997" s="6"/>
      <c r="O997" s="6"/>
      <c r="Q997" s="7"/>
    </row>
    <row r="998" spans="3:17" ht="13" x14ac:dyDescent="0.6">
      <c r="C998" s="9"/>
      <c r="E998" s="26"/>
      <c r="F998" s="4"/>
      <c r="G998" s="30"/>
      <c r="H998" s="33"/>
      <c r="I998" s="4"/>
      <c r="J998" s="4"/>
      <c r="K998" s="4"/>
      <c r="L998" s="52"/>
      <c r="M998" s="37"/>
      <c r="N998" s="6"/>
      <c r="O998" s="6"/>
      <c r="Q998" s="7"/>
    </row>
    <row r="999" spans="3:17" ht="13" x14ac:dyDescent="0.6">
      <c r="C999" s="9"/>
      <c r="E999" s="26"/>
      <c r="F999" s="4"/>
      <c r="G999" s="30"/>
      <c r="H999" s="33"/>
      <c r="I999" s="4"/>
      <c r="J999" s="4"/>
      <c r="K999" s="4"/>
      <c r="L999" s="52"/>
      <c r="M999" s="37"/>
      <c r="N999" s="6"/>
      <c r="O999" s="6"/>
      <c r="Q999" s="7"/>
    </row>
    <row r="1000" spans="3:17" ht="13" x14ac:dyDescent="0.6">
      <c r="C1000" s="9"/>
      <c r="E1000" s="26"/>
      <c r="F1000" s="4"/>
      <c r="G1000" s="30"/>
      <c r="H1000" s="33"/>
      <c r="I1000" s="4"/>
      <c r="J1000" s="4"/>
      <c r="K1000" s="4"/>
      <c r="L1000" s="52"/>
      <c r="M1000" s="37"/>
      <c r="N1000" s="6"/>
      <c r="O1000" s="6"/>
      <c r="Q1000" s="7"/>
    </row>
  </sheetData>
  <conditionalFormatting sqref="A2:Q701">
    <cfRule type="containsBlanks" dxfId="0" priority="2">
      <formula>LEN(TRIM(A2))=0</formula>
    </cfRule>
  </conditionalFormatting>
  <pageMargins left="0" right="0" top="0" bottom="0" header="0" footer="0"/>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2F419-FD9B-4A10-99E6-87F20BCB4AAC}">
  <dimension ref="B1:P750"/>
  <sheetViews>
    <sheetView zoomScale="58" zoomScaleNormal="100" workbookViewId="0">
      <selection activeCell="M27" sqref="M27"/>
    </sheetView>
  </sheetViews>
  <sheetFormatPr defaultRowHeight="13" x14ac:dyDescent="0.6"/>
  <cols>
    <col min="2" max="5" width="8.76953125" bestFit="1" customWidth="1"/>
    <col min="8" max="8" width="16.08984375" customWidth="1"/>
    <col min="9" max="10" width="17.58984375" customWidth="1"/>
    <col min="11" max="11" width="17.26953125" customWidth="1"/>
    <col min="12" max="12" width="18.5" customWidth="1"/>
    <col min="13" max="13" width="17.31640625" customWidth="1"/>
    <col min="14" max="14" width="15.81640625" customWidth="1"/>
    <col min="15" max="15" width="15.40625" customWidth="1"/>
    <col min="16" max="16" width="8.76953125" bestFit="1" customWidth="1"/>
  </cols>
  <sheetData>
    <row r="1" spans="2:16" x14ac:dyDescent="0.6">
      <c r="B1" t="s">
        <v>11</v>
      </c>
      <c r="C1" t="s">
        <v>8</v>
      </c>
      <c r="D1" t="s">
        <v>9</v>
      </c>
      <c r="E1" t="s">
        <v>10</v>
      </c>
      <c r="H1" s="18"/>
    </row>
    <row r="2" spans="2:16" x14ac:dyDescent="0.6">
      <c r="B2">
        <v>16185</v>
      </c>
      <c r="C2">
        <v>0</v>
      </c>
      <c r="D2">
        <v>32370</v>
      </c>
      <c r="E2">
        <v>16185</v>
      </c>
    </row>
    <row r="3" spans="2:16" x14ac:dyDescent="0.6">
      <c r="B3">
        <v>13210</v>
      </c>
      <c r="C3">
        <v>0</v>
      </c>
      <c r="D3">
        <v>26420</v>
      </c>
      <c r="E3">
        <v>13210</v>
      </c>
    </row>
    <row r="4" spans="2:16" x14ac:dyDescent="0.6">
      <c r="B4">
        <v>10890</v>
      </c>
      <c r="C4">
        <v>0</v>
      </c>
      <c r="D4">
        <v>32670</v>
      </c>
      <c r="E4">
        <v>21780</v>
      </c>
      <c r="H4" s="89"/>
      <c r="I4" s="89"/>
      <c r="J4" s="89"/>
      <c r="K4" s="89"/>
      <c r="L4" s="89"/>
      <c r="M4" s="89"/>
      <c r="N4" s="89"/>
    </row>
    <row r="5" spans="2:16" ht="13.75" thickBot="1" x14ac:dyDescent="0.75">
      <c r="B5">
        <v>4440</v>
      </c>
      <c r="C5">
        <v>0</v>
      </c>
      <c r="D5">
        <v>13320</v>
      </c>
      <c r="E5">
        <v>8880</v>
      </c>
      <c r="H5" s="110"/>
      <c r="I5" s="110"/>
      <c r="J5" s="89"/>
      <c r="K5" s="89"/>
      <c r="L5" s="89"/>
      <c r="M5" s="89"/>
      <c r="N5" s="89"/>
    </row>
    <row r="6" spans="2:16" x14ac:dyDescent="0.6">
      <c r="B6">
        <v>12350</v>
      </c>
      <c r="C6">
        <v>0</v>
      </c>
      <c r="D6">
        <v>37050</v>
      </c>
      <c r="E6">
        <v>24700</v>
      </c>
      <c r="H6" s="114" t="s">
        <v>11</v>
      </c>
      <c r="I6" s="115"/>
      <c r="J6" s="107" t="s">
        <v>8</v>
      </c>
      <c r="K6" s="107"/>
      <c r="L6" s="114" t="s">
        <v>9</v>
      </c>
      <c r="M6" s="115"/>
      <c r="N6" s="114" t="s">
        <v>10</v>
      </c>
      <c r="O6" s="115"/>
    </row>
    <row r="7" spans="2:16" x14ac:dyDescent="0.6">
      <c r="B7">
        <v>136170</v>
      </c>
      <c r="C7">
        <v>0</v>
      </c>
      <c r="D7">
        <v>529550</v>
      </c>
      <c r="E7">
        <v>393380</v>
      </c>
      <c r="H7" s="116"/>
      <c r="I7" s="117"/>
      <c r="J7" s="105"/>
      <c r="K7" s="105"/>
      <c r="L7" s="116"/>
      <c r="M7" s="117"/>
      <c r="N7" s="116"/>
      <c r="O7" s="117"/>
    </row>
    <row r="8" spans="2:16" x14ac:dyDescent="0.6">
      <c r="B8">
        <v>4605</v>
      </c>
      <c r="C8">
        <v>0</v>
      </c>
      <c r="D8">
        <v>13815</v>
      </c>
      <c r="E8">
        <v>9210</v>
      </c>
      <c r="H8" s="116" t="s">
        <v>135</v>
      </c>
      <c r="I8" s="117">
        <v>24127.198657142864</v>
      </c>
      <c r="J8" s="105" t="s">
        <v>135</v>
      </c>
      <c r="K8" s="105">
        <v>13154.047842857146</v>
      </c>
      <c r="L8" s="116" t="s">
        <v>135</v>
      </c>
      <c r="M8" s="117">
        <v>168309.25922857135</v>
      </c>
      <c r="N8" s="116" t="s">
        <v>135</v>
      </c>
      <c r="O8" s="117">
        <v>145500.84714285715</v>
      </c>
    </row>
    <row r="9" spans="2:16" x14ac:dyDescent="0.6">
      <c r="B9">
        <v>22662</v>
      </c>
      <c r="C9">
        <v>0</v>
      </c>
      <c r="D9">
        <v>30216</v>
      </c>
      <c r="E9">
        <v>7554</v>
      </c>
      <c r="H9" s="116" t="s">
        <v>113</v>
      </c>
      <c r="I9" s="117">
        <v>1616.2738131947665</v>
      </c>
      <c r="J9" s="105" t="s">
        <v>113</v>
      </c>
      <c r="K9" s="105">
        <v>867.84492745941304</v>
      </c>
      <c r="L9" s="116" t="s">
        <v>113</v>
      </c>
      <c r="M9" s="117">
        <v>8876.6968506098674</v>
      </c>
      <c r="N9" s="116" t="s">
        <v>113</v>
      </c>
      <c r="O9" s="117">
        <v>7704.7641299217394</v>
      </c>
    </row>
    <row r="10" spans="2:16" x14ac:dyDescent="0.6">
      <c r="B10">
        <v>18990</v>
      </c>
      <c r="C10">
        <v>0</v>
      </c>
      <c r="D10">
        <v>37980</v>
      </c>
      <c r="E10">
        <v>18990</v>
      </c>
      <c r="H10" s="116" t="s">
        <v>136</v>
      </c>
      <c r="I10" s="117">
        <v>9241.7999999999993</v>
      </c>
      <c r="J10" s="105" t="s">
        <v>136</v>
      </c>
      <c r="K10" s="105">
        <v>2590.875</v>
      </c>
      <c r="L10" s="116" t="s">
        <v>136</v>
      </c>
      <c r="M10" s="117">
        <v>35585.599999999999</v>
      </c>
      <c r="N10" s="116" t="s">
        <v>136</v>
      </c>
      <c r="O10" s="117">
        <v>22565</v>
      </c>
    </row>
    <row r="11" spans="2:16" x14ac:dyDescent="0.6">
      <c r="B11">
        <v>9241.7999999999993</v>
      </c>
      <c r="C11">
        <v>2585.25</v>
      </c>
      <c r="D11">
        <v>35585.599999999999</v>
      </c>
      <c r="E11">
        <v>22580</v>
      </c>
      <c r="G11" s="89"/>
      <c r="H11" s="116" t="s">
        <v>137</v>
      </c>
      <c r="I11" s="117">
        <v>0</v>
      </c>
      <c r="J11" s="105" t="s">
        <v>137</v>
      </c>
      <c r="K11" s="105">
        <v>0</v>
      </c>
      <c r="L11" s="116" t="s">
        <v>137</v>
      </c>
      <c r="M11" s="117">
        <v>35585.599999999999</v>
      </c>
      <c r="N11" s="116" t="s">
        <v>137</v>
      </c>
      <c r="O11" s="117">
        <v>17430</v>
      </c>
      <c r="P11" s="89"/>
    </row>
    <row r="12" spans="2:16" x14ac:dyDescent="0.6">
      <c r="B12">
        <v>12350</v>
      </c>
      <c r="C12">
        <v>0</v>
      </c>
      <c r="D12">
        <v>37050</v>
      </c>
      <c r="E12">
        <v>24700</v>
      </c>
      <c r="G12" s="89"/>
      <c r="H12" s="116" t="s">
        <v>138</v>
      </c>
      <c r="I12" s="117">
        <v>42762.585602994186</v>
      </c>
      <c r="J12" s="105" t="s">
        <v>138</v>
      </c>
      <c r="K12" s="105">
        <v>22961.018546264964</v>
      </c>
      <c r="L12" s="116" t="s">
        <v>138</v>
      </c>
      <c r="M12" s="117">
        <v>234855.32330423978</v>
      </c>
      <c r="N12" s="116" t="s">
        <v>138</v>
      </c>
      <c r="O12" s="117">
        <v>203848.8979818387</v>
      </c>
      <c r="P12" s="89"/>
    </row>
    <row r="13" spans="2:16" x14ac:dyDescent="0.6">
      <c r="B13">
        <v>13327.5</v>
      </c>
      <c r="C13">
        <v>0</v>
      </c>
      <c r="D13">
        <v>333187.5</v>
      </c>
      <c r="E13">
        <v>319860</v>
      </c>
      <c r="G13" s="89"/>
      <c r="H13" s="116" t="s">
        <v>139</v>
      </c>
      <c r="I13" s="117">
        <v>1828638727.4534054</v>
      </c>
      <c r="J13" s="105" t="s">
        <v>139</v>
      </c>
      <c r="K13" s="105">
        <v>527208372.68192369</v>
      </c>
      <c r="L13" s="116" t="s">
        <v>139</v>
      </c>
      <c r="M13" s="117">
        <v>55157022884.338989</v>
      </c>
      <c r="N13" s="116" t="s">
        <v>139</v>
      </c>
      <c r="O13" s="117">
        <v>41554373208.41008</v>
      </c>
      <c r="P13" s="89"/>
    </row>
    <row r="14" spans="2:16" x14ac:dyDescent="0.6">
      <c r="B14">
        <v>47900</v>
      </c>
      <c r="C14">
        <v>0</v>
      </c>
      <c r="D14">
        <v>287400</v>
      </c>
      <c r="E14">
        <v>239500</v>
      </c>
      <c r="G14" s="89"/>
      <c r="H14" s="116" t="s">
        <v>140</v>
      </c>
      <c r="I14" s="117">
        <v>8.6781900343245209</v>
      </c>
      <c r="J14" s="105" t="s">
        <v>140</v>
      </c>
      <c r="K14" s="105">
        <v>7.907518005669619</v>
      </c>
      <c r="L14" s="116" t="s">
        <v>140</v>
      </c>
      <c r="M14" s="117">
        <v>2.2066138295602609</v>
      </c>
      <c r="N14" s="116" t="s">
        <v>140</v>
      </c>
      <c r="O14" s="117">
        <v>1.6090471743151622</v>
      </c>
      <c r="P14" s="89"/>
    </row>
    <row r="15" spans="2:16" x14ac:dyDescent="0.6">
      <c r="B15">
        <v>4292</v>
      </c>
      <c r="C15">
        <v>0</v>
      </c>
      <c r="D15">
        <v>15022</v>
      </c>
      <c r="E15">
        <v>10730</v>
      </c>
      <c r="G15" s="89"/>
      <c r="H15" s="116" t="s">
        <v>141</v>
      </c>
      <c r="I15" s="117">
        <v>2.7122062654681995</v>
      </c>
      <c r="J15" s="105" t="s">
        <v>141</v>
      </c>
      <c r="K15" s="105">
        <v>2.6853549690105778</v>
      </c>
      <c r="L15" s="116" t="s">
        <v>141</v>
      </c>
      <c r="M15" s="117">
        <v>1.698452306028863</v>
      </c>
      <c r="N15" s="116" t="s">
        <v>141</v>
      </c>
      <c r="O15" s="117">
        <v>1.5492066523351846</v>
      </c>
      <c r="P15" s="89"/>
    </row>
    <row r="16" spans="2:16" x14ac:dyDescent="0.6">
      <c r="B16">
        <v>1725</v>
      </c>
      <c r="C16">
        <v>0</v>
      </c>
      <c r="D16">
        <v>43125</v>
      </c>
      <c r="E16">
        <v>41400</v>
      </c>
      <c r="G16" s="89"/>
      <c r="H16" s="116" t="s">
        <v>142</v>
      </c>
      <c r="I16" s="117">
        <v>302817.5</v>
      </c>
      <c r="J16" s="105" t="s">
        <v>142</v>
      </c>
      <c r="K16" s="105">
        <v>149677.5</v>
      </c>
      <c r="L16" s="116" t="s">
        <v>142</v>
      </c>
      <c r="M16" s="117">
        <v>1157544.92</v>
      </c>
      <c r="N16" s="116" t="s">
        <v>142</v>
      </c>
      <c r="O16" s="117">
        <v>949707</v>
      </c>
      <c r="P16" s="89"/>
    </row>
    <row r="17" spans="2:16" x14ac:dyDescent="0.6">
      <c r="B17">
        <v>3075</v>
      </c>
      <c r="C17">
        <v>0</v>
      </c>
      <c r="D17">
        <v>9225</v>
      </c>
      <c r="E17">
        <v>6150</v>
      </c>
      <c r="G17" s="89"/>
      <c r="H17" s="116" t="s">
        <v>143</v>
      </c>
      <c r="I17" s="117">
        <v>-40617.5</v>
      </c>
      <c r="J17" s="105" t="s">
        <v>143</v>
      </c>
      <c r="K17" s="105">
        <v>0</v>
      </c>
      <c r="L17" s="116" t="s">
        <v>143</v>
      </c>
      <c r="M17" s="117">
        <v>1655.08</v>
      </c>
      <c r="N17" s="116" t="s">
        <v>143</v>
      </c>
      <c r="O17" s="117">
        <v>918</v>
      </c>
      <c r="P17" s="89"/>
    </row>
    <row r="18" spans="2:16" x14ac:dyDescent="0.6">
      <c r="B18">
        <v>2920</v>
      </c>
      <c r="C18">
        <v>0</v>
      </c>
      <c r="D18">
        <v>5840</v>
      </c>
      <c r="E18">
        <v>2920</v>
      </c>
      <c r="G18" s="89"/>
      <c r="H18" s="116" t="s">
        <v>144</v>
      </c>
      <c r="I18" s="117">
        <v>262200</v>
      </c>
      <c r="J18" s="105" t="s">
        <v>144</v>
      </c>
      <c r="K18" s="105">
        <v>149677.5</v>
      </c>
      <c r="L18" s="116" t="s">
        <v>144</v>
      </c>
      <c r="M18" s="117">
        <v>1159200</v>
      </c>
      <c r="N18" s="116" t="s">
        <v>144</v>
      </c>
      <c r="O18" s="117">
        <v>950625</v>
      </c>
      <c r="P18" s="109"/>
    </row>
    <row r="19" spans="2:16" x14ac:dyDescent="0.6">
      <c r="B19">
        <v>4870</v>
      </c>
      <c r="C19">
        <v>0</v>
      </c>
      <c r="D19">
        <v>14610</v>
      </c>
      <c r="E19">
        <v>9740</v>
      </c>
      <c r="G19" s="89"/>
      <c r="H19" s="116" t="s">
        <v>145</v>
      </c>
      <c r="I19" s="117">
        <v>16889039.060000006</v>
      </c>
      <c r="J19" s="105" t="s">
        <v>145</v>
      </c>
      <c r="K19" s="105">
        <v>9207833.4900000021</v>
      </c>
      <c r="L19" s="116" t="s">
        <v>145</v>
      </c>
      <c r="M19" s="117">
        <v>117816481.45999993</v>
      </c>
      <c r="N19" s="116" t="s">
        <v>145</v>
      </c>
      <c r="O19" s="117">
        <v>101850593</v>
      </c>
      <c r="P19" s="105"/>
    </row>
    <row r="20" spans="2:16" ht="13.75" thickBot="1" x14ac:dyDescent="0.75">
      <c r="B20">
        <v>22662</v>
      </c>
      <c r="C20">
        <v>0</v>
      </c>
      <c r="D20">
        <v>30216</v>
      </c>
      <c r="E20">
        <v>7554</v>
      </c>
      <c r="G20" s="89"/>
      <c r="H20" s="118" t="s">
        <v>146</v>
      </c>
      <c r="I20" s="119">
        <v>700</v>
      </c>
      <c r="J20" s="106" t="s">
        <v>146</v>
      </c>
      <c r="K20" s="106">
        <v>700</v>
      </c>
      <c r="L20" s="118" t="s">
        <v>146</v>
      </c>
      <c r="M20" s="119">
        <v>700</v>
      </c>
      <c r="N20" s="118" t="s">
        <v>146</v>
      </c>
      <c r="O20" s="119">
        <v>700</v>
      </c>
      <c r="P20" s="105"/>
    </row>
    <row r="21" spans="2:16" x14ac:dyDescent="0.6">
      <c r="B21">
        <v>90540</v>
      </c>
      <c r="C21">
        <v>0</v>
      </c>
      <c r="D21">
        <v>352100</v>
      </c>
      <c r="E21">
        <v>261560</v>
      </c>
      <c r="G21" s="89"/>
      <c r="H21" s="89"/>
      <c r="I21" s="89"/>
      <c r="J21" s="89"/>
      <c r="K21" s="89"/>
      <c r="L21" s="89"/>
      <c r="M21" s="89"/>
      <c r="N21" s="89"/>
      <c r="O21" s="89"/>
      <c r="P21" s="89"/>
    </row>
    <row r="22" spans="2:16" x14ac:dyDescent="0.6">
      <c r="B22">
        <v>3303</v>
      </c>
      <c r="C22">
        <v>0</v>
      </c>
      <c r="D22">
        <v>4404</v>
      </c>
      <c r="E22">
        <v>1101</v>
      </c>
      <c r="G22" s="89"/>
      <c r="H22" s="89"/>
      <c r="I22" s="89"/>
      <c r="J22" s="89"/>
      <c r="K22" s="89"/>
      <c r="L22" s="89"/>
      <c r="M22" s="89"/>
      <c r="N22" s="89"/>
      <c r="O22" s="89"/>
      <c r="P22" s="89"/>
    </row>
    <row r="23" spans="2:16" x14ac:dyDescent="0.6">
      <c r="B23">
        <v>1766</v>
      </c>
      <c r="C23">
        <v>0</v>
      </c>
      <c r="D23">
        <v>6181</v>
      </c>
      <c r="E23">
        <v>4415</v>
      </c>
      <c r="G23" s="89"/>
      <c r="H23" s="89"/>
      <c r="I23" s="89"/>
      <c r="J23" s="89"/>
      <c r="K23" s="89"/>
      <c r="L23" s="89"/>
      <c r="M23" s="89"/>
      <c r="N23" s="89"/>
      <c r="O23" s="89"/>
      <c r="P23" s="89"/>
    </row>
    <row r="24" spans="2:16" x14ac:dyDescent="0.6">
      <c r="B24">
        <v>2745</v>
      </c>
      <c r="C24">
        <v>0</v>
      </c>
      <c r="D24">
        <v>8235</v>
      </c>
      <c r="E24">
        <v>5490</v>
      </c>
      <c r="G24" s="89"/>
      <c r="H24" s="89"/>
      <c r="I24" s="89"/>
      <c r="J24" s="89"/>
      <c r="K24" s="89"/>
      <c r="L24" s="89"/>
      <c r="M24" s="89"/>
      <c r="N24" s="89"/>
      <c r="O24" s="89"/>
      <c r="P24" s="89"/>
    </row>
    <row r="25" spans="2:16" x14ac:dyDescent="0.6">
      <c r="B25">
        <v>39400</v>
      </c>
      <c r="C25">
        <v>0</v>
      </c>
      <c r="D25">
        <v>236400</v>
      </c>
      <c r="E25">
        <v>197000</v>
      </c>
      <c r="G25" s="89"/>
      <c r="H25" s="89"/>
      <c r="I25" s="89"/>
      <c r="J25" s="89"/>
      <c r="K25" s="89"/>
      <c r="L25" s="89"/>
      <c r="M25" s="89"/>
      <c r="N25" s="89"/>
      <c r="O25" s="89"/>
      <c r="P25" s="89"/>
    </row>
    <row r="26" spans="2:16" x14ac:dyDescent="0.6">
      <c r="B26">
        <v>12360</v>
      </c>
      <c r="C26">
        <v>0</v>
      </c>
      <c r="D26">
        <v>37080</v>
      </c>
      <c r="E26">
        <v>24720</v>
      </c>
      <c r="G26" s="89"/>
      <c r="H26" s="109"/>
      <c r="I26" s="109"/>
      <c r="J26" s="109"/>
      <c r="K26" s="89"/>
      <c r="L26" s="89"/>
      <c r="M26" s="89"/>
      <c r="N26" s="89"/>
      <c r="O26" s="89"/>
      <c r="P26" s="89"/>
    </row>
    <row r="27" spans="2:16" x14ac:dyDescent="0.6">
      <c r="B27">
        <v>2286</v>
      </c>
      <c r="C27">
        <v>0</v>
      </c>
      <c r="D27">
        <v>8001</v>
      </c>
      <c r="E27">
        <v>5715</v>
      </c>
      <c r="G27" s="89"/>
      <c r="H27" s="113" t="s">
        <v>108</v>
      </c>
    </row>
    <row r="28" spans="2:16" ht="23.75" thickBot="1" x14ac:dyDescent="1.1499999999999999">
      <c r="B28">
        <v>155250</v>
      </c>
      <c r="C28">
        <v>0</v>
      </c>
      <c r="D28">
        <v>603750</v>
      </c>
      <c r="E28">
        <v>448500</v>
      </c>
      <c r="G28" s="89"/>
      <c r="K28" s="111" t="s">
        <v>147</v>
      </c>
    </row>
    <row r="29" spans="2:16" x14ac:dyDescent="0.6">
      <c r="B29">
        <v>8208</v>
      </c>
      <c r="C29">
        <v>0</v>
      </c>
      <c r="D29">
        <v>10944</v>
      </c>
      <c r="E29">
        <v>2736</v>
      </c>
      <c r="G29" s="89"/>
      <c r="H29" s="108" t="s">
        <v>109</v>
      </c>
      <c r="I29" s="108"/>
      <c r="K29" s="89"/>
    </row>
    <row r="30" spans="2:16" ht="18" x14ac:dyDescent="0.8">
      <c r="B30">
        <v>10760</v>
      </c>
      <c r="C30">
        <v>0</v>
      </c>
      <c r="D30">
        <v>32280</v>
      </c>
      <c r="E30">
        <v>21520</v>
      </c>
      <c r="H30" s="105" t="s">
        <v>110</v>
      </c>
      <c r="I30" s="105">
        <v>0.78241244813662303</v>
      </c>
      <c r="K30" s="112" t="s">
        <v>148</v>
      </c>
    </row>
    <row r="31" spans="2:16" ht="18" x14ac:dyDescent="0.8">
      <c r="B31">
        <v>18170</v>
      </c>
      <c r="C31">
        <v>0</v>
      </c>
      <c r="D31">
        <v>36340</v>
      </c>
      <c r="E31">
        <v>18170</v>
      </c>
      <c r="H31" s="105" t="s">
        <v>111</v>
      </c>
      <c r="I31" s="105">
        <v>0.61216923899914377</v>
      </c>
      <c r="K31" s="112" t="s">
        <v>149</v>
      </c>
    </row>
    <row r="32" spans="2:16" x14ac:dyDescent="0.6">
      <c r="B32">
        <v>136170</v>
      </c>
      <c r="C32">
        <v>0</v>
      </c>
      <c r="D32">
        <v>529550</v>
      </c>
      <c r="E32">
        <v>393380</v>
      </c>
      <c r="H32" s="105" t="s">
        <v>112</v>
      </c>
      <c r="I32" s="105">
        <v>0.61161360753639182</v>
      </c>
    </row>
    <row r="33" spans="2:16" x14ac:dyDescent="0.6">
      <c r="B33">
        <v>2986</v>
      </c>
      <c r="C33">
        <v>0</v>
      </c>
      <c r="D33">
        <v>10451</v>
      </c>
      <c r="E33">
        <v>7465</v>
      </c>
      <c r="H33" s="105" t="s">
        <v>113</v>
      </c>
      <c r="I33" s="105">
        <v>26649.923048197925</v>
      </c>
    </row>
    <row r="34" spans="2:16" ht="13.75" thickBot="1" x14ac:dyDescent="0.75">
      <c r="B34">
        <v>9020</v>
      </c>
      <c r="C34">
        <v>0</v>
      </c>
      <c r="D34">
        <v>225500</v>
      </c>
      <c r="E34">
        <v>216480</v>
      </c>
      <c r="H34" s="106" t="s">
        <v>114</v>
      </c>
      <c r="I34" s="106">
        <v>700</v>
      </c>
    </row>
    <row r="35" spans="2:16" x14ac:dyDescent="0.6">
      <c r="B35">
        <v>19449</v>
      </c>
      <c r="C35">
        <v>0</v>
      </c>
      <c r="D35">
        <v>25932</v>
      </c>
      <c r="E35">
        <v>6483</v>
      </c>
    </row>
    <row r="36" spans="2:16" ht="13.75" thickBot="1" x14ac:dyDescent="0.75">
      <c r="B36">
        <v>90540</v>
      </c>
      <c r="C36">
        <v>0</v>
      </c>
      <c r="D36">
        <v>352100</v>
      </c>
      <c r="E36">
        <v>261560</v>
      </c>
      <c r="H36" t="s">
        <v>115</v>
      </c>
    </row>
    <row r="37" spans="2:16" x14ac:dyDescent="0.6">
      <c r="B37">
        <v>13905</v>
      </c>
      <c r="C37">
        <v>0</v>
      </c>
      <c r="D37">
        <v>18540</v>
      </c>
      <c r="E37">
        <v>4635</v>
      </c>
      <c r="H37" s="107"/>
      <c r="I37" s="107" t="s">
        <v>119</v>
      </c>
      <c r="J37" s="107" t="s">
        <v>120</v>
      </c>
      <c r="K37" s="107" t="s">
        <v>121</v>
      </c>
      <c r="L37" s="107" t="s">
        <v>122</v>
      </c>
      <c r="M37" s="107" t="s">
        <v>123</v>
      </c>
    </row>
    <row r="38" spans="2:16" x14ac:dyDescent="0.6">
      <c r="B38">
        <v>14105</v>
      </c>
      <c r="C38">
        <v>0</v>
      </c>
      <c r="D38">
        <v>352625</v>
      </c>
      <c r="E38">
        <v>338520</v>
      </c>
      <c r="H38" s="105" t="s">
        <v>116</v>
      </c>
      <c r="I38" s="105">
        <v>1</v>
      </c>
      <c r="J38" s="105">
        <v>782486028354.46997</v>
      </c>
      <c r="K38" s="105">
        <v>782486028354.46997</v>
      </c>
      <c r="L38" s="105">
        <v>1101.7540942825294</v>
      </c>
      <c r="M38" s="105">
        <v>1.0523857584148236E-145</v>
      </c>
    </row>
    <row r="39" spans="2:16" x14ac:dyDescent="0.6">
      <c r="B39">
        <v>1725</v>
      </c>
      <c r="C39">
        <v>0</v>
      </c>
      <c r="D39">
        <v>43125</v>
      </c>
      <c r="E39">
        <v>41400</v>
      </c>
      <c r="H39" s="105" t="s">
        <v>117</v>
      </c>
      <c r="I39" s="105">
        <v>698</v>
      </c>
      <c r="J39" s="105">
        <v>495732442135.4599</v>
      </c>
      <c r="K39" s="105">
        <v>710218398.47487092</v>
      </c>
      <c r="L39" s="105"/>
      <c r="M39" s="105"/>
    </row>
    <row r="40" spans="2:16" ht="13.75" thickBot="1" x14ac:dyDescent="0.75">
      <c r="B40">
        <v>100050</v>
      </c>
      <c r="C40">
        <v>0</v>
      </c>
      <c r="D40">
        <v>600300</v>
      </c>
      <c r="E40">
        <v>500250</v>
      </c>
      <c r="H40" s="106" t="s">
        <v>98</v>
      </c>
      <c r="I40" s="106">
        <v>699</v>
      </c>
      <c r="J40" s="106">
        <v>1278218470489.9299</v>
      </c>
      <c r="K40" s="106"/>
      <c r="L40" s="106"/>
      <c r="M40" s="106"/>
    </row>
    <row r="41" spans="2:16" ht="13.75" thickBot="1" x14ac:dyDescent="0.75">
      <c r="B41">
        <v>25542</v>
      </c>
      <c r="C41">
        <v>0</v>
      </c>
      <c r="D41">
        <v>34056</v>
      </c>
      <c r="E41">
        <v>8514</v>
      </c>
    </row>
    <row r="42" spans="2:16" x14ac:dyDescent="0.6">
      <c r="B42">
        <v>10890</v>
      </c>
      <c r="C42">
        <v>0</v>
      </c>
      <c r="D42">
        <v>32670</v>
      </c>
      <c r="E42">
        <v>21780</v>
      </c>
      <c r="H42" s="107"/>
      <c r="I42" s="107" t="s">
        <v>124</v>
      </c>
      <c r="J42" s="107" t="s">
        <v>113</v>
      </c>
      <c r="K42" s="107" t="s">
        <v>125</v>
      </c>
      <c r="L42" s="107" t="s">
        <v>126</v>
      </c>
      <c r="M42" s="107" t="s">
        <v>127</v>
      </c>
      <c r="N42" s="107" t="s">
        <v>128</v>
      </c>
      <c r="O42" s="107" t="s">
        <v>129</v>
      </c>
      <c r="P42" s="107" t="s">
        <v>130</v>
      </c>
    </row>
    <row r="43" spans="2:16" x14ac:dyDescent="0.6">
      <c r="B43">
        <v>4440</v>
      </c>
      <c r="C43">
        <v>0</v>
      </c>
      <c r="D43">
        <v>13320</v>
      </c>
      <c r="E43">
        <v>8880</v>
      </c>
      <c r="H43" s="105" t="s">
        <v>118</v>
      </c>
      <c r="I43" s="105">
        <v>149.5104770085818</v>
      </c>
      <c r="J43" s="105">
        <v>1239.5276493542594</v>
      </c>
      <c r="K43" s="105">
        <v>0.12061891244335722</v>
      </c>
      <c r="L43" s="105">
        <v>0.90402759988934878</v>
      </c>
      <c r="M43" s="105">
        <v>-2284.139008468374</v>
      </c>
      <c r="N43" s="105">
        <v>2583.1599624855376</v>
      </c>
      <c r="O43" s="105">
        <v>-2284.139008468374</v>
      </c>
      <c r="P43" s="105">
        <v>2583.1599624855376</v>
      </c>
    </row>
    <row r="44" spans="2:16" ht="13.75" thickBot="1" x14ac:dyDescent="0.75">
      <c r="B44">
        <v>137430</v>
      </c>
      <c r="C44">
        <v>0</v>
      </c>
      <c r="D44">
        <v>534450</v>
      </c>
      <c r="E44">
        <v>397020</v>
      </c>
      <c r="H44" s="106" t="s">
        <v>9</v>
      </c>
      <c r="I44" s="106">
        <v>0.14246208610288952</v>
      </c>
      <c r="J44" s="106">
        <v>4.2919728195558032E-3</v>
      </c>
      <c r="K44" s="106">
        <v>33.19268133613987</v>
      </c>
      <c r="L44" s="106">
        <v>1.0523857584150631E-145</v>
      </c>
      <c r="M44" s="106">
        <v>0.13403536206052183</v>
      </c>
      <c r="N44" s="106">
        <v>0.15088881014525721</v>
      </c>
      <c r="O44" s="106">
        <v>0.13403536206052183</v>
      </c>
      <c r="P44" s="106">
        <v>0.15088881014525721</v>
      </c>
    </row>
    <row r="45" spans="2:16" x14ac:dyDescent="0.6">
      <c r="B45">
        <v>107550</v>
      </c>
      <c r="C45">
        <v>0</v>
      </c>
      <c r="D45">
        <v>645300</v>
      </c>
      <c r="E45">
        <v>537750</v>
      </c>
    </row>
    <row r="46" spans="2:16" x14ac:dyDescent="0.6">
      <c r="B46">
        <v>18170</v>
      </c>
      <c r="C46">
        <v>0</v>
      </c>
      <c r="D46">
        <v>36340</v>
      </c>
      <c r="E46">
        <v>18170</v>
      </c>
    </row>
    <row r="47" spans="2:16" x14ac:dyDescent="0.6">
      <c r="B47">
        <v>247500</v>
      </c>
      <c r="C47">
        <v>0</v>
      </c>
      <c r="D47">
        <v>35585.599999999999</v>
      </c>
      <c r="E47">
        <v>715000</v>
      </c>
    </row>
    <row r="48" spans="2:16" x14ac:dyDescent="0.6">
      <c r="B48">
        <v>17577</v>
      </c>
      <c r="C48">
        <v>0</v>
      </c>
      <c r="D48">
        <v>23436</v>
      </c>
      <c r="E48">
        <v>5859</v>
      </c>
      <c r="H48" t="s">
        <v>131</v>
      </c>
    </row>
    <row r="49" spans="2:10" ht="13.75" thickBot="1" x14ac:dyDescent="0.75">
      <c r="B49">
        <v>21097.5</v>
      </c>
      <c r="C49">
        <v>0</v>
      </c>
      <c r="D49">
        <v>527437.5</v>
      </c>
      <c r="E49">
        <v>506340</v>
      </c>
    </row>
    <row r="50" spans="2:10" x14ac:dyDescent="0.6">
      <c r="B50">
        <v>18990</v>
      </c>
      <c r="C50">
        <v>0</v>
      </c>
      <c r="D50">
        <v>37980</v>
      </c>
      <c r="E50">
        <v>18990</v>
      </c>
      <c r="H50" s="107" t="s">
        <v>132</v>
      </c>
      <c r="I50" s="107" t="s">
        <v>133</v>
      </c>
      <c r="J50" s="107" t="s">
        <v>134</v>
      </c>
    </row>
    <row r="51" spans="2:10" x14ac:dyDescent="0.6">
      <c r="B51">
        <v>3372</v>
      </c>
      <c r="C51">
        <v>0</v>
      </c>
      <c r="D51">
        <v>11802</v>
      </c>
      <c r="E51">
        <v>8430</v>
      </c>
      <c r="H51" s="105">
        <v>1</v>
      </c>
      <c r="I51" s="105">
        <v>4761.0082041591158</v>
      </c>
      <c r="J51" s="105">
        <v>11423.991795840884</v>
      </c>
    </row>
    <row r="52" spans="2:10" x14ac:dyDescent="0.6">
      <c r="B52">
        <v>19269</v>
      </c>
      <c r="C52">
        <v>0</v>
      </c>
      <c r="D52">
        <v>25692</v>
      </c>
      <c r="E52">
        <v>6423</v>
      </c>
      <c r="H52" s="105">
        <v>2</v>
      </c>
      <c r="I52" s="105">
        <v>3913.3587918469229</v>
      </c>
      <c r="J52" s="105">
        <v>9296.6412081530761</v>
      </c>
    </row>
    <row r="53" spans="2:10" x14ac:dyDescent="0.6">
      <c r="B53">
        <v>2286</v>
      </c>
      <c r="C53">
        <v>0</v>
      </c>
      <c r="D53">
        <v>8001</v>
      </c>
      <c r="E53">
        <v>5715</v>
      </c>
      <c r="H53" s="105">
        <v>3</v>
      </c>
      <c r="I53" s="105">
        <v>4803.746829989982</v>
      </c>
      <c r="J53" s="105">
        <v>6086.253170010018</v>
      </c>
    </row>
    <row r="54" spans="2:10" x14ac:dyDescent="0.6">
      <c r="B54">
        <v>3075</v>
      </c>
      <c r="C54">
        <v>0</v>
      </c>
      <c r="D54">
        <v>9225</v>
      </c>
      <c r="E54">
        <v>6150</v>
      </c>
      <c r="H54" s="105">
        <v>4</v>
      </c>
      <c r="I54" s="105">
        <v>2047.1054638990702</v>
      </c>
      <c r="J54" s="105">
        <v>2392.8945361009301</v>
      </c>
    </row>
    <row r="55" spans="2:10" x14ac:dyDescent="0.6">
      <c r="B55">
        <v>7613.8500000000022</v>
      </c>
      <c r="C55">
        <v>276.14999999999998</v>
      </c>
      <c r="D55">
        <v>27338.850000000002</v>
      </c>
      <c r="E55">
        <v>19725</v>
      </c>
      <c r="H55" s="105">
        <v>5</v>
      </c>
      <c r="I55" s="105">
        <v>5427.7307671206381</v>
      </c>
      <c r="J55" s="105">
        <v>6922.2692328793619</v>
      </c>
    </row>
    <row r="56" spans="2:10" x14ac:dyDescent="0.6">
      <c r="B56">
        <v>11135.599999999999</v>
      </c>
      <c r="C56">
        <v>344.4</v>
      </c>
      <c r="D56">
        <v>34095.599999999999</v>
      </c>
      <c r="E56">
        <v>22960</v>
      </c>
      <c r="H56" s="105">
        <v>6</v>
      </c>
      <c r="I56" s="105">
        <v>75590.308172793739</v>
      </c>
      <c r="J56" s="105">
        <v>60579.691827206261</v>
      </c>
    </row>
    <row r="57" spans="2:10" x14ac:dyDescent="0.6">
      <c r="B57">
        <v>1987.8999999999996</v>
      </c>
      <c r="C57">
        <v>72.099999999999994</v>
      </c>
      <c r="D57">
        <v>7137.9</v>
      </c>
      <c r="E57">
        <v>5150</v>
      </c>
      <c r="H57" s="105">
        <v>7</v>
      </c>
      <c r="I57" s="105">
        <v>2117.6241965200006</v>
      </c>
      <c r="J57" s="105">
        <v>2487.3758034799994</v>
      </c>
    </row>
    <row r="58" spans="2:10" x14ac:dyDescent="0.6">
      <c r="B58">
        <v>1233.2700000000004</v>
      </c>
      <c r="C58">
        <v>44.73</v>
      </c>
      <c r="D58">
        <v>4428.2700000000004</v>
      </c>
      <c r="E58">
        <v>3195</v>
      </c>
      <c r="H58" s="105">
        <v>8</v>
      </c>
      <c r="I58" s="105">
        <v>4454.1448706934916</v>
      </c>
      <c r="J58" s="105">
        <v>18207.85512930651</v>
      </c>
    </row>
    <row r="59" spans="2:10" x14ac:dyDescent="0.6">
      <c r="B59">
        <v>2559.1800000000003</v>
      </c>
      <c r="C59">
        <v>92.82</v>
      </c>
      <c r="D59">
        <v>9189.18</v>
      </c>
      <c r="E59">
        <v>6630</v>
      </c>
      <c r="H59" s="105">
        <v>9</v>
      </c>
      <c r="I59" s="105">
        <v>5560.2205071963253</v>
      </c>
      <c r="J59" s="105">
        <v>13429.779492803675</v>
      </c>
    </row>
    <row r="60" spans="2:10" x14ac:dyDescent="0.6">
      <c r="B60">
        <v>16499.04</v>
      </c>
      <c r="C60">
        <v>222.96</v>
      </c>
      <c r="D60">
        <v>22073.040000000001</v>
      </c>
      <c r="E60">
        <v>5574</v>
      </c>
      <c r="H60" s="105">
        <v>10</v>
      </c>
      <c r="I60" s="105">
        <v>5219.109288231567</v>
      </c>
      <c r="J60" s="105">
        <v>4022.6907117684323</v>
      </c>
    </row>
    <row r="61" spans="2:10" x14ac:dyDescent="0.6">
      <c r="B61">
        <v>104665</v>
      </c>
      <c r="C61">
        <v>4235</v>
      </c>
      <c r="D61">
        <v>419265</v>
      </c>
      <c r="E61">
        <v>314600</v>
      </c>
      <c r="H61" s="105">
        <v>11</v>
      </c>
      <c r="I61" s="105">
        <v>5427.7307671206381</v>
      </c>
      <c r="J61" s="105">
        <v>6922.2692328793619</v>
      </c>
    </row>
    <row r="62" spans="2:10" x14ac:dyDescent="0.6">
      <c r="B62">
        <v>4880.9699999999993</v>
      </c>
      <c r="C62">
        <v>177.03</v>
      </c>
      <c r="D62">
        <v>17525.97</v>
      </c>
      <c r="E62">
        <v>12645</v>
      </c>
      <c r="H62" s="105">
        <v>12</v>
      </c>
      <c r="I62" s="105">
        <v>47616.096790415082</v>
      </c>
      <c r="J62" s="105">
        <v>-34288.596790415082</v>
      </c>
    </row>
    <row r="63" spans="2:10" x14ac:dyDescent="0.6">
      <c r="B63">
        <v>12831.599999999999</v>
      </c>
      <c r="C63">
        <v>173.4</v>
      </c>
      <c r="D63">
        <v>17166.599999999999</v>
      </c>
      <c r="E63">
        <v>4335</v>
      </c>
      <c r="H63" s="105">
        <v>13</v>
      </c>
      <c r="I63" s="105">
        <v>41093.114022979033</v>
      </c>
      <c r="J63" s="105">
        <v>6806.8859770209674</v>
      </c>
    </row>
    <row r="64" spans="2:10" x14ac:dyDescent="0.6">
      <c r="B64">
        <v>1237.5</v>
      </c>
      <c r="C64">
        <v>412.5</v>
      </c>
      <c r="D64">
        <v>40837.5</v>
      </c>
      <c r="E64">
        <v>39600</v>
      </c>
      <c r="H64" s="105">
        <v>14</v>
      </c>
      <c r="I64" s="105">
        <v>2289.5759344461881</v>
      </c>
      <c r="J64" s="105">
        <v>2002.4240655538119</v>
      </c>
    </row>
    <row r="65" spans="2:10" x14ac:dyDescent="0.6">
      <c r="B65">
        <v>23718.48</v>
      </c>
      <c r="C65">
        <v>320.52</v>
      </c>
      <c r="D65">
        <v>31731.48</v>
      </c>
      <c r="E65">
        <v>8013</v>
      </c>
      <c r="H65" s="105">
        <v>15</v>
      </c>
      <c r="I65" s="105">
        <v>6293.1879401956921</v>
      </c>
      <c r="J65" s="105">
        <v>-4568.1879401956921</v>
      </c>
    </row>
    <row r="66" spans="2:10" x14ac:dyDescent="0.6">
      <c r="B66">
        <v>6802.08</v>
      </c>
      <c r="C66">
        <v>91.92</v>
      </c>
      <c r="D66">
        <v>9100.08</v>
      </c>
      <c r="E66">
        <v>2298</v>
      </c>
      <c r="H66" s="105">
        <v>16</v>
      </c>
      <c r="I66" s="105">
        <v>1463.7232213077375</v>
      </c>
      <c r="J66" s="105">
        <v>1611.2767786922625</v>
      </c>
    </row>
    <row r="67" spans="2:10" x14ac:dyDescent="0.6">
      <c r="B67">
        <v>23218</v>
      </c>
      <c r="C67">
        <v>1482</v>
      </c>
      <c r="D67">
        <v>146718</v>
      </c>
      <c r="E67">
        <v>123500</v>
      </c>
      <c r="H67" s="105">
        <v>17</v>
      </c>
      <c r="I67" s="105">
        <v>981.48905984945657</v>
      </c>
      <c r="J67" s="105">
        <v>1938.5109401505433</v>
      </c>
    </row>
    <row r="68" spans="2:10" x14ac:dyDescent="0.6">
      <c r="B68">
        <v>120840.5</v>
      </c>
      <c r="C68">
        <v>4889.5</v>
      </c>
      <c r="D68">
        <v>484060.5</v>
      </c>
      <c r="E68">
        <v>363220</v>
      </c>
      <c r="H68" s="105">
        <v>18</v>
      </c>
      <c r="I68" s="105">
        <v>2230.8815549717979</v>
      </c>
      <c r="J68" s="105">
        <v>2639.1184450282021</v>
      </c>
    </row>
    <row r="69" spans="2:10" x14ac:dyDescent="0.6">
      <c r="B69">
        <v>186407.5</v>
      </c>
      <c r="C69">
        <v>7542.5</v>
      </c>
      <c r="D69">
        <v>746707.5</v>
      </c>
      <c r="E69">
        <v>560300</v>
      </c>
      <c r="H69" s="105">
        <v>19</v>
      </c>
      <c r="I69" s="105">
        <v>4454.1448706934916</v>
      </c>
      <c r="J69" s="105">
        <v>18207.85512930651</v>
      </c>
    </row>
    <row r="70" spans="2:10" x14ac:dyDescent="0.6">
      <c r="B70">
        <v>10737.900000000001</v>
      </c>
      <c r="C70">
        <v>332.1</v>
      </c>
      <c r="D70">
        <v>32877.9</v>
      </c>
      <c r="E70">
        <v>22140</v>
      </c>
      <c r="H70" s="105">
        <v>20</v>
      </c>
      <c r="I70" s="105">
        <v>50310.410993835983</v>
      </c>
      <c r="J70" s="105">
        <v>40229.589006164017</v>
      </c>
    </row>
    <row r="71" spans="2:10" x14ac:dyDescent="0.6">
      <c r="B71">
        <v>108147</v>
      </c>
      <c r="C71">
        <v>6903</v>
      </c>
      <c r="D71">
        <v>683397</v>
      </c>
      <c r="E71">
        <v>575250</v>
      </c>
      <c r="H71" s="105">
        <v>21</v>
      </c>
      <c r="I71" s="105">
        <v>776.91350420570723</v>
      </c>
      <c r="J71" s="105">
        <v>2526.0864957942927</v>
      </c>
    </row>
    <row r="72" spans="2:10" x14ac:dyDescent="0.6">
      <c r="B72">
        <v>13479.899999999998</v>
      </c>
      <c r="C72">
        <v>275.10000000000002</v>
      </c>
      <c r="D72">
        <v>27234.899999999998</v>
      </c>
      <c r="E72">
        <v>13755</v>
      </c>
      <c r="H72" s="105">
        <v>22</v>
      </c>
      <c r="I72" s="105">
        <v>1030.0686312105418</v>
      </c>
      <c r="J72" s="105">
        <v>735.93136878945825</v>
      </c>
    </row>
    <row r="73" spans="2:10" x14ac:dyDescent="0.6">
      <c r="B73">
        <v>3531.8999999999996</v>
      </c>
      <c r="C73">
        <v>128.1</v>
      </c>
      <c r="D73">
        <v>12681.9</v>
      </c>
      <c r="E73">
        <v>9150</v>
      </c>
      <c r="H73" s="105">
        <v>23</v>
      </c>
      <c r="I73" s="105">
        <v>1322.6857560658771</v>
      </c>
      <c r="J73" s="105">
        <v>1422.3142439341229</v>
      </c>
    </row>
    <row r="74" spans="2:10" x14ac:dyDescent="0.6">
      <c r="B74">
        <v>117406</v>
      </c>
      <c r="C74">
        <v>7494</v>
      </c>
      <c r="D74">
        <v>741906</v>
      </c>
      <c r="E74">
        <v>624500</v>
      </c>
      <c r="H74" s="105">
        <v>24</v>
      </c>
      <c r="I74" s="105">
        <v>33827.547631731664</v>
      </c>
      <c r="J74" s="105">
        <v>5572.4523682683357</v>
      </c>
    </row>
    <row r="75" spans="2:10" x14ac:dyDescent="0.6">
      <c r="B75">
        <v>2486.25</v>
      </c>
      <c r="C75">
        <v>828.75</v>
      </c>
      <c r="D75">
        <v>82046.25</v>
      </c>
      <c r="E75">
        <v>79560</v>
      </c>
      <c r="H75" s="105">
        <v>25</v>
      </c>
      <c r="I75" s="105">
        <v>5432.0046297037252</v>
      </c>
      <c r="J75" s="105">
        <v>6927.9953702962748</v>
      </c>
    </row>
    <row r="76" spans="2:10" x14ac:dyDescent="0.6">
      <c r="B76">
        <v>7342.9000000000015</v>
      </c>
      <c r="C76">
        <v>227.1</v>
      </c>
      <c r="D76">
        <v>22482.9</v>
      </c>
      <c r="E76">
        <v>15140</v>
      </c>
      <c r="H76" s="105">
        <v>26</v>
      </c>
      <c r="I76" s="105">
        <v>1289.3496279178009</v>
      </c>
      <c r="J76" s="105">
        <v>996.65037208219906</v>
      </c>
    </row>
    <row r="77" spans="2:10" x14ac:dyDescent="0.6">
      <c r="B77">
        <v>8670.5249999999978</v>
      </c>
      <c r="C77">
        <v>314.47500000000002</v>
      </c>
      <c r="D77">
        <v>31133.024999999998</v>
      </c>
      <c r="E77">
        <v>22462.5</v>
      </c>
      <c r="H77" s="105">
        <v>27</v>
      </c>
      <c r="I77" s="105">
        <v>86160.994961628137</v>
      </c>
      <c r="J77" s="105">
        <v>69089.005038371863</v>
      </c>
    </row>
    <row r="78" spans="2:10" x14ac:dyDescent="0.6">
      <c r="B78">
        <v>2726.25</v>
      </c>
      <c r="C78">
        <v>908.75</v>
      </c>
      <c r="D78">
        <v>89966.25</v>
      </c>
      <c r="E78">
        <v>87240</v>
      </c>
      <c r="H78" s="105">
        <v>28</v>
      </c>
      <c r="I78" s="105">
        <v>1708.6155473186047</v>
      </c>
      <c r="J78" s="105">
        <v>6499.3844526813955</v>
      </c>
    </row>
    <row r="79" spans="2:10" x14ac:dyDescent="0.6">
      <c r="B79">
        <v>2951.25</v>
      </c>
      <c r="C79">
        <v>983.75</v>
      </c>
      <c r="D79">
        <v>97391.25</v>
      </c>
      <c r="E79">
        <v>94440</v>
      </c>
      <c r="H79" s="105">
        <v>29</v>
      </c>
      <c r="I79" s="105">
        <v>4748.1866164098556</v>
      </c>
      <c r="J79" s="105">
        <v>6011.8133835901444</v>
      </c>
    </row>
    <row r="80" spans="2:10" x14ac:dyDescent="0.6">
      <c r="B80">
        <v>6836.25</v>
      </c>
      <c r="C80">
        <v>2278.75</v>
      </c>
      <c r="D80">
        <v>225596.25</v>
      </c>
      <c r="E80">
        <v>218760</v>
      </c>
      <c r="H80" s="105">
        <v>30</v>
      </c>
      <c r="I80" s="105">
        <v>5326.582685987587</v>
      </c>
      <c r="J80" s="105">
        <v>12843.417314012413</v>
      </c>
    </row>
    <row r="81" spans="2:10" x14ac:dyDescent="0.6">
      <c r="B81">
        <v>3622.9500000000007</v>
      </c>
      <c r="C81">
        <v>112.05</v>
      </c>
      <c r="D81">
        <v>11092.95</v>
      </c>
      <c r="E81">
        <v>7470</v>
      </c>
      <c r="H81" s="105">
        <v>31</v>
      </c>
      <c r="I81" s="105">
        <v>75590.308172793739</v>
      </c>
      <c r="J81" s="105">
        <v>60579.691827206261</v>
      </c>
    </row>
    <row r="82" spans="2:10" x14ac:dyDescent="0.6">
      <c r="B82">
        <v>6802.08</v>
      </c>
      <c r="C82">
        <v>91.92</v>
      </c>
      <c r="D82">
        <v>9100.08</v>
      </c>
      <c r="E82">
        <v>2298</v>
      </c>
      <c r="H82" s="105">
        <v>32</v>
      </c>
      <c r="I82" s="105">
        <v>1638.3817388698801</v>
      </c>
      <c r="J82" s="105">
        <v>1347.6182611301199</v>
      </c>
    </row>
    <row r="83" spans="2:10" x14ac:dyDescent="0.6">
      <c r="B83">
        <v>136535</v>
      </c>
      <c r="C83">
        <v>8715</v>
      </c>
      <c r="D83">
        <v>862785</v>
      </c>
      <c r="E83">
        <v>726250</v>
      </c>
      <c r="H83" s="105">
        <v>33</v>
      </c>
      <c r="I83" s="105">
        <v>32274.710893210169</v>
      </c>
      <c r="J83" s="105">
        <v>-23254.710893210169</v>
      </c>
    </row>
    <row r="84" spans="2:10" x14ac:dyDescent="0.6">
      <c r="B84">
        <v>186407.5</v>
      </c>
      <c r="C84">
        <v>7542.5</v>
      </c>
      <c r="D84">
        <v>746707.5</v>
      </c>
      <c r="E84">
        <v>560300</v>
      </c>
      <c r="H84" s="105">
        <v>34</v>
      </c>
      <c r="I84" s="105">
        <v>3843.837293828713</v>
      </c>
      <c r="J84" s="105">
        <v>15605.162706171286</v>
      </c>
    </row>
    <row r="85" spans="2:10" x14ac:dyDescent="0.6">
      <c r="B85">
        <v>37867.200000000004</v>
      </c>
      <c r="C85">
        <v>772.80000000000007</v>
      </c>
      <c r="D85">
        <v>76507.200000000012</v>
      </c>
      <c r="E85">
        <v>38640</v>
      </c>
      <c r="H85" s="105">
        <v>35</v>
      </c>
      <c r="I85" s="105">
        <v>50310.410993835983</v>
      </c>
      <c r="J85" s="105">
        <v>40229.589006164017</v>
      </c>
    </row>
    <row r="86" spans="2:10" x14ac:dyDescent="0.6">
      <c r="B86">
        <v>698.65999999999985</v>
      </c>
      <c r="C86">
        <v>25.34</v>
      </c>
      <c r="D86">
        <v>2508.66</v>
      </c>
      <c r="E86">
        <v>1810</v>
      </c>
      <c r="H86" s="105">
        <v>36</v>
      </c>
      <c r="I86" s="105">
        <v>2790.7575533561535</v>
      </c>
      <c r="J86" s="105">
        <v>11114.242446643846</v>
      </c>
    </row>
    <row r="87" spans="2:10" x14ac:dyDescent="0.6">
      <c r="B87">
        <v>3461.25</v>
      </c>
      <c r="C87">
        <v>1153.75</v>
      </c>
      <c r="D87">
        <v>114221.25</v>
      </c>
      <c r="E87">
        <v>110760</v>
      </c>
      <c r="H87" s="105">
        <v>37</v>
      </c>
      <c r="I87" s="105">
        <v>50385.20358904</v>
      </c>
      <c r="J87" s="105">
        <v>-36280.20358904</v>
      </c>
    </row>
    <row r="88" spans="2:10" x14ac:dyDescent="0.6">
      <c r="B88">
        <v>2486.25</v>
      </c>
      <c r="C88">
        <v>828.75</v>
      </c>
      <c r="D88">
        <v>82046.25</v>
      </c>
      <c r="E88">
        <v>79560</v>
      </c>
      <c r="H88" s="105">
        <v>38</v>
      </c>
      <c r="I88" s="105">
        <v>6293.1879401956921</v>
      </c>
      <c r="J88" s="105">
        <v>-4568.1879401956921</v>
      </c>
    </row>
    <row r="89" spans="2:10" x14ac:dyDescent="0.6">
      <c r="B89">
        <v>4037.5599999999995</v>
      </c>
      <c r="C89">
        <v>146.44</v>
      </c>
      <c r="D89">
        <v>14497.56</v>
      </c>
      <c r="E89">
        <v>10460</v>
      </c>
      <c r="H89" s="105">
        <v>39</v>
      </c>
      <c r="I89" s="105">
        <v>85669.500764573168</v>
      </c>
      <c r="J89" s="105">
        <v>14380.499235426832</v>
      </c>
    </row>
    <row r="90" spans="2:10" x14ac:dyDescent="0.6">
      <c r="B90">
        <v>507.58999999999992</v>
      </c>
      <c r="C90">
        <v>18.41</v>
      </c>
      <c r="D90">
        <v>1822.59</v>
      </c>
      <c r="E90">
        <v>1315</v>
      </c>
      <c r="H90" s="105">
        <v>40</v>
      </c>
      <c r="I90" s="105">
        <v>5001.1992813285869</v>
      </c>
      <c r="J90" s="105">
        <v>20540.800718671413</v>
      </c>
    </row>
    <row r="91" spans="2:10" x14ac:dyDescent="0.6">
      <c r="B91">
        <v>81612.75</v>
      </c>
      <c r="C91">
        <v>3302.25</v>
      </c>
      <c r="D91">
        <v>326922.75</v>
      </c>
      <c r="E91">
        <v>245310</v>
      </c>
      <c r="H91" s="105">
        <v>41</v>
      </c>
      <c r="I91" s="105">
        <v>4803.746829989982</v>
      </c>
      <c r="J91" s="105">
        <v>6086.253170010018</v>
      </c>
    </row>
    <row r="92" spans="2:10" x14ac:dyDescent="0.6">
      <c r="B92">
        <v>2726.25</v>
      </c>
      <c r="C92">
        <v>908.75</v>
      </c>
      <c r="D92">
        <v>89966.25</v>
      </c>
      <c r="E92">
        <v>87240</v>
      </c>
      <c r="H92" s="105">
        <v>42</v>
      </c>
      <c r="I92" s="105">
        <v>2047.1054638990702</v>
      </c>
      <c r="J92" s="105">
        <v>2392.8945361009301</v>
      </c>
    </row>
    <row r="93" spans="2:10" x14ac:dyDescent="0.6">
      <c r="B93">
        <v>2951.25</v>
      </c>
      <c r="C93">
        <v>983.75</v>
      </c>
      <c r="D93">
        <v>97391.25</v>
      </c>
      <c r="E93">
        <v>94440</v>
      </c>
      <c r="H93" s="105">
        <v>43</v>
      </c>
      <c r="I93" s="105">
        <v>76288.372394697886</v>
      </c>
      <c r="J93" s="105">
        <v>61141.627605302114</v>
      </c>
    </row>
    <row r="94" spans="2:10" x14ac:dyDescent="0.6">
      <c r="B94">
        <v>46342</v>
      </c>
      <c r="C94">
        <v>2958</v>
      </c>
      <c r="D94">
        <v>292842</v>
      </c>
      <c r="E94">
        <v>246500</v>
      </c>
      <c r="H94" s="105">
        <v>44</v>
      </c>
      <c r="I94" s="105">
        <v>92080.294639203174</v>
      </c>
      <c r="J94" s="105">
        <v>15469.705360796826</v>
      </c>
    </row>
    <row r="95" spans="2:10" x14ac:dyDescent="0.6">
      <c r="B95">
        <v>23218</v>
      </c>
      <c r="C95">
        <v>1482</v>
      </c>
      <c r="D95">
        <v>146718</v>
      </c>
      <c r="E95">
        <v>123500</v>
      </c>
      <c r="H95" s="105">
        <v>45</v>
      </c>
      <c r="I95" s="105">
        <v>5326.582685987587</v>
      </c>
      <c r="J95" s="105">
        <v>12843.417314012413</v>
      </c>
    </row>
    <row r="96" spans="2:10" x14ac:dyDescent="0.6">
      <c r="B96">
        <v>120840.5</v>
      </c>
      <c r="C96">
        <v>4889.5</v>
      </c>
      <c r="D96">
        <v>484060.5</v>
      </c>
      <c r="E96">
        <v>363220</v>
      </c>
      <c r="H96" s="105">
        <v>46</v>
      </c>
      <c r="I96" s="105">
        <v>5219.109288231567</v>
      </c>
      <c r="J96" s="105">
        <v>242280.89071176844</v>
      </c>
    </row>
    <row r="97" spans="2:10" x14ac:dyDescent="0.6">
      <c r="B97">
        <v>6540</v>
      </c>
      <c r="C97">
        <v>2180</v>
      </c>
      <c r="D97">
        <v>215820</v>
      </c>
      <c r="E97">
        <v>209280</v>
      </c>
      <c r="H97" s="105">
        <v>47</v>
      </c>
      <c r="I97" s="105">
        <v>3488.2519269159006</v>
      </c>
      <c r="J97" s="105">
        <v>14088.7480730841</v>
      </c>
    </row>
    <row r="98" spans="2:10" x14ac:dyDescent="0.6">
      <c r="B98">
        <v>17662.32</v>
      </c>
      <c r="C98">
        <v>238.68</v>
      </c>
      <c r="D98">
        <v>23629.32</v>
      </c>
      <c r="E98">
        <v>5967</v>
      </c>
      <c r="H98" s="105">
        <v>48</v>
      </c>
      <c r="I98" s="105">
        <v>75289.357015901362</v>
      </c>
      <c r="J98" s="105">
        <v>-54191.857015901362</v>
      </c>
    </row>
    <row r="99" spans="2:10" x14ac:dyDescent="0.6">
      <c r="B99">
        <v>1556.8500000000004</v>
      </c>
      <c r="C99">
        <v>48.15</v>
      </c>
      <c r="D99">
        <v>4766.8500000000004</v>
      </c>
      <c r="E99">
        <v>3210</v>
      </c>
      <c r="H99" s="105">
        <v>49</v>
      </c>
      <c r="I99" s="105">
        <v>5560.2205071963253</v>
      </c>
      <c r="J99" s="105">
        <v>13429.779492803675</v>
      </c>
    </row>
    <row r="100" spans="2:10" x14ac:dyDescent="0.6">
      <c r="B100">
        <v>1856.25</v>
      </c>
      <c r="C100">
        <v>1856.25</v>
      </c>
      <c r="D100">
        <v>90956.25</v>
      </c>
      <c r="E100">
        <v>89100</v>
      </c>
      <c r="H100" s="105">
        <v>50</v>
      </c>
      <c r="I100" s="105">
        <v>1830.8480171948838</v>
      </c>
      <c r="J100" s="105">
        <v>1541.1519828051162</v>
      </c>
    </row>
    <row r="101" spans="2:10" x14ac:dyDescent="0.6">
      <c r="B101">
        <v>11344.2</v>
      </c>
      <c r="C101">
        <v>310.8</v>
      </c>
      <c r="D101">
        <v>15229.2</v>
      </c>
      <c r="E101">
        <v>3885</v>
      </c>
      <c r="H101" s="105">
        <v>51</v>
      </c>
      <c r="I101" s="105">
        <v>3809.6463931640192</v>
      </c>
      <c r="J101" s="105">
        <v>15459.353606835981</v>
      </c>
    </row>
    <row r="102" spans="2:10" x14ac:dyDescent="0.6">
      <c r="B102">
        <v>9416</v>
      </c>
      <c r="C102">
        <v>1284</v>
      </c>
      <c r="D102">
        <v>62916</v>
      </c>
      <c r="E102">
        <v>53500</v>
      </c>
      <c r="H102" s="105">
        <v>52</v>
      </c>
      <c r="I102" s="105">
        <v>1289.3496279178009</v>
      </c>
      <c r="J102" s="105">
        <v>996.65037208219906</v>
      </c>
    </row>
    <row r="103" spans="2:10" x14ac:dyDescent="0.6">
      <c r="B103">
        <v>3989.7000000000007</v>
      </c>
      <c r="C103">
        <v>300.3</v>
      </c>
      <c r="D103">
        <v>14714.7</v>
      </c>
      <c r="E103">
        <v>10725</v>
      </c>
      <c r="H103" s="105">
        <v>53</v>
      </c>
      <c r="I103" s="105">
        <v>1463.7232213077375</v>
      </c>
      <c r="J103" s="105">
        <v>1611.2767786922625</v>
      </c>
    </row>
    <row r="104" spans="2:10" x14ac:dyDescent="0.6">
      <c r="B104">
        <v>236716</v>
      </c>
      <c r="C104">
        <v>19964</v>
      </c>
      <c r="D104">
        <v>978236</v>
      </c>
      <c r="E104">
        <v>741520</v>
      </c>
      <c r="H104" s="105">
        <v>54</v>
      </c>
      <c r="I104" s="105">
        <v>4044.2600796625634</v>
      </c>
      <c r="J104" s="105">
        <v>3569.5899203374388</v>
      </c>
    </row>
    <row r="105" spans="2:10" x14ac:dyDescent="0.6">
      <c r="B105">
        <v>10003.92</v>
      </c>
      <c r="C105">
        <v>274.08</v>
      </c>
      <c r="D105">
        <v>13429.92</v>
      </c>
      <c r="E105">
        <v>3426</v>
      </c>
      <c r="H105" s="105">
        <v>55</v>
      </c>
      <c r="I105" s="105">
        <v>5006.8407799382612</v>
      </c>
      <c r="J105" s="105">
        <v>6128.7592200617373</v>
      </c>
    </row>
    <row r="106" spans="2:10" x14ac:dyDescent="0.6">
      <c r="B106">
        <v>15033.599999999999</v>
      </c>
      <c r="C106">
        <v>626.4</v>
      </c>
      <c r="D106">
        <v>30693.599999999999</v>
      </c>
      <c r="E106">
        <v>15660</v>
      </c>
      <c r="H106" s="105">
        <v>56</v>
      </c>
      <c r="I106" s="105">
        <v>1166.3906014023969</v>
      </c>
      <c r="J106" s="105">
        <v>821.50939859760274</v>
      </c>
    </row>
    <row r="107" spans="2:10" x14ac:dyDescent="0.6">
      <c r="B107">
        <v>6044.4</v>
      </c>
      <c r="C107">
        <v>165.6</v>
      </c>
      <c r="D107">
        <v>8114.4</v>
      </c>
      <c r="E107">
        <v>2070</v>
      </c>
      <c r="H107" s="105">
        <v>57</v>
      </c>
      <c r="I107" s="105">
        <v>780.37105903542442</v>
      </c>
      <c r="J107" s="105">
        <v>452.89894096457601</v>
      </c>
    </row>
    <row r="108" spans="2:10" x14ac:dyDescent="0.6">
      <c r="B108">
        <v>4150</v>
      </c>
      <c r="C108">
        <v>4150</v>
      </c>
      <c r="D108">
        <v>203350</v>
      </c>
      <c r="E108">
        <v>199200</v>
      </c>
      <c r="H108" s="105">
        <v>58</v>
      </c>
      <c r="I108" s="105">
        <v>1458.6202293835322</v>
      </c>
      <c r="J108" s="105">
        <v>1100.5597706164681</v>
      </c>
    </row>
    <row r="109" spans="2:10" x14ac:dyDescent="0.6">
      <c r="B109">
        <v>11106.099999999999</v>
      </c>
      <c r="C109">
        <v>708.9</v>
      </c>
      <c r="D109">
        <v>34736.1</v>
      </c>
      <c r="E109">
        <v>23630</v>
      </c>
      <c r="H109" s="105">
        <v>59</v>
      </c>
      <c r="I109" s="105">
        <v>3294.0818020411066</v>
      </c>
      <c r="J109" s="105">
        <v>13204.958197958895</v>
      </c>
    </row>
    <row r="110" spans="2:10" x14ac:dyDescent="0.6">
      <c r="B110">
        <v>40392</v>
      </c>
      <c r="C110">
        <v>5508</v>
      </c>
      <c r="D110">
        <v>269892</v>
      </c>
      <c r="E110">
        <v>229500</v>
      </c>
      <c r="H110" s="105">
        <v>60</v>
      </c>
      <c r="I110" s="105">
        <v>59878.877006936556</v>
      </c>
      <c r="J110" s="105">
        <v>44786.122993063444</v>
      </c>
    </row>
    <row r="111" spans="2:10" x14ac:dyDescent="0.6">
      <c r="B111">
        <v>76032</v>
      </c>
      <c r="C111">
        <v>10368</v>
      </c>
      <c r="D111">
        <v>508032</v>
      </c>
      <c r="E111">
        <v>432000</v>
      </c>
      <c r="H111" s="105">
        <v>61</v>
      </c>
      <c r="I111" s="105">
        <v>2646.2967241852407</v>
      </c>
      <c r="J111" s="105">
        <v>2234.6732758147587</v>
      </c>
    </row>
    <row r="112" spans="2:10" x14ac:dyDescent="0.6">
      <c r="B112">
        <v>10003.92</v>
      </c>
      <c r="C112">
        <v>274.08</v>
      </c>
      <c r="D112">
        <v>13429.92</v>
      </c>
      <c r="E112">
        <v>3426</v>
      </c>
      <c r="H112" s="105">
        <v>62</v>
      </c>
      <c r="I112" s="105">
        <v>2595.1001243024448</v>
      </c>
      <c r="J112" s="105">
        <v>10236.499875697555</v>
      </c>
    </row>
    <row r="113" spans="2:10" x14ac:dyDescent="0.6">
      <c r="B113">
        <v>1655</v>
      </c>
      <c r="C113">
        <v>1655</v>
      </c>
      <c r="D113">
        <v>81095</v>
      </c>
      <c r="E113">
        <v>79440</v>
      </c>
      <c r="H113" s="105">
        <v>63</v>
      </c>
      <c r="I113" s="105">
        <v>5967.3059182353327</v>
      </c>
      <c r="J113" s="105">
        <v>-4729.8059182353327</v>
      </c>
    </row>
    <row r="114" spans="2:10" x14ac:dyDescent="0.6">
      <c r="B114">
        <v>11344.2</v>
      </c>
      <c r="C114">
        <v>310.8</v>
      </c>
      <c r="D114">
        <v>15229.2</v>
      </c>
      <c r="E114">
        <v>3885</v>
      </c>
      <c r="H114" s="105">
        <v>64</v>
      </c>
      <c r="I114" s="105">
        <v>4670.0433129406983</v>
      </c>
      <c r="J114" s="105">
        <v>19048.4366870593</v>
      </c>
    </row>
    <row r="115" spans="2:10" x14ac:dyDescent="0.6">
      <c r="B115">
        <v>2022.5</v>
      </c>
      <c r="C115">
        <v>2022.5</v>
      </c>
      <c r="D115">
        <v>99102.5</v>
      </c>
      <c r="E115">
        <v>97080</v>
      </c>
      <c r="H115" s="105">
        <v>65</v>
      </c>
      <c r="I115" s="105">
        <v>1445.9268575117646</v>
      </c>
      <c r="J115" s="105">
        <v>5356.1531424882351</v>
      </c>
    </row>
    <row r="116" spans="2:10" x14ac:dyDescent="0.6">
      <c r="B116">
        <v>5362.5</v>
      </c>
      <c r="C116">
        <v>5362.5</v>
      </c>
      <c r="D116">
        <v>262762.5</v>
      </c>
      <c r="E116">
        <v>257400</v>
      </c>
      <c r="H116" s="105">
        <v>66</v>
      </c>
      <c r="I116" s="105">
        <v>21051.262825852325</v>
      </c>
      <c r="J116" s="105">
        <v>2166.7371741476745</v>
      </c>
    </row>
    <row r="117" spans="2:10" x14ac:dyDescent="0.6">
      <c r="B117">
        <v>15636.599999999999</v>
      </c>
      <c r="C117">
        <v>428.4</v>
      </c>
      <c r="D117">
        <v>20991.599999999999</v>
      </c>
      <c r="E117">
        <v>5355</v>
      </c>
      <c r="H117" s="105">
        <v>67</v>
      </c>
      <c r="I117" s="105">
        <v>69109.779107016337</v>
      </c>
      <c r="J117" s="105">
        <v>51730.720892983663</v>
      </c>
    </row>
    <row r="118" spans="2:10" x14ac:dyDescent="0.6">
      <c r="B118">
        <v>84304</v>
      </c>
      <c r="C118">
        <v>11496</v>
      </c>
      <c r="D118">
        <v>563304</v>
      </c>
      <c r="E118">
        <v>479000</v>
      </c>
      <c r="H118" s="105">
        <v>68</v>
      </c>
      <c r="I118" s="105">
        <v>106527.01863568195</v>
      </c>
      <c r="J118" s="105">
        <v>79880.481364318053</v>
      </c>
    </row>
    <row r="119" spans="2:10" x14ac:dyDescent="0.6">
      <c r="B119">
        <v>236716</v>
      </c>
      <c r="C119">
        <v>19964</v>
      </c>
      <c r="D119">
        <v>978236</v>
      </c>
      <c r="E119">
        <v>741520</v>
      </c>
      <c r="H119" s="105">
        <v>69</v>
      </c>
      <c r="I119" s="105">
        <v>4833.364697690773</v>
      </c>
      <c r="J119" s="105">
        <v>5904.5353023092284</v>
      </c>
    </row>
    <row r="120" spans="2:10" x14ac:dyDescent="0.6">
      <c r="B120">
        <v>6822.5</v>
      </c>
      <c r="C120">
        <v>6822.5</v>
      </c>
      <c r="D120">
        <v>334302.5</v>
      </c>
      <c r="E120">
        <v>327480</v>
      </c>
      <c r="H120" s="105">
        <v>70</v>
      </c>
      <c r="I120" s="105">
        <v>97507.672733464977</v>
      </c>
      <c r="J120" s="105">
        <v>10639.327266535023</v>
      </c>
    </row>
    <row r="121" spans="2:10" x14ac:dyDescent="0.6">
      <c r="B121">
        <v>9047.5</v>
      </c>
      <c r="C121">
        <v>577.5</v>
      </c>
      <c r="D121">
        <v>28297.5</v>
      </c>
      <c r="E121">
        <v>19250</v>
      </c>
      <c r="H121" s="105">
        <v>71</v>
      </c>
      <c r="I121" s="105">
        <v>4029.4511458121674</v>
      </c>
      <c r="J121" s="105">
        <v>9450.4488541878309</v>
      </c>
    </row>
    <row r="122" spans="2:10" x14ac:dyDescent="0.6">
      <c r="B122">
        <v>3744.1800000000003</v>
      </c>
      <c r="C122">
        <v>281.82</v>
      </c>
      <c r="D122">
        <v>13809.18</v>
      </c>
      <c r="E122">
        <v>10065</v>
      </c>
      <c r="H122" s="105">
        <v>72</v>
      </c>
      <c r="I122" s="105">
        <v>1956.2004067568164</v>
      </c>
      <c r="J122" s="105">
        <v>1575.6995932431832</v>
      </c>
    </row>
    <row r="123" spans="2:10" x14ac:dyDescent="0.6">
      <c r="B123">
        <v>9241.7999999999993</v>
      </c>
      <c r="C123">
        <v>253.2</v>
      </c>
      <c r="D123">
        <v>12406.8</v>
      </c>
      <c r="E123">
        <v>3165</v>
      </c>
      <c r="H123" s="105">
        <v>73</v>
      </c>
      <c r="I123" s="105">
        <v>105842.98692925894</v>
      </c>
      <c r="J123" s="105">
        <v>11563.013070741057</v>
      </c>
    </row>
    <row r="124" spans="2:10" x14ac:dyDescent="0.6">
      <c r="B124">
        <v>9495.84</v>
      </c>
      <c r="C124">
        <v>260.16000000000003</v>
      </c>
      <c r="D124">
        <v>12747.84</v>
      </c>
      <c r="E124">
        <v>3252</v>
      </c>
      <c r="H124" s="105">
        <v>74</v>
      </c>
      <c r="I124" s="105">
        <v>11837.990408927781</v>
      </c>
      <c r="J124" s="105">
        <v>-9351.7404089277807</v>
      </c>
    </row>
    <row r="125" spans="2:10" x14ac:dyDescent="0.6">
      <c r="B125">
        <v>15033.599999999999</v>
      </c>
      <c r="C125">
        <v>626.4</v>
      </c>
      <c r="D125">
        <v>30693.599999999999</v>
      </c>
      <c r="E125">
        <v>15660</v>
      </c>
      <c r="H125" s="105">
        <v>75</v>
      </c>
      <c r="I125" s="105">
        <v>3352.4713126512365</v>
      </c>
      <c r="J125" s="105">
        <v>3990.4286873487649</v>
      </c>
    </row>
    <row r="126" spans="2:10" x14ac:dyDescent="0.6">
      <c r="B126">
        <v>246178</v>
      </c>
      <c r="C126">
        <v>20762</v>
      </c>
      <c r="D126">
        <v>1017338</v>
      </c>
      <c r="E126">
        <v>771160</v>
      </c>
      <c r="H126" s="105">
        <v>76</v>
      </c>
      <c r="I126" s="105">
        <v>4584.7861652019938</v>
      </c>
      <c r="J126" s="105">
        <v>4085.7388347980041</v>
      </c>
    </row>
    <row r="127" spans="2:10" x14ac:dyDescent="0.6">
      <c r="B127">
        <v>238791</v>
      </c>
      <c r="C127">
        <v>20139</v>
      </c>
      <c r="D127">
        <v>986811</v>
      </c>
      <c r="E127">
        <v>748020</v>
      </c>
      <c r="H127" s="105">
        <v>77</v>
      </c>
      <c r="I127" s="105">
        <v>12966.290130862666</v>
      </c>
      <c r="J127" s="105">
        <v>-10240.040130862666</v>
      </c>
    </row>
    <row r="128" spans="2:10" x14ac:dyDescent="0.6">
      <c r="B128">
        <v>2022.5</v>
      </c>
      <c r="C128">
        <v>2022.5</v>
      </c>
      <c r="D128">
        <v>99102.5</v>
      </c>
      <c r="E128">
        <v>97080</v>
      </c>
      <c r="H128" s="105">
        <v>78</v>
      </c>
      <c r="I128" s="105">
        <v>14024.071120176621</v>
      </c>
      <c r="J128" s="105">
        <v>-11072.821120176621</v>
      </c>
    </row>
    <row r="129" spans="2:10" x14ac:dyDescent="0.6">
      <c r="B129">
        <v>5362.5</v>
      </c>
      <c r="C129">
        <v>5362.5</v>
      </c>
      <c r="D129">
        <v>262762.5</v>
      </c>
      <c r="E129">
        <v>257400</v>
      </c>
      <c r="H129" s="105">
        <v>79</v>
      </c>
      <c r="I129" s="105">
        <v>32288.422868997572</v>
      </c>
      <c r="J129" s="105">
        <v>-25452.172868997572</v>
      </c>
    </row>
    <row r="130" spans="2:10" x14ac:dyDescent="0.6">
      <c r="B130">
        <v>9241.7999999999993</v>
      </c>
      <c r="C130">
        <v>253.2</v>
      </c>
      <c r="D130">
        <v>12406.8</v>
      </c>
      <c r="E130">
        <v>3165</v>
      </c>
      <c r="H130" s="105">
        <v>80</v>
      </c>
      <c r="I130" s="105">
        <v>1729.8352750436302</v>
      </c>
      <c r="J130" s="105">
        <v>1893.1147249563705</v>
      </c>
    </row>
    <row r="131" spans="2:10" x14ac:dyDescent="0.6">
      <c r="B131">
        <v>5222.3999999999996</v>
      </c>
      <c r="C131">
        <v>217.6</v>
      </c>
      <c r="D131">
        <v>10662.4</v>
      </c>
      <c r="E131">
        <v>5440</v>
      </c>
      <c r="H131" s="105">
        <v>81</v>
      </c>
      <c r="I131" s="105">
        <v>1445.9268575117646</v>
      </c>
      <c r="J131" s="105">
        <v>5356.1531424882351</v>
      </c>
    </row>
    <row r="132" spans="2:10" x14ac:dyDescent="0.6">
      <c r="B132">
        <v>9495.84</v>
      </c>
      <c r="C132">
        <v>260.16000000000003</v>
      </c>
      <c r="D132">
        <v>12747.84</v>
      </c>
      <c r="E132">
        <v>3252</v>
      </c>
      <c r="H132" s="105">
        <v>82</v>
      </c>
      <c r="I132" s="105">
        <v>123063.66143529012</v>
      </c>
      <c r="J132" s="105">
        <v>13471.338564709877</v>
      </c>
    </row>
    <row r="133" spans="2:10" x14ac:dyDescent="0.6">
      <c r="B133">
        <v>1655</v>
      </c>
      <c r="C133">
        <v>1655</v>
      </c>
      <c r="D133">
        <v>81095</v>
      </c>
      <c r="E133">
        <v>79440</v>
      </c>
      <c r="H133" s="105">
        <v>83</v>
      </c>
      <c r="I133" s="105">
        <v>106527.01863568195</v>
      </c>
      <c r="J133" s="105">
        <v>79880.481364318053</v>
      </c>
    </row>
    <row r="134" spans="2:10" x14ac:dyDescent="0.6">
      <c r="B134">
        <v>9416</v>
      </c>
      <c r="C134">
        <v>1284</v>
      </c>
      <c r="D134">
        <v>62916</v>
      </c>
      <c r="E134">
        <v>53500</v>
      </c>
      <c r="H134" s="105">
        <v>84</v>
      </c>
      <c r="I134" s="105">
        <v>11048.885790899572</v>
      </c>
      <c r="J134" s="105">
        <v>26818.314209100434</v>
      </c>
    </row>
    <row r="135" spans="2:10" x14ac:dyDescent="0.6">
      <c r="B135">
        <v>238791</v>
      </c>
      <c r="C135">
        <v>20139</v>
      </c>
      <c r="D135">
        <v>986811</v>
      </c>
      <c r="E135">
        <v>748020</v>
      </c>
      <c r="H135" s="105">
        <v>85</v>
      </c>
      <c r="I135" s="105">
        <v>506.89941393145659</v>
      </c>
      <c r="J135" s="105">
        <v>191.76058606854326</v>
      </c>
    </row>
    <row r="136" spans="2:10" x14ac:dyDescent="0.6">
      <c r="B136">
        <v>6822.5</v>
      </c>
      <c r="C136">
        <v>6822.5</v>
      </c>
      <c r="D136">
        <v>334302.5</v>
      </c>
      <c r="E136">
        <v>327480</v>
      </c>
      <c r="H136" s="105">
        <v>86</v>
      </c>
      <c r="I136" s="105">
        <v>16421.708029288253</v>
      </c>
      <c r="J136" s="105">
        <v>-12960.458029288253</v>
      </c>
    </row>
    <row r="137" spans="2:10" x14ac:dyDescent="0.6">
      <c r="B137">
        <v>22078</v>
      </c>
      <c r="C137">
        <v>1862</v>
      </c>
      <c r="D137">
        <v>91238</v>
      </c>
      <c r="E137">
        <v>69160</v>
      </c>
      <c r="H137" s="105">
        <v>87</v>
      </c>
      <c r="I137" s="105">
        <v>11837.990408927781</v>
      </c>
      <c r="J137" s="105">
        <v>-9351.7404089277807</v>
      </c>
    </row>
    <row r="138" spans="2:10" x14ac:dyDescent="0.6">
      <c r="B138">
        <v>161020</v>
      </c>
      <c r="C138">
        <v>13580</v>
      </c>
      <c r="D138">
        <v>665420</v>
      </c>
      <c r="E138">
        <v>504400</v>
      </c>
      <c r="H138" s="105">
        <v>88</v>
      </c>
      <c r="I138" s="105">
        <v>2214.8631180103889</v>
      </c>
      <c r="J138" s="105">
        <v>1822.6968819896106</v>
      </c>
    </row>
    <row r="139" spans="2:10" x14ac:dyDescent="0.6">
      <c r="B139">
        <v>11396</v>
      </c>
      <c r="C139">
        <v>1554</v>
      </c>
      <c r="D139">
        <v>76146</v>
      </c>
      <c r="E139">
        <v>64750</v>
      </c>
      <c r="H139" s="105">
        <v>89</v>
      </c>
      <c r="I139" s="105">
        <v>409.1604505188472</v>
      </c>
      <c r="J139" s="105">
        <v>98.429549481152719</v>
      </c>
    </row>
    <row r="140" spans="2:10" x14ac:dyDescent="0.6">
      <c r="B140">
        <v>48444</v>
      </c>
      <c r="C140">
        <v>6606</v>
      </c>
      <c r="D140">
        <v>323694</v>
      </c>
      <c r="E140">
        <v>275250</v>
      </c>
      <c r="H140" s="105">
        <v>90</v>
      </c>
      <c r="I140" s="105">
        <v>46723.607436502003</v>
      </c>
      <c r="J140" s="105">
        <v>34889.142563497997</v>
      </c>
    </row>
    <row r="141" spans="2:10" x14ac:dyDescent="0.6">
      <c r="B141">
        <v>5690</v>
      </c>
      <c r="C141">
        <v>5690</v>
      </c>
      <c r="D141">
        <v>278810</v>
      </c>
      <c r="E141">
        <v>273120</v>
      </c>
      <c r="H141" s="105">
        <v>91</v>
      </c>
      <c r="I141" s="105">
        <v>12966.290130862666</v>
      </c>
      <c r="J141" s="105">
        <v>-10240.040130862666</v>
      </c>
    </row>
    <row r="142" spans="2:10" x14ac:dyDescent="0.6">
      <c r="B142">
        <v>246178</v>
      </c>
      <c r="C142">
        <v>20762</v>
      </c>
      <c r="D142">
        <v>1017338</v>
      </c>
      <c r="E142">
        <v>771160</v>
      </c>
      <c r="H142" s="105">
        <v>92</v>
      </c>
      <c r="I142" s="105">
        <v>14024.071120176621</v>
      </c>
      <c r="J142" s="105">
        <v>-11072.821120176621</v>
      </c>
    </row>
    <row r="143" spans="2:10" x14ac:dyDescent="0.6">
      <c r="B143">
        <v>11865.599999999999</v>
      </c>
      <c r="C143">
        <v>494.4</v>
      </c>
      <c r="D143">
        <v>24225.599999999999</v>
      </c>
      <c r="E143">
        <v>12360</v>
      </c>
      <c r="H143" s="105">
        <v>93</v>
      </c>
      <c r="I143" s="105">
        <v>41868.392695550952</v>
      </c>
      <c r="J143" s="105">
        <v>4473.6073044490477</v>
      </c>
    </row>
    <row r="144" spans="2:10" x14ac:dyDescent="0.6">
      <c r="B144">
        <v>9033.5999999999985</v>
      </c>
      <c r="C144">
        <v>376.4</v>
      </c>
      <c r="D144">
        <v>18443.599999999999</v>
      </c>
      <c r="E144">
        <v>9410</v>
      </c>
      <c r="H144" s="105">
        <v>94</v>
      </c>
      <c r="I144" s="105">
        <v>21051.262825852325</v>
      </c>
      <c r="J144" s="105">
        <v>2166.7371741476745</v>
      </c>
    </row>
    <row r="145" spans="2:10" x14ac:dyDescent="0.6">
      <c r="B145">
        <v>84304</v>
      </c>
      <c r="C145">
        <v>11496</v>
      </c>
      <c r="D145">
        <v>563304</v>
      </c>
      <c r="E145">
        <v>479000</v>
      </c>
      <c r="H145" s="105">
        <v>95</v>
      </c>
      <c r="I145" s="105">
        <v>69109.779107016337</v>
      </c>
      <c r="J145" s="105">
        <v>51730.720892983663</v>
      </c>
    </row>
    <row r="146" spans="2:10" x14ac:dyDescent="0.6">
      <c r="B146">
        <v>5304.375</v>
      </c>
      <c r="C146">
        <v>15913.125</v>
      </c>
      <c r="D146">
        <v>514524.375</v>
      </c>
      <c r="E146">
        <v>509220</v>
      </c>
      <c r="H146" s="105">
        <v>96</v>
      </c>
      <c r="I146" s="105">
        <v>30895.677899734197</v>
      </c>
      <c r="J146" s="105">
        <v>-24355.677899734197</v>
      </c>
    </row>
    <row r="147" spans="2:10" x14ac:dyDescent="0.6">
      <c r="B147">
        <v>24252</v>
      </c>
      <c r="C147">
        <v>1548</v>
      </c>
      <c r="D147">
        <v>50052</v>
      </c>
      <c r="E147">
        <v>25800</v>
      </c>
      <c r="H147" s="105">
        <v>97</v>
      </c>
      <c r="I147" s="105">
        <v>3515.7926974013112</v>
      </c>
      <c r="J147" s="105">
        <v>14146.527302598688</v>
      </c>
    </row>
    <row r="148" spans="2:10" x14ac:dyDescent="0.6">
      <c r="B148">
        <v>28249</v>
      </c>
      <c r="C148">
        <v>6201</v>
      </c>
      <c r="D148">
        <v>200499</v>
      </c>
      <c r="E148">
        <v>172250</v>
      </c>
      <c r="H148" s="105">
        <v>98</v>
      </c>
      <c r="I148" s="105">
        <v>828.60587214814075</v>
      </c>
      <c r="J148" s="105">
        <v>728.24412785185962</v>
      </c>
    </row>
    <row r="149" spans="2:10" x14ac:dyDescent="0.6">
      <c r="B149">
        <v>16822.080000000002</v>
      </c>
      <c r="C149">
        <v>700.92</v>
      </c>
      <c r="D149">
        <v>22663.08</v>
      </c>
      <c r="E149">
        <v>5841</v>
      </c>
      <c r="H149" s="105">
        <v>99</v>
      </c>
      <c r="I149" s="105">
        <v>13107.327596104527</v>
      </c>
      <c r="J149" s="105">
        <v>-11251.077596104527</v>
      </c>
    </row>
    <row r="150" spans="2:10" x14ac:dyDescent="0.6">
      <c r="B150">
        <v>7845.1200000000008</v>
      </c>
      <c r="C150">
        <v>326.88</v>
      </c>
      <c r="D150">
        <v>10569.12</v>
      </c>
      <c r="E150">
        <v>2724</v>
      </c>
      <c r="H150" s="105">
        <v>100</v>
      </c>
      <c r="I150" s="105">
        <v>2319.0940786867068</v>
      </c>
      <c r="J150" s="105">
        <v>9025.1059213132939</v>
      </c>
    </row>
    <row r="151" spans="2:10" x14ac:dyDescent="0.6">
      <c r="B151">
        <v>3504.8199999999997</v>
      </c>
      <c r="C151">
        <v>411.18</v>
      </c>
      <c r="D151">
        <v>13294.82</v>
      </c>
      <c r="E151">
        <v>9790</v>
      </c>
      <c r="H151" s="105">
        <v>101</v>
      </c>
      <c r="I151" s="105">
        <v>9112.6550862579788</v>
      </c>
      <c r="J151" s="105">
        <v>303.34491374202116</v>
      </c>
    </row>
    <row r="152" spans="2:10" x14ac:dyDescent="0.6">
      <c r="B152">
        <v>16424.64</v>
      </c>
      <c r="C152">
        <v>684.36</v>
      </c>
      <c r="D152">
        <v>22127.64</v>
      </c>
      <c r="E152">
        <v>5703</v>
      </c>
      <c r="H152" s="105">
        <v>102</v>
      </c>
      <c r="I152" s="105">
        <v>2245.7973353867701</v>
      </c>
      <c r="J152" s="105">
        <v>1743.9026646132306</v>
      </c>
    </row>
    <row r="153" spans="2:10" x14ac:dyDescent="0.6">
      <c r="B153">
        <v>973.76000000000022</v>
      </c>
      <c r="C153">
        <v>114.24</v>
      </c>
      <c r="D153">
        <v>3693.76</v>
      </c>
      <c r="E153">
        <v>2720</v>
      </c>
      <c r="H153" s="105">
        <v>103</v>
      </c>
      <c r="I153" s="105">
        <v>139511.05173795481</v>
      </c>
      <c r="J153" s="105">
        <v>97204.948262045189</v>
      </c>
    </row>
    <row r="154" spans="2:10" x14ac:dyDescent="0.6">
      <c r="B154">
        <v>142861.5</v>
      </c>
      <c r="C154">
        <v>18868.5</v>
      </c>
      <c r="D154">
        <v>610081.5</v>
      </c>
      <c r="E154">
        <v>467220</v>
      </c>
      <c r="H154" s="105">
        <v>104</v>
      </c>
      <c r="I154" s="105">
        <v>2062.7648964034997</v>
      </c>
      <c r="J154" s="105">
        <v>7941.1551035965003</v>
      </c>
    </row>
    <row r="155" spans="2:10" x14ac:dyDescent="0.6">
      <c r="B155">
        <v>1608.75</v>
      </c>
      <c r="C155">
        <v>4826.25</v>
      </c>
      <c r="D155">
        <v>156048.75</v>
      </c>
      <c r="E155">
        <v>154440</v>
      </c>
      <c r="H155" s="105">
        <v>105</v>
      </c>
      <c r="I155" s="105">
        <v>4522.184763016231</v>
      </c>
      <c r="J155" s="105">
        <v>10511.415236983768</v>
      </c>
    </row>
    <row r="156" spans="2:10" x14ac:dyDescent="0.6">
      <c r="B156">
        <v>2132.5</v>
      </c>
      <c r="C156">
        <v>6397.5</v>
      </c>
      <c r="D156">
        <v>206852.5</v>
      </c>
      <c r="E156">
        <v>204720</v>
      </c>
      <c r="H156" s="105">
        <v>106</v>
      </c>
      <c r="I156" s="105">
        <v>1305.5048284818683</v>
      </c>
      <c r="J156" s="105">
        <v>4738.8951715181311</v>
      </c>
    </row>
    <row r="157" spans="2:10" x14ac:dyDescent="0.6">
      <c r="B157">
        <v>99814.5</v>
      </c>
      <c r="C157">
        <v>21910.5</v>
      </c>
      <c r="D157">
        <v>708439.5</v>
      </c>
      <c r="E157">
        <v>608625</v>
      </c>
      <c r="H157" s="105">
        <v>107</v>
      </c>
      <c r="I157" s="105">
        <v>29119.175686031165</v>
      </c>
      <c r="J157" s="105">
        <v>-24969.175686031165</v>
      </c>
    </row>
    <row r="158" spans="2:10" x14ac:dyDescent="0.6">
      <c r="B158">
        <v>2217.5</v>
      </c>
      <c r="C158">
        <v>6652.5</v>
      </c>
      <c r="D158">
        <v>215097.5</v>
      </c>
      <c r="E158">
        <v>212880</v>
      </c>
      <c r="H158" s="105">
        <v>108</v>
      </c>
      <c r="I158" s="105">
        <v>5098.0877460871625</v>
      </c>
      <c r="J158" s="105">
        <v>6008.0122539128361</v>
      </c>
    </row>
    <row r="159" spans="2:10" x14ac:dyDescent="0.6">
      <c r="B159">
        <v>16424.64</v>
      </c>
      <c r="C159">
        <v>684.36</v>
      </c>
      <c r="D159">
        <v>22127.64</v>
      </c>
      <c r="E159">
        <v>5703</v>
      </c>
      <c r="H159" s="105">
        <v>109</v>
      </c>
      <c r="I159" s="105">
        <v>38598.887819489639</v>
      </c>
      <c r="J159" s="105">
        <v>1793.1121805103612</v>
      </c>
    </row>
    <row r="160" spans="2:10" x14ac:dyDescent="0.6">
      <c r="B160">
        <v>28249</v>
      </c>
      <c r="C160">
        <v>6201</v>
      </c>
      <c r="D160">
        <v>200499</v>
      </c>
      <c r="E160">
        <v>172250</v>
      </c>
      <c r="H160" s="105">
        <v>110</v>
      </c>
      <c r="I160" s="105">
        <v>72524.809004031762</v>
      </c>
      <c r="J160" s="105">
        <v>3507.190995968238</v>
      </c>
    </row>
    <row r="161" spans="2:10" x14ac:dyDescent="0.6">
      <c r="B161">
        <v>1962.5</v>
      </c>
      <c r="C161">
        <v>5887.5</v>
      </c>
      <c r="D161">
        <v>190362.5</v>
      </c>
      <c r="E161">
        <v>188400</v>
      </c>
      <c r="H161" s="105">
        <v>111</v>
      </c>
      <c r="I161" s="105">
        <v>2062.7648964034997</v>
      </c>
      <c r="J161" s="105">
        <v>7941.1551035965003</v>
      </c>
    </row>
    <row r="162" spans="2:10" x14ac:dyDescent="0.6">
      <c r="B162">
        <v>11832.48</v>
      </c>
      <c r="C162">
        <v>493.02</v>
      </c>
      <c r="D162">
        <v>15940.98</v>
      </c>
      <c r="E162">
        <v>4108.5</v>
      </c>
      <c r="H162" s="105">
        <v>112</v>
      </c>
      <c r="I162" s="105">
        <v>11702.473349522408</v>
      </c>
      <c r="J162" s="105">
        <v>-10047.473349522408</v>
      </c>
    </row>
    <row r="163" spans="2:10" x14ac:dyDescent="0.6">
      <c r="B163">
        <v>2511.25</v>
      </c>
      <c r="C163">
        <v>7533.75</v>
      </c>
      <c r="D163">
        <v>243591.25</v>
      </c>
      <c r="E163">
        <v>241080</v>
      </c>
      <c r="H163" s="105">
        <v>113</v>
      </c>
      <c r="I163" s="105">
        <v>2319.0940786867068</v>
      </c>
      <c r="J163" s="105">
        <v>9025.1059213132939</v>
      </c>
    </row>
    <row r="164" spans="2:10" x14ac:dyDescent="0.6">
      <c r="B164">
        <v>8849.75</v>
      </c>
      <c r="C164">
        <v>875.25</v>
      </c>
      <c r="D164">
        <v>28299.75</v>
      </c>
      <c r="E164">
        <v>19450</v>
      </c>
      <c r="H164" s="105">
        <v>114</v>
      </c>
      <c r="I164" s="105">
        <v>14267.859365020191</v>
      </c>
      <c r="J164" s="105">
        <v>-12245.359365020191</v>
      </c>
    </row>
    <row r="165" spans="2:10" x14ac:dyDescent="0.6">
      <c r="B165">
        <v>1608.75</v>
      </c>
      <c r="C165">
        <v>4826.25</v>
      </c>
      <c r="D165">
        <v>156048.75</v>
      </c>
      <c r="E165">
        <v>154440</v>
      </c>
      <c r="H165" s="105">
        <v>115</v>
      </c>
      <c r="I165" s="105">
        <v>37583.204376619091</v>
      </c>
      <c r="J165" s="105">
        <v>-32220.704376619091</v>
      </c>
    </row>
    <row r="166" spans="2:10" x14ac:dyDescent="0.6">
      <c r="B166">
        <v>2132.5</v>
      </c>
      <c r="C166">
        <v>6397.5</v>
      </c>
      <c r="D166">
        <v>206852.5</v>
      </c>
      <c r="E166">
        <v>204720</v>
      </c>
      <c r="H166" s="105">
        <v>116</v>
      </c>
      <c r="I166" s="105">
        <v>3140.017603645997</v>
      </c>
      <c r="J166" s="105">
        <v>12496.582396354002</v>
      </c>
    </row>
    <row r="167" spans="2:10" x14ac:dyDescent="0.6">
      <c r="B167">
        <v>2511.25</v>
      </c>
      <c r="C167">
        <v>7533.75</v>
      </c>
      <c r="D167">
        <v>243591.25</v>
      </c>
      <c r="E167">
        <v>241080</v>
      </c>
      <c r="H167" s="105">
        <v>117</v>
      </c>
      <c r="I167" s="105">
        <v>80398.973427110672</v>
      </c>
      <c r="J167" s="105">
        <v>3905.0265728893282</v>
      </c>
    </row>
    <row r="168" spans="2:10" x14ac:dyDescent="0.6">
      <c r="B168">
        <v>116604</v>
      </c>
      <c r="C168">
        <v>25596</v>
      </c>
      <c r="D168">
        <v>827604</v>
      </c>
      <c r="E168">
        <v>711000</v>
      </c>
      <c r="H168" s="105">
        <v>118</v>
      </c>
      <c r="I168" s="105">
        <v>139511.05173795481</v>
      </c>
      <c r="J168" s="105">
        <v>97204.948262045189</v>
      </c>
    </row>
    <row r="169" spans="2:10" x14ac:dyDescent="0.6">
      <c r="B169">
        <v>16554.240000000002</v>
      </c>
      <c r="C169">
        <v>689.76</v>
      </c>
      <c r="D169">
        <v>22302.240000000002</v>
      </c>
      <c r="E169">
        <v>5748</v>
      </c>
      <c r="H169" s="105">
        <v>119</v>
      </c>
      <c r="I169" s="105">
        <v>47774.942016419802</v>
      </c>
      <c r="J169" s="105">
        <v>-40952.442016419802</v>
      </c>
    </row>
    <row r="170" spans="2:10" x14ac:dyDescent="0.6">
      <c r="B170">
        <v>1962.5</v>
      </c>
      <c r="C170">
        <v>5887.5</v>
      </c>
      <c r="D170">
        <v>190362.5</v>
      </c>
      <c r="E170">
        <v>188400</v>
      </c>
      <c r="H170" s="105">
        <v>120</v>
      </c>
      <c r="I170" s="105">
        <v>4180.8313585050983</v>
      </c>
      <c r="J170" s="105">
        <v>4866.6686414949017</v>
      </c>
    </row>
    <row r="171" spans="2:10" x14ac:dyDescent="0.6">
      <c r="B171">
        <v>76834</v>
      </c>
      <c r="C171">
        <v>16866</v>
      </c>
      <c r="D171">
        <v>545334</v>
      </c>
      <c r="E171">
        <v>468500</v>
      </c>
      <c r="H171" s="105">
        <v>121</v>
      </c>
      <c r="I171" s="105">
        <v>2116.7950671788817</v>
      </c>
      <c r="J171" s="105">
        <v>1627.3849328211186</v>
      </c>
    </row>
    <row r="172" spans="2:10" x14ac:dyDescent="0.6">
      <c r="B172">
        <v>130539</v>
      </c>
      <c r="C172">
        <v>17241</v>
      </c>
      <c r="D172">
        <v>557459</v>
      </c>
      <c r="E172">
        <v>426920</v>
      </c>
      <c r="H172" s="105">
        <v>122</v>
      </c>
      <c r="I172" s="105">
        <v>1917.0090868699115</v>
      </c>
      <c r="J172" s="105">
        <v>7324.7909131300876</v>
      </c>
    </row>
    <row r="173" spans="2:10" x14ac:dyDescent="0.6">
      <c r="B173">
        <v>8849.75</v>
      </c>
      <c r="C173">
        <v>875.25</v>
      </c>
      <c r="D173">
        <v>28299.75</v>
      </c>
      <c r="E173">
        <v>19450</v>
      </c>
      <c r="H173" s="105">
        <v>123</v>
      </c>
      <c r="I173" s="105">
        <v>1965.5943567144409</v>
      </c>
      <c r="J173" s="105">
        <v>7530.2456432855597</v>
      </c>
    </row>
    <row r="174" spans="2:10" x14ac:dyDescent="0.6">
      <c r="B174">
        <v>7811.4</v>
      </c>
      <c r="C174">
        <v>498.6</v>
      </c>
      <c r="D174">
        <v>16121.4</v>
      </c>
      <c r="E174">
        <v>8310</v>
      </c>
      <c r="H174" s="105">
        <v>124</v>
      </c>
      <c r="I174" s="105">
        <v>4522.184763016231</v>
      </c>
      <c r="J174" s="105">
        <v>10511.415236983768</v>
      </c>
    </row>
    <row r="175" spans="2:10" x14ac:dyDescent="0.6">
      <c r="B175">
        <v>3150.3999999999996</v>
      </c>
      <c r="C175">
        <v>369.6</v>
      </c>
      <c r="D175">
        <v>11950.4</v>
      </c>
      <c r="E175">
        <v>8800</v>
      </c>
      <c r="H175" s="105">
        <v>125</v>
      </c>
      <c r="I175" s="105">
        <v>145081.60422875002</v>
      </c>
      <c r="J175" s="105">
        <v>101096.39577124998</v>
      </c>
    </row>
    <row r="176" spans="2:10" x14ac:dyDescent="0.6">
      <c r="B176">
        <v>36194.700000000004</v>
      </c>
      <c r="C176">
        <v>2310.3000000000002</v>
      </c>
      <c r="D176">
        <v>74699.700000000012</v>
      </c>
      <c r="E176">
        <v>38505</v>
      </c>
      <c r="H176" s="105">
        <v>126</v>
      </c>
      <c r="I176" s="105">
        <v>140732.6641262871</v>
      </c>
      <c r="J176" s="105">
        <v>98058.335873712902</v>
      </c>
    </row>
    <row r="177" spans="2:10" x14ac:dyDescent="0.6">
      <c r="B177">
        <v>21418.560000000001</v>
      </c>
      <c r="C177">
        <v>892.44</v>
      </c>
      <c r="D177">
        <v>28855.56</v>
      </c>
      <c r="E177">
        <v>7437</v>
      </c>
      <c r="H177" s="105">
        <v>127</v>
      </c>
      <c r="I177" s="105">
        <v>14267.859365020191</v>
      </c>
      <c r="J177" s="105">
        <v>-12245.359365020191</v>
      </c>
    </row>
    <row r="178" spans="2:10" x14ac:dyDescent="0.6">
      <c r="B178">
        <v>8936.4000000000015</v>
      </c>
      <c r="C178">
        <v>1218.5999999999999</v>
      </c>
      <c r="D178">
        <v>29246.400000000001</v>
      </c>
      <c r="E178">
        <v>20310</v>
      </c>
      <c r="H178" s="105">
        <v>128</v>
      </c>
      <c r="I178" s="105">
        <v>37583.204376619091</v>
      </c>
      <c r="J178" s="105">
        <v>-32220.704376619091</v>
      </c>
    </row>
    <row r="179" spans="2:10" x14ac:dyDescent="0.6">
      <c r="B179">
        <v>8936.4000000000015</v>
      </c>
      <c r="C179">
        <v>1218.5999999999999</v>
      </c>
      <c r="D179">
        <v>29246.400000000001</v>
      </c>
      <c r="E179">
        <v>20310</v>
      </c>
      <c r="H179" s="105">
        <v>129</v>
      </c>
      <c r="I179" s="105">
        <v>1917.0090868699115</v>
      </c>
      <c r="J179" s="105">
        <v>7324.7909131300876</v>
      </c>
    </row>
    <row r="180" spans="2:10" x14ac:dyDescent="0.6">
      <c r="B180">
        <v>9948.4000000000015</v>
      </c>
      <c r="C180">
        <v>1356.6</v>
      </c>
      <c r="D180">
        <v>32558.400000000001</v>
      </c>
      <c r="E180">
        <v>22610</v>
      </c>
      <c r="H180" s="105">
        <v>130</v>
      </c>
      <c r="I180" s="105">
        <v>1668.4982238720308</v>
      </c>
      <c r="J180" s="105">
        <v>3553.9017761279688</v>
      </c>
    </row>
    <row r="181" spans="2:10" x14ac:dyDescent="0.6">
      <c r="B181">
        <v>6771.2000000000007</v>
      </c>
      <c r="C181">
        <v>588.79999999999995</v>
      </c>
      <c r="D181">
        <v>14131.2</v>
      </c>
      <c r="E181">
        <v>7360</v>
      </c>
      <c r="H181" s="105">
        <v>131</v>
      </c>
      <c r="I181" s="105">
        <v>1965.5943567144409</v>
      </c>
      <c r="J181" s="105">
        <v>7530.2456432855597</v>
      </c>
    </row>
    <row r="182" spans="2:10" x14ac:dyDescent="0.6">
      <c r="B182">
        <v>4903.7200000000012</v>
      </c>
      <c r="C182">
        <v>798.28</v>
      </c>
      <c r="D182">
        <v>19158.72</v>
      </c>
      <c r="E182">
        <v>14255</v>
      </c>
      <c r="H182" s="105">
        <v>132</v>
      </c>
      <c r="I182" s="105">
        <v>11702.473349522408</v>
      </c>
      <c r="J182" s="105">
        <v>-10047.473349522408</v>
      </c>
    </row>
    <row r="183" spans="2:10" x14ac:dyDescent="0.6">
      <c r="B183">
        <v>76798</v>
      </c>
      <c r="C183">
        <v>24252</v>
      </c>
      <c r="D183">
        <v>582048</v>
      </c>
      <c r="E183">
        <v>505250</v>
      </c>
      <c r="H183" s="105">
        <v>133</v>
      </c>
      <c r="I183" s="105">
        <v>9112.6550862579788</v>
      </c>
      <c r="J183" s="105">
        <v>303.34491374202116</v>
      </c>
    </row>
    <row r="184" spans="2:10" x14ac:dyDescent="0.6">
      <c r="B184">
        <v>20824</v>
      </c>
      <c r="C184">
        <v>3836</v>
      </c>
      <c r="D184">
        <v>92064</v>
      </c>
      <c r="E184">
        <v>71240</v>
      </c>
      <c r="H184" s="105">
        <v>134</v>
      </c>
      <c r="I184" s="105">
        <v>140732.6641262871</v>
      </c>
      <c r="J184" s="105">
        <v>98058.335873712902</v>
      </c>
    </row>
    <row r="185" spans="2:10" x14ac:dyDescent="0.6">
      <c r="B185">
        <v>8654.7999999999993</v>
      </c>
      <c r="C185">
        <v>1180.2</v>
      </c>
      <c r="D185">
        <v>28324.799999999999</v>
      </c>
      <c r="E185">
        <v>19670</v>
      </c>
      <c r="H185" s="105">
        <v>135</v>
      </c>
      <c r="I185" s="105">
        <v>47774.942016419802</v>
      </c>
      <c r="J185" s="105">
        <v>-40952.442016419802</v>
      </c>
    </row>
    <row r="186" spans="2:10" x14ac:dyDescent="0.6">
      <c r="B186">
        <v>70642</v>
      </c>
      <c r="C186">
        <v>22308</v>
      </c>
      <c r="D186">
        <v>535392</v>
      </c>
      <c r="E186">
        <v>464750</v>
      </c>
      <c r="H186" s="105">
        <v>136</v>
      </c>
      <c r="I186" s="105">
        <v>13147.466288864016</v>
      </c>
      <c r="J186" s="105">
        <v>8930.533711135984</v>
      </c>
    </row>
    <row r="187" spans="2:10" x14ac:dyDescent="0.6">
      <c r="B187">
        <v>4903.7200000000012</v>
      </c>
      <c r="C187">
        <v>798.28</v>
      </c>
      <c r="D187">
        <v>19158.72</v>
      </c>
      <c r="E187">
        <v>14255</v>
      </c>
      <c r="H187" s="105">
        <v>137</v>
      </c>
      <c r="I187" s="105">
        <v>94946.631811593339</v>
      </c>
      <c r="J187" s="105">
        <v>66073.368188406661</v>
      </c>
    </row>
    <row r="188" spans="2:10" x14ac:dyDescent="0.6">
      <c r="B188">
        <v>76798</v>
      </c>
      <c r="C188">
        <v>24252</v>
      </c>
      <c r="D188">
        <v>582048</v>
      </c>
      <c r="E188">
        <v>505250</v>
      </c>
      <c r="H188" s="105">
        <v>138</v>
      </c>
      <c r="I188" s="105">
        <v>10997.428485399207</v>
      </c>
      <c r="J188" s="105">
        <v>398.57151460079331</v>
      </c>
    </row>
    <row r="189" spans="2:10" x14ac:dyDescent="0.6">
      <c r="B189">
        <v>0</v>
      </c>
      <c r="C189">
        <v>5690</v>
      </c>
      <c r="D189">
        <v>136560</v>
      </c>
      <c r="E189">
        <v>136560</v>
      </c>
      <c r="H189" s="105">
        <v>139</v>
      </c>
      <c r="I189" s="105">
        <v>46263.632975997301</v>
      </c>
      <c r="J189" s="105">
        <v>2180.3670240026986</v>
      </c>
    </row>
    <row r="190" spans="2:10" x14ac:dyDescent="0.6">
      <c r="B190">
        <v>7311.7199999999993</v>
      </c>
      <c r="C190">
        <v>1190.28</v>
      </c>
      <c r="D190">
        <v>28566.720000000001</v>
      </c>
      <c r="E190">
        <v>21255</v>
      </c>
      <c r="H190" s="105">
        <v>140</v>
      </c>
      <c r="I190" s="105">
        <v>39869.364703355212</v>
      </c>
      <c r="J190" s="105">
        <v>-34179.364703355212</v>
      </c>
    </row>
    <row r="191" spans="2:10" x14ac:dyDescent="0.6">
      <c r="B191">
        <v>0</v>
      </c>
      <c r="C191">
        <v>3975</v>
      </c>
      <c r="D191">
        <v>95400</v>
      </c>
      <c r="E191">
        <v>95400</v>
      </c>
      <c r="H191" s="105">
        <v>141</v>
      </c>
      <c r="I191" s="105">
        <v>145081.60422875002</v>
      </c>
      <c r="J191" s="105">
        <v>101096.39577124998</v>
      </c>
    </row>
    <row r="192" spans="2:10" x14ac:dyDescent="0.6">
      <c r="B192">
        <v>53751</v>
      </c>
      <c r="C192">
        <v>16974</v>
      </c>
      <c r="D192">
        <v>407376</v>
      </c>
      <c r="E192">
        <v>353625</v>
      </c>
      <c r="H192" s="105">
        <v>142</v>
      </c>
      <c r="I192" s="105">
        <v>3600.739990102742</v>
      </c>
      <c r="J192" s="105">
        <v>8264.8600098972565</v>
      </c>
    </row>
    <row r="193" spans="2:10" x14ac:dyDescent="0.6">
      <c r="B193">
        <v>110884</v>
      </c>
      <c r="C193">
        <v>35016</v>
      </c>
      <c r="D193">
        <v>840384</v>
      </c>
      <c r="E193">
        <v>729500</v>
      </c>
      <c r="H193" s="105">
        <v>143</v>
      </c>
      <c r="I193" s="105">
        <v>2777.0242082558348</v>
      </c>
      <c r="J193" s="105">
        <v>6256.5757917441642</v>
      </c>
    </row>
    <row r="194" spans="2:10" x14ac:dyDescent="0.6">
      <c r="B194">
        <v>262200</v>
      </c>
      <c r="C194">
        <v>48300</v>
      </c>
      <c r="D194">
        <v>1159200</v>
      </c>
      <c r="E194">
        <v>897000</v>
      </c>
      <c r="H194" s="105">
        <v>144</v>
      </c>
      <c r="I194" s="105">
        <v>80398.973427110672</v>
      </c>
      <c r="J194" s="105">
        <v>3905.0265728893282</v>
      </c>
    </row>
    <row r="195" spans="2:10" x14ac:dyDescent="0.6">
      <c r="B195">
        <v>0</v>
      </c>
      <c r="C195">
        <v>14940</v>
      </c>
      <c r="D195">
        <v>358560</v>
      </c>
      <c r="E195">
        <v>358560</v>
      </c>
      <c r="H195" s="105">
        <v>145</v>
      </c>
      <c r="I195" s="105">
        <v>73449.726290293998</v>
      </c>
      <c r="J195" s="105">
        <v>-68145.351290293998</v>
      </c>
    </row>
    <row r="196" spans="2:10" x14ac:dyDescent="0.6">
      <c r="B196">
        <v>959.19999999999982</v>
      </c>
      <c r="C196">
        <v>130.80000000000001</v>
      </c>
      <c r="D196">
        <v>3139.2</v>
      </c>
      <c r="E196">
        <v>2180</v>
      </c>
      <c r="H196" s="105">
        <v>146</v>
      </c>
      <c r="I196" s="105">
        <v>7280.0228106304075</v>
      </c>
      <c r="J196" s="105">
        <v>16971.977189369594</v>
      </c>
    </row>
    <row r="197" spans="2:10" x14ac:dyDescent="0.6">
      <c r="B197">
        <v>19080.800000000003</v>
      </c>
      <c r="C197">
        <v>1659.2</v>
      </c>
      <c r="D197">
        <v>39820.800000000003</v>
      </c>
      <c r="E197">
        <v>20740</v>
      </c>
      <c r="H197" s="105">
        <v>147</v>
      </c>
      <c r="I197" s="105">
        <v>28713.016278551826</v>
      </c>
      <c r="J197" s="105">
        <v>-464.01627855182596</v>
      </c>
    </row>
    <row r="198" spans="2:10" x14ac:dyDescent="0.6">
      <c r="B198">
        <v>9715.2000000000007</v>
      </c>
      <c r="C198">
        <v>844.8</v>
      </c>
      <c r="D198">
        <v>20275.2</v>
      </c>
      <c r="E198">
        <v>10560</v>
      </c>
      <c r="H198" s="105">
        <v>148</v>
      </c>
      <c r="I198" s="105">
        <v>3378.1401313252554</v>
      </c>
      <c r="J198" s="105">
        <v>13443.939868674746</v>
      </c>
    </row>
    <row r="199" spans="2:10" x14ac:dyDescent="0.6">
      <c r="B199">
        <v>2952.3999999999996</v>
      </c>
      <c r="C199">
        <v>402.6</v>
      </c>
      <c r="D199">
        <v>9662.4</v>
      </c>
      <c r="E199">
        <v>6710</v>
      </c>
      <c r="H199" s="105">
        <v>149</v>
      </c>
      <c r="I199" s="105">
        <v>1655.2093604803536</v>
      </c>
      <c r="J199" s="105">
        <v>6189.9106395196468</v>
      </c>
    </row>
    <row r="200" spans="2:10" x14ac:dyDescent="0.6">
      <c r="B200">
        <v>6661.5999999999985</v>
      </c>
      <c r="C200">
        <v>908.4</v>
      </c>
      <c r="D200">
        <v>21801.599999999999</v>
      </c>
      <c r="E200">
        <v>15140</v>
      </c>
      <c r="H200" s="105">
        <v>150</v>
      </c>
      <c r="I200" s="105">
        <v>2043.5182685709995</v>
      </c>
      <c r="J200" s="105">
        <v>1461.3017314290003</v>
      </c>
    </row>
    <row r="201" spans="2:10" x14ac:dyDescent="0.6">
      <c r="B201">
        <v>20824</v>
      </c>
      <c r="C201">
        <v>3836</v>
      </c>
      <c r="D201">
        <v>92064</v>
      </c>
      <c r="E201">
        <v>71240</v>
      </c>
      <c r="H201" s="105">
        <v>151</v>
      </c>
      <c r="I201" s="105">
        <v>3301.8602319423239</v>
      </c>
      <c r="J201" s="105">
        <v>13122.779768057675</v>
      </c>
    </row>
    <row r="202" spans="2:10" x14ac:dyDescent="0.6">
      <c r="B202">
        <v>0</v>
      </c>
      <c r="C202">
        <v>5690</v>
      </c>
      <c r="D202">
        <v>136560</v>
      </c>
      <c r="E202">
        <v>136560</v>
      </c>
      <c r="H202" s="105">
        <v>152</v>
      </c>
      <c r="I202" s="105">
        <v>675.731232171991</v>
      </c>
      <c r="J202" s="105">
        <v>298.02876782800922</v>
      </c>
    </row>
    <row r="203" spans="2:10" x14ac:dyDescent="0.6">
      <c r="B203">
        <v>12481.8</v>
      </c>
      <c r="C203">
        <v>703.2</v>
      </c>
      <c r="D203">
        <v>16876.8</v>
      </c>
      <c r="E203">
        <v>4395</v>
      </c>
      <c r="H203" s="105">
        <v>153</v>
      </c>
      <c r="I203" s="105">
        <v>87062.993659788568</v>
      </c>
      <c r="J203" s="105">
        <v>55798.506340211432</v>
      </c>
    </row>
    <row r="204" spans="2:10" x14ac:dyDescent="0.6">
      <c r="B204">
        <v>24343.199999999997</v>
      </c>
      <c r="C204">
        <v>2116.8000000000002</v>
      </c>
      <c r="D204">
        <v>50803.199999999997</v>
      </c>
      <c r="E204">
        <v>26460</v>
      </c>
      <c r="H204" s="105">
        <v>154</v>
      </c>
      <c r="I204" s="105">
        <v>22380.540935756864</v>
      </c>
      <c r="J204" s="105">
        <v>-20771.790935756864</v>
      </c>
    </row>
    <row r="205" spans="2:10" x14ac:dyDescent="0.6">
      <c r="B205">
        <v>165452</v>
      </c>
      <c r="C205">
        <v>30478</v>
      </c>
      <c r="D205">
        <v>731472</v>
      </c>
      <c r="E205">
        <v>566020</v>
      </c>
      <c r="H205" s="105">
        <v>155</v>
      </c>
      <c r="I205" s="105">
        <v>29618.149142606537</v>
      </c>
      <c r="J205" s="105">
        <v>-27485.649142606537</v>
      </c>
    </row>
    <row r="206" spans="2:10" x14ac:dyDescent="0.6">
      <c r="B206">
        <v>7378.32</v>
      </c>
      <c r="C206">
        <v>415.68</v>
      </c>
      <c r="D206">
        <v>9976.32</v>
      </c>
      <c r="E206">
        <v>2598</v>
      </c>
      <c r="H206" s="105">
        <v>156</v>
      </c>
      <c r="I206" s="105">
        <v>101075.27952469658</v>
      </c>
      <c r="J206" s="105">
        <v>-1260.7795246965834</v>
      </c>
    </row>
    <row r="207" spans="2:10" x14ac:dyDescent="0.6">
      <c r="B207">
        <v>26524</v>
      </c>
      <c r="C207">
        <v>4886</v>
      </c>
      <c r="D207">
        <v>117264</v>
      </c>
      <c r="E207">
        <v>90740</v>
      </c>
      <c r="H207" s="105">
        <v>157</v>
      </c>
      <c r="I207" s="105">
        <v>30792.749042524862</v>
      </c>
      <c r="J207" s="105">
        <v>-28575.249042524862</v>
      </c>
    </row>
    <row r="208" spans="2:10" x14ac:dyDescent="0.6">
      <c r="B208">
        <v>165452</v>
      </c>
      <c r="C208">
        <v>30478</v>
      </c>
      <c r="D208">
        <v>731472</v>
      </c>
      <c r="E208">
        <v>566020</v>
      </c>
      <c r="H208" s="105">
        <v>158</v>
      </c>
      <c r="I208" s="105">
        <v>3301.8602319423239</v>
      </c>
      <c r="J208" s="105">
        <v>13122.779768057675</v>
      </c>
    </row>
    <row r="209" spans="2:10" x14ac:dyDescent="0.6">
      <c r="B209">
        <v>6661.5999999999985</v>
      </c>
      <c r="C209">
        <v>908.4</v>
      </c>
      <c r="D209">
        <v>21801.599999999999</v>
      </c>
      <c r="E209">
        <v>15140</v>
      </c>
      <c r="H209" s="105">
        <v>159</v>
      </c>
      <c r="I209" s="105">
        <v>28713.016278551826</v>
      </c>
      <c r="J209" s="105">
        <v>-464.01627855182596</v>
      </c>
    </row>
    <row r="210" spans="2:10" x14ac:dyDescent="0.6">
      <c r="B210">
        <v>141740</v>
      </c>
      <c r="C210">
        <v>26110</v>
      </c>
      <c r="D210">
        <v>626640</v>
      </c>
      <c r="E210">
        <v>484900</v>
      </c>
      <c r="H210" s="105">
        <v>160</v>
      </c>
      <c r="I210" s="105">
        <v>27268.949342769887</v>
      </c>
      <c r="J210" s="105">
        <v>-25306.449342769887</v>
      </c>
    </row>
    <row r="211" spans="2:10" x14ac:dyDescent="0.6">
      <c r="B211">
        <v>0</v>
      </c>
      <c r="C211">
        <v>5370</v>
      </c>
      <c r="D211">
        <v>128880</v>
      </c>
      <c r="E211">
        <v>128880</v>
      </c>
      <c r="H211" s="105">
        <v>161</v>
      </c>
      <c r="I211" s="105">
        <v>2420.4957423330216</v>
      </c>
      <c r="J211" s="105">
        <v>9411.984257666978</v>
      </c>
    </row>
    <row r="212" spans="2:10" x14ac:dyDescent="0.6">
      <c r="B212">
        <v>144932</v>
      </c>
      <c r="C212">
        <v>26698</v>
      </c>
      <c r="D212">
        <v>640752</v>
      </c>
      <c r="E212">
        <v>495820</v>
      </c>
      <c r="H212" s="105">
        <v>162</v>
      </c>
      <c r="I212" s="105">
        <v>34852.028108419065</v>
      </c>
      <c r="J212" s="105">
        <v>-32340.778108419065</v>
      </c>
    </row>
    <row r="213" spans="2:10" x14ac:dyDescent="0.6">
      <c r="B213">
        <v>2952.3999999999996</v>
      </c>
      <c r="C213">
        <v>402.6</v>
      </c>
      <c r="D213">
        <v>9662.4</v>
      </c>
      <c r="E213">
        <v>6710</v>
      </c>
      <c r="H213" s="105">
        <v>163</v>
      </c>
      <c r="I213" s="105">
        <v>4181.1518981988293</v>
      </c>
      <c r="J213" s="105">
        <v>4668.5981018011707</v>
      </c>
    </row>
    <row r="214" spans="2:10" x14ac:dyDescent="0.6">
      <c r="B214">
        <v>135128</v>
      </c>
      <c r="C214">
        <v>24892</v>
      </c>
      <c r="D214">
        <v>597408</v>
      </c>
      <c r="E214">
        <v>462280</v>
      </c>
      <c r="H214" s="105">
        <v>164</v>
      </c>
      <c r="I214" s="105">
        <v>22380.540935756864</v>
      </c>
      <c r="J214" s="105">
        <v>-20771.790935756864</v>
      </c>
    </row>
    <row r="215" spans="2:10" x14ac:dyDescent="0.6">
      <c r="B215">
        <v>1912.3500000000004</v>
      </c>
      <c r="C215">
        <v>405.65</v>
      </c>
      <c r="D215">
        <v>7707.35</v>
      </c>
      <c r="E215">
        <v>5795</v>
      </c>
      <c r="H215" s="105">
        <v>165</v>
      </c>
      <c r="I215" s="105">
        <v>29618.149142606537</v>
      </c>
      <c r="J215" s="105">
        <v>-27485.649142606537</v>
      </c>
    </row>
    <row r="216" spans="2:10" x14ac:dyDescent="0.6">
      <c r="B216">
        <v>2263.7999999999993</v>
      </c>
      <c r="C216">
        <v>480.2</v>
      </c>
      <c r="D216">
        <v>9123.7999999999993</v>
      </c>
      <c r="E216">
        <v>6860</v>
      </c>
      <c r="H216" s="105">
        <v>166</v>
      </c>
      <c r="I216" s="105">
        <v>34852.028108419065</v>
      </c>
      <c r="J216" s="105">
        <v>-32340.778108419065</v>
      </c>
    </row>
    <row r="217" spans="2:10" x14ac:dyDescent="0.6">
      <c r="B217">
        <v>3875.8500000000004</v>
      </c>
      <c r="C217">
        <v>822.15</v>
      </c>
      <c r="D217">
        <v>15620.85</v>
      </c>
      <c r="E217">
        <v>11745</v>
      </c>
      <c r="H217" s="105">
        <v>167</v>
      </c>
      <c r="I217" s="105">
        <v>118051.70278410436</v>
      </c>
      <c r="J217" s="105">
        <v>-1447.70278410436</v>
      </c>
    </row>
    <row r="218" spans="2:10" x14ac:dyDescent="0.6">
      <c r="B218">
        <v>4436.8499999999985</v>
      </c>
      <c r="C218">
        <v>941.15</v>
      </c>
      <c r="D218">
        <v>17881.849999999999</v>
      </c>
      <c r="E218">
        <v>13445</v>
      </c>
      <c r="H218" s="105">
        <v>168</v>
      </c>
      <c r="I218" s="105">
        <v>3326.7341121758886</v>
      </c>
      <c r="J218" s="105">
        <v>13227.505887824113</v>
      </c>
    </row>
    <row r="219" spans="2:10" x14ac:dyDescent="0.6">
      <c r="B219">
        <v>20420.400000000001</v>
      </c>
      <c r="C219">
        <v>1458.6</v>
      </c>
      <c r="D219">
        <v>27713.4</v>
      </c>
      <c r="E219">
        <v>7293</v>
      </c>
      <c r="H219" s="105">
        <v>169</v>
      </c>
      <c r="I219" s="105">
        <v>27268.949342769887</v>
      </c>
      <c r="J219" s="105">
        <v>-25306.449342769887</v>
      </c>
    </row>
    <row r="220" spans="2:10" x14ac:dyDescent="0.6">
      <c r="B220">
        <v>20420.400000000001</v>
      </c>
      <c r="C220">
        <v>1458.6</v>
      </c>
      <c r="D220">
        <v>27713.4</v>
      </c>
      <c r="E220">
        <v>7293</v>
      </c>
      <c r="H220" s="105">
        <v>170</v>
      </c>
      <c r="I220" s="105">
        <v>77838.929739841726</v>
      </c>
      <c r="J220" s="105">
        <v>-1004.9297398417257</v>
      </c>
    </row>
    <row r="221" spans="2:10" x14ac:dyDescent="0.6">
      <c r="B221">
        <v>4436.8499999999985</v>
      </c>
      <c r="C221">
        <v>941.15</v>
      </c>
      <c r="D221">
        <v>17881.849999999999</v>
      </c>
      <c r="E221">
        <v>13445</v>
      </c>
      <c r="H221" s="105">
        <v>171</v>
      </c>
      <c r="I221" s="105">
        <v>79566.282533839258</v>
      </c>
      <c r="J221" s="105">
        <v>50972.717466160742</v>
      </c>
    </row>
    <row r="222" spans="2:10" x14ac:dyDescent="0.6">
      <c r="B222">
        <v>2776.9500000000007</v>
      </c>
      <c r="C222">
        <v>589.04999999999995</v>
      </c>
      <c r="D222">
        <v>11191.95</v>
      </c>
      <c r="E222">
        <v>8415</v>
      </c>
      <c r="H222" s="105">
        <v>172</v>
      </c>
      <c r="I222" s="105">
        <v>4181.1518981988293</v>
      </c>
      <c r="J222" s="105">
        <v>4668.5981018011707</v>
      </c>
    </row>
    <row r="223" spans="2:10" x14ac:dyDescent="0.6">
      <c r="B223">
        <v>9433.2000000000007</v>
      </c>
      <c r="C223">
        <v>673.8</v>
      </c>
      <c r="D223">
        <v>12802.2</v>
      </c>
      <c r="E223">
        <v>3369</v>
      </c>
      <c r="H223" s="105">
        <v>173</v>
      </c>
      <c r="I223" s="105">
        <v>2446.1987519077047</v>
      </c>
      <c r="J223" s="105">
        <v>5365.2012480922949</v>
      </c>
    </row>
    <row r="224" spans="2:10" x14ac:dyDescent="0.6">
      <c r="B224">
        <v>1912.3500000000004</v>
      </c>
      <c r="C224">
        <v>405.65</v>
      </c>
      <c r="D224">
        <v>7707.35</v>
      </c>
      <c r="E224">
        <v>5795</v>
      </c>
      <c r="H224" s="105">
        <v>174</v>
      </c>
      <c r="I224" s="105">
        <v>1851.9893907725527</v>
      </c>
      <c r="J224" s="105">
        <v>1298.4106092274469</v>
      </c>
    </row>
    <row r="225" spans="2:10" x14ac:dyDescent="0.6">
      <c r="B225">
        <v>15666</v>
      </c>
      <c r="C225">
        <v>1119</v>
      </c>
      <c r="D225">
        <v>21261</v>
      </c>
      <c r="E225">
        <v>5595</v>
      </c>
      <c r="H225" s="105">
        <v>175</v>
      </c>
      <c r="I225" s="105">
        <v>10791.3855702686</v>
      </c>
      <c r="J225" s="105">
        <v>25403.314429731407</v>
      </c>
    </row>
    <row r="226" spans="2:10" x14ac:dyDescent="0.6">
      <c r="B226">
        <v>9374.4</v>
      </c>
      <c r="C226">
        <v>669.6</v>
      </c>
      <c r="D226">
        <v>12722.4</v>
      </c>
      <c r="E226">
        <v>3348</v>
      </c>
      <c r="H226" s="105">
        <v>176</v>
      </c>
      <c r="I226" s="105">
        <v>4260.3337502756767</v>
      </c>
      <c r="J226" s="105">
        <v>17158.226249724325</v>
      </c>
    </row>
    <row r="227" spans="2:10" x14ac:dyDescent="0.6">
      <c r="B227">
        <v>14067</v>
      </c>
      <c r="C227">
        <v>1563</v>
      </c>
      <c r="D227">
        <v>29697</v>
      </c>
      <c r="E227">
        <v>15630</v>
      </c>
      <c r="H227" s="105">
        <v>177</v>
      </c>
      <c r="I227" s="105">
        <v>4316.0136320081301</v>
      </c>
      <c r="J227" s="105">
        <v>4620.3863679918713</v>
      </c>
    </row>
    <row r="228" spans="2:10" x14ac:dyDescent="0.6">
      <c r="B228">
        <v>34685</v>
      </c>
      <c r="C228">
        <v>14865</v>
      </c>
      <c r="D228">
        <v>282435</v>
      </c>
      <c r="E228">
        <v>247750</v>
      </c>
      <c r="H228" s="105">
        <v>178</v>
      </c>
      <c r="I228" s="105">
        <v>4316.0136320081301</v>
      </c>
      <c r="J228" s="105">
        <v>4620.3863679918713</v>
      </c>
    </row>
    <row r="229" spans="2:10" x14ac:dyDescent="0.6">
      <c r="B229">
        <v>1676.3999999999996</v>
      </c>
      <c r="C229">
        <v>355.6</v>
      </c>
      <c r="D229">
        <v>6756.4</v>
      </c>
      <c r="E229">
        <v>5080</v>
      </c>
      <c r="H229" s="105">
        <v>179</v>
      </c>
      <c r="I229" s="105">
        <v>4787.8480611809</v>
      </c>
      <c r="J229" s="105">
        <v>5160.5519388191015</v>
      </c>
    </row>
    <row r="230" spans="2:10" x14ac:dyDescent="0.6">
      <c r="B230">
        <v>11861.75</v>
      </c>
      <c r="C230">
        <v>2093.25</v>
      </c>
      <c r="D230">
        <v>39771.75</v>
      </c>
      <c r="E230">
        <v>27910</v>
      </c>
      <c r="H230" s="105">
        <v>180</v>
      </c>
      <c r="I230" s="105">
        <v>2162.6707081457344</v>
      </c>
      <c r="J230" s="105">
        <v>4608.5292918542664</v>
      </c>
    </row>
    <row r="231" spans="2:10" x14ac:dyDescent="0.6">
      <c r="B231">
        <v>940.5</v>
      </c>
      <c r="C231">
        <v>199.5</v>
      </c>
      <c r="D231">
        <v>3790.5</v>
      </c>
      <c r="E231">
        <v>2850</v>
      </c>
      <c r="H231" s="105">
        <v>181</v>
      </c>
      <c r="I231" s="105">
        <v>2878.9016952697334</v>
      </c>
      <c r="J231" s="105">
        <v>2024.8183047302678</v>
      </c>
    </row>
    <row r="232" spans="2:10" x14ac:dyDescent="0.6">
      <c r="B232">
        <v>4103.5499999999993</v>
      </c>
      <c r="C232">
        <v>870.45</v>
      </c>
      <c r="D232">
        <v>16538.55</v>
      </c>
      <c r="E232">
        <v>12435</v>
      </c>
      <c r="H232" s="105">
        <v>182</v>
      </c>
      <c r="I232" s="105">
        <v>83069.282769023208</v>
      </c>
      <c r="J232" s="105">
        <v>-6271.2827690232079</v>
      </c>
    </row>
    <row r="233" spans="2:10" x14ac:dyDescent="0.6">
      <c r="B233">
        <v>100376.25</v>
      </c>
      <c r="C233">
        <v>24228.75</v>
      </c>
      <c r="D233">
        <v>460346.25</v>
      </c>
      <c r="E233">
        <v>359970</v>
      </c>
      <c r="H233" s="105">
        <v>183</v>
      </c>
      <c r="I233" s="105">
        <v>13265.139971985003</v>
      </c>
      <c r="J233" s="105">
        <v>7558.8600280149967</v>
      </c>
    </row>
    <row r="234" spans="2:10" x14ac:dyDescent="0.6">
      <c r="B234">
        <v>-4533.75</v>
      </c>
      <c r="C234">
        <v>22668.75</v>
      </c>
      <c r="D234">
        <v>430706.25</v>
      </c>
      <c r="E234">
        <v>435240</v>
      </c>
      <c r="H234" s="105">
        <v>184</v>
      </c>
      <c r="I234" s="105">
        <v>4184.7205734557065</v>
      </c>
      <c r="J234" s="105">
        <v>4470.0794265442928</v>
      </c>
    </row>
    <row r="235" spans="2:10" x14ac:dyDescent="0.6">
      <c r="B235">
        <v>52200</v>
      </c>
      <c r="C235">
        <v>12600</v>
      </c>
      <c r="D235">
        <v>239400</v>
      </c>
      <c r="E235">
        <v>187200</v>
      </c>
      <c r="H235" s="105">
        <v>185</v>
      </c>
      <c r="I235" s="105">
        <v>76422.571679806802</v>
      </c>
      <c r="J235" s="105">
        <v>-5780.5716798068024</v>
      </c>
    </row>
    <row r="236" spans="2:10" x14ac:dyDescent="0.6">
      <c r="B236">
        <v>19672.8</v>
      </c>
      <c r="C236">
        <v>1405.2</v>
      </c>
      <c r="D236">
        <v>26698.799999999999</v>
      </c>
      <c r="E236">
        <v>7026</v>
      </c>
      <c r="H236" s="105">
        <v>186</v>
      </c>
      <c r="I236" s="105">
        <v>2878.9016952697334</v>
      </c>
      <c r="J236" s="105">
        <v>2024.8183047302678</v>
      </c>
    </row>
    <row r="237" spans="2:10" x14ac:dyDescent="0.6">
      <c r="B237">
        <v>38500</v>
      </c>
      <c r="C237">
        <v>16500</v>
      </c>
      <c r="D237">
        <v>313500</v>
      </c>
      <c r="E237">
        <v>275000</v>
      </c>
      <c r="H237" s="105">
        <v>187</v>
      </c>
      <c r="I237" s="105">
        <v>83069.282769023208</v>
      </c>
      <c r="J237" s="105">
        <v>-6271.2827690232079</v>
      </c>
    </row>
    <row r="238" spans="2:10" x14ac:dyDescent="0.6">
      <c r="B238">
        <v>11727</v>
      </c>
      <c r="C238">
        <v>1303</v>
      </c>
      <c r="D238">
        <v>24757</v>
      </c>
      <c r="E238">
        <v>13030</v>
      </c>
      <c r="H238" s="105">
        <v>188</v>
      </c>
      <c r="I238" s="105">
        <v>19604.132955219175</v>
      </c>
      <c r="J238" s="105">
        <v>-19604.132955219175</v>
      </c>
    </row>
    <row r="239" spans="2:10" x14ac:dyDescent="0.6">
      <c r="B239">
        <v>-3740</v>
      </c>
      <c r="C239">
        <v>18700</v>
      </c>
      <c r="D239">
        <v>355300</v>
      </c>
      <c r="E239">
        <v>359040</v>
      </c>
      <c r="H239" s="105">
        <v>189</v>
      </c>
      <c r="I239" s="105">
        <v>4219.1850013257181</v>
      </c>
      <c r="J239" s="105">
        <v>3092.5349986742813</v>
      </c>
    </row>
    <row r="240" spans="2:10" x14ac:dyDescent="0.6">
      <c r="B240">
        <v>-2981.25</v>
      </c>
      <c r="C240">
        <v>14906.25</v>
      </c>
      <c r="D240">
        <v>283218.75</v>
      </c>
      <c r="E240">
        <v>286200</v>
      </c>
      <c r="H240" s="105">
        <v>190</v>
      </c>
      <c r="I240" s="105">
        <v>13740.393491224242</v>
      </c>
      <c r="J240" s="105">
        <v>-13740.393491224242</v>
      </c>
    </row>
    <row r="241" spans="2:10" x14ac:dyDescent="0.6">
      <c r="B241">
        <v>56245</v>
      </c>
      <c r="C241">
        <v>24105</v>
      </c>
      <c r="D241">
        <v>457995</v>
      </c>
      <c r="E241">
        <v>401750</v>
      </c>
      <c r="H241" s="105">
        <v>191</v>
      </c>
      <c r="I241" s="105">
        <v>58185.1452652593</v>
      </c>
      <c r="J241" s="105">
        <v>-4434.1452652592998</v>
      </c>
    </row>
    <row r="242" spans="2:10" x14ac:dyDescent="0.6">
      <c r="B242">
        <v>3839.5499999999993</v>
      </c>
      <c r="C242">
        <v>814.45</v>
      </c>
      <c r="D242">
        <v>15474.55</v>
      </c>
      <c r="E242">
        <v>11635</v>
      </c>
      <c r="H242" s="105">
        <v>192</v>
      </c>
      <c r="I242" s="105">
        <v>119872.36824449929</v>
      </c>
      <c r="J242" s="105">
        <v>-8988.3682444992883</v>
      </c>
    </row>
    <row r="243" spans="2:10" x14ac:dyDescent="0.6">
      <c r="B243">
        <v>34685</v>
      </c>
      <c r="C243">
        <v>14865</v>
      </c>
      <c r="D243">
        <v>282435</v>
      </c>
      <c r="E243">
        <v>247750</v>
      </c>
      <c r="H243" s="105">
        <v>193</v>
      </c>
      <c r="I243" s="105">
        <v>165291.56068747811</v>
      </c>
      <c r="J243" s="105">
        <v>96908.439312521892</v>
      </c>
    </row>
    <row r="244" spans="2:10" x14ac:dyDescent="0.6">
      <c r="B244">
        <v>43645</v>
      </c>
      <c r="C244">
        <v>10535</v>
      </c>
      <c r="D244">
        <v>200165</v>
      </c>
      <c r="E244">
        <v>156520</v>
      </c>
      <c r="H244" s="105">
        <v>194</v>
      </c>
      <c r="I244" s="105">
        <v>51230.716070060647</v>
      </c>
      <c r="J244" s="105">
        <v>-51230.716070060647</v>
      </c>
    </row>
    <row r="245" spans="2:10" x14ac:dyDescent="0.6">
      <c r="B245">
        <v>11135</v>
      </c>
      <c r="C245">
        <v>1965</v>
      </c>
      <c r="D245">
        <v>37335</v>
      </c>
      <c r="E245">
        <v>26200</v>
      </c>
      <c r="H245" s="105">
        <v>195</v>
      </c>
      <c r="I245" s="105">
        <v>596.72745770277254</v>
      </c>
      <c r="J245" s="105">
        <v>362.47254229722728</v>
      </c>
    </row>
    <row r="246" spans="2:10" x14ac:dyDescent="0.6">
      <c r="B246">
        <v>89030</v>
      </c>
      <c r="C246">
        <v>21490</v>
      </c>
      <c r="D246">
        <v>408310</v>
      </c>
      <c r="E246">
        <v>319280</v>
      </c>
      <c r="H246" s="105">
        <v>196</v>
      </c>
      <c r="I246" s="105">
        <v>5822.4647152945254</v>
      </c>
      <c r="J246" s="105">
        <v>13258.335284705478</v>
      </c>
    </row>
    <row r="247" spans="2:10" x14ac:dyDescent="0.6">
      <c r="B247">
        <v>12501</v>
      </c>
      <c r="C247">
        <v>1389</v>
      </c>
      <c r="D247">
        <v>26391</v>
      </c>
      <c r="E247">
        <v>13890</v>
      </c>
      <c r="H247" s="105">
        <v>197</v>
      </c>
      <c r="I247" s="105">
        <v>3037.9577651618874</v>
      </c>
      <c r="J247" s="105">
        <v>6677.2422348381133</v>
      </c>
    </row>
    <row r="248" spans="2:10" x14ac:dyDescent="0.6">
      <c r="B248">
        <v>-1076.25</v>
      </c>
      <c r="C248">
        <v>5381.25</v>
      </c>
      <c r="D248">
        <v>102243.75</v>
      </c>
      <c r="E248">
        <v>103320</v>
      </c>
      <c r="H248" s="105">
        <v>198</v>
      </c>
      <c r="I248" s="105">
        <v>1526.0361377691415</v>
      </c>
      <c r="J248" s="105">
        <v>1426.3638622308581</v>
      </c>
    </row>
    <row r="249" spans="2:10" x14ac:dyDescent="0.6">
      <c r="B249">
        <v>-880</v>
      </c>
      <c r="C249">
        <v>4400</v>
      </c>
      <c r="D249">
        <v>83600</v>
      </c>
      <c r="E249">
        <v>84480</v>
      </c>
      <c r="H249" s="105">
        <v>199</v>
      </c>
      <c r="I249" s="105">
        <v>3255.4118933893378</v>
      </c>
      <c r="J249" s="105">
        <v>3406.1881066106607</v>
      </c>
    </row>
    <row r="250" spans="2:10" x14ac:dyDescent="0.6">
      <c r="B250">
        <v>16218</v>
      </c>
      <c r="C250">
        <v>1802</v>
      </c>
      <c r="D250">
        <v>34238</v>
      </c>
      <c r="E250">
        <v>18020</v>
      </c>
      <c r="H250" s="105">
        <v>200</v>
      </c>
      <c r="I250" s="105">
        <v>13265.139971985003</v>
      </c>
      <c r="J250" s="105">
        <v>7558.8600280149967</v>
      </c>
    </row>
    <row r="251" spans="2:10" x14ac:dyDescent="0.6">
      <c r="B251">
        <v>23967</v>
      </c>
      <c r="C251">
        <v>2663</v>
      </c>
      <c r="D251">
        <v>50597</v>
      </c>
      <c r="E251">
        <v>26630</v>
      </c>
      <c r="H251" s="105">
        <v>201</v>
      </c>
      <c r="I251" s="105">
        <v>19604.132955219175</v>
      </c>
      <c r="J251" s="105">
        <v>-19604.132955219175</v>
      </c>
    </row>
    <row r="252" spans="2:10" x14ac:dyDescent="0.6">
      <c r="B252">
        <v>3524.3999999999996</v>
      </c>
      <c r="C252">
        <v>747.6</v>
      </c>
      <c r="D252">
        <v>14204.4</v>
      </c>
      <c r="E252">
        <v>10680</v>
      </c>
      <c r="H252" s="105">
        <v>202</v>
      </c>
      <c r="I252" s="105">
        <v>2553.8146117498277</v>
      </c>
      <c r="J252" s="105">
        <v>9927.985388250172</v>
      </c>
    </row>
    <row r="253" spans="2:10" x14ac:dyDescent="0.6">
      <c r="B253">
        <v>8993</v>
      </c>
      <c r="C253">
        <v>1587</v>
      </c>
      <c r="D253">
        <v>30153</v>
      </c>
      <c r="E253">
        <v>21160</v>
      </c>
      <c r="H253" s="105">
        <v>203</v>
      </c>
      <c r="I253" s="105">
        <v>7387.0403297108978</v>
      </c>
      <c r="J253" s="105">
        <v>16956.1596702891</v>
      </c>
    </row>
    <row r="254" spans="2:10" x14ac:dyDescent="0.6">
      <c r="B254">
        <v>2358.75</v>
      </c>
      <c r="C254">
        <v>416.25</v>
      </c>
      <c r="D254">
        <v>7908.75</v>
      </c>
      <c r="E254">
        <v>5550</v>
      </c>
      <c r="H254" s="105">
        <v>204</v>
      </c>
      <c r="I254" s="105">
        <v>104356.53752286138</v>
      </c>
      <c r="J254" s="105">
        <v>61095.462477138615</v>
      </c>
    </row>
    <row r="255" spans="2:10" x14ac:dyDescent="0.6">
      <c r="B255">
        <v>12159.25</v>
      </c>
      <c r="C255">
        <v>2145.75</v>
      </c>
      <c r="D255">
        <v>40769.25</v>
      </c>
      <c r="E255">
        <v>28610</v>
      </c>
      <c r="H255" s="105">
        <v>205</v>
      </c>
      <c r="I255" s="105">
        <v>1570.7578358385606</v>
      </c>
      <c r="J255" s="105">
        <v>5807.5621641614389</v>
      </c>
    </row>
    <row r="256" spans="2:10" x14ac:dyDescent="0.6">
      <c r="B256">
        <v>-1008.75</v>
      </c>
      <c r="C256">
        <v>5043.75</v>
      </c>
      <c r="D256">
        <v>95831.25</v>
      </c>
      <c r="E256">
        <v>96840</v>
      </c>
      <c r="H256" s="105">
        <v>206</v>
      </c>
      <c r="I256" s="105">
        <v>16855.184541777817</v>
      </c>
      <c r="J256" s="105">
        <v>9668.8154582221832</v>
      </c>
    </row>
    <row r="257" spans="2:10" x14ac:dyDescent="0.6">
      <c r="B257">
        <v>43645</v>
      </c>
      <c r="C257">
        <v>10535</v>
      </c>
      <c r="D257">
        <v>200165</v>
      </c>
      <c r="E257">
        <v>156520</v>
      </c>
      <c r="H257" s="105">
        <v>207</v>
      </c>
      <c r="I257" s="105">
        <v>104356.53752286138</v>
      </c>
      <c r="J257" s="105">
        <v>61095.462477138615</v>
      </c>
    </row>
    <row r="258" spans="2:10" x14ac:dyDescent="0.6">
      <c r="B258">
        <v>25488</v>
      </c>
      <c r="C258">
        <v>2832</v>
      </c>
      <c r="D258">
        <v>53808</v>
      </c>
      <c r="E258">
        <v>28320</v>
      </c>
      <c r="H258" s="105">
        <v>208</v>
      </c>
      <c r="I258" s="105">
        <v>3255.4118933893378</v>
      </c>
      <c r="J258" s="105">
        <v>3406.1881066106607</v>
      </c>
    </row>
    <row r="259" spans="2:10" x14ac:dyDescent="0.6">
      <c r="B259">
        <v>14211</v>
      </c>
      <c r="C259">
        <v>1579</v>
      </c>
      <c r="D259">
        <v>30001</v>
      </c>
      <c r="E259">
        <v>15790</v>
      </c>
      <c r="H259" s="105">
        <v>209</v>
      </c>
      <c r="I259" s="105">
        <v>89421.952112523257</v>
      </c>
      <c r="J259" s="105">
        <v>52318.047887476743</v>
      </c>
    </row>
    <row r="260" spans="2:10" x14ac:dyDescent="0.6">
      <c r="B260">
        <v>-1076.25</v>
      </c>
      <c r="C260">
        <v>5381.25</v>
      </c>
      <c r="D260">
        <v>102243.75</v>
      </c>
      <c r="E260">
        <v>103320</v>
      </c>
      <c r="H260" s="105">
        <v>210</v>
      </c>
      <c r="I260" s="105">
        <v>18510.024133948984</v>
      </c>
      <c r="J260" s="105">
        <v>-18510.024133948984</v>
      </c>
    </row>
    <row r="261" spans="2:10" x14ac:dyDescent="0.6">
      <c r="B261">
        <v>-880</v>
      </c>
      <c r="C261">
        <v>4400</v>
      </c>
      <c r="D261">
        <v>83600</v>
      </c>
      <c r="E261">
        <v>84480</v>
      </c>
      <c r="H261" s="105">
        <v>211</v>
      </c>
      <c r="I261" s="105">
        <v>91432.377071607247</v>
      </c>
      <c r="J261" s="105">
        <v>53499.622928392753</v>
      </c>
    </row>
    <row r="262" spans="2:10" x14ac:dyDescent="0.6">
      <c r="B262">
        <v>9297</v>
      </c>
      <c r="C262">
        <v>1033</v>
      </c>
      <c r="D262">
        <v>19627</v>
      </c>
      <c r="E262">
        <v>10330</v>
      </c>
      <c r="H262" s="105">
        <v>212</v>
      </c>
      <c r="I262" s="105">
        <v>1526.0361377691415</v>
      </c>
      <c r="J262" s="105">
        <v>1426.3638622308581</v>
      </c>
    </row>
    <row r="263" spans="2:10" x14ac:dyDescent="0.6">
      <c r="B263">
        <v>43750</v>
      </c>
      <c r="C263">
        <v>18750</v>
      </c>
      <c r="D263">
        <v>356250</v>
      </c>
      <c r="E263">
        <v>312500</v>
      </c>
      <c r="H263" s="105">
        <v>213</v>
      </c>
      <c r="I263" s="105">
        <v>85257.500411563611</v>
      </c>
      <c r="J263" s="105">
        <v>49870.499588436389</v>
      </c>
    </row>
    <row r="264" spans="2:10" x14ac:dyDescent="0.6">
      <c r="B264">
        <v>12501</v>
      </c>
      <c r="C264">
        <v>1389</v>
      </c>
      <c r="D264">
        <v>26391</v>
      </c>
      <c r="E264">
        <v>13890</v>
      </c>
      <c r="H264" s="105">
        <v>214</v>
      </c>
      <c r="I264" s="105">
        <v>1247.5156363336873</v>
      </c>
      <c r="J264" s="105">
        <v>664.83436366631304</v>
      </c>
    </row>
    <row r="265" spans="2:10" x14ac:dyDescent="0.6">
      <c r="B265">
        <v>11385</v>
      </c>
      <c r="C265">
        <v>1265</v>
      </c>
      <c r="D265">
        <v>24035</v>
      </c>
      <c r="E265">
        <v>12650</v>
      </c>
      <c r="H265" s="105">
        <v>215</v>
      </c>
      <c r="I265" s="105">
        <v>1449.3060581941252</v>
      </c>
      <c r="J265" s="105">
        <v>814.4939418058741</v>
      </c>
    </row>
    <row r="266" spans="2:10" x14ac:dyDescent="0.6">
      <c r="B266">
        <v>20673</v>
      </c>
      <c r="C266">
        <v>2297</v>
      </c>
      <c r="D266">
        <v>43643</v>
      </c>
      <c r="E266">
        <v>22970</v>
      </c>
      <c r="H266" s="105">
        <v>216</v>
      </c>
      <c r="I266" s="105">
        <v>2374.8893547089037</v>
      </c>
      <c r="J266" s="105">
        <v>1500.9606452910966</v>
      </c>
    </row>
    <row r="267" spans="2:10" x14ac:dyDescent="0.6">
      <c r="B267">
        <v>23967</v>
      </c>
      <c r="C267">
        <v>2663</v>
      </c>
      <c r="D267">
        <v>50597</v>
      </c>
      <c r="E267">
        <v>26630</v>
      </c>
      <c r="H267" s="105">
        <v>217</v>
      </c>
      <c r="I267" s="105">
        <v>2696.9961313875365</v>
      </c>
      <c r="J267" s="105">
        <v>1739.8538686124621</v>
      </c>
    </row>
    <row r="268" spans="2:10" x14ac:dyDescent="0.6">
      <c r="B268">
        <v>940.5</v>
      </c>
      <c r="C268">
        <v>199.5</v>
      </c>
      <c r="D268">
        <v>3790.5</v>
      </c>
      <c r="E268">
        <v>2850</v>
      </c>
      <c r="H268" s="105">
        <v>218</v>
      </c>
      <c r="I268" s="105">
        <v>4097.6192540124002</v>
      </c>
      <c r="J268" s="105">
        <v>16322.780745987602</v>
      </c>
    </row>
    <row r="269" spans="2:10" x14ac:dyDescent="0.6">
      <c r="B269">
        <v>4103.5499999999993</v>
      </c>
      <c r="C269">
        <v>870.45</v>
      </c>
      <c r="D269">
        <v>16538.55</v>
      </c>
      <c r="E269">
        <v>12435</v>
      </c>
      <c r="H269" s="105">
        <v>219</v>
      </c>
      <c r="I269" s="105">
        <v>4097.6192540124002</v>
      </c>
      <c r="J269" s="105">
        <v>16322.780745987602</v>
      </c>
    </row>
    <row r="270" spans="2:10" x14ac:dyDescent="0.6">
      <c r="B270">
        <v>97875</v>
      </c>
      <c r="C270">
        <v>23625</v>
      </c>
      <c r="D270">
        <v>448875</v>
      </c>
      <c r="E270">
        <v>351000</v>
      </c>
      <c r="H270" s="105">
        <v>220</v>
      </c>
      <c r="I270" s="105">
        <v>2696.9961313875365</v>
      </c>
      <c r="J270" s="105">
        <v>1739.8538686124621</v>
      </c>
    </row>
    <row r="271" spans="2:10" x14ac:dyDescent="0.6">
      <c r="B271">
        <v>40020</v>
      </c>
      <c r="C271">
        <v>9660</v>
      </c>
      <c r="D271">
        <v>183540</v>
      </c>
      <c r="E271">
        <v>143520</v>
      </c>
      <c r="H271" s="105">
        <v>221</v>
      </c>
      <c r="I271" s="105">
        <v>1743.9390215678163</v>
      </c>
      <c r="J271" s="105">
        <v>1033.0109784321844</v>
      </c>
    </row>
    <row r="272" spans="2:10" x14ac:dyDescent="0.6">
      <c r="B272">
        <v>89030</v>
      </c>
      <c r="C272">
        <v>21490</v>
      </c>
      <c r="D272">
        <v>408310</v>
      </c>
      <c r="E272">
        <v>319280</v>
      </c>
      <c r="H272" s="105">
        <v>222</v>
      </c>
      <c r="I272" s="105">
        <v>1973.3385957149942</v>
      </c>
      <c r="J272" s="105">
        <v>7459.8614042850068</v>
      </c>
    </row>
    <row r="273" spans="2:10" x14ac:dyDescent="0.6">
      <c r="B273">
        <v>43750</v>
      </c>
      <c r="C273">
        <v>18750</v>
      </c>
      <c r="D273">
        <v>356250</v>
      </c>
      <c r="E273">
        <v>312500</v>
      </c>
      <c r="H273" s="105">
        <v>223</v>
      </c>
      <c r="I273" s="105">
        <v>1247.5156363336873</v>
      </c>
      <c r="J273" s="105">
        <v>664.83436366631304</v>
      </c>
    </row>
    <row r="274" spans="2:10" x14ac:dyDescent="0.6">
      <c r="B274">
        <v>15584.100000000002</v>
      </c>
      <c r="C274">
        <v>3420.8999999999996</v>
      </c>
      <c r="D274">
        <v>53594.100000000006</v>
      </c>
      <c r="E274">
        <v>38010</v>
      </c>
      <c r="H274" s="105">
        <v>224</v>
      </c>
      <c r="I274" s="105">
        <v>3178.3968896421156</v>
      </c>
      <c r="J274" s="105">
        <v>12487.603110357884</v>
      </c>
    </row>
    <row r="275" spans="2:10" x14ac:dyDescent="0.6">
      <c r="B275">
        <v>9834</v>
      </c>
      <c r="C275">
        <v>1341</v>
      </c>
      <c r="D275">
        <v>21009</v>
      </c>
      <c r="E275">
        <v>11175</v>
      </c>
      <c r="H275" s="105">
        <v>225</v>
      </c>
      <c r="I275" s="105">
        <v>1961.9701212439834</v>
      </c>
      <c r="J275" s="105">
        <v>7412.4298787560165</v>
      </c>
    </row>
    <row r="276" spans="2:10" x14ac:dyDescent="0.6">
      <c r="B276">
        <v>11660.400000000001</v>
      </c>
      <c r="C276">
        <v>2559.6</v>
      </c>
      <c r="D276">
        <v>40100.400000000001</v>
      </c>
      <c r="E276">
        <v>28440</v>
      </c>
      <c r="H276" s="105">
        <v>226</v>
      </c>
      <c r="I276" s="105">
        <v>4380.207048006092</v>
      </c>
      <c r="J276" s="105">
        <v>9686.792951993908</v>
      </c>
    </row>
    <row r="277" spans="2:10" x14ac:dyDescent="0.6">
      <c r="B277">
        <v>4653.3599999999997</v>
      </c>
      <c r="C277">
        <v>404.64</v>
      </c>
      <c r="D277">
        <v>6339.36</v>
      </c>
      <c r="E277">
        <v>1686</v>
      </c>
      <c r="H277" s="105">
        <v>227</v>
      </c>
      <c r="I277" s="105">
        <v>40385.789765478185</v>
      </c>
      <c r="J277" s="105">
        <v>-5700.7897654781846</v>
      </c>
    </row>
    <row r="278" spans="2:10" x14ac:dyDescent="0.6">
      <c r="B278">
        <v>19035.72</v>
      </c>
      <c r="C278">
        <v>1655.28</v>
      </c>
      <c r="D278">
        <v>25932.720000000001</v>
      </c>
      <c r="E278">
        <v>6897</v>
      </c>
      <c r="H278" s="105">
        <v>228</v>
      </c>
      <c r="I278" s="105">
        <v>1112.0413155541446</v>
      </c>
      <c r="J278" s="105">
        <v>564.35868444585503</v>
      </c>
    </row>
    <row r="279" spans="2:10" x14ac:dyDescent="0.6">
      <c r="B279">
        <v>8323</v>
      </c>
      <c r="C279">
        <v>1827</v>
      </c>
      <c r="D279">
        <v>28623</v>
      </c>
      <c r="E279">
        <v>20300</v>
      </c>
      <c r="H279" s="105">
        <v>229</v>
      </c>
      <c r="I279" s="105">
        <v>5815.4769499711783</v>
      </c>
      <c r="J279" s="105">
        <v>6046.2730500288217</v>
      </c>
    </row>
    <row r="280" spans="2:10" x14ac:dyDescent="0.6">
      <c r="B280">
        <v>415.53999999999996</v>
      </c>
      <c r="C280">
        <v>110.46</v>
      </c>
      <c r="D280">
        <v>1730.54</v>
      </c>
      <c r="E280">
        <v>1315</v>
      </c>
      <c r="H280" s="105">
        <v>230</v>
      </c>
      <c r="I280" s="105">
        <v>689.51301438158453</v>
      </c>
      <c r="J280" s="105">
        <v>250.98698561841547</v>
      </c>
    </row>
    <row r="281" spans="2:10" x14ac:dyDescent="0.6">
      <c r="B281">
        <v>-2217.5</v>
      </c>
      <c r="C281">
        <v>6652.5</v>
      </c>
      <c r="D281">
        <v>104222.5</v>
      </c>
      <c r="E281">
        <v>106440</v>
      </c>
      <c r="H281" s="105">
        <v>231</v>
      </c>
      <c r="I281" s="105">
        <v>2505.6268111255249</v>
      </c>
      <c r="J281" s="105">
        <v>1597.9231888744744</v>
      </c>
    </row>
    <row r="282" spans="2:10" x14ac:dyDescent="0.6">
      <c r="B282">
        <v>67620</v>
      </c>
      <c r="C282">
        <v>20580</v>
      </c>
      <c r="D282">
        <v>322420</v>
      </c>
      <c r="E282">
        <v>254800</v>
      </c>
      <c r="H282" s="105">
        <v>232</v>
      </c>
      <c r="I282" s="105">
        <v>65731.397581650876</v>
      </c>
      <c r="J282" s="105">
        <v>34644.852418349124</v>
      </c>
    </row>
    <row r="283" spans="2:10" x14ac:dyDescent="0.6">
      <c r="B283">
        <v>100740</v>
      </c>
      <c r="C283">
        <v>30660</v>
      </c>
      <c r="D283">
        <v>480340</v>
      </c>
      <c r="E283">
        <v>379600</v>
      </c>
      <c r="H283" s="105">
        <v>233</v>
      </c>
      <c r="I283" s="105">
        <v>61508.821349561244</v>
      </c>
      <c r="J283" s="105">
        <v>-66042.571349561244</v>
      </c>
    </row>
    <row r="284" spans="2:10" x14ac:dyDescent="0.6">
      <c r="B284">
        <v>2216.7399999999998</v>
      </c>
      <c r="C284">
        <v>589.26</v>
      </c>
      <c r="D284">
        <v>9231.74</v>
      </c>
      <c r="E284">
        <v>7015</v>
      </c>
      <c r="H284" s="105">
        <v>234</v>
      </c>
      <c r="I284" s="105">
        <v>34254.933890040331</v>
      </c>
      <c r="J284" s="105">
        <v>17945.066109959669</v>
      </c>
    </row>
    <row r="285" spans="2:10" x14ac:dyDescent="0.6">
      <c r="B285">
        <v>22546.44</v>
      </c>
      <c r="C285">
        <v>1960.56</v>
      </c>
      <c r="D285">
        <v>30715.439999999999</v>
      </c>
      <c r="E285">
        <v>8169</v>
      </c>
      <c r="H285" s="105">
        <v>235</v>
      </c>
      <c r="I285" s="105">
        <v>3953.0772214524081</v>
      </c>
      <c r="J285" s="105">
        <v>15719.722778547592</v>
      </c>
    </row>
    <row r="286" spans="2:10" x14ac:dyDescent="0.6">
      <c r="B286">
        <v>103224</v>
      </c>
      <c r="C286">
        <v>31416</v>
      </c>
      <c r="D286">
        <v>492184</v>
      </c>
      <c r="E286">
        <v>388960</v>
      </c>
      <c r="H286" s="105">
        <v>236</v>
      </c>
      <c r="I286" s="105">
        <v>44811.374470264447</v>
      </c>
      <c r="J286" s="105">
        <v>-6311.3744702644472</v>
      </c>
    </row>
    <row r="287" spans="2:10" x14ac:dyDescent="0.6">
      <c r="B287">
        <v>19035.72</v>
      </c>
      <c r="C287">
        <v>1655.28</v>
      </c>
      <c r="D287">
        <v>25932.720000000001</v>
      </c>
      <c r="E287">
        <v>6897</v>
      </c>
      <c r="H287" s="105">
        <v>237</v>
      </c>
      <c r="I287" s="105">
        <v>3676.4443426578177</v>
      </c>
      <c r="J287" s="105">
        <v>8050.5556573421818</v>
      </c>
    </row>
    <row r="288" spans="2:10" x14ac:dyDescent="0.6">
      <c r="B288">
        <v>50163</v>
      </c>
      <c r="C288">
        <v>15267</v>
      </c>
      <c r="D288">
        <v>239183</v>
      </c>
      <c r="E288">
        <v>189020</v>
      </c>
      <c r="H288" s="105">
        <v>238</v>
      </c>
      <c r="I288" s="105">
        <v>50766.289669365229</v>
      </c>
      <c r="J288" s="105">
        <v>-54506.289669365229</v>
      </c>
    </row>
    <row r="289" spans="2:10" x14ac:dyDescent="0.6">
      <c r="B289">
        <v>-2380</v>
      </c>
      <c r="C289">
        <v>7140</v>
      </c>
      <c r="D289">
        <v>111860</v>
      </c>
      <c r="E289">
        <v>114240</v>
      </c>
      <c r="H289" s="105">
        <v>239</v>
      </c>
      <c r="I289" s="105">
        <v>40497.444425461319</v>
      </c>
      <c r="J289" s="105">
        <v>-43478.694425461319</v>
      </c>
    </row>
    <row r="290" spans="2:10" x14ac:dyDescent="0.6">
      <c r="B290">
        <v>-6887.5</v>
      </c>
      <c r="C290">
        <v>20662.5</v>
      </c>
      <c r="D290">
        <v>323712.5</v>
      </c>
      <c r="E290">
        <v>330600</v>
      </c>
      <c r="H290" s="105">
        <v>240</v>
      </c>
      <c r="I290" s="105">
        <v>65396.433601701465</v>
      </c>
      <c r="J290" s="105">
        <v>-9151.4336017014648</v>
      </c>
    </row>
    <row r="291" spans="2:10" x14ac:dyDescent="0.6">
      <c r="B291">
        <v>6273</v>
      </c>
      <c r="C291">
        <v>1377</v>
      </c>
      <c r="D291">
        <v>21573</v>
      </c>
      <c r="E291">
        <v>15300</v>
      </c>
      <c r="H291" s="105">
        <v>241</v>
      </c>
      <c r="I291" s="105">
        <v>2354.0471515120507</v>
      </c>
      <c r="J291" s="105">
        <v>1485.5028484879485</v>
      </c>
    </row>
    <row r="292" spans="2:10" x14ac:dyDescent="0.6">
      <c r="B292">
        <v>103224</v>
      </c>
      <c r="C292">
        <v>31416</v>
      </c>
      <c r="D292">
        <v>492184</v>
      </c>
      <c r="E292">
        <v>388960</v>
      </c>
      <c r="H292" s="105">
        <v>242</v>
      </c>
      <c r="I292" s="105">
        <v>40385.789765478185</v>
      </c>
      <c r="J292" s="105">
        <v>-5700.7897654781846</v>
      </c>
    </row>
    <row r="293" spans="2:10" x14ac:dyDescent="0.6">
      <c r="B293">
        <v>2366.84</v>
      </c>
      <c r="C293">
        <v>629.16</v>
      </c>
      <c r="D293">
        <v>9856.84</v>
      </c>
      <c r="E293">
        <v>7490</v>
      </c>
      <c r="H293" s="105">
        <v>243</v>
      </c>
      <c r="I293" s="105">
        <v>28665.433941793461</v>
      </c>
      <c r="J293" s="105">
        <v>14979.566058206539</v>
      </c>
    </row>
    <row r="294" spans="2:10" x14ac:dyDescent="0.6">
      <c r="B294">
        <v>39072</v>
      </c>
      <c r="C294">
        <v>21978</v>
      </c>
      <c r="D294">
        <v>344322</v>
      </c>
      <c r="E294">
        <v>305250</v>
      </c>
      <c r="H294" s="105">
        <v>244</v>
      </c>
      <c r="I294" s="105">
        <v>5468.3324616599621</v>
      </c>
      <c r="J294" s="105">
        <v>5666.6675383400379</v>
      </c>
    </row>
    <row r="295" spans="2:10" x14ac:dyDescent="0.6">
      <c r="B295">
        <v>143244</v>
      </c>
      <c r="C295">
        <v>43596</v>
      </c>
      <c r="D295">
        <v>683004</v>
      </c>
      <c r="E295">
        <v>539760</v>
      </c>
      <c r="H295" s="105">
        <v>245</v>
      </c>
      <c r="I295" s="105">
        <v>58318.204853679403</v>
      </c>
      <c r="J295" s="105">
        <v>30711.795146320597</v>
      </c>
    </row>
    <row r="296" spans="2:10" x14ac:dyDescent="0.6">
      <c r="B296">
        <v>11660.400000000001</v>
      </c>
      <c r="C296">
        <v>2559.6</v>
      </c>
      <c r="D296">
        <v>40100.400000000001</v>
      </c>
      <c r="E296">
        <v>28440</v>
      </c>
      <c r="H296" s="105">
        <v>246</v>
      </c>
      <c r="I296" s="105">
        <v>3909.2273913499389</v>
      </c>
      <c r="J296" s="105">
        <v>8591.7726086500606</v>
      </c>
    </row>
    <row r="297" spans="2:10" x14ac:dyDescent="0.6">
      <c r="B297">
        <v>2366.84</v>
      </c>
      <c r="C297">
        <v>629.16</v>
      </c>
      <c r="D297">
        <v>9856.84</v>
      </c>
      <c r="E297">
        <v>7490</v>
      </c>
      <c r="H297" s="105">
        <v>247</v>
      </c>
      <c r="I297" s="105">
        <v>14715.368392990891</v>
      </c>
      <c r="J297" s="105">
        <v>-15791.618392990891</v>
      </c>
    </row>
    <row r="298" spans="2:10" x14ac:dyDescent="0.6">
      <c r="B298">
        <v>39072</v>
      </c>
      <c r="C298">
        <v>21978</v>
      </c>
      <c r="D298">
        <v>344322</v>
      </c>
      <c r="E298">
        <v>305250</v>
      </c>
      <c r="H298" s="105">
        <v>248</v>
      </c>
      <c r="I298" s="105">
        <v>12059.340875210146</v>
      </c>
      <c r="J298" s="105">
        <v>-12939.340875210146</v>
      </c>
    </row>
    <row r="299" spans="2:10" x14ac:dyDescent="0.6">
      <c r="B299">
        <v>9882.4000000000015</v>
      </c>
      <c r="C299">
        <v>1347.6</v>
      </c>
      <c r="D299">
        <v>21112.400000000001</v>
      </c>
      <c r="E299">
        <v>11230</v>
      </c>
      <c r="H299" s="105">
        <v>249</v>
      </c>
      <c r="I299" s="105">
        <v>5027.1273809993136</v>
      </c>
      <c r="J299" s="105">
        <v>11190.872619000686</v>
      </c>
    </row>
    <row r="300" spans="2:10" x14ac:dyDescent="0.6">
      <c r="B300">
        <v>77952</v>
      </c>
      <c r="C300">
        <v>43848</v>
      </c>
      <c r="D300">
        <v>686952</v>
      </c>
      <c r="E300">
        <v>609000</v>
      </c>
      <c r="H300" s="105">
        <v>250</v>
      </c>
      <c r="I300" s="105">
        <v>7357.664647556483</v>
      </c>
      <c r="J300" s="105">
        <v>16609.335352443515</v>
      </c>
    </row>
    <row r="301" spans="2:10" x14ac:dyDescent="0.6">
      <c r="B301">
        <v>-4968.75</v>
      </c>
      <c r="C301">
        <v>14906.25</v>
      </c>
      <c r="D301">
        <v>233531.25</v>
      </c>
      <c r="E301">
        <v>238500</v>
      </c>
      <c r="H301" s="105">
        <v>251</v>
      </c>
      <c r="I301" s="105">
        <v>2173.0989328484657</v>
      </c>
      <c r="J301" s="105">
        <v>1351.301067151534</v>
      </c>
    </row>
    <row r="302" spans="2:10" x14ac:dyDescent="0.6">
      <c r="B302">
        <v>115851</v>
      </c>
      <c r="C302">
        <v>35259</v>
      </c>
      <c r="D302">
        <v>552391</v>
      </c>
      <c r="E302">
        <v>436540</v>
      </c>
      <c r="H302" s="105">
        <v>252</v>
      </c>
      <c r="I302" s="105">
        <v>4445.1697592690098</v>
      </c>
      <c r="J302" s="105">
        <v>4547.8302407309902</v>
      </c>
    </row>
    <row r="303" spans="2:10" x14ac:dyDescent="0.6">
      <c r="B303">
        <v>50163</v>
      </c>
      <c r="C303">
        <v>15267</v>
      </c>
      <c r="D303">
        <v>239183</v>
      </c>
      <c r="E303">
        <v>189020</v>
      </c>
      <c r="H303" s="105">
        <v>253</v>
      </c>
      <c r="I303" s="105">
        <v>1276.2075004748092</v>
      </c>
      <c r="J303" s="105">
        <v>1082.5424995251908</v>
      </c>
    </row>
    <row r="304" spans="2:10" x14ac:dyDescent="0.6">
      <c r="B304">
        <v>2216.7399999999998</v>
      </c>
      <c r="C304">
        <v>589.26</v>
      </c>
      <c r="D304">
        <v>9231.74</v>
      </c>
      <c r="E304">
        <v>7015</v>
      </c>
      <c r="H304" s="105">
        <v>254</v>
      </c>
      <c r="I304" s="105">
        <v>5957.5828808588103</v>
      </c>
      <c r="J304" s="105">
        <v>6201.6671191411897</v>
      </c>
    </row>
    <row r="305" spans="2:10" x14ac:dyDescent="0.6">
      <c r="B305">
        <v>143244</v>
      </c>
      <c r="C305">
        <v>43596</v>
      </c>
      <c r="D305">
        <v>683004</v>
      </c>
      <c r="E305">
        <v>539760</v>
      </c>
      <c r="H305" s="105">
        <v>255</v>
      </c>
      <c r="I305" s="105">
        <v>13801.830265856113</v>
      </c>
      <c r="J305" s="105">
        <v>-14810.580265856113</v>
      </c>
    </row>
    <row r="306" spans="2:10" x14ac:dyDescent="0.6">
      <c r="B306">
        <v>15461.599999999999</v>
      </c>
      <c r="C306">
        <v>2108.4</v>
      </c>
      <c r="D306">
        <v>33031.599999999999</v>
      </c>
      <c r="E306">
        <v>17570</v>
      </c>
      <c r="H306" s="105">
        <v>256</v>
      </c>
      <c r="I306" s="105">
        <v>28665.433941793461</v>
      </c>
      <c r="J306" s="105">
        <v>14979.566058206539</v>
      </c>
    </row>
    <row r="307" spans="2:10" x14ac:dyDescent="0.6">
      <c r="B307">
        <v>9011.7999999999993</v>
      </c>
      <c r="C307">
        <v>1978.2</v>
      </c>
      <c r="D307">
        <v>30991.8</v>
      </c>
      <c r="E307">
        <v>21980</v>
      </c>
      <c r="H307" s="105">
        <v>257</v>
      </c>
      <c r="I307" s="105">
        <v>7815.1104060328607</v>
      </c>
      <c r="J307" s="105">
        <v>17672.889593967138</v>
      </c>
    </row>
    <row r="308" spans="2:10" x14ac:dyDescent="0.6">
      <c r="B308">
        <v>7146.2999999999993</v>
      </c>
      <c r="C308">
        <v>1568.7</v>
      </c>
      <c r="D308">
        <v>24576.3</v>
      </c>
      <c r="E308">
        <v>17430</v>
      </c>
      <c r="H308" s="105">
        <v>258</v>
      </c>
      <c r="I308" s="105">
        <v>4423.5155221813702</v>
      </c>
      <c r="J308" s="105">
        <v>9787.4844778186307</v>
      </c>
    </row>
    <row r="309" spans="2:10" x14ac:dyDescent="0.6">
      <c r="B309">
        <v>4727.2999999999993</v>
      </c>
      <c r="C309">
        <v>1037.7</v>
      </c>
      <c r="D309">
        <v>16257.3</v>
      </c>
      <c r="E309">
        <v>11530</v>
      </c>
      <c r="H309" s="105">
        <v>259</v>
      </c>
      <c r="I309" s="105">
        <v>14715.368392990891</v>
      </c>
      <c r="J309" s="105">
        <v>-15791.618392990891</v>
      </c>
    </row>
    <row r="310" spans="2:10" x14ac:dyDescent="0.6">
      <c r="B310">
        <v>15461.599999999999</v>
      </c>
      <c r="C310">
        <v>2108.4</v>
      </c>
      <c r="D310">
        <v>33031.599999999999</v>
      </c>
      <c r="E310">
        <v>17570</v>
      </c>
      <c r="H310" s="105">
        <v>260</v>
      </c>
      <c r="I310" s="105">
        <v>12059.340875210146</v>
      </c>
      <c r="J310" s="105">
        <v>-12939.340875210146</v>
      </c>
    </row>
    <row r="311" spans="2:10" x14ac:dyDescent="0.6">
      <c r="B311">
        <v>8808.7999999999993</v>
      </c>
      <c r="C311">
        <v>1201.2</v>
      </c>
      <c r="D311">
        <v>18818.8</v>
      </c>
      <c r="E311">
        <v>10010</v>
      </c>
      <c r="H311" s="105">
        <v>261</v>
      </c>
      <c r="I311" s="105">
        <v>2945.6138409499945</v>
      </c>
      <c r="J311" s="105">
        <v>6351.3861590500055</v>
      </c>
    </row>
    <row r="312" spans="2:10" x14ac:dyDescent="0.6">
      <c r="B312">
        <v>2106.1399999999994</v>
      </c>
      <c r="C312">
        <v>559.86</v>
      </c>
      <c r="D312">
        <v>8771.14</v>
      </c>
      <c r="E312">
        <v>6665</v>
      </c>
      <c r="H312" s="105">
        <v>262</v>
      </c>
      <c r="I312" s="105">
        <v>50901.628651162973</v>
      </c>
      <c r="J312" s="105">
        <v>-7151.6286511629733</v>
      </c>
    </row>
    <row r="313" spans="2:10" x14ac:dyDescent="0.6">
      <c r="B313">
        <v>4727.2999999999993</v>
      </c>
      <c r="C313">
        <v>1037.7</v>
      </c>
      <c r="D313">
        <v>16257.3</v>
      </c>
      <c r="E313">
        <v>11530</v>
      </c>
      <c r="H313" s="105">
        <v>263</v>
      </c>
      <c r="I313" s="105">
        <v>3909.2273913499389</v>
      </c>
      <c r="J313" s="105">
        <v>8591.7726086500606</v>
      </c>
    </row>
    <row r="314" spans="2:10" x14ac:dyDescent="0.6">
      <c r="B314">
        <v>5932.32</v>
      </c>
      <c r="C314">
        <v>610.67999999999995</v>
      </c>
      <c r="D314">
        <v>8113.32</v>
      </c>
      <c r="E314">
        <v>2181</v>
      </c>
      <c r="H314" s="105">
        <v>264</v>
      </c>
      <c r="I314" s="105">
        <v>3573.5867164915312</v>
      </c>
      <c r="J314" s="105">
        <v>7811.4132835084692</v>
      </c>
    </row>
    <row r="315" spans="2:10" x14ac:dyDescent="0.6">
      <c r="B315">
        <v>15373.439999999999</v>
      </c>
      <c r="C315">
        <v>1582.56</v>
      </c>
      <c r="D315">
        <v>21025.439999999999</v>
      </c>
      <c r="E315">
        <v>5652</v>
      </c>
      <c r="H315" s="105">
        <v>265</v>
      </c>
      <c r="I315" s="105">
        <v>6366.9833007969892</v>
      </c>
      <c r="J315" s="105">
        <v>14306.01669920301</v>
      </c>
    </row>
    <row r="316" spans="2:10" x14ac:dyDescent="0.6">
      <c r="B316">
        <v>15772.400000000001</v>
      </c>
      <c r="C316">
        <v>2567.6</v>
      </c>
      <c r="D316">
        <v>34112.400000000001</v>
      </c>
      <c r="E316">
        <v>18340</v>
      </c>
      <c r="H316" s="105">
        <v>266</v>
      </c>
      <c r="I316" s="105">
        <v>7357.664647556483</v>
      </c>
      <c r="J316" s="105">
        <v>16609.335352443515</v>
      </c>
    </row>
    <row r="317" spans="2:10" x14ac:dyDescent="0.6">
      <c r="B317">
        <v>19094.400000000001</v>
      </c>
      <c r="C317">
        <v>1965.6</v>
      </c>
      <c r="D317">
        <v>26114.400000000001</v>
      </c>
      <c r="E317">
        <v>7020</v>
      </c>
      <c r="H317" s="105">
        <v>267</v>
      </c>
      <c r="I317" s="105">
        <v>689.51301438158453</v>
      </c>
      <c r="J317" s="105">
        <v>250.98698561841547</v>
      </c>
    </row>
    <row r="318" spans="2:10" x14ac:dyDescent="0.6">
      <c r="B318">
        <v>19110.72</v>
      </c>
      <c r="C318">
        <v>1967.28</v>
      </c>
      <c r="D318">
        <v>26136.720000000001</v>
      </c>
      <c r="E318">
        <v>7026</v>
      </c>
      <c r="H318" s="105">
        <v>268</v>
      </c>
      <c r="I318" s="105">
        <v>2505.6268111255249</v>
      </c>
      <c r="J318" s="105">
        <v>1597.9231888744744</v>
      </c>
    </row>
    <row r="319" spans="2:10" x14ac:dyDescent="0.6">
      <c r="B319">
        <v>1556.8100000000004</v>
      </c>
      <c r="C319">
        <v>505.19</v>
      </c>
      <c r="D319">
        <v>6711.81</v>
      </c>
      <c r="E319">
        <v>5155</v>
      </c>
      <c r="H319" s="105">
        <v>269</v>
      </c>
      <c r="I319" s="105">
        <v>64097.179376443113</v>
      </c>
      <c r="J319" s="105">
        <v>33777.820623556887</v>
      </c>
    </row>
    <row r="320" spans="2:10" x14ac:dyDescent="0.6">
      <c r="B320">
        <v>4984.9000000000015</v>
      </c>
      <c r="C320">
        <v>1325.1</v>
      </c>
      <c r="D320">
        <v>17604.900000000001</v>
      </c>
      <c r="E320">
        <v>12620</v>
      </c>
      <c r="H320" s="105">
        <v>270</v>
      </c>
      <c r="I320" s="105">
        <v>26297.001760332925</v>
      </c>
      <c r="J320" s="105">
        <v>13722.998239667075</v>
      </c>
    </row>
    <row r="321" spans="2:10" x14ac:dyDescent="0.6">
      <c r="B321">
        <v>1713.8500000000004</v>
      </c>
      <c r="C321">
        <v>556.15</v>
      </c>
      <c r="D321">
        <v>7388.85</v>
      </c>
      <c r="E321">
        <v>5675</v>
      </c>
      <c r="H321" s="105">
        <v>271</v>
      </c>
      <c r="I321" s="105">
        <v>58318.204853679403</v>
      </c>
      <c r="J321" s="105">
        <v>30711.795146320597</v>
      </c>
    </row>
    <row r="322" spans="2:10" x14ac:dyDescent="0.6">
      <c r="B322">
        <v>825.97000000000025</v>
      </c>
      <c r="C322">
        <v>268.02999999999997</v>
      </c>
      <c r="D322">
        <v>3560.9700000000003</v>
      </c>
      <c r="E322">
        <v>2735</v>
      </c>
      <c r="H322" s="105">
        <v>272</v>
      </c>
      <c r="I322" s="105">
        <v>50901.628651162973</v>
      </c>
      <c r="J322" s="105">
        <v>-7151.6286511629733</v>
      </c>
    </row>
    <row r="323" spans="2:10" x14ac:dyDescent="0.6">
      <c r="B323">
        <v>2388.8199999999997</v>
      </c>
      <c r="C323">
        <v>775.18</v>
      </c>
      <c r="D323">
        <v>10298.82</v>
      </c>
      <c r="E323">
        <v>7910</v>
      </c>
      <c r="H323" s="105">
        <v>273</v>
      </c>
      <c r="I323" s="105">
        <v>7784.6377658154533</v>
      </c>
      <c r="J323" s="105">
        <v>7799.4622341845488</v>
      </c>
    </row>
    <row r="324" spans="2:10" x14ac:dyDescent="0.6">
      <c r="B324">
        <v>14186.16</v>
      </c>
      <c r="C324">
        <v>1460.34</v>
      </c>
      <c r="D324">
        <v>19401.66</v>
      </c>
      <c r="E324">
        <v>5215.5</v>
      </c>
      <c r="H324" s="105">
        <v>274</v>
      </c>
      <c r="I324" s="105">
        <v>3142.4964439441878</v>
      </c>
      <c r="J324" s="105">
        <v>6691.5035560558117</v>
      </c>
    </row>
    <row r="325" spans="2:10" x14ac:dyDescent="0.6">
      <c r="B325">
        <v>18074.400000000001</v>
      </c>
      <c r="C325">
        <v>1860.6</v>
      </c>
      <c r="D325">
        <v>24719.4</v>
      </c>
      <c r="E325">
        <v>6645</v>
      </c>
      <c r="H325" s="105">
        <v>275</v>
      </c>
      <c r="I325" s="105">
        <v>5862.2971145688925</v>
      </c>
      <c r="J325" s="105">
        <v>5798.1028854311089</v>
      </c>
    </row>
    <row r="326" spans="2:10" x14ac:dyDescent="0.6">
      <c r="B326">
        <v>2388.8199999999997</v>
      </c>
      <c r="C326">
        <v>775.18</v>
      </c>
      <c r="D326">
        <v>10298.82</v>
      </c>
      <c r="E326">
        <v>7910</v>
      </c>
      <c r="H326" s="105">
        <v>276</v>
      </c>
      <c r="I326" s="105">
        <v>1052.6289271657954</v>
      </c>
      <c r="J326" s="105">
        <v>3600.7310728342045</v>
      </c>
    </row>
    <row r="327" spans="2:10" x14ac:dyDescent="0.6">
      <c r="B327">
        <v>1713.8500000000004</v>
      </c>
      <c r="C327">
        <v>556.15</v>
      </c>
      <c r="D327">
        <v>7388.85</v>
      </c>
      <c r="E327">
        <v>5675</v>
      </c>
      <c r="H327" s="105">
        <v>277</v>
      </c>
      <c r="I327" s="105">
        <v>3843.9398665307071</v>
      </c>
      <c r="J327" s="105">
        <v>15191.780133469294</v>
      </c>
    </row>
    <row r="328" spans="2:10" x14ac:dyDescent="0.6">
      <c r="B328">
        <v>115345.5</v>
      </c>
      <c r="C328">
        <v>43144.5</v>
      </c>
      <c r="D328">
        <v>573205.5</v>
      </c>
      <c r="E328">
        <v>457860</v>
      </c>
      <c r="H328" s="105">
        <v>278</v>
      </c>
      <c r="I328" s="105">
        <v>4227.2027675315885</v>
      </c>
      <c r="J328" s="105">
        <v>4095.7972324684115</v>
      </c>
    </row>
    <row r="329" spans="2:10" x14ac:dyDescent="0.6">
      <c r="B329">
        <v>12992</v>
      </c>
      <c r="C329">
        <v>9408</v>
      </c>
      <c r="D329">
        <v>124992</v>
      </c>
      <c r="E329">
        <v>112000</v>
      </c>
      <c r="H329" s="105">
        <v>279</v>
      </c>
      <c r="I329" s="105">
        <v>396.04681549307622</v>
      </c>
      <c r="J329" s="105">
        <v>19.49318450692374</v>
      </c>
    </row>
    <row r="330" spans="2:10" x14ac:dyDescent="0.6">
      <c r="B330">
        <v>63249</v>
      </c>
      <c r="C330">
        <v>45801</v>
      </c>
      <c r="D330">
        <v>608499</v>
      </c>
      <c r="E330">
        <v>545250</v>
      </c>
      <c r="H330" s="105">
        <v>280</v>
      </c>
      <c r="I330" s="105">
        <v>14997.265245866985</v>
      </c>
      <c r="J330" s="105">
        <v>-17214.765245866984</v>
      </c>
    </row>
    <row r="331" spans="2:10" x14ac:dyDescent="0.6">
      <c r="B331">
        <v>16993.599999999999</v>
      </c>
      <c r="C331">
        <v>2766.4</v>
      </c>
      <c r="D331">
        <v>36753.599999999999</v>
      </c>
      <c r="E331">
        <v>19760</v>
      </c>
      <c r="H331" s="105">
        <v>281</v>
      </c>
      <c r="I331" s="105">
        <v>46082.13627830222</v>
      </c>
      <c r="J331" s="105">
        <v>21537.86372169778</v>
      </c>
    </row>
    <row r="332" spans="2:10" x14ac:dyDescent="0.6">
      <c r="B332">
        <v>63249</v>
      </c>
      <c r="C332">
        <v>45801</v>
      </c>
      <c r="D332">
        <v>608499</v>
      </c>
      <c r="E332">
        <v>545250</v>
      </c>
      <c r="H332" s="105">
        <v>282</v>
      </c>
      <c r="I332" s="105">
        <v>68579.748915670527</v>
      </c>
      <c r="J332" s="105">
        <v>32160.251084329473</v>
      </c>
    </row>
    <row r="333" spans="2:10" x14ac:dyDescent="0.6">
      <c r="B333">
        <v>-9375</v>
      </c>
      <c r="C333">
        <v>21875</v>
      </c>
      <c r="D333">
        <v>290625</v>
      </c>
      <c r="E333">
        <v>300000</v>
      </c>
      <c r="H333" s="105">
        <v>283</v>
      </c>
      <c r="I333" s="105">
        <v>1464.683415768071</v>
      </c>
      <c r="J333" s="105">
        <v>752.05658423192881</v>
      </c>
    </row>
    <row r="334" spans="2:10" x14ac:dyDescent="0.6">
      <c r="B334">
        <v>49358</v>
      </c>
      <c r="C334">
        <v>35742</v>
      </c>
      <c r="D334">
        <v>474858</v>
      </c>
      <c r="E334">
        <v>425500</v>
      </c>
      <c r="H334" s="105">
        <v>284</v>
      </c>
      <c r="I334" s="105">
        <v>4525.2961349767183</v>
      </c>
      <c r="J334" s="105">
        <v>18021.143865023281</v>
      </c>
    </row>
    <row r="335" spans="2:10" x14ac:dyDescent="0.6">
      <c r="B335">
        <v>12992</v>
      </c>
      <c r="C335">
        <v>9408</v>
      </c>
      <c r="D335">
        <v>124992</v>
      </c>
      <c r="E335">
        <v>112000</v>
      </c>
      <c r="H335" s="105">
        <v>285</v>
      </c>
      <c r="I335" s="105">
        <v>70267.069863473153</v>
      </c>
      <c r="J335" s="105">
        <v>32956.930136526847</v>
      </c>
    </row>
    <row r="336" spans="2:10" x14ac:dyDescent="0.6">
      <c r="B336">
        <v>-13173.75</v>
      </c>
      <c r="C336">
        <v>30738.75</v>
      </c>
      <c r="D336">
        <v>408386.25</v>
      </c>
      <c r="E336">
        <v>421560</v>
      </c>
      <c r="H336" s="105">
        <v>286</v>
      </c>
      <c r="I336" s="105">
        <v>3843.9398665307071</v>
      </c>
      <c r="J336" s="105">
        <v>15191.780133469294</v>
      </c>
    </row>
    <row r="337" spans="2:10" x14ac:dyDescent="0.6">
      <c r="B337">
        <v>8298.9500000000007</v>
      </c>
      <c r="C337">
        <v>2206.0500000000002</v>
      </c>
      <c r="D337">
        <v>29308.95</v>
      </c>
      <c r="E337">
        <v>21010</v>
      </c>
      <c r="H337" s="105">
        <v>287</v>
      </c>
      <c r="I337" s="105">
        <v>34224.019617356003</v>
      </c>
      <c r="J337" s="105">
        <v>15938.980382643997</v>
      </c>
    </row>
    <row r="338" spans="2:10" x14ac:dyDescent="0.6">
      <c r="B338">
        <v>11577.449999999997</v>
      </c>
      <c r="C338">
        <v>3077.55</v>
      </c>
      <c r="D338">
        <v>40887.449999999997</v>
      </c>
      <c r="E338">
        <v>29310</v>
      </c>
      <c r="H338" s="105">
        <v>288</v>
      </c>
      <c r="I338" s="105">
        <v>16085.319428477804</v>
      </c>
      <c r="J338" s="105">
        <v>-18465.319428477804</v>
      </c>
    </row>
    <row r="339" spans="2:10" x14ac:dyDescent="0.6">
      <c r="B339">
        <v>13201</v>
      </c>
      <c r="C339">
        <v>2149</v>
      </c>
      <c r="D339">
        <v>28551</v>
      </c>
      <c r="E339">
        <v>15350</v>
      </c>
      <c r="H339" s="105">
        <v>289</v>
      </c>
      <c r="I339" s="105">
        <v>46266.268524590203</v>
      </c>
      <c r="J339" s="105">
        <v>-53153.768524590203</v>
      </c>
    </row>
    <row r="340" spans="2:10" x14ac:dyDescent="0.6">
      <c r="B340">
        <v>32567</v>
      </c>
      <c r="C340">
        <v>23583</v>
      </c>
      <c r="D340">
        <v>313317</v>
      </c>
      <c r="E340">
        <v>280750</v>
      </c>
      <c r="H340" s="105">
        <v>290</v>
      </c>
      <c r="I340" s="105">
        <v>3222.8450605062176</v>
      </c>
      <c r="J340" s="105">
        <v>3050.1549394937824</v>
      </c>
    </row>
    <row r="341" spans="2:10" x14ac:dyDescent="0.6">
      <c r="B341">
        <v>40716</v>
      </c>
      <c r="C341">
        <v>29484</v>
      </c>
      <c r="D341">
        <v>391716</v>
      </c>
      <c r="E341">
        <v>351000</v>
      </c>
      <c r="H341" s="105">
        <v>291</v>
      </c>
      <c r="I341" s="105">
        <v>70267.069863473153</v>
      </c>
      <c r="J341" s="105">
        <v>32956.930136526847</v>
      </c>
    </row>
    <row r="342" spans="2:10" x14ac:dyDescent="0.6">
      <c r="B342">
        <v>22546.080000000002</v>
      </c>
      <c r="C342">
        <v>2320.92</v>
      </c>
      <c r="D342">
        <v>30835.08</v>
      </c>
      <c r="E342">
        <v>8289</v>
      </c>
      <c r="H342" s="105">
        <v>292</v>
      </c>
      <c r="I342" s="105">
        <v>1553.7364657909873</v>
      </c>
      <c r="J342" s="105">
        <v>813.10353420901288</v>
      </c>
    </row>
    <row r="343" spans="2:10" x14ac:dyDescent="0.6">
      <c r="B343">
        <v>3208.75</v>
      </c>
      <c r="C343">
        <v>1041.25</v>
      </c>
      <c r="D343">
        <v>13833.75</v>
      </c>
      <c r="E343">
        <v>10625</v>
      </c>
      <c r="H343" s="105">
        <v>293</v>
      </c>
      <c r="I343" s="105">
        <v>49202.340888127706</v>
      </c>
      <c r="J343" s="105">
        <v>-10130.340888127706</v>
      </c>
    </row>
    <row r="344" spans="2:10" x14ac:dyDescent="0.6">
      <c r="B344">
        <v>48111</v>
      </c>
      <c r="C344">
        <v>34839</v>
      </c>
      <c r="D344">
        <v>462861</v>
      </c>
      <c r="E344">
        <v>414750</v>
      </c>
      <c r="H344" s="105">
        <v>294</v>
      </c>
      <c r="I344" s="105">
        <v>97451.685133626539</v>
      </c>
      <c r="J344" s="105">
        <v>45792.314866373461</v>
      </c>
    </row>
    <row r="345" spans="2:10" x14ac:dyDescent="0.6">
      <c r="B345">
        <v>5237.3999999999996</v>
      </c>
      <c r="C345">
        <v>852.6</v>
      </c>
      <c r="D345">
        <v>11327.4</v>
      </c>
      <c r="E345">
        <v>6090</v>
      </c>
      <c r="H345" s="105">
        <v>295</v>
      </c>
      <c r="I345" s="105">
        <v>5862.2971145688925</v>
      </c>
      <c r="J345" s="105">
        <v>5798.1028854311089</v>
      </c>
    </row>
    <row r="346" spans="2:10" x14ac:dyDescent="0.6">
      <c r="B346">
        <v>-7826.25</v>
      </c>
      <c r="C346">
        <v>18261.25</v>
      </c>
      <c r="D346">
        <v>242613.75</v>
      </c>
      <c r="E346">
        <v>250440</v>
      </c>
      <c r="H346" s="105">
        <v>296</v>
      </c>
      <c r="I346" s="105">
        <v>1553.7364657909873</v>
      </c>
      <c r="J346" s="105">
        <v>813.10353420901288</v>
      </c>
    </row>
    <row r="347" spans="2:10" x14ac:dyDescent="0.6">
      <c r="B347">
        <v>16993.599999999999</v>
      </c>
      <c r="C347">
        <v>2766.4</v>
      </c>
      <c r="D347">
        <v>36753.599999999999</v>
      </c>
      <c r="E347">
        <v>19760</v>
      </c>
      <c r="H347" s="105">
        <v>297</v>
      </c>
      <c r="I347" s="105">
        <v>49202.340888127706</v>
      </c>
      <c r="J347" s="105">
        <v>-10130.340888127706</v>
      </c>
    </row>
    <row r="348" spans="2:10" x14ac:dyDescent="0.6">
      <c r="B348">
        <v>12220.599999999999</v>
      </c>
      <c r="C348">
        <v>1989.4</v>
      </c>
      <c r="D348">
        <v>26430.6</v>
      </c>
      <c r="E348">
        <v>14210</v>
      </c>
      <c r="H348" s="105">
        <v>298</v>
      </c>
      <c r="I348" s="105">
        <v>3157.2270236472268</v>
      </c>
      <c r="J348" s="105">
        <v>6725.1729763527746</v>
      </c>
    </row>
    <row r="349" spans="2:10" x14ac:dyDescent="0.6">
      <c r="B349">
        <v>39788</v>
      </c>
      <c r="C349">
        <v>28812</v>
      </c>
      <c r="D349">
        <v>382788</v>
      </c>
      <c r="E349">
        <v>343000</v>
      </c>
      <c r="H349" s="105">
        <v>299</v>
      </c>
      <c r="I349" s="105">
        <v>98014.125449560728</v>
      </c>
      <c r="J349" s="105">
        <v>-20062.125449560728</v>
      </c>
    </row>
    <row r="350" spans="2:10" x14ac:dyDescent="0.6">
      <c r="B350">
        <v>5056.7999999999993</v>
      </c>
      <c r="C350">
        <v>823.2</v>
      </c>
      <c r="D350">
        <v>10936.8</v>
      </c>
      <c r="E350">
        <v>5880</v>
      </c>
      <c r="H350" s="105">
        <v>300</v>
      </c>
      <c r="I350" s="105">
        <v>33418.859522223996</v>
      </c>
      <c r="J350" s="105">
        <v>-38387.609522223996</v>
      </c>
    </row>
    <row r="351" spans="2:10" x14ac:dyDescent="0.6">
      <c r="B351">
        <v>26475.120000000003</v>
      </c>
      <c r="C351">
        <v>2725.38</v>
      </c>
      <c r="D351">
        <v>36208.620000000003</v>
      </c>
      <c r="E351">
        <v>9733.5</v>
      </c>
      <c r="H351" s="105">
        <v>301</v>
      </c>
      <c r="I351" s="105">
        <v>78844.284681469813</v>
      </c>
      <c r="J351" s="105">
        <v>37006.715318530187</v>
      </c>
    </row>
    <row r="352" spans="2:10" x14ac:dyDescent="0.6">
      <c r="B352">
        <v>27811</v>
      </c>
      <c r="C352">
        <v>20139</v>
      </c>
      <c r="D352">
        <v>267561</v>
      </c>
      <c r="E352">
        <v>239750</v>
      </c>
      <c r="H352" s="105">
        <v>302</v>
      </c>
      <c r="I352" s="105">
        <v>34224.019617356003</v>
      </c>
      <c r="J352" s="105">
        <v>15938.980382643997</v>
      </c>
    </row>
    <row r="353" spans="2:10" x14ac:dyDescent="0.6">
      <c r="B353">
        <v>79663</v>
      </c>
      <c r="C353">
        <v>57687</v>
      </c>
      <c r="D353">
        <v>766413</v>
      </c>
      <c r="E353">
        <v>686750</v>
      </c>
      <c r="H353" s="105">
        <v>303</v>
      </c>
      <c r="I353" s="105">
        <v>1464.683415768071</v>
      </c>
      <c r="J353" s="105">
        <v>752.05658423192881</v>
      </c>
    </row>
    <row r="354" spans="2:10" x14ac:dyDescent="0.6">
      <c r="B354">
        <v>-6168.75</v>
      </c>
      <c r="C354">
        <v>14393.75</v>
      </c>
      <c r="D354">
        <v>191231.25</v>
      </c>
      <c r="E354">
        <v>197400</v>
      </c>
      <c r="H354" s="105">
        <v>304</v>
      </c>
      <c r="I354" s="105">
        <v>97451.685133626539</v>
      </c>
      <c r="J354" s="105">
        <v>45792.314866373461</v>
      </c>
    </row>
    <row r="355" spans="2:10" x14ac:dyDescent="0.6">
      <c r="B355">
        <v>188378</v>
      </c>
      <c r="C355">
        <v>70462</v>
      </c>
      <c r="D355">
        <v>936138</v>
      </c>
      <c r="E355">
        <v>747760</v>
      </c>
      <c r="H355" s="105">
        <v>305</v>
      </c>
      <c r="I355" s="105">
        <v>4855.261120324787</v>
      </c>
      <c r="J355" s="105">
        <v>10606.338879675212</v>
      </c>
    </row>
    <row r="356" spans="2:10" x14ac:dyDescent="0.6">
      <c r="B356">
        <v>-3727.5</v>
      </c>
      <c r="C356">
        <v>8697.5</v>
      </c>
      <c r="D356">
        <v>115552.5</v>
      </c>
      <c r="E356">
        <v>119280</v>
      </c>
      <c r="H356" s="105">
        <v>306</v>
      </c>
      <c r="I356" s="105">
        <v>4564.6669570921131</v>
      </c>
      <c r="J356" s="105">
        <v>4447.1330429078862</v>
      </c>
    </row>
    <row r="357" spans="2:10" x14ac:dyDescent="0.6">
      <c r="B357">
        <v>9614.7999999999993</v>
      </c>
      <c r="C357">
        <v>1565.2</v>
      </c>
      <c r="D357">
        <v>20794.8</v>
      </c>
      <c r="E357">
        <v>11180</v>
      </c>
      <c r="H357" s="105">
        <v>307</v>
      </c>
      <c r="I357" s="105">
        <v>3650.7014436990253</v>
      </c>
      <c r="J357" s="105">
        <v>3495.598556300974</v>
      </c>
    </row>
    <row r="358" spans="2:10" x14ac:dyDescent="0.6">
      <c r="B358">
        <v>39788</v>
      </c>
      <c r="C358">
        <v>28812</v>
      </c>
      <c r="D358">
        <v>382788</v>
      </c>
      <c r="E358">
        <v>343000</v>
      </c>
      <c r="H358" s="105">
        <v>308</v>
      </c>
      <c r="I358" s="105">
        <v>2465.5593494090876</v>
      </c>
      <c r="J358" s="105">
        <v>2261.7406505909116</v>
      </c>
    </row>
    <row r="359" spans="2:10" x14ac:dyDescent="0.6">
      <c r="B359">
        <v>702.72000000000025</v>
      </c>
      <c r="C359">
        <v>273.27999999999997</v>
      </c>
      <c r="D359">
        <v>3142.7200000000003</v>
      </c>
      <c r="E359">
        <v>2440</v>
      </c>
      <c r="H359" s="105">
        <v>309</v>
      </c>
      <c r="I359" s="105">
        <v>4855.261120324787</v>
      </c>
      <c r="J359" s="105">
        <v>10606.338879675212</v>
      </c>
    </row>
    <row r="360" spans="2:10" x14ac:dyDescent="0.6">
      <c r="B360">
        <v>10768.8</v>
      </c>
      <c r="C360">
        <v>2051.1999999999998</v>
      </c>
      <c r="D360">
        <v>23588.799999999999</v>
      </c>
      <c r="E360">
        <v>12820</v>
      </c>
      <c r="H360" s="105">
        <v>310</v>
      </c>
      <c r="I360" s="105">
        <v>2830.4759829616391</v>
      </c>
      <c r="J360" s="105">
        <v>5978.3240170383597</v>
      </c>
    </row>
    <row r="361" spans="2:10" x14ac:dyDescent="0.6">
      <c r="B361">
        <v>370.07999999999993</v>
      </c>
      <c r="C361">
        <v>143.91999999999999</v>
      </c>
      <c r="D361">
        <v>1655.08</v>
      </c>
      <c r="E361">
        <v>1285</v>
      </c>
      <c r="H361" s="105">
        <v>311</v>
      </c>
      <c r="I361" s="105">
        <v>1399.06537890908</v>
      </c>
      <c r="J361" s="105">
        <v>707.07462109091944</v>
      </c>
    </row>
    <row r="362" spans="2:10" x14ac:dyDescent="0.6">
      <c r="B362">
        <v>10768.8</v>
      </c>
      <c r="C362">
        <v>2051.1999999999998</v>
      </c>
      <c r="D362">
        <v>23588.799999999999</v>
      </c>
      <c r="E362">
        <v>12820</v>
      </c>
      <c r="H362" s="105">
        <v>312</v>
      </c>
      <c r="I362" s="105">
        <v>2465.5593494090876</v>
      </c>
      <c r="J362" s="105">
        <v>2261.7406505909116</v>
      </c>
    </row>
    <row r="363" spans="2:10" x14ac:dyDescent="0.6">
      <c r="B363">
        <v>-7700</v>
      </c>
      <c r="C363">
        <v>15400</v>
      </c>
      <c r="D363">
        <v>177100</v>
      </c>
      <c r="E363">
        <v>184800</v>
      </c>
      <c r="H363" s="105">
        <v>313</v>
      </c>
      <c r="I363" s="105">
        <v>1305.3509694288773</v>
      </c>
      <c r="J363" s="105">
        <v>4626.9690305711229</v>
      </c>
    </row>
    <row r="364" spans="2:10" x14ac:dyDescent="0.6">
      <c r="B364">
        <v>1862</v>
      </c>
      <c r="C364">
        <v>588</v>
      </c>
      <c r="D364">
        <v>6762</v>
      </c>
      <c r="E364">
        <v>4900</v>
      </c>
      <c r="H364" s="105">
        <v>314</v>
      </c>
      <c r="I364" s="105">
        <v>3144.8385206397188</v>
      </c>
      <c r="J364" s="105">
        <v>12228.601479360281</v>
      </c>
    </row>
    <row r="365" spans="2:10" x14ac:dyDescent="0.6">
      <c r="B365">
        <v>84444</v>
      </c>
      <c r="C365">
        <v>38136</v>
      </c>
      <c r="D365">
        <v>438564</v>
      </c>
      <c r="E365">
        <v>354120</v>
      </c>
      <c r="H365" s="105">
        <v>315</v>
      </c>
      <c r="I365" s="105">
        <v>5009.2341429847902</v>
      </c>
      <c r="J365" s="105">
        <v>10763.16585701521</v>
      </c>
    </row>
    <row r="366" spans="2:10" x14ac:dyDescent="0.6">
      <c r="B366">
        <v>9503.8000000000029</v>
      </c>
      <c r="C366">
        <v>3001.2</v>
      </c>
      <c r="D366">
        <v>34513.800000000003</v>
      </c>
      <c r="E366">
        <v>25010</v>
      </c>
      <c r="H366" s="105">
        <v>316</v>
      </c>
      <c r="I366" s="105">
        <v>3869.8223783338799</v>
      </c>
      <c r="J366" s="105">
        <v>15224.577621666122</v>
      </c>
    </row>
    <row r="367" spans="2:10" x14ac:dyDescent="0.6">
      <c r="B367">
        <v>5947.2000000000007</v>
      </c>
      <c r="C367">
        <v>1132.8</v>
      </c>
      <c r="D367">
        <v>13027.2</v>
      </c>
      <c r="E367">
        <v>7080</v>
      </c>
      <c r="H367" s="105">
        <v>317</v>
      </c>
      <c r="I367" s="105">
        <v>3873.0021320956967</v>
      </c>
      <c r="J367" s="105">
        <v>15237.717867904305</v>
      </c>
    </row>
    <row r="368" spans="2:10" x14ac:dyDescent="0.6">
      <c r="B368">
        <v>5418</v>
      </c>
      <c r="C368">
        <v>1032</v>
      </c>
      <c r="D368">
        <v>11868</v>
      </c>
      <c r="E368">
        <v>6450</v>
      </c>
      <c r="H368" s="105">
        <v>318</v>
      </c>
      <c r="I368" s="105">
        <v>1105.6889311348168</v>
      </c>
      <c r="J368" s="105">
        <v>451.12106886518359</v>
      </c>
    </row>
    <row r="369" spans="2:10" x14ac:dyDescent="0.6">
      <c r="B369">
        <v>40612</v>
      </c>
      <c r="C369">
        <v>37488</v>
      </c>
      <c r="D369">
        <v>431112</v>
      </c>
      <c r="E369">
        <v>390500</v>
      </c>
      <c r="H369" s="105">
        <v>319</v>
      </c>
      <c r="I369" s="105">
        <v>2657.5412566413415</v>
      </c>
      <c r="J369" s="105">
        <v>2327.3587433586599</v>
      </c>
    </row>
    <row r="370" spans="2:10" x14ac:dyDescent="0.6">
      <c r="B370">
        <v>33358</v>
      </c>
      <c r="C370">
        <v>30792</v>
      </c>
      <c r="D370">
        <v>354108</v>
      </c>
      <c r="E370">
        <v>320750</v>
      </c>
      <c r="H370" s="105">
        <v>320</v>
      </c>
      <c r="I370" s="105">
        <v>1202.1414619099171</v>
      </c>
      <c r="J370" s="105">
        <v>511.70853809008327</v>
      </c>
    </row>
    <row r="371" spans="2:10" x14ac:dyDescent="0.6">
      <c r="B371">
        <v>2701.7999999999993</v>
      </c>
      <c r="C371">
        <v>853.2</v>
      </c>
      <c r="D371">
        <v>9811.7999999999993</v>
      </c>
      <c r="E371">
        <v>7110</v>
      </c>
      <c r="H371" s="105">
        <v>321</v>
      </c>
      <c r="I371" s="105">
        <v>656.81369175838836</v>
      </c>
      <c r="J371" s="105">
        <v>169.1563082416119</v>
      </c>
    </row>
    <row r="372" spans="2:10" x14ac:dyDescent="0.6">
      <c r="B372">
        <v>-5570</v>
      </c>
      <c r="C372">
        <v>11140</v>
      </c>
      <c r="D372">
        <v>128110</v>
      </c>
      <c r="E372">
        <v>133680</v>
      </c>
      <c r="H372" s="105">
        <v>322</v>
      </c>
      <c r="I372" s="105">
        <v>1616.7018586067425</v>
      </c>
      <c r="J372" s="105">
        <v>772.11814139325725</v>
      </c>
    </row>
    <row r="373" spans="2:10" x14ac:dyDescent="0.6">
      <c r="B373">
        <v>1812.96</v>
      </c>
      <c r="C373">
        <v>705.04</v>
      </c>
      <c r="D373">
        <v>8107.96</v>
      </c>
      <c r="E373">
        <v>6295</v>
      </c>
      <c r="H373" s="105">
        <v>323</v>
      </c>
      <c r="I373" s="105">
        <v>2913.5114344675694</v>
      </c>
      <c r="J373" s="105">
        <v>11272.64856553243</v>
      </c>
    </row>
    <row r="374" spans="2:10" x14ac:dyDescent="0.6">
      <c r="B374">
        <v>1576.8000000000002</v>
      </c>
      <c r="C374">
        <v>613.20000000000005</v>
      </c>
      <c r="D374">
        <v>7051.8</v>
      </c>
      <c r="E374">
        <v>5475</v>
      </c>
      <c r="H374" s="105">
        <v>324</v>
      </c>
      <c r="I374" s="105">
        <v>3671.0877682203491</v>
      </c>
      <c r="J374" s="105">
        <v>14403.312231779651</v>
      </c>
    </row>
    <row r="375" spans="2:10" x14ac:dyDescent="0.6">
      <c r="B375">
        <v>11474.400000000001</v>
      </c>
      <c r="C375">
        <v>2185.6</v>
      </c>
      <c r="D375">
        <v>25134.400000000001</v>
      </c>
      <c r="E375">
        <v>13660</v>
      </c>
      <c r="H375" s="105">
        <v>325</v>
      </c>
      <c r="I375" s="105">
        <v>1616.7018586067425</v>
      </c>
      <c r="J375" s="105">
        <v>772.11814139325725</v>
      </c>
    </row>
    <row r="376" spans="2:10" x14ac:dyDescent="0.6">
      <c r="B376">
        <v>63960</v>
      </c>
      <c r="C376">
        <v>59040</v>
      </c>
      <c r="D376">
        <v>678960</v>
      </c>
      <c r="E376">
        <v>615000</v>
      </c>
      <c r="H376" s="105">
        <v>326</v>
      </c>
      <c r="I376" s="105">
        <v>1202.1414619099171</v>
      </c>
      <c r="J376" s="105">
        <v>511.70853809008327</v>
      </c>
    </row>
    <row r="377" spans="2:10" x14ac:dyDescent="0.6">
      <c r="B377">
        <v>976.31999999999971</v>
      </c>
      <c r="C377">
        <v>379.68</v>
      </c>
      <c r="D377">
        <v>4366.32</v>
      </c>
      <c r="E377">
        <v>3390</v>
      </c>
      <c r="H377" s="105">
        <v>327</v>
      </c>
      <c r="I377" s="105">
        <v>81809.561772658431</v>
      </c>
      <c r="J377" s="105">
        <v>33535.938227341569</v>
      </c>
    </row>
    <row r="378" spans="2:10" x14ac:dyDescent="0.6">
      <c r="B378">
        <v>2301.1200000000008</v>
      </c>
      <c r="C378">
        <v>894.88</v>
      </c>
      <c r="D378">
        <v>10291.120000000001</v>
      </c>
      <c r="E378">
        <v>7990</v>
      </c>
      <c r="H378" s="105">
        <v>328</v>
      </c>
      <c r="I378" s="105">
        <v>17956.131543180949</v>
      </c>
      <c r="J378" s="105">
        <v>-4964.1315431809489</v>
      </c>
    </row>
    <row r="379" spans="2:10" x14ac:dyDescent="0.6">
      <c r="B379">
        <v>3468.9599999999991</v>
      </c>
      <c r="C379">
        <v>1349.04</v>
      </c>
      <c r="D379">
        <v>15513.96</v>
      </c>
      <c r="E379">
        <v>12045</v>
      </c>
      <c r="H379" s="105">
        <v>329</v>
      </c>
      <c r="I379" s="105">
        <v>86837.547408530751</v>
      </c>
      <c r="J379" s="105">
        <v>-23588.547408530751</v>
      </c>
    </row>
    <row r="380" spans="2:10" x14ac:dyDescent="0.6">
      <c r="B380">
        <v>16245.599999999999</v>
      </c>
      <c r="C380">
        <v>3094.4</v>
      </c>
      <c r="D380">
        <v>35585.599999999999</v>
      </c>
      <c r="E380">
        <v>19340</v>
      </c>
      <c r="H380" s="105">
        <v>330</v>
      </c>
      <c r="I380" s="105">
        <v>5385.505004799742</v>
      </c>
      <c r="J380" s="105">
        <v>11608.094995200256</v>
      </c>
    </row>
    <row r="381" spans="2:10" x14ac:dyDescent="0.6">
      <c r="B381">
        <v>25141.199999999997</v>
      </c>
      <c r="C381">
        <v>4788.8</v>
      </c>
      <c r="D381">
        <v>55071.199999999997</v>
      </c>
      <c r="E381">
        <v>29930</v>
      </c>
      <c r="H381" s="105">
        <v>331</v>
      </c>
      <c r="I381" s="105">
        <v>86837.547408530751</v>
      </c>
      <c r="J381" s="105">
        <v>-23588.547408530751</v>
      </c>
    </row>
    <row r="382" spans="2:10" x14ac:dyDescent="0.6">
      <c r="B382">
        <v>133052</v>
      </c>
      <c r="C382">
        <v>60088</v>
      </c>
      <c r="D382">
        <v>691012</v>
      </c>
      <c r="E382">
        <v>557960</v>
      </c>
      <c r="H382" s="105">
        <v>332</v>
      </c>
      <c r="I382" s="105">
        <v>41552.554250660847</v>
      </c>
      <c r="J382" s="105">
        <v>-50927.554250660847</v>
      </c>
    </row>
    <row r="383" spans="2:10" x14ac:dyDescent="0.6">
      <c r="B383">
        <v>2802.24</v>
      </c>
      <c r="C383">
        <v>1089.76</v>
      </c>
      <c r="D383">
        <v>12532.24</v>
      </c>
      <c r="E383">
        <v>9730</v>
      </c>
      <c r="H383" s="105">
        <v>333</v>
      </c>
      <c r="I383" s="105">
        <v>67798.771759654483</v>
      </c>
      <c r="J383" s="105">
        <v>-18440.771759654483</v>
      </c>
    </row>
    <row r="384" spans="2:10" x14ac:dyDescent="0.6">
      <c r="B384">
        <v>84444</v>
      </c>
      <c r="C384">
        <v>38136</v>
      </c>
      <c r="D384">
        <v>438564</v>
      </c>
      <c r="E384">
        <v>354120</v>
      </c>
      <c r="H384" s="105">
        <v>334</v>
      </c>
      <c r="I384" s="105">
        <v>17956.131543180949</v>
      </c>
      <c r="J384" s="105">
        <v>-4964.1315431809489</v>
      </c>
    </row>
    <row r="385" spans="2:10" x14ac:dyDescent="0.6">
      <c r="B385">
        <v>4807.92</v>
      </c>
      <c r="C385">
        <v>574.08000000000004</v>
      </c>
      <c r="D385">
        <v>6601.92</v>
      </c>
      <c r="E385">
        <v>1794</v>
      </c>
      <c r="H385" s="105">
        <v>335</v>
      </c>
      <c r="I385" s="105">
        <v>58329.067587744743</v>
      </c>
      <c r="J385" s="105">
        <v>-71502.817587744736</v>
      </c>
    </row>
    <row r="386" spans="2:10" x14ac:dyDescent="0.6">
      <c r="B386">
        <v>4186.0800000000017</v>
      </c>
      <c r="C386">
        <v>1627.92</v>
      </c>
      <c r="D386">
        <v>18721.080000000002</v>
      </c>
      <c r="E386">
        <v>14535</v>
      </c>
      <c r="H386" s="105">
        <v>336</v>
      </c>
      <c r="I386" s="105">
        <v>4324.9246354938659</v>
      </c>
      <c r="J386" s="105">
        <v>3974.0253645061348</v>
      </c>
    </row>
    <row r="387" spans="2:10" x14ac:dyDescent="0.6">
      <c r="B387">
        <v>3366.7199999999993</v>
      </c>
      <c r="C387">
        <v>1309.28</v>
      </c>
      <c r="D387">
        <v>15056.72</v>
      </c>
      <c r="E387">
        <v>11690</v>
      </c>
      <c r="H387" s="105">
        <v>337</v>
      </c>
      <c r="I387" s="105">
        <v>5974.4218994361718</v>
      </c>
      <c r="J387" s="105">
        <v>5603.0281005638253</v>
      </c>
    </row>
    <row r="388" spans="2:10" x14ac:dyDescent="0.6">
      <c r="B388">
        <v>10036</v>
      </c>
      <c r="C388">
        <v>9264</v>
      </c>
      <c r="D388">
        <v>106536</v>
      </c>
      <c r="E388">
        <v>96500</v>
      </c>
      <c r="H388" s="105">
        <v>338</v>
      </c>
      <c r="I388" s="105">
        <v>4216.9454973321808</v>
      </c>
      <c r="J388" s="105">
        <v>8984.0545026678192</v>
      </c>
    </row>
    <row r="389" spans="2:10" x14ac:dyDescent="0.6">
      <c r="B389">
        <v>16510</v>
      </c>
      <c r="C389">
        <v>15240</v>
      </c>
      <c r="D389">
        <v>175260</v>
      </c>
      <c r="E389">
        <v>158750</v>
      </c>
      <c r="H389" s="105">
        <v>339</v>
      </c>
      <c r="I389" s="105">
        <v>44785.303908507616</v>
      </c>
      <c r="J389" s="105">
        <v>-12218.303908507616</v>
      </c>
    </row>
    <row r="390" spans="2:10" x14ac:dyDescent="0.6">
      <c r="B390">
        <v>35619</v>
      </c>
      <c r="C390">
        <v>16086</v>
      </c>
      <c r="D390">
        <v>184989</v>
      </c>
      <c r="E390">
        <v>149370</v>
      </c>
      <c r="H390" s="105">
        <v>340</v>
      </c>
      <c r="I390" s="105">
        <v>55954.18899688805</v>
      </c>
      <c r="J390" s="105">
        <v>-15238.18899688805</v>
      </c>
    </row>
    <row r="391" spans="2:10" x14ac:dyDescent="0.6">
      <c r="B391">
        <v>3366.7199999999993</v>
      </c>
      <c r="C391">
        <v>1309.28</v>
      </c>
      <c r="D391">
        <v>15056.72</v>
      </c>
      <c r="E391">
        <v>11690</v>
      </c>
      <c r="H391" s="105">
        <v>341</v>
      </c>
      <c r="I391" s="105">
        <v>4542.3402989580682</v>
      </c>
      <c r="J391" s="105">
        <v>18003.739701041934</v>
      </c>
    </row>
    <row r="392" spans="2:10" x14ac:dyDescent="0.6">
      <c r="B392">
        <v>23622</v>
      </c>
      <c r="C392">
        <v>10668</v>
      </c>
      <c r="D392">
        <v>122682</v>
      </c>
      <c r="E392">
        <v>99060</v>
      </c>
      <c r="H392" s="105">
        <v>342</v>
      </c>
      <c r="I392" s="105">
        <v>2120.2953606344299</v>
      </c>
      <c r="J392" s="105">
        <v>1088.4546393655701</v>
      </c>
    </row>
    <row r="393" spans="2:10" x14ac:dyDescent="0.6">
      <c r="B393">
        <v>26164</v>
      </c>
      <c r="C393">
        <v>11816</v>
      </c>
      <c r="D393">
        <v>135884</v>
      </c>
      <c r="E393">
        <v>109720</v>
      </c>
      <c r="H393" s="105">
        <v>343</v>
      </c>
      <c r="I393" s="105">
        <v>66089.654112678138</v>
      </c>
      <c r="J393" s="105">
        <v>-17978.654112678138</v>
      </c>
    </row>
    <row r="394" spans="2:10" x14ac:dyDescent="0.6">
      <c r="B394">
        <v>55484</v>
      </c>
      <c r="C394">
        <v>51216</v>
      </c>
      <c r="D394">
        <v>588984</v>
      </c>
      <c r="E394">
        <v>533500</v>
      </c>
      <c r="H394" s="105">
        <v>344</v>
      </c>
      <c r="I394" s="105">
        <v>1763.2355111304526</v>
      </c>
      <c r="J394" s="105">
        <v>3474.1644888695473</v>
      </c>
    </row>
    <row r="395" spans="2:10" x14ac:dyDescent="0.6">
      <c r="B395">
        <v>21008</v>
      </c>
      <c r="C395">
        <v>19392</v>
      </c>
      <c r="D395">
        <v>223008</v>
      </c>
      <c r="E395">
        <v>202000</v>
      </c>
      <c r="H395" s="105">
        <v>345</v>
      </c>
      <c r="I395" s="105">
        <v>34712.771419253491</v>
      </c>
      <c r="J395" s="105">
        <v>-42539.021419253491</v>
      </c>
    </row>
    <row r="396" spans="2:10" x14ac:dyDescent="0.6">
      <c r="B396">
        <v>5947.2000000000007</v>
      </c>
      <c r="C396">
        <v>1132.8</v>
      </c>
      <c r="D396">
        <v>13027.2</v>
      </c>
      <c r="E396">
        <v>7080</v>
      </c>
      <c r="H396" s="105">
        <v>346</v>
      </c>
      <c r="I396" s="105">
        <v>5385.505004799742</v>
      </c>
      <c r="J396" s="105">
        <v>11608.094995200256</v>
      </c>
    </row>
    <row r="397" spans="2:10" x14ac:dyDescent="0.6">
      <c r="B397">
        <v>4186.0800000000017</v>
      </c>
      <c r="C397">
        <v>1627.92</v>
      </c>
      <c r="D397">
        <v>18721.080000000002</v>
      </c>
      <c r="E397">
        <v>14535</v>
      </c>
      <c r="H397" s="105">
        <v>347</v>
      </c>
      <c r="I397" s="105">
        <v>3914.8688899596132</v>
      </c>
      <c r="J397" s="105">
        <v>8305.7311100403858</v>
      </c>
    </row>
    <row r="398" spans="2:10" x14ac:dyDescent="0.6">
      <c r="B398">
        <v>11474.400000000001</v>
      </c>
      <c r="C398">
        <v>2185.6</v>
      </c>
      <c r="D398">
        <v>25134.400000000001</v>
      </c>
      <c r="E398">
        <v>13660</v>
      </c>
      <c r="H398" s="105">
        <v>348</v>
      </c>
      <c r="I398" s="105">
        <v>54682.287492161457</v>
      </c>
      <c r="J398" s="105">
        <v>-14894.287492161457</v>
      </c>
    </row>
    <row r="399" spans="2:10" x14ac:dyDescent="0.6">
      <c r="B399">
        <v>63960</v>
      </c>
      <c r="C399">
        <v>59040</v>
      </c>
      <c r="D399">
        <v>678960</v>
      </c>
      <c r="E399">
        <v>615000</v>
      </c>
      <c r="H399" s="105">
        <v>349</v>
      </c>
      <c r="I399" s="105">
        <v>1707.5898202986639</v>
      </c>
      <c r="J399" s="105">
        <v>3349.2101797013356</v>
      </c>
    </row>
    <row r="400" spans="2:10" x14ac:dyDescent="0.6">
      <c r="B400">
        <v>12768</v>
      </c>
      <c r="C400">
        <v>2432</v>
      </c>
      <c r="D400">
        <v>27968</v>
      </c>
      <c r="E400">
        <v>15200</v>
      </c>
      <c r="H400" s="105">
        <v>350</v>
      </c>
      <c r="I400" s="105">
        <v>5307.8660171153897</v>
      </c>
      <c r="J400" s="105">
        <v>21167.253982884613</v>
      </c>
    </row>
    <row r="401" spans="2:10" x14ac:dyDescent="0.6">
      <c r="B401">
        <v>2701.7999999999993</v>
      </c>
      <c r="C401">
        <v>853.2</v>
      </c>
      <c r="D401">
        <v>9811.7999999999993</v>
      </c>
      <c r="E401">
        <v>7110</v>
      </c>
      <c r="H401" s="105">
        <v>351</v>
      </c>
      <c r="I401" s="105">
        <v>38266.808696783803</v>
      </c>
      <c r="J401" s="105">
        <v>-10455.808696783803</v>
      </c>
    </row>
    <row r="402" spans="2:10" x14ac:dyDescent="0.6">
      <c r="B402">
        <v>11055</v>
      </c>
      <c r="C402">
        <v>1320</v>
      </c>
      <c r="D402">
        <v>15180</v>
      </c>
      <c r="E402">
        <v>4125</v>
      </c>
      <c r="H402" s="105">
        <v>352</v>
      </c>
      <c r="I402" s="105">
        <v>109334.30527338246</v>
      </c>
      <c r="J402" s="105">
        <v>-29671.305273382459</v>
      </c>
    </row>
    <row r="403" spans="2:10" x14ac:dyDescent="0.6">
      <c r="B403">
        <v>16510</v>
      </c>
      <c r="C403">
        <v>15240</v>
      </c>
      <c r="D403">
        <v>175260</v>
      </c>
      <c r="E403">
        <v>158750</v>
      </c>
      <c r="H403" s="105">
        <v>353</v>
      </c>
      <c r="I403" s="105">
        <v>27392.713280071774</v>
      </c>
      <c r="J403" s="105">
        <v>-33561.463280071774</v>
      </c>
    </row>
    <row r="404" spans="2:10" x14ac:dyDescent="0.6">
      <c r="B404">
        <v>3666.5999999999995</v>
      </c>
      <c r="C404">
        <v>698.40000000000009</v>
      </c>
      <c r="D404">
        <v>8031.5999999999995</v>
      </c>
      <c r="E404">
        <v>4365</v>
      </c>
      <c r="H404" s="105">
        <v>354</v>
      </c>
      <c r="I404" s="105">
        <v>133513.68283719537</v>
      </c>
      <c r="J404" s="105">
        <v>54864.317162804626</v>
      </c>
    </row>
    <row r="405" spans="2:10" x14ac:dyDescent="0.6">
      <c r="B405">
        <v>25162</v>
      </c>
      <c r="C405">
        <v>29538</v>
      </c>
      <c r="D405">
        <v>298662</v>
      </c>
      <c r="E405">
        <v>273500</v>
      </c>
      <c r="H405" s="105">
        <v>355</v>
      </c>
      <c r="I405" s="105">
        <v>16611.360681412723</v>
      </c>
      <c r="J405" s="105">
        <v>-20338.860681412723</v>
      </c>
    </row>
    <row r="406" spans="2:10" x14ac:dyDescent="0.6">
      <c r="B406">
        <v>2906.64</v>
      </c>
      <c r="C406">
        <v>396.36</v>
      </c>
      <c r="D406">
        <v>4007.64</v>
      </c>
      <c r="E406">
        <v>1101</v>
      </c>
      <c r="H406" s="105">
        <v>356</v>
      </c>
      <c r="I406" s="105">
        <v>3111.9810651009489</v>
      </c>
      <c r="J406" s="105">
        <v>6502.8189348990509</v>
      </c>
    </row>
    <row r="407" spans="2:10" x14ac:dyDescent="0.6">
      <c r="B407">
        <v>87457.5</v>
      </c>
      <c r="C407">
        <v>102667.5</v>
      </c>
      <c r="D407">
        <v>1038082.5</v>
      </c>
      <c r="E407">
        <v>950625</v>
      </c>
      <c r="H407" s="105">
        <v>357</v>
      </c>
      <c r="I407" s="105">
        <v>54682.287492161457</v>
      </c>
      <c r="J407" s="105">
        <v>-14894.287492161457</v>
      </c>
    </row>
    <row r="408" spans="2:10" x14ac:dyDescent="0.6">
      <c r="B408">
        <v>97461</v>
      </c>
      <c r="C408">
        <v>52479</v>
      </c>
      <c r="D408">
        <v>530621</v>
      </c>
      <c r="E408">
        <v>433160</v>
      </c>
      <c r="H408" s="105">
        <v>358</v>
      </c>
      <c r="I408" s="105">
        <v>597.22892424585484</v>
      </c>
      <c r="J408" s="105">
        <v>105.49107575414541</v>
      </c>
    </row>
    <row r="409" spans="2:10" x14ac:dyDescent="0.6">
      <c r="B409">
        <v>7406</v>
      </c>
      <c r="C409">
        <v>8694</v>
      </c>
      <c r="D409">
        <v>87906</v>
      </c>
      <c r="E409">
        <v>80500</v>
      </c>
      <c r="H409" s="105">
        <v>359</v>
      </c>
      <c r="I409" s="105">
        <v>3510.0201336724222</v>
      </c>
      <c r="J409" s="105">
        <v>7258.7798663275771</v>
      </c>
    </row>
    <row r="410" spans="2:10" x14ac:dyDescent="0.6">
      <c r="B410">
        <v>18382.32</v>
      </c>
      <c r="C410">
        <v>2506.6799999999998</v>
      </c>
      <c r="D410">
        <v>25345.32</v>
      </c>
      <c r="E410">
        <v>6963</v>
      </c>
      <c r="H410" s="105">
        <v>360</v>
      </c>
      <c r="I410" s="105">
        <v>385.29662647575219</v>
      </c>
      <c r="J410" s="105">
        <v>-15.216626475752264</v>
      </c>
    </row>
    <row r="411" spans="2:10" x14ac:dyDescent="0.6">
      <c r="B411">
        <v>-11606.25</v>
      </c>
      <c r="C411">
        <v>20891.25</v>
      </c>
      <c r="D411">
        <v>211233.75</v>
      </c>
      <c r="E411">
        <v>222840</v>
      </c>
      <c r="H411" s="105">
        <v>361</v>
      </c>
      <c r="I411" s="105">
        <v>3510.0201336724222</v>
      </c>
      <c r="J411" s="105">
        <v>7258.7798663275771</v>
      </c>
    </row>
    <row r="412" spans="2:10" x14ac:dyDescent="0.6">
      <c r="B412">
        <v>2207.0699999999997</v>
      </c>
      <c r="C412">
        <v>1014.93</v>
      </c>
      <c r="D412">
        <v>10262.07</v>
      </c>
      <c r="E412">
        <v>8055</v>
      </c>
      <c r="H412" s="105">
        <v>362</v>
      </c>
      <c r="I412" s="105">
        <v>25379.545925830316</v>
      </c>
      <c r="J412" s="105">
        <v>-33079.545925830316</v>
      </c>
    </row>
    <row r="413" spans="2:10" x14ac:dyDescent="0.6">
      <c r="B413">
        <v>-17481.25</v>
      </c>
      <c r="C413">
        <v>31466.25</v>
      </c>
      <c r="D413">
        <v>318158.75</v>
      </c>
      <c r="E413">
        <v>335640</v>
      </c>
      <c r="H413" s="105">
        <v>363</v>
      </c>
      <c r="I413" s="105">
        <v>1112.8391032363206</v>
      </c>
      <c r="J413" s="105">
        <v>749.16089676367937</v>
      </c>
    </row>
    <row r="414" spans="2:10" x14ac:dyDescent="0.6">
      <c r="B414">
        <v>7682</v>
      </c>
      <c r="C414">
        <v>9018</v>
      </c>
      <c r="D414">
        <v>91182</v>
      </c>
      <c r="E414">
        <v>83500</v>
      </c>
      <c r="H414" s="105">
        <v>364</v>
      </c>
      <c r="I414" s="105">
        <v>62628.252806636221</v>
      </c>
      <c r="J414" s="105">
        <v>21815.747193363779</v>
      </c>
    </row>
    <row r="415" spans="2:10" x14ac:dyDescent="0.6">
      <c r="B415">
        <v>58995</v>
      </c>
      <c r="C415">
        <v>69255</v>
      </c>
      <c r="D415">
        <v>700245</v>
      </c>
      <c r="E415">
        <v>641250</v>
      </c>
      <c r="H415" s="105">
        <v>365</v>
      </c>
      <c r="I415" s="105">
        <v>5066.4184243464906</v>
      </c>
      <c r="J415" s="105">
        <v>4437.3815756535123</v>
      </c>
    </row>
    <row r="416" spans="2:10" x14ac:dyDescent="0.6">
      <c r="B416">
        <v>141394.5</v>
      </c>
      <c r="C416">
        <v>76135.5</v>
      </c>
      <c r="D416">
        <v>769814.5</v>
      </c>
      <c r="E416">
        <v>628420</v>
      </c>
      <c r="H416" s="105">
        <v>366</v>
      </c>
      <c r="I416" s="105">
        <v>2005.3925650881442</v>
      </c>
      <c r="J416" s="105">
        <v>3941.8074349118565</v>
      </c>
    </row>
    <row r="417" spans="2:10" x14ac:dyDescent="0.6">
      <c r="B417">
        <v>13413.75</v>
      </c>
      <c r="C417">
        <v>4961.25</v>
      </c>
      <c r="D417">
        <v>50163.75</v>
      </c>
      <c r="E417">
        <v>36750</v>
      </c>
      <c r="H417" s="105">
        <v>367</v>
      </c>
      <c r="I417" s="105">
        <v>1840.2505148776745</v>
      </c>
      <c r="J417" s="105">
        <v>3577.7494851223255</v>
      </c>
    </row>
    <row r="418" spans="2:10" x14ac:dyDescent="0.6">
      <c r="B418">
        <v>25162</v>
      </c>
      <c r="C418">
        <v>29538</v>
      </c>
      <c r="D418">
        <v>298662</v>
      </c>
      <c r="E418">
        <v>273500</v>
      </c>
      <c r="H418" s="105">
        <v>368</v>
      </c>
      <c r="I418" s="105">
        <v>61566.625340997489</v>
      </c>
      <c r="J418" s="105">
        <v>-20954.625340997489</v>
      </c>
    </row>
    <row r="419" spans="2:10" x14ac:dyDescent="0.6">
      <c r="B419">
        <v>4478.5499999999993</v>
      </c>
      <c r="C419">
        <v>1656.45</v>
      </c>
      <c r="D419">
        <v>16748.55</v>
      </c>
      <c r="E419">
        <v>12270</v>
      </c>
      <c r="H419" s="105">
        <v>369</v>
      </c>
      <c r="I419" s="105">
        <v>50596.474862730582</v>
      </c>
      <c r="J419" s="105">
        <v>-17238.474862730582</v>
      </c>
    </row>
    <row r="420" spans="2:10" x14ac:dyDescent="0.6">
      <c r="B420">
        <v>2906.64</v>
      </c>
      <c r="C420">
        <v>396.36</v>
      </c>
      <c r="D420">
        <v>4007.64</v>
      </c>
      <c r="E420">
        <v>1101</v>
      </c>
      <c r="H420" s="105">
        <v>370</v>
      </c>
      <c r="I420" s="105">
        <v>1547.319973432913</v>
      </c>
      <c r="J420" s="105">
        <v>1154.4800265670863</v>
      </c>
    </row>
    <row r="421" spans="2:10" x14ac:dyDescent="0.6">
      <c r="B421">
        <v>30452</v>
      </c>
      <c r="C421">
        <v>35748</v>
      </c>
      <c r="D421">
        <v>361452</v>
      </c>
      <c r="E421">
        <v>331000</v>
      </c>
      <c r="H421" s="105">
        <v>371</v>
      </c>
      <c r="I421" s="105">
        <v>18400.328327649757</v>
      </c>
      <c r="J421" s="105">
        <v>-23970.328327649757</v>
      </c>
    </row>
    <row r="422" spans="2:10" x14ac:dyDescent="0.6">
      <c r="B422">
        <v>14058</v>
      </c>
      <c r="C422">
        <v>1917</v>
      </c>
      <c r="D422">
        <v>19383</v>
      </c>
      <c r="E422">
        <v>5325</v>
      </c>
      <c r="H422" s="105">
        <v>372</v>
      </c>
      <c r="I422" s="105">
        <v>1304.587372647366</v>
      </c>
      <c r="J422" s="105">
        <v>508.37262735263403</v>
      </c>
    </row>
    <row r="423" spans="2:10" x14ac:dyDescent="0.6">
      <c r="B423">
        <v>-17481.25</v>
      </c>
      <c r="C423">
        <v>31466.25</v>
      </c>
      <c r="D423">
        <v>318158.75</v>
      </c>
      <c r="E423">
        <v>335640</v>
      </c>
      <c r="H423" s="105">
        <v>373</v>
      </c>
      <c r="I423" s="105">
        <v>1154.1246157889382</v>
      </c>
      <c r="J423" s="105">
        <v>422.67538421106201</v>
      </c>
    </row>
    <row r="424" spans="2:10" x14ac:dyDescent="0.6">
      <c r="B424">
        <v>894.25</v>
      </c>
      <c r="C424">
        <v>330.75</v>
      </c>
      <c r="D424">
        <v>3344.25</v>
      </c>
      <c r="E424">
        <v>2450</v>
      </c>
      <c r="H424" s="105">
        <v>374</v>
      </c>
      <c r="I424" s="105">
        <v>3730.2095339530483</v>
      </c>
      <c r="J424" s="105">
        <v>7744.1904660469536</v>
      </c>
    </row>
    <row r="425" spans="2:10" x14ac:dyDescent="0.6">
      <c r="B425">
        <v>87250.5</v>
      </c>
      <c r="C425">
        <v>102424.5</v>
      </c>
      <c r="D425">
        <v>1035625.5</v>
      </c>
      <c r="E425">
        <v>948375</v>
      </c>
      <c r="H425" s="105">
        <v>375</v>
      </c>
      <c r="I425" s="105">
        <v>96875.568457426445</v>
      </c>
      <c r="J425" s="105">
        <v>-32915.568457426445</v>
      </c>
    </row>
    <row r="426" spans="2:10" x14ac:dyDescent="0.6">
      <c r="B426">
        <v>76459.5</v>
      </c>
      <c r="C426">
        <v>41170.5</v>
      </c>
      <c r="D426">
        <v>416279.5</v>
      </c>
      <c r="E426">
        <v>339820</v>
      </c>
      <c r="H426" s="105">
        <v>376</v>
      </c>
      <c r="I426" s="105">
        <v>771.5455328013503</v>
      </c>
      <c r="J426" s="105">
        <v>204.7744671986494</v>
      </c>
    </row>
    <row r="427" spans="2:10" x14ac:dyDescent="0.6">
      <c r="B427">
        <v>-3543.75</v>
      </c>
      <c r="C427">
        <v>6378.75</v>
      </c>
      <c r="D427">
        <v>64496.25</v>
      </c>
      <c r="E427">
        <v>68040</v>
      </c>
      <c r="H427" s="105">
        <v>377</v>
      </c>
      <c r="I427" s="105">
        <v>1615.6049005437503</v>
      </c>
      <c r="J427" s="105">
        <v>685.51509945625048</v>
      </c>
    </row>
    <row r="428" spans="2:10" x14ac:dyDescent="0.6">
      <c r="B428">
        <v>-13187.5</v>
      </c>
      <c r="C428">
        <v>23737.5</v>
      </c>
      <c r="D428">
        <v>240012.5</v>
      </c>
      <c r="E428">
        <v>253200</v>
      </c>
      <c r="H428" s="105">
        <v>378</v>
      </c>
      <c r="I428" s="105">
        <v>2359.6615823253655</v>
      </c>
      <c r="J428" s="105">
        <v>1109.2984176746336</v>
      </c>
    </row>
    <row r="429" spans="2:10" x14ac:dyDescent="0.6">
      <c r="B429">
        <v>74236.5</v>
      </c>
      <c r="C429">
        <v>39973.5</v>
      </c>
      <c r="D429">
        <v>404176.5</v>
      </c>
      <c r="E429">
        <v>329940</v>
      </c>
      <c r="H429" s="105">
        <v>379</v>
      </c>
      <c r="I429" s="105">
        <v>5219.109288231567</v>
      </c>
      <c r="J429" s="105">
        <v>11026.490711768431</v>
      </c>
    </row>
    <row r="430" spans="2:10" x14ac:dyDescent="0.6">
      <c r="B430">
        <v>15491.52</v>
      </c>
      <c r="C430">
        <v>2112.48</v>
      </c>
      <c r="D430">
        <v>21359.52</v>
      </c>
      <c r="E430">
        <v>5868</v>
      </c>
      <c r="H430" s="105">
        <v>380</v>
      </c>
      <c r="I430" s="105">
        <v>7995.0685131980308</v>
      </c>
      <c r="J430" s="105">
        <v>17146.131486801965</v>
      </c>
    </row>
    <row r="431" spans="2:10" x14ac:dyDescent="0.6">
      <c r="B431">
        <v>61157</v>
      </c>
      <c r="C431">
        <v>71793</v>
      </c>
      <c r="D431">
        <v>725907</v>
      </c>
      <c r="E431">
        <v>664750</v>
      </c>
      <c r="H431" s="105">
        <v>381</v>
      </c>
      <c r="I431" s="105">
        <v>98592.521519138478</v>
      </c>
      <c r="J431" s="105">
        <v>34459.478480861522</v>
      </c>
    </row>
    <row r="432" spans="2:10" x14ac:dyDescent="0.6">
      <c r="B432">
        <v>79062.75</v>
      </c>
      <c r="C432">
        <v>42572.25</v>
      </c>
      <c r="D432">
        <v>430452.75</v>
      </c>
      <c r="E432">
        <v>351390</v>
      </c>
      <c r="H432" s="105">
        <v>382</v>
      </c>
      <c r="I432" s="105">
        <v>1934.8795309506579</v>
      </c>
      <c r="J432" s="105">
        <v>867.36046904934187</v>
      </c>
    </row>
    <row r="433" spans="2:10" x14ac:dyDescent="0.6">
      <c r="B433">
        <v>6969.6</v>
      </c>
      <c r="C433">
        <v>950.4</v>
      </c>
      <c r="D433">
        <v>9609.6</v>
      </c>
      <c r="E433">
        <v>2640</v>
      </c>
      <c r="H433" s="105">
        <v>383</v>
      </c>
      <c r="I433" s="105">
        <v>62628.252806636221</v>
      </c>
      <c r="J433" s="105">
        <v>21815.747193363779</v>
      </c>
    </row>
    <row r="434" spans="2:10" x14ac:dyDescent="0.6">
      <c r="B434">
        <v>42941</v>
      </c>
      <c r="C434">
        <v>50409</v>
      </c>
      <c r="D434">
        <v>509691</v>
      </c>
      <c r="E434">
        <v>466750</v>
      </c>
      <c r="H434" s="105">
        <v>384</v>
      </c>
      <c r="I434" s="105">
        <v>1090.0337724929702</v>
      </c>
      <c r="J434" s="105">
        <v>3717.8862275070296</v>
      </c>
    </row>
    <row r="435" spans="2:10" x14ac:dyDescent="0.6">
      <c r="B435">
        <v>17693.28</v>
      </c>
      <c r="C435">
        <v>2412.7199999999998</v>
      </c>
      <c r="D435">
        <v>24395.279999999999</v>
      </c>
      <c r="E435">
        <v>6702</v>
      </c>
      <c r="H435" s="105">
        <v>385</v>
      </c>
      <c r="I435" s="105">
        <v>2816.5545879076649</v>
      </c>
      <c r="J435" s="105">
        <v>1369.5254120923369</v>
      </c>
    </row>
    <row r="436" spans="2:10" x14ac:dyDescent="0.6">
      <c r="B436">
        <v>4478.5499999999993</v>
      </c>
      <c r="C436">
        <v>1656.45</v>
      </c>
      <c r="D436">
        <v>16748.55</v>
      </c>
      <c r="E436">
        <v>12270</v>
      </c>
      <c r="H436" s="105">
        <v>386</v>
      </c>
      <c r="I436" s="105">
        <v>2294.5222180756805</v>
      </c>
      <c r="J436" s="105">
        <v>1072.1977819243189</v>
      </c>
    </row>
    <row r="437" spans="2:10" x14ac:dyDescent="0.6">
      <c r="B437">
        <v>-5481.25</v>
      </c>
      <c r="C437">
        <v>9866.25</v>
      </c>
      <c r="D437">
        <v>99758.75</v>
      </c>
      <c r="E437">
        <v>105240</v>
      </c>
      <c r="H437" s="105">
        <v>387</v>
      </c>
      <c r="I437" s="105">
        <v>15326.85128206602</v>
      </c>
      <c r="J437" s="105">
        <v>-5290.8512820660198</v>
      </c>
    </row>
    <row r="438" spans="2:10" x14ac:dyDescent="0.6">
      <c r="B438">
        <v>121153.5</v>
      </c>
      <c r="C438">
        <v>65236.5</v>
      </c>
      <c r="D438">
        <v>659613.5</v>
      </c>
      <c r="E438">
        <v>538460</v>
      </c>
      <c r="H438" s="105">
        <v>388</v>
      </c>
      <c r="I438" s="105">
        <v>25117.415687401</v>
      </c>
      <c r="J438" s="105">
        <v>-8607.4156874010005</v>
      </c>
    </row>
    <row r="439" spans="2:10" x14ac:dyDescent="0.6">
      <c r="B439">
        <v>74236.5</v>
      </c>
      <c r="C439">
        <v>39973.5</v>
      </c>
      <c r="D439">
        <v>404176.5</v>
      </c>
      <c r="E439">
        <v>329940</v>
      </c>
      <c r="H439" s="105">
        <v>389</v>
      </c>
      <c r="I439" s="105">
        <v>26503.42932309601</v>
      </c>
      <c r="J439" s="105">
        <v>9115.5706769039898</v>
      </c>
    </row>
    <row r="440" spans="2:10" x14ac:dyDescent="0.6">
      <c r="B440">
        <v>3540.5</v>
      </c>
      <c r="C440">
        <v>1309.5</v>
      </c>
      <c r="D440">
        <v>13240.5</v>
      </c>
      <c r="E440">
        <v>9700</v>
      </c>
      <c r="H440" s="105">
        <v>390</v>
      </c>
      <c r="I440" s="105">
        <v>2294.5222180756805</v>
      </c>
      <c r="J440" s="105">
        <v>1072.1977819243189</v>
      </c>
    </row>
    <row r="441" spans="2:10" x14ac:dyDescent="0.6">
      <c r="B441">
        <v>13890.8</v>
      </c>
      <c r="C441">
        <v>3049.2</v>
      </c>
      <c r="D441">
        <v>30830.799999999999</v>
      </c>
      <c r="E441">
        <v>16940</v>
      </c>
      <c r="H441" s="105">
        <v>391</v>
      </c>
      <c r="I441" s="105">
        <v>17627.044124283275</v>
      </c>
      <c r="J441" s="105">
        <v>5994.9558757167251</v>
      </c>
    </row>
    <row r="442" spans="2:10" x14ac:dyDescent="0.6">
      <c r="B442">
        <v>5436.6</v>
      </c>
      <c r="C442">
        <v>1193.4000000000001</v>
      </c>
      <c r="D442">
        <v>12066.6</v>
      </c>
      <c r="E442">
        <v>6630</v>
      </c>
      <c r="H442" s="105">
        <v>392</v>
      </c>
      <c r="I442" s="105">
        <v>19507.82858501362</v>
      </c>
      <c r="J442" s="105">
        <v>6656.1714149863801</v>
      </c>
    </row>
    <row r="443" spans="2:10" x14ac:dyDescent="0.6">
      <c r="B443">
        <v>1122.03</v>
      </c>
      <c r="C443">
        <v>515.97</v>
      </c>
      <c r="D443">
        <v>5217.03</v>
      </c>
      <c r="E443">
        <v>4095</v>
      </c>
      <c r="H443" s="105">
        <v>393</v>
      </c>
      <c r="I443" s="105">
        <v>84057.399798232858</v>
      </c>
      <c r="J443" s="105">
        <v>-28573.399798232858</v>
      </c>
    </row>
    <row r="444" spans="2:10" x14ac:dyDescent="0.6">
      <c r="B444">
        <v>12513.599999999999</v>
      </c>
      <c r="C444">
        <v>1706.4</v>
      </c>
      <c r="D444">
        <v>17253.599999999999</v>
      </c>
      <c r="E444">
        <v>4740</v>
      </c>
      <c r="H444" s="105">
        <v>394</v>
      </c>
      <c r="I444" s="105">
        <v>31919.695374641768</v>
      </c>
      <c r="J444" s="105">
        <v>-10911.695374641768</v>
      </c>
    </row>
    <row r="445" spans="2:10" x14ac:dyDescent="0.6">
      <c r="B445">
        <v>713.77</v>
      </c>
      <c r="C445">
        <v>328.23</v>
      </c>
      <c r="D445">
        <v>3318.77</v>
      </c>
      <c r="E445">
        <v>2605</v>
      </c>
      <c r="H445" s="105">
        <v>395</v>
      </c>
      <c r="I445" s="105">
        <v>2005.3925650881442</v>
      </c>
      <c r="J445" s="105">
        <v>3941.8074349118565</v>
      </c>
    </row>
    <row r="446" spans="2:10" x14ac:dyDescent="0.6">
      <c r="B446">
        <v>7978.5999999999985</v>
      </c>
      <c r="C446">
        <v>1751.4</v>
      </c>
      <c r="D446">
        <v>17708.599999999999</v>
      </c>
      <c r="E446">
        <v>9730</v>
      </c>
      <c r="H446" s="105">
        <v>396</v>
      </c>
      <c r="I446" s="105">
        <v>2816.5545879076649</v>
      </c>
      <c r="J446" s="105">
        <v>1369.5254120923369</v>
      </c>
    </row>
    <row r="447" spans="2:10" x14ac:dyDescent="0.6">
      <c r="B447">
        <v>8511.5999999999985</v>
      </c>
      <c r="C447">
        <v>1868.4</v>
      </c>
      <c r="D447">
        <v>18891.599999999999</v>
      </c>
      <c r="E447">
        <v>10380</v>
      </c>
      <c r="H447" s="105">
        <v>397</v>
      </c>
      <c r="I447" s="105">
        <v>3730.2095339530483</v>
      </c>
      <c r="J447" s="105">
        <v>7744.1904660469536</v>
      </c>
    </row>
    <row r="448" spans="2:10" x14ac:dyDescent="0.6">
      <c r="B448">
        <v>493.19999999999982</v>
      </c>
      <c r="C448">
        <v>226.8</v>
      </c>
      <c r="D448">
        <v>2293.1999999999998</v>
      </c>
      <c r="E448">
        <v>1800</v>
      </c>
      <c r="H448" s="105">
        <v>398</v>
      </c>
      <c r="I448" s="105">
        <v>96875.568457426445</v>
      </c>
      <c r="J448" s="105">
        <v>-32915.568457426445</v>
      </c>
    </row>
    <row r="449" spans="2:10" x14ac:dyDescent="0.6">
      <c r="B449">
        <v>15578.64</v>
      </c>
      <c r="C449">
        <v>2124.36</v>
      </c>
      <c r="D449">
        <v>21479.64</v>
      </c>
      <c r="E449">
        <v>5901</v>
      </c>
      <c r="H449" s="105">
        <v>399</v>
      </c>
      <c r="I449" s="105">
        <v>4133.8901011341959</v>
      </c>
      <c r="J449" s="105">
        <v>8634.109898865805</v>
      </c>
    </row>
    <row r="450" spans="2:10" x14ac:dyDescent="0.6">
      <c r="B450">
        <v>9592.1999999999971</v>
      </c>
      <c r="C450">
        <v>3547.8</v>
      </c>
      <c r="D450">
        <v>35872.199999999997</v>
      </c>
      <c r="E450">
        <v>26280</v>
      </c>
      <c r="H450" s="105">
        <v>400</v>
      </c>
      <c r="I450" s="105">
        <v>1547.319973432913</v>
      </c>
      <c r="J450" s="105">
        <v>1154.4800265670863</v>
      </c>
    </row>
    <row r="451" spans="2:10" x14ac:dyDescent="0.6">
      <c r="B451">
        <v>493.19999999999982</v>
      </c>
      <c r="C451">
        <v>226.8</v>
      </c>
      <c r="D451">
        <v>2293.1999999999998</v>
      </c>
      <c r="E451">
        <v>1800</v>
      </c>
      <c r="H451" s="105">
        <v>401</v>
      </c>
      <c r="I451" s="105">
        <v>2312.0849440504448</v>
      </c>
      <c r="J451" s="105">
        <v>8742.9150559495556</v>
      </c>
    </row>
    <row r="452" spans="2:10" x14ac:dyDescent="0.6">
      <c r="B452">
        <v>21992.400000000001</v>
      </c>
      <c r="C452">
        <v>4827.6000000000004</v>
      </c>
      <c r="D452">
        <v>48812.4</v>
      </c>
      <c r="E452">
        <v>26820</v>
      </c>
      <c r="H452" s="105">
        <v>402</v>
      </c>
      <c r="I452" s="105">
        <v>25117.415687401</v>
      </c>
      <c r="J452" s="105">
        <v>-8607.4156874010005</v>
      </c>
    </row>
    <row r="453" spans="2:10" x14ac:dyDescent="0.6">
      <c r="B453">
        <v>713.77</v>
      </c>
      <c r="C453">
        <v>328.23</v>
      </c>
      <c r="D453">
        <v>3318.77</v>
      </c>
      <c r="E453">
        <v>2605</v>
      </c>
      <c r="H453" s="105">
        <v>403</v>
      </c>
      <c r="I453" s="105">
        <v>1293.7089677525491</v>
      </c>
      <c r="J453" s="105">
        <v>2372.8910322474503</v>
      </c>
    </row>
    <row r="454" spans="2:10" x14ac:dyDescent="0.6">
      <c r="B454">
        <v>8511.5999999999985</v>
      </c>
      <c r="C454">
        <v>1868.4</v>
      </c>
      <c r="D454">
        <v>18891.599999999999</v>
      </c>
      <c r="E454">
        <v>10380</v>
      </c>
      <c r="H454" s="105">
        <v>404</v>
      </c>
      <c r="I454" s="105">
        <v>42697.522036669769</v>
      </c>
      <c r="J454" s="105">
        <v>-17535.522036669769</v>
      </c>
    </row>
    <row r="455" spans="2:10" x14ac:dyDescent="0.6">
      <c r="B455">
        <v>5951.3249999999989</v>
      </c>
      <c r="C455">
        <v>2201.1750000000002</v>
      </c>
      <c r="D455">
        <v>22256.324999999997</v>
      </c>
      <c r="E455">
        <v>16305</v>
      </c>
      <c r="H455" s="105">
        <v>405</v>
      </c>
      <c r="I455" s="105">
        <v>720.44723175796594</v>
      </c>
      <c r="J455" s="105">
        <v>2186.1927682420337</v>
      </c>
    </row>
    <row r="456" spans="2:10" x14ac:dyDescent="0.6">
      <c r="B456">
        <v>2423.52</v>
      </c>
      <c r="C456">
        <v>330.48</v>
      </c>
      <c r="D456">
        <v>3341.52</v>
      </c>
      <c r="E456">
        <v>918</v>
      </c>
      <c r="H456" s="105">
        <v>406</v>
      </c>
      <c r="I456" s="105">
        <v>148036.9089739114</v>
      </c>
      <c r="J456" s="105">
        <v>-60579.408973911399</v>
      </c>
    </row>
    <row r="457" spans="2:10" x14ac:dyDescent="0.6">
      <c r="B457">
        <v>3010.8</v>
      </c>
      <c r="C457">
        <v>463.2</v>
      </c>
      <c r="D457">
        <v>4168.8</v>
      </c>
      <c r="E457">
        <v>1158</v>
      </c>
      <c r="H457" s="105">
        <v>407</v>
      </c>
      <c r="I457" s="105">
        <v>75742.88506700992</v>
      </c>
      <c r="J457" s="105">
        <v>21718.11493299008</v>
      </c>
    </row>
    <row r="458" spans="2:10" x14ac:dyDescent="0.6">
      <c r="B458">
        <v>3026.3999999999996</v>
      </c>
      <c r="C458">
        <v>1629.6</v>
      </c>
      <c r="D458">
        <v>14666.4</v>
      </c>
      <c r="E458">
        <v>11640</v>
      </c>
      <c r="H458" s="105">
        <v>408</v>
      </c>
      <c r="I458" s="105">
        <v>12672.782617969187</v>
      </c>
      <c r="J458" s="105">
        <v>-5266.7826179691874</v>
      </c>
    </row>
    <row r="459" spans="2:10" x14ac:dyDescent="0.6">
      <c r="B459">
        <v>3010.8</v>
      </c>
      <c r="C459">
        <v>463.2</v>
      </c>
      <c r="D459">
        <v>4168.8</v>
      </c>
      <c r="E459">
        <v>1158</v>
      </c>
      <c r="H459" s="105">
        <v>409</v>
      </c>
      <c r="I459" s="105">
        <v>3760.2576371538694</v>
      </c>
      <c r="J459" s="105">
        <v>14622.062362846131</v>
      </c>
    </row>
    <row r="460" spans="2:10" x14ac:dyDescent="0.6">
      <c r="B460">
        <v>-25841.25</v>
      </c>
      <c r="C460">
        <v>43068.75</v>
      </c>
      <c r="D460">
        <v>387618.75</v>
      </c>
      <c r="E460">
        <v>413460</v>
      </c>
      <c r="H460" s="105">
        <v>410</v>
      </c>
      <c r="I460" s="105">
        <v>30242.311157344822</v>
      </c>
      <c r="J460" s="105">
        <v>-41848.561157344826</v>
      </c>
    </row>
    <row r="461" spans="2:10" x14ac:dyDescent="0.6">
      <c r="B461">
        <v>-11115</v>
      </c>
      <c r="C461">
        <v>18525</v>
      </c>
      <c r="D461">
        <v>166725</v>
      </c>
      <c r="E461">
        <v>177840</v>
      </c>
      <c r="H461" s="105">
        <v>411</v>
      </c>
      <c r="I461" s="105">
        <v>1611.4663769424612</v>
      </c>
      <c r="J461" s="105">
        <v>595.60362305753847</v>
      </c>
    </row>
    <row r="462" spans="2:10" x14ac:dyDescent="0.6">
      <c r="B462">
        <v>127215</v>
      </c>
      <c r="C462">
        <v>80955</v>
      </c>
      <c r="D462">
        <v>728595</v>
      </c>
      <c r="E462">
        <v>601380</v>
      </c>
      <c r="H462" s="105">
        <v>412</v>
      </c>
      <c r="I462" s="105">
        <v>45475.069713896279</v>
      </c>
      <c r="J462" s="105">
        <v>-62956.319713896279</v>
      </c>
    </row>
    <row r="463" spans="2:10" x14ac:dyDescent="0.6">
      <c r="B463">
        <v>-13530</v>
      </c>
      <c r="C463">
        <v>22550</v>
      </c>
      <c r="D463">
        <v>202950</v>
      </c>
      <c r="E463">
        <v>216480</v>
      </c>
      <c r="H463" s="105">
        <v>413</v>
      </c>
      <c r="I463" s="105">
        <v>13139.488412042254</v>
      </c>
      <c r="J463" s="105">
        <v>-5457.4884120422539</v>
      </c>
    </row>
    <row r="464" spans="2:10" x14ac:dyDescent="0.6">
      <c r="B464">
        <v>7252</v>
      </c>
      <c r="C464">
        <v>3108</v>
      </c>
      <c r="D464">
        <v>27972</v>
      </c>
      <c r="E464">
        <v>20720</v>
      </c>
      <c r="H464" s="105">
        <v>414</v>
      </c>
      <c r="I464" s="105">
        <v>99907.873960126453</v>
      </c>
      <c r="J464" s="105">
        <v>-40912.873960126453</v>
      </c>
    </row>
    <row r="465" spans="2:10" x14ac:dyDescent="0.6">
      <c r="B465">
        <v>15632</v>
      </c>
      <c r="C465">
        <v>3908</v>
      </c>
      <c r="D465">
        <v>35172</v>
      </c>
      <c r="E465">
        <v>19540</v>
      </c>
      <c r="H465" s="105">
        <v>415</v>
      </c>
      <c r="I465" s="105">
        <v>109818.89005926144</v>
      </c>
      <c r="J465" s="105">
        <v>31575.609940738563</v>
      </c>
    </row>
    <row r="466" spans="2:10" x14ac:dyDescent="0.6">
      <c r="B466">
        <v>11820</v>
      </c>
      <c r="C466">
        <v>17730</v>
      </c>
      <c r="D466">
        <v>159570</v>
      </c>
      <c r="E466">
        <v>147750</v>
      </c>
      <c r="H466" s="105">
        <v>416</v>
      </c>
      <c r="I466" s="105">
        <v>7295.9429487524058</v>
      </c>
      <c r="J466" s="105">
        <v>6117.8070512475942</v>
      </c>
    </row>
    <row r="467" spans="2:10" x14ac:dyDescent="0.6">
      <c r="B467">
        <v>7584.5</v>
      </c>
      <c r="C467">
        <v>3250.5</v>
      </c>
      <c r="D467">
        <v>29254.5</v>
      </c>
      <c r="E467">
        <v>21670</v>
      </c>
      <c r="H467" s="105">
        <v>417</v>
      </c>
      <c r="I467" s="105">
        <v>42697.522036669769</v>
      </c>
      <c r="J467" s="105">
        <v>-17535.522036669769</v>
      </c>
    </row>
    <row r="468" spans="2:10" x14ac:dyDescent="0.6">
      <c r="B468">
        <v>1928</v>
      </c>
      <c r="C468">
        <v>482</v>
      </c>
      <c r="D468">
        <v>4338</v>
      </c>
      <c r="E468">
        <v>2410</v>
      </c>
      <c r="H468" s="105">
        <v>418</v>
      </c>
      <c r="I468" s="105">
        <v>2535.5438492071321</v>
      </c>
      <c r="J468" s="105">
        <v>1943.0061507928672</v>
      </c>
    </row>
    <row r="469" spans="2:10" x14ac:dyDescent="0.6">
      <c r="B469">
        <v>2383.5</v>
      </c>
      <c r="C469">
        <v>1021.5</v>
      </c>
      <c r="D469">
        <v>9193.5</v>
      </c>
      <c r="E469">
        <v>6810</v>
      </c>
      <c r="H469" s="105">
        <v>419</v>
      </c>
      <c r="I469" s="105">
        <v>720.44723175796594</v>
      </c>
      <c r="J469" s="105">
        <v>2186.1927682420337</v>
      </c>
    </row>
    <row r="470" spans="2:10" x14ac:dyDescent="0.6">
      <c r="B470">
        <v>1785</v>
      </c>
      <c r="C470">
        <v>765</v>
      </c>
      <c r="D470">
        <v>6885</v>
      </c>
      <c r="E470">
        <v>5100</v>
      </c>
      <c r="H470" s="105">
        <v>420</v>
      </c>
      <c r="I470" s="105">
        <v>51642.716423070204</v>
      </c>
      <c r="J470" s="105">
        <v>-21190.716423070204</v>
      </c>
    </row>
    <row r="471" spans="2:10" x14ac:dyDescent="0.6">
      <c r="B471">
        <v>2765</v>
      </c>
      <c r="C471">
        <v>1185</v>
      </c>
      <c r="D471">
        <v>10665</v>
      </c>
      <c r="E471">
        <v>7900</v>
      </c>
      <c r="H471" s="105">
        <v>421</v>
      </c>
      <c r="I471" s="105">
        <v>2910.8530919408895</v>
      </c>
      <c r="J471" s="105">
        <v>11147.146908059111</v>
      </c>
    </row>
    <row r="472" spans="2:10" x14ac:dyDescent="0.6">
      <c r="B472">
        <v>35145</v>
      </c>
      <c r="C472">
        <v>22365</v>
      </c>
      <c r="D472">
        <v>201285</v>
      </c>
      <c r="E472">
        <v>166140</v>
      </c>
      <c r="H472" s="105">
        <v>422</v>
      </c>
      <c r="I472" s="105">
        <v>45475.069713896279</v>
      </c>
      <c r="J472" s="105">
        <v>-62956.319713896279</v>
      </c>
    </row>
    <row r="473" spans="2:10" x14ac:dyDescent="0.6">
      <c r="B473">
        <v>-11970</v>
      </c>
      <c r="C473">
        <v>19950</v>
      </c>
      <c r="D473">
        <v>179550</v>
      </c>
      <c r="E473">
        <v>191520</v>
      </c>
      <c r="H473" s="105">
        <v>423</v>
      </c>
      <c r="I473" s="105">
        <v>625.93930845816999</v>
      </c>
      <c r="J473" s="105">
        <v>268.31069154183001</v>
      </c>
    </row>
    <row r="474" spans="2:10" x14ac:dyDescent="0.6">
      <c r="B474">
        <v>45880</v>
      </c>
      <c r="C474">
        <v>68820</v>
      </c>
      <c r="D474">
        <v>619380</v>
      </c>
      <c r="E474">
        <v>573500</v>
      </c>
      <c r="H474" s="105">
        <v>424</v>
      </c>
      <c r="I474" s="105">
        <v>147686.8796283566</v>
      </c>
      <c r="J474" s="105">
        <v>-60436.379628356604</v>
      </c>
    </row>
    <row r="475" spans="2:10" x14ac:dyDescent="0.6">
      <c r="B475">
        <v>1928</v>
      </c>
      <c r="C475">
        <v>482</v>
      </c>
      <c r="D475">
        <v>4338</v>
      </c>
      <c r="E475">
        <v>2410</v>
      </c>
      <c r="H475" s="105">
        <v>425</v>
      </c>
      <c r="I475" s="105">
        <v>59453.556448876378</v>
      </c>
      <c r="J475" s="105">
        <v>17005.943551123622</v>
      </c>
    </row>
    <row r="476" spans="2:10" x14ac:dyDescent="0.6">
      <c r="B476">
        <v>3464.5</v>
      </c>
      <c r="C476">
        <v>1865.5</v>
      </c>
      <c r="D476">
        <v>16789.5</v>
      </c>
      <c r="E476">
        <v>13325</v>
      </c>
      <c r="H476" s="105">
        <v>426</v>
      </c>
      <c r="I476" s="105">
        <v>9337.7807978220699</v>
      </c>
      <c r="J476" s="105">
        <v>-12881.53079782207</v>
      </c>
    </row>
    <row r="477" spans="2:10" x14ac:dyDescent="0.6">
      <c r="B477">
        <v>-14370</v>
      </c>
      <c r="C477">
        <v>23950</v>
      </c>
      <c r="D477">
        <v>215550</v>
      </c>
      <c r="E477">
        <v>229920</v>
      </c>
      <c r="H477" s="105">
        <v>427</v>
      </c>
      <c r="I477" s="105">
        <v>34342.191917778349</v>
      </c>
      <c r="J477" s="105">
        <v>-47529.691917778349</v>
      </c>
    </row>
    <row r="478" spans="2:10" x14ac:dyDescent="0.6">
      <c r="B478">
        <v>17060</v>
      </c>
      <c r="C478">
        <v>25590</v>
      </c>
      <c r="D478">
        <v>230310</v>
      </c>
      <c r="E478">
        <v>213250</v>
      </c>
      <c r="H478" s="105">
        <v>428</v>
      </c>
      <c r="I478" s="105">
        <v>57729.337820773108</v>
      </c>
      <c r="J478" s="105">
        <v>16507.162179226892</v>
      </c>
    </row>
    <row r="479" spans="2:10" x14ac:dyDescent="0.6">
      <c r="B479">
        <v>-2557.5</v>
      </c>
      <c r="C479">
        <v>4262.5</v>
      </c>
      <c r="D479">
        <v>38362.5</v>
      </c>
      <c r="E479">
        <v>40920</v>
      </c>
      <c r="H479" s="105">
        <v>429</v>
      </c>
      <c r="I479" s="105">
        <v>3192.4322543649728</v>
      </c>
      <c r="J479" s="105">
        <v>12299.087745635028</v>
      </c>
    </row>
    <row r="480" spans="2:10" x14ac:dyDescent="0.6">
      <c r="B480">
        <v>2243.5</v>
      </c>
      <c r="C480">
        <v>961.5</v>
      </c>
      <c r="D480">
        <v>8653.5</v>
      </c>
      <c r="E480">
        <v>6410</v>
      </c>
      <c r="H480" s="105">
        <v>430</v>
      </c>
      <c r="I480" s="105">
        <v>103563.7360136988</v>
      </c>
      <c r="J480" s="105">
        <v>-42406.736013698799</v>
      </c>
    </row>
    <row r="481" spans="2:10" x14ac:dyDescent="0.6">
      <c r="B481">
        <v>154385</v>
      </c>
      <c r="C481">
        <v>98245</v>
      </c>
      <c r="D481">
        <v>884205</v>
      </c>
      <c r="E481">
        <v>729820</v>
      </c>
      <c r="H481" s="105">
        <v>431</v>
      </c>
      <c r="I481" s="105">
        <v>61472.707210734159</v>
      </c>
      <c r="J481" s="105">
        <v>17590.042789265841</v>
      </c>
    </row>
    <row r="482" spans="2:10" x14ac:dyDescent="0.6">
      <c r="B482">
        <v>8640</v>
      </c>
      <c r="C482">
        <v>12960</v>
      </c>
      <c r="D482">
        <v>116640</v>
      </c>
      <c r="E482">
        <v>108000</v>
      </c>
      <c r="H482" s="105">
        <v>432</v>
      </c>
      <c r="I482" s="105">
        <v>1518.5141396229089</v>
      </c>
      <c r="J482" s="105">
        <v>5451.0858603770912</v>
      </c>
    </row>
    <row r="483" spans="2:10" x14ac:dyDescent="0.6">
      <c r="B483">
        <v>45880</v>
      </c>
      <c r="C483">
        <v>68820</v>
      </c>
      <c r="D483">
        <v>619380</v>
      </c>
      <c r="E483">
        <v>573500</v>
      </c>
      <c r="H483" s="105">
        <v>433</v>
      </c>
      <c r="I483" s="105">
        <v>72761.153604876454</v>
      </c>
      <c r="J483" s="105">
        <v>-29820.153604876454</v>
      </c>
    </row>
    <row r="484" spans="2:10" x14ac:dyDescent="0.6">
      <c r="B484">
        <v>7584.5</v>
      </c>
      <c r="C484">
        <v>3250.5</v>
      </c>
      <c r="D484">
        <v>29254.5</v>
      </c>
      <c r="E484">
        <v>21670</v>
      </c>
      <c r="H484" s="105">
        <v>434</v>
      </c>
      <c r="I484" s="105">
        <v>3624.9129568726803</v>
      </c>
      <c r="J484" s="105">
        <v>14068.367043127319</v>
      </c>
    </row>
    <row r="485" spans="2:10" x14ac:dyDescent="0.6">
      <c r="B485">
        <v>-18967.5</v>
      </c>
      <c r="C485">
        <v>31612.5</v>
      </c>
      <c r="D485">
        <v>284512.5</v>
      </c>
      <c r="E485">
        <v>303480</v>
      </c>
      <c r="H485" s="105">
        <v>435</v>
      </c>
      <c r="I485" s="105">
        <v>2535.5438492071321</v>
      </c>
      <c r="J485" s="105">
        <v>1943.0061507928672</v>
      </c>
    </row>
    <row r="486" spans="2:10" x14ac:dyDescent="0.6">
      <c r="B486">
        <v>102850</v>
      </c>
      <c r="C486">
        <v>65450</v>
      </c>
      <c r="D486">
        <v>589050</v>
      </c>
      <c r="E486">
        <v>486200</v>
      </c>
      <c r="H486" s="105">
        <v>436</v>
      </c>
      <c r="I486" s="105">
        <v>14361.350109025212</v>
      </c>
      <c r="J486" s="105">
        <v>-19842.60010902521</v>
      </c>
    </row>
    <row r="487" spans="2:10" x14ac:dyDescent="0.6">
      <c r="B487">
        <v>-4342.5</v>
      </c>
      <c r="C487">
        <v>7237.5</v>
      </c>
      <c r="D487">
        <v>65137.5</v>
      </c>
      <c r="E487">
        <v>69480</v>
      </c>
      <c r="H487" s="105">
        <v>437</v>
      </c>
      <c r="I487" s="105">
        <v>94119.425708636903</v>
      </c>
      <c r="J487" s="105">
        <v>27034.074291363097</v>
      </c>
    </row>
    <row r="488" spans="2:10" x14ac:dyDescent="0.6">
      <c r="B488">
        <v>123200</v>
      </c>
      <c r="C488">
        <v>78400</v>
      </c>
      <c r="D488">
        <v>705600</v>
      </c>
      <c r="E488">
        <v>582400</v>
      </c>
      <c r="H488" s="105">
        <v>438</v>
      </c>
      <c r="I488" s="105">
        <v>57729.337820773108</v>
      </c>
      <c r="J488" s="105">
        <v>16507.162179226892</v>
      </c>
    </row>
    <row r="489" spans="2:10" x14ac:dyDescent="0.6">
      <c r="B489">
        <v>59860</v>
      </c>
      <c r="C489">
        <v>89790</v>
      </c>
      <c r="D489">
        <v>808110</v>
      </c>
      <c r="E489">
        <v>748250</v>
      </c>
      <c r="H489" s="105">
        <v>439</v>
      </c>
      <c r="I489" s="105">
        <v>2035.7797280538905</v>
      </c>
      <c r="J489" s="105">
        <v>1504.7202719461095</v>
      </c>
    </row>
    <row r="490" spans="2:10" x14ac:dyDescent="0.6">
      <c r="B490">
        <v>27459.899999999998</v>
      </c>
      <c r="C490">
        <v>4224.6000000000004</v>
      </c>
      <c r="D490">
        <v>38021.399999999994</v>
      </c>
      <c r="E490">
        <v>10561.5</v>
      </c>
      <c r="H490" s="105">
        <v>440</v>
      </c>
      <c r="I490" s="105">
        <v>4541.7305612295477</v>
      </c>
      <c r="J490" s="105">
        <v>9349.0694387704516</v>
      </c>
    </row>
    <row r="491" spans="2:10" x14ac:dyDescent="0.6">
      <c r="B491">
        <v>16312</v>
      </c>
      <c r="C491">
        <v>4078</v>
      </c>
      <c r="D491">
        <v>36702</v>
      </c>
      <c r="E491">
        <v>20390</v>
      </c>
      <c r="H491" s="105">
        <v>441</v>
      </c>
      <c r="I491" s="105">
        <v>1868.5434851777086</v>
      </c>
      <c r="J491" s="105">
        <v>3568.0565148222918</v>
      </c>
    </row>
    <row r="492" spans="2:10" x14ac:dyDescent="0.6">
      <c r="B492">
        <v>20077.2</v>
      </c>
      <c r="C492">
        <v>3088.8</v>
      </c>
      <c r="D492">
        <v>27799.200000000001</v>
      </c>
      <c r="E492">
        <v>7722</v>
      </c>
      <c r="H492" s="105">
        <v>442</v>
      </c>
      <c r="I492" s="105">
        <v>892.73945406993948</v>
      </c>
      <c r="J492" s="105">
        <v>229.29054593006049</v>
      </c>
    </row>
    <row r="493" spans="2:10" x14ac:dyDescent="0.6">
      <c r="B493">
        <v>38885</v>
      </c>
      <c r="C493">
        <v>24745</v>
      </c>
      <c r="D493">
        <v>222705</v>
      </c>
      <c r="E493">
        <v>183820</v>
      </c>
      <c r="H493" s="105">
        <v>443</v>
      </c>
      <c r="I493" s="105">
        <v>2607.494325793396</v>
      </c>
      <c r="J493" s="105">
        <v>9906.105674206603</v>
      </c>
    </row>
    <row r="494" spans="2:10" x14ac:dyDescent="0.6">
      <c r="B494">
        <v>7252</v>
      </c>
      <c r="C494">
        <v>3108</v>
      </c>
      <c r="D494">
        <v>27972</v>
      </c>
      <c r="E494">
        <v>20720</v>
      </c>
      <c r="H494" s="105">
        <v>444</v>
      </c>
      <c r="I494" s="105">
        <v>622.30937450426836</v>
      </c>
      <c r="J494" s="105">
        <v>91.46062549573162</v>
      </c>
    </row>
    <row r="495" spans="2:10" x14ac:dyDescent="0.6">
      <c r="B495">
        <v>17060</v>
      </c>
      <c r="C495">
        <v>25590</v>
      </c>
      <c r="D495">
        <v>230310</v>
      </c>
      <c r="E495">
        <v>213250</v>
      </c>
      <c r="H495" s="105">
        <v>445</v>
      </c>
      <c r="I495" s="105">
        <v>2672.3145749702107</v>
      </c>
      <c r="J495" s="105">
        <v>5306.2854250297878</v>
      </c>
    </row>
    <row r="496" spans="2:10" x14ac:dyDescent="0.6">
      <c r="B496">
        <v>9200.64</v>
      </c>
      <c r="C496">
        <v>1581.36</v>
      </c>
      <c r="D496">
        <v>12794.64</v>
      </c>
      <c r="E496">
        <v>3594</v>
      </c>
      <c r="H496" s="105">
        <v>446</v>
      </c>
      <c r="I496" s="105">
        <v>2840.8472228299293</v>
      </c>
      <c r="J496" s="105">
        <v>5670.7527771700697</v>
      </c>
    </row>
    <row r="497" spans="2:10" x14ac:dyDescent="0.6">
      <c r="B497">
        <v>3114.3599999999997</v>
      </c>
      <c r="C497">
        <v>1949.6399999999999</v>
      </c>
      <c r="D497">
        <v>15774.36</v>
      </c>
      <c r="E497">
        <v>12660</v>
      </c>
      <c r="H497" s="105">
        <v>447</v>
      </c>
      <c r="I497" s="105">
        <v>476.20453285972803</v>
      </c>
      <c r="J497" s="105">
        <v>16.995467140271785</v>
      </c>
    </row>
    <row r="498" spans="2:10" x14ac:dyDescent="0.6">
      <c r="B498">
        <v>9200.64</v>
      </c>
      <c r="C498">
        <v>1581.36</v>
      </c>
      <c r="D498">
        <v>12794.64</v>
      </c>
      <c r="E498">
        <v>3594</v>
      </c>
      <c r="H498" s="105">
        <v>448</v>
      </c>
      <c r="I498" s="105">
        <v>3209.5448001476516</v>
      </c>
      <c r="J498" s="105">
        <v>12369.095199852349</v>
      </c>
    </row>
    <row r="499" spans="2:10" x14ac:dyDescent="0.6">
      <c r="B499">
        <v>1286.3999999999999</v>
      </c>
      <c r="C499">
        <v>633.59999999999991</v>
      </c>
      <c r="D499">
        <v>5126.3999999999996</v>
      </c>
      <c r="E499">
        <v>3840</v>
      </c>
      <c r="H499" s="105">
        <v>449</v>
      </c>
      <c r="I499" s="105">
        <v>5259.9389221086549</v>
      </c>
      <c r="J499" s="105">
        <v>4332.2610778913422</v>
      </c>
    </row>
    <row r="500" spans="2:10" x14ac:dyDescent="0.6">
      <c r="B500">
        <v>3624.96</v>
      </c>
      <c r="C500">
        <v>623.04</v>
      </c>
      <c r="D500">
        <v>5040.96</v>
      </c>
      <c r="E500">
        <v>1416</v>
      </c>
      <c r="H500" s="105">
        <v>450</v>
      </c>
      <c r="I500" s="105">
        <v>476.20453285972803</v>
      </c>
      <c r="J500" s="105">
        <v>16.995467140271785</v>
      </c>
    </row>
    <row r="501" spans="2:10" x14ac:dyDescent="0.6">
      <c r="B501">
        <v>1942.17</v>
      </c>
      <c r="C501">
        <v>1215.83</v>
      </c>
      <c r="D501">
        <v>9837.17</v>
      </c>
      <c r="E501">
        <v>7895</v>
      </c>
      <c r="H501" s="105">
        <v>451</v>
      </c>
      <c r="I501" s="105">
        <v>7103.4268086972661</v>
      </c>
      <c r="J501" s="105">
        <v>14888.973191302735</v>
      </c>
    </row>
    <row r="502" spans="2:10" x14ac:dyDescent="0.6">
      <c r="B502">
        <v>7718.4</v>
      </c>
      <c r="C502">
        <v>1326.6</v>
      </c>
      <c r="D502">
        <v>10733.4</v>
      </c>
      <c r="E502">
        <v>3015</v>
      </c>
      <c r="H502" s="105">
        <v>452</v>
      </c>
      <c r="I502" s="105">
        <v>622.30937450426836</v>
      </c>
      <c r="J502" s="105">
        <v>91.46062549573162</v>
      </c>
    </row>
    <row r="503" spans="2:10" x14ac:dyDescent="0.6">
      <c r="B503">
        <v>10718.324999999999</v>
      </c>
      <c r="C503">
        <v>5279.1749999999993</v>
      </c>
      <c r="D503">
        <v>42713.324999999997</v>
      </c>
      <c r="E503">
        <v>31995</v>
      </c>
      <c r="H503" s="105">
        <v>453</v>
      </c>
      <c r="I503" s="105">
        <v>2840.8472228299293</v>
      </c>
      <c r="J503" s="105">
        <v>5670.7527771700697</v>
      </c>
    </row>
    <row r="504" spans="2:10" x14ac:dyDescent="0.6">
      <c r="B504">
        <v>3624.96</v>
      </c>
      <c r="C504">
        <v>623.04</v>
      </c>
      <c r="D504">
        <v>5040.96</v>
      </c>
      <c r="E504">
        <v>1416</v>
      </c>
      <c r="H504" s="105">
        <v>454</v>
      </c>
      <c r="I504" s="105">
        <v>3320.1929654924738</v>
      </c>
      <c r="J504" s="105">
        <v>2631.1320345075251</v>
      </c>
    </row>
    <row r="505" spans="2:10" x14ac:dyDescent="0.6">
      <c r="B505">
        <v>14876.16</v>
      </c>
      <c r="C505">
        <v>2556.84</v>
      </c>
      <c r="D505">
        <v>20687.16</v>
      </c>
      <c r="E505">
        <v>5811</v>
      </c>
      <c r="H505" s="105">
        <v>455</v>
      </c>
      <c r="I505" s="105">
        <v>625.55038696310919</v>
      </c>
      <c r="J505" s="105">
        <v>1797.9696130368907</v>
      </c>
    </row>
    <row r="506" spans="2:10" x14ac:dyDescent="0.6">
      <c r="B506">
        <v>40788</v>
      </c>
      <c r="C506">
        <v>30492</v>
      </c>
      <c r="D506">
        <v>246708</v>
      </c>
      <c r="E506">
        <v>205920</v>
      </c>
      <c r="H506" s="105">
        <v>456</v>
      </c>
      <c r="I506" s="105">
        <v>743.4064215543076</v>
      </c>
      <c r="J506" s="105">
        <v>2267.3935784456926</v>
      </c>
    </row>
    <row r="507" spans="2:10" x14ac:dyDescent="0.6">
      <c r="B507">
        <v>47787</v>
      </c>
      <c r="C507">
        <v>92763</v>
      </c>
      <c r="D507">
        <v>750537</v>
      </c>
      <c r="E507">
        <v>702750</v>
      </c>
      <c r="H507" s="105">
        <v>457</v>
      </c>
      <c r="I507" s="105">
        <v>2238.9164166280007</v>
      </c>
      <c r="J507" s="105">
        <v>787.48358337199898</v>
      </c>
    </row>
    <row r="508" spans="2:10" x14ac:dyDescent="0.6">
      <c r="B508">
        <v>-21358.75</v>
      </c>
      <c r="C508">
        <v>33563.75</v>
      </c>
      <c r="D508">
        <v>271561.25</v>
      </c>
      <c r="E508">
        <v>292920</v>
      </c>
      <c r="H508" s="105">
        <v>458</v>
      </c>
      <c r="I508" s="105">
        <v>743.4064215543076</v>
      </c>
      <c r="J508" s="105">
        <v>2267.3935784456926</v>
      </c>
    </row>
    <row r="509" spans="2:10" x14ac:dyDescent="0.6">
      <c r="B509">
        <v>5226</v>
      </c>
      <c r="C509">
        <v>2574</v>
      </c>
      <c r="D509">
        <v>20826</v>
      </c>
      <c r="E509">
        <v>15600</v>
      </c>
      <c r="H509" s="105">
        <v>459</v>
      </c>
      <c r="I509" s="105">
        <v>55370.486214602985</v>
      </c>
      <c r="J509" s="105">
        <v>-81211.736214602977</v>
      </c>
    </row>
    <row r="510" spans="2:10" x14ac:dyDescent="0.6">
      <c r="B510">
        <v>3328.380000000001</v>
      </c>
      <c r="C510">
        <v>2083.62</v>
      </c>
      <c r="D510">
        <v>16858.38</v>
      </c>
      <c r="E510">
        <v>13530</v>
      </c>
      <c r="H510" s="105">
        <v>460</v>
      </c>
      <c r="I510" s="105">
        <v>23901.501782512838</v>
      </c>
      <c r="J510" s="105">
        <v>-35016.501782512838</v>
      </c>
    </row>
    <row r="511" spans="2:10" x14ac:dyDescent="0.6">
      <c r="B511">
        <v>39449</v>
      </c>
      <c r="C511">
        <v>29491</v>
      </c>
      <c r="D511">
        <v>238609</v>
      </c>
      <c r="E511">
        <v>199160</v>
      </c>
      <c r="H511" s="105">
        <v>461</v>
      </c>
      <c r="I511" s="105">
        <v>103946.67410114338</v>
      </c>
      <c r="J511" s="105">
        <v>23268.325898856623</v>
      </c>
    </row>
    <row r="512" spans="2:10" x14ac:dyDescent="0.6">
      <c r="B512">
        <v>23337.599999999999</v>
      </c>
      <c r="C512">
        <v>6582.4</v>
      </c>
      <c r="D512">
        <v>53257.599999999999</v>
      </c>
      <c r="E512">
        <v>29920</v>
      </c>
      <c r="H512" s="105">
        <v>462</v>
      </c>
      <c r="I512" s="105">
        <v>29062.19085159001</v>
      </c>
      <c r="J512" s="105">
        <v>-42592.190851590014</v>
      </c>
    </row>
    <row r="513" spans="2:10" x14ac:dyDescent="0.6">
      <c r="B513">
        <v>7225.9500000000007</v>
      </c>
      <c r="C513">
        <v>3559.05</v>
      </c>
      <c r="D513">
        <v>28795.95</v>
      </c>
      <c r="E513">
        <v>21570</v>
      </c>
      <c r="H513" s="105">
        <v>463</v>
      </c>
      <c r="I513" s="105">
        <v>4134.4599494786071</v>
      </c>
      <c r="J513" s="105">
        <v>3117.5400505213929</v>
      </c>
    </row>
    <row r="514" spans="2:10" x14ac:dyDescent="0.6">
      <c r="B514">
        <v>14841</v>
      </c>
      <c r="C514">
        <v>28809</v>
      </c>
      <c r="D514">
        <v>233091</v>
      </c>
      <c r="E514">
        <v>218250</v>
      </c>
      <c r="H514" s="105">
        <v>464</v>
      </c>
      <c r="I514" s="105">
        <v>5160.186969419412</v>
      </c>
      <c r="J514" s="105">
        <v>10471.813030580588</v>
      </c>
    </row>
    <row r="515" spans="2:10" x14ac:dyDescent="0.6">
      <c r="B515">
        <v>8751.5999999999985</v>
      </c>
      <c r="C515">
        <v>2468.4</v>
      </c>
      <c r="D515">
        <v>19971.599999999999</v>
      </c>
      <c r="E515">
        <v>11220</v>
      </c>
      <c r="H515" s="105">
        <v>465</v>
      </c>
      <c r="I515" s="105">
        <v>22882.18555644666</v>
      </c>
      <c r="J515" s="105">
        <v>-11062.18555644666</v>
      </c>
    </row>
    <row r="516" spans="2:10" x14ac:dyDescent="0.6">
      <c r="B516">
        <v>108381.75</v>
      </c>
      <c r="C516">
        <v>81023.25</v>
      </c>
      <c r="D516">
        <v>655551.75</v>
      </c>
      <c r="E516">
        <v>547170</v>
      </c>
      <c r="H516" s="105">
        <v>466</v>
      </c>
      <c r="I516" s="105">
        <v>4317.167574905563</v>
      </c>
      <c r="J516" s="105">
        <v>3267.332425094437</v>
      </c>
    </row>
    <row r="517" spans="2:10" x14ac:dyDescent="0.6">
      <c r="B517">
        <v>30919.68</v>
      </c>
      <c r="C517">
        <v>5314.32</v>
      </c>
      <c r="D517">
        <v>42997.68</v>
      </c>
      <c r="E517">
        <v>12078</v>
      </c>
      <c r="H517" s="105">
        <v>467</v>
      </c>
      <c r="I517" s="105">
        <v>767.51100652291655</v>
      </c>
      <c r="J517" s="105">
        <v>1160.4889934770836</v>
      </c>
    </row>
    <row r="518" spans="2:10" x14ac:dyDescent="0.6">
      <c r="B518">
        <v>18627.840000000004</v>
      </c>
      <c r="C518">
        <v>3201.66</v>
      </c>
      <c r="D518">
        <v>25904.340000000004</v>
      </c>
      <c r="E518">
        <v>7276.5</v>
      </c>
      <c r="H518" s="105">
        <v>468</v>
      </c>
      <c r="I518" s="105">
        <v>1459.2356655954966</v>
      </c>
      <c r="J518" s="105">
        <v>924.26433440450342</v>
      </c>
    </row>
    <row r="519" spans="2:10" x14ac:dyDescent="0.6">
      <c r="B519">
        <v>18673.199999999997</v>
      </c>
      <c r="C519">
        <v>5266.8</v>
      </c>
      <c r="D519">
        <v>42613.2</v>
      </c>
      <c r="E519">
        <v>23940</v>
      </c>
      <c r="H519" s="105">
        <v>469</v>
      </c>
      <c r="I519" s="105">
        <v>1130.3619398269761</v>
      </c>
      <c r="J519" s="105">
        <v>654.63806017302386</v>
      </c>
    </row>
    <row r="520" spans="2:10" x14ac:dyDescent="0.6">
      <c r="B520">
        <v>6646.4000000000015</v>
      </c>
      <c r="C520">
        <v>3273.6</v>
      </c>
      <c r="D520">
        <v>26486.400000000001</v>
      </c>
      <c r="E520">
        <v>19840</v>
      </c>
      <c r="H520" s="105">
        <v>470</v>
      </c>
      <c r="I520" s="105">
        <v>1668.8686252958985</v>
      </c>
      <c r="J520" s="105">
        <v>1096.1313747041015</v>
      </c>
    </row>
    <row r="521" spans="2:10" x14ac:dyDescent="0.6">
      <c r="B521">
        <v>-21358.75</v>
      </c>
      <c r="C521">
        <v>33563.75</v>
      </c>
      <c r="D521">
        <v>271561.25</v>
      </c>
      <c r="E521">
        <v>292920</v>
      </c>
      <c r="H521" s="105">
        <v>471</v>
      </c>
      <c r="I521" s="105">
        <v>28824.991478228698</v>
      </c>
      <c r="J521" s="105">
        <v>6320.0085217713022</v>
      </c>
    </row>
    <row r="522" spans="2:10" x14ac:dyDescent="0.6">
      <c r="B522">
        <v>23337.599999999999</v>
      </c>
      <c r="C522">
        <v>6582.4</v>
      </c>
      <c r="D522">
        <v>53257.599999999999</v>
      </c>
      <c r="E522">
        <v>29920</v>
      </c>
      <c r="H522" s="105">
        <v>472</v>
      </c>
      <c r="I522" s="105">
        <v>25728.578036782394</v>
      </c>
      <c r="J522" s="105">
        <v>-37698.57803678239</v>
      </c>
    </row>
    <row r="523" spans="2:10" x14ac:dyDescent="0.6">
      <c r="B523">
        <v>23222</v>
      </c>
      <c r="C523">
        <v>45078</v>
      </c>
      <c r="D523">
        <v>364722</v>
      </c>
      <c r="E523">
        <v>341500</v>
      </c>
      <c r="H523" s="105">
        <v>473</v>
      </c>
      <c r="I523" s="105">
        <v>88387.677367416298</v>
      </c>
      <c r="J523" s="105">
        <v>-42507.677367416298</v>
      </c>
    </row>
    <row r="524" spans="2:10" x14ac:dyDescent="0.6">
      <c r="B524">
        <v>21879</v>
      </c>
      <c r="C524">
        <v>6171</v>
      </c>
      <c r="D524">
        <v>49929</v>
      </c>
      <c r="E524">
        <v>28050</v>
      </c>
      <c r="H524" s="105">
        <v>474</v>
      </c>
      <c r="I524" s="105">
        <v>767.51100652291655</v>
      </c>
      <c r="J524" s="105">
        <v>1160.4889934770836</v>
      </c>
    </row>
    <row r="525" spans="2:10" x14ac:dyDescent="0.6">
      <c r="B525">
        <v>2194.25</v>
      </c>
      <c r="C525">
        <v>1080.75</v>
      </c>
      <c r="D525">
        <v>8744.25</v>
      </c>
      <c r="E525">
        <v>6550</v>
      </c>
      <c r="H525" s="105">
        <v>475</v>
      </c>
      <c r="I525" s="105">
        <v>2541.3776716330453</v>
      </c>
      <c r="J525" s="105">
        <v>923.12232836695466</v>
      </c>
    </row>
    <row r="526" spans="2:10" x14ac:dyDescent="0.6">
      <c r="B526">
        <v>17716</v>
      </c>
      <c r="C526">
        <v>13244</v>
      </c>
      <c r="D526">
        <v>107156</v>
      </c>
      <c r="E526">
        <v>89440</v>
      </c>
      <c r="H526" s="105">
        <v>476</v>
      </c>
      <c r="I526" s="105">
        <v>30857.213136486418</v>
      </c>
      <c r="J526" s="105">
        <v>-45227.213136486418</v>
      </c>
    </row>
    <row r="527" spans="2:10" x14ac:dyDescent="0.6">
      <c r="B527">
        <v>2223.84</v>
      </c>
      <c r="C527">
        <v>1392.16</v>
      </c>
      <c r="D527">
        <v>11263.84</v>
      </c>
      <c r="E527">
        <v>9040</v>
      </c>
      <c r="H527" s="105">
        <v>477</v>
      </c>
      <c r="I527" s="105">
        <v>32959.953527365069</v>
      </c>
      <c r="J527" s="105">
        <v>-15899.953527365069</v>
      </c>
    </row>
    <row r="528" spans="2:10" x14ac:dyDescent="0.6">
      <c r="B528">
        <v>13317.119999999999</v>
      </c>
      <c r="C528">
        <v>2288.88</v>
      </c>
      <c r="D528">
        <v>18519.12</v>
      </c>
      <c r="E528">
        <v>5202</v>
      </c>
      <c r="H528" s="105">
        <v>478</v>
      </c>
      <c r="I528" s="105">
        <v>5614.7122551306811</v>
      </c>
      <c r="J528" s="105">
        <v>-8172.2122551306811</v>
      </c>
    </row>
    <row r="529" spans="2:10" x14ac:dyDescent="0.6">
      <c r="B529">
        <v>-4847.5</v>
      </c>
      <c r="C529">
        <v>7617.5</v>
      </c>
      <c r="D529">
        <v>61632.5</v>
      </c>
      <c r="E529">
        <v>66480</v>
      </c>
      <c r="H529" s="105">
        <v>479</v>
      </c>
      <c r="I529" s="105">
        <v>1382.3061390999362</v>
      </c>
      <c r="J529" s="105">
        <v>861.19386090006378</v>
      </c>
    </row>
    <row r="530" spans="2:10" x14ac:dyDescent="0.6">
      <c r="B530">
        <v>22893</v>
      </c>
      <c r="C530">
        <v>6457</v>
      </c>
      <c r="D530">
        <v>52243</v>
      </c>
      <c r="E530">
        <v>29350</v>
      </c>
      <c r="H530" s="105">
        <v>480</v>
      </c>
      <c r="I530" s="105">
        <v>126115.19931961401</v>
      </c>
      <c r="J530" s="105">
        <v>28269.80068038599</v>
      </c>
    </row>
    <row r="531" spans="2:10" x14ac:dyDescent="0.6">
      <c r="B531">
        <v>-27693.75</v>
      </c>
      <c r="C531">
        <v>43518.75</v>
      </c>
      <c r="D531">
        <v>352106.25</v>
      </c>
      <c r="E531">
        <v>379800</v>
      </c>
      <c r="H531" s="105">
        <v>481</v>
      </c>
      <c r="I531" s="105">
        <v>16766.288200049614</v>
      </c>
      <c r="J531" s="105">
        <v>-8126.2882000496138</v>
      </c>
    </row>
    <row r="532" spans="2:10" x14ac:dyDescent="0.6">
      <c r="B532">
        <v>20506.199999999997</v>
      </c>
      <c r="C532">
        <v>5783.8</v>
      </c>
      <c r="D532">
        <v>46796.2</v>
      </c>
      <c r="E532">
        <v>26290</v>
      </c>
      <c r="H532" s="105">
        <v>482</v>
      </c>
      <c r="I532" s="105">
        <v>88387.677367416298</v>
      </c>
      <c r="J532" s="105">
        <v>-42507.677367416298</v>
      </c>
    </row>
    <row r="533" spans="2:10" x14ac:dyDescent="0.6">
      <c r="B533">
        <v>-12538.75</v>
      </c>
      <c r="C533">
        <v>19703.75</v>
      </c>
      <c r="D533">
        <v>159421.25</v>
      </c>
      <c r="E533">
        <v>171960</v>
      </c>
      <c r="H533" s="105">
        <v>483</v>
      </c>
      <c r="I533" s="105">
        <v>4317.167574905563</v>
      </c>
      <c r="J533" s="105">
        <v>3267.332425094437</v>
      </c>
    </row>
    <row r="534" spans="2:10" x14ac:dyDescent="0.6">
      <c r="B534">
        <v>-8286.25</v>
      </c>
      <c r="C534">
        <v>13021.25</v>
      </c>
      <c r="D534">
        <v>105353.75</v>
      </c>
      <c r="E534">
        <v>113640</v>
      </c>
      <c r="H534" s="105">
        <v>484</v>
      </c>
      <c r="I534" s="105">
        <v>40681.754749356936</v>
      </c>
      <c r="J534" s="105">
        <v>-59649.254749356936</v>
      </c>
    </row>
    <row r="535" spans="2:10" x14ac:dyDescent="0.6">
      <c r="B535">
        <v>17716</v>
      </c>
      <c r="C535">
        <v>13244</v>
      </c>
      <c r="D535">
        <v>107156</v>
      </c>
      <c r="E535">
        <v>89440</v>
      </c>
      <c r="H535" s="105">
        <v>485</v>
      </c>
      <c r="I535" s="105">
        <v>84066.802295915666</v>
      </c>
      <c r="J535" s="105">
        <v>18783.197704084334</v>
      </c>
    </row>
    <row r="536" spans="2:10" x14ac:dyDescent="0.6">
      <c r="B536">
        <v>7225.9500000000007</v>
      </c>
      <c r="C536">
        <v>3559.05</v>
      </c>
      <c r="D536">
        <v>28795.95</v>
      </c>
      <c r="E536">
        <v>21570</v>
      </c>
      <c r="H536" s="105">
        <v>486</v>
      </c>
      <c r="I536" s="105">
        <v>9429.1346105355478</v>
      </c>
      <c r="J536" s="105">
        <v>-13771.634610535548</v>
      </c>
    </row>
    <row r="537" spans="2:10" x14ac:dyDescent="0.6">
      <c r="B537">
        <v>467.40000000000009</v>
      </c>
      <c r="C537">
        <v>292.60000000000002</v>
      </c>
      <c r="D537">
        <v>2367.4</v>
      </c>
      <c r="E537">
        <v>1900</v>
      </c>
      <c r="H537" s="105">
        <v>487</v>
      </c>
      <c r="I537" s="105">
        <v>100670.75843120742</v>
      </c>
      <c r="J537" s="105">
        <v>22529.241568792582</v>
      </c>
    </row>
    <row r="538" spans="2:10" x14ac:dyDescent="0.6">
      <c r="B538">
        <v>42528</v>
      </c>
      <c r="C538">
        <v>37212</v>
      </c>
      <c r="D538">
        <v>272888</v>
      </c>
      <c r="E538">
        <v>230360</v>
      </c>
      <c r="H538" s="105">
        <v>488</v>
      </c>
      <c r="I538" s="105">
        <v>115274.54687761463</v>
      </c>
      <c r="J538" s="105">
        <v>-55414.54687761463</v>
      </c>
    </row>
    <row r="539" spans="2:10" x14ac:dyDescent="0.6">
      <c r="B539">
        <v>-24160</v>
      </c>
      <c r="C539">
        <v>36240</v>
      </c>
      <c r="D539">
        <v>265760</v>
      </c>
      <c r="E539">
        <v>289920</v>
      </c>
      <c r="H539" s="105">
        <v>489</v>
      </c>
      <c r="I539" s="105">
        <v>5566.1184375609846</v>
      </c>
      <c r="J539" s="105">
        <v>21893.781562439013</v>
      </c>
    </row>
    <row r="540" spans="2:10" x14ac:dyDescent="0.6">
      <c r="B540">
        <v>-21560</v>
      </c>
      <c r="C540">
        <v>32340</v>
      </c>
      <c r="D540">
        <v>237160</v>
      </c>
      <c r="E540">
        <v>258720</v>
      </c>
      <c r="H540" s="105">
        <v>490</v>
      </c>
      <c r="I540" s="105">
        <v>5378.1539611568332</v>
      </c>
      <c r="J540" s="105">
        <v>10933.846038843167</v>
      </c>
    </row>
    <row r="541" spans="2:10" x14ac:dyDescent="0.6">
      <c r="B541">
        <v>8604.8000000000029</v>
      </c>
      <c r="C541">
        <v>4840.2</v>
      </c>
      <c r="D541">
        <v>35494.800000000003</v>
      </c>
      <c r="E541">
        <v>26890</v>
      </c>
      <c r="H541" s="105">
        <v>491</v>
      </c>
      <c r="I541" s="105">
        <v>4109.8425010000283</v>
      </c>
      <c r="J541" s="105">
        <v>15967.357498999972</v>
      </c>
    </row>
    <row r="542" spans="2:10" x14ac:dyDescent="0.6">
      <c r="B542">
        <v>2166.3999999999996</v>
      </c>
      <c r="C542">
        <v>1218.5999999999999</v>
      </c>
      <c r="D542">
        <v>8936.4</v>
      </c>
      <c r="E542">
        <v>6770</v>
      </c>
      <c r="H542" s="105">
        <v>492</v>
      </c>
      <c r="I542" s="105">
        <v>31876.529362552592</v>
      </c>
      <c r="J542" s="105">
        <v>7008.4706374474081</v>
      </c>
    </row>
    <row r="543" spans="2:10" x14ac:dyDescent="0.6">
      <c r="B543">
        <v>24822</v>
      </c>
      <c r="C543">
        <v>63828</v>
      </c>
      <c r="D543">
        <v>468072</v>
      </c>
      <c r="E543">
        <v>443250</v>
      </c>
      <c r="H543" s="105">
        <v>493</v>
      </c>
      <c r="I543" s="105">
        <v>4134.4599494786071</v>
      </c>
      <c r="J543" s="105">
        <v>3117.5400505213929</v>
      </c>
    </row>
    <row r="544" spans="2:10" x14ac:dyDescent="0.6">
      <c r="B544">
        <v>2807.2000000000007</v>
      </c>
      <c r="C544">
        <v>2032.8</v>
      </c>
      <c r="D544">
        <v>14907.2</v>
      </c>
      <c r="E544">
        <v>12100</v>
      </c>
      <c r="H544" s="105">
        <v>494</v>
      </c>
      <c r="I544" s="105">
        <v>32959.953527365069</v>
      </c>
      <c r="J544" s="105">
        <v>-15899.953527365069</v>
      </c>
    </row>
    <row r="545" spans="2:10" x14ac:dyDescent="0.6">
      <c r="B545">
        <v>3171.4399999999987</v>
      </c>
      <c r="C545">
        <v>2296.56</v>
      </c>
      <c r="D545">
        <v>16841.439999999999</v>
      </c>
      <c r="E545">
        <v>13670</v>
      </c>
      <c r="H545" s="105">
        <v>495</v>
      </c>
      <c r="I545" s="105">
        <v>1972.261582344056</v>
      </c>
      <c r="J545" s="105">
        <v>7228.3784176559438</v>
      </c>
    </row>
    <row r="546" spans="2:10" x14ac:dyDescent="0.6">
      <c r="B546">
        <v>13034</v>
      </c>
      <c r="C546">
        <v>4116</v>
      </c>
      <c r="D546">
        <v>30184</v>
      </c>
      <c r="E546">
        <v>17150</v>
      </c>
      <c r="H546" s="105">
        <v>496</v>
      </c>
      <c r="I546" s="105">
        <v>2396.7587095465583</v>
      </c>
      <c r="J546" s="105">
        <v>717.60129045344138</v>
      </c>
    </row>
    <row r="547" spans="2:10" x14ac:dyDescent="0.6">
      <c r="B547">
        <v>16604</v>
      </c>
      <c r="C547">
        <v>42696</v>
      </c>
      <c r="D547">
        <v>313104</v>
      </c>
      <c r="E547">
        <v>296500</v>
      </c>
      <c r="H547" s="105">
        <v>497</v>
      </c>
      <c r="I547" s="105">
        <v>1972.261582344056</v>
      </c>
      <c r="J547" s="105">
        <v>7228.3784176559438</v>
      </c>
    </row>
    <row r="548" spans="2:10" x14ac:dyDescent="0.6">
      <c r="B548">
        <v>48930</v>
      </c>
      <c r="C548">
        <v>125820</v>
      </c>
      <c r="D548">
        <v>922680</v>
      </c>
      <c r="E548">
        <v>873750</v>
      </c>
      <c r="H548" s="105">
        <v>498</v>
      </c>
      <c r="I548" s="105">
        <v>879.82811520643463</v>
      </c>
      <c r="J548" s="105">
        <v>406.57188479356523</v>
      </c>
    </row>
    <row r="549" spans="2:10" x14ac:dyDescent="0.6">
      <c r="B549">
        <v>42528</v>
      </c>
      <c r="C549">
        <v>37212</v>
      </c>
      <c r="D549">
        <v>272888</v>
      </c>
      <c r="E549">
        <v>230360</v>
      </c>
      <c r="H549" s="105">
        <v>499</v>
      </c>
      <c r="I549" s="105">
        <v>867.65615456980379</v>
      </c>
      <c r="J549" s="105">
        <v>2757.3038454301964</v>
      </c>
    </row>
    <row r="550" spans="2:10" x14ac:dyDescent="0.6">
      <c r="B550">
        <v>-21560</v>
      </c>
      <c r="C550">
        <v>32340</v>
      </c>
      <c r="D550">
        <v>237160</v>
      </c>
      <c r="E550">
        <v>258720</v>
      </c>
      <c r="H550" s="105">
        <v>500</v>
      </c>
      <c r="I550" s="105">
        <v>1550.9342365573434</v>
      </c>
      <c r="J550" s="105">
        <v>391.23576344265666</v>
      </c>
    </row>
    <row r="551" spans="2:10" x14ac:dyDescent="0.6">
      <c r="B551">
        <v>6878</v>
      </c>
      <c r="C551">
        <v>2172</v>
      </c>
      <c r="D551">
        <v>15928</v>
      </c>
      <c r="E551">
        <v>9050</v>
      </c>
      <c r="H551" s="105">
        <v>501</v>
      </c>
      <c r="I551" s="105">
        <v>1678.6130319853362</v>
      </c>
      <c r="J551" s="105">
        <v>6039.7869680146632</v>
      </c>
    </row>
    <row r="552" spans="2:10" x14ac:dyDescent="0.6">
      <c r="B552">
        <v>13034</v>
      </c>
      <c r="C552">
        <v>4116</v>
      </c>
      <c r="D552">
        <v>30184</v>
      </c>
      <c r="E552">
        <v>17150</v>
      </c>
      <c r="H552" s="105">
        <v>502</v>
      </c>
      <c r="I552" s="105">
        <v>6234.5398608992846</v>
      </c>
      <c r="J552" s="105">
        <v>4483.7851391007143</v>
      </c>
    </row>
    <row r="553" spans="2:10" x14ac:dyDescent="0.6">
      <c r="B553">
        <v>76512</v>
      </c>
      <c r="C553">
        <v>66948</v>
      </c>
      <c r="D553">
        <v>490952</v>
      </c>
      <c r="E553">
        <v>414440</v>
      </c>
      <c r="H553" s="105">
        <v>503</v>
      </c>
      <c r="I553" s="105">
        <v>867.65615456980379</v>
      </c>
      <c r="J553" s="105">
        <v>2757.3038454301964</v>
      </c>
    </row>
    <row r="554" spans="2:10" x14ac:dyDescent="0.6">
      <c r="B554">
        <v>19026</v>
      </c>
      <c r="C554">
        <v>48924</v>
      </c>
      <c r="D554">
        <v>358776</v>
      </c>
      <c r="E554">
        <v>339750</v>
      </c>
      <c r="H554" s="105">
        <v>504</v>
      </c>
      <c r="I554" s="105">
        <v>3096.6464461528335</v>
      </c>
      <c r="J554" s="105">
        <v>11779.513553847166</v>
      </c>
    </row>
    <row r="555" spans="2:10" x14ac:dyDescent="0.6">
      <c r="B555">
        <v>30100</v>
      </c>
      <c r="C555">
        <v>77400</v>
      </c>
      <c r="D555">
        <v>567600</v>
      </c>
      <c r="E555">
        <v>537500</v>
      </c>
      <c r="H555" s="105">
        <v>505</v>
      </c>
      <c r="I555" s="105">
        <v>35296.04681528025</v>
      </c>
      <c r="J555" s="105">
        <v>5491.9531847197504</v>
      </c>
    </row>
    <row r="556" spans="2:10" x14ac:dyDescent="0.6">
      <c r="B556">
        <v>57456</v>
      </c>
      <c r="C556">
        <v>50274</v>
      </c>
      <c r="D556">
        <v>368676</v>
      </c>
      <c r="E556">
        <v>311220</v>
      </c>
      <c r="H556" s="105">
        <v>506</v>
      </c>
      <c r="I556" s="105">
        <v>107072.57719441297</v>
      </c>
      <c r="J556" s="105">
        <v>-59285.577194412966</v>
      </c>
    </row>
    <row r="557" spans="2:10" x14ac:dyDescent="0.6">
      <c r="B557">
        <v>1216</v>
      </c>
      <c r="C557">
        <v>684</v>
      </c>
      <c r="D557">
        <v>5016</v>
      </c>
      <c r="E557">
        <v>3800</v>
      </c>
      <c r="H557" s="105">
        <v>507</v>
      </c>
      <c r="I557" s="105">
        <v>38836.692656716885</v>
      </c>
      <c r="J557" s="105">
        <v>-60195.442656716885</v>
      </c>
    </row>
    <row r="558" spans="2:10" x14ac:dyDescent="0.6">
      <c r="B558">
        <v>9370.7999999999993</v>
      </c>
      <c r="C558">
        <v>2959.2</v>
      </c>
      <c r="D558">
        <v>21700.799999999999</v>
      </c>
      <c r="E558">
        <v>12330</v>
      </c>
      <c r="H558" s="105">
        <v>508</v>
      </c>
      <c r="I558" s="105">
        <v>3116.4258821873591</v>
      </c>
      <c r="J558" s="105">
        <v>2109.5741178126409</v>
      </c>
    </row>
    <row r="559" spans="2:10" x14ac:dyDescent="0.6">
      <c r="B559">
        <v>66960</v>
      </c>
      <c r="C559">
        <v>58590</v>
      </c>
      <c r="D559">
        <v>429660</v>
      </c>
      <c r="E559">
        <v>362700</v>
      </c>
      <c r="H559" s="105">
        <v>509</v>
      </c>
      <c r="I559" s="105">
        <v>2551.1904601238125</v>
      </c>
      <c r="J559" s="105">
        <v>777.18953987618852</v>
      </c>
    </row>
    <row r="560" spans="2:10" x14ac:dyDescent="0.6">
      <c r="B560">
        <v>47328</v>
      </c>
      <c r="C560">
        <v>41412</v>
      </c>
      <c r="D560">
        <v>303688</v>
      </c>
      <c r="E560">
        <v>256360</v>
      </c>
      <c r="H560" s="105">
        <v>510</v>
      </c>
      <c r="I560" s="105">
        <v>34142.246379932949</v>
      </c>
      <c r="J560" s="105">
        <v>5306.7536200670511</v>
      </c>
    </row>
    <row r="561" spans="2:10" x14ac:dyDescent="0.6">
      <c r="B561">
        <v>6878</v>
      </c>
      <c r="C561">
        <v>2172</v>
      </c>
      <c r="D561">
        <v>15928</v>
      </c>
      <c r="E561">
        <v>9050</v>
      </c>
      <c r="H561" s="105">
        <v>511</v>
      </c>
      <c r="I561" s="105">
        <v>7736.6992738418303</v>
      </c>
      <c r="J561" s="105">
        <v>15600.900726158168</v>
      </c>
    </row>
    <row r="562" spans="2:10" x14ac:dyDescent="0.6">
      <c r="B562">
        <v>15944.04</v>
      </c>
      <c r="C562">
        <v>3036.96</v>
      </c>
      <c r="D562">
        <v>22271.040000000001</v>
      </c>
      <c r="E562">
        <v>6327</v>
      </c>
      <c r="H562" s="105">
        <v>512</v>
      </c>
      <c r="I562" s="105">
        <v>4251.8415853230836</v>
      </c>
      <c r="J562" s="105">
        <v>2974.1084146769172</v>
      </c>
    </row>
    <row r="563" spans="2:10" x14ac:dyDescent="0.6">
      <c r="B563">
        <v>12398.399999999998</v>
      </c>
      <c r="C563">
        <v>6974.0999999999995</v>
      </c>
      <c r="D563">
        <v>51143.399999999994</v>
      </c>
      <c r="E563">
        <v>38745</v>
      </c>
      <c r="H563" s="105">
        <v>513</v>
      </c>
      <c r="I563" s="105">
        <v>33356.140588817201</v>
      </c>
      <c r="J563" s="105">
        <v>-18515.140588817201</v>
      </c>
    </row>
    <row r="564" spans="2:10" x14ac:dyDescent="0.6">
      <c r="B564">
        <v>29904</v>
      </c>
      <c r="C564">
        <v>26166</v>
      </c>
      <c r="D564">
        <v>191884</v>
      </c>
      <c r="E564">
        <v>161980</v>
      </c>
      <c r="H564" s="105">
        <v>514</v>
      </c>
      <c r="I564" s="105">
        <v>2994.70627582105</v>
      </c>
      <c r="J564" s="105">
        <v>5756.8937241789481</v>
      </c>
    </row>
    <row r="565" spans="2:10" x14ac:dyDescent="0.6">
      <c r="B565">
        <v>47328</v>
      </c>
      <c r="C565">
        <v>41412</v>
      </c>
      <c r="D565">
        <v>303688</v>
      </c>
      <c r="E565">
        <v>256360</v>
      </c>
      <c r="H565" s="105">
        <v>515</v>
      </c>
      <c r="I565" s="105">
        <v>93540.780330408481</v>
      </c>
      <c r="J565" s="105">
        <v>14840.969669591519</v>
      </c>
    </row>
    <row r="566" spans="2:10" x14ac:dyDescent="0.6">
      <c r="B566">
        <v>-23870</v>
      </c>
      <c r="C566">
        <v>35805</v>
      </c>
      <c r="D566">
        <v>262570</v>
      </c>
      <c r="E566">
        <v>286440</v>
      </c>
      <c r="H566" s="105">
        <v>516</v>
      </c>
      <c r="I566" s="105">
        <v>6275.049667393072</v>
      </c>
      <c r="J566" s="105">
        <v>24644.630332606928</v>
      </c>
    </row>
    <row r="567" spans="2:10" x14ac:dyDescent="0.6">
      <c r="B567">
        <v>9370.7999999999993</v>
      </c>
      <c r="C567">
        <v>2959.2</v>
      </c>
      <c r="D567">
        <v>21700.799999999999</v>
      </c>
      <c r="E567">
        <v>12330</v>
      </c>
      <c r="H567" s="105">
        <v>517</v>
      </c>
      <c r="I567" s="105">
        <v>3839.8967925271072</v>
      </c>
      <c r="J567" s="105">
        <v>14787.943207472897</v>
      </c>
    </row>
    <row r="568" spans="2:10" x14ac:dyDescent="0.6">
      <c r="B568">
        <v>12960</v>
      </c>
      <c r="C568">
        <v>11340</v>
      </c>
      <c r="D568">
        <v>83160</v>
      </c>
      <c r="E568">
        <v>70200</v>
      </c>
      <c r="H568" s="105">
        <v>518</v>
      </c>
      <c r="I568" s="105">
        <v>6220.2758445282334</v>
      </c>
      <c r="J568" s="105">
        <v>12452.924155471763</v>
      </c>
    </row>
    <row r="569" spans="2:10" x14ac:dyDescent="0.6">
      <c r="B569">
        <v>3968.9399999999987</v>
      </c>
      <c r="C569">
        <v>2874.06</v>
      </c>
      <c r="D569">
        <v>21076.44</v>
      </c>
      <c r="E569">
        <v>17107.5</v>
      </c>
      <c r="H569" s="105">
        <v>519</v>
      </c>
      <c r="I569" s="105">
        <v>3922.8182743641551</v>
      </c>
      <c r="J569" s="105">
        <v>2723.5817256358464</v>
      </c>
    </row>
    <row r="570" spans="2:10" x14ac:dyDescent="0.6">
      <c r="B570">
        <v>3171.4399999999987</v>
      </c>
      <c r="C570">
        <v>2296.56</v>
      </c>
      <c r="D570">
        <v>16841.439999999999</v>
      </c>
      <c r="E570">
        <v>13670</v>
      </c>
      <c r="H570" s="105">
        <v>520</v>
      </c>
      <c r="I570" s="105">
        <v>38836.692656716885</v>
      </c>
      <c r="J570" s="105">
        <v>-60195.442656716885</v>
      </c>
    </row>
    <row r="571" spans="2:10" x14ac:dyDescent="0.6">
      <c r="B571">
        <v>8153.5999999999985</v>
      </c>
      <c r="C571">
        <v>4586.3999999999996</v>
      </c>
      <c r="D571">
        <v>33633.599999999999</v>
      </c>
      <c r="E571">
        <v>25480</v>
      </c>
      <c r="H571" s="105">
        <v>521</v>
      </c>
      <c r="I571" s="105">
        <v>7736.6992738418303</v>
      </c>
      <c r="J571" s="105">
        <v>15600.900726158168</v>
      </c>
    </row>
    <row r="572" spans="2:10" x14ac:dyDescent="0.6">
      <c r="B572">
        <v>19163.399999999998</v>
      </c>
      <c r="C572">
        <v>6051.6</v>
      </c>
      <c r="D572">
        <v>44378.399999999994</v>
      </c>
      <c r="E572">
        <v>25215</v>
      </c>
      <c r="H572" s="105">
        <v>522</v>
      </c>
      <c r="I572" s="105">
        <v>52108.567444626649</v>
      </c>
      <c r="J572" s="105">
        <v>-28886.567444626649</v>
      </c>
    </row>
    <row r="573" spans="2:10" x14ac:dyDescent="0.6">
      <c r="B573">
        <v>20117.16</v>
      </c>
      <c r="C573">
        <v>3831.84</v>
      </c>
      <c r="D573">
        <v>28100.16</v>
      </c>
      <c r="E573">
        <v>7983</v>
      </c>
      <c r="H573" s="105">
        <v>523</v>
      </c>
      <c r="I573" s="105">
        <v>7262.4999740397525</v>
      </c>
      <c r="J573" s="105">
        <v>14616.500025960248</v>
      </c>
    </row>
    <row r="574" spans="2:10" x14ac:dyDescent="0.6">
      <c r="B574">
        <v>11635.599999999999</v>
      </c>
      <c r="C574">
        <v>3674.4</v>
      </c>
      <c r="D574">
        <v>26945.599999999999</v>
      </c>
      <c r="E574">
        <v>15310</v>
      </c>
      <c r="H574" s="105">
        <v>524</v>
      </c>
      <c r="I574" s="105">
        <v>1395.2345734137734</v>
      </c>
      <c r="J574" s="105">
        <v>799.01542658622657</v>
      </c>
    </row>
    <row r="575" spans="2:10" x14ac:dyDescent="0.6">
      <c r="B575">
        <v>1729.5599999999995</v>
      </c>
      <c r="C575">
        <v>1252.44</v>
      </c>
      <c r="D575">
        <v>9184.56</v>
      </c>
      <c r="E575">
        <v>7455</v>
      </c>
      <c r="H575" s="105">
        <v>525</v>
      </c>
      <c r="I575" s="105">
        <v>15415.177775449811</v>
      </c>
      <c r="J575" s="105">
        <v>2300.8222245501893</v>
      </c>
    </row>
    <row r="576" spans="2:10" x14ac:dyDescent="0.6">
      <c r="B576">
        <v>11635.599999999999</v>
      </c>
      <c r="C576">
        <v>3674.4</v>
      </c>
      <c r="D576">
        <v>26945.599999999999</v>
      </c>
      <c r="E576">
        <v>15310</v>
      </c>
      <c r="H576" s="105">
        <v>526</v>
      </c>
      <c r="I576" s="105">
        <v>1754.1806209377528</v>
      </c>
      <c r="J576" s="105">
        <v>469.65937906224735</v>
      </c>
    </row>
    <row r="577" spans="2:10" x14ac:dyDescent="0.6">
      <c r="B577">
        <v>20873.16</v>
      </c>
      <c r="C577">
        <v>3975.84</v>
      </c>
      <c r="D577">
        <v>29156.16</v>
      </c>
      <c r="E577">
        <v>8283</v>
      </c>
      <c r="H577" s="105">
        <v>527</v>
      </c>
      <c r="I577" s="105">
        <v>2787.7829449983251</v>
      </c>
      <c r="J577" s="105">
        <v>10529.337055001673</v>
      </c>
    </row>
    <row r="578" spans="2:10" x14ac:dyDescent="0.6">
      <c r="B578">
        <v>7829.3499999999985</v>
      </c>
      <c r="C578">
        <v>5005.6499999999996</v>
      </c>
      <c r="D578">
        <v>33499.35</v>
      </c>
      <c r="E578">
        <v>25670</v>
      </c>
      <c r="H578" s="105">
        <v>528</v>
      </c>
      <c r="I578" s="105">
        <v>8929.8049987449194</v>
      </c>
      <c r="J578" s="105">
        <v>-13777.304998744919</v>
      </c>
    </row>
    <row r="579" spans="2:10" x14ac:dyDescent="0.6">
      <c r="B579">
        <v>7829.3499999999985</v>
      </c>
      <c r="C579">
        <v>5005.6499999999996</v>
      </c>
      <c r="D579">
        <v>33499.35</v>
      </c>
      <c r="E579">
        <v>25670</v>
      </c>
      <c r="H579" s="105">
        <v>529</v>
      </c>
      <c r="I579" s="105">
        <v>7592.1572412818387</v>
      </c>
      <c r="J579" s="105">
        <v>15300.842758718161</v>
      </c>
    </row>
    <row r="580" spans="2:10" x14ac:dyDescent="0.6">
      <c r="B580">
        <v>41073.5</v>
      </c>
      <c r="C580">
        <v>41996.5</v>
      </c>
      <c r="D580">
        <v>281053.5</v>
      </c>
      <c r="E580">
        <v>239980</v>
      </c>
      <c r="H580" s="105">
        <v>530</v>
      </c>
      <c r="I580" s="105">
        <v>50311.301381874124</v>
      </c>
      <c r="J580" s="105">
        <v>-78005.051381874131</v>
      </c>
    </row>
    <row r="581" spans="2:10" x14ac:dyDescent="0.6">
      <c r="B581">
        <v>79655</v>
      </c>
      <c r="C581">
        <v>81445</v>
      </c>
      <c r="D581">
        <v>545055</v>
      </c>
      <c r="E581">
        <v>465400</v>
      </c>
      <c r="H581" s="105">
        <v>531</v>
      </c>
      <c r="I581" s="105">
        <v>6816.1947506966198</v>
      </c>
      <c r="J581" s="105">
        <v>13690.005249303376</v>
      </c>
    </row>
    <row r="582" spans="2:10" x14ac:dyDescent="0.6">
      <c r="B582">
        <v>3270.8</v>
      </c>
      <c r="C582">
        <v>1149.2</v>
      </c>
      <c r="D582">
        <v>7690.8</v>
      </c>
      <c r="E582">
        <v>4420</v>
      </c>
      <c r="H582" s="105">
        <v>532</v>
      </c>
      <c r="I582" s="105">
        <v>22860.994321138856</v>
      </c>
      <c r="J582" s="105">
        <v>-35399.74432113886</v>
      </c>
    </row>
    <row r="583" spans="2:10" x14ac:dyDescent="0.6">
      <c r="B583">
        <v>43721.25</v>
      </c>
      <c r="C583">
        <v>44703.75</v>
      </c>
      <c r="D583">
        <v>299171.25</v>
      </c>
      <c r="E583">
        <v>255450</v>
      </c>
      <c r="H583" s="105">
        <v>533</v>
      </c>
      <c r="I583" s="105">
        <v>15158.425480770878</v>
      </c>
      <c r="J583" s="105">
        <v>-23444.675480770878</v>
      </c>
    </row>
    <row r="584" spans="2:10" x14ac:dyDescent="0.6">
      <c r="B584">
        <v>1414.8199999999997</v>
      </c>
      <c r="C584">
        <v>1181.18</v>
      </c>
      <c r="D584">
        <v>7904.82</v>
      </c>
      <c r="E584">
        <v>6490</v>
      </c>
      <c r="H584" s="105">
        <v>534</v>
      </c>
      <c r="I584" s="105">
        <v>15415.177775449811</v>
      </c>
      <c r="J584" s="105">
        <v>2300.8222245501893</v>
      </c>
    </row>
    <row r="585" spans="2:10" x14ac:dyDescent="0.6">
      <c r="B585">
        <v>4493.76</v>
      </c>
      <c r="C585">
        <v>942.24</v>
      </c>
      <c r="D585">
        <v>6305.76</v>
      </c>
      <c r="E585">
        <v>1812</v>
      </c>
      <c r="H585" s="105">
        <v>535</v>
      </c>
      <c r="I585" s="105">
        <v>4251.8415853230836</v>
      </c>
      <c r="J585" s="105">
        <v>2974.1084146769172</v>
      </c>
    </row>
    <row r="586" spans="2:10" x14ac:dyDescent="0.6">
      <c r="B586">
        <v>16687</v>
      </c>
      <c r="C586">
        <v>5863</v>
      </c>
      <c r="D586">
        <v>39237</v>
      </c>
      <c r="E586">
        <v>22550</v>
      </c>
      <c r="H586" s="105">
        <v>536</v>
      </c>
      <c r="I586" s="105">
        <v>486.77521964856248</v>
      </c>
      <c r="J586" s="105">
        <v>-19.375219648562393</v>
      </c>
    </row>
    <row r="587" spans="2:10" x14ac:dyDescent="0.6">
      <c r="B587">
        <v>9242.5999999999985</v>
      </c>
      <c r="C587">
        <v>3247.4</v>
      </c>
      <c r="D587">
        <v>21732.6</v>
      </c>
      <c r="E587">
        <v>12490</v>
      </c>
      <c r="H587" s="105">
        <v>537</v>
      </c>
      <c r="I587" s="105">
        <v>39025.704229453899</v>
      </c>
      <c r="J587" s="105">
        <v>3502.2957705461013</v>
      </c>
    </row>
    <row r="588" spans="2:10" x14ac:dyDescent="0.6">
      <c r="B588">
        <v>1567.9649999999992</v>
      </c>
      <c r="C588">
        <v>1309.0350000000001</v>
      </c>
      <c r="D588">
        <v>8760.4650000000001</v>
      </c>
      <c r="E588">
        <v>7192.5</v>
      </c>
      <c r="H588" s="105">
        <v>538</v>
      </c>
      <c r="I588" s="105">
        <v>38010.234479712497</v>
      </c>
      <c r="J588" s="105">
        <v>-62170.234479712497</v>
      </c>
    </row>
    <row r="589" spans="2:10" x14ac:dyDescent="0.6">
      <c r="B589">
        <v>8877</v>
      </c>
      <c r="C589">
        <v>31473</v>
      </c>
      <c r="D589">
        <v>210627</v>
      </c>
      <c r="E589">
        <v>201750</v>
      </c>
      <c r="H589" s="105">
        <v>539</v>
      </c>
      <c r="I589" s="105">
        <v>33935.818817169857</v>
      </c>
      <c r="J589" s="105">
        <v>-55495.818817169857</v>
      </c>
    </row>
    <row r="590" spans="2:10" x14ac:dyDescent="0.6">
      <c r="B590">
        <v>19543.400000000001</v>
      </c>
      <c r="C590">
        <v>6866.6</v>
      </c>
      <c r="D590">
        <v>45953.4</v>
      </c>
      <c r="E590">
        <v>26410</v>
      </c>
      <c r="H590" s="105">
        <v>540</v>
      </c>
      <c r="I590" s="105">
        <v>5206.1737308134252</v>
      </c>
      <c r="J590" s="105">
        <v>3398.6262691865777</v>
      </c>
    </row>
    <row r="591" spans="2:10" x14ac:dyDescent="0.6">
      <c r="B591">
        <v>20039.199999999997</v>
      </c>
      <c r="C591">
        <v>7040.8</v>
      </c>
      <c r="D591">
        <v>47119.199999999997</v>
      </c>
      <c r="E591">
        <v>27080</v>
      </c>
      <c r="H591" s="105">
        <v>541</v>
      </c>
      <c r="I591" s="105">
        <v>1422.6086632584436</v>
      </c>
      <c r="J591" s="105">
        <v>743.79133674155605</v>
      </c>
    </row>
    <row r="592" spans="2:10" x14ac:dyDescent="0.6">
      <c r="B592">
        <v>117124</v>
      </c>
      <c r="C592">
        <v>119756</v>
      </c>
      <c r="D592">
        <v>801444</v>
      </c>
      <c r="E592">
        <v>684320</v>
      </c>
      <c r="H592" s="105">
        <v>542</v>
      </c>
      <c r="I592" s="105">
        <v>66832.024043360288</v>
      </c>
      <c r="J592" s="105">
        <v>-42010.024043360288</v>
      </c>
    </row>
    <row r="593" spans="2:10" x14ac:dyDescent="0.6">
      <c r="B593">
        <v>-17808.75</v>
      </c>
      <c r="C593">
        <v>25723.75</v>
      </c>
      <c r="D593">
        <v>172151.25</v>
      </c>
      <c r="E593">
        <v>189960</v>
      </c>
      <c r="H593" s="105">
        <v>543</v>
      </c>
      <c r="I593" s="105">
        <v>2273.2212869615764</v>
      </c>
      <c r="J593" s="105">
        <v>533.9787130384243</v>
      </c>
    </row>
    <row r="594" spans="2:10" x14ac:dyDescent="0.6">
      <c r="B594">
        <v>4248.24</v>
      </c>
      <c r="C594">
        <v>890.76</v>
      </c>
      <c r="D594">
        <v>5961.24</v>
      </c>
      <c r="E594">
        <v>1713</v>
      </c>
      <c r="H594" s="105">
        <v>544</v>
      </c>
      <c r="I594" s="105">
        <v>2548.7771523852293</v>
      </c>
      <c r="J594" s="105">
        <v>622.66284761476936</v>
      </c>
    </row>
    <row r="595" spans="2:10" x14ac:dyDescent="0.6">
      <c r="B595">
        <v>2938.6399999999994</v>
      </c>
      <c r="C595">
        <v>2453.36</v>
      </c>
      <c r="D595">
        <v>16418.64</v>
      </c>
      <c r="E595">
        <v>13480</v>
      </c>
      <c r="H595" s="105">
        <v>545</v>
      </c>
      <c r="I595" s="105">
        <v>4449.5860839381994</v>
      </c>
      <c r="J595" s="105">
        <v>8584.4139160617997</v>
      </c>
    </row>
    <row r="596" spans="2:10" x14ac:dyDescent="0.6">
      <c r="B596">
        <v>4773.25</v>
      </c>
      <c r="C596">
        <v>3051.75</v>
      </c>
      <c r="D596">
        <v>20423.25</v>
      </c>
      <c r="E596">
        <v>15650</v>
      </c>
      <c r="H596" s="105">
        <v>546</v>
      </c>
      <c r="I596" s="105">
        <v>44754.959484167703</v>
      </c>
      <c r="J596" s="105">
        <v>-28150.959484167703</v>
      </c>
    </row>
    <row r="597" spans="2:10" x14ac:dyDescent="0.6">
      <c r="B597">
        <v>9242.5999999999985</v>
      </c>
      <c r="C597">
        <v>3247.4</v>
      </c>
      <c r="D597">
        <v>21732.6</v>
      </c>
      <c r="E597">
        <v>12490</v>
      </c>
      <c r="H597" s="105">
        <v>547</v>
      </c>
      <c r="I597" s="105">
        <v>131596.4280824227</v>
      </c>
      <c r="J597" s="105">
        <v>-82666.428082422703</v>
      </c>
    </row>
    <row r="598" spans="2:10" x14ac:dyDescent="0.6">
      <c r="B598">
        <v>15886.5</v>
      </c>
      <c r="C598">
        <v>16243.5</v>
      </c>
      <c r="D598">
        <v>108706.5</v>
      </c>
      <c r="E598">
        <v>92820</v>
      </c>
      <c r="H598" s="105">
        <v>548</v>
      </c>
      <c r="I598" s="105">
        <v>39025.704229453899</v>
      </c>
      <c r="J598" s="105">
        <v>3502.2957705461013</v>
      </c>
    </row>
    <row r="599" spans="2:10" x14ac:dyDescent="0.6">
      <c r="B599">
        <v>7536.7199999999993</v>
      </c>
      <c r="C599">
        <v>1580.28</v>
      </c>
      <c r="D599">
        <v>10575.72</v>
      </c>
      <c r="E599">
        <v>3039</v>
      </c>
      <c r="H599" s="105">
        <v>549</v>
      </c>
      <c r="I599" s="105">
        <v>33935.818817169857</v>
      </c>
      <c r="J599" s="105">
        <v>-55495.818817169857</v>
      </c>
    </row>
    <row r="600" spans="2:10" x14ac:dyDescent="0.6">
      <c r="B600">
        <v>12192.375</v>
      </c>
      <c r="C600">
        <v>7795.125</v>
      </c>
      <c r="D600">
        <v>52167.375</v>
      </c>
      <c r="E600">
        <v>39975</v>
      </c>
      <c r="H600" s="105">
        <v>550</v>
      </c>
      <c r="I600" s="105">
        <v>2418.6465844554059</v>
      </c>
      <c r="J600" s="105">
        <v>4459.3534155445941</v>
      </c>
    </row>
    <row r="601" spans="2:10" x14ac:dyDescent="0.6">
      <c r="B601">
        <v>117124</v>
      </c>
      <c r="C601">
        <v>119756</v>
      </c>
      <c r="D601">
        <v>801444</v>
      </c>
      <c r="E601">
        <v>684320</v>
      </c>
      <c r="H601" s="105">
        <v>551</v>
      </c>
      <c r="I601" s="105">
        <v>4449.5860839381994</v>
      </c>
      <c r="J601" s="105">
        <v>8584.4139160617997</v>
      </c>
    </row>
    <row r="602" spans="2:10" x14ac:dyDescent="0.6">
      <c r="B602">
        <v>1297.1000000000004</v>
      </c>
      <c r="C602">
        <v>1082.9000000000001</v>
      </c>
      <c r="D602">
        <v>7247.1</v>
      </c>
      <c r="E602">
        <v>5950</v>
      </c>
      <c r="H602" s="105">
        <v>552</v>
      </c>
      <c r="I602" s="105">
        <v>70091.556573394395</v>
      </c>
      <c r="J602" s="105">
        <v>6420.4434266056051</v>
      </c>
    </row>
    <row r="603" spans="2:10" x14ac:dyDescent="0.6">
      <c r="B603">
        <v>4493.76</v>
      </c>
      <c r="C603">
        <v>942.24</v>
      </c>
      <c r="D603">
        <v>6305.76</v>
      </c>
      <c r="E603">
        <v>1812</v>
      </c>
      <c r="H603" s="105">
        <v>553</v>
      </c>
      <c r="I603" s="105">
        <v>51261.487880658875</v>
      </c>
      <c r="J603" s="105">
        <v>-32235.487880658875</v>
      </c>
    </row>
    <row r="604" spans="2:10" x14ac:dyDescent="0.6">
      <c r="B604">
        <v>2013</v>
      </c>
      <c r="C604">
        <v>1287</v>
      </c>
      <c r="D604">
        <v>8613</v>
      </c>
      <c r="E604">
        <v>6600</v>
      </c>
      <c r="H604" s="105">
        <v>554</v>
      </c>
      <c r="I604" s="105">
        <v>81010.990549008682</v>
      </c>
      <c r="J604" s="105">
        <v>-50910.990549008682</v>
      </c>
    </row>
    <row r="605" spans="2:10" x14ac:dyDescent="0.6">
      <c r="B605">
        <v>3050.3999999999996</v>
      </c>
      <c r="C605">
        <v>639.6</v>
      </c>
      <c r="D605">
        <v>4280.3999999999996</v>
      </c>
      <c r="E605">
        <v>1230</v>
      </c>
      <c r="H605" s="105">
        <v>555</v>
      </c>
      <c r="I605" s="105">
        <v>52671.862533077481</v>
      </c>
      <c r="J605" s="105">
        <v>4784.1374669225188</v>
      </c>
    </row>
    <row r="606" spans="2:10" x14ac:dyDescent="0.6">
      <c r="B606">
        <v>28655</v>
      </c>
      <c r="C606">
        <v>101595</v>
      </c>
      <c r="D606">
        <v>679905</v>
      </c>
      <c r="E606">
        <v>651250</v>
      </c>
      <c r="H606" s="105">
        <v>556</v>
      </c>
      <c r="I606" s="105">
        <v>864.10030090067562</v>
      </c>
      <c r="J606" s="105">
        <v>351.89969909932438</v>
      </c>
    </row>
    <row r="607" spans="2:10" x14ac:dyDescent="0.6">
      <c r="B607">
        <v>7536.7199999999993</v>
      </c>
      <c r="C607">
        <v>1580.28</v>
      </c>
      <c r="D607">
        <v>10575.72</v>
      </c>
      <c r="E607">
        <v>3039</v>
      </c>
      <c r="H607" s="105">
        <v>557</v>
      </c>
      <c r="I607" s="105">
        <v>3241.0517151101667</v>
      </c>
      <c r="J607" s="105">
        <v>6129.7482848898326</v>
      </c>
    </row>
    <row r="608" spans="2:10" x14ac:dyDescent="0.6">
      <c r="B608">
        <v>-17808.75</v>
      </c>
      <c r="C608">
        <v>25723.75</v>
      </c>
      <c r="D608">
        <v>172151.25</v>
      </c>
      <c r="E608">
        <v>189960</v>
      </c>
      <c r="H608" s="105">
        <v>558</v>
      </c>
      <c r="I608" s="105">
        <v>61359.77039197609</v>
      </c>
      <c r="J608" s="105">
        <v>5600.2296080239103</v>
      </c>
    </row>
    <row r="609" spans="2:10" x14ac:dyDescent="0.6">
      <c r="B609">
        <v>4773.25</v>
      </c>
      <c r="C609">
        <v>3051.75</v>
      </c>
      <c r="D609">
        <v>20423.25</v>
      </c>
      <c r="E609">
        <v>15650</v>
      </c>
      <c r="H609" s="105">
        <v>559</v>
      </c>
      <c r="I609" s="105">
        <v>43413.536481422896</v>
      </c>
      <c r="J609" s="105">
        <v>3914.463518577104</v>
      </c>
    </row>
    <row r="610" spans="2:10" x14ac:dyDescent="0.6">
      <c r="B610">
        <v>-18663.75</v>
      </c>
      <c r="C610">
        <v>26958.75</v>
      </c>
      <c r="D610">
        <v>180416.25</v>
      </c>
      <c r="E610">
        <v>199080</v>
      </c>
      <c r="H610" s="105">
        <v>560</v>
      </c>
      <c r="I610" s="105">
        <v>2418.6465844554059</v>
      </c>
      <c r="J610" s="105">
        <v>4459.3534155445941</v>
      </c>
    </row>
    <row r="611" spans="2:10" x14ac:dyDescent="0.6">
      <c r="B611">
        <v>1297.1000000000004</v>
      </c>
      <c r="C611">
        <v>1082.9000000000001</v>
      </c>
      <c r="D611">
        <v>7247.1</v>
      </c>
      <c r="E611">
        <v>5950</v>
      </c>
      <c r="H611" s="105">
        <v>561</v>
      </c>
      <c r="I611" s="105">
        <v>3322.2892950894784</v>
      </c>
      <c r="J611" s="105">
        <v>12621.750704910522</v>
      </c>
    </row>
    <row r="612" spans="2:10" x14ac:dyDescent="0.6">
      <c r="B612">
        <v>3050.3999999999996</v>
      </c>
      <c r="C612">
        <v>639.6</v>
      </c>
      <c r="D612">
        <v>4280.3999999999996</v>
      </c>
      <c r="E612">
        <v>1230</v>
      </c>
      <c r="H612" s="105">
        <v>562</v>
      </c>
      <c r="I612" s="105">
        <v>7435.5059314031005</v>
      </c>
      <c r="J612" s="105">
        <v>4962.8940685968973</v>
      </c>
    </row>
    <row r="613" spans="2:10" x14ac:dyDescent="0.6">
      <c r="B613">
        <v>13168.8</v>
      </c>
      <c r="C613">
        <v>2761.2</v>
      </c>
      <c r="D613">
        <v>18478.8</v>
      </c>
      <c r="E613">
        <v>5310</v>
      </c>
      <c r="H613" s="105">
        <v>563</v>
      </c>
      <c r="I613" s="105">
        <v>27485.705406775432</v>
      </c>
      <c r="J613" s="105">
        <v>2418.2945932245675</v>
      </c>
    </row>
    <row r="614" spans="2:10" x14ac:dyDescent="0.6">
      <c r="B614">
        <v>18568.800000000003</v>
      </c>
      <c r="C614">
        <v>7221.2</v>
      </c>
      <c r="D614">
        <v>44358.8</v>
      </c>
      <c r="E614">
        <v>25790</v>
      </c>
      <c r="H614" s="105">
        <v>564</v>
      </c>
      <c r="I614" s="105">
        <v>43413.536481422896</v>
      </c>
      <c r="J614" s="105">
        <v>3914.463518577104</v>
      </c>
    </row>
    <row r="615" spans="2:10" x14ac:dyDescent="0.6">
      <c r="B615">
        <v>12549.599999999999</v>
      </c>
      <c r="C615">
        <v>4880.3999999999996</v>
      </c>
      <c r="D615">
        <v>29979.599999999999</v>
      </c>
      <c r="E615">
        <v>17430</v>
      </c>
      <c r="H615" s="105">
        <v>565</v>
      </c>
      <c r="I615" s="105">
        <v>37555.780425044286</v>
      </c>
      <c r="J615" s="105">
        <v>-61425.780425044286</v>
      </c>
    </row>
    <row r="616" spans="2:10" x14ac:dyDescent="0.6">
      <c r="B616">
        <v>3055.9199999999983</v>
      </c>
      <c r="C616">
        <v>2936.08</v>
      </c>
      <c r="D616">
        <v>18035.919999999998</v>
      </c>
      <c r="E616">
        <v>14980</v>
      </c>
      <c r="H616" s="105">
        <v>566</v>
      </c>
      <c r="I616" s="105">
        <v>3241.0517151101667</v>
      </c>
      <c r="J616" s="105">
        <v>6129.7482848898326</v>
      </c>
    </row>
    <row r="617" spans="2:10" x14ac:dyDescent="0.6">
      <c r="B617">
        <v>285.59999999999991</v>
      </c>
      <c r="C617">
        <v>274.39999999999998</v>
      </c>
      <c r="D617">
        <v>1685.6</v>
      </c>
      <c r="E617">
        <v>1400</v>
      </c>
      <c r="H617" s="105">
        <v>567</v>
      </c>
      <c r="I617" s="105">
        <v>11996.657557324874</v>
      </c>
      <c r="J617" s="105">
        <v>963.34244267512622</v>
      </c>
    </row>
    <row r="618" spans="2:10" x14ac:dyDescent="0.6">
      <c r="B618">
        <v>298.86000000000013</v>
      </c>
      <c r="C618">
        <v>287.14</v>
      </c>
      <c r="D618">
        <v>1763.8600000000001</v>
      </c>
      <c r="E618">
        <v>1465</v>
      </c>
      <c r="H618" s="105">
        <v>568</v>
      </c>
      <c r="I618" s="105">
        <v>3152.1040870309662</v>
      </c>
      <c r="J618" s="105">
        <v>816.83591296903251</v>
      </c>
    </row>
    <row r="619" spans="2:10" x14ac:dyDescent="0.6">
      <c r="B619">
        <v>3055.9199999999983</v>
      </c>
      <c r="C619">
        <v>2936.08</v>
      </c>
      <c r="D619">
        <v>18035.919999999998</v>
      </c>
      <c r="E619">
        <v>14980</v>
      </c>
      <c r="H619" s="105">
        <v>569</v>
      </c>
      <c r="I619" s="105">
        <v>2548.7771523852293</v>
      </c>
      <c r="J619" s="105">
        <v>622.66284761476936</v>
      </c>
    </row>
    <row r="620" spans="2:10" x14ac:dyDescent="0.6">
      <c r="B620">
        <v>806.19999999999982</v>
      </c>
      <c r="C620">
        <v>583.79999999999995</v>
      </c>
      <c r="D620">
        <v>3586.2</v>
      </c>
      <c r="E620">
        <v>2780</v>
      </c>
      <c r="H620" s="105">
        <v>570</v>
      </c>
      <c r="I620" s="105">
        <v>4941.0232961587262</v>
      </c>
      <c r="J620" s="105">
        <v>3212.5767038412723</v>
      </c>
    </row>
    <row r="621" spans="2:10" x14ac:dyDescent="0.6">
      <c r="B621">
        <v>17481.599999999999</v>
      </c>
      <c r="C621">
        <v>6798.4</v>
      </c>
      <c r="D621">
        <v>41761.599999999999</v>
      </c>
      <c r="E621">
        <v>24280</v>
      </c>
      <c r="H621" s="105">
        <v>571</v>
      </c>
      <c r="I621" s="105">
        <v>6471.749918917053</v>
      </c>
      <c r="J621" s="105">
        <v>12691.650081082946</v>
      </c>
    </row>
    <row r="622" spans="2:10" x14ac:dyDescent="0.6">
      <c r="B622">
        <v>5124.2999999999993</v>
      </c>
      <c r="C622">
        <v>3710.7</v>
      </c>
      <c r="D622">
        <v>22794.3</v>
      </c>
      <c r="E622">
        <v>17670</v>
      </c>
      <c r="H622" s="105">
        <v>572</v>
      </c>
      <c r="I622" s="105">
        <v>4152.7178904335542</v>
      </c>
      <c r="J622" s="105">
        <v>15964.442109566446</v>
      </c>
    </row>
    <row r="623" spans="2:10" x14ac:dyDescent="0.6">
      <c r="B623">
        <v>10196.76</v>
      </c>
      <c r="C623">
        <v>2340.2399999999998</v>
      </c>
      <c r="D623">
        <v>14375.76</v>
      </c>
      <c r="E623">
        <v>4179</v>
      </c>
      <c r="H623" s="105">
        <v>573</v>
      </c>
      <c r="I623" s="105">
        <v>3988.2368643026016</v>
      </c>
      <c r="J623" s="105">
        <v>7647.3631356973965</v>
      </c>
    </row>
    <row r="624" spans="2:10" x14ac:dyDescent="0.6">
      <c r="B624">
        <v>285.59999999999991</v>
      </c>
      <c r="C624">
        <v>274.39999999999998</v>
      </c>
      <c r="D624">
        <v>1685.6</v>
      </c>
      <c r="E624">
        <v>1400</v>
      </c>
      <c r="H624" s="105">
        <v>574</v>
      </c>
      <c r="I624" s="105">
        <v>1457.9620545457367</v>
      </c>
      <c r="J624" s="105">
        <v>271.5979454542628</v>
      </c>
    </row>
    <row r="625" spans="2:10" x14ac:dyDescent="0.6">
      <c r="B625">
        <v>10196.76</v>
      </c>
      <c r="C625">
        <v>2340.2399999999998</v>
      </c>
      <c r="D625">
        <v>14375.76</v>
      </c>
      <c r="E625">
        <v>4179</v>
      </c>
      <c r="H625" s="105">
        <v>575</v>
      </c>
      <c r="I625" s="105">
        <v>3988.2368643026016</v>
      </c>
      <c r="J625" s="105">
        <v>7647.3631356973965</v>
      </c>
    </row>
    <row r="626" spans="2:10" x14ac:dyDescent="0.6">
      <c r="B626">
        <v>14749.8</v>
      </c>
      <c r="C626">
        <v>3385.2</v>
      </c>
      <c r="D626">
        <v>20794.8</v>
      </c>
      <c r="E626">
        <v>6045</v>
      </c>
      <c r="H626" s="105">
        <v>576</v>
      </c>
      <c r="I626" s="105">
        <v>4303.1578533582051</v>
      </c>
      <c r="J626" s="105">
        <v>16570.002146641797</v>
      </c>
    </row>
    <row r="627" spans="2:10" x14ac:dyDescent="0.6">
      <c r="B627">
        <v>6408</v>
      </c>
      <c r="C627">
        <v>33642</v>
      </c>
      <c r="D627">
        <v>206658</v>
      </c>
      <c r="E627">
        <v>200250</v>
      </c>
      <c r="H627" s="105">
        <v>577</v>
      </c>
      <c r="I627" s="105">
        <v>4921.8977610994134</v>
      </c>
      <c r="J627" s="105">
        <v>2907.4522389005851</v>
      </c>
    </row>
    <row r="628" spans="2:10" x14ac:dyDescent="0.6">
      <c r="B628">
        <v>-12787.5</v>
      </c>
      <c r="C628">
        <v>17902.5</v>
      </c>
      <c r="D628">
        <v>109972.5</v>
      </c>
      <c r="E628">
        <v>122760</v>
      </c>
      <c r="H628" s="105">
        <v>578</v>
      </c>
      <c r="I628" s="105">
        <v>4921.8977610994134</v>
      </c>
      <c r="J628" s="105">
        <v>2907.4522389005851</v>
      </c>
    </row>
    <row r="629" spans="2:10" x14ac:dyDescent="0.6">
      <c r="B629">
        <v>11968</v>
      </c>
      <c r="C629">
        <v>62832</v>
      </c>
      <c r="D629">
        <v>385968</v>
      </c>
      <c r="E629">
        <v>374000</v>
      </c>
      <c r="H629" s="105">
        <v>579</v>
      </c>
      <c r="I629" s="105">
        <v>40188.978393527039</v>
      </c>
      <c r="J629" s="105">
        <v>884.52160647296114</v>
      </c>
    </row>
    <row r="630" spans="2:10" x14ac:dyDescent="0.6">
      <c r="B630">
        <v>8080</v>
      </c>
      <c r="C630">
        <v>42420</v>
      </c>
      <c r="D630">
        <v>260580</v>
      </c>
      <c r="E630">
        <v>252500</v>
      </c>
      <c r="H630" s="105">
        <v>580</v>
      </c>
      <c r="I630" s="105">
        <v>77799.182817819034</v>
      </c>
      <c r="J630" s="105">
        <v>1855.8171821809665</v>
      </c>
    </row>
    <row r="631" spans="2:10" x14ac:dyDescent="0.6">
      <c r="B631">
        <v>4387.7000000000007</v>
      </c>
      <c r="C631">
        <v>3177.3</v>
      </c>
      <c r="D631">
        <v>19517.7</v>
      </c>
      <c r="E631">
        <v>15130</v>
      </c>
      <c r="H631" s="105">
        <v>581</v>
      </c>
      <c r="I631" s="105">
        <v>1245.1578888086844</v>
      </c>
      <c r="J631" s="105">
        <v>2025.6421111913157</v>
      </c>
    </row>
    <row r="632" spans="2:10" x14ac:dyDescent="0.6">
      <c r="B632">
        <v>6670</v>
      </c>
      <c r="C632">
        <v>4830</v>
      </c>
      <c r="D632">
        <v>29670</v>
      </c>
      <c r="E632">
        <v>23000</v>
      </c>
      <c r="H632" s="105">
        <v>582</v>
      </c>
      <c r="I632" s="105">
        <v>42770.070854017671</v>
      </c>
      <c r="J632" s="105">
        <v>951.17914598232892</v>
      </c>
    </row>
    <row r="633" spans="2:10" x14ac:dyDescent="0.6">
      <c r="B633">
        <v>-35262.5</v>
      </c>
      <c r="C633">
        <v>49367.5</v>
      </c>
      <c r="D633">
        <v>303257.5</v>
      </c>
      <c r="E633">
        <v>338520</v>
      </c>
      <c r="H633" s="105">
        <v>583</v>
      </c>
      <c r="I633" s="105">
        <v>1275.6476244764249</v>
      </c>
      <c r="J633" s="105">
        <v>139.17237552357483</v>
      </c>
    </row>
    <row r="634" spans="2:10" x14ac:dyDescent="0.6">
      <c r="B634">
        <v>91327.5</v>
      </c>
      <c r="C634">
        <v>109147.5</v>
      </c>
      <c r="D634">
        <v>670477.5</v>
      </c>
      <c r="E634">
        <v>579150</v>
      </c>
      <c r="H634" s="105">
        <v>584</v>
      </c>
      <c r="I634" s="105">
        <v>1047.8422010727386</v>
      </c>
      <c r="J634" s="105">
        <v>3445.9177989272616</v>
      </c>
    </row>
    <row r="635" spans="2:10" x14ac:dyDescent="0.6">
      <c r="B635">
        <v>49159</v>
      </c>
      <c r="C635">
        <v>58751</v>
      </c>
      <c r="D635">
        <v>360899</v>
      </c>
      <c r="E635">
        <v>311740</v>
      </c>
      <c r="H635" s="105">
        <v>585</v>
      </c>
      <c r="I635" s="105">
        <v>5739.295349427658</v>
      </c>
      <c r="J635" s="105">
        <v>10947.704650572341</v>
      </c>
    </row>
    <row r="636" spans="2:10" x14ac:dyDescent="0.6">
      <c r="B636">
        <v>8200</v>
      </c>
      <c r="C636">
        <v>9800</v>
      </c>
      <c r="D636">
        <v>60200</v>
      </c>
      <c r="E636">
        <v>52000</v>
      </c>
      <c r="H636" s="105">
        <v>586</v>
      </c>
      <c r="I636" s="105">
        <v>3245.5820094482383</v>
      </c>
      <c r="J636" s="105">
        <v>5997.0179905517598</v>
      </c>
    </row>
    <row r="637" spans="2:10" x14ac:dyDescent="0.6">
      <c r="B637">
        <v>395.76000000000022</v>
      </c>
      <c r="C637">
        <v>380.24</v>
      </c>
      <c r="D637">
        <v>2335.7600000000002</v>
      </c>
      <c r="E637">
        <v>1940</v>
      </c>
      <c r="H637" s="105">
        <v>587</v>
      </c>
      <c r="I637" s="105">
        <v>1397.5445961399319</v>
      </c>
      <c r="J637" s="105">
        <v>170.42040386006738</v>
      </c>
    </row>
    <row r="638" spans="2:10" x14ac:dyDescent="0.6">
      <c r="B638">
        <v>1761.5400000000009</v>
      </c>
      <c r="C638">
        <v>1692.46</v>
      </c>
      <c r="D638">
        <v>10396.540000000001</v>
      </c>
      <c r="E638">
        <v>8635</v>
      </c>
      <c r="H638" s="105">
        <v>588</v>
      </c>
      <c r="I638" s="105">
        <v>30155.872286601891</v>
      </c>
      <c r="J638" s="105">
        <v>-21278.872286601891</v>
      </c>
    </row>
    <row r="639" spans="2:10" x14ac:dyDescent="0.6">
      <c r="B639">
        <v>6670</v>
      </c>
      <c r="C639">
        <v>4830</v>
      </c>
      <c r="D639">
        <v>29670</v>
      </c>
      <c r="E639">
        <v>23000</v>
      </c>
      <c r="H639" s="105">
        <v>589</v>
      </c>
      <c r="I639" s="105">
        <v>6696.1277045291054</v>
      </c>
      <c r="J639" s="105">
        <v>12847.272295470895</v>
      </c>
    </row>
    <row r="640" spans="2:10" x14ac:dyDescent="0.6">
      <c r="B640">
        <v>1872</v>
      </c>
      <c r="C640">
        <v>728</v>
      </c>
      <c r="D640">
        <v>4472</v>
      </c>
      <c r="E640">
        <v>2600</v>
      </c>
      <c r="H640" s="105">
        <v>590</v>
      </c>
      <c r="I640" s="105">
        <v>6862.2100045078532</v>
      </c>
      <c r="J640" s="105">
        <v>13176.989995492144</v>
      </c>
    </row>
    <row r="641" spans="2:10" x14ac:dyDescent="0.6">
      <c r="B641">
        <v>7163</v>
      </c>
      <c r="C641">
        <v>5187</v>
      </c>
      <c r="D641">
        <v>31863</v>
      </c>
      <c r="E641">
        <v>24700</v>
      </c>
      <c r="H641" s="105">
        <v>591</v>
      </c>
      <c r="I641" s="105">
        <v>114324.89461165277</v>
      </c>
      <c r="J641" s="105">
        <v>2799.1053883472341</v>
      </c>
    </row>
    <row r="642" spans="2:10" x14ac:dyDescent="0.6">
      <c r="B642">
        <v>5054.7000000000007</v>
      </c>
      <c r="C642">
        <v>3660.3</v>
      </c>
      <c r="D642">
        <v>22484.7</v>
      </c>
      <c r="E642">
        <v>17430</v>
      </c>
      <c r="H642" s="105">
        <v>592</v>
      </c>
      <c r="I642" s="105">
        <v>24674.53667722864</v>
      </c>
      <c r="J642" s="105">
        <v>-42483.286677228636</v>
      </c>
    </row>
    <row r="643" spans="2:10" x14ac:dyDescent="0.6">
      <c r="B643">
        <v>21330.48</v>
      </c>
      <c r="C643">
        <v>4895.5200000000004</v>
      </c>
      <c r="D643">
        <v>30072.48</v>
      </c>
      <c r="E643">
        <v>8742</v>
      </c>
      <c r="H643" s="105">
        <v>593</v>
      </c>
      <c r="I643" s="105">
        <v>998.76116316857087</v>
      </c>
      <c r="J643" s="105">
        <v>3249.4788368314289</v>
      </c>
    </row>
    <row r="644" spans="2:10" x14ac:dyDescent="0.6">
      <c r="B644">
        <v>1765.619999999999</v>
      </c>
      <c r="C644">
        <v>1696.38</v>
      </c>
      <c r="D644">
        <v>10420.619999999999</v>
      </c>
      <c r="E644">
        <v>8655</v>
      </c>
      <c r="H644" s="105">
        <v>594</v>
      </c>
      <c r="I644" s="105">
        <v>2488.5441823809279</v>
      </c>
      <c r="J644" s="105">
        <v>450.09581761907157</v>
      </c>
    </row>
    <row r="645" spans="2:10" x14ac:dyDescent="0.6">
      <c r="B645">
        <v>28700</v>
      </c>
      <c r="C645">
        <v>34300</v>
      </c>
      <c r="D645">
        <v>210700</v>
      </c>
      <c r="E645">
        <v>182000</v>
      </c>
      <c r="H645" s="105">
        <v>595</v>
      </c>
      <c r="I645" s="105">
        <v>3059.0492770094202</v>
      </c>
      <c r="J645" s="105">
        <v>1714.2007229905798</v>
      </c>
    </row>
    <row r="646" spans="2:10" x14ac:dyDescent="0.6">
      <c r="B646">
        <v>16265.04</v>
      </c>
      <c r="C646">
        <v>3732.96</v>
      </c>
      <c r="D646">
        <v>22931.040000000001</v>
      </c>
      <c r="E646">
        <v>6666</v>
      </c>
      <c r="H646" s="105">
        <v>596</v>
      </c>
      <c r="I646" s="105">
        <v>3245.5820094482383</v>
      </c>
      <c r="J646" s="105">
        <v>5997.0179905517598</v>
      </c>
    </row>
    <row r="647" spans="2:10" x14ac:dyDescent="0.6">
      <c r="B647">
        <v>48257</v>
      </c>
      <c r="C647">
        <v>57673</v>
      </c>
      <c r="D647">
        <v>354277</v>
      </c>
      <c r="E647">
        <v>306020</v>
      </c>
      <c r="H647" s="105">
        <v>597</v>
      </c>
      <c r="I647" s="105">
        <v>15636.065239952341</v>
      </c>
      <c r="J647" s="105">
        <v>250.43476004765944</v>
      </c>
    </row>
    <row r="648" spans="2:10" x14ac:dyDescent="0.6">
      <c r="B648">
        <v>78802</v>
      </c>
      <c r="C648">
        <v>94178</v>
      </c>
      <c r="D648">
        <v>578522</v>
      </c>
      <c r="E648">
        <v>499720</v>
      </c>
      <c r="H648" s="105">
        <v>598</v>
      </c>
      <c r="I648" s="105">
        <v>1656.1496102486324</v>
      </c>
      <c r="J648" s="105">
        <v>5880.5703897513667</v>
      </c>
    </row>
    <row r="649" spans="2:10" x14ac:dyDescent="0.6">
      <c r="B649">
        <v>-19687.5</v>
      </c>
      <c r="C649">
        <v>27562.5</v>
      </c>
      <c r="D649">
        <v>169312.5</v>
      </c>
      <c r="E649">
        <v>189000</v>
      </c>
      <c r="H649" s="105">
        <v>599</v>
      </c>
      <c r="I649" s="105">
        <v>7581.3835460203081</v>
      </c>
      <c r="J649" s="105">
        <v>4610.9914539796919</v>
      </c>
    </row>
    <row r="650" spans="2:10" x14ac:dyDescent="0.6">
      <c r="B650">
        <v>4363.2000000000007</v>
      </c>
      <c r="C650">
        <v>1696.8000000000002</v>
      </c>
      <c r="D650">
        <v>10423.200000000001</v>
      </c>
      <c r="E650">
        <v>6060</v>
      </c>
      <c r="H650" s="105">
        <v>600</v>
      </c>
      <c r="I650" s="105">
        <v>114324.89461165277</v>
      </c>
      <c r="J650" s="105">
        <v>2799.1053883472341</v>
      </c>
    </row>
    <row r="651" spans="2:10" x14ac:dyDescent="0.6">
      <c r="B651">
        <v>19680</v>
      </c>
      <c r="C651">
        <v>103320</v>
      </c>
      <c r="D651">
        <v>634680</v>
      </c>
      <c r="E651">
        <v>615000</v>
      </c>
      <c r="H651" s="105">
        <v>601</v>
      </c>
      <c r="I651" s="105">
        <v>1181.9474612048325</v>
      </c>
      <c r="J651" s="105">
        <v>115.15253879516786</v>
      </c>
    </row>
    <row r="652" spans="2:10" x14ac:dyDescent="0.6">
      <c r="B652">
        <v>2152</v>
      </c>
      <c r="C652">
        <v>11298</v>
      </c>
      <c r="D652">
        <v>69402</v>
      </c>
      <c r="E652">
        <v>67250</v>
      </c>
      <c r="H652" s="105">
        <v>602</v>
      </c>
      <c r="I652" s="105">
        <v>1047.8422010727386</v>
      </c>
      <c r="J652" s="105">
        <v>3445.9177989272616</v>
      </c>
    </row>
    <row r="653" spans="2:10" x14ac:dyDescent="0.6">
      <c r="B653">
        <v>20288</v>
      </c>
      <c r="C653">
        <v>106512</v>
      </c>
      <c r="D653">
        <v>654288</v>
      </c>
      <c r="E653">
        <v>634000</v>
      </c>
      <c r="H653" s="105">
        <v>603</v>
      </c>
      <c r="I653" s="105">
        <v>1376.5364246127692</v>
      </c>
      <c r="J653" s="105">
        <v>636.46357538723078</v>
      </c>
    </row>
    <row r="654" spans="2:10" x14ac:dyDescent="0.6">
      <c r="B654">
        <v>2961.0600000000013</v>
      </c>
      <c r="C654">
        <v>2844.94</v>
      </c>
      <c r="D654">
        <v>17476.060000000001</v>
      </c>
      <c r="E654">
        <v>14515</v>
      </c>
      <c r="H654" s="105">
        <v>604</v>
      </c>
      <c r="I654" s="105">
        <v>759.30519036339001</v>
      </c>
      <c r="J654" s="105">
        <v>2291.0948096366096</v>
      </c>
    </row>
    <row r="655" spans="2:10" x14ac:dyDescent="0.6">
      <c r="B655">
        <v>20328</v>
      </c>
      <c r="C655">
        <v>106722</v>
      </c>
      <c r="D655">
        <v>655578</v>
      </c>
      <c r="E655">
        <v>635250</v>
      </c>
      <c r="H655" s="105">
        <v>605</v>
      </c>
      <c r="I655" s="105">
        <v>97010.195128793683</v>
      </c>
      <c r="J655" s="105">
        <v>-68355.195128793683</v>
      </c>
    </row>
    <row r="656" spans="2:10" x14ac:dyDescent="0.6">
      <c r="B656">
        <v>2152</v>
      </c>
      <c r="C656">
        <v>11298</v>
      </c>
      <c r="D656">
        <v>69402</v>
      </c>
      <c r="E656">
        <v>67250</v>
      </c>
      <c r="H656" s="105">
        <v>606</v>
      </c>
      <c r="I656" s="105">
        <v>1656.1496102486324</v>
      </c>
      <c r="J656" s="105">
        <v>5880.5703897513667</v>
      </c>
    </row>
    <row r="657" spans="2:10" x14ac:dyDescent="0.6">
      <c r="B657">
        <v>11968</v>
      </c>
      <c r="C657">
        <v>62832</v>
      </c>
      <c r="D657">
        <v>385968</v>
      </c>
      <c r="E657">
        <v>374000</v>
      </c>
      <c r="H657" s="105">
        <v>607</v>
      </c>
      <c r="I657" s="105">
        <v>24674.53667722864</v>
      </c>
      <c r="J657" s="105">
        <v>-42483.286677228636</v>
      </c>
    </row>
    <row r="658" spans="2:10" x14ac:dyDescent="0.6">
      <c r="B658">
        <v>8080</v>
      </c>
      <c r="C658">
        <v>42420</v>
      </c>
      <c r="D658">
        <v>260580</v>
      </c>
      <c r="E658">
        <v>252500</v>
      </c>
      <c r="H658" s="105">
        <v>608</v>
      </c>
      <c r="I658" s="105">
        <v>3059.0492770094202</v>
      </c>
      <c r="J658" s="105">
        <v>1714.2007229905798</v>
      </c>
    </row>
    <row r="659" spans="2:10" x14ac:dyDescent="0.6">
      <c r="B659">
        <v>52521</v>
      </c>
      <c r="C659">
        <v>62769</v>
      </c>
      <c r="D659">
        <v>385581</v>
      </c>
      <c r="E659">
        <v>333060</v>
      </c>
      <c r="H659" s="105">
        <v>609</v>
      </c>
      <c r="I659" s="105">
        <v>25851.985818869023</v>
      </c>
      <c r="J659" s="105">
        <v>-44515.735818869027</v>
      </c>
    </row>
    <row r="660" spans="2:10" x14ac:dyDescent="0.6">
      <c r="B660">
        <v>7104</v>
      </c>
      <c r="C660">
        <v>37296</v>
      </c>
      <c r="D660">
        <v>229104</v>
      </c>
      <c r="E660">
        <v>222000</v>
      </c>
      <c r="H660" s="105">
        <v>610</v>
      </c>
      <c r="I660" s="105">
        <v>1181.9474612048325</v>
      </c>
      <c r="J660" s="105">
        <v>115.15253879516786</v>
      </c>
    </row>
    <row r="661" spans="2:10" x14ac:dyDescent="0.6">
      <c r="B661">
        <v>-35550</v>
      </c>
      <c r="C661">
        <v>49770</v>
      </c>
      <c r="D661">
        <v>305730</v>
      </c>
      <c r="E661">
        <v>341280</v>
      </c>
      <c r="H661" s="105">
        <v>611</v>
      </c>
      <c r="I661" s="105">
        <v>759.30519036339001</v>
      </c>
      <c r="J661" s="105">
        <v>2291.0948096366096</v>
      </c>
    </row>
    <row r="662" spans="2:10" x14ac:dyDescent="0.6">
      <c r="B662">
        <v>18117</v>
      </c>
      <c r="C662">
        <v>4158</v>
      </c>
      <c r="D662">
        <v>25542</v>
      </c>
      <c r="E662">
        <v>7425</v>
      </c>
      <c r="H662" s="105">
        <v>612</v>
      </c>
      <c r="I662" s="105">
        <v>2782.0388736866566</v>
      </c>
      <c r="J662" s="105">
        <v>10386.761126313342</v>
      </c>
    </row>
    <row r="663" spans="2:10" x14ac:dyDescent="0.6">
      <c r="B663">
        <v>5054.7000000000007</v>
      </c>
      <c r="C663">
        <v>3660.3</v>
      </c>
      <c r="D663">
        <v>22484.7</v>
      </c>
      <c r="E663">
        <v>17430</v>
      </c>
      <c r="H663" s="105">
        <v>613</v>
      </c>
      <c r="I663" s="105">
        <v>6468.9576620294374</v>
      </c>
      <c r="J663" s="105">
        <v>12099.842337970565</v>
      </c>
    </row>
    <row r="664" spans="2:10" x14ac:dyDescent="0.6">
      <c r="B664">
        <v>21330.48</v>
      </c>
      <c r="C664">
        <v>4895.5200000000004</v>
      </c>
      <c r="D664">
        <v>30072.48</v>
      </c>
      <c r="E664">
        <v>8742</v>
      </c>
      <c r="H664" s="105">
        <v>614</v>
      </c>
      <c r="I664" s="105">
        <v>4420.4668335387678</v>
      </c>
      <c r="J664" s="105">
        <v>8129.1331664612308</v>
      </c>
    </row>
    <row r="665" spans="2:10" x14ac:dyDescent="0.6">
      <c r="B665">
        <v>1765.619999999999</v>
      </c>
      <c r="C665">
        <v>1696.38</v>
      </c>
      <c r="D665">
        <v>10420.619999999999</v>
      </c>
      <c r="E665">
        <v>8655</v>
      </c>
      <c r="H665" s="105">
        <v>615</v>
      </c>
      <c r="I665" s="105">
        <v>2718.9452649934087</v>
      </c>
      <c r="J665" s="105">
        <v>336.97473500658953</v>
      </c>
    </row>
    <row r="666" spans="2:10" x14ac:dyDescent="0.6">
      <c r="B666">
        <v>1761.5400000000009</v>
      </c>
      <c r="C666">
        <v>1692.46</v>
      </c>
      <c r="D666">
        <v>10396.540000000001</v>
      </c>
      <c r="E666">
        <v>8635</v>
      </c>
      <c r="H666" s="105">
        <v>616</v>
      </c>
      <c r="I666" s="105">
        <v>389.64456934361237</v>
      </c>
      <c r="J666" s="105">
        <v>-104.04456934361247</v>
      </c>
    </row>
    <row r="667" spans="2:10" x14ac:dyDescent="0.6">
      <c r="B667">
        <v>5423</v>
      </c>
      <c r="C667">
        <v>3927</v>
      </c>
      <c r="D667">
        <v>24123</v>
      </c>
      <c r="E667">
        <v>18700</v>
      </c>
      <c r="H667" s="105">
        <v>617</v>
      </c>
      <c r="I667" s="105">
        <v>400.79365220202453</v>
      </c>
      <c r="J667" s="105">
        <v>-101.9336522020244</v>
      </c>
    </row>
    <row r="668" spans="2:10" x14ac:dyDescent="0.6">
      <c r="B668">
        <v>-16142.5</v>
      </c>
      <c r="C668">
        <v>22012.5</v>
      </c>
      <c r="D668">
        <v>124737.5</v>
      </c>
      <c r="E668">
        <v>140880</v>
      </c>
      <c r="H668" s="105">
        <v>618</v>
      </c>
      <c r="I668" s="105">
        <v>2718.9452649934087</v>
      </c>
      <c r="J668" s="105">
        <v>336.97473500658953</v>
      </c>
    </row>
    <row r="669" spans="2:10" x14ac:dyDescent="0.6">
      <c r="B669">
        <v>-38046.25</v>
      </c>
      <c r="C669">
        <v>51881.25</v>
      </c>
      <c r="D669">
        <v>293993.75</v>
      </c>
      <c r="E669">
        <v>332040</v>
      </c>
      <c r="H669" s="105">
        <v>619</v>
      </c>
      <c r="I669" s="105">
        <v>660.40801019076412</v>
      </c>
      <c r="J669" s="105">
        <v>145.7919898092357</v>
      </c>
    </row>
    <row r="670" spans="2:10" x14ac:dyDescent="0.6">
      <c r="B670">
        <v>-14918.75</v>
      </c>
      <c r="C670">
        <v>20343.75</v>
      </c>
      <c r="D670">
        <v>115281.25</v>
      </c>
      <c r="E670">
        <v>130200</v>
      </c>
      <c r="H670" s="105">
        <v>620</v>
      </c>
      <c r="I670" s="105">
        <v>6098.9551320030123</v>
      </c>
      <c r="J670" s="105">
        <v>11382.644867996987</v>
      </c>
    </row>
    <row r="671" spans="2:10" x14ac:dyDescent="0.6">
      <c r="B671">
        <v>2730</v>
      </c>
      <c r="C671">
        <v>24570</v>
      </c>
      <c r="D671">
        <v>139230</v>
      </c>
      <c r="E671">
        <v>136500</v>
      </c>
      <c r="H671" s="105">
        <v>621</v>
      </c>
      <c r="I671" s="105">
        <v>3396.8340062636762</v>
      </c>
      <c r="J671" s="105">
        <v>1727.4659937363231</v>
      </c>
    </row>
    <row r="672" spans="2:10" x14ac:dyDescent="0.6">
      <c r="B672">
        <v>8106</v>
      </c>
      <c r="C672">
        <v>3474</v>
      </c>
      <c r="D672">
        <v>19686</v>
      </c>
      <c r="E672">
        <v>11580</v>
      </c>
      <c r="H672" s="105">
        <v>622</v>
      </c>
      <c r="I672" s="105">
        <v>2197.511235923057</v>
      </c>
      <c r="J672" s="105">
        <v>7999.2487640769432</v>
      </c>
    </row>
    <row r="673" spans="2:10" x14ac:dyDescent="0.6">
      <c r="B673">
        <v>4438.5</v>
      </c>
      <c r="C673">
        <v>3631.5</v>
      </c>
      <c r="D673">
        <v>20578.5</v>
      </c>
      <c r="E673">
        <v>16140</v>
      </c>
      <c r="H673" s="105">
        <v>623</v>
      </c>
      <c r="I673" s="105">
        <v>389.64456934361237</v>
      </c>
      <c r="J673" s="105">
        <v>-104.04456934361247</v>
      </c>
    </row>
    <row r="674" spans="2:10" x14ac:dyDescent="0.6">
      <c r="B674">
        <v>2408.25</v>
      </c>
      <c r="C674">
        <v>2661.75</v>
      </c>
      <c r="D674">
        <v>15083.25</v>
      </c>
      <c r="E674">
        <v>12675</v>
      </c>
      <c r="H674" s="105">
        <v>624</v>
      </c>
      <c r="I674" s="105">
        <v>2197.511235923057</v>
      </c>
      <c r="J674" s="105">
        <v>7999.2487640769432</v>
      </c>
    </row>
    <row r="675" spans="2:10" x14ac:dyDescent="0.6">
      <c r="B675">
        <v>106912.5</v>
      </c>
      <c r="C675">
        <v>149677.5</v>
      </c>
      <c r="D675">
        <v>848172.5</v>
      </c>
      <c r="E675">
        <v>741260</v>
      </c>
      <c r="H675" s="105">
        <v>625</v>
      </c>
      <c r="I675" s="105">
        <v>3111.9810651009489</v>
      </c>
      <c r="J675" s="105">
        <v>11637.818934899051</v>
      </c>
    </row>
    <row r="676" spans="2:10" x14ac:dyDescent="0.6">
      <c r="B676">
        <v>7037.25</v>
      </c>
      <c r="C676">
        <v>5757.75</v>
      </c>
      <c r="D676">
        <v>32627.25</v>
      </c>
      <c r="E676">
        <v>25590</v>
      </c>
      <c r="H676" s="105">
        <v>626</v>
      </c>
      <c r="I676" s="105">
        <v>29590.440266859525</v>
      </c>
      <c r="J676" s="105">
        <v>-23182.440266859525</v>
      </c>
    </row>
    <row r="677" spans="2:10" x14ac:dyDescent="0.6">
      <c r="B677">
        <v>1869</v>
      </c>
      <c r="C677">
        <v>801</v>
      </c>
      <c r="D677">
        <v>4539</v>
      </c>
      <c r="E677">
        <v>2670</v>
      </c>
      <c r="H677" s="105">
        <v>627</v>
      </c>
      <c r="I677" s="105">
        <v>15816.4222409586</v>
      </c>
      <c r="J677" s="105">
        <v>-28603.9222409586</v>
      </c>
    </row>
    <row r="678" spans="2:10" x14ac:dyDescent="0.6">
      <c r="B678">
        <v>-14918.75</v>
      </c>
      <c r="C678">
        <v>20343.75</v>
      </c>
      <c r="D678">
        <v>115281.25</v>
      </c>
      <c r="E678">
        <v>130200</v>
      </c>
      <c r="H678" s="105">
        <v>628</v>
      </c>
      <c r="I678" s="105">
        <v>55135.31692596864</v>
      </c>
      <c r="J678" s="105">
        <v>-43167.31692596864</v>
      </c>
    </row>
    <row r="679" spans="2:10" x14ac:dyDescent="0.6">
      <c r="B679">
        <v>3231.25</v>
      </c>
      <c r="C679">
        <v>2643.75</v>
      </c>
      <c r="D679">
        <v>14981.25</v>
      </c>
      <c r="E679">
        <v>11750</v>
      </c>
      <c r="H679" s="105">
        <v>629</v>
      </c>
      <c r="I679" s="105">
        <v>37272.280873699536</v>
      </c>
      <c r="J679" s="105">
        <v>-29192.280873699536</v>
      </c>
    </row>
    <row r="680" spans="2:10" x14ac:dyDescent="0.6">
      <c r="B680">
        <v>75262.5</v>
      </c>
      <c r="C680">
        <v>105367.5</v>
      </c>
      <c r="D680">
        <v>597082.5</v>
      </c>
      <c r="E680">
        <v>521820</v>
      </c>
      <c r="H680" s="105">
        <v>630</v>
      </c>
      <c r="I680" s="105">
        <v>2930.0427349389488</v>
      </c>
      <c r="J680" s="105">
        <v>1457.6572650610519</v>
      </c>
    </row>
    <row r="681" spans="2:10" x14ac:dyDescent="0.6">
      <c r="B681">
        <v>80662.5</v>
      </c>
      <c r="C681">
        <v>112927.5</v>
      </c>
      <c r="D681">
        <v>639922.5</v>
      </c>
      <c r="E681">
        <v>559260</v>
      </c>
      <c r="H681" s="105">
        <v>631</v>
      </c>
      <c r="I681" s="105">
        <v>4376.3605716813136</v>
      </c>
      <c r="J681" s="105">
        <v>2293.6394283186864</v>
      </c>
    </row>
    <row r="682" spans="2:10" x14ac:dyDescent="0.6">
      <c r="B682">
        <v>6580.7999999999993</v>
      </c>
      <c r="C682">
        <v>1645.2</v>
      </c>
      <c r="D682">
        <v>9322.7999999999993</v>
      </c>
      <c r="E682">
        <v>2742</v>
      </c>
      <c r="H682" s="105">
        <v>632</v>
      </c>
      <c r="I682" s="105">
        <v>43352.206553355601</v>
      </c>
      <c r="J682" s="105">
        <v>-78614.706553355601</v>
      </c>
    </row>
    <row r="683" spans="2:10" x14ac:dyDescent="0.6">
      <c r="B683">
        <v>2051</v>
      </c>
      <c r="C683">
        <v>879</v>
      </c>
      <c r="D683">
        <v>4981</v>
      </c>
      <c r="E683">
        <v>2930</v>
      </c>
      <c r="H683" s="105">
        <v>633</v>
      </c>
      <c r="I683" s="105">
        <v>95667.133812058688</v>
      </c>
      <c r="J683" s="105">
        <v>-4339.6338120586879</v>
      </c>
    </row>
    <row r="684" spans="2:10" x14ac:dyDescent="0.6">
      <c r="B684">
        <v>3600</v>
      </c>
      <c r="C684">
        <v>900</v>
      </c>
      <c r="D684">
        <v>5100</v>
      </c>
      <c r="E684">
        <v>1500</v>
      </c>
      <c r="H684" s="105">
        <v>634</v>
      </c>
      <c r="I684" s="105">
        <v>51563.934889455304</v>
      </c>
      <c r="J684" s="105">
        <v>-2404.9348894553041</v>
      </c>
    </row>
    <row r="685" spans="2:10" x14ac:dyDescent="0.6">
      <c r="B685">
        <v>7771.5</v>
      </c>
      <c r="C685">
        <v>6358.5</v>
      </c>
      <c r="D685">
        <v>36031.5</v>
      </c>
      <c r="E685">
        <v>28260</v>
      </c>
      <c r="H685" s="105">
        <v>635</v>
      </c>
      <c r="I685" s="105">
        <v>8725.7280604025309</v>
      </c>
      <c r="J685" s="105">
        <v>-525.7280604025309</v>
      </c>
    </row>
    <row r="686" spans="2:10" x14ac:dyDescent="0.6">
      <c r="B686">
        <v>-9116.25</v>
      </c>
      <c r="C686">
        <v>12431.25</v>
      </c>
      <c r="D686">
        <v>70443.75</v>
      </c>
      <c r="E686">
        <v>79560</v>
      </c>
      <c r="H686" s="105">
        <v>636</v>
      </c>
      <c r="I686" s="105">
        <v>482.26771924426703</v>
      </c>
      <c r="J686" s="105">
        <v>-86.507719244266809</v>
      </c>
    </row>
    <row r="687" spans="2:10" x14ac:dyDescent="0.6">
      <c r="B687">
        <v>12870</v>
      </c>
      <c r="C687">
        <v>115830</v>
      </c>
      <c r="D687">
        <v>656370</v>
      </c>
      <c r="E687">
        <v>643500</v>
      </c>
      <c r="H687" s="105">
        <v>637</v>
      </c>
      <c r="I687" s="105">
        <v>1630.623253660717</v>
      </c>
      <c r="J687" s="105">
        <v>130.91674633928392</v>
      </c>
    </row>
    <row r="688" spans="2:10" x14ac:dyDescent="0.6">
      <c r="B688">
        <v>-33522.5</v>
      </c>
      <c r="C688">
        <v>45712.5</v>
      </c>
      <c r="D688">
        <v>259037.5</v>
      </c>
      <c r="E688">
        <v>292560</v>
      </c>
      <c r="H688" s="105">
        <v>638</v>
      </c>
      <c r="I688" s="105">
        <v>4376.3605716813136</v>
      </c>
      <c r="J688" s="105">
        <v>2293.6394283186864</v>
      </c>
    </row>
    <row r="689" spans="2:10" x14ac:dyDescent="0.6">
      <c r="B689">
        <v>6580.7999999999993</v>
      </c>
      <c r="C689">
        <v>1645.2</v>
      </c>
      <c r="D689">
        <v>9322.7999999999993</v>
      </c>
      <c r="E689">
        <v>2742</v>
      </c>
      <c r="H689" s="105">
        <v>639</v>
      </c>
      <c r="I689" s="105">
        <v>786.60092606070373</v>
      </c>
      <c r="J689" s="105">
        <v>1085.3990739392962</v>
      </c>
    </row>
    <row r="690" spans="2:10" x14ac:dyDescent="0.6">
      <c r="B690">
        <v>6058.5</v>
      </c>
      <c r="C690">
        <v>2596.5</v>
      </c>
      <c r="D690">
        <v>14713.5</v>
      </c>
      <c r="E690">
        <v>8655</v>
      </c>
      <c r="H690" s="105">
        <v>640</v>
      </c>
      <c r="I690" s="105">
        <v>4688.7799265049507</v>
      </c>
      <c r="J690" s="105">
        <v>2474.2200734950493</v>
      </c>
    </row>
    <row r="691" spans="2:10" x14ac:dyDescent="0.6">
      <c r="B691">
        <v>1353</v>
      </c>
      <c r="C691">
        <v>1107</v>
      </c>
      <c r="D691">
        <v>6273</v>
      </c>
      <c r="E691">
        <v>4920</v>
      </c>
      <c r="H691" s="105">
        <v>641</v>
      </c>
      <c r="I691" s="105">
        <v>3352.727744406222</v>
      </c>
      <c r="J691" s="105">
        <v>1701.9722555937788</v>
      </c>
    </row>
    <row r="692" spans="2:10" x14ac:dyDescent="0.6">
      <c r="B692">
        <v>1869</v>
      </c>
      <c r="C692">
        <v>801</v>
      </c>
      <c r="D692">
        <v>4539</v>
      </c>
      <c r="E692">
        <v>2670</v>
      </c>
      <c r="H692" s="105">
        <v>642</v>
      </c>
      <c r="I692" s="105">
        <v>4433.6987120960048</v>
      </c>
      <c r="J692" s="105">
        <v>16896.781287903996</v>
      </c>
    </row>
    <row r="693" spans="2:10" x14ac:dyDescent="0.6">
      <c r="B693">
        <v>3231.25</v>
      </c>
      <c r="C693">
        <v>2643.75</v>
      </c>
      <c r="D693">
        <v>14981.25</v>
      </c>
      <c r="E693">
        <v>11750</v>
      </c>
      <c r="H693" s="105">
        <v>643</v>
      </c>
      <c r="I693" s="105">
        <v>1634.0537406940741</v>
      </c>
      <c r="J693" s="105">
        <v>131.56625930592486</v>
      </c>
    </row>
    <row r="694" spans="2:10" x14ac:dyDescent="0.6">
      <c r="B694">
        <v>-40617.5</v>
      </c>
      <c r="C694">
        <v>55387.5</v>
      </c>
      <c r="D694">
        <v>313862.5</v>
      </c>
      <c r="E694">
        <v>354480</v>
      </c>
      <c r="H694" s="105">
        <v>644</v>
      </c>
      <c r="I694" s="105">
        <v>30166.272018887405</v>
      </c>
      <c r="J694" s="105">
        <v>-1466.2720188874046</v>
      </c>
    </row>
    <row r="695" spans="2:10" x14ac:dyDescent="0.6">
      <c r="B695">
        <v>-7590</v>
      </c>
      <c r="C695">
        <v>10350</v>
      </c>
      <c r="D695">
        <v>58650</v>
      </c>
      <c r="E695">
        <v>66240</v>
      </c>
      <c r="H695" s="105">
        <v>645</v>
      </c>
      <c r="I695" s="105">
        <v>3416.3142719173857</v>
      </c>
      <c r="J695" s="105">
        <v>12848.725728082616</v>
      </c>
    </row>
    <row r="696" spans="2:10" x14ac:dyDescent="0.6">
      <c r="B696">
        <v>2051</v>
      </c>
      <c r="C696">
        <v>879</v>
      </c>
      <c r="D696">
        <v>4981</v>
      </c>
      <c r="E696">
        <v>2930</v>
      </c>
      <c r="H696" s="105">
        <v>646</v>
      </c>
      <c r="I696" s="105">
        <v>50620.550955281971</v>
      </c>
      <c r="J696" s="105">
        <v>-2363.5509552819713</v>
      </c>
    </row>
    <row r="697" spans="2:10" x14ac:dyDescent="0.6">
      <c r="B697">
        <v>12375</v>
      </c>
      <c r="C697">
        <v>111375</v>
      </c>
      <c r="D697">
        <v>631125</v>
      </c>
      <c r="E697">
        <v>618750</v>
      </c>
      <c r="H697" s="105">
        <v>647</v>
      </c>
      <c r="I697" s="105">
        <v>82566.961453424417</v>
      </c>
      <c r="J697" s="105">
        <v>-3764.9614534244174</v>
      </c>
    </row>
    <row r="698" spans="2:10" x14ac:dyDescent="0.6">
      <c r="B698">
        <v>2730</v>
      </c>
      <c r="C698">
        <v>24570</v>
      </c>
      <c r="D698">
        <v>139230</v>
      </c>
      <c r="E698">
        <v>136500</v>
      </c>
      <c r="H698" s="105">
        <v>648</v>
      </c>
      <c r="I698" s="105">
        <v>24270.122430304062</v>
      </c>
      <c r="J698" s="105">
        <v>-43957.622430304065</v>
      </c>
    </row>
    <row r="699" spans="2:10" x14ac:dyDescent="0.6">
      <c r="B699">
        <v>1299.6000000000004</v>
      </c>
      <c r="C699">
        <v>1436.4</v>
      </c>
      <c r="D699">
        <v>8139.6</v>
      </c>
      <c r="E699">
        <v>6840</v>
      </c>
      <c r="H699" s="105">
        <v>649</v>
      </c>
      <c r="I699" s="105">
        <v>1634.4212928762199</v>
      </c>
      <c r="J699" s="105">
        <v>2728.7787071237808</v>
      </c>
    </row>
    <row r="700" spans="2:10" x14ac:dyDescent="0.6">
      <c r="B700">
        <v>686.85000000000014</v>
      </c>
      <c r="C700">
        <v>759.15000000000009</v>
      </c>
      <c r="D700">
        <v>4301.8500000000004</v>
      </c>
      <c r="E700">
        <v>3615</v>
      </c>
      <c r="H700" s="105">
        <v>650</v>
      </c>
      <c r="I700" s="105">
        <v>90567.347284790507</v>
      </c>
      <c r="J700" s="105">
        <v>-70887.347284790507</v>
      </c>
    </row>
    <row r="701" spans="2:10" x14ac:dyDescent="0.6">
      <c r="B701">
        <v>13003.2</v>
      </c>
      <c r="C701">
        <v>3250.8</v>
      </c>
      <c r="D701">
        <v>18421.2</v>
      </c>
      <c r="E701">
        <v>5418</v>
      </c>
      <c r="H701" s="105">
        <v>651</v>
      </c>
      <c r="I701" s="105">
        <v>10036.66417672132</v>
      </c>
      <c r="J701" s="105">
        <v>-7884.6641767213205</v>
      </c>
    </row>
    <row r="702" spans="2:10" x14ac:dyDescent="0.6">
      <c r="H702" s="105">
        <v>652</v>
      </c>
      <c r="I702" s="105">
        <v>93360.743869095953</v>
      </c>
      <c r="J702" s="105">
        <v>-73072.743869095953</v>
      </c>
    </row>
    <row r="703" spans="2:10" x14ac:dyDescent="0.6">
      <c r="H703" s="105">
        <v>653</v>
      </c>
      <c r="I703" s="105">
        <v>2639.1864414678453</v>
      </c>
      <c r="J703" s="105">
        <v>321.87355853215604</v>
      </c>
    </row>
    <row r="704" spans="2:10" x14ac:dyDescent="0.6">
      <c r="H704" s="105">
        <v>654</v>
      </c>
      <c r="I704" s="105">
        <v>93544.519960168691</v>
      </c>
      <c r="J704" s="105">
        <v>-73216.519960168691</v>
      </c>
    </row>
    <row r="705" spans="8:10" x14ac:dyDescent="0.6">
      <c r="H705" s="105">
        <v>655</v>
      </c>
      <c r="I705" s="105">
        <v>10036.66417672132</v>
      </c>
      <c r="J705" s="105">
        <v>-7884.6641767213205</v>
      </c>
    </row>
    <row r="706" spans="8:10" x14ac:dyDescent="0.6">
      <c r="H706" s="105">
        <v>656</v>
      </c>
      <c r="I706" s="105">
        <v>55135.31692596864</v>
      </c>
      <c r="J706" s="105">
        <v>-43167.31692596864</v>
      </c>
    </row>
    <row r="707" spans="8:10" x14ac:dyDescent="0.6">
      <c r="H707" s="105">
        <v>657</v>
      </c>
      <c r="I707" s="105">
        <v>37272.280873699536</v>
      </c>
      <c r="J707" s="105">
        <v>-29192.280873699536</v>
      </c>
    </row>
    <row r="708" spans="8:10" x14ac:dyDescent="0.6">
      <c r="H708" s="105">
        <v>658</v>
      </c>
      <c r="I708" s="105">
        <v>55080.184098646823</v>
      </c>
      <c r="J708" s="105">
        <v>-2559.1840986468233</v>
      </c>
    </row>
    <row r="709" spans="8:10" x14ac:dyDescent="0.6">
      <c r="H709" s="105">
        <v>659</v>
      </c>
      <c r="I709" s="105">
        <v>32788.14425152498</v>
      </c>
      <c r="J709" s="105">
        <v>-25684.14425152498</v>
      </c>
    </row>
    <row r="710" spans="8:10" x14ac:dyDescent="0.6">
      <c r="H710" s="105">
        <v>660</v>
      </c>
      <c r="I710" s="105">
        <v>43704.444061244991</v>
      </c>
      <c r="J710" s="105">
        <v>-79254.444061244983</v>
      </c>
    </row>
    <row r="711" spans="8:10" x14ac:dyDescent="0.6">
      <c r="H711" s="105">
        <v>661</v>
      </c>
      <c r="I711" s="105">
        <v>3788.2770802485857</v>
      </c>
      <c r="J711" s="105">
        <v>14328.722919751413</v>
      </c>
    </row>
    <row r="712" spans="8:10" x14ac:dyDescent="0.6">
      <c r="H712" s="105">
        <v>662</v>
      </c>
      <c r="I712" s="105">
        <v>3352.727744406222</v>
      </c>
      <c r="J712" s="105">
        <v>1701.9722555937788</v>
      </c>
    </row>
    <row r="713" spans="8:10" x14ac:dyDescent="0.6">
      <c r="H713" s="105">
        <v>663</v>
      </c>
      <c r="I713" s="105">
        <v>4433.6987120960048</v>
      </c>
      <c r="J713" s="105">
        <v>16896.781287903996</v>
      </c>
    </row>
    <row r="714" spans="8:10" x14ac:dyDescent="0.6">
      <c r="H714" s="105">
        <v>664</v>
      </c>
      <c r="I714" s="105">
        <v>1634.0537406940741</v>
      </c>
      <c r="J714" s="105">
        <v>131.56625930592486</v>
      </c>
    </row>
    <row r="715" spans="8:10" x14ac:dyDescent="0.6">
      <c r="H715" s="105">
        <v>665</v>
      </c>
      <c r="I715" s="105">
        <v>1630.623253660717</v>
      </c>
      <c r="J715" s="105">
        <v>130.91674633928392</v>
      </c>
    </row>
    <row r="716" spans="8:10" x14ac:dyDescent="0.6">
      <c r="H716" s="105">
        <v>666</v>
      </c>
      <c r="I716" s="105">
        <v>3586.1233800685854</v>
      </c>
      <c r="J716" s="105">
        <v>1836.8766199314146</v>
      </c>
    </row>
    <row r="717" spans="8:10" x14ac:dyDescent="0.6">
      <c r="H717" s="105">
        <v>667</v>
      </c>
      <c r="I717" s="105">
        <v>17919.874942267765</v>
      </c>
      <c r="J717" s="105">
        <v>-34062.374942267765</v>
      </c>
    </row>
    <row r="718" spans="8:10" x14ac:dyDescent="0.6">
      <c r="H718" s="105">
        <v>668</v>
      </c>
      <c r="I718" s="105">
        <v>42032.473403219956</v>
      </c>
      <c r="J718" s="105">
        <v>-80078.723403219949</v>
      </c>
    </row>
    <row r="719" spans="8:10" x14ac:dyDescent="0.6">
      <c r="H719" s="105">
        <v>669</v>
      </c>
      <c r="I719" s="105">
        <v>16572.717840557314</v>
      </c>
      <c r="J719" s="105">
        <v>-31491.467840557314</v>
      </c>
    </row>
    <row r="720" spans="8:10" x14ac:dyDescent="0.6">
      <c r="H720" s="105">
        <v>670</v>
      </c>
      <c r="I720" s="105">
        <v>19984.50672511389</v>
      </c>
      <c r="J720" s="105">
        <v>-17254.50672511389</v>
      </c>
    </row>
    <row r="721" spans="8:10" x14ac:dyDescent="0.6">
      <c r="H721" s="105">
        <v>671</v>
      </c>
      <c r="I721" s="105">
        <v>2954.0191040300647</v>
      </c>
      <c r="J721" s="105">
        <v>5151.9808959699349</v>
      </c>
    </row>
    <row r="722" spans="8:10" x14ac:dyDescent="0.6">
      <c r="H722" s="105">
        <v>672</v>
      </c>
      <c r="I722" s="105">
        <v>3081.1665158768938</v>
      </c>
      <c r="J722" s="105">
        <v>1357.3334841231062</v>
      </c>
    </row>
    <row r="723" spans="8:10" x14ac:dyDescent="0.6">
      <c r="H723" s="105">
        <v>673</v>
      </c>
      <c r="I723" s="105">
        <v>2298.3017372199902</v>
      </c>
      <c r="J723" s="105">
        <v>109.94826278000983</v>
      </c>
    </row>
    <row r="724" spans="8:10" x14ac:dyDescent="0.6">
      <c r="H724" s="105">
        <v>674</v>
      </c>
      <c r="I724" s="105">
        <v>120981.93420211165</v>
      </c>
      <c r="J724" s="105">
        <v>-14069.434202111646</v>
      </c>
    </row>
    <row r="725" spans="8:10" x14ac:dyDescent="0.6">
      <c r="H725" s="105">
        <v>675</v>
      </c>
      <c r="I725" s="105">
        <v>4797.6565758090837</v>
      </c>
      <c r="J725" s="105">
        <v>2239.5934241909163</v>
      </c>
    </row>
    <row r="726" spans="8:10" x14ac:dyDescent="0.6">
      <c r="H726" s="105">
        <v>676</v>
      </c>
      <c r="I726" s="105">
        <v>796.14588582959732</v>
      </c>
      <c r="J726" s="105">
        <v>1072.8541141704027</v>
      </c>
    </row>
    <row r="727" spans="8:10" x14ac:dyDescent="0.6">
      <c r="H727" s="105">
        <v>677</v>
      </c>
      <c r="I727" s="105">
        <v>16572.717840557314</v>
      </c>
      <c r="J727" s="105">
        <v>-31491.467840557314</v>
      </c>
    </row>
    <row r="728" spans="8:10" x14ac:dyDescent="0.6">
      <c r="H728" s="105">
        <v>678</v>
      </c>
      <c r="I728" s="105">
        <v>2283.7706044374954</v>
      </c>
      <c r="J728" s="105">
        <v>947.47939556250458</v>
      </c>
    </row>
    <row r="729" spans="8:10" x14ac:dyDescent="0.6">
      <c r="H729" s="105">
        <v>679</v>
      </c>
      <c r="I729" s="105">
        <v>85211.129002537113</v>
      </c>
      <c r="J729" s="105">
        <v>-9948.6290025371127</v>
      </c>
    </row>
    <row r="730" spans="8:10" x14ac:dyDescent="0.6">
      <c r="H730" s="105">
        <v>680</v>
      </c>
      <c r="I730" s="105">
        <v>91314.204771184886</v>
      </c>
      <c r="J730" s="105">
        <v>-10651.704771184886</v>
      </c>
    </row>
    <row r="731" spans="8:10" x14ac:dyDescent="0.6">
      <c r="H731" s="105">
        <v>681</v>
      </c>
      <c r="I731" s="105">
        <v>1477.6560133286</v>
      </c>
      <c r="J731" s="105">
        <v>5103.143986671399</v>
      </c>
    </row>
    <row r="732" spans="8:10" x14ac:dyDescent="0.6">
      <c r="H732" s="105">
        <v>682</v>
      </c>
      <c r="I732" s="105">
        <v>859.11412788707446</v>
      </c>
      <c r="J732" s="105">
        <v>1191.8858721129254</v>
      </c>
    </row>
    <row r="733" spans="8:10" x14ac:dyDescent="0.6">
      <c r="H733" s="105">
        <v>683</v>
      </c>
      <c r="I733" s="105">
        <v>876.06711613331834</v>
      </c>
      <c r="J733" s="105">
        <v>2723.9328838666815</v>
      </c>
    </row>
    <row r="734" spans="8:10" x14ac:dyDescent="0.6">
      <c r="H734" s="105">
        <v>684</v>
      </c>
      <c r="I734" s="105">
        <v>5282.6331324248458</v>
      </c>
      <c r="J734" s="105">
        <v>2488.8668675751542</v>
      </c>
    </row>
    <row r="735" spans="8:10" x14ac:dyDescent="0.6">
      <c r="H735" s="105">
        <v>685</v>
      </c>
      <c r="I735" s="105">
        <v>10185.074054919005</v>
      </c>
      <c r="J735" s="105">
        <v>-19301.324054919005</v>
      </c>
    </row>
    <row r="736" spans="8:10" x14ac:dyDescent="0.6">
      <c r="H736" s="105">
        <v>686</v>
      </c>
      <c r="I736" s="105">
        <v>93657.34993236218</v>
      </c>
      <c r="J736" s="105">
        <v>-80787.34993236218</v>
      </c>
    </row>
    <row r="737" spans="8:10" x14ac:dyDescent="0.6">
      <c r="H737" s="105">
        <v>687</v>
      </c>
      <c r="I737" s="105">
        <v>37052.533105885828</v>
      </c>
      <c r="J737" s="105">
        <v>-70575.033105885828</v>
      </c>
    </row>
    <row r="738" spans="8:10" x14ac:dyDescent="0.6">
      <c r="H738" s="105">
        <v>688</v>
      </c>
      <c r="I738" s="105">
        <v>1477.6560133286</v>
      </c>
      <c r="J738" s="105">
        <v>5103.143986671399</v>
      </c>
    </row>
    <row r="739" spans="8:10" x14ac:dyDescent="0.6">
      <c r="H739" s="105">
        <v>689</v>
      </c>
      <c r="I739" s="105">
        <v>2245.6263808834469</v>
      </c>
      <c r="J739" s="105">
        <v>3812.8736191165531</v>
      </c>
    </row>
    <row r="740" spans="8:10" x14ac:dyDescent="0.6">
      <c r="H740" s="105">
        <v>690</v>
      </c>
      <c r="I740" s="105">
        <v>1043.1751431320076</v>
      </c>
      <c r="J740" s="105">
        <v>309.82485686799237</v>
      </c>
    </row>
    <row r="741" spans="8:10" x14ac:dyDescent="0.6">
      <c r="H741" s="105">
        <v>691</v>
      </c>
      <c r="I741" s="105">
        <v>796.14588582959732</v>
      </c>
      <c r="J741" s="105">
        <v>1072.8541141704027</v>
      </c>
    </row>
    <row r="742" spans="8:10" x14ac:dyDescent="0.6">
      <c r="H742" s="105">
        <v>692</v>
      </c>
      <c r="I742" s="105">
        <v>2283.7706044374954</v>
      </c>
      <c r="J742" s="105">
        <v>947.47939556250458</v>
      </c>
    </row>
    <row r="743" spans="8:10" x14ac:dyDescent="0.6">
      <c r="H743" s="105">
        <v>693</v>
      </c>
      <c r="I743" s="105">
        <v>44863.016976476742</v>
      </c>
      <c r="J743" s="105">
        <v>-85480.516976476734</v>
      </c>
    </row>
    <row r="744" spans="8:10" x14ac:dyDescent="0.6">
      <c r="H744" s="105">
        <v>694</v>
      </c>
      <c r="I744" s="105">
        <v>8504.9118269430528</v>
      </c>
      <c r="J744" s="105">
        <v>-16094.911826943053</v>
      </c>
    </row>
    <row r="745" spans="8:10" x14ac:dyDescent="0.6">
      <c r="H745" s="105">
        <v>695</v>
      </c>
      <c r="I745" s="105">
        <v>859.11412788707446</v>
      </c>
      <c r="J745" s="105">
        <v>1191.8858721129254</v>
      </c>
    </row>
    <row r="746" spans="8:10" x14ac:dyDescent="0.6">
      <c r="H746" s="105">
        <v>696</v>
      </c>
      <c r="I746" s="105">
        <v>90060.894568694726</v>
      </c>
      <c r="J746" s="105">
        <v>-77685.894568694726</v>
      </c>
    </row>
    <row r="747" spans="8:10" x14ac:dyDescent="0.6">
      <c r="H747" s="105">
        <v>697</v>
      </c>
      <c r="I747" s="105">
        <v>19984.50672511389</v>
      </c>
      <c r="J747" s="105">
        <v>-17254.50672511389</v>
      </c>
    </row>
    <row r="748" spans="8:10" x14ac:dyDescent="0.6">
      <c r="H748" s="105">
        <v>698</v>
      </c>
      <c r="I748" s="105">
        <v>1309.0948730516614</v>
      </c>
      <c r="J748" s="105">
        <v>-9.4948730516609885</v>
      </c>
    </row>
    <row r="749" spans="8:10" x14ac:dyDescent="0.6">
      <c r="H749" s="105">
        <v>699</v>
      </c>
      <c r="I749" s="105">
        <v>762.36100211029714</v>
      </c>
      <c r="J749" s="105">
        <v>-75.511002110296999</v>
      </c>
    </row>
    <row r="750" spans="8:10" ht="13.75" thickBot="1" x14ac:dyDescent="0.75">
      <c r="H750" s="106">
        <v>700</v>
      </c>
      <c r="I750" s="106">
        <v>2773.8330575271302</v>
      </c>
      <c r="J750" s="106">
        <v>10229.366942472871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719AC-CD08-474E-A953-F40FD54BD779}">
  <dimension ref="A3:Z209"/>
  <sheetViews>
    <sheetView topLeftCell="A146" zoomScale="55" zoomScaleNormal="55" workbookViewId="0">
      <selection activeCell="K140" sqref="K140"/>
    </sheetView>
  </sheetViews>
  <sheetFormatPr defaultRowHeight="13" x14ac:dyDescent="0.6"/>
  <cols>
    <col min="1" max="1" width="5.1328125" bestFit="1" customWidth="1"/>
    <col min="2" max="2" width="14.81640625" bestFit="1" customWidth="1"/>
    <col min="3" max="3" width="12.5" bestFit="1" customWidth="1"/>
    <col min="4" max="4" width="12" bestFit="1" customWidth="1"/>
    <col min="5" max="5" width="11.6796875" bestFit="1" customWidth="1"/>
    <col min="6" max="6" width="12" bestFit="1" customWidth="1"/>
    <col min="7" max="7" width="14.40625" bestFit="1" customWidth="1"/>
    <col min="8" max="8" width="15.40625" bestFit="1" customWidth="1"/>
    <col min="9" max="9" width="14.81640625" bestFit="1" customWidth="1"/>
    <col min="10" max="11" width="15.40625" bestFit="1" customWidth="1"/>
    <col min="12" max="12" width="14.40625" bestFit="1" customWidth="1"/>
    <col min="13" max="14" width="13.40625" bestFit="1" customWidth="1"/>
    <col min="15" max="15" width="14.81640625" bestFit="1" customWidth="1"/>
    <col min="16" max="16" width="15.40625" bestFit="1" customWidth="1"/>
    <col min="17" max="17" width="13.36328125" bestFit="1" customWidth="1"/>
    <col min="18" max="18" width="12" bestFit="1" customWidth="1"/>
    <col min="19" max="26" width="11.6796875" bestFit="1" customWidth="1"/>
  </cols>
  <sheetData>
    <row r="3" spans="2:20" x14ac:dyDescent="0.6">
      <c r="E3" s="18" t="s">
        <v>68</v>
      </c>
      <c r="I3" s="18" t="s">
        <v>84</v>
      </c>
      <c r="Q3" s="18" t="s">
        <v>85</v>
      </c>
    </row>
    <row r="4" spans="2:20" x14ac:dyDescent="0.6">
      <c r="B4" s="16" t="s">
        <v>52</v>
      </c>
      <c r="C4" t="s">
        <v>56</v>
      </c>
      <c r="E4" s="16" t="s">
        <v>52</v>
      </c>
      <c r="F4" t="s">
        <v>67</v>
      </c>
      <c r="G4" s="27" t="s">
        <v>69</v>
      </c>
      <c r="I4" s="16" t="s">
        <v>52</v>
      </c>
      <c r="J4" s="54" t="s">
        <v>81</v>
      </c>
      <c r="K4" s="16"/>
      <c r="L4" s="16"/>
      <c r="M4" s="16"/>
      <c r="N4" s="16"/>
      <c r="O4" s="16"/>
      <c r="Q4" s="16" t="s">
        <v>57</v>
      </c>
      <c r="R4" s="54" t="s">
        <v>86</v>
      </c>
      <c r="S4" t="s">
        <v>52</v>
      </c>
      <c r="T4" t="s">
        <v>86</v>
      </c>
    </row>
    <row r="5" spans="2:20" x14ac:dyDescent="0.6">
      <c r="B5" s="17" t="s">
        <v>17</v>
      </c>
      <c r="C5" s="39">
        <v>26963063.5</v>
      </c>
      <c r="E5" s="17" t="s">
        <v>47</v>
      </c>
      <c r="F5" s="39">
        <v>94</v>
      </c>
      <c r="G5" s="19">
        <f>GETPIVOTDATA("Discount Band",$E$4,"Product","Amarilla")/GETPIVOTDATA("Discount Band",$E$4)</f>
        <v>0.13428571428571429</v>
      </c>
      <c r="I5" s="17" t="s">
        <v>17</v>
      </c>
      <c r="J5" s="41">
        <v>3538470.6850000005</v>
      </c>
      <c r="Q5" s="17" t="s">
        <v>17</v>
      </c>
      <c r="R5" s="41">
        <v>24923240.485000003</v>
      </c>
      <c r="S5" t="s">
        <v>17</v>
      </c>
      <c r="T5" s="41">
        <v>24923240.485000003</v>
      </c>
    </row>
    <row r="6" spans="2:20" x14ac:dyDescent="0.6">
      <c r="B6" s="17" t="s">
        <v>24</v>
      </c>
      <c r="C6" s="39">
        <v>26049004.5</v>
      </c>
      <c r="E6" s="17" t="s">
        <v>18</v>
      </c>
      <c r="F6" s="39">
        <v>93</v>
      </c>
      <c r="G6" s="19">
        <f>GETPIVOTDATA("Discount Band",$E$4,"Product","Carretera")/GETPIVOTDATA("Discount Band",$E$4)</f>
        <v>0.13285714285714287</v>
      </c>
      <c r="I6" s="17" t="s">
        <v>24</v>
      </c>
      <c r="J6" s="41">
        <v>3770130.7800000007</v>
      </c>
      <c r="Q6" s="17" t="s">
        <v>24</v>
      </c>
      <c r="R6" s="41">
        <v>23394587.88000001</v>
      </c>
      <c r="S6" t="s">
        <v>24</v>
      </c>
      <c r="T6" s="41">
        <v>23394587.88000001</v>
      </c>
    </row>
    <row r="7" spans="2:20" x14ac:dyDescent="0.6">
      <c r="B7" s="17" t="s">
        <v>22</v>
      </c>
      <c r="C7" s="39">
        <v>24902927.5</v>
      </c>
      <c r="E7" s="17" t="s">
        <v>28</v>
      </c>
      <c r="F7" s="39">
        <v>93</v>
      </c>
      <c r="G7" s="19">
        <f>GETPIVOTDATA("Discount Band",$E$4,"Product","Montana")/GETPIVOTDATA("Discount Band",$E$4)</f>
        <v>0.13285714285714287</v>
      </c>
      <c r="I7" s="17" t="s">
        <v>22</v>
      </c>
      <c r="J7" s="41">
        <v>3666483.8200000008</v>
      </c>
      <c r="Q7" s="17" t="s">
        <v>22</v>
      </c>
      <c r="R7" s="41">
        <v>23486800.820000011</v>
      </c>
      <c r="S7" t="s">
        <v>22</v>
      </c>
      <c r="T7" s="41">
        <v>23486800.820000011</v>
      </c>
    </row>
    <row r="8" spans="2:20" x14ac:dyDescent="0.6">
      <c r="B8" s="17" t="s">
        <v>26</v>
      </c>
      <c r="C8" s="39">
        <v>22726935</v>
      </c>
      <c r="E8" s="17" t="s">
        <v>40</v>
      </c>
      <c r="F8" s="39">
        <v>203</v>
      </c>
      <c r="G8" s="19">
        <f>GETPIVOTDATA("Discount Band",$E$4,"Product","Paseo")/GETPIVOTDATA("Discount Band",$E$4)</f>
        <v>0.28999999999999998</v>
      </c>
      <c r="I8" s="17" t="s">
        <v>26</v>
      </c>
      <c r="J8" s="41">
        <v>2907523.1100000003</v>
      </c>
      <c r="Q8" s="17" t="s">
        <v>26</v>
      </c>
      <c r="R8" s="41">
        <v>20949352.109999999</v>
      </c>
      <c r="S8" t="s">
        <v>26</v>
      </c>
      <c r="T8" s="41">
        <v>20949352.109999999</v>
      </c>
    </row>
    <row r="9" spans="2:20" x14ac:dyDescent="0.6">
      <c r="B9" s="17" t="s">
        <v>54</v>
      </c>
      <c r="C9" s="39">
        <v>27300158</v>
      </c>
      <c r="E9" s="17" t="s">
        <v>44</v>
      </c>
      <c r="F9" s="39">
        <v>109</v>
      </c>
      <c r="G9" s="19">
        <f>GETPIVOTDATA("Discount Band",$E$4,"Product","Velo")/GETPIVOTDATA("Discount Band",$E$4)</f>
        <v>0.15571428571428572</v>
      </c>
      <c r="I9" s="17" t="s">
        <v>54</v>
      </c>
      <c r="J9" s="41">
        <v>3006430.6649999991</v>
      </c>
      <c r="Q9" s="17" t="s">
        <v>54</v>
      </c>
      <c r="R9" s="41">
        <v>25062500.165000014</v>
      </c>
      <c r="S9" t="s">
        <v>54</v>
      </c>
      <c r="T9" s="41">
        <v>25062500.165000014</v>
      </c>
    </row>
    <row r="10" spans="2:20" x14ac:dyDescent="0.6">
      <c r="B10" s="17" t="s">
        <v>53</v>
      </c>
      <c r="C10" s="39">
        <v>127942088.5</v>
      </c>
      <c r="E10" s="17" t="s">
        <v>45</v>
      </c>
      <c r="F10" s="39">
        <v>108</v>
      </c>
      <c r="G10" s="19">
        <f>GETPIVOTDATA("Discount Band",$E$4,"Product","VTT")/GETPIVOTDATA("Discount Band",$E$4)</f>
        <v>0.15428571428571428</v>
      </c>
      <c r="I10" s="17" t="s">
        <v>53</v>
      </c>
      <c r="J10" s="41">
        <v>16889039.060000002</v>
      </c>
      <c r="Q10" s="17" t="s">
        <v>53</v>
      </c>
      <c r="R10" s="41">
        <v>117816481.46000004</v>
      </c>
      <c r="T10" s="41"/>
    </row>
    <row r="11" spans="2:20" x14ac:dyDescent="0.6">
      <c r="E11" s="17" t="s">
        <v>53</v>
      </c>
      <c r="F11" s="39">
        <v>700</v>
      </c>
      <c r="G11" s="19">
        <f>SUM(G5:G10)</f>
        <v>0.99999999999999989</v>
      </c>
    </row>
    <row r="15" spans="2:20" x14ac:dyDescent="0.6">
      <c r="B15" s="18" t="s">
        <v>59</v>
      </c>
      <c r="E15" t="s">
        <v>70</v>
      </c>
      <c r="J15" t="s">
        <v>72</v>
      </c>
      <c r="Q15" t="s">
        <v>76</v>
      </c>
    </row>
    <row r="16" spans="2:20" x14ac:dyDescent="0.6">
      <c r="B16" s="16" t="s">
        <v>52</v>
      </c>
      <c r="C16" t="s">
        <v>56</v>
      </c>
      <c r="E16" s="49" t="s">
        <v>52</v>
      </c>
      <c r="F16" s="41" t="s">
        <v>88</v>
      </c>
      <c r="G16" s="41" t="s">
        <v>90</v>
      </c>
      <c r="J16" s="16" t="s">
        <v>66</v>
      </c>
      <c r="K16" s="16" t="s">
        <v>71</v>
      </c>
      <c r="Q16" s="16" t="s">
        <v>66</v>
      </c>
      <c r="R16" s="16" t="s">
        <v>71</v>
      </c>
    </row>
    <row r="17" spans="2:26" x14ac:dyDescent="0.6">
      <c r="B17" s="17" t="s">
        <v>30</v>
      </c>
      <c r="C17" s="41">
        <v>1947522</v>
      </c>
      <c r="E17" s="50" t="s">
        <v>30</v>
      </c>
      <c r="F17" s="41">
        <v>1817639.2399999993</v>
      </c>
      <c r="G17" s="41">
        <v>1312139.94</v>
      </c>
      <c r="J17" s="16" t="s">
        <v>52</v>
      </c>
      <c r="K17" t="s">
        <v>38</v>
      </c>
      <c r="L17" t="s">
        <v>21</v>
      </c>
      <c r="M17" t="s">
        <v>53</v>
      </c>
      <c r="R17" t="s">
        <v>38</v>
      </c>
      <c r="T17" t="s">
        <v>74</v>
      </c>
      <c r="U17" t="s">
        <v>21</v>
      </c>
      <c r="Y17" t="s">
        <v>75</v>
      </c>
      <c r="Z17" t="s">
        <v>53</v>
      </c>
    </row>
    <row r="18" spans="2:26" x14ac:dyDescent="0.6">
      <c r="B18" s="17" t="s">
        <v>31</v>
      </c>
      <c r="C18" s="41">
        <v>21069000</v>
      </c>
      <c r="E18" s="50" t="s">
        <v>23</v>
      </c>
      <c r="F18" s="41">
        <v>2381883.0750000002</v>
      </c>
      <c r="G18" s="41">
        <v>660103.07499999984</v>
      </c>
      <c r="J18" s="17" t="s">
        <v>30</v>
      </c>
      <c r="K18" s="41">
        <v>398090.27999999997</v>
      </c>
      <c r="L18" s="41">
        <v>1419548.9599999997</v>
      </c>
      <c r="M18" s="41">
        <v>1817639.2399999998</v>
      </c>
      <c r="N18" s="39"/>
      <c r="O18" s="39"/>
      <c r="Q18" s="16" t="s">
        <v>52</v>
      </c>
      <c r="R18" t="s">
        <v>61</v>
      </c>
      <c r="S18" t="s">
        <v>62</v>
      </c>
      <c r="U18" t="s">
        <v>63</v>
      </c>
      <c r="V18" t="s">
        <v>64</v>
      </c>
      <c r="W18" t="s">
        <v>61</v>
      </c>
      <c r="X18" t="s">
        <v>62</v>
      </c>
    </row>
    <row r="19" spans="2:26" x14ac:dyDescent="0.6">
      <c r="B19" s="17" t="s">
        <v>16</v>
      </c>
      <c r="C19" s="41">
        <v>56403066.5</v>
      </c>
      <c r="E19" s="50" t="s">
        <v>31</v>
      </c>
      <c r="F19" s="41">
        <v>19611694.375</v>
      </c>
      <c r="G19" s="41">
        <v>-614545.625</v>
      </c>
      <c r="J19" s="17" t="s">
        <v>31</v>
      </c>
      <c r="K19" s="41">
        <v>4049562.5</v>
      </c>
      <c r="L19" s="41">
        <v>15562131.875</v>
      </c>
      <c r="M19" s="41">
        <v>19611694.375</v>
      </c>
      <c r="N19" s="39"/>
      <c r="O19" s="39"/>
      <c r="Q19" s="17" t="s">
        <v>30</v>
      </c>
      <c r="R19" s="39">
        <v>112633.56</v>
      </c>
      <c r="S19" s="39">
        <v>285456.71999999997</v>
      </c>
      <c r="T19" s="39">
        <v>398090.27999999997</v>
      </c>
      <c r="U19" s="39">
        <v>291904.49999999994</v>
      </c>
      <c r="V19" s="39">
        <v>423879.85999999993</v>
      </c>
      <c r="W19" s="39">
        <v>303223.2</v>
      </c>
      <c r="X19" s="39">
        <v>400541.39999999997</v>
      </c>
      <c r="Y19" s="39">
        <v>1419548.9599999997</v>
      </c>
      <c r="Z19" s="39">
        <v>1817639.2399999998</v>
      </c>
    </row>
    <row r="20" spans="2:26" x14ac:dyDescent="0.6">
      <c r="B20" s="17" t="s">
        <v>23</v>
      </c>
      <c r="C20" s="41">
        <v>2580800</v>
      </c>
      <c r="E20" s="50" t="s">
        <v>33</v>
      </c>
      <c r="F20" s="41">
        <v>42427918.5</v>
      </c>
      <c r="G20" s="41">
        <v>4143168.5</v>
      </c>
      <c r="J20" s="17" t="s">
        <v>16</v>
      </c>
      <c r="K20" s="41">
        <v>13085685.280000003</v>
      </c>
      <c r="L20" s="41">
        <v>38491660.990000024</v>
      </c>
      <c r="M20" s="41">
        <v>51577346.270000026</v>
      </c>
      <c r="N20" s="39"/>
      <c r="O20" s="39"/>
      <c r="Q20" s="17" t="s">
        <v>31</v>
      </c>
      <c r="R20" s="39">
        <v>637476.25</v>
      </c>
      <c r="S20" s="39">
        <v>3412086.25</v>
      </c>
      <c r="T20" s="39">
        <v>4049562.5</v>
      </c>
      <c r="U20" s="39">
        <v>2896166.25</v>
      </c>
      <c r="V20" s="39">
        <v>3884904.375</v>
      </c>
      <c r="W20" s="39">
        <v>3616230</v>
      </c>
      <c r="X20" s="39">
        <v>5164831.25</v>
      </c>
      <c r="Y20" s="39">
        <v>15562131.875</v>
      </c>
      <c r="Z20" s="39">
        <v>19611694.375</v>
      </c>
    </row>
    <row r="21" spans="2:26" x14ac:dyDescent="0.6">
      <c r="B21" s="17" t="s">
        <v>33</v>
      </c>
      <c r="C21" s="41">
        <v>45941700</v>
      </c>
      <c r="E21" s="50" t="s">
        <v>16</v>
      </c>
      <c r="F21" s="41">
        <v>51577346.270000041</v>
      </c>
      <c r="G21" s="41">
        <v>11388173.169999985</v>
      </c>
      <c r="J21" s="17" t="s">
        <v>23</v>
      </c>
      <c r="K21" s="41">
        <v>546243.44999999995</v>
      </c>
      <c r="L21" s="41">
        <v>1835639.625</v>
      </c>
      <c r="M21" s="41">
        <v>2381883.0750000002</v>
      </c>
      <c r="N21" s="39"/>
      <c r="O21" s="39"/>
      <c r="Q21" s="17" t="s">
        <v>16</v>
      </c>
      <c r="R21" s="39">
        <v>1901910.5199999998</v>
      </c>
      <c r="S21" s="39">
        <v>11183774.76</v>
      </c>
      <c r="T21" s="39">
        <v>13085685.279999999</v>
      </c>
      <c r="U21" s="39">
        <v>7002977.3149999995</v>
      </c>
      <c r="V21" s="39">
        <v>9353795.1149999965</v>
      </c>
      <c r="W21" s="39">
        <v>8361680.4400000004</v>
      </c>
      <c r="X21" s="39">
        <v>13773208.119999995</v>
      </c>
      <c r="Y21" s="39">
        <v>38491660.989999995</v>
      </c>
      <c r="Z21" s="39">
        <v>51577346.269999988</v>
      </c>
    </row>
    <row r="22" spans="2:26" x14ac:dyDescent="0.6">
      <c r="B22" s="17" t="s">
        <v>53</v>
      </c>
      <c r="C22" s="41">
        <v>127942088.5</v>
      </c>
      <c r="E22" s="50" t="s">
        <v>53</v>
      </c>
      <c r="F22" s="41">
        <v>117816481.46000004</v>
      </c>
      <c r="G22" s="41">
        <v>16889039.059999984</v>
      </c>
      <c r="J22" s="17" t="s">
        <v>33</v>
      </c>
      <c r="K22" s="41">
        <v>8335674</v>
      </c>
      <c r="L22" s="41">
        <v>34092244.5</v>
      </c>
      <c r="M22" s="41">
        <v>42427918.5</v>
      </c>
      <c r="N22" s="39"/>
      <c r="O22" s="39"/>
      <c r="Q22" s="17" t="s">
        <v>23</v>
      </c>
      <c r="R22" s="39">
        <v>98342.7</v>
      </c>
      <c r="S22" s="39">
        <v>447900.75</v>
      </c>
      <c r="T22" s="39">
        <v>546243.44999999995</v>
      </c>
      <c r="U22" s="39">
        <v>343143.97500000003</v>
      </c>
      <c r="V22" s="39">
        <v>569591.69999999995</v>
      </c>
      <c r="W22" s="39">
        <v>386471.7</v>
      </c>
      <c r="X22" s="39">
        <v>536432.25</v>
      </c>
      <c r="Y22" s="39">
        <v>1835639.625</v>
      </c>
      <c r="Z22" s="39">
        <v>2381883.0750000002</v>
      </c>
    </row>
    <row r="23" spans="2:26" x14ac:dyDescent="0.6">
      <c r="B23" s="17"/>
      <c r="C23" s="41"/>
      <c r="F23" s="40">
        <f>F22</f>
        <v>117816481.46000004</v>
      </c>
      <c r="G23" s="41">
        <f>G22</f>
        <v>16889039.059999984</v>
      </c>
      <c r="J23" s="17" t="s">
        <v>53</v>
      </c>
      <c r="K23" s="41">
        <v>26415255.510000002</v>
      </c>
      <c r="L23" s="41">
        <v>91401225.950000018</v>
      </c>
      <c r="M23" s="41">
        <v>117816481.46000002</v>
      </c>
      <c r="N23" s="39"/>
      <c r="O23" s="39"/>
      <c r="Q23" s="17" t="s">
        <v>33</v>
      </c>
      <c r="R23" s="39">
        <v>1733637</v>
      </c>
      <c r="S23" s="39">
        <v>6602037</v>
      </c>
      <c r="T23" s="39">
        <v>8335674</v>
      </c>
      <c r="U23" s="39">
        <v>8031046.5</v>
      </c>
      <c r="V23" s="39">
        <v>8478754.5</v>
      </c>
      <c r="W23" s="39">
        <v>7698634.5</v>
      </c>
      <c r="X23" s="39">
        <v>9883809</v>
      </c>
      <c r="Y23" s="39">
        <v>34092244.5</v>
      </c>
      <c r="Z23" s="39">
        <v>42427918.5</v>
      </c>
    </row>
    <row r="24" spans="2:26" x14ac:dyDescent="0.6">
      <c r="Q24" s="17" t="s">
        <v>53</v>
      </c>
      <c r="R24" s="39">
        <v>4484000.03</v>
      </c>
      <c r="S24" s="39">
        <v>21931255.48</v>
      </c>
      <c r="T24" s="39">
        <v>26415255.509999998</v>
      </c>
      <c r="U24" s="39">
        <v>18565238.539999999</v>
      </c>
      <c r="V24" s="39">
        <v>22710925.549999997</v>
      </c>
      <c r="W24" s="39">
        <v>20366239.84</v>
      </c>
      <c r="X24" s="39">
        <v>29758822.019999996</v>
      </c>
      <c r="Y24" s="39">
        <v>91401225.949999988</v>
      </c>
      <c r="Z24" s="39">
        <v>117816481.45999999</v>
      </c>
    </row>
    <row r="25" spans="2:26" x14ac:dyDescent="0.6">
      <c r="B25" s="17" t="s">
        <v>65</v>
      </c>
      <c r="E25" s="17" t="s">
        <v>73</v>
      </c>
    </row>
    <row r="26" spans="2:26" x14ac:dyDescent="0.6">
      <c r="B26" s="16" t="s">
        <v>52</v>
      </c>
      <c r="C26" t="s">
        <v>56</v>
      </c>
      <c r="E26" s="53" t="s">
        <v>52</v>
      </c>
      <c r="F26" t="s">
        <v>88</v>
      </c>
      <c r="G26" t="s">
        <v>89</v>
      </c>
      <c r="J26" s="17" t="s">
        <v>77</v>
      </c>
      <c r="P26" s="16"/>
      <c r="Q26" s="16"/>
      <c r="R26" s="16"/>
      <c r="S26" s="16"/>
      <c r="T26" s="16"/>
      <c r="U26" s="16"/>
      <c r="V26" s="16"/>
      <c r="W26" s="16"/>
      <c r="X26" s="16"/>
      <c r="Y26" s="16"/>
      <c r="Z26" s="16"/>
    </row>
    <row r="27" spans="2:26" x14ac:dyDescent="0.6">
      <c r="B27" s="17" t="s">
        <v>38</v>
      </c>
      <c r="C27" s="41">
        <v>28560787</v>
      </c>
      <c r="E27" s="17" t="s">
        <v>38</v>
      </c>
      <c r="F27" s="41">
        <v>26415255.510000005</v>
      </c>
      <c r="G27" s="41">
        <v>3878464.5100000007</v>
      </c>
      <c r="J27" s="16" t="s">
        <v>66</v>
      </c>
      <c r="K27" s="53" t="s">
        <v>71</v>
      </c>
      <c r="P27" s="16"/>
      <c r="Q27" s="16"/>
      <c r="R27" s="16"/>
      <c r="S27" s="16"/>
      <c r="T27" s="16"/>
      <c r="U27" s="16"/>
      <c r="V27" s="16"/>
      <c r="W27" s="16"/>
      <c r="X27" s="16"/>
      <c r="Y27" s="16"/>
      <c r="Z27" s="16"/>
    </row>
    <row r="28" spans="2:26" x14ac:dyDescent="0.6">
      <c r="B28" s="47" t="s">
        <v>61</v>
      </c>
      <c r="C28" s="41">
        <v>4729736</v>
      </c>
      <c r="E28" s="47" t="s">
        <v>61</v>
      </c>
      <c r="F28" s="41">
        <v>4484000.03</v>
      </c>
      <c r="G28" s="41">
        <v>763603.03000000014</v>
      </c>
      <c r="J28" s="16" t="s">
        <v>52</v>
      </c>
      <c r="K28" t="s">
        <v>38</v>
      </c>
      <c r="L28" t="s">
        <v>21</v>
      </c>
      <c r="M28" t="s">
        <v>53</v>
      </c>
      <c r="N28" s="39"/>
      <c r="O28" s="39"/>
    </row>
    <row r="29" spans="2:26" x14ac:dyDescent="0.6">
      <c r="B29" s="47" t="s">
        <v>62</v>
      </c>
      <c r="C29" s="41">
        <v>23831051</v>
      </c>
      <c r="E29" s="47" t="s">
        <v>62</v>
      </c>
      <c r="F29" s="41">
        <v>21931255.480000004</v>
      </c>
      <c r="G29" s="41">
        <v>3114861.4800000004</v>
      </c>
      <c r="J29" s="17" t="s">
        <v>47</v>
      </c>
      <c r="K29" s="41">
        <v>3519132.5300000003</v>
      </c>
      <c r="L29" s="41">
        <v>13301069.129999997</v>
      </c>
      <c r="M29" s="41">
        <v>16820201.659999996</v>
      </c>
      <c r="N29" s="39"/>
      <c r="O29" s="39"/>
    </row>
    <row r="30" spans="2:26" x14ac:dyDescent="0.6">
      <c r="B30" s="17" t="s">
        <v>21</v>
      </c>
      <c r="C30" s="41">
        <v>99381301.5</v>
      </c>
      <c r="E30" s="17" t="s">
        <v>21</v>
      </c>
      <c r="F30" s="41">
        <v>91401225.950000033</v>
      </c>
      <c r="G30" s="41">
        <v>13010574.550000001</v>
      </c>
      <c r="J30" s="17" t="s">
        <v>18</v>
      </c>
      <c r="K30" s="41">
        <v>1406865.86</v>
      </c>
      <c r="L30" s="41">
        <v>12408442.025000002</v>
      </c>
      <c r="M30" s="41">
        <v>13815307.885000002</v>
      </c>
      <c r="N30" s="39"/>
      <c r="O30" s="39"/>
    </row>
    <row r="31" spans="2:26" x14ac:dyDescent="0.6">
      <c r="B31" s="47" t="s">
        <v>63</v>
      </c>
      <c r="C31" s="41">
        <v>21130630.5</v>
      </c>
      <c r="E31" s="47" t="s">
        <v>63</v>
      </c>
      <c r="F31" s="41">
        <v>18565238.539999999</v>
      </c>
      <c r="G31" s="41">
        <v>2632442.94</v>
      </c>
      <c r="J31" s="17" t="s">
        <v>28</v>
      </c>
      <c r="K31" s="41">
        <v>3975783.0400000005</v>
      </c>
      <c r="L31" s="41">
        <v>11432064.439999998</v>
      </c>
      <c r="M31" s="41">
        <v>15407847.479999999</v>
      </c>
      <c r="N31" s="39"/>
      <c r="O31" s="39"/>
    </row>
    <row r="32" spans="2:26" x14ac:dyDescent="0.6">
      <c r="B32" s="47" t="s">
        <v>64</v>
      </c>
      <c r="C32" s="41">
        <v>24476765.5</v>
      </c>
      <c r="E32" s="47" t="s">
        <v>64</v>
      </c>
      <c r="F32" s="41">
        <v>22710925.550000012</v>
      </c>
      <c r="G32" s="41">
        <v>3227715.2500000009</v>
      </c>
      <c r="J32" s="17" t="s">
        <v>40</v>
      </c>
      <c r="K32" s="41">
        <v>5914747.0900000008</v>
      </c>
      <c r="L32" s="41">
        <v>27129066.860000007</v>
      </c>
      <c r="M32" s="41">
        <v>33043813.950000007</v>
      </c>
      <c r="N32" s="39"/>
      <c r="O32" s="39"/>
    </row>
    <row r="33" spans="2:15" x14ac:dyDescent="0.6">
      <c r="B33" s="47" t="s">
        <v>61</v>
      </c>
      <c r="C33" s="41">
        <v>22004303.5</v>
      </c>
      <c r="E33" s="47" t="s">
        <v>61</v>
      </c>
      <c r="F33" s="41">
        <v>20366239.839999992</v>
      </c>
      <c r="G33" s="41">
        <v>2738064.3400000008</v>
      </c>
      <c r="J33" s="17" t="s">
        <v>44</v>
      </c>
      <c r="K33" s="41">
        <v>6197299.7599999998</v>
      </c>
      <c r="L33" s="41">
        <v>12052759.705</v>
      </c>
      <c r="M33" s="41">
        <v>18250059.465</v>
      </c>
      <c r="N33" s="39"/>
      <c r="O33" s="39"/>
    </row>
    <row r="34" spans="2:15" x14ac:dyDescent="0.6">
      <c r="B34" s="47" t="s">
        <v>62</v>
      </c>
      <c r="C34" s="41">
        <v>31769602</v>
      </c>
      <c r="E34" s="47" t="s">
        <v>62</v>
      </c>
      <c r="F34" s="41">
        <v>29758822.020000029</v>
      </c>
      <c r="G34" s="41">
        <v>4412352.0199999986</v>
      </c>
      <c r="J34" s="17" t="s">
        <v>45</v>
      </c>
      <c r="K34" s="41">
        <v>5401427.2300000004</v>
      </c>
      <c r="L34" s="41">
        <v>15077823.789999997</v>
      </c>
      <c r="M34" s="41">
        <v>20479251.019999996</v>
      </c>
      <c r="N34" s="39"/>
      <c r="O34" s="39"/>
    </row>
    <row r="35" spans="2:15" x14ac:dyDescent="0.6">
      <c r="B35" s="17" t="s">
        <v>53</v>
      </c>
      <c r="C35" s="41">
        <v>127942088.5</v>
      </c>
      <c r="E35" s="17" t="s">
        <v>53</v>
      </c>
      <c r="F35" s="41">
        <v>117816481.46000004</v>
      </c>
      <c r="G35" s="41">
        <v>16889039.060000002</v>
      </c>
      <c r="J35" s="17" t="s">
        <v>53</v>
      </c>
      <c r="K35" s="41">
        <v>26415255.510000002</v>
      </c>
      <c r="L35" s="41">
        <v>91401225.950000003</v>
      </c>
      <c r="M35" s="41">
        <v>117816481.46000001</v>
      </c>
    </row>
    <row r="38" spans="2:15" x14ac:dyDescent="0.6">
      <c r="G38" s="18" t="s">
        <v>80</v>
      </c>
    </row>
    <row r="39" spans="2:15" x14ac:dyDescent="0.6">
      <c r="B39" s="18" t="s">
        <v>79</v>
      </c>
    </row>
    <row r="40" spans="2:15" x14ac:dyDescent="0.6">
      <c r="B40" s="16" t="s">
        <v>78</v>
      </c>
      <c r="C40" s="53" t="s">
        <v>71</v>
      </c>
      <c r="G40" s="16" t="s">
        <v>52</v>
      </c>
      <c r="H40" s="54" t="s">
        <v>66</v>
      </c>
      <c r="I40" s="16"/>
      <c r="J40" s="16"/>
      <c r="K40" s="16"/>
      <c r="L40" s="16"/>
      <c r="M40" s="16"/>
      <c r="N40" s="16"/>
      <c r="O40" s="16"/>
    </row>
    <row r="41" spans="2:15" x14ac:dyDescent="0.6">
      <c r="B41" s="16" t="s">
        <v>52</v>
      </c>
      <c r="C41" t="s">
        <v>38</v>
      </c>
      <c r="D41" t="s">
        <v>21</v>
      </c>
      <c r="E41" t="s">
        <v>53</v>
      </c>
      <c r="F41" s="16"/>
      <c r="G41" s="17" t="s">
        <v>30</v>
      </c>
      <c r="H41" s="41">
        <v>1817639.2399999998</v>
      </c>
      <c r="I41" s="16"/>
      <c r="J41" s="16"/>
      <c r="K41" s="16"/>
      <c r="L41" s="16"/>
      <c r="M41" s="16"/>
      <c r="N41" s="16"/>
      <c r="O41" s="16"/>
    </row>
    <row r="42" spans="2:15" x14ac:dyDescent="0.6">
      <c r="B42" s="17" t="s">
        <v>51</v>
      </c>
      <c r="C42" s="55">
        <v>1403699.2199999997</v>
      </c>
      <c r="D42" s="55">
        <v>3913327.0550000002</v>
      </c>
      <c r="E42" s="55">
        <v>5317026.2750000004</v>
      </c>
      <c r="G42" s="47" t="s">
        <v>38</v>
      </c>
      <c r="H42" s="41">
        <v>398090.27999999997</v>
      </c>
    </row>
    <row r="43" spans="2:15" x14ac:dyDescent="0.6">
      <c r="B43" s="17" t="s">
        <v>48</v>
      </c>
      <c r="C43" s="55">
        <v>152778.97000000003</v>
      </c>
      <c r="D43" s="55">
        <v>732896.83</v>
      </c>
      <c r="E43" s="55">
        <v>885675.8</v>
      </c>
      <c r="G43" s="47" t="s">
        <v>21</v>
      </c>
      <c r="H43" s="41">
        <v>1419548.9599999997</v>
      </c>
    </row>
    <row r="44" spans="2:15" x14ac:dyDescent="0.6">
      <c r="B44" s="17" t="s">
        <v>50</v>
      </c>
      <c r="C44" s="55">
        <v>589053.30000000005</v>
      </c>
      <c r="D44" s="55">
        <v>2413492.8649999988</v>
      </c>
      <c r="E44" s="55">
        <v>3002546.1649999991</v>
      </c>
      <c r="G44" s="17" t="s">
        <v>31</v>
      </c>
      <c r="H44" s="41">
        <v>19611694.375</v>
      </c>
    </row>
    <row r="45" spans="2:15" x14ac:dyDescent="0.6">
      <c r="B45" s="17" t="s">
        <v>19</v>
      </c>
      <c r="C45" s="55">
        <v>0</v>
      </c>
      <c r="D45" s="55">
        <v>2585.25</v>
      </c>
      <c r="E45" s="55">
        <v>2585.25</v>
      </c>
      <c r="G45" s="47" t="s">
        <v>38</v>
      </c>
      <c r="H45" s="41">
        <v>4049562.5</v>
      </c>
    </row>
    <row r="46" spans="2:15" x14ac:dyDescent="0.6">
      <c r="B46" s="17" t="s">
        <v>53</v>
      </c>
      <c r="C46" s="55">
        <v>2145531.4899999998</v>
      </c>
      <c r="D46" s="55">
        <v>7062301.9999999981</v>
      </c>
      <c r="E46" s="55">
        <v>9207833.4899999984</v>
      </c>
      <c r="G46" s="47" t="s">
        <v>21</v>
      </c>
      <c r="H46" s="41">
        <v>15562131.875</v>
      </c>
    </row>
    <row r="47" spans="2:15" x14ac:dyDescent="0.6">
      <c r="G47" s="17" t="s">
        <v>16</v>
      </c>
      <c r="H47" s="41">
        <v>51577346.270000026</v>
      </c>
    </row>
    <row r="48" spans="2:15" x14ac:dyDescent="0.6">
      <c r="B48" s="17" t="s">
        <v>11</v>
      </c>
      <c r="G48" s="47" t="s">
        <v>38</v>
      </c>
      <c r="H48" s="41">
        <v>13085685.280000003</v>
      </c>
    </row>
    <row r="49" spans="2:18" x14ac:dyDescent="0.6">
      <c r="B49" s="16" t="s">
        <v>52</v>
      </c>
      <c r="C49" s="54" t="s">
        <v>81</v>
      </c>
      <c r="D49" s="16"/>
      <c r="E49" s="16"/>
      <c r="F49" s="16"/>
      <c r="G49" s="47" t="s">
        <v>21</v>
      </c>
      <c r="H49" s="41">
        <v>38491660.990000024</v>
      </c>
    </row>
    <row r="50" spans="2:18" x14ac:dyDescent="0.6">
      <c r="B50" s="17" t="s">
        <v>63</v>
      </c>
      <c r="C50" s="39">
        <v>2632442.94</v>
      </c>
      <c r="G50" s="17" t="s">
        <v>23</v>
      </c>
      <c r="H50" s="41">
        <v>2381883.0750000002</v>
      </c>
    </row>
    <row r="51" spans="2:18" x14ac:dyDescent="0.6">
      <c r="B51" s="17" t="s">
        <v>64</v>
      </c>
      <c r="C51" s="39">
        <v>3227715.2500000009</v>
      </c>
      <c r="G51" s="47" t="s">
        <v>38</v>
      </c>
      <c r="H51" s="41">
        <v>546243.44999999995</v>
      </c>
    </row>
    <row r="52" spans="2:18" x14ac:dyDescent="0.6">
      <c r="B52" s="17" t="s">
        <v>61</v>
      </c>
      <c r="C52" s="39">
        <v>3501667.37</v>
      </c>
      <c r="G52" s="47" t="s">
        <v>21</v>
      </c>
      <c r="H52" s="41">
        <v>1835639.625</v>
      </c>
    </row>
    <row r="53" spans="2:18" x14ac:dyDescent="0.6">
      <c r="B53" s="17" t="s">
        <v>62</v>
      </c>
      <c r="C53" s="39">
        <v>7527213.4999999935</v>
      </c>
      <c r="G53" s="17" t="s">
        <v>33</v>
      </c>
      <c r="H53" s="41">
        <v>42427918.5</v>
      </c>
    </row>
    <row r="54" spans="2:18" x14ac:dyDescent="0.6">
      <c r="B54" s="17" t="s">
        <v>53</v>
      </c>
      <c r="C54" s="39">
        <v>16889039.059999995</v>
      </c>
      <c r="G54" s="47" t="s">
        <v>38</v>
      </c>
      <c r="H54" s="41">
        <v>8335674</v>
      </c>
    </row>
    <row r="55" spans="2:18" x14ac:dyDescent="0.6">
      <c r="C55" s="40">
        <f>C54</f>
        <v>16889039.059999995</v>
      </c>
      <c r="G55" s="47" t="s">
        <v>21</v>
      </c>
      <c r="H55" s="41">
        <v>34092244.5</v>
      </c>
    </row>
    <row r="56" spans="2:18" x14ac:dyDescent="0.6">
      <c r="G56" s="17" t="s">
        <v>53</v>
      </c>
      <c r="H56" s="41">
        <v>117816481.46000002</v>
      </c>
    </row>
    <row r="57" spans="2:18" x14ac:dyDescent="0.6">
      <c r="B57" s="48" t="s">
        <v>82</v>
      </c>
      <c r="E57" s="18" t="s">
        <v>83</v>
      </c>
    </row>
    <row r="58" spans="2:18" x14ac:dyDescent="0.6">
      <c r="B58" s="16" t="s">
        <v>52</v>
      </c>
      <c r="C58" s="54" t="s">
        <v>81</v>
      </c>
      <c r="D58" s="16"/>
      <c r="E58" s="16" t="s">
        <v>52</v>
      </c>
      <c r="F58" s="54" t="s">
        <v>66</v>
      </c>
      <c r="G58" s="16"/>
      <c r="H58" s="16"/>
    </row>
    <row r="59" spans="2:18" x14ac:dyDescent="0.6">
      <c r="B59" s="17">
        <v>7</v>
      </c>
      <c r="C59" s="41">
        <v>248999.42000000007</v>
      </c>
      <c r="E59" s="17">
        <v>7</v>
      </c>
      <c r="F59" s="41">
        <v>1085521.9199999995</v>
      </c>
      <c r="I59" s="53" t="s">
        <v>1</v>
      </c>
      <c r="J59" s="54" t="s">
        <v>66</v>
      </c>
      <c r="Q59" s="53" t="s">
        <v>1</v>
      </c>
      <c r="R59" s="54" t="s">
        <v>81</v>
      </c>
    </row>
    <row r="60" spans="2:18" x14ac:dyDescent="0.6">
      <c r="B60" s="17">
        <v>12</v>
      </c>
      <c r="C60" s="41">
        <v>1302898.1399999999</v>
      </c>
      <c r="E60" s="17">
        <v>12</v>
      </c>
      <c r="F60" s="41">
        <v>1782053.6399999994</v>
      </c>
      <c r="I60" s="17" t="s">
        <v>38</v>
      </c>
      <c r="J60" s="41">
        <v>26415255.509999998</v>
      </c>
      <c r="Q60" s="17" t="s">
        <v>38</v>
      </c>
      <c r="R60" s="39">
        <v>3878464.51</v>
      </c>
    </row>
    <row r="61" spans="2:18" x14ac:dyDescent="0.6">
      <c r="B61" s="17">
        <v>15</v>
      </c>
      <c r="C61" s="41">
        <v>649213.07499999984</v>
      </c>
      <c r="E61" s="17">
        <v>15</v>
      </c>
      <c r="F61" s="41">
        <v>2349213.0750000002</v>
      </c>
      <c r="I61" s="47" t="s">
        <v>36</v>
      </c>
      <c r="J61" s="41">
        <v>4484000.03</v>
      </c>
      <c r="Q61" s="47" t="s">
        <v>36</v>
      </c>
      <c r="R61" s="39">
        <v>763603.03000000014</v>
      </c>
    </row>
    <row r="62" spans="2:18" x14ac:dyDescent="0.6">
      <c r="B62" s="17">
        <v>20</v>
      </c>
      <c r="C62" s="41">
        <v>1329997.3000000005</v>
      </c>
      <c r="E62" s="17">
        <v>20</v>
      </c>
      <c r="F62" s="41">
        <v>2921976.100000001</v>
      </c>
      <c r="I62" s="47" t="s">
        <v>37</v>
      </c>
      <c r="J62" s="41">
        <v>9295611.0999999959</v>
      </c>
      <c r="Q62" s="47" t="s">
        <v>37</v>
      </c>
      <c r="R62" s="39">
        <v>1657795.0999999999</v>
      </c>
    </row>
    <row r="63" spans="2:18" x14ac:dyDescent="0.6">
      <c r="B63" s="17">
        <v>125</v>
      </c>
      <c r="C63" s="41">
        <v>-614545.625</v>
      </c>
      <c r="E63" s="17">
        <v>125</v>
      </c>
      <c r="F63" s="41">
        <v>19611694.375</v>
      </c>
      <c r="I63" s="47" t="s">
        <v>43</v>
      </c>
      <c r="J63" s="41">
        <v>7267203.2999999998</v>
      </c>
      <c r="Q63" s="47" t="s">
        <v>43</v>
      </c>
      <c r="R63" s="39">
        <v>765502.3</v>
      </c>
    </row>
    <row r="64" spans="2:18" x14ac:dyDescent="0.6">
      <c r="B64" s="17">
        <v>300</v>
      </c>
      <c r="C64" s="41">
        <v>4143168.5</v>
      </c>
      <c r="E64" s="17">
        <v>300</v>
      </c>
      <c r="F64" s="41">
        <v>42427918.5</v>
      </c>
      <c r="I64" s="47" t="s">
        <v>27</v>
      </c>
      <c r="J64" s="41">
        <v>5368441.08</v>
      </c>
      <c r="Q64" s="47" t="s">
        <v>27</v>
      </c>
      <c r="R64" s="39">
        <v>691564.08000000007</v>
      </c>
    </row>
    <row r="65" spans="2:18" x14ac:dyDescent="0.6">
      <c r="B65" s="17">
        <v>350</v>
      </c>
      <c r="C65" s="41">
        <v>9829308.25</v>
      </c>
      <c r="E65" s="17">
        <v>350</v>
      </c>
      <c r="F65" s="41">
        <v>47638103.850000001</v>
      </c>
      <c r="I65" s="17" t="s">
        <v>21</v>
      </c>
      <c r="J65" s="41">
        <v>91401225.950000003</v>
      </c>
      <c r="Q65" s="17" t="s">
        <v>21</v>
      </c>
      <c r="R65" s="39">
        <v>13010574.549999999</v>
      </c>
    </row>
    <row r="66" spans="2:18" x14ac:dyDescent="0.6">
      <c r="B66" s="17" t="s">
        <v>53</v>
      </c>
      <c r="C66" s="39">
        <v>16889039.060000002</v>
      </c>
      <c r="E66" s="17" t="s">
        <v>53</v>
      </c>
      <c r="F66" s="39">
        <v>117816481.46000001</v>
      </c>
      <c r="I66" s="47" t="s">
        <v>20</v>
      </c>
      <c r="J66" s="41">
        <v>6607761.6800000006</v>
      </c>
      <c r="Q66" s="47" t="s">
        <v>20</v>
      </c>
      <c r="R66" s="39">
        <v>814028.67999999993</v>
      </c>
    </row>
    <row r="67" spans="2:18" x14ac:dyDescent="0.6">
      <c r="I67" s="47" t="s">
        <v>41</v>
      </c>
      <c r="J67" s="41">
        <v>6370616.9900000002</v>
      </c>
      <c r="Q67" s="47" t="s">
        <v>41</v>
      </c>
      <c r="R67" s="39">
        <v>1148547.3899999999</v>
      </c>
    </row>
    <row r="68" spans="2:18" x14ac:dyDescent="0.6">
      <c r="I68" s="47" t="s">
        <v>29</v>
      </c>
      <c r="J68" s="41">
        <v>5586859.8699999992</v>
      </c>
      <c r="Q68" s="47" t="s">
        <v>29</v>
      </c>
      <c r="R68" s="39">
        <v>669866.87</v>
      </c>
    </row>
    <row r="69" spans="2:18" x14ac:dyDescent="0.6">
      <c r="I69" s="47" t="s">
        <v>46</v>
      </c>
      <c r="J69" s="41">
        <v>6964775.0700000003</v>
      </c>
      <c r="Q69" s="47" t="s">
        <v>46</v>
      </c>
      <c r="R69" s="39">
        <v>929984.56999999983</v>
      </c>
    </row>
    <row r="70" spans="2:18" x14ac:dyDescent="0.6">
      <c r="I70" s="47" t="s">
        <v>49</v>
      </c>
      <c r="J70" s="41">
        <v>6210211.0600000005</v>
      </c>
      <c r="Q70" s="47" t="s">
        <v>49</v>
      </c>
      <c r="R70" s="39">
        <v>828640.06</v>
      </c>
    </row>
    <row r="71" spans="2:18" x14ac:dyDescent="0.6">
      <c r="I71" s="47" t="s">
        <v>25</v>
      </c>
      <c r="J71" s="41">
        <v>9535939.4199999962</v>
      </c>
      <c r="Q71" s="47" t="s">
        <v>25</v>
      </c>
      <c r="R71" s="39">
        <v>1469090.6200000003</v>
      </c>
    </row>
    <row r="72" spans="2:18" x14ac:dyDescent="0.6">
      <c r="B72" s="48"/>
      <c r="I72" s="47" t="s">
        <v>32</v>
      </c>
      <c r="J72" s="41">
        <v>8102920.1800000016</v>
      </c>
      <c r="Q72" s="47" t="s">
        <v>32</v>
      </c>
      <c r="R72" s="39">
        <v>923865.67999999982</v>
      </c>
    </row>
    <row r="73" spans="2:18" x14ac:dyDescent="0.6">
      <c r="E73" s="16"/>
      <c r="F73" s="16"/>
      <c r="G73" s="16"/>
      <c r="H73" s="16"/>
      <c r="I73" s="47" t="s">
        <v>35</v>
      </c>
      <c r="J73" s="41">
        <v>5864622.4199999999</v>
      </c>
      <c r="K73" s="16"/>
      <c r="L73" s="16"/>
      <c r="M73" s="16"/>
      <c r="N73" s="16"/>
      <c r="O73" s="16"/>
      <c r="P73" s="16"/>
      <c r="Q73" s="47" t="s">
        <v>35</v>
      </c>
      <c r="R73" s="39">
        <v>791066.41999999993</v>
      </c>
    </row>
    <row r="74" spans="2:18" x14ac:dyDescent="0.6">
      <c r="I74" s="47" t="s">
        <v>36</v>
      </c>
      <c r="J74" s="41">
        <v>6398697.2400000002</v>
      </c>
      <c r="Q74" s="47" t="s">
        <v>36</v>
      </c>
      <c r="R74" s="39">
        <v>1023132.24</v>
      </c>
    </row>
    <row r="75" spans="2:18" x14ac:dyDescent="0.6">
      <c r="I75" s="47" t="s">
        <v>37</v>
      </c>
      <c r="J75" s="41">
        <v>12375819.919999994</v>
      </c>
      <c r="Q75" s="47" t="s">
        <v>37</v>
      </c>
      <c r="R75" s="39">
        <v>1781985.9200000004</v>
      </c>
    </row>
    <row r="76" spans="2:18" x14ac:dyDescent="0.6">
      <c r="I76" s="47" t="s">
        <v>43</v>
      </c>
      <c r="J76" s="41">
        <v>5384214.2000000002</v>
      </c>
      <c r="Q76" s="47" t="s">
        <v>43</v>
      </c>
      <c r="R76" s="39">
        <v>604600.19999999995</v>
      </c>
    </row>
    <row r="77" spans="2:18" x14ac:dyDescent="0.6">
      <c r="D77" s="18" t="s">
        <v>83</v>
      </c>
      <c r="I77" s="47" t="s">
        <v>27</v>
      </c>
      <c r="J77" s="41">
        <v>11998787.900000002</v>
      </c>
      <c r="Q77" s="47" t="s">
        <v>27</v>
      </c>
      <c r="R77" s="39">
        <v>2025765.9000000008</v>
      </c>
    </row>
    <row r="78" spans="2:18" x14ac:dyDescent="0.6">
      <c r="D78" s="53" t="s">
        <v>52</v>
      </c>
      <c r="E78" t="s">
        <v>66</v>
      </c>
      <c r="F78" t="s">
        <v>81</v>
      </c>
      <c r="G78" s="16"/>
      <c r="H78" s="16"/>
      <c r="I78" s="17" t="s">
        <v>53</v>
      </c>
      <c r="J78" s="41">
        <v>117816481.45999999</v>
      </c>
      <c r="K78" s="16"/>
      <c r="L78" s="16"/>
      <c r="M78" s="16"/>
      <c r="N78" s="16"/>
      <c r="O78" s="16"/>
      <c r="P78" s="16"/>
      <c r="Q78" s="17" t="s">
        <v>53</v>
      </c>
      <c r="R78" s="39">
        <v>16889039.060000002</v>
      </c>
    </row>
    <row r="79" spans="2:18" x14ac:dyDescent="0.6">
      <c r="D79" s="17" t="s">
        <v>38</v>
      </c>
      <c r="E79" s="39">
        <v>26415255.510000005</v>
      </c>
      <c r="F79" s="39">
        <v>3878464.5100000007</v>
      </c>
    </row>
    <row r="80" spans="2:18" x14ac:dyDescent="0.6">
      <c r="D80" s="47" t="s">
        <v>61</v>
      </c>
      <c r="E80" s="39">
        <v>4484000.03</v>
      </c>
      <c r="F80" s="39">
        <v>763603.03000000014</v>
      </c>
    </row>
    <row r="81" spans="2:6" x14ac:dyDescent="0.6">
      <c r="D81" s="47" t="s">
        <v>62</v>
      </c>
      <c r="E81" s="39">
        <v>21931255.480000004</v>
      </c>
      <c r="F81" s="39">
        <v>3114861.4800000004</v>
      </c>
    </row>
    <row r="82" spans="2:6" x14ac:dyDescent="0.6">
      <c r="D82" s="17" t="s">
        <v>21</v>
      </c>
      <c r="E82" s="39">
        <v>91401225.950000033</v>
      </c>
      <c r="F82" s="39">
        <v>13010574.550000001</v>
      </c>
    </row>
    <row r="83" spans="2:6" x14ac:dyDescent="0.6">
      <c r="D83" s="47" t="s">
        <v>63</v>
      </c>
      <c r="E83" s="39">
        <v>18565238.539999999</v>
      </c>
      <c r="F83" s="39">
        <v>2632442.94</v>
      </c>
    </row>
    <row r="84" spans="2:6" x14ac:dyDescent="0.6">
      <c r="D84" s="47" t="s">
        <v>64</v>
      </c>
      <c r="E84" s="39">
        <v>22710925.550000012</v>
      </c>
      <c r="F84" s="39">
        <v>3227715.2500000009</v>
      </c>
    </row>
    <row r="85" spans="2:6" x14ac:dyDescent="0.6">
      <c r="D85" s="47" t="s">
        <v>61</v>
      </c>
      <c r="E85" s="39">
        <v>20366239.839999992</v>
      </c>
      <c r="F85" s="39">
        <v>2738064.3400000008</v>
      </c>
    </row>
    <row r="86" spans="2:6" x14ac:dyDescent="0.6">
      <c r="D86" s="47" t="s">
        <v>62</v>
      </c>
      <c r="E86" s="39">
        <v>29758822.020000029</v>
      </c>
      <c r="F86" s="39">
        <v>4412352.0199999986</v>
      </c>
    </row>
    <row r="87" spans="2:6" x14ac:dyDescent="0.6">
      <c r="D87" s="17" t="s">
        <v>53</v>
      </c>
      <c r="E87" s="39">
        <v>117816481.46000004</v>
      </c>
      <c r="F87" s="39">
        <v>16889039.060000002</v>
      </c>
    </row>
    <row r="90" spans="2:6" x14ac:dyDescent="0.6">
      <c r="B90" s="57" t="s">
        <v>91</v>
      </c>
    </row>
    <row r="91" spans="2:6" x14ac:dyDescent="0.6">
      <c r="B91" s="56"/>
      <c r="C91" s="56"/>
    </row>
    <row r="92" spans="2:6" x14ac:dyDescent="0.6">
      <c r="B92" s="56"/>
      <c r="C92" s="56"/>
    </row>
    <row r="93" spans="2:6" x14ac:dyDescent="0.6">
      <c r="B93" s="65" t="s">
        <v>97</v>
      </c>
      <c r="C93" s="66" t="s">
        <v>92</v>
      </c>
      <c r="E93" s="16"/>
      <c r="F93" s="16"/>
    </row>
    <row r="94" spans="2:6" x14ac:dyDescent="0.6">
      <c r="B94" s="58" t="s">
        <v>47</v>
      </c>
      <c r="C94" s="61">
        <v>14933012</v>
      </c>
      <c r="E94">
        <f>D94-C94</f>
        <v>-14933012</v>
      </c>
    </row>
    <row r="95" spans="2:6" x14ac:dyDescent="0.6">
      <c r="B95" s="59" t="s">
        <v>18</v>
      </c>
      <c r="C95" s="62">
        <v>11988503</v>
      </c>
      <c r="E95">
        <f t="shared" ref="E95:E100" si="0">D95-C95</f>
        <v>-11988503</v>
      </c>
    </row>
    <row r="96" spans="2:6" x14ac:dyDescent="0.6">
      <c r="B96" s="59" t="s">
        <v>28</v>
      </c>
      <c r="C96" s="62">
        <v>13293992</v>
      </c>
      <c r="E96">
        <f t="shared" si="0"/>
        <v>-13293992</v>
      </c>
    </row>
    <row r="97" spans="2:5" x14ac:dyDescent="0.6">
      <c r="B97" s="59" t="s">
        <v>40</v>
      </c>
      <c r="C97" s="62">
        <v>28235486</v>
      </c>
      <c r="E97">
        <f t="shared" si="0"/>
        <v>-28235486</v>
      </c>
    </row>
    <row r="98" spans="2:5" x14ac:dyDescent="0.6">
      <c r="B98" s="59" t="s">
        <v>44</v>
      </c>
      <c r="C98" s="62">
        <v>15944067</v>
      </c>
      <c r="E98">
        <f t="shared" si="0"/>
        <v>-15944067</v>
      </c>
    </row>
    <row r="99" spans="2:5" x14ac:dyDescent="0.6">
      <c r="B99" s="59" t="s">
        <v>45</v>
      </c>
      <c r="C99" s="62">
        <v>17455533</v>
      </c>
      <c r="E99">
        <f t="shared" si="0"/>
        <v>-17455533</v>
      </c>
    </row>
    <row r="100" spans="2:5" x14ac:dyDescent="0.6">
      <c r="B100" s="60" t="s">
        <v>53</v>
      </c>
      <c r="C100" s="63">
        <v>101850593</v>
      </c>
      <c r="E100">
        <f t="shared" si="0"/>
        <v>-101850593</v>
      </c>
    </row>
    <row r="101" spans="2:5" x14ac:dyDescent="0.6">
      <c r="B101" s="56"/>
      <c r="C101" s="56"/>
    </row>
    <row r="102" spans="2:5" x14ac:dyDescent="0.6">
      <c r="B102" s="56"/>
      <c r="C102" s="56"/>
    </row>
    <row r="104" spans="2:5" x14ac:dyDescent="0.6">
      <c r="B104" t="s">
        <v>95</v>
      </c>
    </row>
    <row r="105" spans="2:5" x14ac:dyDescent="0.6">
      <c r="B105" s="16" t="s">
        <v>52</v>
      </c>
      <c r="C105" t="s">
        <v>93</v>
      </c>
      <c r="D105" t="s">
        <v>88</v>
      </c>
      <c r="E105" t="s">
        <v>90</v>
      </c>
    </row>
    <row r="106" spans="2:5" x14ac:dyDescent="0.6">
      <c r="B106" s="17" t="s">
        <v>47</v>
      </c>
      <c r="C106" s="39">
        <v>1290163.4400000002</v>
      </c>
      <c r="D106" s="39">
        <v>16820201.659999996</v>
      </c>
      <c r="E106" s="39">
        <v>2814104.06</v>
      </c>
    </row>
    <row r="107" spans="2:5" x14ac:dyDescent="0.6">
      <c r="B107" s="17" t="s">
        <v>18</v>
      </c>
      <c r="C107" s="39">
        <v>1122212.615</v>
      </c>
      <c r="D107" s="39">
        <v>13815307.885000004</v>
      </c>
      <c r="E107" s="39">
        <v>1826804.8849999998</v>
      </c>
    </row>
    <row r="108" spans="2:5" x14ac:dyDescent="0.6">
      <c r="B108" s="17" t="s">
        <v>28</v>
      </c>
      <c r="C108" s="39">
        <v>1161617.8700000001</v>
      </c>
      <c r="D108" s="39">
        <v>15407847.479999995</v>
      </c>
      <c r="E108" s="39">
        <v>2110091.6800000002</v>
      </c>
    </row>
    <row r="109" spans="2:5" x14ac:dyDescent="0.6">
      <c r="B109" s="17" t="s">
        <v>40</v>
      </c>
      <c r="C109" s="39">
        <v>2600518.0500000003</v>
      </c>
      <c r="D109" s="39">
        <v>33043813.95000001</v>
      </c>
      <c r="E109" s="39">
        <v>4808327.9499999993</v>
      </c>
    </row>
    <row r="110" spans="2:5" x14ac:dyDescent="0.6">
      <c r="B110" s="17" t="s">
        <v>44</v>
      </c>
      <c r="C110" s="39">
        <v>1576709.0350000004</v>
      </c>
      <c r="D110" s="39">
        <v>18250059.465</v>
      </c>
      <c r="E110" s="39">
        <v>2305992.4649999999</v>
      </c>
    </row>
    <row r="111" spans="2:5" x14ac:dyDescent="0.6">
      <c r="B111" s="17" t="s">
        <v>45</v>
      </c>
      <c r="C111" s="39">
        <v>1456612.4799999995</v>
      </c>
      <c r="D111" s="39">
        <v>20479251.02</v>
      </c>
      <c r="E111" s="39">
        <v>3023718.0200000005</v>
      </c>
    </row>
    <row r="112" spans="2:5" x14ac:dyDescent="0.6">
      <c r="B112" s="17" t="s">
        <v>53</v>
      </c>
      <c r="C112" s="39">
        <v>9207833.4900000002</v>
      </c>
      <c r="D112" s="39">
        <v>117816481.46000001</v>
      </c>
      <c r="E112" s="39">
        <v>16889039.059999999</v>
      </c>
    </row>
    <row r="116" spans="2:7" x14ac:dyDescent="0.6">
      <c r="B116" t="s">
        <v>96</v>
      </c>
      <c r="F116" t="s">
        <v>96</v>
      </c>
    </row>
    <row r="117" spans="2:7" x14ac:dyDescent="0.6">
      <c r="B117" s="16" t="s">
        <v>52</v>
      </c>
      <c r="C117" s="54" t="s">
        <v>93</v>
      </c>
      <c r="F117" t="s">
        <v>94</v>
      </c>
      <c r="G117" s="27" t="s">
        <v>69</v>
      </c>
    </row>
    <row r="118" spans="2:7" x14ac:dyDescent="0.6">
      <c r="B118" s="17" t="s">
        <v>47</v>
      </c>
      <c r="C118" s="39">
        <v>1290163.4400000002</v>
      </c>
      <c r="F118" t="str">
        <f t="shared" ref="F118:F123" si="1">B118</f>
        <v>Amarilla</v>
      </c>
      <c r="G118" s="64">
        <f>C118/C$124</f>
        <v>0.14011585259454992</v>
      </c>
    </row>
    <row r="119" spans="2:7" x14ac:dyDescent="0.6">
      <c r="B119" s="17" t="s">
        <v>18</v>
      </c>
      <c r="C119" s="39">
        <v>1122212.615</v>
      </c>
      <c r="F119" t="str">
        <f t="shared" si="1"/>
        <v>Carretera</v>
      </c>
      <c r="G119" s="64">
        <f t="shared" ref="G119:G124" si="2">C119/C$124</f>
        <v>0.12187585887806926</v>
      </c>
    </row>
    <row r="120" spans="2:7" x14ac:dyDescent="0.6">
      <c r="B120" s="17" t="s">
        <v>28</v>
      </c>
      <c r="C120" s="39">
        <v>1161617.8700000001</v>
      </c>
      <c r="F120" t="str">
        <f t="shared" si="1"/>
        <v>Montana</v>
      </c>
      <c r="G120" s="64">
        <f t="shared" si="2"/>
        <v>0.12615539488866237</v>
      </c>
    </row>
    <row r="121" spans="2:7" x14ac:dyDescent="0.6">
      <c r="B121" s="17" t="s">
        <v>40</v>
      </c>
      <c r="C121" s="39">
        <v>2600518.0500000003</v>
      </c>
      <c r="F121" t="str">
        <f t="shared" si="1"/>
        <v>Paseo</v>
      </c>
      <c r="G121" s="64">
        <f t="shared" si="2"/>
        <v>0.28242453046357163</v>
      </c>
    </row>
    <row r="122" spans="2:7" x14ac:dyDescent="0.6">
      <c r="B122" s="17" t="s">
        <v>44</v>
      </c>
      <c r="C122" s="39">
        <v>1576709.0350000004</v>
      </c>
      <c r="F122" t="str">
        <f t="shared" si="1"/>
        <v>Velo</v>
      </c>
      <c r="G122" s="64">
        <f t="shared" si="2"/>
        <v>0.17123561549113117</v>
      </c>
    </row>
    <row r="123" spans="2:7" x14ac:dyDescent="0.6">
      <c r="B123" s="17" t="s">
        <v>45</v>
      </c>
      <c r="C123" s="39">
        <v>1456612.4799999995</v>
      </c>
      <c r="F123" t="str">
        <f t="shared" si="1"/>
        <v>VTT</v>
      </c>
      <c r="G123" s="64">
        <f t="shared" si="2"/>
        <v>0.15819274768401567</v>
      </c>
    </row>
    <row r="124" spans="2:7" x14ac:dyDescent="0.6">
      <c r="B124" s="17" t="s">
        <v>53</v>
      </c>
      <c r="C124" s="39">
        <v>9207833.4900000002</v>
      </c>
      <c r="F124" t="s">
        <v>53</v>
      </c>
      <c r="G124" s="64">
        <f t="shared" si="2"/>
        <v>1</v>
      </c>
    </row>
    <row r="134" spans="2:3" x14ac:dyDescent="0.6">
      <c r="B134" t="s">
        <v>96</v>
      </c>
    </row>
    <row r="135" spans="2:3" x14ac:dyDescent="0.6">
      <c r="B135" s="53" t="s">
        <v>52</v>
      </c>
      <c r="C135" s="54" t="s">
        <v>66</v>
      </c>
    </row>
    <row r="136" spans="2:3" x14ac:dyDescent="0.6">
      <c r="B136" s="17" t="s">
        <v>38</v>
      </c>
      <c r="C136" s="39">
        <v>26415255.509999998</v>
      </c>
    </row>
    <row r="137" spans="2:3" x14ac:dyDescent="0.6">
      <c r="B137" s="47" t="s">
        <v>36</v>
      </c>
      <c r="C137" s="39">
        <v>4484000.03</v>
      </c>
    </row>
    <row r="138" spans="2:3" x14ac:dyDescent="0.6">
      <c r="B138" s="47" t="s">
        <v>37</v>
      </c>
      <c r="C138" s="39">
        <v>9295611.0999999959</v>
      </c>
    </row>
    <row r="139" spans="2:3" x14ac:dyDescent="0.6">
      <c r="B139" s="47" t="s">
        <v>43</v>
      </c>
      <c r="C139" s="39">
        <v>7267203.2999999998</v>
      </c>
    </row>
    <row r="140" spans="2:3" x14ac:dyDescent="0.6">
      <c r="B140" s="47" t="s">
        <v>27</v>
      </c>
      <c r="C140" s="39">
        <v>5368441.08</v>
      </c>
    </row>
    <row r="141" spans="2:3" x14ac:dyDescent="0.6">
      <c r="B141" s="17" t="s">
        <v>21</v>
      </c>
      <c r="C141" s="39">
        <v>91401225.950000003</v>
      </c>
    </row>
    <row r="142" spans="2:3" x14ac:dyDescent="0.6">
      <c r="B142" s="47" t="s">
        <v>20</v>
      </c>
      <c r="C142" s="39">
        <v>6607761.6800000006</v>
      </c>
    </row>
    <row r="143" spans="2:3" x14ac:dyDescent="0.6">
      <c r="B143" s="47" t="s">
        <v>41</v>
      </c>
      <c r="C143" s="39">
        <v>6370616.9900000002</v>
      </c>
    </row>
    <row r="144" spans="2:3" x14ac:dyDescent="0.6">
      <c r="B144" s="47" t="s">
        <v>29</v>
      </c>
      <c r="C144" s="39">
        <v>5586859.8699999992</v>
      </c>
    </row>
    <row r="145" spans="2:16" x14ac:dyDescent="0.6">
      <c r="B145" s="47" t="s">
        <v>46</v>
      </c>
      <c r="C145" s="39">
        <v>6964775.0700000003</v>
      </c>
    </row>
    <row r="146" spans="2:16" x14ac:dyDescent="0.6">
      <c r="B146" s="47" t="s">
        <v>49</v>
      </c>
      <c r="C146" s="39">
        <v>6210211.0600000005</v>
      </c>
    </row>
    <row r="147" spans="2:16" x14ac:dyDescent="0.6">
      <c r="B147" s="47" t="s">
        <v>25</v>
      </c>
      <c r="C147" s="39">
        <v>9535939.4199999962</v>
      </c>
    </row>
    <row r="148" spans="2:16" x14ac:dyDescent="0.6">
      <c r="B148" s="47" t="s">
        <v>32</v>
      </c>
      <c r="C148" s="39">
        <v>8102920.1800000016</v>
      </c>
    </row>
    <row r="149" spans="2:16" x14ac:dyDescent="0.6">
      <c r="B149" s="47" t="s">
        <v>35</v>
      </c>
      <c r="C149" s="39">
        <v>5864622.4199999999</v>
      </c>
    </row>
    <row r="150" spans="2:16" x14ac:dyDescent="0.6">
      <c r="B150" s="47" t="s">
        <v>36</v>
      </c>
      <c r="C150" s="39">
        <v>6398697.2400000002</v>
      </c>
    </row>
    <row r="151" spans="2:16" x14ac:dyDescent="0.6">
      <c r="B151" s="47" t="s">
        <v>37</v>
      </c>
      <c r="C151" s="39">
        <v>12375819.919999994</v>
      </c>
    </row>
    <row r="152" spans="2:16" x14ac:dyDescent="0.6">
      <c r="B152" s="47" t="s">
        <v>43</v>
      </c>
      <c r="C152" s="39">
        <v>5384214.2000000002</v>
      </c>
    </row>
    <row r="153" spans="2:16" x14ac:dyDescent="0.6">
      <c r="B153" s="47" t="s">
        <v>27</v>
      </c>
      <c r="C153" s="39">
        <v>11998787.900000002</v>
      </c>
    </row>
    <row r="154" spans="2:16" x14ac:dyDescent="0.6">
      <c r="B154" s="17" t="s">
        <v>53</v>
      </c>
      <c r="C154" s="39">
        <v>117816481.45999999</v>
      </c>
    </row>
    <row r="155" spans="2:16" x14ac:dyDescent="0.6">
      <c r="I155" s="18" t="s">
        <v>103</v>
      </c>
    </row>
    <row r="157" spans="2:16" x14ac:dyDescent="0.6">
      <c r="I157" s="16" t="s">
        <v>52</v>
      </c>
      <c r="J157" t="s">
        <v>106</v>
      </c>
      <c r="K157" t="s">
        <v>88</v>
      </c>
      <c r="L157" t="s">
        <v>90</v>
      </c>
      <c r="M157" s="18" t="s">
        <v>104</v>
      </c>
      <c r="O157" s="16" t="s">
        <v>52</v>
      </c>
      <c r="P157" s="54" t="s">
        <v>106</v>
      </c>
    </row>
    <row r="158" spans="2:16" x14ac:dyDescent="0.6">
      <c r="I158" s="17" t="s">
        <v>47</v>
      </c>
      <c r="J158" s="41">
        <v>14933012</v>
      </c>
      <c r="K158" s="41">
        <v>16820201.659999996</v>
      </c>
      <c r="L158" s="41">
        <v>2814104.06</v>
      </c>
      <c r="M158" s="80">
        <f>L158/K158</f>
        <v>0.16730501315523472</v>
      </c>
      <c r="O158" s="17" t="s">
        <v>47</v>
      </c>
      <c r="P158" s="41">
        <v>14933012</v>
      </c>
    </row>
    <row r="159" spans="2:16" x14ac:dyDescent="0.6">
      <c r="I159" s="17" t="s">
        <v>18</v>
      </c>
      <c r="J159" s="41">
        <v>11988503</v>
      </c>
      <c r="K159" s="41">
        <v>13815307.885000004</v>
      </c>
      <c r="L159" s="41">
        <v>1826804.8849999998</v>
      </c>
      <c r="M159" s="80">
        <f t="shared" ref="M159:M163" si="3">L159/K159</f>
        <v>0.13223048666063075</v>
      </c>
      <c r="O159" s="17" t="s">
        <v>18</v>
      </c>
      <c r="P159" s="41">
        <v>11988503</v>
      </c>
    </row>
    <row r="160" spans="2:16" x14ac:dyDescent="0.6">
      <c r="I160" s="17" t="s">
        <v>28</v>
      </c>
      <c r="J160" s="41">
        <v>13293992</v>
      </c>
      <c r="K160" s="41">
        <v>15407847.479999995</v>
      </c>
      <c r="L160" s="41">
        <v>2110091.6800000002</v>
      </c>
      <c r="M160" s="80">
        <f t="shared" si="3"/>
        <v>0.13694915417218298</v>
      </c>
      <c r="O160" s="17" t="s">
        <v>28</v>
      </c>
      <c r="P160" s="41">
        <v>13293992</v>
      </c>
    </row>
    <row r="161" spans="1:16" x14ac:dyDescent="0.6">
      <c r="I161" s="17" t="s">
        <v>40</v>
      </c>
      <c r="J161" s="41">
        <v>28235486</v>
      </c>
      <c r="K161" s="41">
        <v>33043813.95000001</v>
      </c>
      <c r="L161" s="41">
        <v>4808327.9499999993</v>
      </c>
      <c r="M161" s="80">
        <f t="shared" si="3"/>
        <v>0.1455137096848349</v>
      </c>
      <c r="O161" s="17" t="s">
        <v>40</v>
      </c>
      <c r="P161" s="41">
        <v>28235486</v>
      </c>
    </row>
    <row r="162" spans="1:16" x14ac:dyDescent="0.6">
      <c r="B162" s="16" t="s">
        <v>52</v>
      </c>
      <c r="C162" t="s">
        <v>66</v>
      </c>
      <c r="D162" t="s">
        <v>81</v>
      </c>
      <c r="I162" s="17" t="s">
        <v>44</v>
      </c>
      <c r="J162" s="41">
        <v>15944067</v>
      </c>
      <c r="K162" s="41">
        <v>18250059.465</v>
      </c>
      <c r="L162" s="41">
        <v>2305992.4649999999</v>
      </c>
      <c r="M162" s="80">
        <f t="shared" si="3"/>
        <v>0.12635533979614899</v>
      </c>
      <c r="O162" s="17" t="s">
        <v>44</v>
      </c>
      <c r="P162" s="41">
        <v>15944067</v>
      </c>
    </row>
    <row r="163" spans="1:16" x14ac:dyDescent="0.6">
      <c r="B163" s="17" t="s">
        <v>17</v>
      </c>
      <c r="C163" s="39">
        <v>24923240.485000003</v>
      </c>
      <c r="D163" s="39">
        <v>3538470.6850000005</v>
      </c>
      <c r="F163" s="81"/>
      <c r="I163" s="17" t="s">
        <v>45</v>
      </c>
      <c r="J163" s="41">
        <v>17455533</v>
      </c>
      <c r="K163" s="41">
        <v>20479251.02</v>
      </c>
      <c r="L163" s="41">
        <v>3023718.0200000005</v>
      </c>
      <c r="M163" s="80">
        <f t="shared" si="3"/>
        <v>0.14764788111865237</v>
      </c>
      <c r="O163" s="17" t="s">
        <v>45</v>
      </c>
      <c r="P163" s="41">
        <v>17455533</v>
      </c>
    </row>
    <row r="164" spans="1:16" x14ac:dyDescent="0.6">
      <c r="B164" s="17" t="s">
        <v>24</v>
      </c>
      <c r="C164" s="39">
        <v>23394587.88000001</v>
      </c>
      <c r="D164" s="39">
        <v>3770130.7800000007</v>
      </c>
      <c r="F164" s="81"/>
      <c r="I164" s="17" t="s">
        <v>53</v>
      </c>
      <c r="J164" s="41">
        <v>101850593</v>
      </c>
      <c r="K164" s="41">
        <v>117816481.46000001</v>
      </c>
      <c r="L164" s="41">
        <v>16889039.059999999</v>
      </c>
      <c r="O164" s="17" t="s">
        <v>53</v>
      </c>
      <c r="P164" s="41">
        <v>101850593</v>
      </c>
    </row>
    <row r="165" spans="1:16" x14ac:dyDescent="0.6">
      <c r="B165" s="17" t="s">
        <v>22</v>
      </c>
      <c r="C165" s="39">
        <v>23486800.820000011</v>
      </c>
      <c r="D165" s="39">
        <v>3666483.8200000008</v>
      </c>
      <c r="F165" s="81"/>
    </row>
    <row r="166" spans="1:16" x14ac:dyDescent="0.6">
      <c r="B166" s="17" t="s">
        <v>26</v>
      </c>
      <c r="C166" s="39">
        <v>20949352.109999999</v>
      </c>
      <c r="D166" s="39">
        <v>2907523.1100000003</v>
      </c>
      <c r="F166" s="81"/>
    </row>
    <row r="167" spans="1:16" ht="13.75" thickBot="1" x14ac:dyDescent="0.75">
      <c r="B167" s="17" t="s">
        <v>54</v>
      </c>
      <c r="C167" s="39">
        <v>25062500.165000014</v>
      </c>
      <c r="D167" s="39">
        <v>3006430.6649999991</v>
      </c>
      <c r="F167" s="83" t="s">
        <v>100</v>
      </c>
      <c r="I167" s="17" t="s">
        <v>105</v>
      </c>
      <c r="K167" s="79">
        <v>0.14269999999999999</v>
      </c>
      <c r="L167" s="104">
        <f>MEDIAN(J169:J174)</f>
        <v>0.14123143192850895</v>
      </c>
    </row>
    <row r="168" spans="1:16" ht="13.75" thickBot="1" x14ac:dyDescent="0.75">
      <c r="B168" s="17" t="s">
        <v>53</v>
      </c>
      <c r="C168" s="39">
        <v>117816481.46000004</v>
      </c>
      <c r="D168" s="39">
        <v>16889039.060000002</v>
      </c>
      <c r="E168" s="97">
        <f>D168</f>
        <v>16889039.060000002</v>
      </c>
      <c r="F168" s="84">
        <f>(D168/C168)</f>
        <v>0.14335039419534876</v>
      </c>
      <c r="I168" s="18" t="s">
        <v>2</v>
      </c>
      <c r="J168" s="19" t="s">
        <v>104</v>
      </c>
      <c r="K168" t="s">
        <v>107</v>
      </c>
      <c r="L168" t="s">
        <v>107</v>
      </c>
    </row>
    <row r="169" spans="1:16" x14ac:dyDescent="0.6">
      <c r="I169" t="s">
        <v>47</v>
      </c>
      <c r="J169" s="19">
        <v>0.16730501315523472</v>
      </c>
      <c r="K169" s="79">
        <f>$K$167</f>
        <v>0.14269999999999999</v>
      </c>
      <c r="L169" s="82">
        <f>AVERAGE(K169:K174)</f>
        <v>0.14270000000000002</v>
      </c>
    </row>
    <row r="170" spans="1:16" x14ac:dyDescent="0.6">
      <c r="E170" s="79"/>
      <c r="I170" t="s">
        <v>18</v>
      </c>
      <c r="J170" s="19">
        <v>0.13223048666063075</v>
      </c>
      <c r="K170" s="79">
        <f t="shared" ref="K170:K174" si="4">$K$167</f>
        <v>0.14269999999999999</v>
      </c>
      <c r="L170" s="82">
        <v>14.266693076461413</v>
      </c>
    </row>
    <row r="171" spans="1:16" x14ac:dyDescent="0.6">
      <c r="I171" t="s">
        <v>28</v>
      </c>
      <c r="J171" s="19">
        <v>0.13694915417218298</v>
      </c>
      <c r="K171" s="79">
        <f t="shared" si="4"/>
        <v>0.14269999999999999</v>
      </c>
      <c r="L171" s="82">
        <v>14.266693076461413</v>
      </c>
    </row>
    <row r="172" spans="1:16" ht="13.75" thickBot="1" x14ac:dyDescent="0.75">
      <c r="I172" t="s">
        <v>40</v>
      </c>
      <c r="J172" s="19">
        <v>0.1455137096848349</v>
      </c>
      <c r="K172" s="79">
        <f t="shared" si="4"/>
        <v>0.14269999999999999</v>
      </c>
      <c r="L172" s="82">
        <v>14.266693076461413</v>
      </c>
    </row>
    <row r="173" spans="1:16" ht="13.75" thickBot="1" x14ac:dyDescent="0.75">
      <c r="A173" s="70" t="s">
        <v>99</v>
      </c>
      <c r="B173" s="69" t="s">
        <v>87</v>
      </c>
      <c r="C173" s="70" t="s">
        <v>11</v>
      </c>
      <c r="I173" t="s">
        <v>44</v>
      </c>
      <c r="J173" s="19">
        <v>0.12635533979614899</v>
      </c>
      <c r="K173" s="79">
        <f t="shared" si="4"/>
        <v>0.14269999999999999</v>
      </c>
      <c r="L173" s="82">
        <v>14.266693076461413</v>
      </c>
    </row>
    <row r="174" spans="1:16" x14ac:dyDescent="0.6">
      <c r="A174" s="72">
        <v>1</v>
      </c>
      <c r="B174" s="68" t="s">
        <v>16</v>
      </c>
      <c r="C174" s="71">
        <v>11388173.169999985</v>
      </c>
      <c r="I174" t="s">
        <v>45</v>
      </c>
      <c r="J174" s="19">
        <v>0.14764788111865237</v>
      </c>
      <c r="K174" s="79">
        <f t="shared" si="4"/>
        <v>0.14269999999999999</v>
      </c>
      <c r="L174" s="82">
        <v>14.266693076461413</v>
      </c>
    </row>
    <row r="175" spans="1:16" x14ac:dyDescent="0.6">
      <c r="A175" s="72">
        <v>2</v>
      </c>
      <c r="B175" s="68" t="s">
        <v>33</v>
      </c>
      <c r="C175" s="71">
        <v>4143168.5</v>
      </c>
    </row>
    <row r="176" spans="1:16" x14ac:dyDescent="0.6">
      <c r="A176" s="72">
        <v>3</v>
      </c>
      <c r="B176" s="68" t="s">
        <v>30</v>
      </c>
      <c r="C176" s="71">
        <v>1312139.94</v>
      </c>
    </row>
    <row r="177" spans="1:11" x14ac:dyDescent="0.6">
      <c r="A177" s="72">
        <v>4</v>
      </c>
      <c r="B177" s="68" t="s">
        <v>23</v>
      </c>
      <c r="C177" s="71">
        <v>660103.07499999984</v>
      </c>
    </row>
    <row r="178" spans="1:11" x14ac:dyDescent="0.6">
      <c r="A178" s="77">
        <v>5</v>
      </c>
      <c r="B178" s="78" t="s">
        <v>31</v>
      </c>
      <c r="C178" s="76">
        <v>-614545.625</v>
      </c>
    </row>
    <row r="179" spans="1:11" ht="13.75" thickBot="1" x14ac:dyDescent="0.75">
      <c r="A179" s="73"/>
      <c r="B179" s="74" t="s">
        <v>98</v>
      </c>
      <c r="C179" s="75">
        <v>16889039.059999984</v>
      </c>
    </row>
    <row r="185" spans="1:11" x14ac:dyDescent="0.6">
      <c r="A185" t="s">
        <v>52</v>
      </c>
      <c r="B185" t="s">
        <v>66</v>
      </c>
      <c r="C185" t="s">
        <v>81</v>
      </c>
    </row>
    <row r="186" spans="1:11" x14ac:dyDescent="0.6">
      <c r="A186" t="s">
        <v>26</v>
      </c>
      <c r="B186" s="40">
        <v>20949352.109999999</v>
      </c>
      <c r="C186" s="40">
        <v>2907523.1100000003</v>
      </c>
    </row>
    <row r="187" spans="1:11" x14ac:dyDescent="0.6">
      <c r="A187" t="s">
        <v>24</v>
      </c>
      <c r="B187" s="40">
        <v>23394587.88000001</v>
      </c>
      <c r="C187" s="40">
        <v>3770130.7800000007</v>
      </c>
    </row>
    <row r="188" spans="1:11" x14ac:dyDescent="0.6">
      <c r="A188" t="s">
        <v>22</v>
      </c>
      <c r="B188" s="40">
        <v>23486800.820000011</v>
      </c>
      <c r="C188" s="40">
        <v>3666483.8200000008</v>
      </c>
    </row>
    <row r="189" spans="1:11" x14ac:dyDescent="0.6">
      <c r="A189" t="s">
        <v>17</v>
      </c>
      <c r="B189" s="40">
        <v>24923240.485000003</v>
      </c>
      <c r="C189" s="40">
        <v>3538470.6850000005</v>
      </c>
    </row>
    <row r="190" spans="1:11" x14ac:dyDescent="0.6">
      <c r="A190" t="s">
        <v>54</v>
      </c>
      <c r="B190" s="40">
        <v>25062500.165000014</v>
      </c>
      <c r="C190" s="40">
        <v>3006430.6649999991</v>
      </c>
    </row>
    <row r="191" spans="1:11" x14ac:dyDescent="0.6">
      <c r="B191" s="40"/>
      <c r="C191" s="40"/>
    </row>
    <row r="192" spans="1:11" x14ac:dyDescent="0.6">
      <c r="K192" s="18" t="s">
        <v>101</v>
      </c>
    </row>
    <row r="193" spans="1:18" x14ac:dyDescent="0.6">
      <c r="K193" s="16" t="s">
        <v>81</v>
      </c>
      <c r="L193" s="53" t="s">
        <v>71</v>
      </c>
    </row>
    <row r="194" spans="1:18" x14ac:dyDescent="0.6">
      <c r="A194" s="27" t="s">
        <v>52</v>
      </c>
      <c r="B194" s="27" t="s">
        <v>81</v>
      </c>
      <c r="C194" s="27" t="s">
        <v>69</v>
      </c>
      <c r="K194" s="16" t="s">
        <v>52</v>
      </c>
      <c r="L194" t="s">
        <v>38</v>
      </c>
      <c r="M194" t="s">
        <v>21</v>
      </c>
      <c r="N194" t="s">
        <v>53</v>
      </c>
    </row>
    <row r="195" spans="1:18" x14ac:dyDescent="0.6">
      <c r="A195" t="s">
        <v>26</v>
      </c>
      <c r="B195" s="40">
        <v>2907523.1100000003</v>
      </c>
      <c r="C195" s="64">
        <f>B195/B$200</f>
        <v>0.17215444287094922</v>
      </c>
      <c r="K195" s="17" t="s">
        <v>63</v>
      </c>
      <c r="L195" s="39"/>
      <c r="M195" s="41">
        <v>2632442.94</v>
      </c>
      <c r="N195" s="41">
        <v>2632442.94</v>
      </c>
      <c r="O195" s="39"/>
    </row>
    <row r="196" spans="1:18" x14ac:dyDescent="0.6">
      <c r="A196" t="s">
        <v>24</v>
      </c>
      <c r="B196" s="40">
        <v>3770130.7800000007</v>
      </c>
      <c r="C196" s="64">
        <f t="shared" ref="C196:C200" si="5">B196/B$200</f>
        <v>0.22322944287157095</v>
      </c>
      <c r="K196" s="17" t="s">
        <v>64</v>
      </c>
      <c r="L196" s="39"/>
      <c r="M196" s="41">
        <v>3227715.2500000009</v>
      </c>
      <c r="N196" s="41">
        <v>3227715.2500000009</v>
      </c>
      <c r="O196" s="39"/>
    </row>
    <row r="197" spans="1:18" x14ac:dyDescent="0.6">
      <c r="A197" t="s">
        <v>22</v>
      </c>
      <c r="B197" s="40">
        <v>3666483.8200000008</v>
      </c>
      <c r="C197" s="64">
        <f t="shared" si="5"/>
        <v>0.21709250638680211</v>
      </c>
      <c r="K197" s="17" t="s">
        <v>61</v>
      </c>
      <c r="L197" s="39">
        <v>763603.03000000014</v>
      </c>
      <c r="M197" s="41">
        <v>2738064.3400000008</v>
      </c>
      <c r="N197" s="41">
        <v>3501667.370000001</v>
      </c>
      <c r="O197" s="39"/>
    </row>
    <row r="198" spans="1:18" x14ac:dyDescent="0.6">
      <c r="A198" t="s">
        <v>17</v>
      </c>
      <c r="B198" s="40">
        <v>3538470.6850000005</v>
      </c>
      <c r="C198" s="64">
        <f t="shared" si="5"/>
        <v>0.20951284868424006</v>
      </c>
      <c r="K198" s="17" t="s">
        <v>62</v>
      </c>
      <c r="L198" s="39">
        <v>3114861.4800000004</v>
      </c>
      <c r="M198" s="41">
        <v>4412352.0199999986</v>
      </c>
      <c r="N198" s="41">
        <v>7527213.4999999991</v>
      </c>
      <c r="O198" s="39"/>
    </row>
    <row r="199" spans="1:18" x14ac:dyDescent="0.6">
      <c r="A199" t="s">
        <v>54</v>
      </c>
      <c r="B199" s="40">
        <v>3006430.6649999991</v>
      </c>
      <c r="C199" s="64">
        <f t="shared" si="5"/>
        <v>0.17801075918643761</v>
      </c>
      <c r="K199" s="17" t="s">
        <v>53</v>
      </c>
      <c r="L199" s="39">
        <v>3878464.5100000007</v>
      </c>
      <c r="M199" s="39">
        <v>13010574.550000001</v>
      </c>
      <c r="N199" s="39">
        <v>16889039.060000002</v>
      </c>
      <c r="O199" s="39"/>
    </row>
    <row r="200" spans="1:18" x14ac:dyDescent="0.6">
      <c r="B200" s="41">
        <f>SUM(B195:B199)</f>
        <v>16889039.060000002</v>
      </c>
      <c r="C200" s="80">
        <f t="shared" si="5"/>
        <v>1</v>
      </c>
    </row>
    <row r="202" spans="1:18" x14ac:dyDescent="0.6">
      <c r="K202" s="17" t="s">
        <v>101</v>
      </c>
    </row>
    <row r="203" spans="1:18" ht="13.75" thickBot="1" x14ac:dyDescent="0.75">
      <c r="K203" t="s">
        <v>81</v>
      </c>
      <c r="L203" t="s">
        <v>71</v>
      </c>
    </row>
    <row r="204" spans="1:18" x14ac:dyDescent="0.6">
      <c r="K204" s="85" t="s">
        <v>52</v>
      </c>
      <c r="L204" s="86" t="s">
        <v>38</v>
      </c>
      <c r="M204" s="87" t="s">
        <v>69</v>
      </c>
      <c r="O204" s="85" t="s">
        <v>21</v>
      </c>
      <c r="P204" s="87" t="s">
        <v>69</v>
      </c>
      <c r="Q204" s="94" t="s">
        <v>102</v>
      </c>
      <c r="R204" s="95" t="s">
        <v>69</v>
      </c>
    </row>
    <row r="205" spans="1:18" x14ac:dyDescent="0.6">
      <c r="K205" s="88" t="s">
        <v>63</v>
      </c>
      <c r="L205" s="89"/>
      <c r="M205" s="90"/>
      <c r="O205" s="100">
        <v>2632442.94</v>
      </c>
      <c r="P205" s="91">
        <f>O205/O$209</f>
        <v>0.20233102926265464</v>
      </c>
      <c r="Q205" s="102">
        <v>2632442.94</v>
      </c>
      <c r="R205" s="91">
        <f>Q205/Q$209</f>
        <v>0.1558669460499193</v>
      </c>
    </row>
    <row r="206" spans="1:18" x14ac:dyDescent="0.6">
      <c r="K206" s="88" t="s">
        <v>64</v>
      </c>
      <c r="L206" s="89"/>
      <c r="M206" s="90"/>
      <c r="O206" s="100">
        <v>3227715.2500000009</v>
      </c>
      <c r="P206" s="91">
        <f t="shared" ref="P206:P209" si="6">O206/O$209</f>
        <v>0.24808399026467287</v>
      </c>
      <c r="Q206" s="102">
        <v>3227715.2500000009</v>
      </c>
      <c r="R206" s="91">
        <f t="shared" ref="R206:R209" si="7">Q206/Q$209</f>
        <v>0.19111301942835346</v>
      </c>
    </row>
    <row r="207" spans="1:18" x14ac:dyDescent="0.6">
      <c r="K207" s="88" t="s">
        <v>61</v>
      </c>
      <c r="L207" s="98">
        <v>763603.03000000014</v>
      </c>
      <c r="M207" s="91">
        <f>L207/L209</f>
        <v>0.1968828200003305</v>
      </c>
      <c r="O207" s="100">
        <v>2738064.3400000008</v>
      </c>
      <c r="P207" s="91">
        <f t="shared" si="6"/>
        <v>0.21044914884254676</v>
      </c>
      <c r="Q207" s="102">
        <v>3501667.370000001</v>
      </c>
      <c r="R207" s="91">
        <f t="shared" si="7"/>
        <v>0.20733372440906656</v>
      </c>
    </row>
    <row r="208" spans="1:18" x14ac:dyDescent="0.6">
      <c r="K208" s="96" t="s">
        <v>62</v>
      </c>
      <c r="L208" s="98">
        <v>3114861.4800000004</v>
      </c>
      <c r="M208" s="91">
        <f>L208/L209</f>
        <v>0.80311717999966947</v>
      </c>
      <c r="O208" s="100">
        <v>4412352.0199999986</v>
      </c>
      <c r="P208" s="91">
        <f t="shared" si="6"/>
        <v>0.33913583163012567</v>
      </c>
      <c r="Q208" s="102">
        <v>7527213.4999999991</v>
      </c>
      <c r="R208" s="91">
        <f t="shared" si="7"/>
        <v>0.44568631011266063</v>
      </c>
    </row>
    <row r="209" spans="11:18" ht="13.75" thickBot="1" x14ac:dyDescent="0.75">
      <c r="K209" s="92" t="s">
        <v>53</v>
      </c>
      <c r="L209" s="99">
        <v>3878464.5100000007</v>
      </c>
      <c r="M209" s="93">
        <f>SUM(M207:M208)</f>
        <v>1</v>
      </c>
      <c r="O209" s="101">
        <v>13010574.550000001</v>
      </c>
      <c r="P209" s="93">
        <f t="shared" si="6"/>
        <v>1</v>
      </c>
      <c r="Q209" s="103">
        <v>16889039.060000002</v>
      </c>
      <c r="R209" s="93">
        <f t="shared" si="7"/>
        <v>1</v>
      </c>
    </row>
  </sheetData>
  <conditionalFormatting sqref="C174:C178">
    <cfRule type="dataBar" priority="1">
      <dataBar>
        <cfvo type="min"/>
        <cfvo type="max"/>
        <color rgb="FFFFB628"/>
      </dataBar>
      <extLst>
        <ext xmlns:x14="http://schemas.microsoft.com/office/spreadsheetml/2009/9/main" uri="{B025F937-C7B1-47D3-B67F-A62EFF666E3E}">
          <x14:id>{8F899659-3F62-4EF5-9818-A9B2ED16D3A4}</x14:id>
        </ext>
      </extLst>
    </cfRule>
  </conditionalFormatting>
  <pageMargins left="0.7" right="0.7" top="0.75" bottom="0.75" header="0.3" footer="0.3"/>
  <pageSetup orientation="portrait" r:id="rId28"/>
  <drawing r:id="rId29"/>
  <extLst>
    <ext xmlns:x14="http://schemas.microsoft.com/office/spreadsheetml/2009/9/main" uri="{78C0D931-6437-407d-A8EE-F0AAD7539E65}">
      <x14:conditionalFormattings>
        <x14:conditionalFormatting xmlns:xm="http://schemas.microsoft.com/office/excel/2006/main">
          <x14:cfRule type="dataBar" id="{8F899659-3F62-4EF5-9818-A9B2ED16D3A4}">
            <x14:dataBar minLength="0" maxLength="100" border="1" negativeBarBorderColorSameAsPositive="0">
              <x14:cfvo type="autoMin"/>
              <x14:cfvo type="autoMax"/>
              <x14:borderColor rgb="FFFFB628"/>
              <x14:negativeFillColor rgb="FFFF0000"/>
              <x14:negativeBorderColor rgb="FFFF0000"/>
              <x14:axisColor rgb="FF000000"/>
            </x14:dataBar>
          </x14:cfRule>
          <xm:sqref>C174:C178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FE3FB-D58F-47C6-B9A9-77C06EF40F49}">
  <dimension ref="A3:B22"/>
  <sheetViews>
    <sheetView workbookViewId="0">
      <selection activeCell="C25" sqref="C25"/>
    </sheetView>
  </sheetViews>
  <sheetFormatPr defaultRowHeight="13" x14ac:dyDescent="0.6"/>
  <cols>
    <col min="1" max="1" width="13.36328125" bestFit="1" customWidth="1"/>
    <col min="2" max="2" width="12.5" bestFit="1" customWidth="1"/>
    <col min="3" max="3" width="15" bestFit="1" customWidth="1"/>
    <col min="4" max="4" width="12.5" bestFit="1" customWidth="1"/>
    <col min="5" max="5" width="8.26953125" bestFit="1" customWidth="1"/>
    <col min="6" max="6" width="10.08984375" bestFit="1" customWidth="1"/>
    <col min="7" max="7" width="11.90625" bestFit="1" customWidth="1"/>
    <col min="8" max="8" width="9.26953125" bestFit="1" customWidth="1"/>
    <col min="9" max="11" width="6.26953125" bestFit="1" customWidth="1"/>
    <col min="12" max="12" width="9.26953125" bestFit="1" customWidth="1"/>
    <col min="13" max="14" width="8.26953125" bestFit="1" customWidth="1"/>
    <col min="15" max="17" width="9.26953125" bestFit="1" customWidth="1"/>
    <col min="18" max="18" width="8.26953125" bestFit="1" customWidth="1"/>
    <col min="19" max="19" width="9.26953125" bestFit="1" customWidth="1"/>
    <col min="20" max="21" width="6.26953125" bestFit="1" customWidth="1"/>
    <col min="22" max="22" width="8.26953125" bestFit="1" customWidth="1"/>
    <col min="23" max="23" width="9.26953125" bestFit="1" customWidth="1"/>
    <col min="24" max="24" width="8.26953125" bestFit="1" customWidth="1"/>
    <col min="25" max="25" width="9.26953125" bestFit="1" customWidth="1"/>
    <col min="26" max="26" width="6.26953125" bestFit="1" customWidth="1"/>
    <col min="27" max="27" width="9.26953125" bestFit="1" customWidth="1"/>
    <col min="28" max="28" width="6.26953125" bestFit="1" customWidth="1"/>
    <col min="29" max="29" width="5.26953125" bestFit="1" customWidth="1"/>
    <col min="30" max="32" width="8.26953125" bestFit="1" customWidth="1"/>
    <col min="33" max="34" width="5.26953125" bestFit="1" customWidth="1"/>
    <col min="35" max="35" width="7.26953125" bestFit="1" customWidth="1"/>
    <col min="36" max="36" width="8.26953125" bestFit="1" customWidth="1"/>
    <col min="37" max="37" width="5.26953125" bestFit="1" customWidth="1"/>
    <col min="38" max="39" width="8.26953125" bestFit="1" customWidth="1"/>
    <col min="40" max="40" width="7.26953125" bestFit="1" customWidth="1"/>
    <col min="41" max="41" width="8.26953125" bestFit="1" customWidth="1"/>
    <col min="42" max="42" width="7.26953125" bestFit="1" customWidth="1"/>
    <col min="43" max="43" width="5.26953125" bestFit="1" customWidth="1"/>
    <col min="44" max="44" width="7.26953125" bestFit="1" customWidth="1"/>
    <col min="45" max="46" width="8.26953125" bestFit="1" customWidth="1"/>
    <col min="47" max="47" width="7.26953125" bestFit="1" customWidth="1"/>
    <col min="48" max="48" width="5.26953125" bestFit="1" customWidth="1"/>
    <col min="49" max="49" width="7.26953125" bestFit="1" customWidth="1"/>
    <col min="50" max="51" width="8.26953125" bestFit="1" customWidth="1"/>
    <col min="52" max="52" width="5.26953125" bestFit="1" customWidth="1"/>
    <col min="53" max="53" width="1.6796875" bestFit="1" customWidth="1"/>
    <col min="54" max="54" width="5.6796875" bestFit="1" customWidth="1"/>
    <col min="55" max="58" width="6.6796875" bestFit="1" customWidth="1"/>
    <col min="59" max="60" width="5.6796875" bestFit="1" customWidth="1"/>
    <col min="61" max="64" width="6.6796875" bestFit="1" customWidth="1"/>
    <col min="65" max="65" width="7.6796875" bestFit="1" customWidth="1"/>
    <col min="66" max="66" width="5.6796875" bestFit="1" customWidth="1"/>
    <col min="67" max="68" width="6.6796875" bestFit="1" customWidth="1"/>
    <col min="69" max="70" width="5.6796875" bestFit="1" customWidth="1"/>
    <col min="71" max="72" width="6.6796875" bestFit="1" customWidth="1"/>
    <col min="73" max="73" width="7.6796875" bestFit="1" customWidth="1"/>
    <col min="74" max="74" width="4.6796875" bestFit="1" customWidth="1"/>
    <col min="75" max="75" width="7.6796875" bestFit="1" customWidth="1"/>
    <col min="76" max="79" width="6.6796875" bestFit="1" customWidth="1"/>
    <col min="80" max="80" width="4.6796875" bestFit="1" customWidth="1"/>
    <col min="81" max="83" width="7.6796875" bestFit="1" customWidth="1"/>
    <col min="84" max="84" width="8.6796875" bestFit="1" customWidth="1"/>
    <col min="85" max="85" width="6.6796875" bestFit="1" customWidth="1"/>
    <col min="86" max="86" width="7.6796875" bestFit="1" customWidth="1"/>
    <col min="87" max="87" width="4.6796875" bestFit="1" customWidth="1"/>
    <col min="88" max="88" width="6.6796875" bestFit="1" customWidth="1"/>
    <col min="89" max="89" width="7.6796875" bestFit="1" customWidth="1"/>
    <col min="90" max="90" width="4.6796875" bestFit="1" customWidth="1"/>
    <col min="91" max="93" width="7.6796875" bestFit="1" customWidth="1"/>
    <col min="94" max="95" width="4.6796875" bestFit="1" customWidth="1"/>
    <col min="96" max="97" width="7.6796875" bestFit="1" customWidth="1"/>
    <col min="98" max="100" width="4.6796875" bestFit="1" customWidth="1"/>
    <col min="101" max="101" width="7.6796875" bestFit="1" customWidth="1"/>
    <col min="102" max="102" width="4.6796875" bestFit="1" customWidth="1"/>
    <col min="103" max="103" width="7.6796875" bestFit="1" customWidth="1"/>
    <col min="104" max="105" width="6.6796875" bestFit="1" customWidth="1"/>
    <col min="106" max="106" width="4.6796875" bestFit="1" customWidth="1"/>
    <col min="107" max="107" width="6.6796875" bestFit="1" customWidth="1"/>
    <col min="108" max="108" width="4.6796875" bestFit="1" customWidth="1"/>
    <col min="109" max="109" width="7.6796875" bestFit="1" customWidth="1"/>
    <col min="110" max="110" width="6.6796875" bestFit="1" customWidth="1"/>
    <col min="111" max="111" width="4.6796875" bestFit="1" customWidth="1"/>
    <col min="112" max="112" width="6.6796875" bestFit="1" customWidth="1"/>
    <col min="113" max="115" width="7.6796875" bestFit="1" customWidth="1"/>
    <col min="116" max="116" width="6.6796875" bestFit="1" customWidth="1"/>
    <col min="117" max="117" width="7.6796875" bestFit="1" customWidth="1"/>
    <col min="118" max="119" width="6.6796875" bestFit="1" customWidth="1"/>
    <col min="120" max="120" width="4.6796875" bestFit="1" customWidth="1"/>
    <col min="121" max="123" width="7.6796875" bestFit="1" customWidth="1"/>
    <col min="124" max="124" width="6.6796875" bestFit="1" customWidth="1"/>
    <col min="125" max="130" width="7.6796875" bestFit="1" customWidth="1"/>
    <col min="131" max="131" width="6.6796875" bestFit="1" customWidth="1"/>
    <col min="132" max="132" width="7.6796875" bestFit="1" customWidth="1"/>
    <col min="133" max="135" width="4.6796875" bestFit="1" customWidth="1"/>
    <col min="136" max="137" width="7.6796875" bestFit="1" customWidth="1"/>
    <col min="138" max="138" width="6.6796875" bestFit="1" customWidth="1"/>
    <col min="139" max="139" width="7.6796875" bestFit="1" customWidth="1"/>
    <col min="140" max="140" width="4.6796875" bestFit="1" customWidth="1"/>
    <col min="141" max="142" width="7.6796875" bestFit="1" customWidth="1"/>
    <col min="143" max="143" width="6.6796875" bestFit="1" customWidth="1"/>
    <col min="144" max="144" width="7.6796875" bestFit="1" customWidth="1"/>
    <col min="145" max="145" width="4.6796875" bestFit="1" customWidth="1"/>
    <col min="146" max="148" width="6.6796875" bestFit="1" customWidth="1"/>
    <col min="149" max="149" width="7.6796875" bestFit="1" customWidth="1"/>
    <col min="150" max="150" width="4.6796875" bestFit="1" customWidth="1"/>
    <col min="151" max="151" width="7.6796875" bestFit="1" customWidth="1"/>
    <col min="152" max="152" width="6.6796875" bestFit="1" customWidth="1"/>
    <col min="153" max="155" width="7.6796875" bestFit="1" customWidth="1"/>
    <col min="156" max="156" width="6.6796875" bestFit="1" customWidth="1"/>
    <col min="157" max="157" width="4.6796875" bestFit="1" customWidth="1"/>
    <col min="158" max="159" width="7.6796875" bestFit="1" customWidth="1"/>
    <col min="160" max="160" width="4.6796875" bestFit="1" customWidth="1"/>
    <col min="161" max="161" width="7.6796875" bestFit="1" customWidth="1"/>
    <col min="162" max="162" width="6.6796875" bestFit="1" customWidth="1"/>
    <col min="163" max="164" width="7.6796875" bestFit="1" customWidth="1"/>
    <col min="165" max="167" width="6.6796875" bestFit="1" customWidth="1"/>
    <col min="168" max="168" width="4.6796875" bestFit="1" customWidth="1"/>
    <col min="169" max="170" width="7.6796875" bestFit="1" customWidth="1"/>
    <col min="171" max="171" width="6.6796875" bestFit="1" customWidth="1"/>
    <col min="172" max="175" width="7.6796875" bestFit="1" customWidth="1"/>
    <col min="176" max="176" width="6.6796875" bestFit="1" customWidth="1"/>
    <col min="177" max="178" width="7.6796875" bestFit="1" customWidth="1"/>
    <col min="179" max="179" width="4.6796875" bestFit="1" customWidth="1"/>
    <col min="180" max="181" width="7.6796875" bestFit="1" customWidth="1"/>
    <col min="182" max="182" width="4.6796875" bestFit="1" customWidth="1"/>
    <col min="183" max="184" width="6.6796875" bestFit="1" customWidth="1"/>
    <col min="185" max="185" width="7.6796875" bestFit="1" customWidth="1"/>
    <col min="186" max="186" width="6.6796875" bestFit="1" customWidth="1"/>
    <col min="187" max="187" width="4.6796875" bestFit="1" customWidth="1"/>
    <col min="188" max="189" width="7.6796875" bestFit="1" customWidth="1"/>
    <col min="190" max="190" width="4.6796875" bestFit="1" customWidth="1"/>
    <col min="191" max="191" width="7.6796875" bestFit="1" customWidth="1"/>
    <col min="192" max="192" width="6.6796875" bestFit="1" customWidth="1"/>
    <col min="193" max="194" width="7.6796875" bestFit="1" customWidth="1"/>
    <col min="195" max="195" width="4.6796875" bestFit="1" customWidth="1"/>
    <col min="196" max="197" width="7.6796875" bestFit="1" customWidth="1"/>
    <col min="198" max="198" width="6.6796875" bestFit="1" customWidth="1"/>
    <col min="199" max="199" width="7.6796875" bestFit="1" customWidth="1"/>
    <col min="200" max="202" width="6.6796875" bestFit="1" customWidth="1"/>
    <col min="203" max="203" width="4.6796875" bestFit="1" customWidth="1"/>
    <col min="204" max="204" width="6.6796875" bestFit="1" customWidth="1"/>
    <col min="205" max="205" width="8.6796875" bestFit="1" customWidth="1"/>
    <col min="206" max="206" width="6.6796875" bestFit="1" customWidth="1"/>
    <col min="207" max="208" width="4.6796875" bestFit="1" customWidth="1"/>
    <col min="209" max="209" width="6.6796875" bestFit="1" customWidth="1"/>
    <col min="210" max="210" width="4.6796875" bestFit="1" customWidth="1"/>
    <col min="211" max="212" width="7.6796875" bestFit="1" customWidth="1"/>
    <col min="213" max="213" width="8.6796875" bestFit="1" customWidth="1"/>
    <col min="214" max="215" width="6.6796875" bestFit="1" customWidth="1"/>
    <col min="216" max="218" width="4.6796875" bestFit="1" customWidth="1"/>
    <col min="219" max="219" width="7.6796875" bestFit="1" customWidth="1"/>
    <col min="220" max="220" width="6.6796875" bestFit="1" customWidth="1"/>
    <col min="221" max="221" width="7.6796875" bestFit="1" customWidth="1"/>
    <col min="222" max="222" width="5.6796875" bestFit="1" customWidth="1"/>
    <col min="223" max="223" width="6.6796875" bestFit="1" customWidth="1"/>
    <col min="224" max="224" width="8.6796875" bestFit="1" customWidth="1"/>
    <col min="225" max="225" width="6.6796875" bestFit="1" customWidth="1"/>
    <col min="226" max="226" width="7.6796875" bestFit="1" customWidth="1"/>
    <col min="227" max="227" width="5.6796875" bestFit="1" customWidth="1"/>
    <col min="228" max="228" width="6.6796875" bestFit="1" customWidth="1"/>
    <col min="229" max="229" width="7.6796875" bestFit="1" customWidth="1"/>
    <col min="230" max="230" width="4.6796875" bestFit="1" customWidth="1"/>
    <col min="231" max="231" width="6.6796875" bestFit="1" customWidth="1"/>
    <col min="232" max="232" width="4.6796875" bestFit="1" customWidth="1"/>
    <col min="233" max="233" width="7.6796875" bestFit="1" customWidth="1"/>
    <col min="234" max="234" width="5.6796875" bestFit="1" customWidth="1"/>
    <col min="235" max="235" width="7.6796875" bestFit="1" customWidth="1"/>
    <col min="236" max="236" width="6.6796875" bestFit="1" customWidth="1"/>
    <col min="237" max="237" width="7.6796875" bestFit="1" customWidth="1"/>
    <col min="238" max="238" width="4.6796875" bestFit="1" customWidth="1"/>
    <col min="239" max="239" width="8.6796875" bestFit="1" customWidth="1"/>
    <col min="240" max="240" width="6.6796875" bestFit="1" customWidth="1"/>
    <col min="241" max="241" width="7.6796875" bestFit="1" customWidth="1"/>
    <col min="242" max="242" width="4.6796875" bestFit="1" customWidth="1"/>
    <col min="243" max="245" width="6.6796875" bestFit="1" customWidth="1"/>
    <col min="246" max="247" width="7.6796875" bestFit="1" customWidth="1"/>
    <col min="248" max="248" width="6.6796875" bestFit="1" customWidth="1"/>
    <col min="249" max="249" width="5.6796875" bestFit="1" customWidth="1"/>
    <col min="250" max="250" width="4.6796875" bestFit="1" customWidth="1"/>
    <col min="251" max="251" width="6.6796875" bestFit="1" customWidth="1"/>
    <col min="252" max="253" width="4.6796875" bestFit="1" customWidth="1"/>
    <col min="254" max="254" width="7.6796875" bestFit="1" customWidth="1"/>
    <col min="255" max="255" width="4.6796875" bestFit="1" customWidth="1"/>
    <col min="256" max="256" width="7.6796875" bestFit="1" customWidth="1"/>
    <col min="257" max="257" width="6.6796875" bestFit="1" customWidth="1"/>
    <col min="258" max="258" width="4.6796875" bestFit="1" customWidth="1"/>
    <col min="259" max="259" width="6.6796875" bestFit="1" customWidth="1"/>
    <col min="260" max="260" width="8.6796875" bestFit="1" customWidth="1"/>
    <col min="261" max="262" width="6.6796875" bestFit="1" customWidth="1"/>
    <col min="263" max="263" width="7.6796875" bestFit="1" customWidth="1"/>
    <col min="264" max="264" width="4.6796875" bestFit="1" customWidth="1"/>
    <col min="265" max="265" width="7.6796875" bestFit="1" customWidth="1"/>
    <col min="266" max="266" width="4.6796875" bestFit="1" customWidth="1"/>
    <col min="267" max="267" width="6.6796875" bestFit="1" customWidth="1"/>
    <col min="268" max="268" width="4.6796875" bestFit="1" customWidth="1"/>
    <col min="269" max="270" width="6.6796875" bestFit="1" customWidth="1"/>
    <col min="271" max="271" width="8.6796875" bestFit="1" customWidth="1"/>
    <col min="272" max="273" width="7.6796875" bestFit="1" customWidth="1"/>
    <col min="274" max="274" width="4.6796875" bestFit="1" customWidth="1"/>
    <col min="275" max="275" width="7.6796875" bestFit="1" customWidth="1"/>
    <col min="276" max="276" width="6.6796875" bestFit="1" customWidth="1"/>
    <col min="277" max="277" width="5.6796875" bestFit="1" customWidth="1"/>
    <col min="278" max="278" width="6.6796875" bestFit="1" customWidth="1"/>
    <col min="279" max="279" width="8.6796875" bestFit="1" customWidth="1"/>
    <col min="280" max="283" width="6.6796875" bestFit="1" customWidth="1"/>
    <col min="284" max="284" width="4.6796875" bestFit="1" customWidth="1"/>
    <col min="285" max="286" width="6.6796875" bestFit="1" customWidth="1"/>
    <col min="287" max="287" width="8.6796875" bestFit="1" customWidth="1"/>
    <col min="288" max="288" width="5.6796875" bestFit="1" customWidth="1"/>
    <col min="289" max="289" width="8.6796875" bestFit="1" customWidth="1"/>
    <col min="290" max="290" width="9.6796875" bestFit="1" customWidth="1"/>
    <col min="291" max="291" width="7.6796875" bestFit="1" customWidth="1"/>
    <col min="292" max="292" width="5.6796875" bestFit="1" customWidth="1"/>
    <col min="293" max="293" width="7.6796875" bestFit="1" customWidth="1"/>
    <col min="294" max="295" width="5.6796875" bestFit="1" customWidth="1"/>
    <col min="296" max="296" width="7.6796875" bestFit="1" customWidth="1"/>
    <col min="297" max="297" width="5.6796875" bestFit="1" customWidth="1"/>
    <col min="298" max="299" width="7.6796875" bestFit="1" customWidth="1"/>
    <col min="300" max="301" width="5.6796875" bestFit="1" customWidth="1"/>
    <col min="302" max="302" width="7.6796875" bestFit="1" customWidth="1"/>
    <col min="303" max="303" width="8.6796875" bestFit="1" customWidth="1"/>
    <col min="304" max="305" width="7.6796875" bestFit="1" customWidth="1"/>
    <col min="306" max="307" width="5.6796875" bestFit="1" customWidth="1"/>
    <col min="308" max="309" width="8.6796875" bestFit="1" customWidth="1"/>
    <col min="310" max="310" width="7.6796875" bestFit="1" customWidth="1"/>
    <col min="311" max="311" width="5.6796875" bestFit="1" customWidth="1"/>
    <col min="312" max="312" width="8.6796875" bestFit="1" customWidth="1"/>
    <col min="313" max="313" width="9.6796875" bestFit="1" customWidth="1"/>
    <col min="314" max="314" width="7.6796875" bestFit="1" customWidth="1"/>
    <col min="315" max="317" width="5.6796875" bestFit="1" customWidth="1"/>
    <col min="318" max="319" width="7.6796875" bestFit="1" customWidth="1"/>
    <col min="320" max="320" width="5.6796875" bestFit="1" customWidth="1"/>
    <col min="321" max="322" width="7.6796875" bestFit="1" customWidth="1"/>
    <col min="323" max="323" width="5.6796875" bestFit="1" customWidth="1"/>
    <col min="324" max="324" width="7.6796875" bestFit="1" customWidth="1"/>
    <col min="325" max="327" width="5.6796875" bestFit="1" customWidth="1"/>
    <col min="328" max="328" width="7.6796875" bestFit="1" customWidth="1"/>
    <col min="329" max="329" width="5.6796875" bestFit="1" customWidth="1"/>
    <col min="330" max="330" width="7.6796875" bestFit="1" customWidth="1"/>
    <col min="331" max="332" width="5.6796875" bestFit="1" customWidth="1"/>
    <col min="333" max="333" width="8.6796875" bestFit="1" customWidth="1"/>
    <col min="334" max="334" width="7.6796875" bestFit="1" customWidth="1"/>
    <col min="335" max="335" width="8.6796875" bestFit="1" customWidth="1"/>
    <col min="336" max="337" width="7.6796875" bestFit="1" customWidth="1"/>
    <col min="338" max="341" width="5.6796875" bestFit="1" customWidth="1"/>
    <col min="342" max="342" width="8.6796875" bestFit="1" customWidth="1"/>
    <col min="343" max="343" width="5.6796875" bestFit="1" customWidth="1"/>
    <col min="344" max="344" width="7.6796875" bestFit="1" customWidth="1"/>
    <col min="345" max="345" width="5.6796875" bestFit="1" customWidth="1"/>
    <col min="346" max="346" width="8.6796875" bestFit="1" customWidth="1"/>
    <col min="347" max="347" width="7.6796875" bestFit="1" customWidth="1"/>
    <col min="348" max="348" width="8.6796875" bestFit="1" customWidth="1"/>
    <col min="349" max="349" width="7.6796875" bestFit="1" customWidth="1"/>
    <col min="350" max="351" width="8.6796875" bestFit="1" customWidth="1"/>
    <col min="352" max="352" width="7.6796875" bestFit="1" customWidth="1"/>
    <col min="353" max="353" width="5.6796875" bestFit="1" customWidth="1"/>
    <col min="354" max="354" width="7.6796875" bestFit="1" customWidth="1"/>
    <col min="355" max="355" width="5.6796875" bestFit="1" customWidth="1"/>
    <col min="356" max="357" width="7.6796875" bestFit="1" customWidth="1"/>
    <col min="358" max="358" width="8.6796875" bestFit="1" customWidth="1"/>
    <col min="359" max="360" width="5.6796875" bestFit="1" customWidth="1"/>
    <col min="361" max="361" width="7.6796875" bestFit="1" customWidth="1"/>
    <col min="362" max="362" width="8.6796875" bestFit="1" customWidth="1"/>
    <col min="363" max="363" width="5.6796875" bestFit="1" customWidth="1"/>
    <col min="364" max="365" width="8.6796875" bestFit="1" customWidth="1"/>
    <col min="366" max="366" width="5.6796875" bestFit="1" customWidth="1"/>
    <col min="367" max="367" width="8.6796875" bestFit="1" customWidth="1"/>
    <col min="368" max="369" width="5.6796875" bestFit="1" customWidth="1"/>
    <col min="370" max="370" width="8.6796875" bestFit="1" customWidth="1"/>
    <col min="371" max="371" width="7.6796875" bestFit="1" customWidth="1"/>
    <col min="372" max="372" width="5.6796875" bestFit="1" customWidth="1"/>
    <col min="373" max="373" width="7.6796875" bestFit="1" customWidth="1"/>
    <col min="374" max="374" width="5.6796875" bestFit="1" customWidth="1"/>
    <col min="375" max="376" width="8.6796875" bestFit="1" customWidth="1"/>
    <col min="377" max="377" width="5.6796875" bestFit="1" customWidth="1"/>
    <col min="378" max="378" width="7.6796875" bestFit="1" customWidth="1"/>
    <col min="379" max="380" width="5.6796875" bestFit="1" customWidth="1"/>
    <col min="381" max="381" width="8.6796875" bestFit="1" customWidth="1"/>
    <col min="382" max="382" width="7.6796875" bestFit="1" customWidth="1"/>
    <col min="383" max="383" width="8.6796875" bestFit="1" customWidth="1"/>
    <col min="384" max="384" width="7.6796875" bestFit="1" customWidth="1"/>
    <col min="385" max="386" width="5.6796875" bestFit="1" customWidth="1"/>
    <col min="387" max="387" width="8.6796875" bestFit="1" customWidth="1"/>
    <col min="388" max="389" width="7.6796875" bestFit="1" customWidth="1"/>
    <col min="390" max="390" width="8.6796875" bestFit="1" customWidth="1"/>
    <col min="391" max="391" width="7.6796875" bestFit="1" customWidth="1"/>
    <col min="392" max="393" width="5.6796875" bestFit="1" customWidth="1"/>
    <col min="394" max="395" width="7.6796875" bestFit="1" customWidth="1"/>
    <col min="396" max="396" width="5.6796875" bestFit="1" customWidth="1"/>
    <col min="397" max="398" width="7.6796875" bestFit="1" customWidth="1"/>
    <col min="399" max="399" width="8.6796875" bestFit="1" customWidth="1"/>
    <col min="400" max="401" width="5.6796875" bestFit="1" customWidth="1"/>
    <col min="402" max="403" width="7.6796875" bestFit="1" customWidth="1"/>
    <col min="404" max="405" width="5.6796875" bestFit="1" customWidth="1"/>
    <col min="406" max="406" width="8.6796875" bestFit="1" customWidth="1"/>
    <col min="407" max="407" width="5.6796875" bestFit="1" customWidth="1"/>
    <col min="408" max="408" width="7.6796875" bestFit="1" customWidth="1"/>
    <col min="409" max="410" width="8.6796875" bestFit="1" customWidth="1"/>
    <col min="411" max="411" width="5.6796875" bestFit="1" customWidth="1"/>
    <col min="412" max="412" width="7.6796875" bestFit="1" customWidth="1"/>
    <col min="413" max="413" width="5.6796875" bestFit="1" customWidth="1"/>
    <col min="414" max="415" width="8.6796875" bestFit="1" customWidth="1"/>
    <col min="416" max="419" width="5.6796875" bestFit="1" customWidth="1"/>
    <col min="420" max="420" width="7.6796875" bestFit="1" customWidth="1"/>
    <col min="421" max="421" width="5.6796875" bestFit="1" customWidth="1"/>
    <col min="422" max="422" width="8.6796875" bestFit="1" customWidth="1"/>
    <col min="423" max="424" width="5.6796875" bestFit="1" customWidth="1"/>
    <col min="425" max="425" width="7.6796875" bestFit="1" customWidth="1"/>
    <col min="426" max="426" width="5.6796875" bestFit="1" customWidth="1"/>
    <col min="427" max="427" width="7.6796875" bestFit="1" customWidth="1"/>
    <col min="428" max="431" width="5.6796875" bestFit="1" customWidth="1"/>
    <col min="432" max="432" width="8.6796875" bestFit="1" customWidth="1"/>
    <col min="433" max="433" width="5.6796875" bestFit="1" customWidth="1"/>
    <col min="434" max="434" width="7.6796875" bestFit="1" customWidth="1"/>
    <col min="435" max="441" width="5.6796875" bestFit="1" customWidth="1"/>
    <col min="442" max="442" width="8.6796875" bestFit="1" customWidth="1"/>
    <col min="443" max="447" width="5.6796875" bestFit="1" customWidth="1"/>
    <col min="448" max="449" width="7.6796875" bestFit="1" customWidth="1"/>
    <col min="450" max="460" width="5.6796875" bestFit="1" customWidth="1"/>
    <col min="461" max="461" width="7.6796875" bestFit="1" customWidth="1"/>
    <col min="462" max="464" width="5.6796875" bestFit="1" customWidth="1"/>
    <col min="465" max="465" width="8.6796875" bestFit="1" customWidth="1"/>
    <col min="466" max="477" width="5.6796875" bestFit="1" customWidth="1"/>
    <col min="478" max="478" width="6.6796875" bestFit="1" customWidth="1"/>
    <col min="479" max="487" width="5.6796875" bestFit="1" customWidth="1"/>
    <col min="488" max="489" width="6.6796875" bestFit="1" customWidth="1"/>
    <col min="490" max="492" width="5.6796875" bestFit="1" customWidth="1"/>
    <col min="493" max="494" width="7.6796875" bestFit="1" customWidth="1"/>
    <col min="495" max="495" width="5.6796875" bestFit="1" customWidth="1"/>
    <col min="496" max="496" width="7.6796875" bestFit="1" customWidth="1"/>
    <col min="497" max="497" width="5.6796875" bestFit="1" customWidth="1"/>
    <col min="498" max="498" width="6.6796875" bestFit="1" customWidth="1"/>
    <col min="499" max="501" width="5.6796875" bestFit="1" customWidth="1"/>
    <col min="502" max="502" width="8.6796875" bestFit="1" customWidth="1"/>
    <col min="503" max="504" width="5.6796875" bestFit="1" customWidth="1"/>
    <col min="505" max="505" width="7.6796875" bestFit="1" customWidth="1"/>
    <col min="506" max="506" width="8.6796875" bestFit="1" customWidth="1"/>
    <col min="507" max="508" width="6.6796875" bestFit="1" customWidth="1"/>
    <col min="509" max="510" width="7.6796875" bestFit="1" customWidth="1"/>
    <col min="511" max="512" width="6.6796875" bestFit="1" customWidth="1"/>
    <col min="513" max="513" width="7.6796875" bestFit="1" customWidth="1"/>
    <col min="514" max="515" width="5.6796875" bestFit="1" customWidth="1"/>
    <col min="516" max="516" width="7.6796875" bestFit="1" customWidth="1"/>
    <col min="517" max="517" width="6.6796875" bestFit="1" customWidth="1"/>
    <col min="518" max="518" width="9.6796875" bestFit="1" customWidth="1"/>
    <col min="519" max="522" width="6.6796875" bestFit="1" customWidth="1"/>
    <col min="523" max="523" width="8.6796875" bestFit="1" customWidth="1"/>
    <col min="524" max="525" width="6.6796875" bestFit="1" customWidth="1"/>
    <col min="526" max="526" width="9.6796875" bestFit="1" customWidth="1"/>
    <col min="527" max="527" width="6.6796875" bestFit="1" customWidth="1"/>
    <col min="528" max="528" width="8.6796875" bestFit="1" customWidth="1"/>
    <col min="529" max="532" width="6.6796875" bestFit="1" customWidth="1"/>
    <col min="533" max="534" width="8.6796875" bestFit="1" customWidth="1"/>
    <col min="535" max="542" width="6.6796875" bestFit="1" customWidth="1"/>
    <col min="543" max="543" width="8.6796875" bestFit="1" customWidth="1"/>
    <col min="544" max="544" width="6.6796875" bestFit="1" customWidth="1"/>
    <col min="545" max="545" width="8.6796875" bestFit="1" customWidth="1"/>
    <col min="546" max="551" width="6.6796875" bestFit="1" customWidth="1"/>
    <col min="552" max="552" width="8.6796875" bestFit="1" customWidth="1"/>
    <col min="553" max="558" width="6.6796875" bestFit="1" customWidth="1"/>
    <col min="559" max="559" width="11.6796875" bestFit="1" customWidth="1"/>
  </cols>
  <sheetData>
    <row r="3" spans="1:2" x14ac:dyDescent="0.6">
      <c r="A3" s="53" t="s">
        <v>1</v>
      </c>
      <c r="B3" s="54" t="s">
        <v>66</v>
      </c>
    </row>
    <row r="4" spans="1:2" x14ac:dyDescent="0.6">
      <c r="A4" s="17" t="s">
        <v>38</v>
      </c>
      <c r="B4" s="39">
        <v>26415255.509999998</v>
      </c>
    </row>
    <row r="5" spans="1:2" x14ac:dyDescent="0.6">
      <c r="A5" s="47" t="s">
        <v>36</v>
      </c>
      <c r="B5" s="39">
        <v>4484000.03</v>
      </c>
    </row>
    <row r="6" spans="1:2" x14ac:dyDescent="0.6">
      <c r="A6" s="47" t="s">
        <v>37</v>
      </c>
      <c r="B6" s="39">
        <v>9295611.0999999959</v>
      </c>
    </row>
    <row r="7" spans="1:2" x14ac:dyDescent="0.6">
      <c r="A7" s="47" t="s">
        <v>43</v>
      </c>
      <c r="B7" s="39">
        <v>7267203.2999999998</v>
      </c>
    </row>
    <row r="8" spans="1:2" x14ac:dyDescent="0.6">
      <c r="A8" s="47" t="s">
        <v>27</v>
      </c>
      <c r="B8" s="39">
        <v>5368441.08</v>
      </c>
    </row>
    <row r="9" spans="1:2" x14ac:dyDescent="0.6">
      <c r="A9" s="17" t="s">
        <v>21</v>
      </c>
      <c r="B9" s="39">
        <v>91401225.950000003</v>
      </c>
    </row>
    <row r="10" spans="1:2" x14ac:dyDescent="0.6">
      <c r="A10" s="47" t="s">
        <v>20</v>
      </c>
      <c r="B10" s="39">
        <v>6607761.6800000006</v>
      </c>
    </row>
    <row r="11" spans="1:2" x14ac:dyDescent="0.6">
      <c r="A11" s="47" t="s">
        <v>41</v>
      </c>
      <c r="B11" s="39">
        <v>6370616.9900000002</v>
      </c>
    </row>
    <row r="12" spans="1:2" x14ac:dyDescent="0.6">
      <c r="A12" s="47" t="s">
        <v>29</v>
      </c>
      <c r="B12" s="39">
        <v>5586859.8699999992</v>
      </c>
    </row>
    <row r="13" spans="1:2" x14ac:dyDescent="0.6">
      <c r="A13" s="47" t="s">
        <v>46</v>
      </c>
      <c r="B13" s="39">
        <v>6964775.0700000003</v>
      </c>
    </row>
    <row r="14" spans="1:2" x14ac:dyDescent="0.6">
      <c r="A14" s="47" t="s">
        <v>49</v>
      </c>
      <c r="B14" s="39">
        <v>6210211.0600000005</v>
      </c>
    </row>
    <row r="15" spans="1:2" x14ac:dyDescent="0.6">
      <c r="A15" s="47" t="s">
        <v>25</v>
      </c>
      <c r="B15" s="39">
        <v>9535939.4199999962</v>
      </c>
    </row>
    <row r="16" spans="1:2" x14ac:dyDescent="0.6">
      <c r="A16" s="47" t="s">
        <v>32</v>
      </c>
      <c r="B16" s="39">
        <v>8102920.1800000016</v>
      </c>
    </row>
    <row r="17" spans="1:2" x14ac:dyDescent="0.6">
      <c r="A17" s="47" t="s">
        <v>35</v>
      </c>
      <c r="B17" s="39">
        <v>5864622.4199999999</v>
      </c>
    </row>
    <row r="18" spans="1:2" x14ac:dyDescent="0.6">
      <c r="A18" s="47" t="s">
        <v>36</v>
      </c>
      <c r="B18" s="39">
        <v>6398697.2400000002</v>
      </c>
    </row>
    <row r="19" spans="1:2" x14ac:dyDescent="0.6">
      <c r="A19" s="47" t="s">
        <v>37</v>
      </c>
      <c r="B19" s="39">
        <v>12375819.919999994</v>
      </c>
    </row>
    <row r="20" spans="1:2" x14ac:dyDescent="0.6">
      <c r="A20" s="47" t="s">
        <v>43</v>
      </c>
      <c r="B20" s="39">
        <v>5384214.2000000002</v>
      </c>
    </row>
    <row r="21" spans="1:2" x14ac:dyDescent="0.6">
      <c r="A21" s="47" t="s">
        <v>27</v>
      </c>
      <c r="B21" s="39">
        <v>11998787.900000002</v>
      </c>
    </row>
    <row r="22" spans="1:2" x14ac:dyDescent="0.6">
      <c r="A22" s="17" t="s">
        <v>53</v>
      </c>
      <c r="B22" s="39">
        <v>117816481.45999999</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3DB9E-0DC7-4B16-95A7-B5C13ABEA8B2}">
  <dimension ref="B1:I21"/>
  <sheetViews>
    <sheetView tabSelected="1" zoomScale="51" zoomScaleNormal="100" workbookViewId="0">
      <selection activeCell="AD36" sqref="AD36"/>
    </sheetView>
  </sheetViews>
  <sheetFormatPr defaultRowHeight="13" x14ac:dyDescent="0.6"/>
  <cols>
    <col min="1" max="16384" width="8.7265625" style="45"/>
  </cols>
  <sheetData>
    <row r="1" spans="2:5" ht="44.75" x14ac:dyDescent="1.75">
      <c r="B1" s="42" t="s">
        <v>58</v>
      </c>
      <c r="C1" s="43"/>
      <c r="D1" s="44"/>
      <c r="E1" s="44"/>
    </row>
    <row r="2" spans="2:5" ht="18" x14ac:dyDescent="0.8">
      <c r="B2" s="67" t="s">
        <v>60</v>
      </c>
    </row>
    <row r="21" spans="9:9" x14ac:dyDescent="0.6">
      <c r="I21" s="46"/>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 dataset</vt:lpstr>
      <vt:lpstr>Cleaned dataset</vt:lpstr>
      <vt:lpstr>Statistics &amp; Regression</vt:lpstr>
      <vt:lpstr>Inputs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Yannick MPOYI</dc:creator>
  <cp:keywords/>
  <dc:description/>
  <cp:lastModifiedBy>Yannick MPOYI</cp:lastModifiedBy>
  <cp:revision/>
  <dcterms:created xsi:type="dcterms:W3CDTF">2024-10-02T07:42:44Z</dcterms:created>
  <dcterms:modified xsi:type="dcterms:W3CDTF">2024-10-28T12:53:16Z</dcterms:modified>
  <cp:category/>
  <cp:contentStatus/>
</cp:coreProperties>
</file>