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nger\Dropbox\IFMO\2 курс\4 семестр\Химия\"/>
    </mc:Choice>
  </mc:AlternateContent>
  <bookViews>
    <workbookView xWindow="0" yWindow="0" windowWidth="28800" windowHeight="137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32" i="1"/>
  <c r="D31" i="1"/>
  <c r="D30" i="1"/>
  <c r="D29" i="1"/>
  <c r="C32" i="1"/>
  <c r="C31" i="1"/>
  <c r="C30" i="1"/>
  <c r="B27" i="1"/>
  <c r="C27" i="1"/>
  <c r="C24" i="1"/>
  <c r="C23" i="1"/>
  <c r="C22" i="1"/>
  <c r="C21" i="1"/>
  <c r="C20" i="1"/>
  <c r="C19" i="1"/>
  <c r="C18" i="1"/>
  <c r="C17" i="1"/>
  <c r="C16" i="1"/>
  <c r="C11" i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<sst xmlns="http://schemas.openxmlformats.org/spreadsheetml/2006/main" count="14" uniqueCount="13">
  <si>
    <t>ртуть</t>
  </si>
  <si>
    <t>фиол</t>
  </si>
  <si>
    <t>син</t>
  </si>
  <si>
    <t>голуб</t>
  </si>
  <si>
    <t>зел</t>
  </si>
  <si>
    <t>желт</t>
  </si>
  <si>
    <t>нм</t>
  </si>
  <si>
    <t>дел</t>
  </si>
  <si>
    <t>водород</t>
  </si>
  <si>
    <t>неизв. Эл</t>
  </si>
  <si>
    <t>R</t>
  </si>
  <si>
    <t>h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</si>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</sst>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Градуировочный график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634711286089241"/>
                  <c:y val="-5.09259259259259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8013779527559048E-2"/>
                  <c:y val="7.40740740740739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801377952755911"/>
                  <c:y val="-6.018518518518518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0236001749781279E-2"/>
                  <c:y val="9.25925925925925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6999999999999998E-2"/>
                  <c:y val="1.851851851851851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0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Лист1!$E$2:$E$6</c:f>
              <c:numCache>
                <c:formatCode>General</c:formatCode>
                <c:ptCount val="5"/>
                <c:pt idx="0">
                  <c:v>1024</c:v>
                </c:pt>
                <c:pt idx="1">
                  <c:v>1558</c:v>
                </c:pt>
                <c:pt idx="2">
                  <c:v>2536</c:v>
                </c:pt>
                <c:pt idx="3">
                  <c:v>2634</c:v>
                </c:pt>
                <c:pt idx="4">
                  <c:v>2816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404.6</c:v>
                </c:pt>
                <c:pt idx="1">
                  <c:v>435.8</c:v>
                </c:pt>
                <c:pt idx="2">
                  <c:v>491.6</c:v>
                </c:pt>
                <c:pt idx="3">
                  <c:v>546.1</c:v>
                </c:pt>
                <c:pt idx="4">
                  <c:v>577</c:v>
                </c:pt>
              </c:numCache>
            </c:numRef>
          </c:yVal>
          <c:smooth val="1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-1793164704"/>
        <c:axId val="-1793165792"/>
      </c:scatterChart>
      <c:valAx>
        <c:axId val="-17931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Деления</a:t>
                </a:r>
                <a:r>
                  <a:rPr lang="ru-RU" baseline="0"/>
                  <a:t> барабана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3165792"/>
        <c:crosses val="autoZero"/>
        <c:crossBetween val="midCat"/>
      </c:valAx>
      <c:valAx>
        <c:axId val="-1793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волны, нм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31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3</xdr:row>
      <xdr:rowOff>61911</xdr:rowOff>
    </xdr:from>
    <xdr:to>
      <xdr:col>20</xdr:col>
      <xdr:colOff>142874</xdr:colOff>
      <xdr:row>31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20" sqref="C20"/>
    </sheetView>
  </sheetViews>
  <sheetFormatPr defaultRowHeight="15" x14ac:dyDescent="0.25"/>
  <cols>
    <col min="4" max="4" width="12" bestFit="1" customWidth="1"/>
  </cols>
  <sheetData>
    <row r="1" spans="1:5" x14ac:dyDescent="0.25">
      <c r="D1" t="s">
        <v>6</v>
      </c>
      <c r="E1" t="s">
        <v>7</v>
      </c>
    </row>
    <row r="2" spans="1:5" x14ac:dyDescent="0.25">
      <c r="B2" s="1" t="s">
        <v>0</v>
      </c>
      <c r="C2" t="s">
        <v>1</v>
      </c>
      <c r="D2">
        <v>404.6</v>
      </c>
      <c r="E2">
        <v>1024</v>
      </c>
    </row>
    <row r="3" spans="1:5" x14ac:dyDescent="0.25">
      <c r="B3" s="1"/>
      <c r="C3" t="s">
        <v>2</v>
      </c>
      <c r="D3">
        <v>435.8</v>
      </c>
      <c r="E3">
        <v>1558</v>
      </c>
    </row>
    <row r="4" spans="1:5" x14ac:dyDescent="0.25">
      <c r="B4" s="1"/>
      <c r="C4" t="s">
        <v>3</v>
      </c>
      <c r="D4">
        <v>491.6</v>
      </c>
      <c r="E4">
        <v>2536</v>
      </c>
    </row>
    <row r="5" spans="1:5" x14ac:dyDescent="0.25">
      <c r="B5" s="1"/>
      <c r="C5" t="s">
        <v>4</v>
      </c>
      <c r="D5">
        <v>546.1</v>
      </c>
      <c r="E5">
        <v>2634</v>
      </c>
    </row>
    <row r="6" spans="1:5" x14ac:dyDescent="0.25">
      <c r="B6" s="1"/>
      <c r="C6" t="s">
        <v>5</v>
      </c>
      <c r="D6">
        <v>577</v>
      </c>
      <c r="E6">
        <v>2816</v>
      </c>
    </row>
    <row r="10" spans="1:5" x14ac:dyDescent="0.25">
      <c r="B10">
        <v>0</v>
      </c>
      <c r="C10">
        <f>8*POWER(10, -8)*B10*B10*B10-0.0004*B10*B10+0.7079*B10+26.589</f>
        <v>26.588999999999999</v>
      </c>
    </row>
    <row r="11" spans="1:5" x14ac:dyDescent="0.25">
      <c r="B11">
        <v>1024</v>
      </c>
      <c r="C11">
        <f t="shared" ref="C11:C24" si="0">8*POWER(10, -8)*B11*B11*B11-0.0004*B11*B11+0.7079*B11+26.589</f>
        <v>417.94754591999998</v>
      </c>
    </row>
    <row r="12" spans="1:5" x14ac:dyDescent="0.25">
      <c r="B12">
        <v>1558</v>
      </c>
      <c r="C12">
        <f t="shared" si="0"/>
        <v>461.09824895999981</v>
      </c>
    </row>
    <row r="13" spans="1:5" x14ac:dyDescent="0.25">
      <c r="B13">
        <v>2536</v>
      </c>
      <c r="C13">
        <f t="shared" si="0"/>
        <v>554.08633247999978</v>
      </c>
    </row>
    <row r="14" spans="1:5" x14ac:dyDescent="0.25">
      <c r="B14">
        <v>2634</v>
      </c>
      <c r="C14">
        <f t="shared" si="0"/>
        <v>577.98128831999998</v>
      </c>
    </row>
    <row r="15" spans="1:5" x14ac:dyDescent="0.25">
      <c r="B15">
        <v>2818</v>
      </c>
      <c r="C15">
        <f t="shared" si="0"/>
        <v>635.24859456000013</v>
      </c>
    </row>
    <row r="16" spans="1:5" x14ac:dyDescent="0.25">
      <c r="A16" t="s">
        <v>8</v>
      </c>
      <c r="B16">
        <v>950</v>
      </c>
      <c r="C16">
        <f t="shared" si="0"/>
        <v>406.68400000000003</v>
      </c>
    </row>
    <row r="17" spans="1:5" x14ac:dyDescent="0.25">
      <c r="B17">
        <v>1490</v>
      </c>
      <c r="C17">
        <f t="shared" si="0"/>
        <v>457.95591999999994</v>
      </c>
    </row>
    <row r="18" spans="1:5" x14ac:dyDescent="0.25">
      <c r="B18">
        <v>2090</v>
      </c>
      <c r="C18">
        <f t="shared" si="0"/>
        <v>489.20631999999972</v>
      </c>
    </row>
    <row r="19" spans="1:5" x14ac:dyDescent="0.25">
      <c r="B19">
        <v>3070</v>
      </c>
      <c r="C19">
        <f t="shared" si="0"/>
        <v>744.63743999999951</v>
      </c>
    </row>
    <row r="20" spans="1:5" x14ac:dyDescent="0.25">
      <c r="A20" t="s">
        <v>9</v>
      </c>
      <c r="B20">
        <v>1820</v>
      </c>
      <c r="C20">
        <f t="shared" si="0"/>
        <v>472.29243999999989</v>
      </c>
    </row>
    <row r="21" spans="1:5" x14ac:dyDescent="0.25">
      <c r="B21">
        <v>2230</v>
      </c>
      <c r="C21">
        <f t="shared" si="0"/>
        <v>503.21136000000007</v>
      </c>
    </row>
    <row r="22" spans="1:5" x14ac:dyDescent="0.25">
      <c r="B22">
        <v>2570</v>
      </c>
      <c r="C22">
        <f t="shared" si="0"/>
        <v>561.89943999999969</v>
      </c>
    </row>
    <row r="23" spans="1:5" x14ac:dyDescent="0.25">
      <c r="B23">
        <v>2716</v>
      </c>
      <c r="C23">
        <f t="shared" si="0"/>
        <v>601.38281567999979</v>
      </c>
    </row>
    <row r="24" spans="1:5" x14ac:dyDescent="0.25">
      <c r="B24">
        <v>2850</v>
      </c>
      <c r="C24">
        <f t="shared" si="0"/>
        <v>647.03399999999942</v>
      </c>
    </row>
    <row r="26" spans="1:5" x14ac:dyDescent="0.25">
      <c r="B26" t="s">
        <v>10</v>
      </c>
      <c r="C26" t="s">
        <v>11</v>
      </c>
      <c r="D26" t="s">
        <v>12</v>
      </c>
      <c r="E26" t="s">
        <v>10</v>
      </c>
    </row>
    <row r="27" spans="1:5" x14ac:dyDescent="0.25">
      <c r="B27">
        <f>2.18*POWER(10,-18)</f>
        <v>2.1800000000000003E-18</v>
      </c>
      <c r="C27">
        <f>6.6*POWER(10,-34)</f>
        <v>6.6000000000000005E-34</v>
      </c>
      <c r="D27">
        <v>300000000</v>
      </c>
      <c r="E27">
        <v>13.6</v>
      </c>
    </row>
    <row r="29" spans="1:5" x14ac:dyDescent="0.25">
      <c r="C29">
        <f>C$27*D$27/(B$27*(1/4-1/9))*POWER(10,9)</f>
        <v>653.94495412844026</v>
      </c>
      <c r="D29">
        <f>E$27*(1/4-1/9)</f>
        <v>1.8888888888888888</v>
      </c>
    </row>
    <row r="30" spans="1:5" x14ac:dyDescent="0.25">
      <c r="C30">
        <f>C$27*D$27/(B$27*(1/4-1/16))*POWER(10,9)</f>
        <v>484.40366972477068</v>
      </c>
      <c r="D30">
        <f>E$27*(1/4-1/16)</f>
        <v>2.5499999999999998</v>
      </c>
    </row>
    <row r="31" spans="1:5" x14ac:dyDescent="0.25">
      <c r="C31">
        <f>C$27*D$27/(B$27*(1/4-1/25))*POWER(10,9)</f>
        <v>432.50327653997374</v>
      </c>
      <c r="D31">
        <f>E$27*(1/4-1/25)</f>
        <v>2.8559999999999999</v>
      </c>
    </row>
    <row r="32" spans="1:5" x14ac:dyDescent="0.25">
      <c r="C32">
        <f>C$27*D$27/(B$27*(1/4-1/36))*POWER(10,9)</f>
        <v>408.71559633027522</v>
      </c>
      <c r="D32">
        <f>E$27*(1/4-1/36)</f>
        <v>3.0222222222222221</v>
      </c>
    </row>
  </sheetData>
  <mergeCells count="1">
    <mergeCell ref="B2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IFMO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Владислав</dc:creator>
  <cp:lastModifiedBy>Трофимов Владислав</cp:lastModifiedBy>
  <dcterms:created xsi:type="dcterms:W3CDTF">2014-04-13T14:48:19Z</dcterms:created>
  <dcterms:modified xsi:type="dcterms:W3CDTF">2014-04-13T16:40:41Z</dcterms:modified>
</cp:coreProperties>
</file>