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ranger\Dropbox\IFMO\3 курс\6 семестр\Практические вопросы автоматизации предприятий\Лабораторные\7\"/>
    </mc:Choice>
  </mc:AlternateContent>
  <bookViews>
    <workbookView xWindow="0" yWindow="0" windowWidth="20490" windowHeight="7755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Q50" i="1" l="1"/>
  <c r="C26" i="2" l="1"/>
  <c r="C27" i="2" s="1"/>
  <c r="D235" i="2" l="1"/>
  <c r="C234" i="2"/>
  <c r="B234" i="2"/>
  <c r="E234" i="2" s="1"/>
  <c r="E232" i="2"/>
  <c r="C232" i="2"/>
  <c r="B233" i="2" s="1"/>
  <c r="C229" i="2"/>
  <c r="B228" i="2"/>
  <c r="B229" i="2" s="1"/>
  <c r="D227" i="2"/>
  <c r="D222" i="2"/>
  <c r="C223" i="2" s="1"/>
  <c r="C224" i="2" s="1"/>
  <c r="B222" i="2"/>
  <c r="D221" i="2"/>
  <c r="B223" i="2" s="1"/>
  <c r="C217" i="2"/>
  <c r="C218" i="2" s="1"/>
  <c r="B216" i="2"/>
  <c r="E216" i="2" s="1"/>
  <c r="D218" i="2"/>
  <c r="F212" i="2"/>
  <c r="E211" i="2"/>
  <c r="D211" i="2"/>
  <c r="C211" i="2"/>
  <c r="B211" i="2"/>
  <c r="D210" i="2"/>
  <c r="B210" i="2"/>
  <c r="C209" i="2"/>
  <c r="B209" i="2"/>
  <c r="C210" i="2"/>
  <c r="B208" i="2"/>
  <c r="G207" i="2"/>
  <c r="C195" i="2"/>
  <c r="B195" i="2"/>
  <c r="E196" i="2"/>
  <c r="C194" i="2"/>
  <c r="B193" i="2"/>
  <c r="F192" i="2"/>
  <c r="B188" i="2"/>
  <c r="D182" i="2"/>
  <c r="C183" i="2" s="1"/>
  <c r="C184" i="2" s="1"/>
  <c r="B182" i="2"/>
  <c r="D181" i="2"/>
  <c r="D178" i="2"/>
  <c r="C177" i="2"/>
  <c r="C178" i="2" s="1"/>
  <c r="B177" i="2"/>
  <c r="E177" i="2" s="1"/>
  <c r="B176" i="2"/>
  <c r="E175" i="2"/>
  <c r="F172" i="2"/>
  <c r="E171" i="2"/>
  <c r="D171" i="2"/>
  <c r="C171" i="2"/>
  <c r="B171" i="2"/>
  <c r="D170" i="2"/>
  <c r="E168" i="2"/>
  <c r="D168" i="2"/>
  <c r="C169" i="2" s="1"/>
  <c r="B168" i="2"/>
  <c r="E167" i="2"/>
  <c r="B170" i="2" s="1"/>
  <c r="D167" i="2"/>
  <c r="D155" i="2"/>
  <c r="D156" i="2" s="1"/>
  <c r="C155" i="2"/>
  <c r="B155" i="2"/>
  <c r="E154" i="2"/>
  <c r="E156" i="2" s="1"/>
  <c r="C154" i="2"/>
  <c r="C156" i="2" s="1"/>
  <c r="B154" i="2"/>
  <c r="B153" i="2"/>
  <c r="B156" i="2" s="1"/>
  <c r="F152" i="2"/>
  <c r="D149" i="2"/>
  <c r="C148" i="2"/>
  <c r="C149" i="2" s="1"/>
  <c r="B148" i="2"/>
  <c r="E148" i="2" s="1"/>
  <c r="B147" i="2"/>
  <c r="E146" i="2"/>
  <c r="D143" i="2"/>
  <c r="C142" i="2"/>
  <c r="C143" i="2" s="1"/>
  <c r="B142" i="2"/>
  <c r="B141" i="2"/>
  <c r="E140" i="2"/>
  <c r="C136" i="2"/>
  <c r="C137" i="2" s="1"/>
  <c r="B135" i="2"/>
  <c r="D137" i="2"/>
  <c r="F131" i="2"/>
  <c r="E130" i="2"/>
  <c r="E131" i="2" s="1"/>
  <c r="D130" i="2"/>
  <c r="C130" i="2"/>
  <c r="B130" i="2"/>
  <c r="D129" i="2"/>
  <c r="C129" i="2"/>
  <c r="B129" i="2"/>
  <c r="B128" i="2"/>
  <c r="C128" i="2"/>
  <c r="B127" i="2"/>
  <c r="G126" i="2"/>
  <c r="C114" i="2"/>
  <c r="B114" i="2"/>
  <c r="E115" i="2"/>
  <c r="C113" i="2"/>
  <c r="B113" i="2"/>
  <c r="B112" i="2"/>
  <c r="F111" i="2"/>
  <c r="D108" i="2"/>
  <c r="C107" i="2"/>
  <c r="B107" i="2"/>
  <c r="E107" i="2" s="1"/>
  <c r="B106" i="2"/>
  <c r="C102" i="2"/>
  <c r="B101" i="2"/>
  <c r="B102" i="2" s="1"/>
  <c r="D100" i="2"/>
  <c r="D97" i="2"/>
  <c r="C96" i="2"/>
  <c r="C97" i="2" s="1"/>
  <c r="B96" i="2"/>
  <c r="B95" i="2"/>
  <c r="B97" i="2" s="1"/>
  <c r="E94" i="2"/>
  <c r="F91" i="2"/>
  <c r="E90" i="2"/>
  <c r="D90" i="2"/>
  <c r="C90" i="2"/>
  <c r="B90" i="2"/>
  <c r="E88" i="2"/>
  <c r="D89" i="2" s="1"/>
  <c r="C88" i="2"/>
  <c r="B88" i="2"/>
  <c r="C89" i="2"/>
  <c r="G86" i="2"/>
  <c r="B89" i="2"/>
  <c r="B87" i="2"/>
  <c r="G87" i="2" s="1"/>
  <c r="E75" i="2"/>
  <c r="D74" i="2"/>
  <c r="C74" i="2"/>
  <c r="B74" i="2"/>
  <c r="D72" i="2"/>
  <c r="C73" i="2" s="1"/>
  <c r="C75" i="2" s="1"/>
  <c r="B72" i="2"/>
  <c r="D71" i="2"/>
  <c r="B73" i="2" s="1"/>
  <c r="D68" i="2"/>
  <c r="C67" i="2"/>
  <c r="C68" i="2" s="1"/>
  <c r="B67" i="2"/>
  <c r="B66" i="2"/>
  <c r="E65" i="2"/>
  <c r="D60" i="2"/>
  <c r="B61" i="2"/>
  <c r="C56" i="2"/>
  <c r="C57" i="2" s="1"/>
  <c r="B55" i="2"/>
  <c r="E54" i="2"/>
  <c r="E50" i="2"/>
  <c r="E51" i="2" s="1"/>
  <c r="D49" i="2"/>
  <c r="C49" i="2"/>
  <c r="B49" i="2"/>
  <c r="D50" i="2"/>
  <c r="C48" i="2"/>
  <c r="B48" i="2"/>
  <c r="G47" i="2"/>
  <c r="C50" i="2"/>
  <c r="B47" i="2"/>
  <c r="F51" i="2"/>
  <c r="E34" i="2"/>
  <c r="D33" i="2"/>
  <c r="C33" i="2"/>
  <c r="B33" i="2"/>
  <c r="C32" i="2"/>
  <c r="B31" i="2"/>
  <c r="F31" i="2" s="1"/>
  <c r="F30" i="2"/>
  <c r="D34" i="2"/>
  <c r="B25" i="2"/>
  <c r="B26" i="2"/>
  <c r="C21" i="2"/>
  <c r="B20" i="2"/>
  <c r="D20" i="2" s="1"/>
  <c r="D19" i="2"/>
  <c r="C15" i="2"/>
  <c r="C16" i="2" s="1"/>
  <c r="B14" i="2"/>
  <c r="C9" i="2"/>
  <c r="C10" i="2" s="1"/>
  <c r="B9" i="2"/>
  <c r="B10" i="2" s="1"/>
  <c r="B8" i="2"/>
  <c r="E8" i="2" s="1"/>
  <c r="E7" i="2"/>
  <c r="D10" i="2"/>
  <c r="E53" i="1"/>
  <c r="D52" i="1"/>
  <c r="C52" i="1"/>
  <c r="B52" i="1"/>
  <c r="D50" i="1"/>
  <c r="C51" i="1" s="1"/>
  <c r="B50" i="1"/>
  <c r="D49" i="1"/>
  <c r="B51" i="1" s="1"/>
  <c r="D45" i="1"/>
  <c r="C44" i="1"/>
  <c r="C45" i="1" s="1"/>
  <c r="B44" i="1"/>
  <c r="B43" i="1"/>
  <c r="E42" i="1"/>
  <c r="C38" i="1"/>
  <c r="B37" i="1"/>
  <c r="B38" i="1" s="1"/>
  <c r="D36" i="1"/>
  <c r="D32" i="1"/>
  <c r="C31" i="1"/>
  <c r="C32" i="1" s="1"/>
  <c r="B31" i="1"/>
  <c r="B30" i="1"/>
  <c r="E30" i="1" s="1"/>
  <c r="E29" i="1"/>
  <c r="D25" i="1"/>
  <c r="C24" i="1"/>
  <c r="C25" i="1" s="1"/>
  <c r="B24" i="1"/>
  <c r="B23" i="1"/>
  <c r="E22" i="1"/>
  <c r="F18" i="1"/>
  <c r="E17" i="1"/>
  <c r="E18" i="1" s="1"/>
  <c r="D17" i="1"/>
  <c r="C17" i="1"/>
  <c r="B17" i="1"/>
  <c r="D16" i="1"/>
  <c r="C16" i="1"/>
  <c r="B16" i="1"/>
  <c r="C15" i="1"/>
  <c r="B15" i="1"/>
  <c r="B14" i="1"/>
  <c r="G13" i="1"/>
  <c r="F8" i="1"/>
  <c r="F9" i="1" s="1"/>
  <c r="E8" i="1"/>
  <c r="C8" i="1"/>
  <c r="B8" i="1"/>
  <c r="E7" i="1"/>
  <c r="D7" i="1"/>
  <c r="C7" i="1"/>
  <c r="B7" i="1"/>
  <c r="D6" i="1"/>
  <c r="C6" i="1"/>
  <c r="B6" i="1"/>
  <c r="G9" i="1"/>
  <c r="C5" i="1"/>
  <c r="B5" i="1"/>
  <c r="B4" i="1"/>
  <c r="H4" i="1" s="1"/>
  <c r="H3" i="1"/>
  <c r="G49" i="2" l="1"/>
  <c r="D101" i="2"/>
  <c r="C196" i="2"/>
  <c r="C212" i="2"/>
  <c r="C115" i="2"/>
  <c r="D228" i="2"/>
  <c r="D229" i="2" s="1"/>
  <c r="E227" i="2" s="1"/>
  <c r="B115" i="2"/>
  <c r="F74" i="2"/>
  <c r="F75" i="2" s="1"/>
  <c r="G74" i="2" s="1"/>
  <c r="D102" i="2"/>
  <c r="E101" i="2" s="1"/>
  <c r="C131" i="2"/>
  <c r="E67" i="2"/>
  <c r="G168" i="2"/>
  <c r="B178" i="2"/>
  <c r="F193" i="2"/>
  <c r="C235" i="2"/>
  <c r="F33" i="2"/>
  <c r="F72" i="2"/>
  <c r="D91" i="2"/>
  <c r="E96" i="2"/>
  <c r="B149" i="2"/>
  <c r="G167" i="2"/>
  <c r="E172" i="2"/>
  <c r="G208" i="2"/>
  <c r="D18" i="1"/>
  <c r="D37" i="1"/>
  <c r="D38" i="1" s="1"/>
  <c r="E36" i="1" s="1"/>
  <c r="C53" i="1"/>
  <c r="D9" i="1"/>
  <c r="E9" i="1"/>
  <c r="B75" i="2"/>
  <c r="F73" i="2"/>
  <c r="G128" i="2"/>
  <c r="E100" i="2"/>
  <c r="D16" i="2"/>
  <c r="B15" i="2"/>
  <c r="E15" i="2" s="1"/>
  <c r="E26" i="2"/>
  <c r="G46" i="2"/>
  <c r="G48" i="2"/>
  <c r="C62" i="2"/>
  <c r="F71" i="2"/>
  <c r="C91" i="2"/>
  <c r="E105" i="2"/>
  <c r="C108" i="2"/>
  <c r="F112" i="2"/>
  <c r="F113" i="2"/>
  <c r="D131" i="2"/>
  <c r="E134" i="2"/>
  <c r="D187" i="2"/>
  <c r="E215" i="2"/>
  <c r="B217" i="2"/>
  <c r="E217" i="2" s="1"/>
  <c r="B224" i="2"/>
  <c r="H8" i="1"/>
  <c r="E9" i="2"/>
  <c r="E10" i="2" s="1"/>
  <c r="E13" i="2"/>
  <c r="C34" i="2"/>
  <c r="C51" i="2"/>
  <c r="D57" i="2"/>
  <c r="B56" i="2"/>
  <c r="B57" i="2" s="1"/>
  <c r="E95" i="2"/>
  <c r="G127" i="2"/>
  <c r="G130" i="2"/>
  <c r="B143" i="2"/>
  <c r="F155" i="2"/>
  <c r="D184" i="2"/>
  <c r="E182" i="2"/>
  <c r="C189" i="2"/>
  <c r="G210" i="2"/>
  <c r="D212" i="2"/>
  <c r="H7" i="1"/>
  <c r="E24" i="1"/>
  <c r="E44" i="1"/>
  <c r="F49" i="1"/>
  <c r="B68" i="2"/>
  <c r="D75" i="2"/>
  <c r="G88" i="2"/>
  <c r="G90" i="2"/>
  <c r="G129" i="2"/>
  <c r="E142" i="2"/>
  <c r="F154" i="2"/>
  <c r="G171" i="2"/>
  <c r="E181" i="2"/>
  <c r="B183" i="2"/>
  <c r="E183" i="2" s="1"/>
  <c r="B194" i="2"/>
  <c r="F194" i="2" s="1"/>
  <c r="D195" i="2"/>
  <c r="F195" i="2" s="1"/>
  <c r="G209" i="2"/>
  <c r="G211" i="2"/>
  <c r="F50" i="1"/>
  <c r="B50" i="2"/>
  <c r="G50" i="2" s="1"/>
  <c r="E97" i="2"/>
  <c r="F94" i="2" s="1"/>
  <c r="B136" i="2"/>
  <c r="E136" i="2" s="1"/>
  <c r="E223" i="2"/>
  <c r="C18" i="1"/>
  <c r="G15" i="1"/>
  <c r="B25" i="1"/>
  <c r="E31" i="1"/>
  <c r="E32" i="1" s="1"/>
  <c r="B45" i="1"/>
  <c r="D21" i="2"/>
  <c r="E19" i="2" s="1"/>
  <c r="B91" i="2"/>
  <c r="G89" i="2"/>
  <c r="B27" i="2"/>
  <c r="D51" i="2"/>
  <c r="B108" i="2"/>
  <c r="E106" i="2"/>
  <c r="B189" i="2"/>
  <c r="D188" i="2"/>
  <c r="D189" i="2" s="1"/>
  <c r="E187" i="2" s="1"/>
  <c r="B235" i="2"/>
  <c r="E233" i="2"/>
  <c r="E235" i="2" s="1"/>
  <c r="D61" i="2"/>
  <c r="B62" i="2"/>
  <c r="B21" i="2"/>
  <c r="D27" i="2"/>
  <c r="B212" i="2"/>
  <c r="D224" i="2"/>
  <c r="B32" i="2"/>
  <c r="F32" i="2" s="1"/>
  <c r="H6" i="1"/>
  <c r="B18" i="1"/>
  <c r="B32" i="1"/>
  <c r="C9" i="1"/>
  <c r="G17" i="1"/>
  <c r="E23" i="1"/>
  <c r="D53" i="1"/>
  <c r="F52" i="1"/>
  <c r="E14" i="2"/>
  <c r="E24" i="2"/>
  <c r="E55" i="2"/>
  <c r="E66" i="2"/>
  <c r="D114" i="2"/>
  <c r="D115" i="2" s="1"/>
  <c r="B131" i="2"/>
  <c r="E135" i="2"/>
  <c r="E141" i="2"/>
  <c r="E147" i="2"/>
  <c r="F153" i="2"/>
  <c r="C170" i="2"/>
  <c r="C172" i="2" s="1"/>
  <c r="D172" i="2"/>
  <c r="E176" i="2"/>
  <c r="E221" i="2"/>
  <c r="G16" i="1"/>
  <c r="B53" i="1"/>
  <c r="E91" i="2"/>
  <c r="B169" i="2"/>
  <c r="E212" i="2"/>
  <c r="H5" i="1"/>
  <c r="E25" i="2"/>
  <c r="E222" i="2"/>
  <c r="B9" i="1"/>
  <c r="G14" i="1"/>
  <c r="E43" i="1"/>
  <c r="F51" i="1"/>
  <c r="F95" i="2" l="1"/>
  <c r="K100" i="2"/>
  <c r="K101" i="2" s="1"/>
  <c r="K102" i="2" s="1"/>
  <c r="E228" i="2"/>
  <c r="K227" i="2" s="1"/>
  <c r="K228" i="2" s="1"/>
  <c r="K229" i="2" s="1"/>
  <c r="D196" i="2"/>
  <c r="F96" i="2"/>
  <c r="E108" i="2"/>
  <c r="F107" i="2" s="1"/>
  <c r="E218" i="2"/>
  <c r="F217" i="2" s="1"/>
  <c r="G131" i="2"/>
  <c r="H129" i="2" s="1"/>
  <c r="E56" i="2"/>
  <c r="G51" i="2"/>
  <c r="H46" i="2" s="1"/>
  <c r="E37" i="1"/>
  <c r="L37" i="1" s="1"/>
  <c r="L38" i="1" s="1"/>
  <c r="L39" i="1" s="1"/>
  <c r="G18" i="1"/>
  <c r="H15" i="1" s="1"/>
  <c r="H9" i="1"/>
  <c r="I7" i="1" s="1"/>
  <c r="F196" i="2"/>
  <c r="F8" i="2"/>
  <c r="F7" i="2"/>
  <c r="E25" i="1"/>
  <c r="F23" i="1" s="1"/>
  <c r="G212" i="2"/>
  <c r="E20" i="2"/>
  <c r="K19" i="2" s="1"/>
  <c r="K20" i="2" s="1"/>
  <c r="K21" i="2" s="1"/>
  <c r="B16" i="2"/>
  <c r="B51" i="2"/>
  <c r="F9" i="2"/>
  <c r="B137" i="2"/>
  <c r="B218" i="2"/>
  <c r="B196" i="2"/>
  <c r="E184" i="2"/>
  <c r="B184" i="2"/>
  <c r="F30" i="1"/>
  <c r="F29" i="1"/>
  <c r="F234" i="2"/>
  <c r="F232" i="2"/>
  <c r="E68" i="2"/>
  <c r="F66" i="2" s="1"/>
  <c r="E143" i="2"/>
  <c r="E27" i="2"/>
  <c r="F26" i="2" s="1"/>
  <c r="G71" i="2"/>
  <c r="G72" i="2"/>
  <c r="E224" i="2"/>
  <c r="F223" i="2" s="1"/>
  <c r="E178" i="2"/>
  <c r="G169" i="2"/>
  <c r="B172" i="2"/>
  <c r="F156" i="2"/>
  <c r="F31" i="1"/>
  <c r="G170" i="2"/>
  <c r="E188" i="2"/>
  <c r="K187" i="2" s="1"/>
  <c r="K188" i="2" s="1"/>
  <c r="K189" i="2" s="1"/>
  <c r="K94" i="2"/>
  <c r="E149" i="2"/>
  <c r="F147" i="2" s="1"/>
  <c r="D62" i="2"/>
  <c r="E60" i="2" s="1"/>
  <c r="E16" i="2"/>
  <c r="F14" i="2" s="1"/>
  <c r="F233" i="2"/>
  <c r="F114" i="2"/>
  <c r="G73" i="2"/>
  <c r="F34" i="2"/>
  <c r="G32" i="2" s="1"/>
  <c r="G91" i="2"/>
  <c r="E137" i="2"/>
  <c r="B34" i="2"/>
  <c r="E45" i="1"/>
  <c r="F53" i="1"/>
  <c r="F105" i="2" l="1"/>
  <c r="H126" i="2"/>
  <c r="H127" i="2"/>
  <c r="F106" i="2"/>
  <c r="K105" i="2" s="1"/>
  <c r="K106" i="2" s="1"/>
  <c r="K107" i="2" s="1"/>
  <c r="F222" i="2"/>
  <c r="F221" i="2"/>
  <c r="F215" i="2"/>
  <c r="F216" i="2"/>
  <c r="K232" i="2"/>
  <c r="K233" i="2" s="1"/>
  <c r="K234" i="2" s="1"/>
  <c r="H130" i="2"/>
  <c r="H128" i="2"/>
  <c r="E61" i="2"/>
  <c r="K60" i="2" s="1"/>
  <c r="K61" i="2" s="1"/>
  <c r="K62" i="2" s="1"/>
  <c r="F56" i="2"/>
  <c r="E57" i="2"/>
  <c r="H49" i="2"/>
  <c r="H48" i="2"/>
  <c r="H47" i="2"/>
  <c r="H50" i="2"/>
  <c r="F24" i="2"/>
  <c r="F25" i="2"/>
  <c r="K7" i="2"/>
  <c r="K8" i="2" s="1"/>
  <c r="K9" i="2" s="1"/>
  <c r="I5" i="1"/>
  <c r="H16" i="1"/>
  <c r="F24" i="1"/>
  <c r="H17" i="1"/>
  <c r="F22" i="1"/>
  <c r="H13" i="1"/>
  <c r="H14" i="1"/>
  <c r="I6" i="1"/>
  <c r="I8" i="1"/>
  <c r="I4" i="1"/>
  <c r="I3" i="1"/>
  <c r="H209" i="2"/>
  <c r="H211" i="2"/>
  <c r="H207" i="2"/>
  <c r="H208" i="2"/>
  <c r="G194" i="2"/>
  <c r="G193" i="2"/>
  <c r="G192" i="2"/>
  <c r="K95" i="2"/>
  <c r="K96" i="2" s="1"/>
  <c r="K97" i="2" s="1"/>
  <c r="K221" i="2"/>
  <c r="K222" i="2" s="1"/>
  <c r="K223" i="2" s="1"/>
  <c r="F182" i="2"/>
  <c r="F181" i="2"/>
  <c r="F183" i="2"/>
  <c r="H210" i="2"/>
  <c r="G195" i="2"/>
  <c r="L30" i="1"/>
  <c r="F134" i="2"/>
  <c r="F136" i="2"/>
  <c r="G152" i="2"/>
  <c r="G155" i="2"/>
  <c r="G154" i="2"/>
  <c r="F140" i="2"/>
  <c r="F142" i="2"/>
  <c r="F115" i="2"/>
  <c r="H169" i="2"/>
  <c r="G172" i="2"/>
  <c r="F146" i="2"/>
  <c r="F148" i="2"/>
  <c r="F65" i="2"/>
  <c r="F67" i="2"/>
  <c r="F135" i="2"/>
  <c r="H170" i="2"/>
  <c r="G30" i="2"/>
  <c r="G31" i="2"/>
  <c r="G33" i="2"/>
  <c r="F175" i="2"/>
  <c r="F177" i="2"/>
  <c r="H86" i="2"/>
  <c r="H90" i="2"/>
  <c r="H88" i="2"/>
  <c r="H87" i="2"/>
  <c r="F13" i="2"/>
  <c r="F15" i="2"/>
  <c r="H89" i="2"/>
  <c r="G153" i="2"/>
  <c r="F176" i="2"/>
  <c r="K71" i="2"/>
  <c r="K72" i="2" s="1"/>
  <c r="K73" i="2" s="1"/>
  <c r="F141" i="2"/>
  <c r="F42" i="1"/>
  <c r="F44" i="1"/>
  <c r="F43" i="1"/>
  <c r="G49" i="1"/>
  <c r="G50" i="1"/>
  <c r="G52" i="1"/>
  <c r="G51" i="1"/>
  <c r="K215" i="2" l="1"/>
  <c r="K216" i="2" s="1"/>
  <c r="K217" i="2" s="1"/>
  <c r="K65" i="2"/>
  <c r="K66" i="2" s="1"/>
  <c r="K67" i="2" s="1"/>
  <c r="K24" i="2"/>
  <c r="K25" i="2" s="1"/>
  <c r="K26" i="2" s="1"/>
  <c r="L23" i="1"/>
  <c r="K46" i="2"/>
  <c r="K47" i="2" s="1"/>
  <c r="K48" i="2" s="1"/>
  <c r="K181" i="2"/>
  <c r="K182" i="2" s="1"/>
  <c r="K183" i="2" s="1"/>
  <c r="K192" i="2"/>
  <c r="K193" i="2" s="1"/>
  <c r="K194" i="2" s="1"/>
  <c r="K126" i="2"/>
  <c r="K127" i="2" s="1"/>
  <c r="K128" i="2" s="1"/>
  <c r="K129" i="2" s="1"/>
  <c r="F54" i="2"/>
  <c r="F55" i="2"/>
  <c r="K30" i="2"/>
  <c r="K31" i="2" s="1"/>
  <c r="K32" i="2" s="1"/>
  <c r="L24" i="1"/>
  <c r="L25" i="1" s="1"/>
  <c r="L4" i="1"/>
  <c r="L5" i="1" s="1"/>
  <c r="L6" i="1" s="1"/>
  <c r="L14" i="1"/>
  <c r="L15" i="1" s="1"/>
  <c r="L16" i="1" s="1"/>
  <c r="K13" i="2"/>
  <c r="K14" i="2" s="1"/>
  <c r="K15" i="2" s="1"/>
  <c r="K86" i="2"/>
  <c r="K87" i="2" s="1"/>
  <c r="K88" i="2" s="1"/>
  <c r="K140" i="2"/>
  <c r="K141" i="2" s="1"/>
  <c r="K142" i="2" s="1"/>
  <c r="L31" i="1"/>
  <c r="L32" i="1" s="1"/>
  <c r="L33" i="1" s="1"/>
  <c r="K207" i="2"/>
  <c r="K208" i="2" s="1"/>
  <c r="K209" i="2" s="1"/>
  <c r="G112" i="2"/>
  <c r="G111" i="2"/>
  <c r="G113" i="2"/>
  <c r="H171" i="2"/>
  <c r="H167" i="2"/>
  <c r="H168" i="2"/>
  <c r="K175" i="2"/>
  <c r="K176" i="2" s="1"/>
  <c r="K177" i="2" s="1"/>
  <c r="K152" i="2"/>
  <c r="K153" i="2" s="1"/>
  <c r="K154" i="2" s="1"/>
  <c r="K134" i="2"/>
  <c r="K135" i="2" s="1"/>
  <c r="K136" i="2" s="1"/>
  <c r="K146" i="2"/>
  <c r="K147" i="2" s="1"/>
  <c r="K148" i="2" s="1"/>
  <c r="G114" i="2"/>
  <c r="L50" i="1"/>
  <c r="L51" i="1" s="1"/>
  <c r="L52" i="1" s="1"/>
  <c r="L43" i="1"/>
  <c r="L44" i="1" s="1"/>
  <c r="L45" i="1" s="1"/>
  <c r="K54" i="2" l="1"/>
  <c r="K55" i="2" s="1"/>
  <c r="K56" i="2" s="1"/>
  <c r="K111" i="2"/>
  <c r="K112" i="2" s="1"/>
  <c r="K113" i="2" s="1"/>
  <c r="K167" i="2"/>
  <c r="K168" i="2" s="1"/>
  <c r="K169" i="2" s="1"/>
</calcChain>
</file>

<file path=xl/sharedStrings.xml><?xml version="1.0" encoding="utf-8"?>
<sst xmlns="http://schemas.openxmlformats.org/spreadsheetml/2006/main" count="548" uniqueCount="36">
  <si>
    <t>Функциональность</t>
  </si>
  <si>
    <t>Надежность</t>
  </si>
  <si>
    <t>УИ</t>
  </si>
  <si>
    <t>Эффективность</t>
  </si>
  <si>
    <t>Мобильность</t>
  </si>
  <si>
    <t>Сопровождаемость</t>
  </si>
  <si>
    <t>Оценки</t>
  </si>
  <si>
    <t>Нормализованные оценки</t>
  </si>
  <si>
    <t>n=</t>
  </si>
  <si>
    <t>Lmax=</t>
  </si>
  <si>
    <t>ИС=</t>
  </si>
  <si>
    <t>ОС=</t>
  </si>
  <si>
    <t>Адекватность</t>
  </si>
  <si>
    <t>Правильность</t>
  </si>
  <si>
    <t>Комплексируемость</t>
  </si>
  <si>
    <t>Нормосоответствие</t>
  </si>
  <si>
    <t>Защищенность</t>
  </si>
  <si>
    <t>Завершенность</t>
  </si>
  <si>
    <t>Отказоустойчивость</t>
  </si>
  <si>
    <t>Восстанавливаемость</t>
  </si>
  <si>
    <t>Удобство использования</t>
  </si>
  <si>
    <t>Понимаемость</t>
  </si>
  <si>
    <t>Осваиваемость</t>
  </si>
  <si>
    <t>Управляемость</t>
  </si>
  <si>
    <t>Времяемкость</t>
  </si>
  <si>
    <t>Ресурсоемкость</t>
  </si>
  <si>
    <t>Адаптируемость</t>
  </si>
  <si>
    <t>Настраиваемость</t>
  </si>
  <si>
    <t>Заменоспособность</t>
  </si>
  <si>
    <t>Анализируемость</t>
  </si>
  <si>
    <t>Модифицируемость</t>
  </si>
  <si>
    <t>Стабилизированность</t>
  </si>
  <si>
    <t>Тестируемость</t>
  </si>
  <si>
    <t>Результат:</t>
  </si>
  <si>
    <t>Lmax-n</t>
  </si>
  <si>
    <t>Оценка программы "Блокнот"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</si>
</sst>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20"/>
      <color rgb="FF000000"/>
      <name val="Calibri"/>
    </font>
    <font>
      <sz val="18"/>
      <color rgb="FF000000"/>
      <name val="Arial"/>
      <family val="2"/>
      <charset val="204"/>
    </font>
    <font>
      <sz val="11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Alignment="1">
      <alignment wrapText="1"/>
    </xf>
    <xf numFmtId="0" fontId="29" fillId="0" borderId="0" xfId="0" applyFont="1" applyFill="1"/>
    <xf numFmtId="0" fontId="26" fillId="0" borderId="10" xfId="0" applyFont="1" applyFill="1" applyBorder="1"/>
    <xf numFmtId="0" fontId="15" fillId="0" borderId="5" xfId="0" applyFont="1" applyFill="1" applyBorder="1"/>
    <xf numFmtId="0" fontId="12" fillId="0" borderId="4" xfId="0" applyFont="1" applyFill="1" applyBorder="1"/>
    <xf numFmtId="0" fontId="8" fillId="0" borderId="3" xfId="0" applyFont="1" applyFill="1" applyBorder="1"/>
    <xf numFmtId="0" fontId="0" fillId="0" borderId="0" xfId="0" applyFill="1" applyAlignment="1">
      <alignment wrapText="1"/>
    </xf>
    <xf numFmtId="0" fontId="4" fillId="0" borderId="2" xfId="0" applyFont="1" applyFill="1" applyBorder="1"/>
    <xf numFmtId="0" fontId="21" fillId="0" borderId="7" xfId="0" applyFont="1" applyFill="1" applyBorder="1"/>
    <xf numFmtId="0" fontId="28" fillId="0" borderId="0" xfId="0" applyFont="1" applyFill="1" applyAlignment="1">
      <alignment shrinkToFit="1"/>
    </xf>
    <xf numFmtId="0" fontId="19" fillId="0" borderId="6" xfId="0" applyFont="1" applyFill="1" applyBorder="1" applyAlignment="1">
      <alignment shrinkToFit="1"/>
    </xf>
    <xf numFmtId="0" fontId="31" fillId="0" borderId="11" xfId="0" applyFont="1" applyFill="1" applyBorder="1" applyAlignment="1">
      <alignment shrinkToFit="1"/>
    </xf>
    <xf numFmtId="0" fontId="29" fillId="0" borderId="0" xfId="0" applyNumberFormat="1" applyFont="1" applyFill="1"/>
    <xf numFmtId="0" fontId="28" fillId="0" borderId="0" xfId="0" applyNumberFormat="1" applyFont="1" applyFill="1" applyAlignment="1">
      <alignment shrinkToFit="1"/>
    </xf>
    <xf numFmtId="0" fontId="0" fillId="0" borderId="0" xfId="0" applyNumberFormat="1" applyFill="1" applyAlignment="1">
      <alignment wrapText="1"/>
    </xf>
    <xf numFmtId="0" fontId="34" fillId="2" borderId="0" xfId="0" applyFont="1" applyFill="1" applyAlignment="1"/>
    <xf numFmtId="0" fontId="13" fillId="0" borderId="11" xfId="0" applyFont="1" applyFill="1" applyBorder="1"/>
    <xf numFmtId="0" fontId="13" fillId="0" borderId="8" xfId="0" applyFont="1" applyFill="1" applyBorder="1"/>
    <xf numFmtId="0" fontId="13" fillId="0" borderId="14" xfId="0" applyFont="1" applyFill="1" applyBorder="1"/>
    <xf numFmtId="0" fontId="31" fillId="0" borderId="14" xfId="0" applyFont="1" applyFill="1" applyBorder="1" applyAlignment="1">
      <alignment shrinkToFit="1"/>
    </xf>
    <xf numFmtId="0" fontId="29" fillId="0" borderId="0" xfId="0" applyFont="1" applyFill="1" applyBorder="1"/>
    <xf numFmtId="0" fontId="21" fillId="0" borderId="0" xfId="0" applyFont="1" applyFill="1" applyBorder="1"/>
    <xf numFmtId="0" fontId="3" fillId="0" borderId="17" xfId="0" applyFont="1" applyFill="1" applyBorder="1"/>
    <xf numFmtId="0" fontId="29" fillId="0" borderId="17" xfId="0" applyFont="1" applyFill="1" applyBorder="1"/>
    <xf numFmtId="0" fontId="25" fillId="0" borderId="17" xfId="0" applyFont="1" applyFill="1" applyBorder="1"/>
    <xf numFmtId="0" fontId="21" fillId="0" borderId="9" xfId="0" applyFont="1" applyFill="1" applyBorder="1"/>
    <xf numFmtId="0" fontId="29" fillId="0" borderId="9" xfId="0" applyFont="1" applyFill="1" applyBorder="1"/>
    <xf numFmtId="0" fontId="29" fillId="0" borderId="1" xfId="0" applyFont="1" applyFill="1" applyBorder="1"/>
    <xf numFmtId="0" fontId="9" fillId="0" borderId="11" xfId="0" applyNumberFormat="1" applyFont="1" applyFill="1" applyBorder="1" applyAlignment="1">
      <alignment shrinkToFit="1"/>
    </xf>
    <xf numFmtId="0" fontId="14" fillId="0" borderId="11" xfId="0" applyNumberFormat="1" applyFont="1" applyFill="1" applyBorder="1"/>
    <xf numFmtId="0" fontId="0" fillId="0" borderId="11" xfId="0" applyNumberFormat="1" applyFill="1" applyBorder="1" applyAlignment="1">
      <alignment wrapText="1"/>
    </xf>
    <xf numFmtId="0" fontId="10" fillId="0" borderId="11" xfId="0" applyFont="1" applyFill="1" applyBorder="1"/>
    <xf numFmtId="0" fontId="20" fillId="0" borderId="11" xfId="0" applyFont="1" applyFill="1" applyBorder="1"/>
    <xf numFmtId="0" fontId="12" fillId="0" borderId="13" xfId="0" applyFont="1" applyFill="1" applyBorder="1"/>
    <xf numFmtId="0" fontId="8" fillId="0" borderId="9" xfId="0" applyFont="1" applyFill="1" applyBorder="1"/>
    <xf numFmtId="0" fontId="26" fillId="0" borderId="11" xfId="0" applyFont="1" applyFill="1" applyBorder="1"/>
    <xf numFmtId="0" fontId="15" fillId="0" borderId="11" xfId="0" applyFont="1" applyFill="1" applyBorder="1"/>
    <xf numFmtId="0" fontId="12" fillId="0" borderId="11" xfId="0" applyFont="1" applyFill="1" applyBorder="1"/>
    <xf numFmtId="0" fontId="22" fillId="0" borderId="11" xfId="0" applyFont="1" applyFill="1" applyBorder="1"/>
    <xf numFmtId="0" fontId="6" fillId="0" borderId="11" xfId="0" applyFont="1" applyFill="1" applyBorder="1"/>
    <xf numFmtId="0" fontId="7" fillId="0" borderId="11" xfId="0" applyFont="1" applyFill="1" applyBorder="1"/>
    <xf numFmtId="0" fontId="18" fillId="0" borderId="13" xfId="0" applyFont="1" applyFill="1" applyBorder="1" applyAlignment="1">
      <alignment shrinkToFit="1"/>
    </xf>
    <xf numFmtId="0" fontId="18" fillId="0" borderId="11" xfId="0" applyFont="1" applyFill="1" applyBorder="1" applyAlignment="1">
      <alignment shrinkToFit="1"/>
    </xf>
    <xf numFmtId="0" fontId="30" fillId="0" borderId="11" xfId="0" applyFont="1" applyFill="1" applyBorder="1" applyAlignment="1">
      <alignment shrinkToFit="1"/>
    </xf>
    <xf numFmtId="0" fontId="5" fillId="0" borderId="11" xfId="0" applyFont="1" applyFill="1" applyBorder="1" applyAlignment="1">
      <alignment shrinkToFit="1"/>
    </xf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shrinkToFit="1"/>
    </xf>
    <xf numFmtId="0" fontId="2" fillId="0" borderId="11" xfId="0" applyFont="1" applyFill="1" applyBorder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17" fillId="3" borderId="0" xfId="0" applyFont="1" applyFill="1" applyAlignment="1">
      <alignment horizontal="center" shrinkToFit="1"/>
    </xf>
    <xf numFmtId="0" fontId="29" fillId="2" borderId="17" xfId="0" applyFont="1" applyFill="1" applyBorder="1"/>
    <xf numFmtId="0" fontId="2" fillId="4" borderId="11" xfId="0" applyFont="1" applyFill="1" applyBorder="1"/>
    <xf numFmtId="0" fontId="24" fillId="4" borderId="11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center" wrapText="1"/>
    </xf>
    <xf numFmtId="0" fontId="27" fillId="4" borderId="11" xfId="0" applyFont="1" applyFill="1" applyBorder="1" applyAlignment="1">
      <alignment horizontal="center" wrapText="1"/>
    </xf>
    <xf numFmtId="0" fontId="27" fillId="4" borderId="8" xfId="0" applyFont="1" applyFill="1" applyBorder="1" applyAlignment="1">
      <alignment horizontal="center" wrapText="1"/>
    </xf>
    <xf numFmtId="0" fontId="27" fillId="4" borderId="12" xfId="0" applyFont="1" applyFill="1" applyBorder="1" applyAlignment="1">
      <alignment horizontal="center" wrapText="1"/>
    </xf>
    <xf numFmtId="0" fontId="23" fillId="4" borderId="11" xfId="0" applyFont="1" applyFill="1" applyBorder="1"/>
    <xf numFmtId="0" fontId="35" fillId="4" borderId="11" xfId="0" applyFont="1" applyFill="1" applyBorder="1" applyAlignment="1">
      <alignment wrapText="1"/>
    </xf>
    <xf numFmtId="0" fontId="11" fillId="4" borderId="14" xfId="0" applyFont="1" applyFill="1" applyBorder="1" applyAlignment="1">
      <alignment horizontal="center" vertical="center" wrapText="1"/>
    </xf>
    <xf numFmtId="0" fontId="29" fillId="2" borderId="14" xfId="0" applyFont="1" applyFill="1" applyBorder="1"/>
    <xf numFmtId="0" fontId="16" fillId="4" borderId="11" xfId="0" applyFont="1" applyFill="1" applyBorder="1" applyAlignment="1">
      <alignment horizontal="center"/>
    </xf>
    <xf numFmtId="0" fontId="2" fillId="0" borderId="5" xfId="0" applyFont="1" applyFill="1" applyBorder="1"/>
    <xf numFmtId="0" fontId="29" fillId="0" borderId="0" xfId="0" applyNumberFormat="1" applyFont="1" applyFill="1" applyBorder="1"/>
    <xf numFmtId="0" fontId="29" fillId="2" borderId="0" xfId="0" applyFont="1" applyFill="1"/>
    <xf numFmtId="0" fontId="1" fillId="0" borderId="0" xfId="0" applyFont="1" applyFill="1" applyAlignment="1"/>
    <xf numFmtId="0" fontId="17" fillId="0" borderId="0" xfId="0" applyFont="1" applyFill="1" applyAlignment="1">
      <alignment shrinkToFit="1"/>
    </xf>
    <xf numFmtId="0" fontId="26" fillId="0" borderId="13" xfId="0" applyFont="1" applyFill="1" applyBorder="1"/>
    <xf numFmtId="0" fontId="15" fillId="0" borderId="13" xfId="0" applyFont="1" applyFill="1" applyBorder="1"/>
    <xf numFmtId="0" fontId="30" fillId="0" borderId="13" xfId="0" applyFont="1" applyFill="1" applyBorder="1" applyAlignment="1">
      <alignment shrinkToFit="1"/>
    </xf>
    <xf numFmtId="0" fontId="1" fillId="3" borderId="11" xfId="0" applyFont="1" applyFill="1" applyBorder="1" applyAlignment="1"/>
    <xf numFmtId="0" fontId="17" fillId="3" borderId="11" xfId="0" applyFont="1" applyFill="1" applyBorder="1" applyAlignment="1">
      <alignment shrinkToFit="1"/>
    </xf>
    <xf numFmtId="0" fontId="23" fillId="4" borderId="12" xfId="0" applyFont="1" applyFill="1" applyBorder="1"/>
    <xf numFmtId="0" fontId="26" fillId="0" borderId="17" xfId="0" applyFont="1" applyFill="1" applyBorder="1"/>
    <xf numFmtId="0" fontId="15" fillId="0" borderId="17" xfId="0" applyFont="1" applyFill="1" applyBorder="1"/>
    <xf numFmtId="0" fontId="15" fillId="0" borderId="12" xfId="0" applyFont="1" applyFill="1" applyBorder="1"/>
    <xf numFmtId="0" fontId="24" fillId="4" borderId="12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shrinkToFit="1"/>
    </xf>
    <xf numFmtId="0" fontId="30" fillId="0" borderId="12" xfId="0" applyFont="1" applyFill="1" applyBorder="1" applyAlignment="1">
      <alignment shrinkToFit="1"/>
    </xf>
    <xf numFmtId="0" fontId="5" fillId="0" borderId="12" xfId="0" applyFont="1" applyFill="1" applyBorder="1" applyAlignment="1">
      <alignment shrinkToFit="1"/>
    </xf>
    <xf numFmtId="0" fontId="26" fillId="0" borderId="12" xfId="0" applyFont="1" applyFill="1" applyBorder="1"/>
    <xf numFmtId="0" fontId="30" fillId="0" borderId="17" xfId="0" applyFont="1" applyFill="1" applyBorder="1" applyAlignment="1">
      <alignment shrinkToFit="1"/>
    </xf>
    <xf numFmtId="0" fontId="35" fillId="4" borderId="12" xfId="0" applyFont="1" applyFill="1" applyBorder="1" applyAlignment="1">
      <alignment wrapText="1"/>
    </xf>
    <xf numFmtId="0" fontId="4" fillId="0" borderId="0" xfId="0" applyFont="1" applyFill="1" applyBorder="1"/>
    <xf numFmtId="0" fontId="19" fillId="0" borderId="0" xfId="0" applyFont="1" applyFill="1" applyBorder="1" applyAlignment="1">
      <alignment shrinkToFit="1"/>
    </xf>
    <xf numFmtId="0" fontId="26" fillId="0" borderId="1" xfId="0" applyFont="1" applyFill="1" applyBorder="1"/>
    <xf numFmtId="0" fontId="30" fillId="0" borderId="16" xfId="0" applyFont="1" applyFill="1" applyBorder="1" applyAlignment="1">
      <alignment shrinkToFit="1"/>
    </xf>
    <xf numFmtId="0" fontId="15" fillId="0" borderId="14" xfId="0" applyFont="1" applyFill="1" applyBorder="1"/>
    <xf numFmtId="0" fontId="8" fillId="0" borderId="0" xfId="0" applyFont="1" applyFill="1" applyBorder="1"/>
    <xf numFmtId="0" fontId="26" fillId="0" borderId="16" xfId="0" applyFont="1" applyFill="1" applyBorder="1"/>
    <xf numFmtId="0" fontId="2" fillId="0" borderId="11" xfId="0" applyFont="1" applyFill="1" applyBorder="1" applyAlignment="1">
      <alignment shrinkToFit="1"/>
    </xf>
    <xf numFmtId="0" fontId="2" fillId="0" borderId="14" xfId="0" applyFont="1" applyFill="1" applyBorder="1" applyAlignment="1">
      <alignment shrinkToFit="1"/>
    </xf>
    <xf numFmtId="0" fontId="36" fillId="0" borderId="0" xfId="0" applyFont="1" applyFill="1" applyAlignment="1">
      <alignment wrapText="1"/>
    </xf>
    <xf numFmtId="0" fontId="37" fillId="0" borderId="11" xfId="0" applyFont="1" applyFill="1" applyBorder="1"/>
    <xf numFmtId="0" fontId="37" fillId="0" borderId="12" xfId="0" applyFont="1" applyFill="1" applyBorder="1"/>
    <xf numFmtId="0" fontId="37" fillId="0" borderId="11" xfId="0" applyFont="1" applyFill="1" applyBorder="1" applyAlignment="1">
      <alignment shrinkToFit="1"/>
    </xf>
    <xf numFmtId="0" fontId="37" fillId="0" borderId="12" xfId="0" applyFont="1" applyFill="1" applyBorder="1" applyAlignment="1">
      <alignment shrinkToFit="1"/>
    </xf>
    <xf numFmtId="0" fontId="1" fillId="3" borderId="15" xfId="0" applyFont="1" applyFill="1" applyBorder="1" applyAlignment="1">
      <alignment horizontal="center"/>
    </xf>
    <xf numFmtId="0" fontId="17" fillId="3" borderId="15" xfId="0" applyFont="1" applyFill="1" applyBorder="1" applyAlignment="1">
      <alignment horizontal="center" shrinkToFit="1"/>
    </xf>
    <xf numFmtId="0" fontId="33" fillId="0" borderId="0" xfId="0" applyFont="1" applyFill="1" applyAlignment="1">
      <alignment horizontal="center" vertical="center" wrapText="1"/>
    </xf>
    <xf numFmtId="0" fontId="1" fillId="3" borderId="8" xfId="0" applyFont="1" applyFill="1" applyBorder="1" applyAlignment="1">
      <alignment horizontal="center"/>
    </xf>
    <xf numFmtId="0" fontId="34" fillId="2" borderId="11" xfId="0" applyFont="1" applyFill="1" applyBorder="1" applyAlignment="1">
      <alignment horizontal="center"/>
    </xf>
    <xf numFmtId="0" fontId="32" fillId="3" borderId="1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"/>
  <sheetViews>
    <sheetView tabSelected="1" zoomScale="55" zoomScaleNormal="55" workbookViewId="0">
      <selection activeCell="Q50" sqref="Q50"/>
    </sheetView>
  </sheetViews>
  <sheetFormatPr defaultColWidth="8.7109375" defaultRowHeight="15" customHeight="1" x14ac:dyDescent="0.2"/>
  <cols>
    <col min="1" max="1" width="21.85546875" style="6" bestFit="1" customWidth="1"/>
    <col min="2" max="2" width="19" style="6" bestFit="1" customWidth="1"/>
    <col min="3" max="3" width="20.28515625" style="6" bestFit="1" customWidth="1"/>
    <col min="4" max="4" width="21.85546875" style="6" bestFit="1" customWidth="1"/>
    <col min="5" max="9" width="26.42578125" style="6" bestFit="1" customWidth="1"/>
    <col min="10" max="11" width="8.7109375" style="6"/>
    <col min="12" max="12" width="7.7109375" style="6" bestFit="1" customWidth="1"/>
    <col min="13" max="13" width="13.140625" style="14" bestFit="1" customWidth="1"/>
    <col min="14" max="14" width="8.7109375" style="6"/>
    <col min="15" max="15" width="11.7109375" style="6" customWidth="1"/>
    <col min="16" max="16" width="21.85546875" style="6" bestFit="1" customWidth="1"/>
    <col min="17" max="17" width="12.5703125" style="6" bestFit="1" customWidth="1"/>
    <col min="18" max="16384" width="8.7109375" style="6"/>
  </cols>
  <sheetData>
    <row r="1" spans="1:18" ht="63" customHeight="1" x14ac:dyDescent="0.2">
      <c r="D1" s="103" t="s">
        <v>35</v>
      </c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8" x14ac:dyDescent="0.25">
      <c r="A2" s="1"/>
      <c r="B2" s="53" t="s">
        <v>0</v>
      </c>
      <c r="C2" s="53" t="s">
        <v>1</v>
      </c>
      <c r="D2" s="53" t="s">
        <v>2</v>
      </c>
      <c r="E2" s="53" t="s">
        <v>3</v>
      </c>
      <c r="F2" s="53" t="s">
        <v>4</v>
      </c>
      <c r="G2" s="53" t="s">
        <v>5</v>
      </c>
      <c r="H2" s="53" t="s">
        <v>6</v>
      </c>
      <c r="I2" s="53" t="s">
        <v>7</v>
      </c>
      <c r="J2" s="1"/>
      <c r="K2" s="1"/>
      <c r="N2" s="1"/>
      <c r="O2" s="1"/>
      <c r="P2" s="1"/>
      <c r="Q2" s="1"/>
      <c r="R2" s="1"/>
    </row>
    <row r="3" spans="1:18" x14ac:dyDescent="0.25">
      <c r="A3" s="65" t="s">
        <v>0</v>
      </c>
      <c r="B3" s="2">
        <v>1</v>
      </c>
      <c r="C3" s="3">
        <v>1</v>
      </c>
      <c r="D3" s="3">
        <v>3</v>
      </c>
      <c r="E3" s="3">
        <v>2</v>
      </c>
      <c r="F3" s="3">
        <v>2</v>
      </c>
      <c r="G3" s="3">
        <v>1</v>
      </c>
      <c r="H3" s="4">
        <f t="shared" ref="H3:H8" si="0">POWER(PRODUCT(B3:G3),(1/6))</f>
        <v>1.5130857494229015</v>
      </c>
      <c r="I3" s="4">
        <f t="shared" ref="I3:I8" si="1">H3/$H$9</f>
        <v>0.21486736361754577</v>
      </c>
      <c r="J3" s="7"/>
      <c r="K3" s="61" t="s">
        <v>8</v>
      </c>
      <c r="L3" s="29">
        <v>6</v>
      </c>
      <c r="N3" s="1"/>
      <c r="O3" s="1"/>
      <c r="P3" s="1"/>
      <c r="Q3" s="1"/>
      <c r="R3" s="1"/>
    </row>
    <row r="4" spans="1:18" x14ac:dyDescent="0.25">
      <c r="A4" s="65" t="s">
        <v>1</v>
      </c>
      <c r="B4" s="3">
        <f>1/C3</f>
        <v>1</v>
      </c>
      <c r="C4" s="2">
        <v>1</v>
      </c>
      <c r="D4" s="3">
        <v>3</v>
      </c>
      <c r="E4" s="3">
        <v>2</v>
      </c>
      <c r="F4" s="3">
        <v>5</v>
      </c>
      <c r="G4" s="3">
        <v>1</v>
      </c>
      <c r="H4" s="4">
        <f t="shared" si="0"/>
        <v>1.762734383267615</v>
      </c>
      <c r="I4" s="4">
        <f t="shared" si="1"/>
        <v>0.25031898544756742</v>
      </c>
      <c r="J4" s="7"/>
      <c r="K4" s="61" t="s">
        <v>9</v>
      </c>
      <c r="L4" s="29">
        <f>(((((B9*I3)+(C9*I4))+(D9*I5))+(E9*I6))+(F9*I7))+(G9*I8)</f>
        <v>6.7953051727256408</v>
      </c>
      <c r="N4" s="1"/>
      <c r="O4" s="1"/>
      <c r="P4" s="1"/>
      <c r="Q4" s="1"/>
      <c r="R4" s="1"/>
    </row>
    <row r="5" spans="1:18" x14ac:dyDescent="0.25">
      <c r="A5" s="65" t="s">
        <v>2</v>
      </c>
      <c r="B5" s="3">
        <f>1/D3</f>
        <v>0.33333333333333331</v>
      </c>
      <c r="C5" s="3">
        <f>1/D4</f>
        <v>0.33333333333333331</v>
      </c>
      <c r="D5" s="2">
        <v>1</v>
      </c>
      <c r="E5" s="3">
        <v>0.33333333333333298</v>
      </c>
      <c r="F5" s="66">
        <v>0.5</v>
      </c>
      <c r="G5" s="3">
        <v>1</v>
      </c>
      <c r="H5" s="4">
        <f t="shared" si="0"/>
        <v>0.5143606147390174</v>
      </c>
      <c r="I5" s="4">
        <f t="shared" si="1"/>
        <v>7.3042330403168113E-2</v>
      </c>
      <c r="J5" s="7"/>
      <c r="K5" s="61" t="s">
        <v>10</v>
      </c>
      <c r="L5" s="29">
        <f>(L4-L3)/(L3-1)</f>
        <v>0.15906103454512815</v>
      </c>
      <c r="N5" s="1"/>
      <c r="O5" s="1"/>
      <c r="P5" s="1"/>
      <c r="Q5" s="1"/>
      <c r="R5" s="1"/>
    </row>
    <row r="6" spans="1:18" x14ac:dyDescent="0.25">
      <c r="A6" s="65" t="s">
        <v>3</v>
      </c>
      <c r="B6" s="3">
        <f>1/E3</f>
        <v>0.5</v>
      </c>
      <c r="C6" s="3">
        <f>1/E4</f>
        <v>0.5</v>
      </c>
      <c r="D6" s="3">
        <f>1/E5</f>
        <v>3.0000000000000031</v>
      </c>
      <c r="E6" s="2">
        <v>1</v>
      </c>
      <c r="F6" s="3">
        <v>5</v>
      </c>
      <c r="G6" s="3">
        <v>3</v>
      </c>
      <c r="H6" s="4">
        <f t="shared" si="0"/>
        <v>1.4968975827619546</v>
      </c>
      <c r="I6" s="4">
        <f t="shared" si="1"/>
        <v>0.2125685456598948</v>
      </c>
      <c r="J6" s="7"/>
      <c r="K6" s="61" t="s">
        <v>11</v>
      </c>
      <c r="L6" s="29">
        <f>L5/1.24</f>
        <v>0.12827502785897432</v>
      </c>
      <c r="N6" s="1"/>
      <c r="O6" s="1"/>
      <c r="P6" s="1"/>
      <c r="Q6" s="1"/>
      <c r="R6" s="1"/>
    </row>
    <row r="7" spans="1:18" x14ac:dyDescent="0.25">
      <c r="A7" s="65" t="s">
        <v>4</v>
      </c>
      <c r="B7" s="3">
        <f>1/F3</f>
        <v>0.5</v>
      </c>
      <c r="C7" s="3">
        <f>1/F4</f>
        <v>0.2</v>
      </c>
      <c r="D7" s="3">
        <f>1/F5</f>
        <v>2</v>
      </c>
      <c r="E7" s="3">
        <f>1/F6</f>
        <v>0.2</v>
      </c>
      <c r="F7" s="2">
        <v>1</v>
      </c>
      <c r="G7" s="3">
        <v>0.2</v>
      </c>
      <c r="H7" s="4">
        <f t="shared" si="0"/>
        <v>0.44721359549995798</v>
      </c>
      <c r="I7" s="4">
        <f t="shared" si="1"/>
        <v>6.3507045965933734E-2</v>
      </c>
      <c r="J7" s="7"/>
      <c r="K7" s="1"/>
      <c r="L7" s="12"/>
      <c r="N7" s="1"/>
      <c r="O7" s="1"/>
      <c r="P7" s="1"/>
      <c r="Q7" s="1"/>
      <c r="R7" s="1"/>
    </row>
    <row r="8" spans="1:18" x14ac:dyDescent="0.25">
      <c r="A8" s="65" t="s">
        <v>5</v>
      </c>
      <c r="B8" s="3">
        <f>1/G3</f>
        <v>1</v>
      </c>
      <c r="C8" s="3">
        <f>1/G4</f>
        <v>1</v>
      </c>
      <c r="D8" s="3">
        <v>3</v>
      </c>
      <c r="E8" s="3">
        <f>1/G6</f>
        <v>0.33333333333333331</v>
      </c>
      <c r="F8" s="3">
        <f>1/G7</f>
        <v>5</v>
      </c>
      <c r="G8" s="2">
        <v>1</v>
      </c>
      <c r="H8" s="4">
        <f t="shared" si="0"/>
        <v>1.3076604860118306</v>
      </c>
      <c r="I8" s="4">
        <f t="shared" si="1"/>
        <v>0.18569572890589006</v>
      </c>
      <c r="J8" s="7"/>
      <c r="N8" s="1"/>
      <c r="O8" s="1"/>
      <c r="P8" s="1"/>
      <c r="Q8" s="1"/>
      <c r="R8" s="1"/>
    </row>
    <row r="9" spans="1:18" x14ac:dyDescent="0.25">
      <c r="A9" s="1"/>
      <c r="B9" s="31">
        <f t="shared" ref="B9:H9" si="2">SUM(B3:B8)</f>
        <v>4.3333333333333339</v>
      </c>
      <c r="C9" s="31">
        <f t="shared" si="2"/>
        <v>4.0333333333333332</v>
      </c>
      <c r="D9" s="31">
        <f t="shared" si="2"/>
        <v>15.000000000000004</v>
      </c>
      <c r="E9" s="31">
        <f t="shared" si="2"/>
        <v>5.8666666666666663</v>
      </c>
      <c r="F9" s="31">
        <f t="shared" si="2"/>
        <v>18.5</v>
      </c>
      <c r="G9" s="32">
        <f t="shared" si="2"/>
        <v>7.2</v>
      </c>
      <c r="H9" s="4">
        <f t="shared" si="2"/>
        <v>7.0419524117032779</v>
      </c>
      <c r="I9" s="5"/>
      <c r="J9" s="1"/>
      <c r="K9" s="1"/>
      <c r="L9" s="12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2"/>
      <c r="N10" s="1"/>
      <c r="P10" s="105" t="s">
        <v>6</v>
      </c>
      <c r="Q10" s="105"/>
      <c r="R10" s="15"/>
    </row>
    <row r="11" spans="1:18" x14ac:dyDescent="0.25">
      <c r="A11" s="50" t="s">
        <v>0</v>
      </c>
      <c r="B11" s="45"/>
      <c r="C11" s="1"/>
      <c r="E11" s="1"/>
      <c r="G11" s="1"/>
      <c r="H11" s="1"/>
      <c r="I11" s="1"/>
      <c r="J11" s="1"/>
      <c r="K11" s="1"/>
      <c r="L11" s="12"/>
      <c r="N11" s="1"/>
      <c r="P11" s="104" t="s">
        <v>0</v>
      </c>
      <c r="Q11" s="104"/>
      <c r="R11" s="1"/>
    </row>
    <row r="12" spans="1:18" x14ac:dyDescent="0.25">
      <c r="A12" s="1"/>
      <c r="B12" s="53" t="s">
        <v>12</v>
      </c>
      <c r="C12" s="53" t="s">
        <v>13</v>
      </c>
      <c r="D12" s="53" t="s">
        <v>14</v>
      </c>
      <c r="E12" s="53" t="s">
        <v>15</v>
      </c>
      <c r="F12" s="53" t="s">
        <v>16</v>
      </c>
      <c r="G12" s="53" t="s">
        <v>6</v>
      </c>
      <c r="H12" s="53" t="s">
        <v>7</v>
      </c>
      <c r="J12" s="1"/>
      <c r="L12" s="14"/>
      <c r="N12" s="1"/>
      <c r="P12" s="52"/>
      <c r="Q12" s="22"/>
      <c r="R12" s="1"/>
    </row>
    <row r="13" spans="1:18" x14ac:dyDescent="0.25">
      <c r="A13" s="60" t="s">
        <v>12</v>
      </c>
      <c r="B13" s="35">
        <v>1</v>
      </c>
      <c r="C13" s="36">
        <v>1</v>
      </c>
      <c r="D13" s="36">
        <v>3</v>
      </c>
      <c r="E13" s="36">
        <v>5</v>
      </c>
      <c r="F13" s="36">
        <v>5</v>
      </c>
      <c r="G13" s="37">
        <f>POWER(PRODUCT(B13:F13),(1/5))</f>
        <v>2.3714406097793117</v>
      </c>
      <c r="H13" s="33">
        <f>G13/$G$18</f>
        <v>0.36570230405635162</v>
      </c>
      <c r="J13" s="1"/>
      <c r="K13" s="61" t="s">
        <v>8</v>
      </c>
      <c r="L13" s="29">
        <v>5</v>
      </c>
      <c r="N13" s="1"/>
      <c r="P13" s="57" t="s">
        <v>12</v>
      </c>
      <c r="Q13" s="18">
        <v>91</v>
      </c>
      <c r="R13" s="1"/>
    </row>
    <row r="14" spans="1:18" x14ac:dyDescent="0.25">
      <c r="A14" s="60" t="s">
        <v>13</v>
      </c>
      <c r="B14" s="36">
        <f>1/C13</f>
        <v>1</v>
      </c>
      <c r="C14" s="35">
        <v>1</v>
      </c>
      <c r="D14" s="36">
        <v>3</v>
      </c>
      <c r="E14" s="36">
        <v>5</v>
      </c>
      <c r="F14" s="36">
        <v>5</v>
      </c>
      <c r="G14" s="37">
        <f>POWER(PRODUCT(B14:F14),(1/5))</f>
        <v>2.3714406097793117</v>
      </c>
      <c r="H14" s="33">
        <f>G14/$G$18</f>
        <v>0.36570230405635162</v>
      </c>
      <c r="J14" s="1"/>
      <c r="K14" s="61" t="s">
        <v>9</v>
      </c>
      <c r="L14" s="29">
        <f>((((B18*H13)+(C18*H14))+(D18*H15))+(+E18*H16))+(F18*H17)</f>
        <v>5.0534994157396449</v>
      </c>
      <c r="N14" s="1"/>
      <c r="P14" s="58" t="s">
        <v>13</v>
      </c>
      <c r="Q14" s="16">
        <v>98</v>
      </c>
      <c r="R14" s="1"/>
    </row>
    <row r="15" spans="1:18" ht="15" customHeight="1" x14ac:dyDescent="0.25">
      <c r="A15" s="60" t="s">
        <v>14</v>
      </c>
      <c r="B15" s="36">
        <f>1/D13</f>
        <v>0.33333333333333331</v>
      </c>
      <c r="C15" s="36">
        <f>1/D14</f>
        <v>0.33333333333333331</v>
      </c>
      <c r="D15" s="35">
        <v>1</v>
      </c>
      <c r="E15" s="36">
        <v>1</v>
      </c>
      <c r="F15" s="36">
        <v>2</v>
      </c>
      <c r="G15" s="37">
        <f>POWER(PRODUCT(B15:F15),(1/5))</f>
        <v>0.7402143449743066</v>
      </c>
      <c r="H15" s="33">
        <f>G15/$G$18</f>
        <v>0.11414921813195163</v>
      </c>
      <c r="J15" s="1"/>
      <c r="K15" s="61" t="s">
        <v>10</v>
      </c>
      <c r="L15" s="29">
        <f>(L14-L13)/(L13-1)</f>
        <v>1.3374853934911224E-2</v>
      </c>
      <c r="N15" s="1"/>
      <c r="P15" s="58" t="s">
        <v>14</v>
      </c>
      <c r="Q15" s="16">
        <v>90</v>
      </c>
      <c r="R15" s="1"/>
    </row>
    <row r="16" spans="1:18" x14ac:dyDescent="0.25">
      <c r="A16" s="60" t="s">
        <v>15</v>
      </c>
      <c r="B16" s="36">
        <f>1/E13</f>
        <v>0.2</v>
      </c>
      <c r="C16" s="36">
        <f>1/E14</f>
        <v>0.2</v>
      </c>
      <c r="D16" s="36">
        <f>1/E15</f>
        <v>1</v>
      </c>
      <c r="E16" s="35">
        <v>1</v>
      </c>
      <c r="F16" s="36">
        <v>2</v>
      </c>
      <c r="G16" s="37">
        <f>POWER(PRODUCT(B16:F16),(1/5))</f>
        <v>0.60341763365451628</v>
      </c>
      <c r="H16" s="33">
        <f>G16/$G$18</f>
        <v>9.3053656088070438E-2</v>
      </c>
      <c r="J16" s="1"/>
      <c r="K16" s="61" t="s">
        <v>11</v>
      </c>
      <c r="L16" s="29">
        <f>L15/1.12</f>
        <v>1.1941833870456449E-2</v>
      </c>
      <c r="N16" s="1"/>
      <c r="P16" s="58" t="s">
        <v>15</v>
      </c>
      <c r="Q16" s="16">
        <v>90</v>
      </c>
      <c r="R16" s="1"/>
    </row>
    <row r="17" spans="1:18" x14ac:dyDescent="0.25">
      <c r="A17" s="60" t="s">
        <v>16</v>
      </c>
      <c r="B17" s="36">
        <f>1/F13</f>
        <v>0.2</v>
      </c>
      <c r="C17" s="36">
        <f>1/F14</f>
        <v>0.2</v>
      </c>
      <c r="D17" s="36">
        <f>1/F15</f>
        <v>0.5</v>
      </c>
      <c r="E17" s="36">
        <f>1/F16</f>
        <v>0.5</v>
      </c>
      <c r="F17" s="35">
        <v>1</v>
      </c>
      <c r="G17" s="37">
        <f>POWER(PRODUCT(B17:F17),(1/5))</f>
        <v>0.39810717055349726</v>
      </c>
      <c r="H17" s="33">
        <f>G17/$G$18</f>
        <v>6.1392517667274618E-2</v>
      </c>
      <c r="J17" s="1"/>
      <c r="K17" s="1"/>
      <c r="L17" s="12"/>
      <c r="N17" s="1"/>
      <c r="P17" s="59" t="s">
        <v>16</v>
      </c>
      <c r="Q17" s="17">
        <v>50</v>
      </c>
      <c r="R17" s="1"/>
    </row>
    <row r="18" spans="1:18" x14ac:dyDescent="0.25">
      <c r="A18" s="1"/>
      <c r="B18" s="31">
        <f t="shared" ref="B18:G18" si="3">SUM(B13:B17)</f>
        <v>2.7333333333333338</v>
      </c>
      <c r="C18" s="31">
        <f t="shared" si="3"/>
        <v>2.7333333333333338</v>
      </c>
      <c r="D18" s="31">
        <f t="shared" si="3"/>
        <v>8.5</v>
      </c>
      <c r="E18" s="31">
        <f t="shared" si="3"/>
        <v>12.5</v>
      </c>
      <c r="F18" s="32">
        <f t="shared" si="3"/>
        <v>15</v>
      </c>
      <c r="G18" s="38">
        <f t="shared" si="3"/>
        <v>6.4846203687409441</v>
      </c>
      <c r="H18" s="34"/>
      <c r="I18" s="1"/>
      <c r="J18" s="1"/>
      <c r="K18" s="1"/>
      <c r="L18" s="12"/>
      <c r="N18" s="1"/>
      <c r="P18" s="23"/>
      <c r="Q18" s="24"/>
      <c r="R18" s="1"/>
    </row>
    <row r="19" spans="1:18" x14ac:dyDescent="0.25">
      <c r="I19" s="1"/>
      <c r="J19" s="1"/>
      <c r="K19" s="1"/>
      <c r="L19" s="12"/>
      <c r="N19" s="1"/>
      <c r="P19" s="101" t="s">
        <v>1</v>
      </c>
      <c r="Q19" s="101"/>
      <c r="R19" s="1"/>
    </row>
    <row r="20" spans="1:18" x14ac:dyDescent="0.25">
      <c r="A20" s="50" t="s">
        <v>1</v>
      </c>
      <c r="B20" s="45"/>
      <c r="C20" s="1"/>
      <c r="D20" s="1"/>
      <c r="E20" s="1"/>
      <c r="F20" s="1"/>
      <c r="G20" s="1"/>
      <c r="H20" s="1"/>
      <c r="L20" s="14"/>
      <c r="N20" s="1"/>
      <c r="P20" s="23"/>
      <c r="Q20" s="22"/>
      <c r="R20" s="1"/>
    </row>
    <row r="21" spans="1:18" x14ac:dyDescent="0.25">
      <c r="A21" s="1"/>
      <c r="B21" s="53" t="s">
        <v>17</v>
      </c>
      <c r="C21" s="53" t="s">
        <v>18</v>
      </c>
      <c r="D21" s="53" t="s">
        <v>19</v>
      </c>
      <c r="E21" s="53" t="s">
        <v>6</v>
      </c>
      <c r="F21" s="53" t="s">
        <v>7</v>
      </c>
      <c r="G21" s="1"/>
      <c r="H21" s="1"/>
      <c r="N21" s="1"/>
      <c r="P21" s="57" t="s">
        <v>17</v>
      </c>
      <c r="Q21" s="18">
        <v>100</v>
      </c>
      <c r="R21" s="1"/>
    </row>
    <row r="22" spans="1:18" x14ac:dyDescent="0.25">
      <c r="A22" s="58" t="s">
        <v>17</v>
      </c>
      <c r="B22" s="2">
        <v>1</v>
      </c>
      <c r="C22" s="3">
        <v>2</v>
      </c>
      <c r="D22" s="3">
        <v>3</v>
      </c>
      <c r="E22" s="4">
        <f>POWER(PRODUCT(B22:D22),(1/3))</f>
        <v>1.8171205928321397</v>
      </c>
      <c r="F22" s="4">
        <f>E22/$E$25</f>
        <v>0.53961455022107463</v>
      </c>
      <c r="G22" s="7"/>
      <c r="H22" s="1"/>
      <c r="K22" s="61" t="s">
        <v>8</v>
      </c>
      <c r="L22" s="29">
        <v>3</v>
      </c>
      <c r="N22" s="1"/>
      <c r="P22" s="58" t="s">
        <v>18</v>
      </c>
      <c r="Q22" s="16">
        <v>90</v>
      </c>
      <c r="R22" s="1"/>
    </row>
    <row r="23" spans="1:18" x14ac:dyDescent="0.25">
      <c r="A23" s="58" t="s">
        <v>18</v>
      </c>
      <c r="B23" s="3">
        <f>1/C22</f>
        <v>0.5</v>
      </c>
      <c r="C23" s="2">
        <v>1</v>
      </c>
      <c r="D23" s="3">
        <v>2</v>
      </c>
      <c r="E23" s="4">
        <f>POWER(PRODUCT(B23:D23),(1/3))</f>
        <v>1</v>
      </c>
      <c r="F23" s="4">
        <f>E23/$E$25</f>
        <v>0.2969613312124974</v>
      </c>
      <c r="G23" s="7"/>
      <c r="H23" s="1"/>
      <c r="K23" s="61" t="s">
        <v>9</v>
      </c>
      <c r="L23" s="29">
        <f>((B25*F22)+(C25*F23))+(D25*F24)</f>
        <v>3.0092027127142789</v>
      </c>
      <c r="N23" s="1"/>
      <c r="P23" s="59" t="s">
        <v>19</v>
      </c>
      <c r="Q23" s="17">
        <v>90</v>
      </c>
      <c r="R23" s="1"/>
    </row>
    <row r="24" spans="1:18" x14ac:dyDescent="0.25">
      <c r="A24" s="58" t="s">
        <v>19</v>
      </c>
      <c r="B24" s="3">
        <f>1/D22</f>
        <v>0.33333333333333331</v>
      </c>
      <c r="C24" s="3">
        <f>1/D23</f>
        <v>0.5</v>
      </c>
      <c r="D24" s="2">
        <v>1</v>
      </c>
      <c r="E24" s="4">
        <f>POWER(PRODUCT(B24:D24),(1/3))</f>
        <v>0.55032120814910446</v>
      </c>
      <c r="F24" s="4">
        <f>E24/$E$25</f>
        <v>0.16342411856642791</v>
      </c>
      <c r="G24" s="7"/>
      <c r="H24" s="1"/>
      <c r="I24" s="1"/>
      <c r="J24" s="1"/>
      <c r="K24" s="61" t="s">
        <v>10</v>
      </c>
      <c r="L24" s="29">
        <f>(L23-L22)/(L22-1)</f>
        <v>4.60135635713943E-3</v>
      </c>
      <c r="N24" s="1"/>
      <c r="P24" s="23"/>
      <c r="Q24" s="24"/>
      <c r="R24" s="1"/>
    </row>
    <row r="25" spans="1:18" x14ac:dyDescent="0.25">
      <c r="A25" s="1"/>
      <c r="B25" s="39">
        <f>SUM(B22:B24)</f>
        <v>1.8333333333333333</v>
      </c>
      <c r="C25" s="39">
        <f>SUM(C22:C24)</f>
        <v>3.5</v>
      </c>
      <c r="D25" s="39">
        <f>SUM(D22:D24)</f>
        <v>6</v>
      </c>
      <c r="E25" s="40">
        <f>SUM(E22:E24)</f>
        <v>3.3674418009812443</v>
      </c>
      <c r="F25" s="8"/>
      <c r="G25" s="1"/>
      <c r="H25" s="1"/>
      <c r="I25" s="1"/>
      <c r="J25" s="1"/>
      <c r="K25" s="61" t="s">
        <v>11</v>
      </c>
      <c r="L25" s="29">
        <f>L24/0.58</f>
        <v>7.9333730295507426E-3</v>
      </c>
      <c r="N25" s="1"/>
      <c r="P25" s="101" t="s">
        <v>20</v>
      </c>
      <c r="Q25" s="101"/>
      <c r="R25" s="1"/>
    </row>
    <row r="26" spans="1:18" x14ac:dyDescent="0.25">
      <c r="L26" s="14"/>
      <c r="N26" s="1"/>
      <c r="P26" s="23"/>
      <c r="Q26" s="22"/>
      <c r="R26" s="1"/>
    </row>
    <row r="27" spans="1:18" x14ac:dyDescent="0.25">
      <c r="A27" s="49" t="s">
        <v>20</v>
      </c>
      <c r="B27" s="46"/>
      <c r="C27" s="1"/>
      <c r="D27" s="1"/>
      <c r="E27" s="1"/>
      <c r="F27" s="1"/>
      <c r="G27" s="1"/>
      <c r="H27" s="1"/>
      <c r="N27" s="1"/>
      <c r="P27" s="55" t="s">
        <v>21</v>
      </c>
      <c r="Q27" s="18">
        <v>80</v>
      </c>
      <c r="R27" s="1"/>
    </row>
    <row r="28" spans="1:18" x14ac:dyDescent="0.25">
      <c r="A28" s="1"/>
      <c r="B28" s="53" t="s">
        <v>21</v>
      </c>
      <c r="C28" s="53" t="s">
        <v>22</v>
      </c>
      <c r="D28" s="53" t="s">
        <v>23</v>
      </c>
      <c r="E28" s="53" t="s">
        <v>6</v>
      </c>
      <c r="F28" s="53" t="s">
        <v>7</v>
      </c>
      <c r="G28" s="1"/>
      <c r="H28" s="1"/>
      <c r="N28" s="1"/>
      <c r="P28" s="54" t="s">
        <v>22</v>
      </c>
      <c r="Q28" s="16">
        <v>90</v>
      </c>
      <c r="R28" s="1"/>
    </row>
    <row r="29" spans="1:18" x14ac:dyDescent="0.25">
      <c r="A29" s="54" t="s">
        <v>21</v>
      </c>
      <c r="B29" s="2">
        <v>1</v>
      </c>
      <c r="C29" s="3">
        <v>1</v>
      </c>
      <c r="D29" s="3">
        <v>0.5</v>
      </c>
      <c r="E29" s="4">
        <f>POWER(PRODUCT(B29:D29),(1/3))</f>
        <v>0.79370052598409979</v>
      </c>
      <c r="F29" s="4">
        <f>E29/$E$32</f>
        <v>0.25000000000000006</v>
      </c>
      <c r="G29" s="7"/>
      <c r="H29" s="1"/>
      <c r="K29" s="61" t="s">
        <v>8</v>
      </c>
      <c r="L29" s="29">
        <v>3</v>
      </c>
      <c r="N29" s="1"/>
      <c r="P29" s="56" t="s">
        <v>23</v>
      </c>
      <c r="Q29" s="17">
        <v>80</v>
      </c>
      <c r="R29" s="1"/>
    </row>
    <row r="30" spans="1:18" x14ac:dyDescent="0.25">
      <c r="A30" s="54" t="s">
        <v>22</v>
      </c>
      <c r="B30" s="3">
        <f>1/C29</f>
        <v>1</v>
      </c>
      <c r="C30" s="2">
        <v>1</v>
      </c>
      <c r="D30" s="3">
        <v>0.5</v>
      </c>
      <c r="E30" s="4">
        <f>POWER(PRODUCT(B30:D30),(1/3))</f>
        <v>0.79370052598409979</v>
      </c>
      <c r="F30" s="4">
        <f>E30/$E$32</f>
        <v>0.25000000000000006</v>
      </c>
      <c r="G30" s="7"/>
      <c r="H30" s="1"/>
      <c r="I30" s="1"/>
      <c r="J30" s="1"/>
      <c r="K30" s="61" t="s">
        <v>9</v>
      </c>
      <c r="L30" s="29">
        <f>((B32*F29)+(C32*F30))+(D32*F31)</f>
        <v>3.0000000000000004</v>
      </c>
      <c r="N30" s="1"/>
      <c r="P30" s="23"/>
      <c r="Q30" s="24"/>
      <c r="R30" s="1"/>
    </row>
    <row r="31" spans="1:18" x14ac:dyDescent="0.25">
      <c r="A31" s="54" t="s">
        <v>23</v>
      </c>
      <c r="B31" s="3">
        <f>1/D29</f>
        <v>2</v>
      </c>
      <c r="C31" s="3">
        <f>1/D30</f>
        <v>2</v>
      </c>
      <c r="D31" s="2">
        <v>1</v>
      </c>
      <c r="E31" s="4">
        <f>POWER(PRODUCT(B31:D31),(1/3))</f>
        <v>1.5874010519681994</v>
      </c>
      <c r="F31" s="4">
        <f>E31/$E$32</f>
        <v>0.5</v>
      </c>
      <c r="G31" s="7"/>
      <c r="H31" s="1"/>
      <c r="I31" s="1"/>
      <c r="J31" s="1"/>
      <c r="K31" s="62" t="s">
        <v>34</v>
      </c>
      <c r="L31" s="30">
        <f>L30-L29</f>
        <v>0</v>
      </c>
      <c r="N31" s="1"/>
      <c r="P31" s="101" t="s">
        <v>3</v>
      </c>
      <c r="Q31" s="101"/>
      <c r="R31" s="1"/>
    </row>
    <row r="32" spans="1:18" x14ac:dyDescent="0.25">
      <c r="A32" s="1"/>
      <c r="B32" s="39">
        <f>SUM(B29:B31)</f>
        <v>4</v>
      </c>
      <c r="C32" s="39">
        <f>SUM(C29:C31)</f>
        <v>4</v>
      </c>
      <c r="D32" s="39">
        <f>SUM(D29:D31)</f>
        <v>2</v>
      </c>
      <c r="E32" s="40">
        <f>SUM(E29:E31)</f>
        <v>3.1748021039363987</v>
      </c>
      <c r="F32" s="8"/>
      <c r="G32" s="1"/>
      <c r="H32" s="1"/>
      <c r="I32" s="96"/>
      <c r="J32" s="1"/>
      <c r="K32" s="61" t="s">
        <v>10</v>
      </c>
      <c r="L32" s="29">
        <f>L31/(L29-1)</f>
        <v>0</v>
      </c>
      <c r="N32" s="1"/>
      <c r="P32" s="52"/>
      <c r="Q32" s="22"/>
      <c r="R32" s="1"/>
    </row>
    <row r="33" spans="1:18" x14ac:dyDescent="0.25">
      <c r="J33" s="1"/>
      <c r="K33" s="61" t="s">
        <v>11</v>
      </c>
      <c r="L33" s="29">
        <f>L32/0.58</f>
        <v>0</v>
      </c>
      <c r="N33" s="1"/>
      <c r="P33" s="55" t="s">
        <v>24</v>
      </c>
      <c r="Q33" s="18">
        <v>95</v>
      </c>
      <c r="R33" s="1"/>
    </row>
    <row r="34" spans="1:18" x14ac:dyDescent="0.25">
      <c r="A34" s="49" t="s">
        <v>3</v>
      </c>
      <c r="B34" s="46"/>
      <c r="C34" s="1"/>
      <c r="D34" s="1"/>
      <c r="E34" s="1"/>
      <c r="F34" s="1"/>
      <c r="G34" s="1"/>
      <c r="H34" s="1"/>
      <c r="J34" s="1"/>
      <c r="N34" s="1"/>
      <c r="P34" s="56" t="s">
        <v>25</v>
      </c>
      <c r="Q34" s="17">
        <v>100</v>
      </c>
      <c r="R34" s="1"/>
    </row>
    <row r="35" spans="1:18" x14ac:dyDescent="0.25">
      <c r="A35" s="1"/>
      <c r="B35" s="53" t="s">
        <v>24</v>
      </c>
      <c r="C35" s="53" t="s">
        <v>25</v>
      </c>
      <c r="D35" s="53" t="s">
        <v>6</v>
      </c>
      <c r="E35" s="53" t="s">
        <v>7</v>
      </c>
      <c r="F35" s="1"/>
      <c r="G35" s="1"/>
      <c r="J35" s="1"/>
      <c r="N35" s="1"/>
      <c r="P35" s="23"/>
      <c r="Q35" s="24"/>
      <c r="R35" s="1"/>
    </row>
    <row r="36" spans="1:18" x14ac:dyDescent="0.25">
      <c r="A36" s="54" t="s">
        <v>24</v>
      </c>
      <c r="B36" s="2">
        <v>1</v>
      </c>
      <c r="C36" s="3">
        <v>5</v>
      </c>
      <c r="D36" s="4">
        <f>POWER(PRODUCT(B36:C36),(1/2))</f>
        <v>2.2360679774997898</v>
      </c>
      <c r="E36" s="4">
        <f>D36/$D$38</f>
        <v>0.83333333333333337</v>
      </c>
      <c r="F36" s="7"/>
      <c r="G36" s="1"/>
      <c r="I36" s="9"/>
      <c r="J36" s="9"/>
      <c r="K36" s="61" t="s">
        <v>8</v>
      </c>
      <c r="L36" s="29">
        <v>2</v>
      </c>
      <c r="N36" s="9"/>
      <c r="P36" s="101" t="s">
        <v>4</v>
      </c>
      <c r="Q36" s="101"/>
      <c r="R36" s="1"/>
    </row>
    <row r="37" spans="1:18" x14ac:dyDescent="0.25">
      <c r="A37" s="54" t="s">
        <v>25</v>
      </c>
      <c r="B37" s="3">
        <f>1/C36</f>
        <v>0.2</v>
      </c>
      <c r="C37" s="2">
        <v>1</v>
      </c>
      <c r="D37" s="4">
        <f>POWER(PRODUCT(B37:C37),(1/2))</f>
        <v>0.44721359549995793</v>
      </c>
      <c r="E37" s="4">
        <f>D37/$D$38</f>
        <v>0.16666666666666666</v>
      </c>
      <c r="F37" s="7"/>
      <c r="G37" s="1"/>
      <c r="K37" s="61" t="s">
        <v>9</v>
      </c>
      <c r="L37" s="29">
        <f>(B38*E36)+(C38*E37)</f>
        <v>2</v>
      </c>
      <c r="N37" s="1"/>
      <c r="P37" s="23"/>
      <c r="Q37" s="22"/>
      <c r="R37" s="1"/>
    </row>
    <row r="38" spans="1:18" x14ac:dyDescent="0.25">
      <c r="A38" s="1"/>
      <c r="B38" s="39">
        <f>SUM(B36:B37)</f>
        <v>1.2</v>
      </c>
      <c r="C38" s="39">
        <f>SUM(C36:C37)</f>
        <v>6</v>
      </c>
      <c r="D38" s="40">
        <f>SUM(D36:D37)</f>
        <v>2.6832815729997477</v>
      </c>
      <c r="E38" s="8"/>
      <c r="F38" s="1"/>
      <c r="G38" s="1"/>
      <c r="K38" s="61" t="s">
        <v>10</v>
      </c>
      <c r="L38" s="29">
        <f>(L37-L36)/(L36-1)</f>
        <v>0</v>
      </c>
      <c r="N38" s="1"/>
      <c r="P38" s="55" t="s">
        <v>26</v>
      </c>
      <c r="Q38" s="18">
        <v>90</v>
      </c>
      <c r="R38" s="1"/>
    </row>
    <row r="39" spans="1:18" x14ac:dyDescent="0.25">
      <c r="K39" s="61" t="s">
        <v>11</v>
      </c>
      <c r="L39" s="29">
        <f>L38/0.3</f>
        <v>0</v>
      </c>
      <c r="N39" s="1"/>
      <c r="P39" s="54" t="s">
        <v>27</v>
      </c>
      <c r="Q39" s="16">
        <v>80</v>
      </c>
      <c r="R39" s="1"/>
    </row>
    <row r="40" spans="1:18" x14ac:dyDescent="0.25">
      <c r="A40" s="49" t="s">
        <v>4</v>
      </c>
      <c r="B40" s="46"/>
      <c r="C40" s="1"/>
      <c r="D40" s="1"/>
      <c r="E40" s="1"/>
      <c r="F40" s="1"/>
      <c r="G40" s="9"/>
      <c r="H40" s="9"/>
      <c r="N40" s="1"/>
      <c r="P40" s="56" t="s">
        <v>28</v>
      </c>
      <c r="Q40" s="17">
        <v>90</v>
      </c>
      <c r="R40" s="1"/>
    </row>
    <row r="41" spans="1:18" x14ac:dyDescent="0.25">
      <c r="A41" s="1"/>
      <c r="B41" s="53" t="s">
        <v>26</v>
      </c>
      <c r="C41" s="53" t="s">
        <v>27</v>
      </c>
      <c r="D41" s="53" t="s">
        <v>28</v>
      </c>
      <c r="E41" s="53" t="s">
        <v>6</v>
      </c>
      <c r="F41" s="53" t="s">
        <v>7</v>
      </c>
      <c r="G41" s="9"/>
      <c r="H41" s="9"/>
      <c r="I41" s="1"/>
      <c r="J41" s="1"/>
      <c r="N41" s="1"/>
      <c r="P41" s="23"/>
      <c r="Q41" s="24"/>
      <c r="R41" s="1"/>
    </row>
    <row r="42" spans="1:18" x14ac:dyDescent="0.25">
      <c r="A42" s="54" t="s">
        <v>26</v>
      </c>
      <c r="B42" s="35">
        <v>1</v>
      </c>
      <c r="C42" s="36">
        <v>3</v>
      </c>
      <c r="D42" s="36">
        <v>5</v>
      </c>
      <c r="E42" s="42">
        <f>POWER(PRODUCT(B42:D42),(1/3))</f>
        <v>2.4662120743304703</v>
      </c>
      <c r="F42" s="41">
        <f>E42/$E$45</f>
        <v>0.61750422747269285</v>
      </c>
      <c r="G42" s="10"/>
      <c r="H42" s="9"/>
      <c r="I42" s="1"/>
      <c r="J42" s="1"/>
      <c r="K42" s="61" t="s">
        <v>8</v>
      </c>
      <c r="L42" s="28">
        <v>3</v>
      </c>
      <c r="N42" s="1"/>
      <c r="P42" s="102" t="s">
        <v>5</v>
      </c>
      <c r="Q42" s="102"/>
      <c r="R42" s="1"/>
    </row>
    <row r="43" spans="1:18" x14ac:dyDescent="0.25">
      <c r="A43" s="54" t="s">
        <v>27</v>
      </c>
      <c r="B43" s="36">
        <f>1/C42</f>
        <v>0.33333333333333331</v>
      </c>
      <c r="C43" s="35">
        <v>1</v>
      </c>
      <c r="D43" s="36">
        <v>5</v>
      </c>
      <c r="E43" s="42">
        <f>POWER(PRODUCT(B43:D43),(1/3))</f>
        <v>1.1856311014966876</v>
      </c>
      <c r="F43" s="41">
        <f>E43/$E$45</f>
        <v>0.29686506891183312</v>
      </c>
      <c r="G43" s="10"/>
      <c r="H43" s="9"/>
      <c r="I43" s="1"/>
      <c r="K43" s="61" t="s">
        <v>9</v>
      </c>
      <c r="L43" s="28">
        <f>((B45*F42)+(C45*F43))+(D45*F44)</f>
        <v>3.1356108446580437</v>
      </c>
      <c r="N43" s="1"/>
      <c r="P43" s="23"/>
      <c r="Q43" s="22"/>
      <c r="R43" s="1"/>
    </row>
    <row r="44" spans="1:18" x14ac:dyDescent="0.25">
      <c r="A44" s="54" t="s">
        <v>28</v>
      </c>
      <c r="B44" s="36">
        <f>1/D42</f>
        <v>0.2</v>
      </c>
      <c r="C44" s="36">
        <f>1/D43</f>
        <v>0.2</v>
      </c>
      <c r="D44" s="35">
        <v>1</v>
      </c>
      <c r="E44" s="42">
        <f>POWER(PRODUCT(B44:D44),(1/3))</f>
        <v>0.34199518933533946</v>
      </c>
      <c r="F44" s="41">
        <f>E44/$E$45</f>
        <v>8.5630703615474119E-2</v>
      </c>
      <c r="G44" s="7"/>
      <c r="H44" s="1"/>
      <c r="I44" s="1"/>
      <c r="K44" s="61" t="s">
        <v>10</v>
      </c>
      <c r="L44" s="28">
        <f>(L43-L42)/(L42-1)</f>
        <v>6.7805422329021869E-2</v>
      </c>
      <c r="N44" s="1"/>
      <c r="P44" s="55" t="s">
        <v>29</v>
      </c>
      <c r="Q44" s="19">
        <v>85</v>
      </c>
      <c r="R44" s="1"/>
    </row>
    <row r="45" spans="1:18" ht="15" customHeight="1" x14ac:dyDescent="0.25">
      <c r="A45" s="1"/>
      <c r="B45" s="39">
        <f>SUM(B42:B44)</f>
        <v>1.5333333333333332</v>
      </c>
      <c r="C45" s="39">
        <f>SUM(C42:C44)</f>
        <v>4.2</v>
      </c>
      <c r="D45" s="39">
        <f>SUM(D42:D44)</f>
        <v>11</v>
      </c>
      <c r="E45" s="40">
        <f>SUM(E42:E44)</f>
        <v>3.9938383651624969</v>
      </c>
      <c r="F45" s="25"/>
      <c r="G45" s="1"/>
      <c r="H45" s="1"/>
      <c r="I45" s="1"/>
      <c r="K45" s="61" t="s">
        <v>11</v>
      </c>
      <c r="L45" s="29">
        <f>L44/0.58</f>
        <v>0.11690590056727909</v>
      </c>
      <c r="N45" s="1"/>
      <c r="P45" s="54" t="s">
        <v>30</v>
      </c>
      <c r="Q45" s="11">
        <v>80</v>
      </c>
      <c r="R45" s="1"/>
    </row>
    <row r="46" spans="1:18" ht="30" x14ac:dyDescent="0.25">
      <c r="I46" s="1"/>
      <c r="N46" s="1"/>
      <c r="P46" s="54" t="s">
        <v>31</v>
      </c>
      <c r="Q46" s="16">
        <v>87</v>
      </c>
      <c r="R46" s="1"/>
    </row>
    <row r="47" spans="1:18" x14ac:dyDescent="0.25">
      <c r="A47" s="51" t="s">
        <v>5</v>
      </c>
      <c r="B47" s="47"/>
      <c r="C47" s="9"/>
      <c r="D47" s="9"/>
      <c r="E47" s="9"/>
      <c r="F47" s="9"/>
      <c r="G47" s="1"/>
      <c r="H47" s="1"/>
      <c r="I47" s="1"/>
      <c r="J47" s="1"/>
      <c r="N47" s="1"/>
      <c r="P47" s="56" t="s">
        <v>32</v>
      </c>
      <c r="Q47" s="17">
        <v>80</v>
      </c>
      <c r="R47" s="1"/>
    </row>
    <row r="48" spans="1:18" x14ac:dyDescent="0.25">
      <c r="A48" s="1"/>
      <c r="B48" s="53" t="s">
        <v>29</v>
      </c>
      <c r="C48" s="53" t="s">
        <v>30</v>
      </c>
      <c r="D48" s="53" t="s">
        <v>31</v>
      </c>
      <c r="E48" s="53" t="s">
        <v>32</v>
      </c>
      <c r="F48" s="53" t="s">
        <v>6</v>
      </c>
      <c r="G48" s="53" t="s">
        <v>7</v>
      </c>
      <c r="H48" s="1"/>
      <c r="I48" s="1"/>
      <c r="J48" s="1"/>
      <c r="M48" s="12"/>
      <c r="N48" s="1"/>
      <c r="P48" s="26"/>
      <c r="Q48" s="25"/>
      <c r="R48" s="1"/>
    </row>
    <row r="49" spans="1:18" x14ac:dyDescent="0.25">
      <c r="A49" s="54" t="s">
        <v>29</v>
      </c>
      <c r="B49" s="43">
        <v>1</v>
      </c>
      <c r="C49" s="44">
        <v>2</v>
      </c>
      <c r="D49" s="44">
        <f>1/3</f>
        <v>0.33333333333333331</v>
      </c>
      <c r="E49" s="44">
        <v>1</v>
      </c>
      <c r="F49" s="37">
        <f>POWER(PRODUCT(B49:E49),(1/4))</f>
        <v>0.90360200360984477</v>
      </c>
      <c r="G49" s="33">
        <f>F49/$F$53</f>
        <v>0.18397571612775357</v>
      </c>
      <c r="H49" s="7"/>
      <c r="I49" s="1"/>
      <c r="J49" s="1"/>
      <c r="K49" s="61" t="s">
        <v>8</v>
      </c>
      <c r="L49" s="29">
        <v>4</v>
      </c>
      <c r="M49" s="12"/>
      <c r="N49" s="1"/>
      <c r="P49" s="27"/>
      <c r="Q49" s="27"/>
      <c r="R49" s="1"/>
    </row>
    <row r="50" spans="1:18" x14ac:dyDescent="0.25">
      <c r="A50" s="54" t="s">
        <v>30</v>
      </c>
      <c r="B50" s="44">
        <f>1/C49</f>
        <v>0.5</v>
      </c>
      <c r="C50" s="43">
        <v>1</v>
      </c>
      <c r="D50" s="44">
        <f>1/6</f>
        <v>0.16666666666666666</v>
      </c>
      <c r="E50" s="44">
        <v>1</v>
      </c>
      <c r="F50" s="37">
        <f>POWER(PRODUCT(B50:E50),(1/4))</f>
        <v>0.537284965911771</v>
      </c>
      <c r="G50" s="33">
        <f>F50/$F$53</f>
        <v>0.10939261530342273</v>
      </c>
      <c r="H50" s="7"/>
      <c r="I50" s="1"/>
      <c r="J50" s="1"/>
      <c r="K50" s="61" t="s">
        <v>9</v>
      </c>
      <c r="L50" s="29">
        <f>(((B53*G49)+(C53*G50))+(D53*G51))+(E53*G52)</f>
        <v>4.0458861515528941</v>
      </c>
      <c r="M50" s="12"/>
      <c r="N50" s="1"/>
      <c r="P50" s="63" t="s">
        <v>33</v>
      </c>
      <c r="Q50" s="64">
        <f>(((((I3*(((((Q13*H13)+(Q14*H14))+(Q15*H15))+(Q16*H16))+(Q17*H17)))+(I4*(((Q21*F22)+(Q22*F23))+(Q23*F24))))+(I5*(((Q27*F29)+(Q28*F30))+(Q29*F31))))+(I6*((Q33*E36)+(Q34*E37))))+(I7*(((Q38*F42)+(Q39*F43))+(Q40*F44))))+(I8*((((Q44*G49)+(Q45*G50))+(Q46*G51))+(Q47*G52)))</f>
        <v>91.065234442786704</v>
      </c>
      <c r="R50" s="1"/>
    </row>
    <row r="51" spans="1:18" ht="30" x14ac:dyDescent="0.25">
      <c r="A51" s="54" t="s">
        <v>31</v>
      </c>
      <c r="B51" s="36">
        <f>1/D49</f>
        <v>3</v>
      </c>
      <c r="C51" s="36">
        <f>1/D50</f>
        <v>6</v>
      </c>
      <c r="D51" s="35">
        <v>1</v>
      </c>
      <c r="E51" s="36">
        <v>3</v>
      </c>
      <c r="F51" s="37">
        <f>POWER(PRODUCT(B51:E51),(1/4))</f>
        <v>2.7108060108295344</v>
      </c>
      <c r="G51" s="33">
        <f>F51/$F$53</f>
        <v>0.55192714838326074</v>
      </c>
      <c r="H51" s="7"/>
      <c r="I51" s="1"/>
      <c r="J51" s="1"/>
      <c r="K51" s="61" t="s">
        <v>10</v>
      </c>
      <c r="L51" s="29">
        <f>(L50-L49)/(L49-1)</f>
        <v>1.5295383850964702E-2</v>
      </c>
      <c r="M51" s="12"/>
      <c r="N51" s="1"/>
      <c r="O51" s="1"/>
      <c r="P51" s="1"/>
      <c r="Q51" s="1"/>
      <c r="R51" s="1"/>
    </row>
    <row r="52" spans="1:18" x14ac:dyDescent="0.25">
      <c r="A52" s="54" t="s">
        <v>32</v>
      </c>
      <c r="B52" s="36">
        <f>1/E49</f>
        <v>1</v>
      </c>
      <c r="C52" s="36">
        <f>1/E50</f>
        <v>1</v>
      </c>
      <c r="D52" s="36">
        <f>1/E51</f>
        <v>0.33333333333333331</v>
      </c>
      <c r="E52" s="35">
        <v>1</v>
      </c>
      <c r="F52" s="37">
        <f>POWER(PRODUCT(B52:E52),(1/4))</f>
        <v>0.75983568565159254</v>
      </c>
      <c r="G52" s="33">
        <f>F52/$F$53</f>
        <v>0.15470452018556299</v>
      </c>
      <c r="H52" s="7"/>
      <c r="I52" s="1"/>
      <c r="J52" s="1"/>
      <c r="K52" s="61" t="s">
        <v>11</v>
      </c>
      <c r="L52" s="29">
        <f>L51/0.9</f>
        <v>1.6994870945516334E-2</v>
      </c>
      <c r="M52" s="12"/>
      <c r="N52" s="1"/>
      <c r="O52" s="1"/>
      <c r="P52" s="1"/>
      <c r="Q52" s="1"/>
      <c r="R52" s="1"/>
    </row>
    <row r="53" spans="1:18" x14ac:dyDescent="0.25">
      <c r="A53" s="1"/>
      <c r="B53" s="39">
        <f>SUM(B49:B52)</f>
        <v>5.5</v>
      </c>
      <c r="C53" s="39">
        <f>SUM(C49:C52)</f>
        <v>10</v>
      </c>
      <c r="D53" s="39">
        <f>SUM(D49:D52)</f>
        <v>1.8333333333333333</v>
      </c>
      <c r="E53" s="39">
        <f>SUM(E49:E52)</f>
        <v>6</v>
      </c>
      <c r="F53" s="40">
        <f>SUM(F49:F52)</f>
        <v>4.9115286660027424</v>
      </c>
      <c r="G53" s="25"/>
      <c r="H53" s="1"/>
      <c r="I53" s="1"/>
      <c r="J53" s="1"/>
      <c r="K53" s="1"/>
      <c r="L53" s="1"/>
      <c r="M53" s="12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1"/>
      <c r="F54" s="1"/>
      <c r="G54" s="1"/>
      <c r="H54" s="1"/>
      <c r="N54" s="1"/>
      <c r="O54" s="1"/>
      <c r="P54" s="1"/>
      <c r="Q54" s="1"/>
      <c r="R54" s="1"/>
    </row>
    <row r="55" spans="1:18" x14ac:dyDescent="0.25">
      <c r="N55" s="1"/>
      <c r="O55" s="1"/>
      <c r="P55" s="1"/>
      <c r="Q55" s="1"/>
      <c r="R55" s="1"/>
    </row>
    <row r="56" spans="1:18" x14ac:dyDescent="0.25">
      <c r="N56" s="1"/>
      <c r="O56" s="1"/>
      <c r="P56" s="1"/>
      <c r="Q56" s="1"/>
      <c r="R56" s="1"/>
    </row>
    <row r="57" spans="1:18" x14ac:dyDescent="0.25">
      <c r="N57" s="1"/>
      <c r="O57" s="1"/>
      <c r="P57" s="1"/>
      <c r="Q57" s="1"/>
      <c r="R57" s="1"/>
    </row>
    <row r="58" spans="1:18" x14ac:dyDescent="0.25">
      <c r="N58" s="1"/>
      <c r="O58" s="1"/>
      <c r="P58" s="1"/>
      <c r="Q58" s="1"/>
      <c r="R58" s="1"/>
    </row>
    <row r="59" spans="1:18" x14ac:dyDescent="0.25">
      <c r="N59" s="1"/>
      <c r="O59" s="1"/>
      <c r="P59" s="1"/>
      <c r="Q59" s="1"/>
      <c r="R59" s="1"/>
    </row>
    <row r="60" spans="1:18" x14ac:dyDescent="0.25">
      <c r="N60" s="1"/>
      <c r="O60" s="1"/>
      <c r="P60" s="1"/>
      <c r="Q60" s="1"/>
      <c r="R60" s="1"/>
    </row>
    <row r="61" spans="1:18" x14ac:dyDescent="0.25">
      <c r="N61" s="1"/>
      <c r="O61" s="1"/>
      <c r="P61" s="1"/>
      <c r="Q61" s="1"/>
      <c r="R61" s="1"/>
    </row>
    <row r="62" spans="1:18" x14ac:dyDescent="0.25">
      <c r="N62" s="1"/>
      <c r="O62" s="1"/>
      <c r="P62" s="1"/>
      <c r="Q62" s="1"/>
      <c r="R62" s="1"/>
    </row>
    <row r="63" spans="1:18" x14ac:dyDescent="0.25">
      <c r="N63" s="1"/>
      <c r="O63" s="1"/>
      <c r="P63" s="1"/>
      <c r="Q63" s="1"/>
      <c r="R63" s="1"/>
    </row>
    <row r="64" spans="1:18" x14ac:dyDescent="0.25">
      <c r="N64" s="1"/>
      <c r="O64" s="1"/>
      <c r="P64" s="1"/>
      <c r="Q64" s="1"/>
      <c r="R64" s="1"/>
    </row>
    <row r="65" spans="14:18" x14ac:dyDescent="0.25">
      <c r="N65" s="1"/>
      <c r="O65" s="1"/>
      <c r="P65" s="1"/>
      <c r="Q65" s="1"/>
      <c r="R65" s="1"/>
    </row>
    <row r="66" spans="14:18" x14ac:dyDescent="0.25">
      <c r="N66" s="1"/>
      <c r="O66" s="1"/>
      <c r="P66" s="1"/>
      <c r="Q66" s="1"/>
      <c r="R66" s="1"/>
    </row>
    <row r="67" spans="14:18" x14ac:dyDescent="0.25">
      <c r="N67" s="1"/>
      <c r="O67" s="1"/>
      <c r="P67" s="1"/>
      <c r="Q67" s="1"/>
      <c r="R67" s="1"/>
    </row>
    <row r="68" spans="14:18" x14ac:dyDescent="0.25">
      <c r="N68" s="1"/>
      <c r="O68" s="1"/>
      <c r="P68" s="1"/>
      <c r="Q68" s="1"/>
      <c r="R68" s="1"/>
    </row>
    <row r="69" spans="14:18" x14ac:dyDescent="0.25">
      <c r="N69" s="1"/>
      <c r="O69" s="1"/>
      <c r="P69" s="1"/>
      <c r="Q69" s="1"/>
      <c r="R69" s="1"/>
    </row>
    <row r="70" spans="14:18" x14ac:dyDescent="0.25">
      <c r="N70" s="1"/>
      <c r="O70" s="1"/>
      <c r="P70" s="1"/>
      <c r="Q70" s="1"/>
      <c r="R70" s="1"/>
    </row>
    <row r="71" spans="14:18" x14ac:dyDescent="0.25">
      <c r="N71" s="1"/>
      <c r="O71" s="1"/>
      <c r="P71" s="1"/>
      <c r="Q71" s="1"/>
      <c r="R71" s="1"/>
    </row>
    <row r="72" spans="14:18" x14ac:dyDescent="0.25">
      <c r="N72" s="1"/>
      <c r="O72" s="1"/>
      <c r="P72" s="1"/>
      <c r="Q72" s="1"/>
      <c r="R72" s="1"/>
    </row>
    <row r="73" spans="14:18" x14ac:dyDescent="0.25">
      <c r="N73" s="1"/>
      <c r="O73" s="1"/>
      <c r="P73" s="1"/>
      <c r="Q73" s="1"/>
      <c r="R73" s="1"/>
    </row>
    <row r="74" spans="14:18" x14ac:dyDescent="0.25">
      <c r="N74" s="1"/>
      <c r="O74" s="1"/>
      <c r="P74" s="1"/>
      <c r="Q74" s="1"/>
      <c r="R74" s="1"/>
    </row>
    <row r="75" spans="14:18" x14ac:dyDescent="0.25">
      <c r="N75" s="1"/>
      <c r="O75" s="1"/>
      <c r="P75" s="1"/>
      <c r="Q75" s="1"/>
      <c r="R75" s="1"/>
    </row>
    <row r="76" spans="14:18" x14ac:dyDescent="0.25">
      <c r="N76" s="1"/>
      <c r="O76" s="1"/>
      <c r="P76" s="1"/>
      <c r="Q76" s="1"/>
      <c r="R76" s="1"/>
    </row>
    <row r="77" spans="14:18" x14ac:dyDescent="0.25">
      <c r="N77" s="1"/>
      <c r="O77" s="1"/>
      <c r="P77" s="1"/>
      <c r="Q77" s="1"/>
      <c r="R77" s="1"/>
    </row>
    <row r="78" spans="14:18" x14ac:dyDescent="0.25">
      <c r="N78" s="1"/>
      <c r="O78" s="1"/>
      <c r="P78" s="1"/>
      <c r="Q78" s="1"/>
      <c r="R78" s="1"/>
    </row>
    <row r="79" spans="14:18" x14ac:dyDescent="0.25">
      <c r="N79" s="1"/>
      <c r="O79" s="1"/>
      <c r="P79" s="1"/>
      <c r="Q79" s="1"/>
      <c r="R79" s="1"/>
    </row>
    <row r="80" spans="14:18" x14ac:dyDescent="0.25">
      <c r="N80" s="1"/>
      <c r="O80" s="1"/>
      <c r="P80" s="1"/>
      <c r="Q80" s="1"/>
      <c r="R80" s="1"/>
    </row>
    <row r="81" spans="14:18" x14ac:dyDescent="0.25">
      <c r="N81" s="1"/>
      <c r="O81" s="1"/>
      <c r="P81" s="1"/>
      <c r="Q81" s="1"/>
      <c r="R81" s="1"/>
    </row>
    <row r="82" spans="14:18" x14ac:dyDescent="0.25">
      <c r="N82" s="1"/>
      <c r="O82" s="1"/>
      <c r="P82" s="1"/>
      <c r="Q82" s="1"/>
      <c r="R82" s="1"/>
    </row>
    <row r="83" spans="14:18" x14ac:dyDescent="0.25">
      <c r="N83" s="1"/>
      <c r="O83" s="1"/>
      <c r="P83" s="1"/>
      <c r="Q83" s="1"/>
      <c r="R83" s="1"/>
    </row>
    <row r="84" spans="14:18" x14ac:dyDescent="0.25">
      <c r="N84" s="1"/>
      <c r="O84" s="1"/>
      <c r="P84" s="1"/>
      <c r="Q84" s="1"/>
      <c r="R84" s="1"/>
    </row>
    <row r="85" spans="14:18" x14ac:dyDescent="0.25">
      <c r="N85" s="1"/>
      <c r="O85" s="1"/>
      <c r="P85" s="1"/>
      <c r="Q85" s="1"/>
      <c r="R85" s="1"/>
    </row>
    <row r="86" spans="14:18" x14ac:dyDescent="0.25">
      <c r="N86" s="1"/>
      <c r="O86" s="1"/>
      <c r="P86" s="1"/>
      <c r="Q86" s="1"/>
      <c r="R86" s="1"/>
    </row>
    <row r="87" spans="14:18" x14ac:dyDescent="0.25">
      <c r="N87" s="1"/>
      <c r="O87" s="1"/>
      <c r="P87" s="1"/>
      <c r="Q87" s="1"/>
      <c r="R87" s="1"/>
    </row>
    <row r="88" spans="14:18" x14ac:dyDescent="0.25">
      <c r="N88" s="1"/>
      <c r="O88" s="1"/>
      <c r="P88" s="1"/>
      <c r="Q88" s="1"/>
      <c r="R88" s="1"/>
    </row>
    <row r="89" spans="14:18" x14ac:dyDescent="0.25">
      <c r="N89" s="1"/>
      <c r="O89" s="1"/>
      <c r="P89" s="1"/>
      <c r="Q89" s="1"/>
      <c r="R89" s="1"/>
    </row>
    <row r="90" spans="14:18" x14ac:dyDescent="0.25">
      <c r="N90" s="1"/>
      <c r="O90" s="1"/>
      <c r="P90" s="1"/>
      <c r="Q90" s="1"/>
      <c r="R90" s="1"/>
    </row>
    <row r="91" spans="14:18" x14ac:dyDescent="0.25">
      <c r="N91" s="1"/>
      <c r="O91" s="1"/>
      <c r="P91" s="1"/>
      <c r="Q91" s="1"/>
      <c r="R91" s="1"/>
    </row>
    <row r="92" spans="14:18" x14ac:dyDescent="0.25">
      <c r="N92" s="1"/>
      <c r="O92" s="1"/>
      <c r="P92" s="1"/>
      <c r="Q92" s="1"/>
      <c r="R92" s="1"/>
    </row>
    <row r="93" spans="14:18" x14ac:dyDescent="0.25">
      <c r="N93" s="1"/>
      <c r="O93" s="1"/>
      <c r="P93" s="1"/>
      <c r="Q93" s="1"/>
      <c r="R93" s="1"/>
    </row>
    <row r="94" spans="14:18" x14ac:dyDescent="0.25">
      <c r="N94" s="1"/>
      <c r="O94" s="1"/>
      <c r="P94" s="1"/>
      <c r="Q94" s="1"/>
      <c r="R94" s="1"/>
    </row>
    <row r="95" spans="14:18" x14ac:dyDescent="0.25">
      <c r="N95" s="1"/>
      <c r="O95" s="1"/>
      <c r="P95" s="1"/>
      <c r="Q95" s="1"/>
      <c r="R95" s="1"/>
    </row>
    <row r="96" spans="14:18" x14ac:dyDescent="0.25">
      <c r="N96" s="1"/>
      <c r="O96" s="1"/>
      <c r="P96" s="1"/>
      <c r="Q96" s="1"/>
      <c r="R96" s="1"/>
    </row>
    <row r="97" spans="14:18" x14ac:dyDescent="0.25">
      <c r="N97" s="1"/>
      <c r="O97" s="1"/>
      <c r="P97" s="1"/>
      <c r="Q97" s="1"/>
      <c r="R97" s="1"/>
    </row>
    <row r="98" spans="14:18" x14ac:dyDescent="0.25">
      <c r="N98" s="1"/>
      <c r="O98" s="1"/>
      <c r="P98" s="1"/>
      <c r="Q98" s="1"/>
      <c r="R98" s="1"/>
    </row>
    <row r="99" spans="14:18" x14ac:dyDescent="0.25">
      <c r="N99" s="1"/>
      <c r="O99" s="1"/>
      <c r="P99" s="1"/>
      <c r="Q99" s="1"/>
      <c r="R99" s="1"/>
    </row>
    <row r="100" spans="14:18" x14ac:dyDescent="0.25">
      <c r="N100" s="1"/>
      <c r="O100" s="1"/>
      <c r="P100" s="1"/>
      <c r="Q100" s="1"/>
      <c r="R100" s="1"/>
    </row>
    <row r="101" spans="14:18" x14ac:dyDescent="0.25">
      <c r="N101" s="1"/>
      <c r="O101" s="1"/>
      <c r="P101" s="1"/>
      <c r="Q101" s="1"/>
      <c r="R101" s="1"/>
    </row>
    <row r="102" spans="14:18" x14ac:dyDescent="0.25">
      <c r="N102" s="1"/>
      <c r="O102" s="1"/>
      <c r="P102" s="1"/>
      <c r="Q102" s="1"/>
      <c r="R102" s="1"/>
    </row>
    <row r="103" spans="14:18" x14ac:dyDescent="0.25">
      <c r="N103" s="1"/>
      <c r="O103" s="1"/>
      <c r="P103" s="1"/>
      <c r="Q103" s="1"/>
      <c r="R103" s="1"/>
    </row>
    <row r="104" spans="14:18" x14ac:dyDescent="0.25">
      <c r="N104" s="1"/>
      <c r="O104" s="1"/>
      <c r="P104" s="1"/>
      <c r="Q104" s="1"/>
      <c r="R104" s="1"/>
    </row>
    <row r="105" spans="14:18" x14ac:dyDescent="0.25">
      <c r="N105" s="1"/>
      <c r="O105" s="1"/>
      <c r="P105" s="1"/>
      <c r="Q105" s="1"/>
      <c r="R105" s="1"/>
    </row>
    <row r="106" spans="14:18" x14ac:dyDescent="0.25">
      <c r="N106" s="1"/>
      <c r="O106" s="1"/>
      <c r="P106" s="1"/>
      <c r="Q106" s="1"/>
      <c r="R106" s="1"/>
    </row>
    <row r="107" spans="14:18" x14ac:dyDescent="0.25">
      <c r="N107" s="1"/>
      <c r="O107" s="1"/>
      <c r="P107" s="1"/>
      <c r="Q107" s="1"/>
      <c r="R107" s="1"/>
    </row>
    <row r="108" spans="14:18" x14ac:dyDescent="0.25">
      <c r="N108" s="1"/>
      <c r="O108" s="1"/>
      <c r="P108" s="1"/>
      <c r="Q108" s="1"/>
      <c r="R108" s="1"/>
    </row>
    <row r="109" spans="14:18" x14ac:dyDescent="0.25">
      <c r="N109" s="1"/>
      <c r="O109" s="1"/>
      <c r="P109" s="1"/>
      <c r="Q109" s="1"/>
      <c r="R109" s="1"/>
    </row>
    <row r="110" spans="14:18" x14ac:dyDescent="0.25">
      <c r="N110" s="1"/>
      <c r="O110" s="1"/>
      <c r="P110" s="1"/>
      <c r="Q110" s="1"/>
      <c r="R110" s="1"/>
    </row>
    <row r="111" spans="14:18" x14ac:dyDescent="0.25">
      <c r="N111" s="1"/>
      <c r="O111" s="1"/>
      <c r="P111" s="1"/>
      <c r="Q111" s="1"/>
      <c r="R111" s="1"/>
    </row>
    <row r="112" spans="14:18" x14ac:dyDescent="0.25">
      <c r="N112" s="1"/>
      <c r="O112" s="1"/>
      <c r="P112" s="1"/>
      <c r="Q112" s="1"/>
      <c r="R112" s="1"/>
    </row>
    <row r="113" spans="14:18" x14ac:dyDescent="0.25">
      <c r="N113" s="1"/>
      <c r="O113" s="1"/>
      <c r="P113" s="1"/>
      <c r="Q113" s="1"/>
      <c r="R113" s="1"/>
    </row>
    <row r="114" spans="14:18" x14ac:dyDescent="0.25">
      <c r="N114" s="1"/>
      <c r="O114" s="1"/>
      <c r="P114" s="1"/>
      <c r="Q114" s="1"/>
      <c r="R114" s="1"/>
    </row>
    <row r="115" spans="14:18" x14ac:dyDescent="0.25">
      <c r="N115" s="1"/>
      <c r="O115" s="1"/>
      <c r="P115" s="1"/>
      <c r="Q115" s="1"/>
      <c r="R115" s="1"/>
    </row>
    <row r="116" spans="14:18" x14ac:dyDescent="0.25">
      <c r="N116" s="1"/>
      <c r="O116" s="1"/>
      <c r="P116" s="1"/>
      <c r="Q116" s="1"/>
      <c r="R116" s="1"/>
    </row>
    <row r="117" spans="14:18" x14ac:dyDescent="0.25">
      <c r="N117" s="1"/>
      <c r="O117" s="1"/>
      <c r="P117" s="1"/>
      <c r="Q117" s="1"/>
      <c r="R117" s="1"/>
    </row>
    <row r="118" spans="14:18" x14ac:dyDescent="0.25">
      <c r="N118" s="1"/>
      <c r="O118" s="1"/>
      <c r="P118" s="1"/>
      <c r="Q118" s="1"/>
      <c r="R118" s="1"/>
    </row>
    <row r="119" spans="14:18" x14ac:dyDescent="0.25">
      <c r="N119" s="1"/>
      <c r="O119" s="1"/>
      <c r="P119" s="1"/>
      <c r="Q119" s="1"/>
      <c r="R119" s="1"/>
    </row>
    <row r="120" spans="14:18" x14ac:dyDescent="0.25">
      <c r="N120" s="1"/>
      <c r="O120" s="1"/>
      <c r="P120" s="1"/>
      <c r="Q120" s="1"/>
      <c r="R120" s="1"/>
    </row>
    <row r="121" spans="14:18" x14ac:dyDescent="0.25">
      <c r="N121" s="1"/>
      <c r="O121" s="1"/>
      <c r="P121" s="1"/>
      <c r="Q121" s="1"/>
      <c r="R121" s="1"/>
    </row>
    <row r="122" spans="14:18" x14ac:dyDescent="0.25">
      <c r="N122" s="1"/>
      <c r="O122" s="1"/>
      <c r="P122" s="1"/>
      <c r="Q122" s="1"/>
      <c r="R122" s="1"/>
    </row>
    <row r="123" spans="14:18" x14ac:dyDescent="0.25">
      <c r="N123" s="1"/>
      <c r="O123" s="1"/>
      <c r="P123" s="1"/>
      <c r="Q123" s="1"/>
      <c r="R123" s="1"/>
    </row>
    <row r="124" spans="14:18" x14ac:dyDescent="0.25">
      <c r="N124" s="1"/>
      <c r="O124" s="1"/>
      <c r="P124" s="1"/>
      <c r="Q124" s="1"/>
      <c r="R124" s="1"/>
    </row>
    <row r="125" spans="14:18" x14ac:dyDescent="0.25">
      <c r="N125" s="1"/>
      <c r="O125" s="1"/>
      <c r="P125" s="1"/>
      <c r="Q125" s="1"/>
      <c r="R125" s="1"/>
    </row>
    <row r="126" spans="14:18" x14ac:dyDescent="0.25">
      <c r="N126" s="1"/>
      <c r="O126" s="1"/>
      <c r="P126" s="1"/>
      <c r="Q126" s="1"/>
      <c r="R126" s="1"/>
    </row>
    <row r="127" spans="14:18" x14ac:dyDescent="0.25">
      <c r="N127" s="1"/>
      <c r="O127" s="1"/>
      <c r="P127" s="1"/>
      <c r="Q127" s="1"/>
      <c r="R127" s="1"/>
    </row>
    <row r="128" spans="14:18" x14ac:dyDescent="0.25">
      <c r="N128" s="1"/>
      <c r="O128" s="1"/>
      <c r="P128" s="1"/>
      <c r="Q128" s="1"/>
      <c r="R128" s="1"/>
    </row>
    <row r="129" spans="14:18" x14ac:dyDescent="0.25">
      <c r="N129" s="1"/>
      <c r="O129" s="1"/>
      <c r="P129" s="1"/>
      <c r="Q129" s="1"/>
      <c r="R129" s="1"/>
    </row>
    <row r="130" spans="14:18" x14ac:dyDescent="0.25">
      <c r="N130" s="1"/>
      <c r="O130" s="1"/>
      <c r="P130" s="1"/>
      <c r="Q130" s="1"/>
      <c r="R130" s="1"/>
    </row>
    <row r="131" spans="14:18" x14ac:dyDescent="0.25">
      <c r="N131" s="1"/>
      <c r="O131" s="1"/>
      <c r="P131" s="1"/>
      <c r="Q131" s="1"/>
      <c r="R131" s="1"/>
    </row>
    <row r="132" spans="14:18" x14ac:dyDescent="0.25">
      <c r="N132" s="1"/>
      <c r="O132" s="1"/>
      <c r="P132" s="1"/>
      <c r="Q132" s="1"/>
      <c r="R132" s="1"/>
    </row>
    <row r="133" spans="14:18" x14ac:dyDescent="0.25">
      <c r="N133" s="1"/>
      <c r="O133" s="1"/>
      <c r="P133" s="1"/>
      <c r="Q133" s="1"/>
      <c r="R133" s="1"/>
    </row>
    <row r="134" spans="14:18" x14ac:dyDescent="0.25">
      <c r="N134" s="1"/>
      <c r="O134" s="1"/>
      <c r="P134" s="1"/>
      <c r="Q134" s="1"/>
      <c r="R134" s="1"/>
    </row>
    <row r="135" spans="14:18" x14ac:dyDescent="0.25">
      <c r="N135" s="1"/>
      <c r="O135" s="1"/>
      <c r="P135" s="1"/>
      <c r="Q135" s="1"/>
      <c r="R135" s="1"/>
    </row>
    <row r="136" spans="14:18" x14ac:dyDescent="0.25">
      <c r="N136" s="1"/>
      <c r="O136" s="1"/>
      <c r="P136" s="1"/>
      <c r="Q136" s="1"/>
      <c r="R136" s="1"/>
    </row>
    <row r="137" spans="14:18" x14ac:dyDescent="0.25">
      <c r="N137" s="1"/>
      <c r="O137" s="1"/>
      <c r="P137" s="1"/>
      <c r="Q137" s="1"/>
      <c r="R137" s="1"/>
    </row>
    <row r="138" spans="14:18" x14ac:dyDescent="0.25">
      <c r="N138" s="1"/>
      <c r="O138" s="1"/>
      <c r="P138" s="1"/>
      <c r="Q138" s="1"/>
      <c r="R138" s="1"/>
    </row>
    <row r="139" spans="14:18" x14ac:dyDescent="0.25">
      <c r="N139" s="1"/>
      <c r="O139" s="1"/>
      <c r="P139" s="1"/>
      <c r="Q139" s="1"/>
      <c r="R139" s="1"/>
    </row>
    <row r="140" spans="14:18" x14ac:dyDescent="0.25">
      <c r="N140" s="1"/>
      <c r="O140" s="1"/>
      <c r="P140" s="1"/>
      <c r="Q140" s="1"/>
      <c r="R140" s="1"/>
    </row>
    <row r="141" spans="14:18" x14ac:dyDescent="0.25">
      <c r="N141" s="1"/>
      <c r="O141" s="1"/>
      <c r="P141" s="1"/>
      <c r="Q141" s="1"/>
      <c r="R141" s="1"/>
    </row>
    <row r="142" spans="14:18" x14ac:dyDescent="0.25">
      <c r="N142" s="1"/>
      <c r="O142" s="1"/>
      <c r="P142" s="1"/>
      <c r="Q142" s="1"/>
      <c r="R142" s="1"/>
    </row>
    <row r="143" spans="14:18" x14ac:dyDescent="0.25">
      <c r="N143" s="1"/>
      <c r="O143" s="1"/>
      <c r="P143" s="1"/>
      <c r="Q143" s="1"/>
      <c r="R143" s="1"/>
    </row>
    <row r="144" spans="14:18" x14ac:dyDescent="0.25">
      <c r="N144" s="1"/>
      <c r="O144" s="1"/>
      <c r="P144" s="1"/>
      <c r="Q144" s="1"/>
      <c r="R144" s="1"/>
    </row>
    <row r="145" spans="14:18" x14ac:dyDescent="0.25">
      <c r="N145" s="1"/>
      <c r="O145" s="1"/>
      <c r="P145" s="1"/>
      <c r="Q145" s="1"/>
      <c r="R145" s="1"/>
    </row>
    <row r="146" spans="14:18" x14ac:dyDescent="0.25">
      <c r="N146" s="1"/>
      <c r="O146" s="1"/>
      <c r="P146" s="1"/>
      <c r="Q146" s="1"/>
      <c r="R146" s="1"/>
    </row>
    <row r="147" spans="14:18" x14ac:dyDescent="0.25">
      <c r="N147" s="1"/>
      <c r="O147" s="1"/>
      <c r="P147" s="1"/>
      <c r="Q147" s="1"/>
      <c r="R147" s="1"/>
    </row>
    <row r="148" spans="14:18" x14ac:dyDescent="0.25">
      <c r="N148" s="1"/>
      <c r="O148" s="1"/>
      <c r="P148" s="1"/>
      <c r="Q148" s="1"/>
      <c r="R148" s="1"/>
    </row>
    <row r="149" spans="14:18" x14ac:dyDescent="0.25">
      <c r="N149" s="1"/>
      <c r="O149" s="1"/>
      <c r="P149" s="1"/>
      <c r="Q149" s="1"/>
      <c r="R149" s="1"/>
    </row>
    <row r="150" spans="14:18" x14ac:dyDescent="0.25">
      <c r="N150" s="1"/>
      <c r="O150" s="1"/>
      <c r="P150" s="1"/>
      <c r="Q150" s="1"/>
      <c r="R150" s="1"/>
    </row>
    <row r="151" spans="14:18" x14ac:dyDescent="0.25">
      <c r="N151" s="1"/>
      <c r="O151" s="1"/>
      <c r="P151" s="1"/>
      <c r="Q151" s="1"/>
      <c r="R151" s="1"/>
    </row>
    <row r="152" spans="14:18" x14ac:dyDescent="0.25">
      <c r="N152" s="1"/>
      <c r="O152" s="1"/>
      <c r="P152" s="1"/>
      <c r="Q152" s="1"/>
      <c r="R152" s="1"/>
    </row>
    <row r="153" spans="14:18" x14ac:dyDescent="0.25">
      <c r="N153" s="1"/>
      <c r="O153" s="1"/>
      <c r="P153" s="1"/>
      <c r="Q153" s="1"/>
      <c r="R153" s="1"/>
    </row>
    <row r="154" spans="14:18" x14ac:dyDescent="0.25">
      <c r="N154" s="1"/>
      <c r="O154" s="1"/>
      <c r="P154" s="1"/>
      <c r="Q154" s="1"/>
      <c r="R154" s="1"/>
    </row>
    <row r="155" spans="14:18" x14ac:dyDescent="0.25">
      <c r="N155" s="1"/>
      <c r="O155" s="1"/>
      <c r="P155" s="1"/>
      <c r="Q155" s="1"/>
      <c r="R155" s="1"/>
    </row>
    <row r="156" spans="14:18" x14ac:dyDescent="0.25">
      <c r="N156" s="1"/>
      <c r="O156" s="1"/>
      <c r="P156" s="1"/>
      <c r="Q156" s="1"/>
      <c r="R156" s="1"/>
    </row>
    <row r="157" spans="14:18" x14ac:dyDescent="0.25">
      <c r="N157" s="1"/>
      <c r="O157" s="1"/>
      <c r="P157" s="1"/>
      <c r="Q157" s="1"/>
      <c r="R157" s="1"/>
    </row>
    <row r="158" spans="14:18" x14ac:dyDescent="0.25">
      <c r="N158" s="1"/>
      <c r="O158" s="1"/>
      <c r="P158" s="1"/>
      <c r="Q158" s="1"/>
      <c r="R158" s="1"/>
    </row>
    <row r="159" spans="14:18" x14ac:dyDescent="0.25">
      <c r="N159" s="1"/>
      <c r="O159" s="1"/>
      <c r="P159" s="1"/>
      <c r="Q159" s="1"/>
      <c r="R159" s="1"/>
    </row>
    <row r="160" spans="14:18" x14ac:dyDescent="0.25">
      <c r="N160" s="1"/>
      <c r="O160" s="1"/>
      <c r="P160" s="1"/>
      <c r="Q160" s="1"/>
      <c r="R160" s="1"/>
    </row>
    <row r="161" spans="14:18" x14ac:dyDescent="0.25">
      <c r="N161" s="1"/>
      <c r="O161" s="1"/>
      <c r="P161" s="1"/>
      <c r="Q161" s="1"/>
      <c r="R161" s="1"/>
    </row>
    <row r="162" spans="14:18" x14ac:dyDescent="0.25">
      <c r="N162" s="1"/>
      <c r="O162" s="1"/>
      <c r="P162" s="1"/>
      <c r="Q162" s="1"/>
      <c r="R162" s="1"/>
    </row>
    <row r="163" spans="14:18" x14ac:dyDescent="0.25">
      <c r="N163" s="1"/>
      <c r="O163" s="1"/>
      <c r="P163" s="1"/>
      <c r="Q163" s="1"/>
      <c r="R163" s="1"/>
    </row>
    <row r="164" spans="14:18" x14ac:dyDescent="0.25">
      <c r="N164" s="1"/>
      <c r="O164" s="1"/>
      <c r="P164" s="1"/>
      <c r="Q164" s="1"/>
      <c r="R164" s="1"/>
    </row>
    <row r="165" spans="14:18" x14ac:dyDescent="0.25">
      <c r="N165" s="1"/>
      <c r="O165" s="1"/>
      <c r="P165" s="1"/>
      <c r="Q165" s="1"/>
      <c r="R165" s="1"/>
    </row>
    <row r="166" spans="14:18" x14ac:dyDescent="0.25">
      <c r="N166" s="1"/>
      <c r="O166" s="1"/>
      <c r="P166" s="1"/>
      <c r="Q166" s="1"/>
      <c r="R166" s="1"/>
    </row>
    <row r="167" spans="14:18" x14ac:dyDescent="0.25">
      <c r="N167" s="1"/>
      <c r="O167" s="1"/>
      <c r="P167" s="1"/>
      <c r="Q167" s="1"/>
      <c r="R167" s="1"/>
    </row>
    <row r="168" spans="14:18" x14ac:dyDescent="0.25">
      <c r="N168" s="1"/>
      <c r="O168" s="1"/>
      <c r="P168" s="1"/>
      <c r="Q168" s="1"/>
      <c r="R168" s="1"/>
    </row>
    <row r="169" spans="14:18" x14ac:dyDescent="0.25">
      <c r="N169" s="1"/>
      <c r="O169" s="1"/>
      <c r="P169" s="1"/>
      <c r="Q169" s="1"/>
      <c r="R169" s="1"/>
    </row>
    <row r="170" spans="14:18" x14ac:dyDescent="0.25">
      <c r="N170" s="1"/>
      <c r="O170" s="1"/>
      <c r="P170" s="1"/>
      <c r="Q170" s="1"/>
      <c r="R170" s="1"/>
    </row>
    <row r="171" spans="14:18" x14ac:dyDescent="0.25">
      <c r="N171" s="1"/>
      <c r="O171" s="1"/>
      <c r="P171" s="1"/>
      <c r="Q171" s="1"/>
      <c r="R171" s="1"/>
    </row>
    <row r="172" spans="14:18" x14ac:dyDescent="0.25">
      <c r="N172" s="1"/>
      <c r="O172" s="1"/>
      <c r="P172" s="1"/>
      <c r="Q172" s="1"/>
      <c r="R172" s="1"/>
    </row>
    <row r="173" spans="14:18" x14ac:dyDescent="0.25">
      <c r="N173" s="1"/>
      <c r="O173" s="1"/>
      <c r="P173" s="1"/>
      <c r="Q173" s="1"/>
      <c r="R173" s="1"/>
    </row>
    <row r="174" spans="14:18" x14ac:dyDescent="0.25">
      <c r="N174" s="1"/>
      <c r="O174" s="1"/>
      <c r="P174" s="1"/>
      <c r="Q174" s="1"/>
      <c r="R174" s="1"/>
    </row>
    <row r="175" spans="14:18" x14ac:dyDescent="0.25">
      <c r="N175" s="1"/>
      <c r="O175" s="1"/>
      <c r="P175" s="1"/>
      <c r="Q175" s="1"/>
      <c r="R175" s="1"/>
    </row>
    <row r="176" spans="14:18" x14ac:dyDescent="0.25">
      <c r="N176" s="1"/>
      <c r="O176" s="1"/>
      <c r="P176" s="1"/>
      <c r="Q176" s="1"/>
      <c r="R176" s="1"/>
    </row>
    <row r="177" spans="14:18" x14ac:dyDescent="0.25">
      <c r="N177" s="1"/>
      <c r="O177" s="1"/>
      <c r="P177" s="1"/>
      <c r="Q177" s="1"/>
      <c r="R177" s="1"/>
    </row>
    <row r="178" spans="14:18" x14ac:dyDescent="0.25">
      <c r="N178" s="1"/>
      <c r="O178" s="1"/>
      <c r="P178" s="1"/>
      <c r="Q178" s="1"/>
      <c r="R178" s="1"/>
    </row>
    <row r="179" spans="14:18" x14ac:dyDescent="0.25">
      <c r="N179" s="1"/>
      <c r="O179" s="1"/>
      <c r="P179" s="1"/>
      <c r="Q179" s="1"/>
      <c r="R179" s="1"/>
    </row>
    <row r="180" spans="14:18" x14ac:dyDescent="0.25">
      <c r="N180" s="1"/>
      <c r="O180" s="1"/>
      <c r="P180" s="1"/>
      <c r="Q180" s="1"/>
      <c r="R180" s="1"/>
    </row>
    <row r="181" spans="14:18" x14ac:dyDescent="0.25">
      <c r="N181" s="1"/>
      <c r="O181" s="1"/>
      <c r="P181" s="1"/>
      <c r="Q181" s="1"/>
      <c r="R181" s="1"/>
    </row>
    <row r="182" spans="14:18" x14ac:dyDescent="0.25">
      <c r="N182" s="1"/>
      <c r="O182" s="1"/>
      <c r="P182" s="1"/>
      <c r="Q182" s="1"/>
      <c r="R182" s="1"/>
    </row>
    <row r="183" spans="14:18" x14ac:dyDescent="0.25">
      <c r="N183" s="1"/>
      <c r="O183" s="1"/>
      <c r="P183" s="1"/>
      <c r="Q183" s="1"/>
      <c r="R183" s="1"/>
    </row>
    <row r="184" spans="14:18" x14ac:dyDescent="0.25">
      <c r="N184" s="1"/>
      <c r="O184" s="1"/>
      <c r="P184" s="1"/>
      <c r="Q184" s="1"/>
      <c r="R184" s="1"/>
    </row>
    <row r="185" spans="14:18" x14ac:dyDescent="0.25">
      <c r="N185" s="1"/>
      <c r="O185" s="1"/>
      <c r="P185" s="1"/>
      <c r="Q185" s="1"/>
      <c r="R185" s="1"/>
    </row>
    <row r="186" spans="14:18" x14ac:dyDescent="0.25">
      <c r="N186" s="1"/>
      <c r="O186" s="1"/>
      <c r="P186" s="1"/>
      <c r="Q186" s="1"/>
      <c r="R186" s="1"/>
    </row>
    <row r="187" spans="14:18" x14ac:dyDescent="0.25">
      <c r="N187" s="1"/>
      <c r="O187" s="1"/>
      <c r="P187" s="1"/>
      <c r="Q187" s="1"/>
      <c r="R187" s="1"/>
    </row>
    <row r="188" spans="14:18" x14ac:dyDescent="0.25">
      <c r="N188" s="1"/>
      <c r="O188" s="1"/>
      <c r="P188" s="1"/>
      <c r="Q188" s="1"/>
      <c r="R188" s="1"/>
    </row>
    <row r="189" spans="14:18" x14ac:dyDescent="0.25">
      <c r="N189" s="1"/>
      <c r="O189" s="1"/>
      <c r="P189" s="1"/>
      <c r="Q189" s="1"/>
      <c r="R189" s="1"/>
    </row>
    <row r="190" spans="14:18" x14ac:dyDescent="0.25">
      <c r="N190" s="1"/>
      <c r="O190" s="1"/>
      <c r="P190" s="1"/>
      <c r="Q190" s="1"/>
      <c r="R190" s="1"/>
    </row>
    <row r="191" spans="14:18" x14ac:dyDescent="0.25">
      <c r="N191" s="1"/>
      <c r="O191" s="1"/>
      <c r="P191" s="1"/>
      <c r="Q191" s="1"/>
      <c r="R191" s="1"/>
    </row>
    <row r="192" spans="14:18" x14ac:dyDescent="0.25">
      <c r="N192" s="1"/>
      <c r="O192" s="1"/>
      <c r="P192" s="1"/>
      <c r="Q192" s="1"/>
      <c r="R192" s="1"/>
    </row>
    <row r="193" spans="14:18" x14ac:dyDescent="0.25">
      <c r="N193" s="1"/>
      <c r="O193" s="1"/>
      <c r="P193" s="1"/>
      <c r="Q193" s="1"/>
      <c r="R193" s="1"/>
    </row>
    <row r="194" spans="14:18" x14ac:dyDescent="0.25">
      <c r="N194" s="1"/>
      <c r="O194" s="1"/>
      <c r="P194" s="1"/>
      <c r="Q194" s="1"/>
      <c r="R194" s="1"/>
    </row>
    <row r="195" spans="14:18" x14ac:dyDescent="0.25">
      <c r="N195" s="1"/>
      <c r="O195" s="1"/>
      <c r="P195" s="1"/>
      <c r="Q195" s="1"/>
      <c r="R195" s="1"/>
    </row>
    <row r="196" spans="14:18" x14ac:dyDescent="0.25">
      <c r="N196" s="1"/>
      <c r="O196" s="1"/>
      <c r="P196" s="1"/>
      <c r="Q196" s="1"/>
      <c r="R196" s="1"/>
    </row>
    <row r="197" spans="14:18" x14ac:dyDescent="0.25">
      <c r="N197" s="1"/>
      <c r="O197" s="1"/>
      <c r="P197" s="1"/>
      <c r="Q197" s="1"/>
      <c r="R197" s="1"/>
    </row>
    <row r="198" spans="14:18" x14ac:dyDescent="0.25">
      <c r="N198" s="1"/>
      <c r="O198" s="1"/>
      <c r="P198" s="1"/>
      <c r="Q198" s="1"/>
      <c r="R198" s="1"/>
    </row>
    <row r="199" spans="14:18" x14ac:dyDescent="0.25">
      <c r="N199" s="1"/>
      <c r="O199" s="1"/>
      <c r="P199" s="1"/>
      <c r="Q199" s="1"/>
      <c r="R199" s="1"/>
    </row>
    <row r="200" spans="14:18" x14ac:dyDescent="0.25">
      <c r="N200" s="1"/>
      <c r="O200" s="1"/>
      <c r="P200" s="1"/>
      <c r="Q200" s="1"/>
      <c r="R200" s="1"/>
    </row>
    <row r="201" spans="14:18" x14ac:dyDescent="0.25">
      <c r="N201" s="1"/>
      <c r="O201" s="1"/>
      <c r="P201" s="1"/>
      <c r="Q201" s="1"/>
      <c r="R201" s="1"/>
    </row>
    <row r="202" spans="14:18" x14ac:dyDescent="0.25">
      <c r="N202" s="1"/>
      <c r="O202" s="1"/>
      <c r="P202" s="1"/>
      <c r="Q202" s="1"/>
      <c r="R202" s="1"/>
    </row>
    <row r="203" spans="14:18" x14ac:dyDescent="0.25">
      <c r="N203" s="1"/>
      <c r="O203" s="1"/>
      <c r="P203" s="1"/>
      <c r="Q203" s="1"/>
      <c r="R203" s="1"/>
    </row>
    <row r="204" spans="14:18" x14ac:dyDescent="0.25">
      <c r="N204" s="1"/>
      <c r="O204" s="1"/>
      <c r="P204" s="1"/>
      <c r="Q204" s="1"/>
      <c r="R204" s="1"/>
    </row>
    <row r="205" spans="14:18" x14ac:dyDescent="0.25">
      <c r="N205" s="1"/>
      <c r="O205" s="1"/>
      <c r="P205" s="1"/>
      <c r="Q205" s="1"/>
      <c r="R205" s="1"/>
    </row>
    <row r="206" spans="14:18" x14ac:dyDescent="0.25">
      <c r="N206" s="1"/>
      <c r="O206" s="1"/>
      <c r="P206" s="1"/>
      <c r="Q206" s="1"/>
      <c r="R206" s="1"/>
    </row>
    <row r="207" spans="14:18" x14ac:dyDescent="0.25">
      <c r="N207" s="1"/>
      <c r="O207" s="1"/>
      <c r="P207" s="1"/>
      <c r="Q207" s="1"/>
      <c r="R207" s="1"/>
    </row>
    <row r="208" spans="14:18" x14ac:dyDescent="0.25">
      <c r="N208" s="1"/>
      <c r="O208" s="1"/>
      <c r="P208" s="1"/>
      <c r="Q208" s="1"/>
      <c r="R208" s="1"/>
    </row>
    <row r="209" spans="14:18" x14ac:dyDescent="0.25">
      <c r="N209" s="1"/>
      <c r="O209" s="1"/>
      <c r="P209" s="1"/>
      <c r="Q209" s="1"/>
      <c r="R209" s="1"/>
    </row>
    <row r="210" spans="14:18" x14ac:dyDescent="0.25">
      <c r="N210" s="1"/>
      <c r="O210" s="1"/>
      <c r="P210" s="1"/>
      <c r="Q210" s="1"/>
      <c r="R210" s="1"/>
    </row>
    <row r="211" spans="14:18" x14ac:dyDescent="0.25">
      <c r="N211" s="1"/>
      <c r="O211" s="1"/>
      <c r="P211" s="1"/>
      <c r="Q211" s="1"/>
      <c r="R211" s="1"/>
    </row>
    <row r="212" spans="14:18" x14ac:dyDescent="0.25">
      <c r="N212" s="1"/>
      <c r="O212" s="1"/>
      <c r="P212" s="1"/>
      <c r="Q212" s="1"/>
      <c r="R212" s="1"/>
    </row>
    <row r="213" spans="14:18" x14ac:dyDescent="0.25">
      <c r="N213" s="1"/>
      <c r="O213" s="1"/>
      <c r="P213" s="1"/>
      <c r="Q213" s="1"/>
      <c r="R213" s="1"/>
    </row>
    <row r="214" spans="14:18" x14ac:dyDescent="0.25">
      <c r="N214" s="1"/>
      <c r="O214" s="1"/>
      <c r="P214" s="1"/>
      <c r="Q214" s="1"/>
      <c r="R214" s="1"/>
    </row>
    <row r="215" spans="14:18" x14ac:dyDescent="0.25">
      <c r="N215" s="1"/>
      <c r="O215" s="1"/>
      <c r="P215" s="1"/>
      <c r="Q215" s="1"/>
      <c r="R215" s="1"/>
    </row>
    <row r="216" spans="14:18" x14ac:dyDescent="0.25">
      <c r="N216" s="1"/>
      <c r="O216" s="1"/>
      <c r="P216" s="1"/>
      <c r="Q216" s="1"/>
      <c r="R216" s="1"/>
    </row>
    <row r="217" spans="14:18" x14ac:dyDescent="0.25">
      <c r="N217" s="1"/>
      <c r="O217" s="1"/>
      <c r="P217" s="1"/>
      <c r="Q217" s="1"/>
      <c r="R217" s="1"/>
    </row>
    <row r="218" spans="14:18" x14ac:dyDescent="0.25">
      <c r="N218" s="1"/>
      <c r="O218" s="1"/>
      <c r="P218" s="1"/>
      <c r="Q218" s="1"/>
      <c r="R218" s="1"/>
    </row>
    <row r="219" spans="14:18" x14ac:dyDescent="0.25">
      <c r="N219" s="1"/>
      <c r="O219" s="1"/>
      <c r="P219" s="1"/>
      <c r="Q219" s="1"/>
      <c r="R219" s="1"/>
    </row>
    <row r="220" spans="14:18" x14ac:dyDescent="0.25">
      <c r="N220" s="1"/>
      <c r="O220" s="1"/>
      <c r="P220" s="1"/>
      <c r="Q220" s="1"/>
      <c r="R220" s="1"/>
    </row>
    <row r="221" spans="14:18" x14ac:dyDescent="0.25">
      <c r="N221" s="1"/>
      <c r="O221" s="1"/>
      <c r="P221" s="1"/>
      <c r="Q221" s="1"/>
      <c r="R221" s="1"/>
    </row>
    <row r="222" spans="14:18" x14ac:dyDescent="0.25">
      <c r="N222" s="1"/>
      <c r="O222" s="1"/>
      <c r="P222" s="1"/>
      <c r="Q222" s="1"/>
      <c r="R222" s="1"/>
    </row>
    <row r="223" spans="14:18" x14ac:dyDescent="0.25">
      <c r="N223" s="1"/>
      <c r="O223" s="1"/>
      <c r="P223" s="1"/>
      <c r="Q223" s="1"/>
      <c r="R223" s="1"/>
    </row>
    <row r="224" spans="14:18" x14ac:dyDescent="0.25">
      <c r="N224" s="1"/>
      <c r="O224" s="1"/>
      <c r="P224" s="1"/>
      <c r="Q224" s="1"/>
      <c r="R224" s="1"/>
    </row>
    <row r="225" spans="14:18" x14ac:dyDescent="0.25">
      <c r="N225" s="1"/>
      <c r="O225" s="1"/>
      <c r="P225" s="1"/>
      <c r="Q225" s="1"/>
      <c r="R225" s="1"/>
    </row>
    <row r="226" spans="14:18" x14ac:dyDescent="0.25">
      <c r="N226" s="1"/>
      <c r="O226" s="1"/>
      <c r="P226" s="1"/>
      <c r="Q226" s="1"/>
      <c r="R226" s="1"/>
    </row>
    <row r="227" spans="14:18" x14ac:dyDescent="0.25">
      <c r="N227" s="1"/>
      <c r="O227" s="1"/>
      <c r="P227" s="1"/>
      <c r="Q227" s="1"/>
      <c r="R227" s="1"/>
    </row>
    <row r="228" spans="14:18" x14ac:dyDescent="0.25">
      <c r="N228" s="1"/>
      <c r="O228" s="1"/>
      <c r="P228" s="1"/>
      <c r="Q228" s="1"/>
      <c r="R228" s="1"/>
    </row>
    <row r="229" spans="14:18" x14ac:dyDescent="0.25">
      <c r="N229" s="1"/>
      <c r="O229" s="1"/>
      <c r="P229" s="1"/>
      <c r="Q229" s="1"/>
      <c r="R229" s="1"/>
    </row>
    <row r="230" spans="14:18" x14ac:dyDescent="0.25">
      <c r="N230" s="1"/>
      <c r="O230" s="1"/>
      <c r="P230" s="1"/>
      <c r="Q230" s="1"/>
      <c r="R230" s="1"/>
    </row>
    <row r="231" spans="14:18" x14ac:dyDescent="0.25">
      <c r="N231" s="1"/>
      <c r="O231" s="1"/>
      <c r="P231" s="1"/>
      <c r="Q231" s="1"/>
      <c r="R231" s="1"/>
    </row>
    <row r="232" spans="14:18" x14ac:dyDescent="0.25">
      <c r="N232" s="1"/>
      <c r="O232" s="1"/>
      <c r="P232" s="1"/>
      <c r="Q232" s="1"/>
      <c r="R232" s="1"/>
    </row>
    <row r="233" spans="14:18" x14ac:dyDescent="0.25">
      <c r="N233" s="1"/>
      <c r="O233" s="1"/>
      <c r="P233" s="1"/>
      <c r="Q233" s="1"/>
      <c r="R233" s="1"/>
    </row>
    <row r="234" spans="14:18" x14ac:dyDescent="0.25">
      <c r="N234" s="1"/>
      <c r="O234" s="1"/>
      <c r="P234" s="1"/>
      <c r="Q234" s="1"/>
      <c r="R234" s="1"/>
    </row>
    <row r="235" spans="14:18" x14ac:dyDescent="0.25">
      <c r="N235" s="1"/>
      <c r="O235" s="1"/>
      <c r="P235" s="1"/>
      <c r="Q235" s="1"/>
      <c r="R235" s="1"/>
    </row>
    <row r="236" spans="14:18" x14ac:dyDescent="0.25">
      <c r="N236" s="1"/>
      <c r="O236" s="1"/>
      <c r="P236" s="1"/>
      <c r="Q236" s="1"/>
      <c r="R236" s="1"/>
    </row>
    <row r="237" spans="14:18" x14ac:dyDescent="0.25">
      <c r="N237" s="1"/>
      <c r="O237" s="1"/>
      <c r="P237" s="1"/>
      <c r="Q237" s="1"/>
      <c r="R237" s="1"/>
    </row>
    <row r="238" spans="14:18" x14ac:dyDescent="0.25">
      <c r="N238" s="1"/>
      <c r="O238" s="1"/>
      <c r="P238" s="1"/>
      <c r="Q238" s="1"/>
      <c r="R238" s="1"/>
    </row>
    <row r="239" spans="14:18" x14ac:dyDescent="0.25">
      <c r="N239" s="1"/>
      <c r="O239" s="1"/>
      <c r="P239" s="1"/>
      <c r="Q239" s="1"/>
      <c r="R239" s="1"/>
    </row>
    <row r="240" spans="14:18" x14ac:dyDescent="0.25">
      <c r="N240" s="1"/>
      <c r="O240" s="1"/>
      <c r="P240" s="1"/>
      <c r="Q240" s="1"/>
      <c r="R240" s="1"/>
    </row>
    <row r="241" spans="14:18" x14ac:dyDescent="0.25">
      <c r="N241" s="1"/>
      <c r="O241" s="1"/>
      <c r="P241" s="1"/>
      <c r="Q241" s="1"/>
      <c r="R241" s="1"/>
    </row>
    <row r="242" spans="14:18" x14ac:dyDescent="0.25">
      <c r="N242" s="1"/>
      <c r="O242" s="1"/>
      <c r="P242" s="1"/>
      <c r="Q242" s="1"/>
      <c r="R242" s="1"/>
    </row>
    <row r="243" spans="14:18" x14ac:dyDescent="0.25">
      <c r="N243" s="1"/>
      <c r="O243" s="1"/>
      <c r="P243" s="1"/>
      <c r="Q243" s="1"/>
      <c r="R243" s="1"/>
    </row>
    <row r="244" spans="14:18" x14ac:dyDescent="0.25">
      <c r="N244" s="1"/>
      <c r="O244" s="1"/>
      <c r="P244" s="1"/>
      <c r="Q244" s="1"/>
      <c r="R244" s="1"/>
    </row>
    <row r="245" spans="14:18" x14ac:dyDescent="0.25">
      <c r="N245" s="1"/>
      <c r="O245" s="1"/>
      <c r="P245" s="1"/>
      <c r="Q245" s="1"/>
      <c r="R245" s="1"/>
    </row>
    <row r="246" spans="14:18" x14ac:dyDescent="0.25">
      <c r="N246" s="1"/>
      <c r="O246" s="1"/>
      <c r="P246" s="1"/>
      <c r="Q246" s="1"/>
      <c r="R246" s="1"/>
    </row>
    <row r="247" spans="14:18" x14ac:dyDescent="0.25">
      <c r="N247" s="1"/>
      <c r="O247" s="1"/>
      <c r="P247" s="1"/>
      <c r="Q247" s="1"/>
      <c r="R247" s="1"/>
    </row>
    <row r="248" spans="14:18" x14ac:dyDescent="0.25">
      <c r="N248" s="1"/>
      <c r="O248" s="1"/>
      <c r="P248" s="1"/>
      <c r="Q248" s="1"/>
      <c r="R248" s="1"/>
    </row>
    <row r="249" spans="14:18" x14ac:dyDescent="0.25">
      <c r="N249" s="1"/>
      <c r="O249" s="1"/>
      <c r="P249" s="1"/>
      <c r="Q249" s="1"/>
      <c r="R249" s="1"/>
    </row>
    <row r="250" spans="14:18" x14ac:dyDescent="0.25">
      <c r="N250" s="1"/>
      <c r="O250" s="1"/>
      <c r="P250" s="1"/>
      <c r="Q250" s="1"/>
      <c r="R250" s="1"/>
    </row>
    <row r="251" spans="14:18" x14ac:dyDescent="0.25">
      <c r="N251" s="1"/>
      <c r="O251" s="1"/>
      <c r="P251" s="1"/>
      <c r="Q251" s="1"/>
      <c r="R251" s="1"/>
    </row>
    <row r="252" spans="14:18" x14ac:dyDescent="0.25">
      <c r="N252" s="1"/>
      <c r="O252" s="1"/>
      <c r="P252" s="1"/>
      <c r="Q252" s="1"/>
      <c r="R252" s="1"/>
    </row>
    <row r="253" spans="14:18" x14ac:dyDescent="0.25">
      <c r="N253" s="1"/>
      <c r="O253" s="1"/>
      <c r="P253" s="1"/>
      <c r="Q253" s="1"/>
      <c r="R253" s="1"/>
    </row>
    <row r="254" spans="14:18" x14ac:dyDescent="0.25">
      <c r="N254" s="1"/>
      <c r="O254" s="1"/>
      <c r="P254" s="1"/>
      <c r="Q254" s="1"/>
      <c r="R254" s="1"/>
    </row>
    <row r="255" spans="14:18" x14ac:dyDescent="0.25">
      <c r="N255" s="1"/>
      <c r="O255" s="1"/>
      <c r="P255" s="1"/>
      <c r="Q255" s="1"/>
      <c r="R255" s="1"/>
    </row>
    <row r="256" spans="14:18" x14ac:dyDescent="0.25">
      <c r="N256" s="1"/>
      <c r="O256" s="1"/>
      <c r="P256" s="1"/>
      <c r="Q256" s="1"/>
      <c r="R256" s="1"/>
    </row>
    <row r="257" spans="14:18" x14ac:dyDescent="0.25">
      <c r="N257" s="1"/>
      <c r="O257" s="1"/>
      <c r="P257" s="1"/>
      <c r="Q257" s="1"/>
      <c r="R257" s="1"/>
    </row>
    <row r="258" spans="14:18" x14ac:dyDescent="0.25">
      <c r="N258" s="1"/>
      <c r="O258" s="1"/>
      <c r="P258" s="1"/>
      <c r="Q258" s="1"/>
      <c r="R258" s="1"/>
    </row>
    <row r="259" spans="14:18" x14ac:dyDescent="0.25">
      <c r="N259" s="1"/>
      <c r="O259" s="1"/>
      <c r="P259" s="1"/>
      <c r="Q259" s="1"/>
      <c r="R259" s="1"/>
    </row>
    <row r="260" spans="14:18" x14ac:dyDescent="0.25">
      <c r="N260" s="1"/>
      <c r="O260" s="1"/>
      <c r="P260" s="1"/>
      <c r="Q260" s="1"/>
      <c r="R260" s="1"/>
    </row>
    <row r="261" spans="14:18" x14ac:dyDescent="0.25">
      <c r="N261" s="1"/>
      <c r="O261" s="1"/>
      <c r="P261" s="1"/>
      <c r="Q261" s="1"/>
      <c r="R261" s="1"/>
    </row>
    <row r="262" spans="14:18" x14ac:dyDescent="0.25">
      <c r="N262" s="1"/>
      <c r="O262" s="1"/>
      <c r="P262" s="1"/>
      <c r="Q262" s="1"/>
      <c r="R262" s="1"/>
    </row>
    <row r="263" spans="14:18" x14ac:dyDescent="0.25">
      <c r="N263" s="1"/>
      <c r="O263" s="1"/>
      <c r="P263" s="1"/>
      <c r="Q263" s="1"/>
      <c r="R263" s="1"/>
    </row>
    <row r="264" spans="14:18" x14ac:dyDescent="0.25">
      <c r="N264" s="1"/>
      <c r="O264" s="1"/>
      <c r="P264" s="1"/>
      <c r="Q264" s="1"/>
      <c r="R264" s="1"/>
    </row>
    <row r="265" spans="14:18" x14ac:dyDescent="0.25">
      <c r="N265" s="1"/>
      <c r="O265" s="1"/>
      <c r="P265" s="1"/>
      <c r="Q265" s="1"/>
      <c r="R265" s="1"/>
    </row>
    <row r="266" spans="14:18" x14ac:dyDescent="0.25">
      <c r="N266" s="1"/>
      <c r="O266" s="1"/>
      <c r="P266" s="1"/>
      <c r="Q266" s="1"/>
      <c r="R266" s="1"/>
    </row>
    <row r="267" spans="14:18" x14ac:dyDescent="0.25">
      <c r="N267" s="1"/>
      <c r="O267" s="1"/>
      <c r="P267" s="1"/>
      <c r="Q267" s="1"/>
      <c r="R267" s="1"/>
    </row>
    <row r="268" spans="14:18" x14ac:dyDescent="0.25">
      <c r="N268" s="1"/>
      <c r="O268" s="1"/>
      <c r="P268" s="1"/>
      <c r="Q268" s="1"/>
      <c r="R268" s="1"/>
    </row>
    <row r="269" spans="14:18" x14ac:dyDescent="0.25">
      <c r="N269" s="1"/>
      <c r="O269" s="1"/>
      <c r="P269" s="1"/>
      <c r="Q269" s="1"/>
      <c r="R269" s="1"/>
    </row>
    <row r="270" spans="14:18" x14ac:dyDescent="0.25">
      <c r="N270" s="1"/>
      <c r="O270" s="1"/>
      <c r="P270" s="1"/>
      <c r="Q270" s="1"/>
      <c r="R270" s="1"/>
    </row>
    <row r="271" spans="14:18" x14ac:dyDescent="0.25">
      <c r="N271" s="1"/>
      <c r="O271" s="1"/>
      <c r="P271" s="1"/>
      <c r="Q271" s="1"/>
      <c r="R271" s="1"/>
    </row>
    <row r="272" spans="14:18" x14ac:dyDescent="0.25">
      <c r="N272" s="1"/>
      <c r="O272" s="1"/>
      <c r="P272" s="1"/>
      <c r="Q272" s="1"/>
      <c r="R272" s="1"/>
    </row>
    <row r="273" spans="14:18" x14ac:dyDescent="0.25">
      <c r="N273" s="1"/>
      <c r="O273" s="1"/>
      <c r="P273" s="1"/>
      <c r="Q273" s="1"/>
      <c r="R273" s="1"/>
    </row>
    <row r="274" spans="14:18" x14ac:dyDescent="0.25">
      <c r="N274" s="1"/>
      <c r="O274" s="1"/>
      <c r="P274" s="1"/>
      <c r="Q274" s="1"/>
      <c r="R274" s="1"/>
    </row>
    <row r="275" spans="14:18" x14ac:dyDescent="0.25">
      <c r="N275" s="1"/>
      <c r="O275" s="1"/>
      <c r="P275" s="1"/>
      <c r="Q275" s="1"/>
      <c r="R275" s="1"/>
    </row>
    <row r="276" spans="14:18" x14ac:dyDescent="0.25">
      <c r="N276" s="1"/>
      <c r="O276" s="1"/>
      <c r="P276" s="1"/>
      <c r="Q276" s="1"/>
      <c r="R276" s="1"/>
    </row>
    <row r="277" spans="14:18" x14ac:dyDescent="0.25">
      <c r="N277" s="1"/>
      <c r="O277" s="1"/>
      <c r="P277" s="1"/>
      <c r="Q277" s="1"/>
      <c r="R277" s="1"/>
    </row>
    <row r="278" spans="14:18" x14ac:dyDescent="0.25">
      <c r="N278" s="1"/>
      <c r="O278" s="1"/>
      <c r="P278" s="1"/>
      <c r="Q278" s="1"/>
      <c r="R278" s="1"/>
    </row>
    <row r="279" spans="14:18" x14ac:dyDescent="0.25">
      <c r="N279" s="1"/>
      <c r="O279" s="1"/>
      <c r="P279" s="1"/>
      <c r="Q279" s="1"/>
      <c r="R279" s="1"/>
    </row>
    <row r="280" spans="14:18" x14ac:dyDescent="0.25">
      <c r="N280" s="1"/>
      <c r="O280" s="1"/>
      <c r="P280" s="1"/>
      <c r="Q280" s="1"/>
      <c r="R280" s="1"/>
    </row>
    <row r="281" spans="14:18" x14ac:dyDescent="0.25">
      <c r="N281" s="1"/>
      <c r="O281" s="1"/>
      <c r="P281" s="1"/>
      <c r="Q281" s="1"/>
      <c r="R281" s="1"/>
    </row>
    <row r="282" spans="14:18" x14ac:dyDescent="0.25">
      <c r="N282" s="1"/>
      <c r="O282" s="1"/>
      <c r="P282" s="1"/>
      <c r="Q282" s="1"/>
      <c r="R282" s="1"/>
    </row>
    <row r="283" spans="14:18" x14ac:dyDescent="0.25">
      <c r="N283" s="1"/>
      <c r="O283" s="1"/>
      <c r="P283" s="1"/>
      <c r="Q283" s="1"/>
      <c r="R283" s="1"/>
    </row>
    <row r="284" spans="14:18" x14ac:dyDescent="0.25">
      <c r="N284" s="1"/>
      <c r="O284" s="1"/>
      <c r="P284" s="1"/>
      <c r="Q284" s="1"/>
      <c r="R284" s="1"/>
    </row>
    <row r="285" spans="14:18" x14ac:dyDescent="0.25">
      <c r="N285" s="1"/>
      <c r="O285" s="1"/>
      <c r="P285" s="1"/>
      <c r="Q285" s="1"/>
      <c r="R285" s="1"/>
    </row>
    <row r="286" spans="14:18" x14ac:dyDescent="0.25">
      <c r="N286" s="1"/>
      <c r="O286" s="1"/>
      <c r="P286" s="1"/>
      <c r="Q286" s="1"/>
      <c r="R286" s="1"/>
    </row>
    <row r="287" spans="14:18" x14ac:dyDescent="0.25">
      <c r="N287" s="1"/>
      <c r="O287" s="1"/>
      <c r="P287" s="1"/>
      <c r="Q287" s="1"/>
      <c r="R287" s="1"/>
    </row>
    <row r="288" spans="14:18" x14ac:dyDescent="0.25">
      <c r="N288" s="1"/>
      <c r="O288" s="1"/>
      <c r="P288" s="1"/>
      <c r="Q288" s="1"/>
      <c r="R288" s="1"/>
    </row>
  </sheetData>
  <mergeCells count="8">
    <mergeCell ref="P36:Q36"/>
    <mergeCell ref="P42:Q42"/>
    <mergeCell ref="D1:N1"/>
    <mergeCell ref="P19:Q19"/>
    <mergeCell ref="P11:Q11"/>
    <mergeCell ref="P25:Q25"/>
    <mergeCell ref="P31:Q31"/>
    <mergeCell ref="P10:Q10"/>
  </mergeCells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5"/>
  <sheetViews>
    <sheetView topLeftCell="A100" zoomScale="40" zoomScaleNormal="40" workbookViewId="0">
      <selection activeCell="M29" sqref="M29"/>
    </sheetView>
  </sheetViews>
  <sheetFormatPr defaultColWidth="24.42578125" defaultRowHeight="12.75" x14ac:dyDescent="0.2"/>
  <cols>
    <col min="1" max="1" width="24.42578125" style="6"/>
    <col min="2" max="2" width="17.28515625" style="6" customWidth="1"/>
    <col min="3" max="3" width="20.42578125" style="6" customWidth="1"/>
    <col min="4" max="4" width="22.28515625" style="6" customWidth="1"/>
    <col min="5" max="5" width="25.5703125" style="6" customWidth="1"/>
    <col min="6" max="6" width="25.7109375" style="6" customWidth="1"/>
    <col min="7" max="8" width="25.42578125" style="6" customWidth="1"/>
    <col min="9" max="9" width="3.7109375" style="6" customWidth="1"/>
    <col min="10" max="10" width="7.5703125" style="6" customWidth="1"/>
    <col min="11" max="11" width="11.5703125" style="14" customWidth="1"/>
    <col min="12" max="16384" width="24.42578125" style="6"/>
  </cols>
  <sheetData>
    <row r="1" spans="1:13" ht="15" customHeight="1" x14ac:dyDescent="0.25">
      <c r="A1" s="106" t="s">
        <v>0</v>
      </c>
      <c r="B1" s="106"/>
      <c r="C1" s="106"/>
      <c r="D1" s="106"/>
      <c r="E1" s="106"/>
      <c r="F1" s="1"/>
      <c r="G1" s="1"/>
      <c r="H1" s="1"/>
      <c r="I1" s="1"/>
      <c r="J1" s="1"/>
      <c r="L1" s="12"/>
      <c r="M1" s="1"/>
    </row>
    <row r="2" spans="1:13" ht="15" customHeight="1" x14ac:dyDescent="0.25">
      <c r="A2" s="106"/>
      <c r="B2" s="106"/>
      <c r="C2" s="106"/>
      <c r="D2" s="106"/>
      <c r="E2" s="106"/>
      <c r="F2" s="1"/>
      <c r="G2" s="1"/>
      <c r="H2" s="1"/>
      <c r="I2" s="1"/>
      <c r="J2" s="1"/>
      <c r="K2" s="12"/>
      <c r="L2" s="1"/>
      <c r="M2" s="1"/>
    </row>
    <row r="3" spans="1:13" ht="15" customHeight="1" x14ac:dyDescent="0.25">
      <c r="A3" s="106"/>
      <c r="B3" s="106"/>
      <c r="C3" s="106"/>
      <c r="D3" s="106"/>
      <c r="E3" s="106"/>
      <c r="F3" s="1"/>
      <c r="G3" s="1"/>
      <c r="H3" s="1"/>
      <c r="I3" s="1"/>
      <c r="J3" s="1"/>
      <c r="K3" s="12"/>
      <c r="L3" s="1"/>
      <c r="M3" s="1"/>
    </row>
    <row r="4" spans="1:13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2"/>
      <c r="L4" s="1"/>
      <c r="M4" s="1"/>
    </row>
    <row r="5" spans="1:13" ht="15" x14ac:dyDescent="0.25">
      <c r="A5" s="74" t="s">
        <v>1</v>
      </c>
      <c r="B5" s="69"/>
      <c r="C5" s="1"/>
      <c r="D5" s="1"/>
      <c r="E5" s="1"/>
      <c r="F5" s="1"/>
      <c r="G5" s="1"/>
      <c r="H5" s="1"/>
      <c r="I5" s="1"/>
      <c r="J5" s="1"/>
      <c r="K5" s="12"/>
      <c r="L5" s="1"/>
      <c r="M5" s="1"/>
    </row>
    <row r="6" spans="1:13" ht="15" x14ac:dyDescent="0.25">
      <c r="A6" s="1"/>
      <c r="B6" s="53" t="s">
        <v>17</v>
      </c>
      <c r="C6" s="53" t="s">
        <v>18</v>
      </c>
      <c r="D6" s="53" t="s">
        <v>19</v>
      </c>
      <c r="E6" s="53" t="s">
        <v>6</v>
      </c>
      <c r="F6" s="53" t="s">
        <v>7</v>
      </c>
      <c r="G6" s="1"/>
      <c r="H6" s="1"/>
      <c r="J6" s="61" t="s">
        <v>8</v>
      </c>
      <c r="K6" s="29">
        <v>3</v>
      </c>
      <c r="L6" s="1"/>
      <c r="M6" s="1"/>
    </row>
    <row r="7" spans="1:13" ht="15" x14ac:dyDescent="0.25">
      <c r="A7" s="58" t="s">
        <v>17</v>
      </c>
      <c r="B7" s="35">
        <v>1</v>
      </c>
      <c r="C7" s="79">
        <v>2</v>
      </c>
      <c r="D7" s="48">
        <v>0.5</v>
      </c>
      <c r="E7" s="37">
        <f>POWER(PRODUCT(B7:D7),(1/3))</f>
        <v>1</v>
      </c>
      <c r="F7" s="37">
        <f>E7/$E$10</f>
        <v>0.31081368260718228</v>
      </c>
      <c r="G7" s="87"/>
      <c r="H7" s="1"/>
      <c r="J7" s="76" t="s">
        <v>9</v>
      </c>
      <c r="K7" s="29">
        <f>((B10*F7)+(C10*F8))+(D10*F9)</f>
        <v>3.0536215758789726</v>
      </c>
      <c r="L7" s="1"/>
      <c r="M7" s="1"/>
    </row>
    <row r="8" spans="1:13" ht="15" x14ac:dyDescent="0.25">
      <c r="A8" s="60" t="s">
        <v>18</v>
      </c>
      <c r="B8" s="36">
        <f>1/C7</f>
        <v>0.5</v>
      </c>
      <c r="C8" s="77">
        <v>1</v>
      </c>
      <c r="D8" s="36">
        <v>0.5</v>
      </c>
      <c r="E8" s="37">
        <f>POWER(PRODUCT(B8:D8),(1/3))</f>
        <v>0.6299605249474366</v>
      </c>
      <c r="F8" s="37">
        <f>E8/$E$10</f>
        <v>0.19580035065606649</v>
      </c>
      <c r="G8" s="87"/>
      <c r="H8" s="1"/>
      <c r="J8" s="76" t="s">
        <v>10</v>
      </c>
      <c r="K8" s="29">
        <f>(K7-K6)/(K6-1)</f>
        <v>2.6810787939486325E-2</v>
      </c>
      <c r="L8" s="1"/>
      <c r="M8" s="1"/>
    </row>
    <row r="9" spans="1:13" ht="15" x14ac:dyDescent="0.25">
      <c r="A9" s="60" t="s">
        <v>19</v>
      </c>
      <c r="B9" s="36">
        <f>1/D7</f>
        <v>2</v>
      </c>
      <c r="C9" s="36">
        <f>1/D8</f>
        <v>2</v>
      </c>
      <c r="D9" s="89">
        <v>1</v>
      </c>
      <c r="E9" s="37">
        <f>POWER(PRODUCT(B9:D9),(1/3))</f>
        <v>1.5874010519681994</v>
      </c>
      <c r="F9" s="37">
        <f>E9/$E$10</f>
        <v>0.49338596673675117</v>
      </c>
      <c r="G9" s="87"/>
      <c r="H9" s="1"/>
      <c r="J9" s="76" t="s">
        <v>11</v>
      </c>
      <c r="K9" s="29">
        <f>K8/0.58</f>
        <v>4.622549644739022E-2</v>
      </c>
      <c r="L9" s="1"/>
      <c r="M9" s="1"/>
    </row>
    <row r="10" spans="1:13" ht="15" x14ac:dyDescent="0.25">
      <c r="A10" s="1"/>
      <c r="B10" s="39">
        <f>SUM(B7:B9)</f>
        <v>3.5</v>
      </c>
      <c r="C10" s="39">
        <f>SUM(C7:C9)</f>
        <v>5</v>
      </c>
      <c r="D10" s="39">
        <f>SUM(D7:D9)</f>
        <v>2</v>
      </c>
      <c r="E10" s="40">
        <f>SUM(E7:E9)</f>
        <v>3.2173615769156361</v>
      </c>
      <c r="F10" s="21"/>
      <c r="G10" s="1"/>
      <c r="H10" s="1"/>
      <c r="L10" s="1"/>
      <c r="M10" s="1"/>
    </row>
    <row r="11" spans="1:13" ht="15" x14ac:dyDescent="0.25">
      <c r="A11" s="74" t="s">
        <v>20</v>
      </c>
      <c r="B11" s="69"/>
      <c r="C11" s="1"/>
      <c r="D11" s="1"/>
      <c r="E11" s="1"/>
      <c r="F11" s="1"/>
      <c r="G11" s="1"/>
      <c r="H11" s="1"/>
      <c r="J11" s="20"/>
      <c r="K11" s="67"/>
      <c r="L11" s="1"/>
      <c r="M11" s="1"/>
    </row>
    <row r="12" spans="1:13" ht="15" x14ac:dyDescent="0.25">
      <c r="A12" s="1"/>
      <c r="B12" s="53" t="s">
        <v>21</v>
      </c>
      <c r="C12" s="53" t="s">
        <v>22</v>
      </c>
      <c r="D12" s="53" t="s">
        <v>23</v>
      </c>
      <c r="E12" s="53" t="s">
        <v>6</v>
      </c>
      <c r="F12" s="53" t="s">
        <v>7</v>
      </c>
      <c r="G12" s="1"/>
      <c r="H12" s="1"/>
      <c r="J12" s="61" t="s">
        <v>8</v>
      </c>
      <c r="K12" s="29">
        <v>3</v>
      </c>
      <c r="L12" s="1"/>
      <c r="M12" s="1"/>
    </row>
    <row r="13" spans="1:13" ht="15" x14ac:dyDescent="0.25">
      <c r="A13" s="54" t="s">
        <v>21</v>
      </c>
      <c r="B13" s="35">
        <v>1</v>
      </c>
      <c r="C13" s="79">
        <v>1</v>
      </c>
      <c r="D13" s="48">
        <v>0.5</v>
      </c>
      <c r="E13" s="37">
        <f>POWER(PRODUCT(B13:D13),(1/3))</f>
        <v>0.79370052598409979</v>
      </c>
      <c r="F13" s="37">
        <f>E13/$E$16</f>
        <v>0.22465731196602406</v>
      </c>
      <c r="G13" s="87"/>
      <c r="H13" s="1"/>
      <c r="J13" s="76" t="s">
        <v>9</v>
      </c>
      <c r="K13" s="29">
        <f>((B16*F13)+(C16*F14))+(D16*F15)</f>
        <v>3.0940151080255305</v>
      </c>
      <c r="L13" s="1"/>
      <c r="M13" s="1"/>
    </row>
    <row r="14" spans="1:13" ht="15" x14ac:dyDescent="0.25">
      <c r="A14" s="80" t="s">
        <v>22</v>
      </c>
      <c r="B14" s="36">
        <f>1/C13</f>
        <v>1</v>
      </c>
      <c r="C14" s="77">
        <v>1</v>
      </c>
      <c r="D14" s="36">
        <v>0.2</v>
      </c>
      <c r="E14" s="37">
        <f>POWER(PRODUCT(B14:D14),(1/3))</f>
        <v>0.58480354764257325</v>
      </c>
      <c r="F14" s="37">
        <f>E14/$E$16</f>
        <v>0.16552892273654249</v>
      </c>
      <c r="G14" s="87"/>
      <c r="H14" s="1"/>
      <c r="J14" s="76" t="s">
        <v>10</v>
      </c>
      <c r="K14" s="29">
        <f>(K13-K12)/(K12-1)</f>
        <v>4.700755401276524E-2</v>
      </c>
      <c r="L14" s="1"/>
      <c r="M14" s="1"/>
    </row>
    <row r="15" spans="1:13" ht="15" x14ac:dyDescent="0.25">
      <c r="A15" s="80" t="s">
        <v>23</v>
      </c>
      <c r="B15" s="36">
        <f>1/D13</f>
        <v>2</v>
      </c>
      <c r="C15" s="36">
        <f>1/D14</f>
        <v>5</v>
      </c>
      <c r="D15" s="89">
        <v>1</v>
      </c>
      <c r="E15" s="37">
        <f>POWER(PRODUCT(B15:D15),(1/3))</f>
        <v>2.1544346900318838</v>
      </c>
      <c r="F15" s="37">
        <f>E15/$E$16</f>
        <v>0.60981376529743336</v>
      </c>
      <c r="G15" s="87"/>
      <c r="H15" s="1"/>
      <c r="J15" s="76" t="s">
        <v>11</v>
      </c>
      <c r="K15" s="29">
        <f>K14/0.58</f>
        <v>8.1047506918560761E-2</v>
      </c>
      <c r="L15" s="1"/>
      <c r="M15" s="1"/>
    </row>
    <row r="16" spans="1:13" ht="15" x14ac:dyDescent="0.25">
      <c r="A16" s="1"/>
      <c r="B16" s="39">
        <f>SUM(B13:B15)</f>
        <v>4</v>
      </c>
      <c r="C16" s="39">
        <f>SUM(C13:C15)</f>
        <v>7</v>
      </c>
      <c r="D16" s="39">
        <f>SUM(D13:D15)</f>
        <v>1.7</v>
      </c>
      <c r="E16" s="40">
        <f>SUM(E13:E15)</f>
        <v>3.532938763658557</v>
      </c>
      <c r="F16" s="21"/>
      <c r="G16" s="1"/>
      <c r="H16" s="1"/>
      <c r="J16" s="1"/>
      <c r="K16" s="12"/>
      <c r="L16" s="1"/>
      <c r="M16" s="1"/>
    </row>
    <row r="17" spans="1:13" ht="15" x14ac:dyDescent="0.25">
      <c r="A17" s="74" t="s">
        <v>3</v>
      </c>
      <c r="B17" s="69"/>
      <c r="C17" s="1"/>
      <c r="D17" s="1"/>
      <c r="E17" s="1"/>
      <c r="F17" s="1"/>
      <c r="G17" s="1"/>
      <c r="H17" s="1"/>
      <c r="J17" s="1"/>
      <c r="K17" s="12"/>
      <c r="L17" s="1"/>
      <c r="M17" s="1"/>
    </row>
    <row r="18" spans="1:13" ht="15" x14ac:dyDescent="0.25">
      <c r="A18" s="1"/>
      <c r="B18" s="53" t="s">
        <v>24</v>
      </c>
      <c r="C18" s="53" t="s">
        <v>25</v>
      </c>
      <c r="D18" s="53" t="s">
        <v>6</v>
      </c>
      <c r="E18" s="53" t="s">
        <v>7</v>
      </c>
      <c r="F18" s="1"/>
      <c r="G18" s="1"/>
      <c r="J18" s="61" t="s">
        <v>8</v>
      </c>
      <c r="K18" s="29">
        <v>2</v>
      </c>
      <c r="L18" s="1"/>
      <c r="M18" s="1"/>
    </row>
    <row r="19" spans="1:13" ht="15" x14ac:dyDescent="0.25">
      <c r="A19" s="54" t="s">
        <v>24</v>
      </c>
      <c r="B19" s="35">
        <v>1</v>
      </c>
      <c r="C19" s="79">
        <v>2</v>
      </c>
      <c r="D19" s="37">
        <f>POWER(PRODUCT(B19:C19),(1/2))</f>
        <v>1.4142135623730951</v>
      </c>
      <c r="E19" s="37">
        <f>D19/$D$21</f>
        <v>0.66666666666666663</v>
      </c>
      <c r="F19" s="87"/>
      <c r="G19" s="1"/>
      <c r="J19" s="76" t="s">
        <v>9</v>
      </c>
      <c r="K19" s="29">
        <f>(B21*E19)+(C21*E20)</f>
        <v>2</v>
      </c>
      <c r="L19" s="1"/>
      <c r="M19" s="1"/>
    </row>
    <row r="20" spans="1:13" ht="15" x14ac:dyDescent="0.25">
      <c r="A20" s="80" t="s">
        <v>25</v>
      </c>
      <c r="B20" s="36">
        <f>1/C19</f>
        <v>0.5</v>
      </c>
      <c r="C20" s="77">
        <v>1</v>
      </c>
      <c r="D20" s="37">
        <f>POWER(PRODUCT(B20:C20),(1/2))</f>
        <v>0.70710678118654757</v>
      </c>
      <c r="E20" s="37">
        <f>D20/$D$21</f>
        <v>0.33333333333333331</v>
      </c>
      <c r="F20" s="87"/>
      <c r="G20" s="1"/>
      <c r="J20" s="76" t="s">
        <v>10</v>
      </c>
      <c r="K20" s="29">
        <f>(K19-K18)/(K18-1)</f>
        <v>0</v>
      </c>
      <c r="L20" s="1"/>
      <c r="M20" s="1"/>
    </row>
    <row r="21" spans="1:13" ht="15" x14ac:dyDescent="0.25">
      <c r="A21" s="1"/>
      <c r="B21" s="39">
        <f>SUM(B19:B20)</f>
        <v>1.5</v>
      </c>
      <c r="C21" s="39">
        <f>SUM(C19:C20)</f>
        <v>3</v>
      </c>
      <c r="D21" s="40">
        <f>SUM(D19:D20)</f>
        <v>2.1213203435596428</v>
      </c>
      <c r="E21" s="21"/>
      <c r="F21" s="1"/>
      <c r="G21" s="1"/>
      <c r="J21" s="76" t="s">
        <v>11</v>
      </c>
      <c r="K21" s="29">
        <f>K20/0.3</f>
        <v>0</v>
      </c>
      <c r="L21" s="1"/>
      <c r="M21" s="1"/>
    </row>
    <row r="22" spans="1:13" ht="15" x14ac:dyDescent="0.25">
      <c r="A22" s="74" t="s">
        <v>4</v>
      </c>
      <c r="B22" s="69"/>
      <c r="C22" s="1"/>
      <c r="D22" s="1"/>
      <c r="E22" s="1"/>
      <c r="F22" s="1"/>
      <c r="G22" s="9"/>
      <c r="H22" s="9"/>
      <c r="J22" s="9"/>
      <c r="K22" s="13"/>
      <c r="L22" s="1"/>
      <c r="M22" s="1"/>
    </row>
    <row r="23" spans="1:13" ht="15" x14ac:dyDescent="0.25">
      <c r="A23" s="1"/>
      <c r="B23" s="53" t="s">
        <v>26</v>
      </c>
      <c r="C23" s="53" t="s">
        <v>27</v>
      </c>
      <c r="D23" s="53" t="s">
        <v>28</v>
      </c>
      <c r="E23" s="53" t="s">
        <v>6</v>
      </c>
      <c r="F23" s="53" t="s">
        <v>7</v>
      </c>
      <c r="G23" s="9"/>
      <c r="H23" s="9"/>
      <c r="J23" s="61" t="s">
        <v>8</v>
      </c>
      <c r="K23" s="28">
        <v>3</v>
      </c>
      <c r="L23" s="1"/>
      <c r="M23" s="1"/>
    </row>
    <row r="24" spans="1:13" ht="15" x14ac:dyDescent="0.25">
      <c r="A24" s="54" t="s">
        <v>26</v>
      </c>
      <c r="B24" s="35">
        <v>1</v>
      </c>
      <c r="C24" s="79">
        <v>2</v>
      </c>
      <c r="D24" s="36">
        <v>2</v>
      </c>
      <c r="E24" s="42">
        <f>POWER(PRODUCT(B24:D24),(1/3))</f>
        <v>1.5874010519681994</v>
      </c>
      <c r="F24" s="42">
        <f>E24/$E$27</f>
        <v>0.5</v>
      </c>
      <c r="G24" s="88"/>
      <c r="H24" s="9"/>
      <c r="J24" s="76" t="s">
        <v>9</v>
      </c>
      <c r="K24" s="28">
        <f>((B27*F24)+(C27*F25))+(D27*F26)</f>
        <v>3</v>
      </c>
      <c r="L24" s="1"/>
      <c r="M24" s="1"/>
    </row>
    <row r="25" spans="1:13" ht="15" x14ac:dyDescent="0.25">
      <c r="A25" s="80" t="s">
        <v>27</v>
      </c>
      <c r="B25" s="36">
        <f>1/C24</f>
        <v>0.5</v>
      </c>
      <c r="C25" s="77">
        <v>1</v>
      </c>
      <c r="D25" s="36">
        <v>1</v>
      </c>
      <c r="E25" s="42">
        <f>POWER(PRODUCT(B25:D25),(1/3))</f>
        <v>0.79370052598409979</v>
      </c>
      <c r="F25" s="42">
        <f>E25/$E$27</f>
        <v>0.25000000000000006</v>
      </c>
      <c r="G25" s="88"/>
      <c r="H25" s="9"/>
      <c r="J25" s="76" t="s">
        <v>10</v>
      </c>
      <c r="K25" s="28">
        <f>(K24-K23)/(K23-1)</f>
        <v>0</v>
      </c>
      <c r="L25" s="1"/>
      <c r="M25" s="1"/>
    </row>
    <row r="26" spans="1:13" ht="15" x14ac:dyDescent="0.25">
      <c r="A26" s="80" t="s">
        <v>28</v>
      </c>
      <c r="B26" s="36">
        <f>1/D24</f>
        <v>0.5</v>
      </c>
      <c r="C26" s="36">
        <f>1/D25</f>
        <v>1</v>
      </c>
      <c r="D26" s="89">
        <v>1</v>
      </c>
      <c r="E26" s="42">
        <f>POWER(PRODUCT(B26:D26),(1/3))</f>
        <v>0.79370052598409979</v>
      </c>
      <c r="F26" s="42">
        <f>E26/$E$27</f>
        <v>0.25000000000000006</v>
      </c>
      <c r="G26" s="87"/>
      <c r="H26" s="1"/>
      <c r="J26" s="76" t="s">
        <v>11</v>
      </c>
      <c r="K26" s="29">
        <f>K25/0.58</f>
        <v>0</v>
      </c>
      <c r="L26" s="1"/>
      <c r="M26" s="1"/>
    </row>
    <row r="27" spans="1:13" ht="15" x14ac:dyDescent="0.25">
      <c r="A27" s="1"/>
      <c r="B27" s="39">
        <f>SUM(B24:B26)</f>
        <v>2</v>
      </c>
      <c r="C27" s="39">
        <f>SUM(C24:C26)</f>
        <v>4</v>
      </c>
      <c r="D27" s="39">
        <f>SUM(D24:D26)</f>
        <v>4</v>
      </c>
      <c r="E27" s="40">
        <f>SUM(E24:E26)</f>
        <v>3.1748021039363987</v>
      </c>
      <c r="F27" s="21"/>
      <c r="G27" s="1"/>
      <c r="H27" s="1"/>
      <c r="I27" s="1"/>
      <c r="J27" s="20"/>
      <c r="K27" s="67"/>
      <c r="L27" s="1"/>
      <c r="M27" s="1"/>
    </row>
    <row r="28" spans="1:13" ht="15" x14ac:dyDescent="0.25">
      <c r="A28" s="75" t="s">
        <v>5</v>
      </c>
      <c r="B28" s="70"/>
      <c r="C28" s="9"/>
      <c r="D28" s="9"/>
      <c r="E28" s="9"/>
      <c r="F28" s="9"/>
      <c r="G28" s="1"/>
      <c r="H28" s="1"/>
      <c r="I28" s="1"/>
      <c r="J28" s="1"/>
      <c r="K28" s="12"/>
      <c r="L28" s="1"/>
      <c r="M28" s="1"/>
    </row>
    <row r="29" spans="1:13" ht="15" x14ac:dyDescent="0.25">
      <c r="A29" s="1"/>
      <c r="B29" s="53" t="s">
        <v>29</v>
      </c>
      <c r="C29" s="53" t="s">
        <v>30</v>
      </c>
      <c r="D29" s="53" t="s">
        <v>31</v>
      </c>
      <c r="E29" s="53" t="s">
        <v>32</v>
      </c>
      <c r="F29" s="53" t="s">
        <v>6</v>
      </c>
      <c r="G29" s="53" t="s">
        <v>7</v>
      </c>
      <c r="H29" s="1"/>
      <c r="I29" s="1"/>
      <c r="J29" s="61" t="s">
        <v>8</v>
      </c>
      <c r="K29" s="29">
        <v>4</v>
      </c>
      <c r="L29" s="1"/>
      <c r="M29" s="1"/>
    </row>
    <row r="30" spans="1:13" ht="15" x14ac:dyDescent="0.25">
      <c r="A30" s="54" t="s">
        <v>29</v>
      </c>
      <c r="B30" s="82">
        <v>1</v>
      </c>
      <c r="C30" s="44">
        <v>0.5</v>
      </c>
      <c r="D30" s="94">
        <v>2</v>
      </c>
      <c r="E30" s="81">
        <v>2</v>
      </c>
      <c r="F30" s="37">
        <f>POWER(PRODUCT(B30:E30),(1/4))</f>
        <v>1.189207115002721</v>
      </c>
      <c r="G30" s="37">
        <f>F30/$F$34</f>
        <v>0.27174364454611993</v>
      </c>
      <c r="H30" s="87"/>
      <c r="I30" s="1"/>
      <c r="J30" s="76" t="s">
        <v>9</v>
      </c>
      <c r="K30" s="29">
        <f>(((B34*G30)+(C34*G31))+(D34*G32))+(E34*G33)</f>
        <v>5.0558566465089338</v>
      </c>
      <c r="L30" s="1"/>
      <c r="M30" s="1"/>
    </row>
    <row r="31" spans="1:13" ht="15" x14ac:dyDescent="0.25">
      <c r="A31" s="80" t="s">
        <v>30</v>
      </c>
      <c r="B31" s="44">
        <f>1/C30</f>
        <v>2</v>
      </c>
      <c r="C31" s="90">
        <v>1</v>
      </c>
      <c r="D31" s="95">
        <v>0.2</v>
      </c>
      <c r="E31" s="83">
        <v>3</v>
      </c>
      <c r="F31" s="37">
        <f>POWER(PRODUCT(B31:E31),(1/4))</f>
        <v>1.0466351393921056</v>
      </c>
      <c r="G31" s="37">
        <f>F31/$F$34</f>
        <v>0.2391647709640522</v>
      </c>
      <c r="H31" s="87"/>
      <c r="I31" s="1"/>
      <c r="J31" s="76" t="s">
        <v>10</v>
      </c>
      <c r="K31" s="29">
        <f>(K30-K29)/(K29-1)</f>
        <v>0.35195221550297795</v>
      </c>
      <c r="L31" s="1"/>
      <c r="M31" s="1"/>
    </row>
    <row r="32" spans="1:13" ht="15" x14ac:dyDescent="0.25">
      <c r="A32" s="80" t="s">
        <v>31</v>
      </c>
      <c r="B32" s="36">
        <f>1/D30</f>
        <v>0.5</v>
      </c>
      <c r="C32" s="36">
        <f>1/D31</f>
        <v>5</v>
      </c>
      <c r="D32" s="71">
        <v>1</v>
      </c>
      <c r="E32" s="79">
        <v>3</v>
      </c>
      <c r="F32" s="37">
        <f>POWER(PRODUCT(B32:E32),(1/4))</f>
        <v>1.6548754598234365</v>
      </c>
      <c r="G32" s="37">
        <f>F32/$F$34</f>
        <v>0.37815270615945462</v>
      </c>
      <c r="H32" s="87"/>
      <c r="I32" s="1"/>
      <c r="J32" s="76" t="s">
        <v>11</v>
      </c>
      <c r="K32" s="29">
        <f>K31/0.9</f>
        <v>0.39105801722553102</v>
      </c>
      <c r="L32" s="1"/>
      <c r="M32" s="1"/>
    </row>
    <row r="33" spans="1:13" ht="15" x14ac:dyDescent="0.25">
      <c r="A33" s="80" t="s">
        <v>32</v>
      </c>
      <c r="B33" s="36">
        <f>1/E30</f>
        <v>0.5</v>
      </c>
      <c r="C33" s="36">
        <f>1/E31</f>
        <v>0.33333333333333331</v>
      </c>
      <c r="D33" s="36">
        <f>1/E32</f>
        <v>0.33333333333333331</v>
      </c>
      <c r="E33" s="77">
        <v>1</v>
      </c>
      <c r="F33" s="37">
        <f>POWER(PRODUCT(B33:E33),(1/4))</f>
        <v>0.48549177170732338</v>
      </c>
      <c r="G33" s="37">
        <f>F33/$F$34</f>
        <v>0.11093887833037311</v>
      </c>
      <c r="H33" s="87"/>
      <c r="I33" s="1"/>
      <c r="J33" s="1"/>
      <c r="K33" s="12"/>
      <c r="L33" s="1"/>
      <c r="M33" s="1"/>
    </row>
    <row r="34" spans="1:13" ht="15" x14ac:dyDescent="0.25">
      <c r="A34" s="1"/>
      <c r="B34" s="39">
        <f>SUM(B30:B33)</f>
        <v>4</v>
      </c>
      <c r="C34" s="39">
        <f>SUM(C30:C33)</f>
        <v>6.833333333333333</v>
      </c>
      <c r="D34" s="39">
        <f>SUM(D30:D33)</f>
        <v>3.5333333333333337</v>
      </c>
      <c r="E34" s="39">
        <f>SUM(E30:E33)</f>
        <v>9</v>
      </c>
      <c r="F34" s="40">
        <f>SUM(F30:F33)</f>
        <v>4.3762094859255871</v>
      </c>
      <c r="G34" s="21"/>
      <c r="H34" s="1"/>
      <c r="I34" s="1"/>
      <c r="J34" s="1"/>
      <c r="K34" s="12"/>
      <c r="L34" s="1"/>
      <c r="M34" s="1"/>
    </row>
    <row r="35" spans="1:13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2"/>
      <c r="L35" s="1"/>
      <c r="M35" s="1"/>
    </row>
    <row r="36" spans="1:13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2"/>
      <c r="L36" s="1"/>
      <c r="M36" s="1"/>
    </row>
    <row r="37" spans="1:13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2"/>
      <c r="L37" s="1"/>
      <c r="M37" s="1"/>
    </row>
    <row r="38" spans="1:13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2"/>
      <c r="L38" s="1"/>
      <c r="M38" s="1"/>
    </row>
    <row r="39" spans="1:13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2"/>
      <c r="L39" s="1"/>
      <c r="M39" s="1"/>
    </row>
    <row r="40" spans="1:13" ht="15" customHeight="1" x14ac:dyDescent="0.25">
      <c r="A40" s="106" t="s">
        <v>1</v>
      </c>
      <c r="B40" s="106"/>
      <c r="C40" s="106"/>
      <c r="D40" s="106"/>
      <c r="E40" s="106"/>
      <c r="F40" s="1"/>
      <c r="G40" s="1"/>
      <c r="H40" s="1"/>
      <c r="I40" s="1"/>
      <c r="J40" s="1"/>
      <c r="K40" s="12"/>
      <c r="L40" s="1"/>
      <c r="M40" s="1"/>
    </row>
    <row r="41" spans="1:13" ht="15" customHeight="1" x14ac:dyDescent="0.25">
      <c r="A41" s="106"/>
      <c r="B41" s="106"/>
      <c r="C41" s="106"/>
      <c r="D41" s="106"/>
      <c r="E41" s="106"/>
      <c r="F41" s="1"/>
      <c r="G41" s="1"/>
      <c r="H41" s="1"/>
      <c r="I41" s="1"/>
      <c r="J41" s="1"/>
      <c r="K41" s="12"/>
      <c r="L41" s="1"/>
      <c r="M41" s="1"/>
    </row>
    <row r="42" spans="1:13" ht="15" customHeight="1" x14ac:dyDescent="0.25">
      <c r="A42" s="106"/>
      <c r="B42" s="106"/>
      <c r="C42" s="106"/>
      <c r="D42" s="106"/>
      <c r="E42" s="106"/>
      <c r="F42" s="1"/>
      <c r="G42" s="1"/>
      <c r="H42" s="1"/>
      <c r="I42" s="1"/>
      <c r="J42" s="1"/>
      <c r="K42" s="12"/>
      <c r="L42" s="1"/>
      <c r="M42" s="1"/>
    </row>
    <row r="43" spans="1:13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2"/>
      <c r="L43" s="1"/>
      <c r="M43" s="1"/>
    </row>
    <row r="44" spans="1:13" ht="15" x14ac:dyDescent="0.25">
      <c r="A44" s="74" t="s">
        <v>0</v>
      </c>
      <c r="B44" s="69"/>
      <c r="C44" s="1"/>
      <c r="D44" s="1"/>
      <c r="E44" s="1"/>
      <c r="F44" s="1"/>
      <c r="G44" s="1"/>
      <c r="H44" s="1"/>
      <c r="I44" s="1"/>
      <c r="J44" s="1"/>
      <c r="K44" s="12"/>
      <c r="L44" s="1"/>
      <c r="M44" s="1"/>
    </row>
    <row r="45" spans="1:13" ht="15" x14ac:dyDescent="0.25">
      <c r="A45" s="1"/>
      <c r="B45" s="53" t="s">
        <v>12</v>
      </c>
      <c r="C45" s="53" t="s">
        <v>13</v>
      </c>
      <c r="D45" s="53" t="s">
        <v>14</v>
      </c>
      <c r="E45" s="53" t="s">
        <v>15</v>
      </c>
      <c r="F45" s="53" t="s">
        <v>16</v>
      </c>
      <c r="G45" s="53" t="s">
        <v>6</v>
      </c>
      <c r="H45" s="53" t="s">
        <v>7</v>
      </c>
      <c r="I45" s="1"/>
      <c r="J45" s="61" t="s">
        <v>8</v>
      </c>
      <c r="K45" s="29">
        <v>5</v>
      </c>
      <c r="M45" s="1"/>
    </row>
    <row r="46" spans="1:13" ht="15" x14ac:dyDescent="0.25">
      <c r="A46" s="58" t="s">
        <v>12</v>
      </c>
      <c r="B46" s="35">
        <v>1</v>
      </c>
      <c r="C46" s="36">
        <v>1</v>
      </c>
      <c r="D46" s="36">
        <v>2</v>
      </c>
      <c r="E46" s="79">
        <v>3</v>
      </c>
      <c r="F46" s="36">
        <v>3</v>
      </c>
      <c r="G46" s="37">
        <f>POWER(PRODUCT(B46:F46),(1/5))</f>
        <v>1.7826024579660034</v>
      </c>
      <c r="H46" s="37">
        <f>G46/$G$51</f>
        <v>0.3289805191377681</v>
      </c>
      <c r="I46" s="87"/>
      <c r="J46" s="76" t="s">
        <v>9</v>
      </c>
      <c r="K46" s="29">
        <f>((((B51*H46)+(C51*H47))+(D51*H48))+(+E51*H49))+(F51*H50)</f>
        <v>5.1404813377068841</v>
      </c>
      <c r="M46" s="1"/>
    </row>
    <row r="47" spans="1:13" ht="15" x14ac:dyDescent="0.25">
      <c r="A47" s="60" t="s">
        <v>13</v>
      </c>
      <c r="B47" s="36">
        <f>1/C46</f>
        <v>1</v>
      </c>
      <c r="C47" s="71">
        <v>1</v>
      </c>
      <c r="D47" s="36">
        <v>2</v>
      </c>
      <c r="E47" s="79">
        <v>1</v>
      </c>
      <c r="F47" s="36">
        <v>3</v>
      </c>
      <c r="G47" s="37">
        <f>POWER(PRODUCT(B47:F47),(1/5))</f>
        <v>1.4309690811052556</v>
      </c>
      <c r="H47" s="37">
        <f>G47/$G$51</f>
        <v>0.26408633572134343</v>
      </c>
      <c r="I47" s="87"/>
      <c r="J47" s="76" t="s">
        <v>10</v>
      </c>
      <c r="K47" s="29">
        <f>(K46-K45)/(K45-1)</f>
        <v>3.5120334426721023E-2</v>
      </c>
      <c r="M47" s="1"/>
    </row>
    <row r="48" spans="1:13" ht="15" x14ac:dyDescent="0.25">
      <c r="A48" s="60" t="s">
        <v>14</v>
      </c>
      <c r="B48" s="36">
        <f>1/D46</f>
        <v>0.5</v>
      </c>
      <c r="C48" s="36">
        <f>1/D47</f>
        <v>0.5</v>
      </c>
      <c r="D48" s="71">
        <v>1</v>
      </c>
      <c r="E48" s="79">
        <v>1</v>
      </c>
      <c r="F48" s="36">
        <v>1</v>
      </c>
      <c r="G48" s="37">
        <f>POWER(PRODUCT(B48:F48),(1/5))</f>
        <v>0.75785828325519911</v>
      </c>
      <c r="H48" s="37">
        <f>G48/$G$51</f>
        <v>0.13986327144563376</v>
      </c>
      <c r="I48" s="87"/>
      <c r="J48" s="76" t="s">
        <v>11</v>
      </c>
      <c r="K48" s="29">
        <f>K47/1.12</f>
        <v>3.1357441452429483E-2</v>
      </c>
      <c r="M48" s="1"/>
    </row>
    <row r="49" spans="1:13" ht="15" x14ac:dyDescent="0.25">
      <c r="A49" s="60" t="s">
        <v>15</v>
      </c>
      <c r="B49" s="36">
        <f>1/E46</f>
        <v>0.33333333333333331</v>
      </c>
      <c r="C49" s="36">
        <f>1/E47</f>
        <v>1</v>
      </c>
      <c r="D49" s="36">
        <f>1/E48</f>
        <v>1</v>
      </c>
      <c r="E49" s="77">
        <v>1</v>
      </c>
      <c r="F49" s="36">
        <v>1</v>
      </c>
      <c r="G49" s="37">
        <f>POWER(PRODUCT(B49:F49),(1/5))</f>
        <v>0.8027415617602307</v>
      </c>
      <c r="H49" s="37">
        <f>G49/$G$51</f>
        <v>0.14814651160229686</v>
      </c>
      <c r="I49" s="87"/>
      <c r="J49" s="1"/>
      <c r="K49" s="12"/>
      <c r="L49" s="1"/>
      <c r="M49" s="1"/>
    </row>
    <row r="50" spans="1:13" ht="15" x14ac:dyDescent="0.25">
      <c r="A50" s="60" t="s">
        <v>16</v>
      </c>
      <c r="B50" s="36">
        <f>1/F46</f>
        <v>0.33333333333333331</v>
      </c>
      <c r="C50" s="36">
        <f>1/F47</f>
        <v>0.33333333333333331</v>
      </c>
      <c r="D50" s="36">
        <f>1/F48</f>
        <v>1</v>
      </c>
      <c r="E50" s="36">
        <f>1/F49</f>
        <v>1</v>
      </c>
      <c r="F50" s="89">
        <v>1</v>
      </c>
      <c r="G50" s="37">
        <f>POWER(PRODUCT(B50:F50),(1/5))</f>
        <v>0.64439401497725424</v>
      </c>
      <c r="H50" s="37">
        <f>G50/$G$51</f>
        <v>0.11892336209295791</v>
      </c>
      <c r="I50" s="87"/>
      <c r="J50" s="1"/>
      <c r="K50" s="12"/>
      <c r="L50" s="1"/>
      <c r="M50" s="1"/>
    </row>
    <row r="51" spans="1:13" ht="15" x14ac:dyDescent="0.25">
      <c r="A51" s="1"/>
      <c r="B51" s="31">
        <f t="shared" ref="B51:G51" si="0">SUM(B46:B50)</f>
        <v>3.166666666666667</v>
      </c>
      <c r="C51" s="31">
        <f t="shared" si="0"/>
        <v>3.8333333333333335</v>
      </c>
      <c r="D51" s="31">
        <f t="shared" si="0"/>
        <v>7</v>
      </c>
      <c r="E51" s="31">
        <f t="shared" si="0"/>
        <v>7</v>
      </c>
      <c r="F51" s="32">
        <f t="shared" si="0"/>
        <v>9</v>
      </c>
      <c r="G51" s="38">
        <f t="shared" si="0"/>
        <v>5.4185653990639429</v>
      </c>
      <c r="H51" s="92"/>
      <c r="I51" s="1"/>
      <c r="J51" s="1"/>
      <c r="K51" s="12"/>
      <c r="L51" s="1"/>
      <c r="M51" s="1"/>
    </row>
    <row r="52" spans="1:13" ht="15" x14ac:dyDescent="0.25">
      <c r="A52" s="74" t="s">
        <v>20</v>
      </c>
      <c r="B52" s="69"/>
      <c r="C52" s="1"/>
      <c r="D52" s="1"/>
      <c r="E52" s="1"/>
      <c r="F52" s="1"/>
      <c r="G52" s="1"/>
      <c r="H52" s="1"/>
      <c r="I52" s="1"/>
      <c r="J52" s="1"/>
      <c r="K52" s="12"/>
      <c r="L52" s="1"/>
      <c r="M52" s="1"/>
    </row>
    <row r="53" spans="1:13" ht="15" x14ac:dyDescent="0.25">
      <c r="A53" s="1"/>
      <c r="B53" s="53" t="s">
        <v>21</v>
      </c>
      <c r="C53" s="53" t="s">
        <v>22</v>
      </c>
      <c r="D53" s="53" t="s">
        <v>23</v>
      </c>
      <c r="E53" s="53" t="s">
        <v>6</v>
      </c>
      <c r="F53" s="53" t="s">
        <v>7</v>
      </c>
      <c r="G53" s="1"/>
      <c r="H53" s="1"/>
      <c r="J53" s="61" t="s">
        <v>8</v>
      </c>
      <c r="K53" s="29">
        <v>3</v>
      </c>
      <c r="L53" s="1"/>
      <c r="M53" s="1"/>
    </row>
    <row r="54" spans="1:13" ht="15" x14ac:dyDescent="0.25">
      <c r="A54" s="54" t="s">
        <v>21</v>
      </c>
      <c r="B54" s="35">
        <v>1</v>
      </c>
      <c r="C54" s="79">
        <v>1</v>
      </c>
      <c r="D54" s="36">
        <v>1</v>
      </c>
      <c r="E54" s="37">
        <f>POWER(PRODUCT(B54:D54),(1/3))</f>
        <v>1</v>
      </c>
      <c r="F54" s="37">
        <f>E54/$E$57</f>
        <v>0.33333333333333331</v>
      </c>
      <c r="G54" s="87"/>
      <c r="H54" s="1"/>
      <c r="J54" s="76" t="s">
        <v>9</v>
      </c>
      <c r="K54" s="29">
        <f>((B57*F54)+(C57*F55))+(D57*F56)</f>
        <v>3</v>
      </c>
      <c r="L54" s="1"/>
      <c r="M54" s="1"/>
    </row>
    <row r="55" spans="1:13" ht="15" x14ac:dyDescent="0.25">
      <c r="A55" s="80" t="s">
        <v>22</v>
      </c>
      <c r="B55" s="36">
        <f>1/C54</f>
        <v>1</v>
      </c>
      <c r="C55" s="77">
        <v>1</v>
      </c>
      <c r="D55" s="36">
        <v>1</v>
      </c>
      <c r="E55" s="37">
        <f>POWER(PRODUCT(B55:D55),(1/3))</f>
        <v>1</v>
      </c>
      <c r="F55" s="37">
        <f>E55/$E$57</f>
        <v>0.33333333333333331</v>
      </c>
      <c r="G55" s="87"/>
      <c r="H55" s="1"/>
      <c r="J55" s="76" t="s">
        <v>10</v>
      </c>
      <c r="K55" s="29">
        <f>(K54-K53)/(K53-1)</f>
        <v>0</v>
      </c>
      <c r="L55" s="1"/>
      <c r="M55" s="1"/>
    </row>
    <row r="56" spans="1:13" ht="15" x14ac:dyDescent="0.25">
      <c r="A56" s="80" t="s">
        <v>23</v>
      </c>
      <c r="B56" s="36">
        <f>1/D54</f>
        <v>1</v>
      </c>
      <c r="C56" s="36">
        <f>1/D55</f>
        <v>1</v>
      </c>
      <c r="D56" s="89">
        <v>1</v>
      </c>
      <c r="E56" s="37">
        <f>POWER(PRODUCT(B56:D56),(1/3))</f>
        <v>1</v>
      </c>
      <c r="F56" s="37">
        <f>E56/$E$57</f>
        <v>0.33333333333333331</v>
      </c>
      <c r="G56" s="87"/>
      <c r="H56" s="1"/>
      <c r="J56" s="76" t="s">
        <v>11</v>
      </c>
      <c r="K56" s="29">
        <f>K55/0.58</f>
        <v>0</v>
      </c>
      <c r="L56" s="1"/>
      <c r="M56" s="1"/>
    </row>
    <row r="57" spans="1:13" ht="15" x14ac:dyDescent="0.25">
      <c r="A57" s="1"/>
      <c r="B57" s="39">
        <f>SUM(B54:B56)</f>
        <v>3</v>
      </c>
      <c r="C57" s="39">
        <f>SUM(C54:C56)</f>
        <v>3</v>
      </c>
      <c r="D57" s="39">
        <f>SUM(D54:D56)</f>
        <v>3</v>
      </c>
      <c r="E57" s="40">
        <f>SUM(E54:E56)</f>
        <v>3</v>
      </c>
      <c r="F57" s="21"/>
      <c r="G57" s="1"/>
      <c r="H57" s="1"/>
      <c r="I57" s="1"/>
      <c r="J57" s="1"/>
      <c r="K57" s="12"/>
      <c r="L57" s="1"/>
      <c r="M57" s="1"/>
    </row>
    <row r="58" spans="1:13" ht="15" x14ac:dyDescent="0.25">
      <c r="A58" s="74" t="s">
        <v>3</v>
      </c>
      <c r="B58" s="69"/>
      <c r="C58" s="1"/>
      <c r="D58" s="1"/>
      <c r="E58" s="1"/>
      <c r="F58" s="1"/>
      <c r="G58" s="1"/>
      <c r="H58" s="1"/>
      <c r="I58" s="1"/>
      <c r="J58" s="1"/>
      <c r="K58" s="12"/>
      <c r="L58" s="1"/>
      <c r="M58" s="1"/>
    </row>
    <row r="59" spans="1:13" ht="15" x14ac:dyDescent="0.25">
      <c r="A59" s="1"/>
      <c r="B59" s="53" t="s">
        <v>24</v>
      </c>
      <c r="C59" s="53" t="s">
        <v>25</v>
      </c>
      <c r="D59" s="53" t="s">
        <v>6</v>
      </c>
      <c r="E59" s="53" t="s">
        <v>7</v>
      </c>
      <c r="F59" s="1"/>
      <c r="G59" s="1"/>
      <c r="J59" s="61" t="s">
        <v>8</v>
      </c>
      <c r="K59" s="29">
        <v>2</v>
      </c>
      <c r="L59" s="1"/>
      <c r="M59" s="1"/>
    </row>
    <row r="60" spans="1:13" ht="15" x14ac:dyDescent="0.25">
      <c r="A60" s="54" t="s">
        <v>24</v>
      </c>
      <c r="B60" s="84">
        <v>1</v>
      </c>
      <c r="C60" s="36">
        <v>2</v>
      </c>
      <c r="D60" s="37">
        <f>POWER(PRODUCT(B60:C60),(1/2))</f>
        <v>1.4142135623730951</v>
      </c>
      <c r="E60" s="37">
        <f>D60/$D$62</f>
        <v>0.66666666666666663</v>
      </c>
      <c r="F60" s="87"/>
      <c r="G60" s="1"/>
      <c r="J60" s="76" t="s">
        <v>9</v>
      </c>
      <c r="K60" s="29">
        <f>(B62*E60)+(C62*E61)</f>
        <v>2</v>
      </c>
      <c r="L60" s="1"/>
      <c r="M60" s="1"/>
    </row>
    <row r="61" spans="1:13" ht="15" x14ac:dyDescent="0.25">
      <c r="A61" s="80" t="s">
        <v>25</v>
      </c>
      <c r="B61" s="36">
        <f>1/C60</f>
        <v>0.5</v>
      </c>
      <c r="C61" s="89">
        <v>1</v>
      </c>
      <c r="D61" s="37">
        <f>POWER(PRODUCT(B61:C61),(1/2))</f>
        <v>0.70710678118654757</v>
      </c>
      <c r="E61" s="37">
        <f>D61/$D$62</f>
        <v>0.33333333333333331</v>
      </c>
      <c r="F61" s="87"/>
      <c r="G61" s="1"/>
      <c r="J61" s="76" t="s">
        <v>10</v>
      </c>
      <c r="K61" s="29">
        <f>(K60-K59)/(K59-1)</f>
        <v>0</v>
      </c>
      <c r="L61" s="1"/>
      <c r="M61" s="1"/>
    </row>
    <row r="62" spans="1:13" ht="15" x14ac:dyDescent="0.25">
      <c r="A62" s="1"/>
      <c r="B62" s="39">
        <f>SUM(B60:B61)</f>
        <v>1.5</v>
      </c>
      <c r="C62" s="39">
        <f>SUM(C60:C61)</f>
        <v>3</v>
      </c>
      <c r="D62" s="40">
        <f>SUM(D60:D61)</f>
        <v>2.1213203435596428</v>
      </c>
      <c r="E62" s="21"/>
      <c r="F62" s="1"/>
      <c r="G62" s="1"/>
      <c r="J62" s="76" t="s">
        <v>11</v>
      </c>
      <c r="K62" s="29">
        <f>K61/0.3</f>
        <v>0</v>
      </c>
      <c r="L62" s="1"/>
      <c r="M62" s="1"/>
    </row>
    <row r="63" spans="1:13" ht="15" x14ac:dyDescent="0.25">
      <c r="A63" s="74" t="s">
        <v>4</v>
      </c>
      <c r="B63" s="69"/>
      <c r="C63" s="1"/>
      <c r="D63" s="1"/>
      <c r="E63" s="1"/>
      <c r="F63" s="1"/>
      <c r="G63" s="9"/>
      <c r="H63" s="9"/>
      <c r="I63" s="9"/>
      <c r="J63" s="9"/>
      <c r="K63" s="13"/>
      <c r="L63" s="1"/>
      <c r="M63" s="1"/>
    </row>
    <row r="64" spans="1:13" ht="15" x14ac:dyDescent="0.25">
      <c r="A64" s="1"/>
      <c r="B64" s="53" t="s">
        <v>26</v>
      </c>
      <c r="C64" s="53" t="s">
        <v>27</v>
      </c>
      <c r="D64" s="53" t="s">
        <v>28</v>
      </c>
      <c r="E64" s="53" t="s">
        <v>6</v>
      </c>
      <c r="F64" s="53" t="s">
        <v>7</v>
      </c>
      <c r="G64" s="9"/>
      <c r="H64" s="9"/>
      <c r="J64" s="61" t="s">
        <v>8</v>
      </c>
      <c r="K64" s="28">
        <v>3</v>
      </c>
      <c r="L64" s="1"/>
      <c r="M64" s="1"/>
    </row>
    <row r="65" spans="1:13" ht="15" x14ac:dyDescent="0.25">
      <c r="A65" s="54" t="s">
        <v>26</v>
      </c>
      <c r="B65" s="35">
        <v>1</v>
      </c>
      <c r="C65" s="97">
        <v>0.2</v>
      </c>
      <c r="D65" s="79">
        <v>1</v>
      </c>
      <c r="E65" s="42">
        <f>POWER(PRODUCT(B65:D65),(1/3))</f>
        <v>0.58480354764257325</v>
      </c>
      <c r="F65" s="42">
        <f>E65/$E$68</f>
        <v>0.17749398666917426</v>
      </c>
      <c r="G65" s="88"/>
      <c r="H65" s="9"/>
      <c r="J65" s="76" t="s">
        <v>9</v>
      </c>
      <c r="K65" s="28">
        <f>((B68*F65)+(C68*F66))+(D68*F67)</f>
        <v>3.2947794943192705</v>
      </c>
      <c r="L65" s="1"/>
      <c r="M65" s="1"/>
    </row>
    <row r="66" spans="1:13" ht="15" x14ac:dyDescent="0.25">
      <c r="A66" s="80" t="s">
        <v>27</v>
      </c>
      <c r="B66" s="36">
        <f>1/C65</f>
        <v>5</v>
      </c>
      <c r="C66" s="71">
        <v>1</v>
      </c>
      <c r="D66" s="79">
        <v>1</v>
      </c>
      <c r="E66" s="42">
        <f>POWER(PRODUCT(B66:D66),(1/3))</f>
        <v>1.7099759466766968</v>
      </c>
      <c r="F66" s="42">
        <f>E66/$E$68</f>
        <v>0.51899556544678349</v>
      </c>
      <c r="G66" s="88"/>
      <c r="H66" s="9"/>
      <c r="J66" s="76" t="s">
        <v>10</v>
      </c>
      <c r="K66" s="28">
        <f>(K65-K64)/(K64-1)</f>
        <v>0.14738974715963526</v>
      </c>
      <c r="L66" s="1"/>
      <c r="M66" s="1"/>
    </row>
    <row r="67" spans="1:13" ht="15" x14ac:dyDescent="0.25">
      <c r="A67" s="80" t="s">
        <v>28</v>
      </c>
      <c r="B67" s="36">
        <f>1/D65</f>
        <v>1</v>
      </c>
      <c r="C67" s="36">
        <f>1/D66</f>
        <v>1</v>
      </c>
      <c r="D67" s="77">
        <v>1</v>
      </c>
      <c r="E67" s="42">
        <f>POWER(PRODUCT(B67:D67),(1/3))</f>
        <v>1</v>
      </c>
      <c r="F67" s="42">
        <f>E67/$E$68</f>
        <v>0.3035104478840423</v>
      </c>
      <c r="G67" s="87"/>
      <c r="H67" s="1"/>
      <c r="J67" s="76" t="s">
        <v>11</v>
      </c>
      <c r="K67" s="29">
        <f>K66/0.58</f>
        <v>0.2541202537235091</v>
      </c>
      <c r="L67" s="1"/>
      <c r="M67" s="1"/>
    </row>
    <row r="68" spans="1:13" ht="15" x14ac:dyDescent="0.25">
      <c r="A68" s="1"/>
      <c r="B68" s="39">
        <f>SUM(B65:B67)</f>
        <v>7</v>
      </c>
      <c r="C68" s="39">
        <f>SUM(C65:C67)</f>
        <v>2.2000000000000002</v>
      </c>
      <c r="D68" s="39">
        <f>SUM(D65:D67)</f>
        <v>3</v>
      </c>
      <c r="E68" s="40">
        <f>SUM(E65:E67)</f>
        <v>3.2947794943192701</v>
      </c>
      <c r="F68" s="21"/>
      <c r="G68" s="1"/>
      <c r="H68" s="1"/>
      <c r="I68" s="1"/>
      <c r="J68" s="1"/>
      <c r="K68" s="12"/>
      <c r="L68" s="1"/>
      <c r="M68" s="1"/>
    </row>
    <row r="69" spans="1:13" ht="15" x14ac:dyDescent="0.25">
      <c r="A69" s="75" t="s">
        <v>5</v>
      </c>
      <c r="B69" s="70"/>
      <c r="C69" s="9"/>
      <c r="D69" s="9"/>
      <c r="E69" s="9"/>
      <c r="F69" s="9"/>
      <c r="G69" s="1"/>
      <c r="H69" s="1"/>
      <c r="I69" s="1"/>
      <c r="J69" s="1"/>
      <c r="K69" s="12"/>
      <c r="L69" s="1"/>
      <c r="M69" s="1"/>
    </row>
    <row r="70" spans="1:13" ht="15" x14ac:dyDescent="0.25">
      <c r="A70" s="1"/>
      <c r="B70" s="53" t="s">
        <v>29</v>
      </c>
      <c r="C70" s="53" t="s">
        <v>30</v>
      </c>
      <c r="D70" s="53" t="s">
        <v>31</v>
      </c>
      <c r="E70" s="53" t="s">
        <v>32</v>
      </c>
      <c r="F70" s="53" t="s">
        <v>6</v>
      </c>
      <c r="G70" s="53" t="s">
        <v>7</v>
      </c>
      <c r="H70" s="1"/>
      <c r="I70" s="1"/>
      <c r="J70" s="61" t="s">
        <v>8</v>
      </c>
      <c r="K70" s="29">
        <v>4</v>
      </c>
      <c r="L70" s="1"/>
      <c r="M70" s="1"/>
    </row>
    <row r="71" spans="1:13" ht="15" x14ac:dyDescent="0.25">
      <c r="A71" s="54" t="s">
        <v>29</v>
      </c>
      <c r="B71" s="43">
        <v>1</v>
      </c>
      <c r="C71" s="83">
        <v>1</v>
      </c>
      <c r="D71" s="44">
        <f>1/3</f>
        <v>0.33333333333333331</v>
      </c>
      <c r="E71" s="81">
        <v>3</v>
      </c>
      <c r="F71" s="37">
        <f>POWER(PRODUCT(B71:E71),(1/4))</f>
        <v>1</v>
      </c>
      <c r="G71" s="37">
        <f>F71/$F$75</f>
        <v>0.20095988653758035</v>
      </c>
      <c r="H71" s="87"/>
      <c r="I71" s="1"/>
      <c r="J71" s="76" t="s">
        <v>9</v>
      </c>
      <c r="K71" s="29">
        <f>(((B75*G71)+(C75*G72))+(D75*G73))+(E75*G74)</f>
        <v>4.0462347789316739</v>
      </c>
      <c r="L71" s="1"/>
      <c r="M71" s="1"/>
    </row>
    <row r="72" spans="1:13" ht="15" x14ac:dyDescent="0.25">
      <c r="A72" s="80" t="s">
        <v>30</v>
      </c>
      <c r="B72" s="44">
        <f>1/C71</f>
        <v>1</v>
      </c>
      <c r="C72" s="85">
        <v>1</v>
      </c>
      <c r="D72" s="44">
        <f>1/3</f>
        <v>0.33333333333333331</v>
      </c>
      <c r="E72" s="81">
        <v>3</v>
      </c>
      <c r="F72" s="37">
        <f>POWER(PRODUCT(B72:E72),(1/4))</f>
        <v>1</v>
      </c>
      <c r="G72" s="37">
        <f>F72/$F$75</f>
        <v>0.20095988653758035</v>
      </c>
      <c r="H72" s="87"/>
      <c r="I72" s="1"/>
      <c r="J72" s="76" t="s">
        <v>10</v>
      </c>
      <c r="K72" s="29">
        <f>(K71-K70)/(K70-1)</f>
        <v>1.5411592977224645E-2</v>
      </c>
      <c r="L72" s="1"/>
      <c r="M72" s="1"/>
    </row>
    <row r="73" spans="1:13" ht="15" x14ac:dyDescent="0.25">
      <c r="A73" s="80" t="s">
        <v>31</v>
      </c>
      <c r="B73" s="36">
        <f>1/D71</f>
        <v>3</v>
      </c>
      <c r="C73" s="36">
        <f>1/D72</f>
        <v>3</v>
      </c>
      <c r="D73" s="93">
        <v>1</v>
      </c>
      <c r="E73" s="79">
        <v>5</v>
      </c>
      <c r="F73" s="37">
        <f>POWER(PRODUCT(B73:E73),(1/4))</f>
        <v>2.5900200641113513</v>
      </c>
      <c r="G73" s="37">
        <f>F73/$F$75</f>
        <v>0.52049013821387369</v>
      </c>
      <c r="H73" s="87"/>
      <c r="I73" s="1"/>
      <c r="J73" s="76" t="s">
        <v>11</v>
      </c>
      <c r="K73" s="29">
        <f>K72/0.9</f>
        <v>1.7123992196916273E-2</v>
      </c>
      <c r="L73" s="1"/>
      <c r="M73" s="1"/>
    </row>
    <row r="74" spans="1:13" ht="15" x14ac:dyDescent="0.25">
      <c r="A74" s="80" t="s">
        <v>32</v>
      </c>
      <c r="B74" s="36">
        <f>1/E71</f>
        <v>0.33333333333333331</v>
      </c>
      <c r="C74" s="36">
        <f>1/E72</f>
        <v>0.33333333333333331</v>
      </c>
      <c r="D74" s="36">
        <f>1/E73</f>
        <v>0.2</v>
      </c>
      <c r="E74" s="77">
        <v>1</v>
      </c>
      <c r="F74" s="37">
        <f>POWER(PRODUCT(B74:E74),(1/4))</f>
        <v>0.3860973950960897</v>
      </c>
      <c r="G74" s="37">
        <f>F74/$F$75</f>
        <v>7.759008871096551E-2</v>
      </c>
      <c r="H74" s="87"/>
      <c r="I74" s="1"/>
      <c r="J74" s="1"/>
      <c r="K74" s="12"/>
      <c r="L74" s="1"/>
      <c r="M74" s="1"/>
    </row>
    <row r="75" spans="1:13" ht="15" x14ac:dyDescent="0.25">
      <c r="A75" s="1"/>
      <c r="B75" s="39">
        <f>SUM(B71:B74)</f>
        <v>5.333333333333333</v>
      </c>
      <c r="C75" s="39">
        <f>SUM(C71:C74)</f>
        <v>5.333333333333333</v>
      </c>
      <c r="D75" s="39">
        <f>SUM(D71:D74)</f>
        <v>1.8666666666666665</v>
      </c>
      <c r="E75" s="39">
        <f>SUM(E71:E74)</f>
        <v>12</v>
      </c>
      <c r="F75" s="40">
        <f>SUM(F71:F74)</f>
        <v>4.9761174592074413</v>
      </c>
      <c r="G75" s="21"/>
      <c r="H75" s="1"/>
      <c r="I75" s="1"/>
      <c r="J75" s="1"/>
      <c r="K75" s="12"/>
      <c r="L75" s="1"/>
      <c r="M75" s="1"/>
    </row>
    <row r="76" spans="1:13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2"/>
      <c r="L76" s="1"/>
      <c r="M76" s="1"/>
    </row>
    <row r="77" spans="1:13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2"/>
      <c r="L77" s="1"/>
      <c r="M77" s="1"/>
    </row>
    <row r="78" spans="1:13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2"/>
      <c r="L78" s="1"/>
      <c r="M78" s="1"/>
    </row>
    <row r="79" spans="1:13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2"/>
      <c r="L79" s="1"/>
      <c r="M79" s="1"/>
    </row>
    <row r="80" spans="1:13" ht="15" customHeight="1" x14ac:dyDescent="0.25">
      <c r="A80" s="106" t="s">
        <v>20</v>
      </c>
      <c r="B80" s="106"/>
      <c r="C80" s="106"/>
      <c r="D80" s="106"/>
      <c r="E80" s="106"/>
      <c r="F80" s="1"/>
      <c r="G80" s="1"/>
      <c r="H80" s="1"/>
      <c r="I80" s="1"/>
      <c r="J80" s="1"/>
      <c r="K80" s="12"/>
      <c r="L80" s="1"/>
      <c r="M80" s="1"/>
    </row>
    <row r="81" spans="1:13" ht="15" customHeight="1" x14ac:dyDescent="0.25">
      <c r="A81" s="106"/>
      <c r="B81" s="106"/>
      <c r="C81" s="106"/>
      <c r="D81" s="106"/>
      <c r="E81" s="106"/>
      <c r="F81" s="1"/>
      <c r="G81" s="1"/>
      <c r="H81" s="1"/>
      <c r="I81" s="1"/>
      <c r="J81" s="1"/>
      <c r="K81" s="12"/>
      <c r="L81" s="1"/>
      <c r="M81" s="1"/>
    </row>
    <row r="82" spans="1:13" ht="15" customHeight="1" x14ac:dyDescent="0.25">
      <c r="A82" s="106"/>
      <c r="B82" s="106"/>
      <c r="C82" s="106"/>
      <c r="D82" s="106"/>
      <c r="E82" s="106"/>
      <c r="F82" s="1"/>
      <c r="G82" s="1"/>
      <c r="H82" s="1"/>
      <c r="I82" s="1"/>
      <c r="J82" s="1"/>
      <c r="K82" s="12"/>
      <c r="L82" s="1"/>
      <c r="M82" s="1"/>
    </row>
    <row r="83" spans="1:13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2"/>
      <c r="L83" s="1"/>
      <c r="M83" s="1"/>
    </row>
    <row r="84" spans="1:13" ht="15" x14ac:dyDescent="0.25">
      <c r="A84" s="74" t="s">
        <v>0</v>
      </c>
      <c r="B84" s="69"/>
      <c r="C84" s="1"/>
      <c r="D84" s="1"/>
      <c r="E84" s="1"/>
      <c r="F84" s="1"/>
      <c r="G84" s="1"/>
      <c r="H84" s="1"/>
      <c r="I84" s="1"/>
      <c r="J84" s="1"/>
      <c r="K84" s="12"/>
      <c r="L84" s="1"/>
      <c r="M84" s="1"/>
    </row>
    <row r="85" spans="1:13" ht="15" x14ac:dyDescent="0.25">
      <c r="A85" s="1"/>
      <c r="B85" s="53" t="s">
        <v>12</v>
      </c>
      <c r="C85" s="53" t="s">
        <v>13</v>
      </c>
      <c r="D85" s="53" t="s">
        <v>14</v>
      </c>
      <c r="E85" s="53" t="s">
        <v>15</v>
      </c>
      <c r="F85" s="53" t="s">
        <v>16</v>
      </c>
      <c r="G85" s="53" t="s">
        <v>6</v>
      </c>
      <c r="H85" s="53" t="s">
        <v>7</v>
      </c>
      <c r="I85" s="1"/>
      <c r="J85" s="61" t="s">
        <v>8</v>
      </c>
      <c r="K85" s="29">
        <v>5</v>
      </c>
      <c r="M85" s="1"/>
    </row>
    <row r="86" spans="1:13" ht="15" x14ac:dyDescent="0.25">
      <c r="A86" s="58" t="s">
        <v>12</v>
      </c>
      <c r="B86" s="84">
        <v>1</v>
      </c>
      <c r="C86" s="36">
        <v>1</v>
      </c>
      <c r="D86" s="78">
        <v>3</v>
      </c>
      <c r="E86" s="36">
        <v>1</v>
      </c>
      <c r="F86" s="78">
        <v>2</v>
      </c>
      <c r="G86" s="37">
        <f>POWER(PRODUCT(B86:F86),(1/5))</f>
        <v>1.4309690811052556</v>
      </c>
      <c r="H86" s="37">
        <f>G86/$G$91</f>
        <v>0.24419234445084637</v>
      </c>
      <c r="I86" s="87"/>
      <c r="J86" s="76" t="s">
        <v>9</v>
      </c>
      <c r="K86" s="29">
        <f>((((B91*H86)+(C91*H87))+(D91*H88))+(+E91*H89))+(F91*H90)</f>
        <v>5.0848772818056318</v>
      </c>
      <c r="M86" s="1"/>
    </row>
    <row r="87" spans="1:13" ht="15" x14ac:dyDescent="0.25">
      <c r="A87" s="60" t="s">
        <v>13</v>
      </c>
      <c r="B87" s="36">
        <f>1/C86</f>
        <v>1</v>
      </c>
      <c r="C87" s="93">
        <v>1</v>
      </c>
      <c r="D87" s="79">
        <v>3</v>
      </c>
      <c r="E87" s="36">
        <v>1</v>
      </c>
      <c r="F87" s="78">
        <v>3</v>
      </c>
      <c r="G87" s="37">
        <f>POWER(PRODUCT(B87:F87),(1/5))</f>
        <v>1.5518455739153598</v>
      </c>
      <c r="H87" s="37">
        <f>G87/$G$91</f>
        <v>0.26481970429952789</v>
      </c>
      <c r="I87" s="87"/>
      <c r="J87" s="76" t="s">
        <v>10</v>
      </c>
      <c r="K87" s="29">
        <f>(K86-K85)/(K85-1)</f>
        <v>2.1219320451407953E-2</v>
      </c>
      <c r="M87" s="1"/>
    </row>
    <row r="88" spans="1:13" ht="15" x14ac:dyDescent="0.25">
      <c r="A88" s="60" t="s">
        <v>14</v>
      </c>
      <c r="B88" s="36">
        <f>1/D86</f>
        <v>0.33333333333333331</v>
      </c>
      <c r="C88" s="36">
        <f>1/D87</f>
        <v>0.33333333333333331</v>
      </c>
      <c r="D88" s="77">
        <v>1</v>
      </c>
      <c r="E88" s="36">
        <f>1/5</f>
        <v>0.2</v>
      </c>
      <c r="F88" s="78">
        <v>1</v>
      </c>
      <c r="G88" s="37">
        <f>POWER(PRODUCT(B88:F88),(1/5))</f>
        <v>0.46704367745113423</v>
      </c>
      <c r="H88" s="37">
        <f>G88/$G$91</f>
        <v>7.9700178056711257E-2</v>
      </c>
      <c r="I88" s="87"/>
      <c r="J88" s="76" t="s">
        <v>11</v>
      </c>
      <c r="K88" s="29">
        <f>K87/1.12</f>
        <v>1.8945821831614241E-2</v>
      </c>
      <c r="M88" s="1"/>
    </row>
    <row r="89" spans="1:13" ht="15" x14ac:dyDescent="0.25">
      <c r="A89" s="60" t="s">
        <v>15</v>
      </c>
      <c r="B89" s="36">
        <f>1/E86</f>
        <v>1</v>
      </c>
      <c r="C89" s="36">
        <f>1/E87</f>
        <v>1</v>
      </c>
      <c r="D89" s="36">
        <f>1/E88</f>
        <v>5</v>
      </c>
      <c r="E89" s="93">
        <v>1</v>
      </c>
      <c r="F89" s="79">
        <v>5</v>
      </c>
      <c r="G89" s="37">
        <f>POWER(PRODUCT(B89:F89),(1/5))</f>
        <v>1.9036539387158786</v>
      </c>
      <c r="H89" s="37">
        <f>G89/$G$91</f>
        <v>0.3248551799309809</v>
      </c>
      <c r="I89" s="87"/>
      <c r="J89" s="1"/>
      <c r="K89" s="12"/>
      <c r="L89" s="1"/>
      <c r="M89" s="1"/>
    </row>
    <row r="90" spans="1:13" ht="15" x14ac:dyDescent="0.25">
      <c r="A90" s="60" t="s">
        <v>16</v>
      </c>
      <c r="B90" s="36">
        <f>1/F86</f>
        <v>0.5</v>
      </c>
      <c r="C90" s="36">
        <f>1/F87</f>
        <v>0.33333333333333331</v>
      </c>
      <c r="D90" s="36">
        <f>1/F88</f>
        <v>1</v>
      </c>
      <c r="E90" s="36">
        <f>1/F89</f>
        <v>0.2</v>
      </c>
      <c r="F90" s="77">
        <v>1</v>
      </c>
      <c r="G90" s="37">
        <f>POWER(PRODUCT(B90:F90),(1/5))</f>
        <v>0.50649568411211821</v>
      </c>
      <c r="H90" s="37">
        <f>G90/$G$91</f>
        <v>8.6432593261933616E-2</v>
      </c>
      <c r="I90" s="87"/>
      <c r="J90" s="1"/>
      <c r="K90" s="12"/>
      <c r="L90" s="1"/>
      <c r="M90" s="1"/>
    </row>
    <row r="91" spans="1:13" ht="15" x14ac:dyDescent="0.25">
      <c r="A91" s="1"/>
      <c r="B91" s="31">
        <f t="shared" ref="B91:G91" si="1">SUM(B86:B90)</f>
        <v>3.8333333333333335</v>
      </c>
      <c r="C91" s="31">
        <f t="shared" si="1"/>
        <v>3.666666666666667</v>
      </c>
      <c r="D91" s="31">
        <f t="shared" si="1"/>
        <v>13</v>
      </c>
      <c r="E91" s="31">
        <f t="shared" si="1"/>
        <v>3.4000000000000004</v>
      </c>
      <c r="F91" s="32">
        <f t="shared" si="1"/>
        <v>12</v>
      </c>
      <c r="G91" s="38">
        <f t="shared" si="1"/>
        <v>5.8600079552997464</v>
      </c>
      <c r="H91" s="92"/>
      <c r="I91" s="1"/>
      <c r="J91" s="1"/>
      <c r="K91" s="12"/>
      <c r="L91" s="1"/>
      <c r="M91" s="1"/>
    </row>
    <row r="92" spans="1:13" ht="15" x14ac:dyDescent="0.25">
      <c r="A92" s="74" t="s">
        <v>1</v>
      </c>
      <c r="B92" s="69"/>
      <c r="C92" s="1"/>
      <c r="D92" s="1"/>
      <c r="E92" s="1"/>
      <c r="F92" s="1"/>
      <c r="G92" s="1"/>
      <c r="H92" s="1"/>
      <c r="I92" s="1"/>
      <c r="J92" s="1"/>
      <c r="K92" s="12"/>
      <c r="L92" s="1"/>
      <c r="M92" s="1"/>
    </row>
    <row r="93" spans="1:13" ht="15" x14ac:dyDescent="0.25">
      <c r="A93" s="1"/>
      <c r="B93" s="53" t="s">
        <v>17</v>
      </c>
      <c r="C93" s="53" t="s">
        <v>18</v>
      </c>
      <c r="D93" s="53" t="s">
        <v>19</v>
      </c>
      <c r="E93" s="53" t="s">
        <v>6</v>
      </c>
      <c r="F93" s="53" t="s">
        <v>7</v>
      </c>
      <c r="G93" s="1"/>
      <c r="H93" s="1"/>
      <c r="J93" s="61" t="s">
        <v>8</v>
      </c>
      <c r="K93" s="29">
        <v>3</v>
      </c>
      <c r="L93" s="1"/>
      <c r="M93" s="1"/>
    </row>
    <row r="94" spans="1:13" ht="15" x14ac:dyDescent="0.25">
      <c r="A94" s="58" t="s">
        <v>17</v>
      </c>
      <c r="B94" s="35">
        <v>1</v>
      </c>
      <c r="C94" s="36">
        <v>1</v>
      </c>
      <c r="D94" s="98">
        <v>0.5</v>
      </c>
      <c r="E94" s="37">
        <f>POWER(PRODUCT(B94:D94),(1/3))</f>
        <v>0.79370052598409979</v>
      </c>
      <c r="F94" s="37">
        <f>E94/$E$97</f>
        <v>0.25992104989487319</v>
      </c>
      <c r="G94" s="87"/>
      <c r="H94" s="1"/>
      <c r="J94" s="76" t="s">
        <v>9</v>
      </c>
      <c r="K94" s="29">
        <f>((B97*F94)+(C97*F95))+(D97*F96)</f>
        <v>3.2173615769156356</v>
      </c>
      <c r="L94" s="1"/>
      <c r="M94" s="1"/>
    </row>
    <row r="95" spans="1:13" ht="15" x14ac:dyDescent="0.25">
      <c r="A95" s="60" t="s">
        <v>18</v>
      </c>
      <c r="B95" s="36">
        <f>1/C94</f>
        <v>1</v>
      </c>
      <c r="C95" s="71">
        <v>1</v>
      </c>
      <c r="D95" s="79">
        <v>2</v>
      </c>
      <c r="E95" s="37">
        <f>POWER(PRODUCT(B95:D95),(1/3))</f>
        <v>1.2599210498948732</v>
      </c>
      <c r="F95" s="37">
        <f>E95/$E$97</f>
        <v>0.41259894803180053</v>
      </c>
      <c r="G95" s="87"/>
      <c r="H95" s="1"/>
      <c r="J95" s="86" t="s">
        <v>34</v>
      </c>
      <c r="K95" s="30">
        <f>K94-K93</f>
        <v>0.21736157691563562</v>
      </c>
      <c r="L95" s="1"/>
      <c r="M95" s="1"/>
    </row>
    <row r="96" spans="1:13" ht="15" x14ac:dyDescent="0.25">
      <c r="A96" s="60" t="s">
        <v>19</v>
      </c>
      <c r="B96" s="36">
        <f>1/D94</f>
        <v>2</v>
      </c>
      <c r="C96" s="36">
        <f>1/D95</f>
        <v>0.5</v>
      </c>
      <c r="D96" s="77">
        <v>1</v>
      </c>
      <c r="E96" s="37">
        <f>POWER(PRODUCT(B96:D96),(1/3))</f>
        <v>1</v>
      </c>
      <c r="F96" s="37">
        <f>E96/$E$97</f>
        <v>0.32748000207332628</v>
      </c>
      <c r="G96" s="87"/>
      <c r="H96" s="1"/>
      <c r="J96" s="76" t="s">
        <v>10</v>
      </c>
      <c r="K96" s="29">
        <f>K95/(K93-1)</f>
        <v>0.10868078845781781</v>
      </c>
      <c r="L96" s="1"/>
      <c r="M96" s="1"/>
    </row>
    <row r="97" spans="1:13" ht="15" x14ac:dyDescent="0.25">
      <c r="A97" s="1"/>
      <c r="B97" s="39">
        <f>SUM(B94:B96)</f>
        <v>4</v>
      </c>
      <c r="C97" s="39">
        <f>SUM(C94:C96)</f>
        <v>2.5</v>
      </c>
      <c r="D97" s="39">
        <f>SUM(D94:D96)</f>
        <v>3.5</v>
      </c>
      <c r="E97" s="40">
        <f>SUM(E94:E96)</f>
        <v>3.0536215758789731</v>
      </c>
      <c r="F97" s="21"/>
      <c r="G97" s="1"/>
      <c r="H97" s="1"/>
      <c r="I97" s="1"/>
      <c r="J97" s="76" t="s">
        <v>11</v>
      </c>
      <c r="K97" s="29">
        <f>K96/0.58</f>
        <v>0.18738066975485831</v>
      </c>
      <c r="L97" s="1"/>
      <c r="M97" s="1"/>
    </row>
    <row r="98" spans="1:13" ht="15" x14ac:dyDescent="0.25">
      <c r="A98" s="74" t="s">
        <v>3</v>
      </c>
      <c r="B98" s="69"/>
      <c r="C98" s="1"/>
      <c r="D98" s="1"/>
      <c r="E98" s="1"/>
      <c r="F98" s="1"/>
      <c r="G98" s="1"/>
      <c r="H98" s="1"/>
      <c r="I98" s="1"/>
      <c r="J98" s="1"/>
      <c r="K98" s="12"/>
      <c r="L98" s="1"/>
      <c r="M98" s="1"/>
    </row>
    <row r="99" spans="1:13" ht="15" x14ac:dyDescent="0.25">
      <c r="A99" s="1"/>
      <c r="B99" s="53" t="s">
        <v>24</v>
      </c>
      <c r="C99" s="53" t="s">
        <v>25</v>
      </c>
      <c r="D99" s="53" t="s">
        <v>6</v>
      </c>
      <c r="E99" s="53" t="s">
        <v>7</v>
      </c>
      <c r="F99" s="1"/>
      <c r="G99" s="1"/>
      <c r="J99" s="61" t="s">
        <v>8</v>
      </c>
      <c r="K99" s="29">
        <v>2</v>
      </c>
      <c r="L99" s="1"/>
      <c r="M99" s="1"/>
    </row>
    <row r="100" spans="1:13" ht="15" x14ac:dyDescent="0.25">
      <c r="A100" s="54" t="s">
        <v>24</v>
      </c>
      <c r="B100" s="35">
        <v>1</v>
      </c>
      <c r="C100" s="79">
        <v>1</v>
      </c>
      <c r="D100" s="37">
        <f>POWER(PRODUCT(B100:C100),(1/2))</f>
        <v>1</v>
      </c>
      <c r="E100" s="37">
        <f>D100/$D$102</f>
        <v>0.5</v>
      </c>
      <c r="F100" s="87"/>
      <c r="G100" s="1"/>
      <c r="J100" s="76" t="s">
        <v>9</v>
      </c>
      <c r="K100" s="29">
        <f>(B102*E100)+(C102*E101)</f>
        <v>2</v>
      </c>
      <c r="L100" s="1"/>
      <c r="M100" s="1"/>
    </row>
    <row r="101" spans="1:13" ht="15" x14ac:dyDescent="0.25">
      <c r="A101" s="80" t="s">
        <v>25</v>
      </c>
      <c r="B101" s="36">
        <f>1/C100</f>
        <v>1</v>
      </c>
      <c r="C101" s="77">
        <v>1</v>
      </c>
      <c r="D101" s="37">
        <f>POWER(PRODUCT(B101:C101),(1/2))</f>
        <v>1</v>
      </c>
      <c r="E101" s="37">
        <f>D101/$D$102</f>
        <v>0.5</v>
      </c>
      <c r="F101" s="87"/>
      <c r="G101" s="1"/>
      <c r="J101" s="76" t="s">
        <v>10</v>
      </c>
      <c r="K101" s="29">
        <f>(K100-K99)/(K99-1)</f>
        <v>0</v>
      </c>
      <c r="L101" s="1"/>
      <c r="M101" s="1"/>
    </row>
    <row r="102" spans="1:13" ht="15" x14ac:dyDescent="0.25">
      <c r="A102" s="1"/>
      <c r="B102" s="39">
        <f>SUM(B100:B101)</f>
        <v>2</v>
      </c>
      <c r="C102" s="39">
        <f>SUM(C100:C101)</f>
        <v>2</v>
      </c>
      <c r="D102" s="40">
        <f>SUM(D100:D101)</f>
        <v>2</v>
      </c>
      <c r="E102" s="21"/>
      <c r="F102" s="1"/>
      <c r="G102" s="1"/>
      <c r="J102" s="76" t="s">
        <v>11</v>
      </c>
      <c r="K102" s="29">
        <f>K101/0.3</f>
        <v>0</v>
      </c>
      <c r="L102" s="1"/>
      <c r="M102" s="1"/>
    </row>
    <row r="103" spans="1:13" ht="15" x14ac:dyDescent="0.25">
      <c r="A103" s="74" t="s">
        <v>4</v>
      </c>
      <c r="B103" s="69"/>
      <c r="C103" s="1"/>
      <c r="D103" s="1"/>
      <c r="E103" s="1"/>
      <c r="F103" s="1"/>
      <c r="G103" s="9"/>
      <c r="H103" s="9"/>
      <c r="I103" s="9"/>
      <c r="J103" s="9"/>
      <c r="K103" s="13"/>
      <c r="L103" s="1"/>
      <c r="M103" s="1"/>
    </row>
    <row r="104" spans="1:13" ht="15" x14ac:dyDescent="0.25">
      <c r="A104" s="1"/>
      <c r="B104" s="53" t="s">
        <v>26</v>
      </c>
      <c r="C104" s="53" t="s">
        <v>27</v>
      </c>
      <c r="D104" s="53" t="s">
        <v>28</v>
      </c>
      <c r="E104" s="53" t="s">
        <v>6</v>
      </c>
      <c r="F104" s="53" t="s">
        <v>7</v>
      </c>
      <c r="G104" s="9"/>
      <c r="H104" s="9"/>
      <c r="J104" s="61" t="s">
        <v>8</v>
      </c>
      <c r="K104" s="28">
        <v>3</v>
      </c>
      <c r="L104" s="1"/>
      <c r="M104" s="1"/>
    </row>
    <row r="105" spans="1:13" ht="15" x14ac:dyDescent="0.25">
      <c r="A105" s="54" t="s">
        <v>26</v>
      </c>
      <c r="B105" s="84">
        <v>1</v>
      </c>
      <c r="C105" s="36">
        <v>0.5</v>
      </c>
      <c r="D105" s="78">
        <v>2</v>
      </c>
      <c r="E105" s="42">
        <f>POWER(PRODUCT(B105:D105),(1/3))</f>
        <v>1</v>
      </c>
      <c r="F105" s="42">
        <f>E105/$E$108</f>
        <v>0.24985553300653499</v>
      </c>
      <c r="G105" s="88"/>
      <c r="H105" s="9"/>
      <c r="J105" s="76" t="s">
        <v>9</v>
      </c>
      <c r="K105" s="28">
        <f>((B108*F105)+(C108*F106))+(D108*F107)</f>
        <v>3.0735135254733361</v>
      </c>
      <c r="L105" s="1"/>
      <c r="M105" s="1"/>
    </row>
    <row r="106" spans="1:13" ht="15" x14ac:dyDescent="0.25">
      <c r="A106" s="80" t="s">
        <v>27</v>
      </c>
      <c r="B106" s="36">
        <f>1/C105</f>
        <v>2</v>
      </c>
      <c r="C106" s="93">
        <v>1</v>
      </c>
      <c r="D106" s="79">
        <v>9</v>
      </c>
      <c r="E106" s="42">
        <f>POWER(PRODUCT(B106:D106),(1/3))</f>
        <v>2.6207413942088964</v>
      </c>
      <c r="F106" s="42">
        <f>E106/$E$108</f>
        <v>0.65480673792235344</v>
      </c>
      <c r="G106" s="88"/>
      <c r="H106" s="9"/>
      <c r="J106" s="76" t="s">
        <v>10</v>
      </c>
      <c r="K106" s="28">
        <f>(K105-K104)/(K104-1)</f>
        <v>3.6756762736668058E-2</v>
      </c>
      <c r="L106" s="1"/>
      <c r="M106" s="1"/>
    </row>
    <row r="107" spans="1:13" ht="15" x14ac:dyDescent="0.25">
      <c r="A107" s="80" t="s">
        <v>28</v>
      </c>
      <c r="B107" s="36">
        <f>1/D105</f>
        <v>0.5</v>
      </c>
      <c r="C107" s="36">
        <f>1/D106</f>
        <v>0.1111111111111111</v>
      </c>
      <c r="D107" s="77">
        <v>1</v>
      </c>
      <c r="E107" s="42">
        <f>POWER(PRODUCT(B107:D107),(1/3))</f>
        <v>0.38157141418444396</v>
      </c>
      <c r="F107" s="42">
        <f>E107/$E$108</f>
        <v>9.5337729071111571E-2</v>
      </c>
      <c r="G107" s="87"/>
      <c r="H107" s="1"/>
      <c r="J107" s="76" t="s">
        <v>11</v>
      </c>
      <c r="K107" s="29">
        <f>K106/0.58</f>
        <v>6.3373728856324238E-2</v>
      </c>
      <c r="L107" s="1"/>
      <c r="M107" s="1"/>
    </row>
    <row r="108" spans="1:13" ht="15" x14ac:dyDescent="0.25">
      <c r="A108" s="1"/>
      <c r="B108" s="39">
        <f>SUM(B105:B107)</f>
        <v>3.5</v>
      </c>
      <c r="C108" s="39">
        <f>SUM(C105:C107)</f>
        <v>1.6111111111111112</v>
      </c>
      <c r="D108" s="39">
        <f>SUM(D105:D107)</f>
        <v>12</v>
      </c>
      <c r="E108" s="40">
        <f>SUM(E105:E107)</f>
        <v>4.0023128083933406</v>
      </c>
      <c r="F108" s="21"/>
      <c r="G108" s="1"/>
      <c r="H108" s="1"/>
      <c r="I108" s="1"/>
      <c r="J108" s="1"/>
      <c r="K108" s="12"/>
      <c r="L108" s="1"/>
      <c r="M108" s="1"/>
    </row>
    <row r="109" spans="1:13" ht="15" x14ac:dyDescent="0.25">
      <c r="A109" s="75" t="s">
        <v>5</v>
      </c>
      <c r="B109" s="70"/>
      <c r="C109" s="9"/>
      <c r="D109" s="9"/>
      <c r="E109" s="9"/>
      <c r="F109" s="9"/>
      <c r="G109" s="1"/>
      <c r="H109" s="1"/>
      <c r="I109" s="1"/>
      <c r="J109" s="1"/>
      <c r="K109" s="12"/>
      <c r="L109" s="1"/>
      <c r="M109" s="1"/>
    </row>
    <row r="110" spans="1:13" ht="15" x14ac:dyDescent="0.25">
      <c r="A110" s="1"/>
      <c r="B110" s="53" t="s">
        <v>29</v>
      </c>
      <c r="C110" s="53" t="s">
        <v>30</v>
      </c>
      <c r="D110" s="53" t="s">
        <v>31</v>
      </c>
      <c r="E110" s="53" t="s">
        <v>32</v>
      </c>
      <c r="F110" s="53" t="s">
        <v>6</v>
      </c>
      <c r="G110" s="53" t="s">
        <v>7</v>
      </c>
      <c r="H110" s="1"/>
      <c r="I110" s="1"/>
      <c r="J110" s="61" t="s">
        <v>8</v>
      </c>
      <c r="K110" s="29">
        <v>4</v>
      </c>
      <c r="L110" s="1"/>
      <c r="M110" s="1"/>
    </row>
    <row r="111" spans="1:13" ht="15" x14ac:dyDescent="0.25">
      <c r="A111" s="54" t="s">
        <v>29</v>
      </c>
      <c r="B111" s="43">
        <v>1</v>
      </c>
      <c r="C111" s="44">
        <v>2</v>
      </c>
      <c r="D111" s="44">
        <v>2</v>
      </c>
      <c r="E111" s="83">
        <v>1</v>
      </c>
      <c r="F111" s="37">
        <f>POWER(PRODUCT(B111:E111),(1/4))</f>
        <v>1.4142135623730949</v>
      </c>
      <c r="G111" s="37">
        <f>F111/$F$115</f>
        <v>0.34314575050761975</v>
      </c>
      <c r="H111" s="87"/>
      <c r="I111" s="1"/>
      <c r="J111" s="76" t="s">
        <v>9</v>
      </c>
      <c r="K111" s="29">
        <f>(((B115*G111)+(C115*G112))+(D115*G113))+(E115*G114)</f>
        <v>4.2426406871192839</v>
      </c>
      <c r="L111" s="1"/>
      <c r="M111" s="1"/>
    </row>
    <row r="112" spans="1:13" ht="15" x14ac:dyDescent="0.25">
      <c r="A112" s="80" t="s">
        <v>30</v>
      </c>
      <c r="B112" s="44">
        <f>1/C111</f>
        <v>0.5</v>
      </c>
      <c r="C112" s="73">
        <v>1</v>
      </c>
      <c r="D112" s="99">
        <v>1</v>
      </c>
      <c r="E112" s="83">
        <v>2</v>
      </c>
      <c r="F112" s="37">
        <f>POWER(PRODUCT(B112:E112),(1/4))</f>
        <v>1</v>
      </c>
      <c r="G112" s="37">
        <f>F112/$F$115</f>
        <v>0.24264068711928513</v>
      </c>
      <c r="H112" s="87"/>
      <c r="I112" s="1"/>
      <c r="J112" s="76" t="s">
        <v>10</v>
      </c>
      <c r="K112" s="29">
        <f>(K111-K110)/(K110-1)</f>
        <v>8.0880229039761289E-2</v>
      </c>
      <c r="L112" s="1"/>
      <c r="M112" s="1"/>
    </row>
    <row r="113" spans="1:13" ht="15" x14ac:dyDescent="0.25">
      <c r="A113" s="80" t="s">
        <v>31</v>
      </c>
      <c r="B113" s="36">
        <f>1/D111</f>
        <v>0.5</v>
      </c>
      <c r="C113" s="36">
        <f>1/D112</f>
        <v>1</v>
      </c>
      <c r="D113" s="77">
        <v>1</v>
      </c>
      <c r="E113" s="36">
        <v>2</v>
      </c>
      <c r="F113" s="37">
        <f>POWER(PRODUCT(B113:E113),(1/4))</f>
        <v>1</v>
      </c>
      <c r="G113" s="37">
        <f>F113/$F$115</f>
        <v>0.24264068711928513</v>
      </c>
      <c r="H113" s="87"/>
      <c r="I113" s="1"/>
      <c r="J113" s="76" t="s">
        <v>11</v>
      </c>
      <c r="K113" s="29">
        <f>K112/0.9</f>
        <v>8.9866921155290325E-2</v>
      </c>
      <c r="L113" s="1"/>
      <c r="M113" s="1"/>
    </row>
    <row r="114" spans="1:13" ht="15" x14ac:dyDescent="0.25">
      <c r="A114" s="80" t="s">
        <v>32</v>
      </c>
      <c r="B114" s="36">
        <f>1/E111</f>
        <v>1</v>
      </c>
      <c r="C114" s="36">
        <f>1/E112</f>
        <v>0.5</v>
      </c>
      <c r="D114" s="36">
        <f>1/E113</f>
        <v>0.5</v>
      </c>
      <c r="E114" s="89">
        <v>1</v>
      </c>
      <c r="F114" s="37">
        <f>POWER(PRODUCT(B114:E114),(1/4))</f>
        <v>0.70710678118654757</v>
      </c>
      <c r="G114" s="37">
        <f>F114/$F$115</f>
        <v>0.1715728752538099</v>
      </c>
      <c r="H114" s="87"/>
      <c r="I114" s="1"/>
      <c r="J114" s="1"/>
      <c r="K114" s="12"/>
      <c r="L114" s="1"/>
      <c r="M114" s="1"/>
    </row>
    <row r="115" spans="1:13" ht="15" x14ac:dyDescent="0.25">
      <c r="A115" s="1"/>
      <c r="B115" s="39">
        <f>SUM(B111:B114)</f>
        <v>3</v>
      </c>
      <c r="C115" s="39">
        <f>SUM(C111:C114)</f>
        <v>4.5</v>
      </c>
      <c r="D115" s="39">
        <f>SUM(D111:D114)</f>
        <v>4.5</v>
      </c>
      <c r="E115" s="39">
        <f>SUM(E111:E114)</f>
        <v>6</v>
      </c>
      <c r="F115" s="40">
        <f>SUM(F111:F114)</f>
        <v>4.1213203435596428</v>
      </c>
      <c r="G115" s="21"/>
      <c r="H115" s="1"/>
      <c r="I115" s="1"/>
      <c r="J115" s="1"/>
      <c r="K115" s="12"/>
      <c r="L115" s="1"/>
      <c r="M115" s="1"/>
    </row>
    <row r="116" spans="1:13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2"/>
      <c r="L116" s="1"/>
      <c r="M116" s="1"/>
    </row>
    <row r="117" spans="1:13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2"/>
      <c r="L117" s="1"/>
      <c r="M117" s="1"/>
    </row>
    <row r="118" spans="1:13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2"/>
      <c r="L118" s="1"/>
      <c r="M118" s="1"/>
    </row>
    <row r="119" spans="1:13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2"/>
      <c r="L119" s="1"/>
      <c r="M119" s="1"/>
    </row>
    <row r="120" spans="1:13" ht="15" customHeight="1" x14ac:dyDescent="0.25">
      <c r="A120" s="106" t="s">
        <v>3</v>
      </c>
      <c r="B120" s="106"/>
      <c r="C120" s="106"/>
      <c r="D120" s="106"/>
      <c r="E120" s="106"/>
      <c r="F120" s="1"/>
      <c r="G120" s="1"/>
      <c r="H120" s="1"/>
      <c r="I120" s="1"/>
      <c r="J120" s="1"/>
      <c r="K120" s="12"/>
      <c r="L120" s="1"/>
      <c r="M120" s="1"/>
    </row>
    <row r="121" spans="1:13" ht="15" customHeight="1" x14ac:dyDescent="0.25">
      <c r="A121" s="106"/>
      <c r="B121" s="106"/>
      <c r="C121" s="106"/>
      <c r="D121" s="106"/>
      <c r="E121" s="106"/>
      <c r="F121" s="1"/>
      <c r="G121" s="1"/>
      <c r="H121" s="1"/>
      <c r="I121" s="1"/>
      <c r="J121" s="1"/>
      <c r="K121" s="12"/>
      <c r="L121" s="1"/>
      <c r="M121" s="1"/>
    </row>
    <row r="122" spans="1:13" ht="15" customHeight="1" x14ac:dyDescent="0.25">
      <c r="A122" s="106"/>
      <c r="B122" s="106"/>
      <c r="C122" s="106"/>
      <c r="D122" s="106"/>
      <c r="E122" s="106"/>
      <c r="F122" s="1"/>
      <c r="G122" s="1"/>
      <c r="H122" s="1"/>
      <c r="I122" s="1"/>
      <c r="J122" s="1"/>
      <c r="K122" s="12"/>
      <c r="L122" s="1"/>
      <c r="M122" s="1"/>
    </row>
    <row r="123" spans="1:13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2"/>
      <c r="L123" s="1"/>
      <c r="M123" s="1"/>
    </row>
    <row r="124" spans="1:13" ht="15" x14ac:dyDescent="0.25">
      <c r="A124" s="74" t="s">
        <v>0</v>
      </c>
      <c r="B124" s="69"/>
      <c r="C124" s="1"/>
      <c r="D124" s="1"/>
      <c r="E124" s="1"/>
      <c r="F124" s="1"/>
      <c r="G124" s="1"/>
      <c r="H124" s="1"/>
      <c r="I124" s="1"/>
      <c r="J124" s="1"/>
      <c r="K124" s="12"/>
      <c r="L124" s="1"/>
      <c r="M124" s="1"/>
    </row>
    <row r="125" spans="1:13" ht="15" x14ac:dyDescent="0.25">
      <c r="A125" s="68"/>
      <c r="B125" s="53" t="s">
        <v>12</v>
      </c>
      <c r="C125" s="53" t="s">
        <v>13</v>
      </c>
      <c r="D125" s="53" t="s">
        <v>14</v>
      </c>
      <c r="E125" s="53" t="s">
        <v>15</v>
      </c>
      <c r="F125" s="53" t="s">
        <v>16</v>
      </c>
      <c r="G125" s="53" t="s">
        <v>6</v>
      </c>
      <c r="H125" s="53" t="s">
        <v>7</v>
      </c>
      <c r="I125" s="1"/>
      <c r="J125" s="61" t="s">
        <v>8</v>
      </c>
      <c r="K125" s="29">
        <v>5</v>
      </c>
      <c r="M125" s="1"/>
    </row>
    <row r="126" spans="1:13" ht="15" x14ac:dyDescent="0.25">
      <c r="A126" s="58" t="s">
        <v>12</v>
      </c>
      <c r="B126" s="35">
        <v>1</v>
      </c>
      <c r="C126" s="36">
        <v>1</v>
      </c>
      <c r="D126" s="36">
        <v>2</v>
      </c>
      <c r="E126" s="36">
        <v>2</v>
      </c>
      <c r="F126" s="79">
        <v>2</v>
      </c>
      <c r="G126" s="37">
        <f>POWER(PRODUCT(B126:F126),(1/5))</f>
        <v>1.515716566510398</v>
      </c>
      <c r="H126" s="37">
        <f>G126/$G$131</f>
        <v>0.29355155548303441</v>
      </c>
      <c r="I126" s="87"/>
      <c r="J126" s="76" t="s">
        <v>9</v>
      </c>
      <c r="K126" s="29">
        <f>((((B131*H126)+(C131*H127))+(D131*H128))+(+E131*H129))+(F131*H130)</f>
        <v>5.0791911722060323</v>
      </c>
      <c r="M126" s="1"/>
    </row>
    <row r="127" spans="1:13" ht="15" x14ac:dyDescent="0.25">
      <c r="A127" s="60" t="s">
        <v>13</v>
      </c>
      <c r="B127" s="36">
        <f>1/C126</f>
        <v>1</v>
      </c>
      <c r="C127" s="77">
        <v>1</v>
      </c>
      <c r="D127" s="36">
        <v>2</v>
      </c>
      <c r="E127" s="72">
        <v>1</v>
      </c>
      <c r="F127" s="79">
        <v>1</v>
      </c>
      <c r="G127" s="37">
        <f>POWER(PRODUCT(B127:F127),(1/5))</f>
        <v>1.1486983549970351</v>
      </c>
      <c r="H127" s="37">
        <f>G127/$G$131</f>
        <v>0.2224704778852658</v>
      </c>
      <c r="I127" s="87"/>
      <c r="J127" s="86" t="s">
        <v>34</v>
      </c>
      <c r="K127" s="30">
        <f>K126-K125</f>
        <v>7.9191172206032334E-2</v>
      </c>
      <c r="M127" s="1"/>
    </row>
    <row r="128" spans="1:13" ht="15" x14ac:dyDescent="0.25">
      <c r="A128" s="60" t="s">
        <v>14</v>
      </c>
      <c r="B128" s="36">
        <f>1/D126</f>
        <v>0.5</v>
      </c>
      <c r="C128" s="36">
        <f>1/D127</f>
        <v>0.5</v>
      </c>
      <c r="D128" s="93">
        <v>1</v>
      </c>
      <c r="E128" s="36">
        <v>1</v>
      </c>
      <c r="F128" s="79">
        <v>1</v>
      </c>
      <c r="G128" s="37">
        <f>POWER(PRODUCT(B128:F128),(1/5))</f>
        <v>0.75785828325519911</v>
      </c>
      <c r="H128" s="37">
        <f>G128/$G$131</f>
        <v>0.14677577774151723</v>
      </c>
      <c r="I128" s="87"/>
      <c r="J128" s="76" t="s">
        <v>10</v>
      </c>
      <c r="K128" s="29">
        <f>K127/(K125-1)</f>
        <v>1.9797793051508084E-2</v>
      </c>
      <c r="M128" s="1"/>
    </row>
    <row r="129" spans="1:13" ht="15" x14ac:dyDescent="0.25">
      <c r="A129" s="60" t="s">
        <v>15</v>
      </c>
      <c r="B129" s="36">
        <f>1/E126</f>
        <v>0.5</v>
      </c>
      <c r="C129" s="36">
        <f>1/E127</f>
        <v>1</v>
      </c>
      <c r="D129" s="36">
        <f>1/E128</f>
        <v>1</v>
      </c>
      <c r="E129" s="71">
        <v>1</v>
      </c>
      <c r="F129" s="79">
        <v>1</v>
      </c>
      <c r="G129" s="37">
        <f>POWER(PRODUCT(B129:F129),(1/5))</f>
        <v>0.87055056329612412</v>
      </c>
      <c r="H129" s="37">
        <f>G129/$G$131</f>
        <v>0.16860109444509125</v>
      </c>
      <c r="I129" s="87"/>
      <c r="J129" s="76" t="s">
        <v>11</v>
      </c>
      <c r="K129" s="29">
        <f>K128/1.12</f>
        <v>1.7676600938846501E-2</v>
      </c>
      <c r="L129" s="1"/>
      <c r="M129" s="1"/>
    </row>
    <row r="130" spans="1:13" ht="15" x14ac:dyDescent="0.25">
      <c r="A130" s="60" t="s">
        <v>16</v>
      </c>
      <c r="B130" s="36">
        <f>1/F126</f>
        <v>0.5</v>
      </c>
      <c r="C130" s="36">
        <f>1/F127</f>
        <v>1</v>
      </c>
      <c r="D130" s="36">
        <f>1/F128</f>
        <v>1</v>
      </c>
      <c r="E130" s="36">
        <f>1/F129</f>
        <v>1</v>
      </c>
      <c r="F130" s="77">
        <v>1</v>
      </c>
      <c r="G130" s="37">
        <f>POWER(PRODUCT(B130:F130),(1/5))</f>
        <v>0.87055056329612412</v>
      </c>
      <c r="H130" s="37">
        <f>G130/$G$131</f>
        <v>0.16860109444509125</v>
      </c>
      <c r="I130" s="87"/>
      <c r="J130" s="1"/>
      <c r="K130" s="12"/>
      <c r="L130" s="1"/>
      <c r="M130" s="1"/>
    </row>
    <row r="131" spans="1:13" ht="15" x14ac:dyDescent="0.25">
      <c r="A131" s="1"/>
      <c r="B131" s="31">
        <f t="shared" ref="B131:G131" si="2">SUM(B126:B130)</f>
        <v>3.5</v>
      </c>
      <c r="C131" s="31">
        <f t="shared" si="2"/>
        <v>4.5</v>
      </c>
      <c r="D131" s="31">
        <f t="shared" si="2"/>
        <v>7</v>
      </c>
      <c r="E131" s="31">
        <f t="shared" si="2"/>
        <v>6</v>
      </c>
      <c r="F131" s="32">
        <f t="shared" si="2"/>
        <v>6</v>
      </c>
      <c r="G131" s="38">
        <f t="shared" si="2"/>
        <v>5.1633743313548806</v>
      </c>
      <c r="H131" s="92"/>
      <c r="I131" s="1"/>
      <c r="J131" s="1"/>
      <c r="K131" s="12"/>
      <c r="L131" s="1"/>
      <c r="M131" s="1"/>
    </row>
    <row r="132" spans="1:13" ht="15" x14ac:dyDescent="0.25">
      <c r="A132" s="74" t="s">
        <v>1</v>
      </c>
      <c r="B132" s="69"/>
      <c r="C132" s="1"/>
      <c r="D132" s="1"/>
      <c r="E132" s="1"/>
      <c r="F132" s="1"/>
      <c r="G132" s="1"/>
      <c r="H132" s="1"/>
      <c r="I132" s="1"/>
      <c r="J132" s="1"/>
      <c r="K132" s="12"/>
      <c r="L132" s="1"/>
      <c r="M132" s="1"/>
    </row>
    <row r="133" spans="1:13" ht="15" x14ac:dyDescent="0.25">
      <c r="A133" s="1"/>
      <c r="B133" s="53" t="s">
        <v>17</v>
      </c>
      <c r="C133" s="53" t="s">
        <v>18</v>
      </c>
      <c r="D133" s="53" t="s">
        <v>19</v>
      </c>
      <c r="E133" s="53" t="s">
        <v>6</v>
      </c>
      <c r="F133" s="53" t="s">
        <v>7</v>
      </c>
      <c r="G133" s="1"/>
      <c r="H133" s="1"/>
      <c r="J133" s="61" t="s">
        <v>8</v>
      </c>
      <c r="K133" s="29">
        <v>3</v>
      </c>
      <c r="L133" s="1"/>
      <c r="M133" s="1"/>
    </row>
    <row r="134" spans="1:13" ht="15" x14ac:dyDescent="0.25">
      <c r="A134" s="58" t="s">
        <v>17</v>
      </c>
      <c r="B134" s="35">
        <v>1</v>
      </c>
      <c r="C134" s="79">
        <v>1</v>
      </c>
      <c r="D134" s="36">
        <v>2</v>
      </c>
      <c r="E134" s="37">
        <f>POWER(PRODUCT(B134:D134),(1/3))</f>
        <v>1.2599210498948732</v>
      </c>
      <c r="F134" s="37">
        <f>E134/$E$137</f>
        <v>0.41259894803180053</v>
      </c>
      <c r="G134" s="87"/>
      <c r="H134" s="1"/>
      <c r="J134" s="76" t="s">
        <v>9</v>
      </c>
      <c r="K134" s="29">
        <f>((B137*F134)+(C137*F135))+(D137*F136)</f>
        <v>3.0536215758789731</v>
      </c>
      <c r="L134" s="1"/>
      <c r="M134" s="1"/>
    </row>
    <row r="135" spans="1:13" ht="15" x14ac:dyDescent="0.25">
      <c r="A135" s="60" t="s">
        <v>18</v>
      </c>
      <c r="B135" s="36">
        <f>1/C134</f>
        <v>1</v>
      </c>
      <c r="C135" s="77">
        <v>1</v>
      </c>
      <c r="D135" s="36">
        <v>1</v>
      </c>
      <c r="E135" s="37">
        <f>POWER(PRODUCT(B135:D135),(1/3))</f>
        <v>1</v>
      </c>
      <c r="F135" s="37">
        <f>E135/$E$137</f>
        <v>0.32748000207332628</v>
      </c>
      <c r="G135" s="87"/>
      <c r="H135" s="1"/>
      <c r="J135" s="76" t="s">
        <v>10</v>
      </c>
      <c r="K135" s="29">
        <f>(K134-K133)/(K133-1)</f>
        <v>2.6810787939486547E-2</v>
      </c>
      <c r="L135" s="1"/>
      <c r="M135" s="1"/>
    </row>
    <row r="136" spans="1:13" ht="15" x14ac:dyDescent="0.25">
      <c r="A136" s="60" t="s">
        <v>19</v>
      </c>
      <c r="B136" s="36">
        <f>1/D134</f>
        <v>0.5</v>
      </c>
      <c r="C136" s="36">
        <f>1/D135</f>
        <v>1</v>
      </c>
      <c r="D136" s="89">
        <v>1</v>
      </c>
      <c r="E136" s="37">
        <f>POWER(PRODUCT(B136:D136),(1/3))</f>
        <v>0.79370052598409979</v>
      </c>
      <c r="F136" s="37">
        <f>E136/$E$137</f>
        <v>0.25992104989487319</v>
      </c>
      <c r="G136" s="87"/>
      <c r="H136" s="1"/>
      <c r="J136" s="76" t="s">
        <v>11</v>
      </c>
      <c r="K136" s="29">
        <f>K135/0.58</f>
        <v>4.6225496447390602E-2</v>
      </c>
      <c r="L136" s="1"/>
      <c r="M136" s="1"/>
    </row>
    <row r="137" spans="1:13" ht="15" x14ac:dyDescent="0.25">
      <c r="A137" s="1"/>
      <c r="B137" s="39">
        <f>SUM(B134:B136)</f>
        <v>2.5</v>
      </c>
      <c r="C137" s="39">
        <f>SUM(C134:C136)</f>
        <v>3</v>
      </c>
      <c r="D137" s="39">
        <f>SUM(D134:D136)</f>
        <v>4</v>
      </c>
      <c r="E137" s="40">
        <f>SUM(E134:E136)</f>
        <v>3.0536215758789731</v>
      </c>
      <c r="F137" s="21"/>
      <c r="G137" s="1"/>
      <c r="H137" s="1"/>
      <c r="J137" s="1"/>
      <c r="K137" s="12"/>
      <c r="L137" s="1"/>
      <c r="M137" s="1"/>
    </row>
    <row r="138" spans="1:13" ht="15" x14ac:dyDescent="0.25">
      <c r="A138" s="74" t="s">
        <v>20</v>
      </c>
      <c r="B138" s="69"/>
      <c r="C138" s="1"/>
      <c r="D138" s="1"/>
      <c r="E138" s="1"/>
      <c r="F138" s="1"/>
      <c r="G138" s="1"/>
      <c r="H138" s="1"/>
      <c r="J138" s="1"/>
      <c r="K138" s="12"/>
      <c r="L138" s="1"/>
      <c r="M138" s="1"/>
    </row>
    <row r="139" spans="1:13" ht="15" x14ac:dyDescent="0.25">
      <c r="A139" s="1"/>
      <c r="B139" s="53" t="s">
        <v>21</v>
      </c>
      <c r="C139" s="53" t="s">
        <v>22</v>
      </c>
      <c r="D139" s="53" t="s">
        <v>23</v>
      </c>
      <c r="E139" s="53" t="s">
        <v>6</v>
      </c>
      <c r="F139" s="53" t="s">
        <v>7</v>
      </c>
      <c r="G139" s="1"/>
      <c r="H139" s="1"/>
      <c r="J139" s="61" t="s">
        <v>8</v>
      </c>
      <c r="K139" s="29">
        <v>3</v>
      </c>
      <c r="L139" s="1"/>
      <c r="M139" s="1"/>
    </row>
    <row r="140" spans="1:13" ht="15" x14ac:dyDescent="0.25">
      <c r="A140" s="54" t="s">
        <v>21</v>
      </c>
      <c r="B140" s="35">
        <v>1</v>
      </c>
      <c r="C140" s="36">
        <v>1</v>
      </c>
      <c r="D140" s="98">
        <v>0.5</v>
      </c>
      <c r="E140" s="37">
        <f>POWER(PRODUCT(B140:D140),(1/3))</f>
        <v>0.79370052598409979</v>
      </c>
      <c r="F140" s="37">
        <f>E140/$E$143</f>
        <v>0.25992104989487319</v>
      </c>
      <c r="G140" s="87"/>
      <c r="H140" s="1"/>
      <c r="J140" s="76" t="s">
        <v>9</v>
      </c>
      <c r="K140" s="29">
        <f>((B143*F140)+(C143*F141))+(D143*F142)</f>
        <v>3.0536215758789726</v>
      </c>
      <c r="L140" s="1"/>
      <c r="M140" s="1"/>
    </row>
    <row r="141" spans="1:13" ht="15" x14ac:dyDescent="0.25">
      <c r="A141" s="80" t="s">
        <v>22</v>
      </c>
      <c r="B141" s="36">
        <f>1/C140</f>
        <v>1</v>
      </c>
      <c r="C141" s="71">
        <v>1</v>
      </c>
      <c r="D141" s="79">
        <v>1</v>
      </c>
      <c r="E141" s="37">
        <f>POWER(PRODUCT(B141:D141),(1/3))</f>
        <v>1</v>
      </c>
      <c r="F141" s="37">
        <f>E141/$E$143</f>
        <v>0.32748000207332634</v>
      </c>
      <c r="G141" s="87"/>
      <c r="H141" s="1"/>
      <c r="J141" s="76" t="s">
        <v>10</v>
      </c>
      <c r="K141" s="29">
        <f>(K140-K139)/(K139-1)</f>
        <v>2.6810787939486325E-2</v>
      </c>
      <c r="L141" s="1"/>
      <c r="M141" s="1"/>
    </row>
    <row r="142" spans="1:13" ht="15" x14ac:dyDescent="0.25">
      <c r="A142" s="80" t="s">
        <v>23</v>
      </c>
      <c r="B142" s="36">
        <f>1/D140</f>
        <v>2</v>
      </c>
      <c r="C142" s="36">
        <f>1/D141</f>
        <v>1</v>
      </c>
      <c r="D142" s="77">
        <v>1</v>
      </c>
      <c r="E142" s="37">
        <f>POWER(PRODUCT(B142:D142),(1/3))</f>
        <v>1.2599210498948732</v>
      </c>
      <c r="F142" s="37">
        <f>E142/$E$143</f>
        <v>0.41259894803180058</v>
      </c>
      <c r="G142" s="87"/>
      <c r="H142" s="1"/>
      <c r="J142" s="76" t="s">
        <v>11</v>
      </c>
      <c r="K142" s="29">
        <f>K141/0.58</f>
        <v>4.622549644739022E-2</v>
      </c>
      <c r="L142" s="1"/>
      <c r="M142" s="1"/>
    </row>
    <row r="143" spans="1:13" ht="15" x14ac:dyDescent="0.25">
      <c r="A143" s="1"/>
      <c r="B143" s="39">
        <f>SUM(B140:B142)</f>
        <v>4</v>
      </c>
      <c r="C143" s="39">
        <f>SUM(C140:C142)</f>
        <v>3</v>
      </c>
      <c r="D143" s="39">
        <f>SUM(D140:D142)</f>
        <v>2.5</v>
      </c>
      <c r="E143" s="40">
        <f>SUM(E140:E142)</f>
        <v>3.0536215758789726</v>
      </c>
      <c r="F143" s="21"/>
      <c r="G143" s="1"/>
      <c r="H143" s="1"/>
      <c r="J143" s="1"/>
      <c r="K143" s="12"/>
      <c r="L143" s="1"/>
      <c r="M143" s="1"/>
    </row>
    <row r="144" spans="1:13" ht="15" x14ac:dyDescent="0.25">
      <c r="A144" s="74" t="s">
        <v>4</v>
      </c>
      <c r="B144" s="69"/>
      <c r="C144" s="1"/>
      <c r="D144" s="1"/>
      <c r="E144" s="1"/>
      <c r="F144" s="1"/>
      <c r="G144" s="9"/>
      <c r="H144" s="9"/>
      <c r="J144" s="9"/>
      <c r="K144" s="13"/>
      <c r="L144" s="1"/>
      <c r="M144" s="1"/>
    </row>
    <row r="145" spans="1:13" ht="15" x14ac:dyDescent="0.25">
      <c r="A145" s="1"/>
      <c r="B145" s="53" t="s">
        <v>26</v>
      </c>
      <c r="C145" s="53" t="s">
        <v>27</v>
      </c>
      <c r="D145" s="53" t="s">
        <v>28</v>
      </c>
      <c r="E145" s="53" t="s">
        <v>6</v>
      </c>
      <c r="F145" s="53" t="s">
        <v>7</v>
      </c>
      <c r="G145" s="9"/>
      <c r="H145" s="9"/>
      <c r="J145" s="61" t="s">
        <v>8</v>
      </c>
      <c r="K145" s="28">
        <v>3</v>
      </c>
      <c r="L145" s="1"/>
      <c r="M145" s="1"/>
    </row>
    <row r="146" spans="1:13" ht="15" x14ac:dyDescent="0.25">
      <c r="A146" s="54" t="s">
        <v>26</v>
      </c>
      <c r="B146" s="35">
        <v>1</v>
      </c>
      <c r="C146" s="36">
        <v>3</v>
      </c>
      <c r="D146" s="79">
        <v>5</v>
      </c>
      <c r="E146" s="42">
        <f>POWER(PRODUCT(B146:D146),(1/3))</f>
        <v>2.4662120743304703</v>
      </c>
      <c r="F146" s="42">
        <f>E146/$E$149</f>
        <v>0.63698557174475723</v>
      </c>
      <c r="G146" s="88"/>
      <c r="H146" s="9"/>
      <c r="J146" s="76" t="s">
        <v>9</v>
      </c>
      <c r="K146" s="28">
        <f>((B149*F146)+(C149*F147))+(D149*F148)</f>
        <v>3.03851109055817</v>
      </c>
      <c r="L146" s="1"/>
      <c r="M146" s="1"/>
    </row>
    <row r="147" spans="1:13" ht="15" x14ac:dyDescent="0.25">
      <c r="A147" s="80" t="s">
        <v>27</v>
      </c>
      <c r="B147" s="36">
        <f>1/C146</f>
        <v>0.33333333333333331</v>
      </c>
      <c r="C147" s="71">
        <v>1</v>
      </c>
      <c r="D147" s="79">
        <v>3</v>
      </c>
      <c r="E147" s="42">
        <f>POWER(PRODUCT(B147:D147),(1/3))</f>
        <v>1</v>
      </c>
      <c r="F147" s="42">
        <f>E147/$E$149</f>
        <v>0.25828499437449498</v>
      </c>
      <c r="G147" s="88"/>
      <c r="H147" s="9"/>
      <c r="J147" s="76" t="s">
        <v>10</v>
      </c>
      <c r="K147" s="28">
        <f>(K146-K145)/(K145-1)</f>
        <v>1.9255545279085018E-2</v>
      </c>
      <c r="L147" s="1"/>
      <c r="M147" s="1"/>
    </row>
    <row r="148" spans="1:13" ht="15" x14ac:dyDescent="0.25">
      <c r="A148" s="80" t="s">
        <v>28</v>
      </c>
      <c r="B148" s="36">
        <f>1/D146</f>
        <v>0.2</v>
      </c>
      <c r="C148" s="36">
        <f>1/D147</f>
        <v>0.33333333333333331</v>
      </c>
      <c r="D148" s="77">
        <v>1</v>
      </c>
      <c r="E148" s="42">
        <f>POWER(PRODUCT(B148:D148),(1/3))</f>
        <v>0.40548013303822666</v>
      </c>
      <c r="F148" s="42">
        <f>E148/$E$149</f>
        <v>0.10472943388074786</v>
      </c>
      <c r="G148" s="87"/>
      <c r="H148" s="1"/>
      <c r="J148" s="76" t="s">
        <v>11</v>
      </c>
      <c r="K148" s="29">
        <f>K147/0.58</f>
        <v>3.3199215998422446E-2</v>
      </c>
      <c r="L148" s="1"/>
      <c r="M148" s="1"/>
    </row>
    <row r="149" spans="1:13" ht="15" x14ac:dyDescent="0.25">
      <c r="A149" s="1"/>
      <c r="B149" s="39">
        <f>SUM(B146:B148)</f>
        <v>1.5333333333333332</v>
      </c>
      <c r="C149" s="39">
        <f>SUM(C146:C148)</f>
        <v>4.333333333333333</v>
      </c>
      <c r="D149" s="39">
        <f>SUM(D146:D148)</f>
        <v>9</v>
      </c>
      <c r="E149" s="40">
        <f>SUM(E146:E148)</f>
        <v>3.8716922073686968</v>
      </c>
      <c r="F149" s="21"/>
      <c r="G149" s="1"/>
      <c r="H149" s="1"/>
      <c r="I149" s="1"/>
      <c r="J149" s="1"/>
      <c r="K149" s="12"/>
      <c r="L149" s="1"/>
      <c r="M149" s="1"/>
    </row>
    <row r="150" spans="1:13" ht="15" x14ac:dyDescent="0.25">
      <c r="A150" s="75" t="s">
        <v>5</v>
      </c>
      <c r="B150" s="70"/>
      <c r="C150" s="9"/>
      <c r="D150" s="9"/>
      <c r="E150" s="9"/>
      <c r="F150" s="9"/>
      <c r="G150" s="1"/>
      <c r="H150" s="1"/>
      <c r="I150" s="1"/>
      <c r="J150" s="1"/>
      <c r="K150" s="12"/>
      <c r="L150" s="1"/>
      <c r="M150" s="1"/>
    </row>
    <row r="151" spans="1:13" ht="15" x14ac:dyDescent="0.25">
      <c r="A151" s="1"/>
      <c r="B151" s="53" t="s">
        <v>29</v>
      </c>
      <c r="C151" s="53" t="s">
        <v>30</v>
      </c>
      <c r="D151" s="53" t="s">
        <v>31</v>
      </c>
      <c r="E151" s="53" t="s">
        <v>32</v>
      </c>
      <c r="F151" s="53" t="s">
        <v>6</v>
      </c>
      <c r="G151" s="53" t="s">
        <v>7</v>
      </c>
      <c r="H151" s="1"/>
      <c r="I151" s="1"/>
      <c r="J151" s="61" t="s">
        <v>8</v>
      </c>
      <c r="K151" s="29">
        <v>4</v>
      </c>
      <c r="L151" s="1"/>
      <c r="M151" s="1"/>
    </row>
    <row r="152" spans="1:13" ht="15" x14ac:dyDescent="0.25">
      <c r="A152" s="54" t="s">
        <v>29</v>
      </c>
      <c r="B152" s="43">
        <v>1</v>
      </c>
      <c r="C152" s="44">
        <v>2</v>
      </c>
      <c r="D152" s="44">
        <v>5</v>
      </c>
      <c r="E152" s="83">
        <v>1</v>
      </c>
      <c r="F152" s="37">
        <f>POWER(PRODUCT(B152:E152),(1/4))</f>
        <v>1.778279410038923</v>
      </c>
      <c r="G152" s="37">
        <f>F152/$F$156</f>
        <v>0.39407290146229801</v>
      </c>
      <c r="H152" s="87"/>
      <c r="I152" s="1"/>
      <c r="J152" s="76" t="s">
        <v>9</v>
      </c>
      <c r="K152" s="29">
        <f>(((B156*G152)+(C156*G153))+(D156*G154))+(E156*G155)</f>
        <v>4.4199149288525961</v>
      </c>
      <c r="L152" s="1"/>
      <c r="M152" s="1"/>
    </row>
    <row r="153" spans="1:13" ht="15" x14ac:dyDescent="0.25">
      <c r="A153" s="80" t="s">
        <v>30</v>
      </c>
      <c r="B153" s="44">
        <f>1/C152</f>
        <v>0.5</v>
      </c>
      <c r="C153" s="73">
        <v>1</v>
      </c>
      <c r="D153" s="99">
        <v>0.5</v>
      </c>
      <c r="E153" s="83">
        <v>1</v>
      </c>
      <c r="F153" s="37">
        <f>POWER(PRODUCT(B153:E153),(1/4))</f>
        <v>0.70710678118654757</v>
      </c>
      <c r="G153" s="37">
        <f>F153/$F$156</f>
        <v>0.15669732176663392</v>
      </c>
      <c r="H153" s="87"/>
      <c r="I153" s="1"/>
      <c r="J153" s="76" t="s">
        <v>10</v>
      </c>
      <c r="K153" s="29">
        <f>(K152-K151)/(K151-1)</f>
        <v>0.13997164295086537</v>
      </c>
      <c r="L153" s="1"/>
      <c r="M153" s="1"/>
    </row>
    <row r="154" spans="1:13" ht="15" x14ac:dyDescent="0.25">
      <c r="A154" s="80" t="s">
        <v>31</v>
      </c>
      <c r="B154" s="36">
        <f>1/D152</f>
        <v>0.2</v>
      </c>
      <c r="C154" s="36">
        <f>1/D153</f>
        <v>2</v>
      </c>
      <c r="D154" s="77">
        <v>1</v>
      </c>
      <c r="E154" s="36">
        <f>1/5</f>
        <v>0.2</v>
      </c>
      <c r="F154" s="37">
        <f>POWER(PRODUCT(B154:E154),(1/4))</f>
        <v>0.53182958969449889</v>
      </c>
      <c r="G154" s="37">
        <f>F154/$F$156</f>
        <v>0.11785528658279149</v>
      </c>
      <c r="H154" s="87"/>
      <c r="I154" s="1"/>
      <c r="J154" s="76" t="s">
        <v>11</v>
      </c>
      <c r="K154" s="29">
        <f>K153/0.9</f>
        <v>0.15552404772318373</v>
      </c>
      <c r="L154" s="1"/>
      <c r="M154" s="1"/>
    </row>
    <row r="155" spans="1:13" ht="15" x14ac:dyDescent="0.25">
      <c r="A155" s="80" t="s">
        <v>32</v>
      </c>
      <c r="B155" s="36">
        <f>1/E152</f>
        <v>1</v>
      </c>
      <c r="C155" s="36">
        <f>1/E153</f>
        <v>1</v>
      </c>
      <c r="D155" s="36">
        <f>1/E154</f>
        <v>5</v>
      </c>
      <c r="E155" s="89">
        <v>1</v>
      </c>
      <c r="F155" s="37">
        <f>POWER(PRODUCT(B155:E155),(1/4))</f>
        <v>1.4953487812212205</v>
      </c>
      <c r="G155" s="37">
        <f>F155/$F$156</f>
        <v>0.33137449018827664</v>
      </c>
      <c r="H155" s="87"/>
      <c r="I155" s="1"/>
      <c r="J155" s="1"/>
      <c r="K155" s="12"/>
      <c r="L155" s="1"/>
      <c r="M155" s="1"/>
    </row>
    <row r="156" spans="1:13" ht="15" x14ac:dyDescent="0.25">
      <c r="A156" s="1"/>
      <c r="B156" s="39">
        <f>SUM(B152:B155)</f>
        <v>2.7</v>
      </c>
      <c r="C156" s="39">
        <f>SUM(C152:C155)</f>
        <v>6</v>
      </c>
      <c r="D156" s="39">
        <f>SUM(D152:D155)</f>
        <v>11.5</v>
      </c>
      <c r="E156" s="39">
        <f>SUM(E152:E155)</f>
        <v>3.2</v>
      </c>
      <c r="F156" s="40">
        <f>SUM(F152:F155)</f>
        <v>4.5125645621411898</v>
      </c>
      <c r="G156" s="21"/>
      <c r="H156" s="1"/>
      <c r="I156" s="1"/>
      <c r="J156" s="1"/>
      <c r="K156" s="12"/>
      <c r="L156" s="1"/>
      <c r="M156" s="1"/>
    </row>
    <row r="157" spans="1:13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2"/>
      <c r="L157" s="1"/>
      <c r="M157" s="1"/>
    </row>
    <row r="158" spans="1:13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2"/>
      <c r="L158" s="1"/>
      <c r="M158" s="1"/>
    </row>
    <row r="159" spans="1:13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2"/>
      <c r="L159" s="1"/>
      <c r="M159" s="1"/>
    </row>
    <row r="160" spans="1:13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2"/>
      <c r="L160" s="1"/>
      <c r="M160" s="1"/>
    </row>
    <row r="161" spans="1:13" ht="15" x14ac:dyDescent="0.25">
      <c r="A161" s="106" t="s">
        <v>4</v>
      </c>
      <c r="B161" s="106"/>
      <c r="C161" s="106"/>
      <c r="D161" s="106"/>
      <c r="E161" s="106"/>
      <c r="F161" s="1"/>
      <c r="G161" s="1"/>
      <c r="H161" s="1"/>
      <c r="I161" s="1"/>
      <c r="J161" s="1"/>
      <c r="K161" s="12"/>
      <c r="L161" s="1"/>
      <c r="M161" s="1"/>
    </row>
    <row r="162" spans="1:13" ht="15" x14ac:dyDescent="0.25">
      <c r="A162" s="106"/>
      <c r="B162" s="106"/>
      <c r="C162" s="106"/>
      <c r="D162" s="106"/>
      <c r="E162" s="106"/>
      <c r="F162" s="1"/>
      <c r="G162" s="1"/>
      <c r="H162" s="1"/>
      <c r="I162" s="1"/>
      <c r="J162" s="1"/>
      <c r="K162" s="12"/>
      <c r="L162" s="1"/>
      <c r="M162" s="1"/>
    </row>
    <row r="163" spans="1:13" ht="15" x14ac:dyDescent="0.25">
      <c r="A163" s="106"/>
      <c r="B163" s="106"/>
      <c r="C163" s="106"/>
      <c r="D163" s="106"/>
      <c r="E163" s="106"/>
      <c r="F163" s="1"/>
      <c r="G163" s="1"/>
      <c r="H163" s="1"/>
      <c r="I163" s="1"/>
      <c r="J163" s="1"/>
      <c r="K163" s="12"/>
      <c r="L163" s="1"/>
      <c r="M163" s="1"/>
    </row>
    <row r="164" spans="1:13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2"/>
      <c r="L164" s="1"/>
      <c r="M164" s="1"/>
    </row>
    <row r="165" spans="1:13" ht="15" x14ac:dyDescent="0.25">
      <c r="A165" s="74" t="s">
        <v>0</v>
      </c>
      <c r="B165" s="69"/>
      <c r="C165" s="1"/>
      <c r="D165" s="1"/>
      <c r="E165" s="1"/>
      <c r="F165" s="1"/>
      <c r="G165" s="1"/>
      <c r="H165" s="1"/>
      <c r="I165" s="1"/>
      <c r="J165" s="1"/>
      <c r="K165" s="12"/>
      <c r="L165" s="1"/>
      <c r="M165" s="1"/>
    </row>
    <row r="166" spans="1:13" ht="15" x14ac:dyDescent="0.25">
      <c r="A166" s="1"/>
      <c r="B166" s="53" t="s">
        <v>12</v>
      </c>
      <c r="C166" s="53" t="s">
        <v>13</v>
      </c>
      <c r="D166" s="53" t="s">
        <v>14</v>
      </c>
      <c r="E166" s="53" t="s">
        <v>15</v>
      </c>
      <c r="F166" s="53" t="s">
        <v>16</v>
      </c>
      <c r="G166" s="53" t="s">
        <v>6</v>
      </c>
      <c r="H166" s="53" t="s">
        <v>7</v>
      </c>
      <c r="I166" s="1"/>
      <c r="J166" s="61" t="s">
        <v>8</v>
      </c>
      <c r="K166" s="29">
        <v>5</v>
      </c>
      <c r="M166" s="1"/>
    </row>
    <row r="167" spans="1:13" ht="15" x14ac:dyDescent="0.25">
      <c r="A167" s="58" t="s">
        <v>12</v>
      </c>
      <c r="B167" s="35">
        <v>1</v>
      </c>
      <c r="C167" s="79">
        <v>1</v>
      </c>
      <c r="D167" s="36">
        <f>1/4</f>
        <v>0.25</v>
      </c>
      <c r="E167" s="36">
        <f>1/4</f>
        <v>0.25</v>
      </c>
      <c r="F167" s="78">
        <v>1</v>
      </c>
      <c r="G167" s="37">
        <f>POWER(PRODUCT(B167:F167),(1/5))</f>
        <v>0.57434917749851755</v>
      </c>
      <c r="H167" s="37">
        <f>G167/$G$172</f>
        <v>9.0909090909090912E-2</v>
      </c>
      <c r="I167" s="87"/>
      <c r="J167" s="76" t="s">
        <v>9</v>
      </c>
      <c r="K167" s="29">
        <f>((((B172*H167)+(C172*H168))+(D172*H169))+(+E172*H170))+(F172*H171)</f>
        <v>5</v>
      </c>
      <c r="M167" s="1"/>
    </row>
    <row r="168" spans="1:13" ht="15" x14ac:dyDescent="0.25">
      <c r="A168" s="60" t="s">
        <v>13</v>
      </c>
      <c r="B168" s="36">
        <f>1/C167</f>
        <v>1</v>
      </c>
      <c r="C168" s="77">
        <v>1</v>
      </c>
      <c r="D168" s="36">
        <f>1/4</f>
        <v>0.25</v>
      </c>
      <c r="E168" s="36">
        <f>1/4</f>
        <v>0.25</v>
      </c>
      <c r="F168" s="78">
        <v>1</v>
      </c>
      <c r="G168" s="37">
        <f>POWER(PRODUCT(B168:F168),(1/5))</f>
        <v>0.57434917749851755</v>
      </c>
      <c r="H168" s="37">
        <f>G168/$G$172</f>
        <v>9.0909090909090912E-2</v>
      </c>
      <c r="I168" s="87"/>
      <c r="J168" s="76" t="s">
        <v>10</v>
      </c>
      <c r="K168" s="29">
        <f>(K167-K166)/(K166-1)</f>
        <v>0</v>
      </c>
      <c r="M168" s="1"/>
    </row>
    <row r="169" spans="1:13" ht="15" x14ac:dyDescent="0.25">
      <c r="A169" s="60" t="s">
        <v>14</v>
      </c>
      <c r="B169" s="36">
        <f>1/D167</f>
        <v>4</v>
      </c>
      <c r="C169" s="36">
        <f>1/D168</f>
        <v>4</v>
      </c>
      <c r="D169" s="93">
        <v>1</v>
      </c>
      <c r="E169" s="91">
        <v>1</v>
      </c>
      <c r="F169" s="79">
        <v>4</v>
      </c>
      <c r="G169" s="37">
        <f>POWER(PRODUCT(B169:F169),(1/5))</f>
        <v>2.2973967099940702</v>
      </c>
      <c r="H169" s="37">
        <f>G169/$G$172</f>
        <v>0.36363636363636365</v>
      </c>
      <c r="I169" s="87"/>
      <c r="J169" s="76" t="s">
        <v>11</v>
      </c>
      <c r="K169" s="29">
        <f>K168/1.12</f>
        <v>0</v>
      </c>
      <c r="M169" s="1"/>
    </row>
    <row r="170" spans="1:13" ht="15" x14ac:dyDescent="0.25">
      <c r="A170" s="60" t="s">
        <v>15</v>
      </c>
      <c r="B170" s="36">
        <f>1/E167</f>
        <v>4</v>
      </c>
      <c r="C170" s="36">
        <f>1/E168</f>
        <v>4</v>
      </c>
      <c r="D170" s="36">
        <f>1/E169</f>
        <v>1</v>
      </c>
      <c r="E170" s="71">
        <v>1</v>
      </c>
      <c r="F170" s="79">
        <v>4</v>
      </c>
      <c r="G170" s="37">
        <f>POWER(PRODUCT(B170:F170),(1/5))</f>
        <v>2.2973967099940702</v>
      </c>
      <c r="H170" s="37">
        <f>G170/$G$172</f>
        <v>0.36363636363636365</v>
      </c>
      <c r="I170" s="87"/>
      <c r="J170" s="1"/>
      <c r="K170" s="12"/>
      <c r="L170" s="1"/>
      <c r="M170" s="1"/>
    </row>
    <row r="171" spans="1:13" ht="15" x14ac:dyDescent="0.25">
      <c r="A171" s="60" t="s">
        <v>16</v>
      </c>
      <c r="B171" s="36">
        <f>1/F167</f>
        <v>1</v>
      </c>
      <c r="C171" s="36">
        <f>1/F168</f>
        <v>1</v>
      </c>
      <c r="D171" s="36">
        <f>1/F169</f>
        <v>0.25</v>
      </c>
      <c r="E171" s="36">
        <f>1/F170</f>
        <v>0.25</v>
      </c>
      <c r="F171" s="77">
        <v>1</v>
      </c>
      <c r="G171" s="37">
        <f>POWER(PRODUCT(B171:F171),(1/5))</f>
        <v>0.57434917749851755</v>
      </c>
      <c r="H171" s="37">
        <f>G171/$G$172</f>
        <v>9.0909090909090912E-2</v>
      </c>
      <c r="I171" s="87"/>
      <c r="J171" s="1"/>
      <c r="K171" s="12"/>
      <c r="L171" s="1"/>
      <c r="M171" s="1"/>
    </row>
    <row r="172" spans="1:13" ht="15" x14ac:dyDescent="0.25">
      <c r="A172" s="1"/>
      <c r="B172" s="31">
        <f t="shared" ref="B172:G172" si="3">SUM(B167:B171)</f>
        <v>11</v>
      </c>
      <c r="C172" s="31">
        <f t="shared" si="3"/>
        <v>11</v>
      </c>
      <c r="D172" s="31">
        <f t="shared" si="3"/>
        <v>2.75</v>
      </c>
      <c r="E172" s="31">
        <f t="shared" si="3"/>
        <v>2.75</v>
      </c>
      <c r="F172" s="32">
        <f t="shared" si="3"/>
        <v>11</v>
      </c>
      <c r="G172" s="38">
        <f t="shared" si="3"/>
        <v>6.3178409524836932</v>
      </c>
      <c r="H172" s="92"/>
      <c r="I172" s="1"/>
      <c r="J172" s="1"/>
      <c r="K172" s="12"/>
      <c r="L172" s="1"/>
      <c r="M172" s="1"/>
    </row>
    <row r="173" spans="1:13" ht="15" x14ac:dyDescent="0.25">
      <c r="A173" s="74" t="s">
        <v>1</v>
      </c>
      <c r="B173" s="69"/>
      <c r="C173" s="1"/>
      <c r="D173" s="1"/>
      <c r="E173" s="1"/>
      <c r="F173" s="1"/>
      <c r="G173" s="1"/>
      <c r="H173" s="1"/>
      <c r="I173" s="1"/>
      <c r="J173" s="1"/>
      <c r="K173" s="12"/>
      <c r="L173" s="1"/>
      <c r="M173" s="1"/>
    </row>
    <row r="174" spans="1:13" ht="15" x14ac:dyDescent="0.25">
      <c r="A174" s="1"/>
      <c r="B174" s="53" t="s">
        <v>17</v>
      </c>
      <c r="C174" s="53" t="s">
        <v>18</v>
      </c>
      <c r="D174" s="53" t="s">
        <v>19</v>
      </c>
      <c r="E174" s="53" t="s">
        <v>6</v>
      </c>
      <c r="F174" s="53" t="s">
        <v>7</v>
      </c>
      <c r="G174" s="1"/>
      <c r="H174" s="1"/>
      <c r="J174" s="61" t="s">
        <v>8</v>
      </c>
      <c r="K174" s="29">
        <v>3</v>
      </c>
      <c r="L174" s="1"/>
      <c r="M174" s="1"/>
    </row>
    <row r="175" spans="1:13" ht="15" x14ac:dyDescent="0.25">
      <c r="A175" s="58" t="s">
        <v>17</v>
      </c>
      <c r="B175" s="35">
        <v>1</v>
      </c>
      <c r="C175" s="36">
        <v>1</v>
      </c>
      <c r="D175" s="79">
        <v>1</v>
      </c>
      <c r="E175" s="37">
        <f>POWER(PRODUCT(B175:D175),(1/3))</f>
        <v>1</v>
      </c>
      <c r="F175" s="37">
        <f>E175/$E$178</f>
        <v>0.33333333333333331</v>
      </c>
      <c r="G175" s="87"/>
      <c r="H175" s="1"/>
      <c r="J175" s="76" t="s">
        <v>9</v>
      </c>
      <c r="K175" s="29">
        <f>((B178*F175)+(C178*F176))+(D178*F177)</f>
        <v>3</v>
      </c>
      <c r="L175" s="1"/>
      <c r="M175" s="1"/>
    </row>
    <row r="176" spans="1:13" ht="15" x14ac:dyDescent="0.25">
      <c r="A176" s="60" t="s">
        <v>18</v>
      </c>
      <c r="B176" s="36">
        <f>1/C175</f>
        <v>1</v>
      </c>
      <c r="C176" s="71">
        <v>1</v>
      </c>
      <c r="D176" s="79">
        <v>1</v>
      </c>
      <c r="E176" s="37">
        <f>POWER(PRODUCT(B176:D176),(1/3))</f>
        <v>1</v>
      </c>
      <c r="F176" s="37">
        <f>E176/$E$178</f>
        <v>0.33333333333333331</v>
      </c>
      <c r="G176" s="87"/>
      <c r="H176" s="1"/>
      <c r="J176" s="76" t="s">
        <v>10</v>
      </c>
      <c r="K176" s="29">
        <f>(K175-K174)/(K174-1)</f>
        <v>0</v>
      </c>
      <c r="L176" s="1"/>
      <c r="M176" s="1"/>
    </row>
    <row r="177" spans="1:13" ht="15" x14ac:dyDescent="0.25">
      <c r="A177" s="60" t="s">
        <v>19</v>
      </c>
      <c r="B177" s="36">
        <f>1/D175</f>
        <v>1</v>
      </c>
      <c r="C177" s="36">
        <f>1/D176</f>
        <v>1</v>
      </c>
      <c r="D177" s="77">
        <v>1</v>
      </c>
      <c r="E177" s="37">
        <f>POWER(PRODUCT(B177:D177),(1/3))</f>
        <v>1</v>
      </c>
      <c r="F177" s="37">
        <f>E177/$E$178</f>
        <v>0.33333333333333331</v>
      </c>
      <c r="G177" s="87"/>
      <c r="H177" s="1"/>
      <c r="J177" s="76" t="s">
        <v>11</v>
      </c>
      <c r="K177" s="29">
        <f>K176/0.58</f>
        <v>0</v>
      </c>
      <c r="L177" s="1"/>
      <c r="M177" s="1"/>
    </row>
    <row r="178" spans="1:13" ht="15" x14ac:dyDescent="0.25">
      <c r="A178" s="1"/>
      <c r="B178" s="39">
        <f>SUM(B175:B177)</f>
        <v>3</v>
      </c>
      <c r="C178" s="39">
        <f>SUM(C175:C177)</f>
        <v>3</v>
      </c>
      <c r="D178" s="39">
        <f>SUM(D175:D177)</f>
        <v>3</v>
      </c>
      <c r="E178" s="40">
        <f>SUM(E175:E177)</f>
        <v>3</v>
      </c>
      <c r="F178" s="21"/>
      <c r="G178" s="1"/>
      <c r="H178" s="1"/>
      <c r="J178" s="1"/>
      <c r="K178" s="12"/>
      <c r="L178" s="1"/>
      <c r="M178" s="1"/>
    </row>
    <row r="179" spans="1:13" ht="15" x14ac:dyDescent="0.25">
      <c r="A179" s="74" t="s">
        <v>20</v>
      </c>
      <c r="B179" s="69"/>
      <c r="C179" s="1"/>
      <c r="D179" s="1"/>
      <c r="E179" s="1"/>
      <c r="F179" s="1"/>
      <c r="G179" s="1"/>
      <c r="H179" s="1"/>
      <c r="J179" s="1"/>
      <c r="K179" s="12"/>
      <c r="L179" s="1"/>
      <c r="M179" s="1"/>
    </row>
    <row r="180" spans="1:13" ht="15" x14ac:dyDescent="0.25">
      <c r="A180" s="1"/>
      <c r="B180" s="53" t="s">
        <v>21</v>
      </c>
      <c r="C180" s="53" t="s">
        <v>22</v>
      </c>
      <c r="D180" s="53" t="s">
        <v>23</v>
      </c>
      <c r="E180" s="53" t="s">
        <v>6</v>
      </c>
      <c r="F180" s="53" t="s">
        <v>7</v>
      </c>
      <c r="G180" s="1"/>
      <c r="H180" s="1"/>
      <c r="J180" s="61" t="s">
        <v>8</v>
      </c>
      <c r="K180" s="29">
        <v>3</v>
      </c>
      <c r="L180" s="1"/>
      <c r="M180" s="1"/>
    </row>
    <row r="181" spans="1:13" ht="15" x14ac:dyDescent="0.25">
      <c r="A181" s="54" t="s">
        <v>21</v>
      </c>
      <c r="B181" s="35">
        <v>1</v>
      </c>
      <c r="C181" s="79">
        <v>1</v>
      </c>
      <c r="D181" s="36">
        <f>1/5</f>
        <v>0.2</v>
      </c>
      <c r="E181" s="37">
        <f>POWER(PRODUCT(B181:D181),(1/3))</f>
        <v>0.58480354764257325</v>
      </c>
      <c r="F181" s="37">
        <f>E181/$E$184</f>
        <v>0.14285714285714288</v>
      </c>
      <c r="G181" s="87"/>
      <c r="H181" s="1"/>
      <c r="J181" s="76" t="s">
        <v>9</v>
      </c>
      <c r="K181" s="29">
        <f>((B184*F181)+(C184*F182))+(D184*F183)</f>
        <v>3</v>
      </c>
      <c r="L181" s="1"/>
      <c r="M181" s="1"/>
    </row>
    <row r="182" spans="1:13" ht="15" x14ac:dyDescent="0.25">
      <c r="A182" s="80" t="s">
        <v>22</v>
      </c>
      <c r="B182" s="36">
        <f>1/C181</f>
        <v>1</v>
      </c>
      <c r="C182" s="77">
        <v>1</v>
      </c>
      <c r="D182" s="36">
        <f>1/5</f>
        <v>0.2</v>
      </c>
      <c r="E182" s="37">
        <f>POWER(PRODUCT(B182:D182),(1/3))</f>
        <v>0.58480354764257325</v>
      </c>
      <c r="F182" s="37">
        <f>E182/$E$184</f>
        <v>0.14285714285714288</v>
      </c>
      <c r="G182" s="87"/>
      <c r="H182" s="1"/>
      <c r="J182" s="76" t="s">
        <v>10</v>
      </c>
      <c r="K182" s="29">
        <f>(K181-K180)/(K180-1)</f>
        <v>0</v>
      </c>
      <c r="L182" s="1"/>
      <c r="M182" s="1"/>
    </row>
    <row r="183" spans="1:13" ht="15" x14ac:dyDescent="0.25">
      <c r="A183" s="80" t="s">
        <v>23</v>
      </c>
      <c r="B183" s="36">
        <f>1/D181</f>
        <v>5</v>
      </c>
      <c r="C183" s="36">
        <f>1/D182</f>
        <v>5</v>
      </c>
      <c r="D183" s="89">
        <v>1</v>
      </c>
      <c r="E183" s="37">
        <f>POWER(PRODUCT(B183:D183),(1/3))</f>
        <v>2.9240177382128656</v>
      </c>
      <c r="F183" s="37">
        <f>E183/$E$184</f>
        <v>0.71428571428571419</v>
      </c>
      <c r="G183" s="87"/>
      <c r="H183" s="1"/>
      <c r="J183" s="76" t="s">
        <v>11</v>
      </c>
      <c r="K183" s="29">
        <f>K182/0.58</f>
        <v>0</v>
      </c>
      <c r="L183" s="1"/>
      <c r="M183" s="1"/>
    </row>
    <row r="184" spans="1:13" ht="15" x14ac:dyDescent="0.25">
      <c r="A184" s="1"/>
      <c r="B184" s="39">
        <f>SUM(B181:B183)</f>
        <v>7</v>
      </c>
      <c r="C184" s="39">
        <f>SUM(C181:C183)</f>
        <v>7</v>
      </c>
      <c r="D184" s="39">
        <f>SUM(D181:D183)</f>
        <v>1.4</v>
      </c>
      <c r="E184" s="40">
        <f>SUM(E181:E183)</f>
        <v>4.0936248334980121</v>
      </c>
      <c r="F184" s="21"/>
      <c r="G184" s="1"/>
      <c r="H184" s="1"/>
      <c r="I184" s="1"/>
      <c r="J184" s="1"/>
      <c r="K184" s="12"/>
      <c r="L184" s="1"/>
      <c r="M184" s="1"/>
    </row>
    <row r="185" spans="1:13" ht="15" x14ac:dyDescent="0.25">
      <c r="A185" s="74" t="s">
        <v>3</v>
      </c>
      <c r="B185" s="69"/>
      <c r="C185" s="1"/>
      <c r="D185" s="1"/>
      <c r="E185" s="1"/>
      <c r="F185" s="1"/>
      <c r="G185" s="1"/>
      <c r="H185" s="1"/>
      <c r="I185" s="1"/>
      <c r="J185" s="1"/>
      <c r="K185" s="12"/>
      <c r="L185" s="1"/>
      <c r="M185" s="1"/>
    </row>
    <row r="186" spans="1:13" ht="15" x14ac:dyDescent="0.25">
      <c r="A186" s="1"/>
      <c r="B186" s="53" t="s">
        <v>24</v>
      </c>
      <c r="C186" s="53" t="s">
        <v>25</v>
      </c>
      <c r="D186" s="53" t="s">
        <v>6</v>
      </c>
      <c r="E186" s="53" t="s">
        <v>7</v>
      </c>
      <c r="F186" s="1"/>
      <c r="G186" s="1"/>
      <c r="J186" s="61" t="s">
        <v>8</v>
      </c>
      <c r="K186" s="29">
        <v>2</v>
      </c>
      <c r="L186" s="1"/>
      <c r="M186" s="1"/>
    </row>
    <row r="187" spans="1:13" ht="15" x14ac:dyDescent="0.25">
      <c r="A187" s="54" t="s">
        <v>24</v>
      </c>
      <c r="B187" s="84">
        <v>1</v>
      </c>
      <c r="C187" s="36">
        <v>1</v>
      </c>
      <c r="D187" s="37">
        <f>POWER(PRODUCT(B187:C187),(1/2))</f>
        <v>1</v>
      </c>
      <c r="E187" s="37">
        <f>D187/$D$189</f>
        <v>0.5</v>
      </c>
      <c r="F187" s="87"/>
      <c r="G187" s="1"/>
      <c r="J187" s="76" t="s">
        <v>9</v>
      </c>
      <c r="K187" s="29">
        <f>(B189*E187)+(C189*E188)</f>
        <v>2</v>
      </c>
      <c r="L187" s="1"/>
      <c r="M187" s="1"/>
    </row>
    <row r="188" spans="1:13" ht="15" x14ac:dyDescent="0.25">
      <c r="A188" s="80" t="s">
        <v>25</v>
      </c>
      <c r="B188" s="36">
        <f>1/C187</f>
        <v>1</v>
      </c>
      <c r="C188" s="89">
        <v>1</v>
      </c>
      <c r="D188" s="37">
        <f>POWER(PRODUCT(B188:C188),(1/2))</f>
        <v>1</v>
      </c>
      <c r="E188" s="37">
        <f>D188/$D$189</f>
        <v>0.5</v>
      </c>
      <c r="F188" s="87"/>
      <c r="G188" s="1"/>
      <c r="J188" s="76" t="s">
        <v>10</v>
      </c>
      <c r="K188" s="29">
        <f>(K187-K186)/(K186-1)</f>
        <v>0</v>
      </c>
      <c r="L188" s="1"/>
      <c r="M188" s="1"/>
    </row>
    <row r="189" spans="1:13" ht="15" x14ac:dyDescent="0.25">
      <c r="A189" s="1"/>
      <c r="B189" s="39">
        <f>SUM(B187:B188)</f>
        <v>2</v>
      </c>
      <c r="C189" s="39">
        <f>SUM(C187:C188)</f>
        <v>2</v>
      </c>
      <c r="D189" s="40">
        <f>SUM(D187:D188)</f>
        <v>2</v>
      </c>
      <c r="E189" s="21"/>
      <c r="F189" s="1"/>
      <c r="G189" s="1"/>
      <c r="J189" s="76" t="s">
        <v>11</v>
      </c>
      <c r="K189" s="29">
        <f>K188/0.3</f>
        <v>0</v>
      </c>
      <c r="L189" s="1"/>
      <c r="M189" s="1"/>
    </row>
    <row r="190" spans="1:13" ht="15" x14ac:dyDescent="0.25">
      <c r="A190" s="75" t="s">
        <v>5</v>
      </c>
      <c r="B190" s="70"/>
      <c r="C190" s="9"/>
      <c r="D190" s="9"/>
      <c r="E190" s="9"/>
      <c r="F190" s="9"/>
      <c r="G190" s="1"/>
      <c r="H190" s="1"/>
      <c r="I190" s="1"/>
      <c r="J190" s="68"/>
      <c r="K190" s="12"/>
      <c r="L190" s="1"/>
      <c r="M190" s="1"/>
    </row>
    <row r="191" spans="1:13" ht="15" x14ac:dyDescent="0.25">
      <c r="A191" s="1"/>
      <c r="B191" s="53" t="s">
        <v>29</v>
      </c>
      <c r="C191" s="53" t="s">
        <v>30</v>
      </c>
      <c r="D191" s="53" t="s">
        <v>31</v>
      </c>
      <c r="E191" s="53" t="s">
        <v>32</v>
      </c>
      <c r="F191" s="53" t="s">
        <v>6</v>
      </c>
      <c r="G191" s="53" t="s">
        <v>7</v>
      </c>
      <c r="H191" s="1"/>
      <c r="I191" s="1"/>
      <c r="J191" s="61" t="s">
        <v>8</v>
      </c>
      <c r="K191" s="29">
        <v>4</v>
      </c>
      <c r="L191" s="1"/>
      <c r="M191" s="1"/>
    </row>
    <row r="192" spans="1:13" ht="15" x14ac:dyDescent="0.25">
      <c r="A192" s="54" t="s">
        <v>29</v>
      </c>
      <c r="B192" s="43">
        <v>1</v>
      </c>
      <c r="C192" s="100">
        <v>0.2</v>
      </c>
      <c r="D192" s="44">
        <v>2</v>
      </c>
      <c r="E192" s="81">
        <v>2</v>
      </c>
      <c r="F192" s="37">
        <f>POWER(PRODUCT(B192:E192),(1/4))</f>
        <v>0.94574160900317583</v>
      </c>
      <c r="G192" s="37">
        <f>F192/$F$196</f>
        <v>0.18451168031309842</v>
      </c>
      <c r="H192" s="87"/>
      <c r="I192" s="1"/>
      <c r="J192" s="76" t="s">
        <v>9</v>
      </c>
      <c r="K192" s="29">
        <f>(((B196*G192)+(C196*G193))+(D196*G194))+(E196*G195)</f>
        <v>4.139582182113184</v>
      </c>
      <c r="L192" s="1"/>
      <c r="M192" s="1"/>
    </row>
    <row r="193" spans="1:13" ht="15" x14ac:dyDescent="0.25">
      <c r="A193" s="80" t="s">
        <v>30</v>
      </c>
      <c r="B193" s="44">
        <f>1/C192</f>
        <v>5</v>
      </c>
      <c r="C193" s="85">
        <v>1</v>
      </c>
      <c r="D193" s="99">
        <v>4</v>
      </c>
      <c r="E193" s="81">
        <v>4</v>
      </c>
      <c r="F193" s="37">
        <f>POWER(PRODUCT(B193:E193),(1/4))</f>
        <v>2.9906975624424406</v>
      </c>
      <c r="G193" s="37">
        <f>F193/$F$196</f>
        <v>0.58347716469424082</v>
      </c>
      <c r="H193" s="87"/>
      <c r="I193" s="1"/>
      <c r="J193" s="76" t="s">
        <v>10</v>
      </c>
      <c r="K193" s="29">
        <f>(K192-K191)/(K191-1)</f>
        <v>4.6527394037727987E-2</v>
      </c>
      <c r="L193" s="1"/>
      <c r="M193" s="1"/>
    </row>
    <row r="194" spans="1:13" ht="15" x14ac:dyDescent="0.25">
      <c r="A194" s="80" t="s">
        <v>31</v>
      </c>
      <c r="B194" s="36">
        <f>1/D192</f>
        <v>0.5</v>
      </c>
      <c r="C194" s="36">
        <f>1/D193</f>
        <v>0.25</v>
      </c>
      <c r="D194" s="89">
        <v>1</v>
      </c>
      <c r="E194" s="36">
        <v>1</v>
      </c>
      <c r="F194" s="37">
        <f>POWER(PRODUCT(B194:E194),(1/4))</f>
        <v>0.59460355750136051</v>
      </c>
      <c r="G194" s="37">
        <f>F194/$F$196</f>
        <v>0.11600557749633035</v>
      </c>
      <c r="H194" s="87"/>
      <c r="I194" s="1"/>
      <c r="J194" s="76" t="s">
        <v>11</v>
      </c>
      <c r="K194" s="29">
        <f>K193/0.9</f>
        <v>5.1697104486364429E-2</v>
      </c>
      <c r="L194" s="1"/>
      <c r="M194" s="1"/>
    </row>
    <row r="195" spans="1:13" ht="15" x14ac:dyDescent="0.25">
      <c r="A195" s="80" t="s">
        <v>32</v>
      </c>
      <c r="B195" s="36">
        <f>1/E192</f>
        <v>0.5</v>
      </c>
      <c r="C195" s="36">
        <f>1/E193</f>
        <v>0.25</v>
      </c>
      <c r="D195" s="36">
        <f>1/E194</f>
        <v>1</v>
      </c>
      <c r="E195" s="89">
        <v>1</v>
      </c>
      <c r="F195" s="37">
        <f>POWER(PRODUCT(B195:E195),(1/4))</f>
        <v>0.59460355750136051</v>
      </c>
      <c r="G195" s="37">
        <f>F195/$F$196</f>
        <v>0.11600557749633035</v>
      </c>
      <c r="H195" s="87"/>
      <c r="I195" s="1"/>
      <c r="J195" s="1"/>
      <c r="K195" s="12"/>
      <c r="L195" s="1"/>
      <c r="M195" s="1"/>
    </row>
    <row r="196" spans="1:13" ht="15" x14ac:dyDescent="0.25">
      <c r="A196" s="1"/>
      <c r="B196" s="39">
        <f>SUM(B192:B195)</f>
        <v>7</v>
      </c>
      <c r="C196" s="39">
        <f>SUM(C192:C195)</f>
        <v>1.7</v>
      </c>
      <c r="D196" s="39">
        <f>SUM(D192:D195)</f>
        <v>8</v>
      </c>
      <c r="E196" s="39">
        <f>SUM(E192:E195)</f>
        <v>8</v>
      </c>
      <c r="F196" s="40">
        <f>SUM(F192:F195)</f>
        <v>5.1256462864483376</v>
      </c>
      <c r="G196" s="21"/>
      <c r="H196" s="1"/>
      <c r="I196" s="1"/>
      <c r="J196" s="1"/>
      <c r="K196" s="12"/>
      <c r="L196" s="1"/>
      <c r="M196" s="1"/>
    </row>
    <row r="197" spans="1:13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2"/>
      <c r="L197" s="1"/>
      <c r="M197" s="1"/>
    </row>
    <row r="198" spans="1:13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2"/>
      <c r="L198" s="1"/>
      <c r="M198" s="1"/>
    </row>
    <row r="199" spans="1:13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2"/>
      <c r="L199" s="1"/>
      <c r="M199" s="1"/>
    </row>
    <row r="200" spans="1:13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2"/>
      <c r="L200" s="1"/>
      <c r="M200" s="1"/>
    </row>
    <row r="201" spans="1:13" ht="15" x14ac:dyDescent="0.25">
      <c r="A201" s="106" t="s">
        <v>5</v>
      </c>
      <c r="B201" s="106"/>
      <c r="C201" s="106"/>
      <c r="D201" s="106"/>
      <c r="E201" s="106"/>
      <c r="F201" s="1"/>
      <c r="G201" s="1"/>
      <c r="H201" s="1"/>
      <c r="I201" s="1"/>
      <c r="J201" s="1"/>
      <c r="K201" s="12"/>
      <c r="L201" s="1"/>
      <c r="M201" s="1"/>
    </row>
    <row r="202" spans="1:13" ht="15" x14ac:dyDescent="0.25">
      <c r="A202" s="106"/>
      <c r="B202" s="106"/>
      <c r="C202" s="106"/>
      <c r="D202" s="106"/>
      <c r="E202" s="106"/>
      <c r="F202" s="1"/>
      <c r="G202" s="1"/>
      <c r="H202" s="1"/>
      <c r="I202" s="1"/>
      <c r="J202" s="1"/>
      <c r="K202" s="12"/>
      <c r="L202" s="1"/>
      <c r="M202" s="1"/>
    </row>
    <row r="203" spans="1:13" ht="15" x14ac:dyDescent="0.25">
      <c r="A203" s="106"/>
      <c r="B203" s="106"/>
      <c r="C203" s="106"/>
      <c r="D203" s="106"/>
      <c r="E203" s="106"/>
      <c r="F203" s="1"/>
      <c r="G203" s="1"/>
      <c r="H203" s="1"/>
      <c r="I203" s="1"/>
      <c r="J203" s="1"/>
      <c r="K203" s="12"/>
      <c r="L203" s="1"/>
      <c r="M203" s="1"/>
    </row>
    <row r="204" spans="1:13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2"/>
      <c r="L204" s="1"/>
      <c r="M204" s="1"/>
    </row>
    <row r="205" spans="1:13" ht="15" x14ac:dyDescent="0.25">
      <c r="A205" s="74" t="s">
        <v>0</v>
      </c>
      <c r="B205" s="69"/>
      <c r="C205" s="1"/>
      <c r="D205" s="1"/>
      <c r="E205" s="1"/>
      <c r="F205" s="1"/>
      <c r="G205" s="1"/>
      <c r="H205" s="1"/>
      <c r="I205" s="1"/>
      <c r="J205" s="1"/>
      <c r="K205" s="12"/>
      <c r="L205" s="1"/>
      <c r="M205" s="1"/>
    </row>
    <row r="206" spans="1:13" ht="15" x14ac:dyDescent="0.25">
      <c r="A206" s="1"/>
      <c r="B206" s="53" t="s">
        <v>12</v>
      </c>
      <c r="C206" s="53" t="s">
        <v>13</v>
      </c>
      <c r="D206" s="53" t="s">
        <v>14</v>
      </c>
      <c r="E206" s="53" t="s">
        <v>15</v>
      </c>
      <c r="F206" s="53" t="s">
        <v>16</v>
      </c>
      <c r="G206" s="53" t="s">
        <v>6</v>
      </c>
      <c r="H206" s="53" t="s">
        <v>7</v>
      </c>
      <c r="I206" s="1"/>
      <c r="J206" s="61" t="s">
        <v>8</v>
      </c>
      <c r="K206" s="29">
        <v>5</v>
      </c>
      <c r="M206" s="1"/>
    </row>
    <row r="207" spans="1:13" ht="15" x14ac:dyDescent="0.25">
      <c r="A207" s="58" t="s">
        <v>12</v>
      </c>
      <c r="B207" s="35">
        <v>1</v>
      </c>
      <c r="C207" s="97">
        <v>1</v>
      </c>
      <c r="D207" s="36">
        <v>2</v>
      </c>
      <c r="E207" s="97">
        <v>1</v>
      </c>
      <c r="F207" s="79">
        <v>4</v>
      </c>
      <c r="G207" s="37">
        <f>POWER(PRODUCT(B207:F207),(1/5))</f>
        <v>1.515716566510398</v>
      </c>
      <c r="H207" s="37">
        <f>G207/$G$212</f>
        <v>0.28579925711215937</v>
      </c>
      <c r="I207" s="87"/>
      <c r="J207" s="76" t="s">
        <v>9</v>
      </c>
      <c r="K207" s="29">
        <f>((((B212*H207)+(C212*H208))+(D212*H209))+(+E212*H210))+(F212*H211)</f>
        <v>5.1564600221059944</v>
      </c>
      <c r="M207" s="1"/>
    </row>
    <row r="208" spans="1:13" ht="15" x14ac:dyDescent="0.25">
      <c r="A208" s="60" t="s">
        <v>13</v>
      </c>
      <c r="B208" s="36">
        <f>1/C207</f>
        <v>1</v>
      </c>
      <c r="C208" s="71">
        <v>1</v>
      </c>
      <c r="D208" s="79">
        <v>2</v>
      </c>
      <c r="E208" s="36">
        <v>1</v>
      </c>
      <c r="F208" s="78">
        <v>1</v>
      </c>
      <c r="G208" s="37">
        <f>POWER(PRODUCT(B208:F208),(1/5))</f>
        <v>1.1486983549970351</v>
      </c>
      <c r="H208" s="37">
        <f>G208/$G$212</f>
        <v>0.21659533435063236</v>
      </c>
      <c r="I208" s="87"/>
      <c r="J208" s="76" t="s">
        <v>10</v>
      </c>
      <c r="K208" s="29">
        <f>(K207-K206)/(K206-1)</f>
        <v>3.9115005526498603E-2</v>
      </c>
      <c r="M208" s="1"/>
    </row>
    <row r="209" spans="1:13" ht="15" x14ac:dyDescent="0.25">
      <c r="A209" s="60" t="s">
        <v>14</v>
      </c>
      <c r="B209" s="36">
        <f>1/D207</f>
        <v>0.5</v>
      </c>
      <c r="C209" s="36">
        <f>1/D208</f>
        <v>0.5</v>
      </c>
      <c r="D209" s="71">
        <v>1</v>
      </c>
      <c r="E209" s="91">
        <v>0.5</v>
      </c>
      <c r="F209" s="79">
        <v>1</v>
      </c>
      <c r="G209" s="37">
        <f>POWER(PRODUCT(B209:F209),(1/5))</f>
        <v>0.6597539553864471</v>
      </c>
      <c r="H209" s="37">
        <f>G209/$G$212</f>
        <v>0.12440135213430208</v>
      </c>
      <c r="I209" s="87"/>
      <c r="J209" s="76" t="s">
        <v>11</v>
      </c>
      <c r="K209" s="29">
        <f>K208/1.12</f>
        <v>3.4924112077230896E-2</v>
      </c>
      <c r="M209" s="1"/>
    </row>
    <row r="210" spans="1:13" ht="15" x14ac:dyDescent="0.25">
      <c r="A210" s="60" t="s">
        <v>15</v>
      </c>
      <c r="B210" s="36">
        <f>1/E207</f>
        <v>1</v>
      </c>
      <c r="C210" s="36">
        <f>1/E208</f>
        <v>1</v>
      </c>
      <c r="D210" s="36">
        <f>1/E209</f>
        <v>2</v>
      </c>
      <c r="E210" s="71">
        <v>1</v>
      </c>
      <c r="F210" s="79">
        <v>2</v>
      </c>
      <c r="G210" s="37">
        <f>POWER(PRODUCT(B210:F210),(1/5))</f>
        <v>1.3195079107728942</v>
      </c>
      <c r="H210" s="37">
        <f>G210/$G$212</f>
        <v>0.24880270426860415</v>
      </c>
      <c r="I210" s="87"/>
      <c r="J210" s="1"/>
      <c r="K210" s="12"/>
      <c r="L210" s="1"/>
      <c r="M210" s="1"/>
    </row>
    <row r="211" spans="1:13" ht="15" x14ac:dyDescent="0.25">
      <c r="A211" s="60" t="s">
        <v>16</v>
      </c>
      <c r="B211" s="36">
        <f>1/F207</f>
        <v>0.25</v>
      </c>
      <c r="C211" s="36">
        <f>1/F208</f>
        <v>1</v>
      </c>
      <c r="D211" s="36">
        <f>1/F209</f>
        <v>1</v>
      </c>
      <c r="E211" s="36">
        <f>1/F210</f>
        <v>0.5</v>
      </c>
      <c r="F211" s="77">
        <v>1</v>
      </c>
      <c r="G211" s="37">
        <f>POWER(PRODUCT(B211:F211),(1/5))</f>
        <v>0.6597539553864471</v>
      </c>
      <c r="H211" s="37">
        <f>G211/$G$212</f>
        <v>0.12440135213430208</v>
      </c>
      <c r="I211" s="87"/>
      <c r="J211" s="1"/>
      <c r="K211" s="12"/>
      <c r="L211" s="1"/>
      <c r="M211" s="1"/>
    </row>
    <row r="212" spans="1:13" ht="15" x14ac:dyDescent="0.25">
      <c r="A212" s="1"/>
      <c r="B212" s="31">
        <f t="shared" ref="B212:G212" si="4">SUM(B207:B211)</f>
        <v>3.75</v>
      </c>
      <c r="C212" s="31">
        <f t="shared" si="4"/>
        <v>4.5</v>
      </c>
      <c r="D212" s="31">
        <f t="shared" si="4"/>
        <v>8</v>
      </c>
      <c r="E212" s="31">
        <f t="shared" si="4"/>
        <v>4</v>
      </c>
      <c r="F212" s="32">
        <f t="shared" si="4"/>
        <v>9</v>
      </c>
      <c r="G212" s="38">
        <f t="shared" si="4"/>
        <v>5.3034307430532213</v>
      </c>
      <c r="H212" s="92"/>
      <c r="I212" s="1"/>
      <c r="J212" s="1"/>
      <c r="K212" s="12"/>
      <c r="L212" s="1"/>
      <c r="M212" s="1"/>
    </row>
    <row r="213" spans="1:13" ht="15" x14ac:dyDescent="0.25">
      <c r="A213" s="74" t="s">
        <v>1</v>
      </c>
      <c r="B213" s="69"/>
      <c r="C213" s="1"/>
      <c r="D213" s="1"/>
      <c r="E213" s="1"/>
      <c r="F213" s="1"/>
      <c r="G213" s="1"/>
      <c r="H213" s="1"/>
      <c r="I213" s="1"/>
      <c r="J213" s="1"/>
      <c r="K213" s="12"/>
      <c r="L213" s="1"/>
      <c r="M213" s="1"/>
    </row>
    <row r="214" spans="1:13" ht="15" x14ac:dyDescent="0.25">
      <c r="A214" s="1"/>
      <c r="B214" s="53" t="s">
        <v>17</v>
      </c>
      <c r="C214" s="53" t="s">
        <v>18</v>
      </c>
      <c r="D214" s="53" t="s">
        <v>19</v>
      </c>
      <c r="E214" s="53" t="s">
        <v>6</v>
      </c>
      <c r="F214" s="53" t="s">
        <v>7</v>
      </c>
      <c r="G214" s="1"/>
      <c r="H214" s="1"/>
      <c r="J214" s="61" t="s">
        <v>8</v>
      </c>
      <c r="K214" s="29">
        <v>3</v>
      </c>
      <c r="L214" s="1"/>
      <c r="M214" s="1"/>
    </row>
    <row r="215" spans="1:13" ht="15" x14ac:dyDescent="0.25">
      <c r="A215" s="58" t="s">
        <v>17</v>
      </c>
      <c r="B215" s="35">
        <v>1</v>
      </c>
      <c r="C215" s="79">
        <v>2</v>
      </c>
      <c r="D215" s="36">
        <v>2</v>
      </c>
      <c r="E215" s="37">
        <f>POWER(PRODUCT(B215:D215),(1/3))</f>
        <v>1.5874010519681994</v>
      </c>
      <c r="F215" s="37">
        <f>E215/$E$218</f>
        <v>0.5</v>
      </c>
      <c r="G215" s="87"/>
      <c r="H215" s="1"/>
      <c r="J215" s="76" t="s">
        <v>9</v>
      </c>
      <c r="K215" s="29">
        <f>((B218*F215)+(C218*F216))+(D218*F217)</f>
        <v>3</v>
      </c>
      <c r="L215" s="1"/>
      <c r="M215" s="1"/>
    </row>
    <row r="216" spans="1:13" ht="15" x14ac:dyDescent="0.25">
      <c r="A216" s="60" t="s">
        <v>18</v>
      </c>
      <c r="B216" s="36">
        <f>1/C215</f>
        <v>0.5</v>
      </c>
      <c r="C216" s="77">
        <v>1</v>
      </c>
      <c r="D216" s="36">
        <v>1</v>
      </c>
      <c r="E216" s="37">
        <f>POWER(PRODUCT(B216:D216),(1/3))</f>
        <v>0.79370052598409979</v>
      </c>
      <c r="F216" s="37">
        <f>E216/$E$218</f>
        <v>0.25000000000000006</v>
      </c>
      <c r="G216" s="87"/>
      <c r="H216" s="1"/>
      <c r="J216" s="76" t="s">
        <v>10</v>
      </c>
      <c r="K216" s="29">
        <f>(K215-K214)/(K214-1)</f>
        <v>0</v>
      </c>
      <c r="L216" s="1"/>
      <c r="M216" s="1"/>
    </row>
    <row r="217" spans="1:13" ht="15" x14ac:dyDescent="0.25">
      <c r="A217" s="60" t="s">
        <v>19</v>
      </c>
      <c r="B217" s="36">
        <f>1/D215</f>
        <v>0.5</v>
      </c>
      <c r="C217" s="36">
        <f>1/D216</f>
        <v>1</v>
      </c>
      <c r="D217" s="89">
        <v>1</v>
      </c>
      <c r="E217" s="37">
        <f>POWER(PRODUCT(B217:D217),(1/3))</f>
        <v>0.79370052598409979</v>
      </c>
      <c r="F217" s="37">
        <f>E217/$E$218</f>
        <v>0.25000000000000006</v>
      </c>
      <c r="G217" s="87"/>
      <c r="H217" s="1"/>
      <c r="J217" s="76" t="s">
        <v>11</v>
      </c>
      <c r="K217" s="29">
        <f>K216/0.58</f>
        <v>0</v>
      </c>
      <c r="L217" s="1"/>
      <c r="M217" s="1"/>
    </row>
    <row r="218" spans="1:13" ht="15" x14ac:dyDescent="0.25">
      <c r="A218" s="1"/>
      <c r="B218" s="39">
        <f>SUM(B215:B217)</f>
        <v>2</v>
      </c>
      <c r="C218" s="39">
        <f>SUM(C215:C217)</f>
        <v>4</v>
      </c>
      <c r="D218" s="39">
        <f>SUM(D215:D217)</f>
        <v>4</v>
      </c>
      <c r="E218" s="40">
        <f>SUM(E215:E217)</f>
        <v>3.1748021039363987</v>
      </c>
      <c r="F218" s="21"/>
      <c r="G218" s="1"/>
      <c r="H218" s="1"/>
      <c r="J218" s="1"/>
      <c r="K218" s="12"/>
      <c r="L218" s="1"/>
      <c r="M218" s="1"/>
    </row>
    <row r="219" spans="1:13" ht="15" x14ac:dyDescent="0.25">
      <c r="A219" s="74" t="s">
        <v>20</v>
      </c>
      <c r="B219" s="69"/>
      <c r="C219" s="1"/>
      <c r="D219" s="1"/>
      <c r="E219" s="1"/>
      <c r="F219" s="1"/>
      <c r="G219" s="1"/>
      <c r="H219" s="1"/>
      <c r="J219" s="1"/>
      <c r="K219" s="12"/>
      <c r="L219" s="1"/>
      <c r="M219" s="1"/>
    </row>
    <row r="220" spans="1:13" ht="15" x14ac:dyDescent="0.25">
      <c r="A220" s="1"/>
      <c r="B220" s="53" t="s">
        <v>21</v>
      </c>
      <c r="C220" s="53" t="s">
        <v>22</v>
      </c>
      <c r="D220" s="53" t="s">
        <v>23</v>
      </c>
      <c r="E220" s="53" t="s">
        <v>6</v>
      </c>
      <c r="F220" s="53" t="s">
        <v>7</v>
      </c>
      <c r="G220" s="1"/>
      <c r="H220" s="1"/>
      <c r="J220" s="61" t="s">
        <v>8</v>
      </c>
      <c r="K220" s="29">
        <v>3</v>
      </c>
      <c r="L220" s="1"/>
      <c r="M220" s="1"/>
    </row>
    <row r="221" spans="1:13" ht="15" x14ac:dyDescent="0.25">
      <c r="A221" s="54" t="s">
        <v>21</v>
      </c>
      <c r="B221" s="35">
        <v>1</v>
      </c>
      <c r="C221" s="79">
        <v>1</v>
      </c>
      <c r="D221" s="36">
        <f>1/3</f>
        <v>0.33333333333333331</v>
      </c>
      <c r="E221" s="37">
        <f>POWER(PRODUCT(B221:D221),(1/3))</f>
        <v>0.69336127435063466</v>
      </c>
      <c r="F221" s="37">
        <f>E221/$E$224</f>
        <v>0.2</v>
      </c>
      <c r="G221" s="87"/>
      <c r="H221" s="1"/>
      <c r="J221" s="76" t="s">
        <v>9</v>
      </c>
      <c r="K221" s="29">
        <f>((B224*F221)+(C224*F222))+(D224*F223)</f>
        <v>3</v>
      </c>
      <c r="L221" s="1"/>
      <c r="M221" s="1"/>
    </row>
    <row r="222" spans="1:13" ht="15" x14ac:dyDescent="0.25">
      <c r="A222" s="80" t="s">
        <v>22</v>
      </c>
      <c r="B222" s="36">
        <f>1/C221</f>
        <v>1</v>
      </c>
      <c r="C222" s="77">
        <v>1</v>
      </c>
      <c r="D222" s="36">
        <f>1/3</f>
        <v>0.33333333333333331</v>
      </c>
      <c r="E222" s="37">
        <f>POWER(PRODUCT(B222:D222),(1/3))</f>
        <v>0.69336127435063466</v>
      </c>
      <c r="F222" s="37">
        <f>E222/$E$224</f>
        <v>0.2</v>
      </c>
      <c r="G222" s="87"/>
      <c r="H222" s="1"/>
      <c r="J222" s="76" t="s">
        <v>10</v>
      </c>
      <c r="K222" s="29">
        <f>(K221-K220)/(K220-1)</f>
        <v>0</v>
      </c>
      <c r="L222" s="1"/>
      <c r="M222" s="1"/>
    </row>
    <row r="223" spans="1:13" ht="15" x14ac:dyDescent="0.25">
      <c r="A223" s="80" t="s">
        <v>23</v>
      </c>
      <c r="B223" s="36">
        <f>1/D221</f>
        <v>3</v>
      </c>
      <c r="C223" s="36">
        <f>1/D222</f>
        <v>3</v>
      </c>
      <c r="D223" s="89">
        <v>1</v>
      </c>
      <c r="E223" s="37">
        <f>POWER(PRODUCT(B223:D223),(1/3))</f>
        <v>2.0800838230519041</v>
      </c>
      <c r="F223" s="37">
        <f>E223/$E$224</f>
        <v>0.60000000000000009</v>
      </c>
      <c r="G223" s="87"/>
      <c r="H223" s="1"/>
      <c r="J223" s="76" t="s">
        <v>11</v>
      </c>
      <c r="K223" s="29">
        <f>K222/0.58</f>
        <v>0</v>
      </c>
      <c r="L223" s="1"/>
      <c r="M223" s="1"/>
    </row>
    <row r="224" spans="1:13" ht="15" x14ac:dyDescent="0.25">
      <c r="A224" s="1"/>
      <c r="B224" s="39">
        <f>SUM(B221:B223)</f>
        <v>5</v>
      </c>
      <c r="C224" s="39">
        <f>SUM(C221:C223)</f>
        <v>5</v>
      </c>
      <c r="D224" s="39">
        <f>SUM(D221:D223)</f>
        <v>1.6666666666666665</v>
      </c>
      <c r="E224" s="40">
        <f>SUM(E221:E223)</f>
        <v>3.4668063717531732</v>
      </c>
      <c r="F224" s="21"/>
      <c r="G224" s="1"/>
      <c r="H224" s="1"/>
      <c r="I224" s="1"/>
      <c r="J224" s="1"/>
      <c r="K224" s="12"/>
      <c r="L224" s="1"/>
      <c r="M224" s="1"/>
    </row>
    <row r="225" spans="1:13" ht="15" x14ac:dyDescent="0.25">
      <c r="A225" s="74" t="s">
        <v>3</v>
      </c>
      <c r="B225" s="69"/>
      <c r="C225" s="1"/>
      <c r="D225" s="1"/>
      <c r="E225" s="1"/>
      <c r="F225" s="1"/>
      <c r="G225" s="1"/>
      <c r="H225" s="1"/>
      <c r="I225" s="1"/>
      <c r="J225" s="1"/>
      <c r="K225" s="12"/>
      <c r="L225" s="1"/>
      <c r="M225" s="1"/>
    </row>
    <row r="226" spans="1:13" ht="15" x14ac:dyDescent="0.25">
      <c r="A226" s="1"/>
      <c r="B226" s="53" t="s">
        <v>24</v>
      </c>
      <c r="C226" s="53" t="s">
        <v>25</v>
      </c>
      <c r="D226" s="53" t="s">
        <v>6</v>
      </c>
      <c r="E226" s="53" t="s">
        <v>7</v>
      </c>
      <c r="F226" s="1"/>
      <c r="G226" s="1"/>
      <c r="J226" s="61" t="s">
        <v>8</v>
      </c>
      <c r="K226" s="29">
        <v>2</v>
      </c>
      <c r="L226" s="1"/>
      <c r="M226" s="1"/>
    </row>
    <row r="227" spans="1:13" ht="15" x14ac:dyDescent="0.25">
      <c r="A227" s="54" t="s">
        <v>24</v>
      </c>
      <c r="B227" s="35">
        <v>1</v>
      </c>
      <c r="C227" s="98">
        <v>1</v>
      </c>
      <c r="D227" s="37">
        <f>POWER(PRODUCT(B227:C227),(1/2))</f>
        <v>1</v>
      </c>
      <c r="E227" s="37">
        <f>D227/$D$229</f>
        <v>0.5</v>
      </c>
      <c r="F227" s="87"/>
      <c r="G227" s="1"/>
      <c r="J227" s="76" t="s">
        <v>9</v>
      </c>
      <c r="K227" s="29">
        <f>(B229*E227)+(C229*E228)</f>
        <v>2</v>
      </c>
      <c r="L227" s="1"/>
      <c r="M227" s="1"/>
    </row>
    <row r="228" spans="1:13" ht="15" x14ac:dyDescent="0.25">
      <c r="A228" s="80" t="s">
        <v>25</v>
      </c>
      <c r="B228" s="36">
        <f>1/C227</f>
        <v>1</v>
      </c>
      <c r="C228" s="77">
        <v>1</v>
      </c>
      <c r="D228" s="37">
        <f>POWER(PRODUCT(B228:C228),(1/2))</f>
        <v>1</v>
      </c>
      <c r="E228" s="37">
        <f>D228/$D$229</f>
        <v>0.5</v>
      </c>
      <c r="F228" s="87"/>
      <c r="G228" s="1"/>
      <c r="J228" s="76" t="s">
        <v>10</v>
      </c>
      <c r="K228" s="29">
        <f>(K227-K226)/(K226-1)</f>
        <v>0</v>
      </c>
      <c r="L228" s="1"/>
      <c r="M228" s="1"/>
    </row>
    <row r="229" spans="1:13" ht="15" x14ac:dyDescent="0.25">
      <c r="A229" s="1"/>
      <c r="B229" s="39">
        <f>SUM(B227:B228)</f>
        <v>2</v>
      </c>
      <c r="C229" s="39">
        <f>SUM(C227:C228)</f>
        <v>2</v>
      </c>
      <c r="D229" s="40">
        <f>SUM(D227:D228)</f>
        <v>2</v>
      </c>
      <c r="E229" s="21"/>
      <c r="F229" s="1"/>
      <c r="G229" s="1"/>
      <c r="J229" s="76" t="s">
        <v>11</v>
      </c>
      <c r="K229" s="29">
        <f>K228/0.3</f>
        <v>0</v>
      </c>
      <c r="L229" s="1"/>
      <c r="M229" s="1"/>
    </row>
    <row r="230" spans="1:13" ht="15" x14ac:dyDescent="0.25">
      <c r="A230" s="74" t="s">
        <v>4</v>
      </c>
      <c r="B230" s="69"/>
      <c r="C230" s="1"/>
      <c r="D230" s="1"/>
      <c r="E230" s="1"/>
      <c r="F230" s="1"/>
      <c r="G230" s="9"/>
      <c r="H230" s="9"/>
      <c r="I230" s="9"/>
      <c r="J230" s="9"/>
      <c r="K230" s="13"/>
      <c r="L230" s="9"/>
      <c r="M230" s="1"/>
    </row>
    <row r="231" spans="1:13" ht="15" x14ac:dyDescent="0.25">
      <c r="A231" s="1"/>
      <c r="B231" s="53" t="s">
        <v>26</v>
      </c>
      <c r="C231" s="53" t="s">
        <v>27</v>
      </c>
      <c r="D231" s="53" t="s">
        <v>28</v>
      </c>
      <c r="E231" s="53" t="s">
        <v>6</v>
      </c>
      <c r="F231" s="53" t="s">
        <v>7</v>
      </c>
      <c r="G231" s="9"/>
      <c r="H231" s="9"/>
      <c r="J231" s="61" t="s">
        <v>8</v>
      </c>
      <c r="K231" s="28">
        <v>3</v>
      </c>
      <c r="L231" s="1"/>
      <c r="M231" s="1"/>
    </row>
    <row r="232" spans="1:13" ht="15" x14ac:dyDescent="0.25">
      <c r="A232" s="54" t="s">
        <v>26</v>
      </c>
      <c r="B232" s="84">
        <v>1</v>
      </c>
      <c r="C232" s="36">
        <f>1/2</f>
        <v>0.5</v>
      </c>
      <c r="D232" s="78">
        <v>1</v>
      </c>
      <c r="E232" s="42">
        <f>POWER(PRODUCT(B232:D232),(1/3))</f>
        <v>0.79370052598409979</v>
      </c>
      <c r="F232" s="42">
        <f>E232/$E$235</f>
        <v>0.2318280093083816</v>
      </c>
      <c r="G232" s="88"/>
      <c r="H232" s="9"/>
      <c r="J232" s="76" t="s">
        <v>9</v>
      </c>
      <c r="K232" s="28">
        <f>((B235*F232)+(C235*F233))+(D235*F234)</f>
        <v>3.0536215758789726</v>
      </c>
      <c r="L232" s="9"/>
      <c r="M232" s="1"/>
    </row>
    <row r="233" spans="1:13" ht="15" x14ac:dyDescent="0.25">
      <c r="A233" s="80" t="s">
        <v>27</v>
      </c>
      <c r="B233" s="36">
        <f>1/C232</f>
        <v>2</v>
      </c>
      <c r="C233" s="93">
        <v>1</v>
      </c>
      <c r="D233" s="79">
        <v>4</v>
      </c>
      <c r="E233" s="42">
        <f>POWER(PRODUCT(B233:D233),(1/3))</f>
        <v>1.9999999999999998</v>
      </c>
      <c r="F233" s="42">
        <f>E233/$E$235</f>
        <v>0.58416997776570911</v>
      </c>
      <c r="G233" s="88"/>
      <c r="H233" s="9"/>
      <c r="J233" s="76" t="s">
        <v>10</v>
      </c>
      <c r="K233" s="28">
        <f>(K232-K231)/(K231-1)</f>
        <v>2.6810787939486325E-2</v>
      </c>
      <c r="L233" s="9"/>
      <c r="M233" s="1"/>
    </row>
    <row r="234" spans="1:13" ht="15" x14ac:dyDescent="0.25">
      <c r="A234" s="80" t="s">
        <v>28</v>
      </c>
      <c r="B234" s="36">
        <f>1/D232</f>
        <v>1</v>
      </c>
      <c r="C234" s="36">
        <f>1/D233</f>
        <v>0.25</v>
      </c>
      <c r="D234" s="77">
        <v>1</v>
      </c>
      <c r="E234" s="42">
        <f>POWER(PRODUCT(B234:D234),(1/3))</f>
        <v>0.6299605249474366</v>
      </c>
      <c r="F234" s="42">
        <f>E234/$E$235</f>
        <v>0.18400201292590926</v>
      </c>
      <c r="G234" s="87"/>
      <c r="H234" s="1"/>
      <c r="J234" s="76" t="s">
        <v>11</v>
      </c>
      <c r="K234" s="29">
        <f>K233/0.58</f>
        <v>4.622549644739022E-2</v>
      </c>
      <c r="L234" s="1"/>
      <c r="M234" s="1"/>
    </row>
    <row r="235" spans="1:13" ht="15" x14ac:dyDescent="0.25">
      <c r="A235" s="1"/>
      <c r="B235" s="39">
        <f>SUM(B232:B234)</f>
        <v>4</v>
      </c>
      <c r="C235" s="39">
        <f>SUM(C232:C234)</f>
        <v>1.75</v>
      </c>
      <c r="D235" s="39">
        <f>SUM(D232:D234)</f>
        <v>6</v>
      </c>
      <c r="E235" s="40">
        <f>SUM(E232:E234)</f>
        <v>3.4236610509315364</v>
      </c>
      <c r="F235" s="21"/>
      <c r="G235" s="1"/>
      <c r="H235" s="1"/>
      <c r="I235" s="1"/>
      <c r="J235" s="1"/>
      <c r="K235" s="12"/>
      <c r="L235" s="1"/>
      <c r="M235" s="1"/>
    </row>
  </sheetData>
  <mergeCells count="6">
    <mergeCell ref="A201:E203"/>
    <mergeCell ref="A120:E122"/>
    <mergeCell ref="A161:E163"/>
    <mergeCell ref="A80:E82"/>
    <mergeCell ref="A1:E3"/>
    <mergeCell ref="A40:E42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Рачина-хуечина</dc:creator>
  <cp:lastModifiedBy>Трофимов Владислав</cp:lastModifiedBy>
  <dcterms:created xsi:type="dcterms:W3CDTF">2014-04-27T20:06:09Z</dcterms:created>
  <dcterms:modified xsi:type="dcterms:W3CDTF">2015-03-19T07:46:22Z</dcterms:modified>
</cp:coreProperties>
</file>