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GitHub\Mach-24\Mechanical\CAD\6. Tracking Groundstation\"/>
    </mc:Choice>
  </mc:AlternateContent>
  <xr:revisionPtr revIDLastSave="0" documentId="13_ncr:1_{B4DDCB97-5C15-4499-97BE-E94E47F31F8E}" xr6:coauthVersionLast="47" xr6:coauthVersionMax="47" xr10:uidLastSave="{00000000-0000-0000-0000-000000000000}"/>
  <bookViews>
    <workbookView xWindow="-28920" yWindow="-120" windowWidth="29040" windowHeight="15720" xr2:uid="{24A03BD6-BAC8-4676-9064-D606CAC23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O14" i="1" s="1"/>
  <c r="L13" i="1"/>
  <c r="O13" i="1" s="1"/>
  <c r="L11" i="1"/>
  <c r="O11" i="1" s="1"/>
  <c r="L10" i="1"/>
  <c r="O10" i="1" s="1"/>
  <c r="J14" i="1"/>
  <c r="J13" i="1"/>
  <c r="J11" i="1"/>
  <c r="J10" i="1"/>
  <c r="J8" i="1"/>
  <c r="J7" i="1"/>
  <c r="E13" i="1"/>
  <c r="E10" i="1"/>
  <c r="E7" i="1"/>
  <c r="L8" i="1" l="1"/>
  <c r="O8" i="1" s="1"/>
  <c r="L7" i="1"/>
  <c r="O7" i="1" s="1"/>
  <c r="I3" i="1" s="1"/>
</calcChain>
</file>

<file path=xl/sharedStrings.xml><?xml version="1.0" encoding="utf-8"?>
<sst xmlns="http://schemas.openxmlformats.org/spreadsheetml/2006/main" count="38" uniqueCount="18">
  <si>
    <t>Motor Input:</t>
  </si>
  <si>
    <t>Input</t>
  </si>
  <si>
    <t>Sun</t>
  </si>
  <si>
    <t>Output</t>
  </si>
  <si>
    <t>Ring</t>
  </si>
  <si>
    <t>Planet</t>
  </si>
  <si>
    <t>w</t>
  </si>
  <si>
    <t>T</t>
  </si>
  <si>
    <t>Nm</t>
  </si>
  <si>
    <t>Antenna Output</t>
  </si>
  <si>
    <t>Ns</t>
  </si>
  <si>
    <t>Nr</t>
  </si>
  <si>
    <t>Nc</t>
  </si>
  <si>
    <t>Tr</t>
  </si>
  <si>
    <t>Tc</t>
  </si>
  <si>
    <t>Ts</t>
  </si>
  <si>
    <t>Gear Teeth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</si>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</sst>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9C1-4189-4BEC-BB88-B1CCA3F30E54}">
  <dimension ref="B2:O14"/>
  <sheetViews>
    <sheetView tabSelected="1" workbookViewId="0">
      <selection activeCell="O8" sqref="O8"/>
    </sheetView>
  </sheetViews>
  <sheetFormatPr defaultRowHeight="14.4" x14ac:dyDescent="0.3"/>
  <cols>
    <col min="1" max="1" width="8.88671875" customWidth="1"/>
    <col min="2" max="2" width="11.44140625" bestFit="1" customWidth="1"/>
    <col min="3" max="3" width="6.109375" bestFit="1" customWidth="1"/>
    <col min="4" max="4" width="5" bestFit="1" customWidth="1"/>
    <col min="5" max="5" width="3.88671875" bestFit="1" customWidth="1"/>
    <col min="6" max="6" width="2.21875" customWidth="1"/>
    <col min="7" max="7" width="14" bestFit="1" customWidth="1"/>
    <col min="8" max="8" width="6.109375" bestFit="1" customWidth="1"/>
    <col min="9" max="9" width="5" bestFit="1" customWidth="1"/>
    <col min="10" max="10" width="10" bestFit="1" customWidth="1"/>
    <col min="11" max="11" width="6.109375" bestFit="1" customWidth="1"/>
    <col min="12" max="12" width="6.6640625" bestFit="1" customWidth="1"/>
    <col min="13" max="13" width="2.21875" customWidth="1"/>
    <col min="14" max="14" width="3.88671875" bestFit="1" customWidth="1"/>
    <col min="15" max="15" width="6" bestFit="1" customWidth="1"/>
    <col min="16" max="16" width="8.88671875" customWidth="1"/>
  </cols>
  <sheetData>
    <row r="2" spans="2:15" x14ac:dyDescent="0.3">
      <c r="B2" t="s">
        <v>0</v>
      </c>
      <c r="C2" t="s">
        <v>6</v>
      </c>
      <c r="G2" t="s">
        <v>9</v>
      </c>
      <c r="H2" t="s">
        <v>6</v>
      </c>
      <c r="J2" t="s">
        <v>16</v>
      </c>
      <c r="K2" t="s">
        <v>2</v>
      </c>
      <c r="L2">
        <v>20</v>
      </c>
    </row>
    <row r="3" spans="2:15" x14ac:dyDescent="0.3">
      <c r="C3" t="s">
        <v>7</v>
      </c>
      <c r="D3">
        <v>0.42</v>
      </c>
      <c r="E3" t="s">
        <v>8</v>
      </c>
      <c r="H3" t="s">
        <v>7</v>
      </c>
      <c r="I3">
        <f>LARGE(O7:O14,1)</f>
        <v>1.6800000000000002</v>
      </c>
      <c r="K3" t="s">
        <v>4</v>
      </c>
      <c r="L3">
        <v>60</v>
      </c>
    </row>
    <row r="4" spans="2:15" x14ac:dyDescent="0.3">
      <c r="K4" t="s">
        <v>5</v>
      </c>
      <c r="L4">
        <v>20</v>
      </c>
    </row>
    <row r="7" spans="2:15" x14ac:dyDescent="0.3">
      <c r="B7" t="s">
        <v>1</v>
      </c>
      <c r="C7" t="s">
        <v>2</v>
      </c>
      <c r="D7" t="s">
        <v>10</v>
      </c>
      <c r="E7">
        <f>L2</f>
        <v>20</v>
      </c>
      <c r="G7" t="s">
        <v>3</v>
      </c>
      <c r="H7" t="s">
        <v>4</v>
      </c>
      <c r="I7" t="s">
        <v>11</v>
      </c>
      <c r="J7">
        <f>L3</f>
        <v>60</v>
      </c>
      <c r="K7" t="s">
        <v>13</v>
      </c>
      <c r="L7">
        <f>E7/(J7+J8)</f>
        <v>0.25</v>
      </c>
      <c r="N7" t="s">
        <v>17</v>
      </c>
      <c r="O7">
        <f>ABS(L7)</f>
        <v>0.25</v>
      </c>
    </row>
    <row r="8" spans="2:15" x14ac:dyDescent="0.3">
      <c r="H8" t="s">
        <v>5</v>
      </c>
      <c r="I8" t="s">
        <v>12</v>
      </c>
      <c r="J8">
        <f>L4</f>
        <v>20</v>
      </c>
      <c r="K8" t="s">
        <v>14</v>
      </c>
      <c r="L8">
        <f>-D3*(J7+E7)/E7</f>
        <v>-1.6800000000000002</v>
      </c>
      <c r="O8">
        <f t="shared" ref="O8:O14" si="0">ABS(L8)</f>
        <v>1.6800000000000002</v>
      </c>
    </row>
    <row r="10" spans="2:15" x14ac:dyDescent="0.3">
      <c r="C10" t="s">
        <v>4</v>
      </c>
      <c r="D10" t="s">
        <v>11</v>
      </c>
      <c r="E10">
        <f>L3</f>
        <v>60</v>
      </c>
      <c r="H10" t="s">
        <v>2</v>
      </c>
      <c r="I10" t="s">
        <v>10</v>
      </c>
      <c r="J10">
        <f>L2</f>
        <v>20</v>
      </c>
      <c r="K10" t="s">
        <v>15</v>
      </c>
      <c r="L10">
        <f>D3*L2/L3</f>
        <v>0.14000000000000001</v>
      </c>
      <c r="O10">
        <f t="shared" si="0"/>
        <v>0.14000000000000001</v>
      </c>
    </row>
    <row r="11" spans="2:15" x14ac:dyDescent="0.3">
      <c r="H11" t="s">
        <v>5</v>
      </c>
      <c r="I11" t="s">
        <v>12</v>
      </c>
      <c r="J11">
        <f>L4</f>
        <v>20</v>
      </c>
      <c r="K11" t="s">
        <v>14</v>
      </c>
      <c r="L11">
        <f>-D3*(L3+L2)/L3</f>
        <v>-0.56000000000000005</v>
      </c>
      <c r="O11">
        <f t="shared" si="0"/>
        <v>0.56000000000000005</v>
      </c>
    </row>
    <row r="13" spans="2:15" x14ac:dyDescent="0.3">
      <c r="C13" t="s">
        <v>5</v>
      </c>
      <c r="D13" t="s">
        <v>12</v>
      </c>
      <c r="E13">
        <f>L4</f>
        <v>20</v>
      </c>
      <c r="H13" t="s">
        <v>2</v>
      </c>
      <c r="I13" t="s">
        <v>10</v>
      </c>
      <c r="J13">
        <f>L2</f>
        <v>20</v>
      </c>
      <c r="K13" t="s">
        <v>15</v>
      </c>
      <c r="L13">
        <f>-D3*L2/(L3+L2)</f>
        <v>-0.10500000000000001</v>
      </c>
      <c r="O13">
        <f t="shared" si="0"/>
        <v>0.10500000000000001</v>
      </c>
    </row>
    <row r="14" spans="2:15" x14ac:dyDescent="0.3">
      <c r="H14" t="s">
        <v>4</v>
      </c>
      <c r="I14" t="s">
        <v>11</v>
      </c>
      <c r="J14">
        <f>L3</f>
        <v>60</v>
      </c>
      <c r="K14" t="s">
        <v>13</v>
      </c>
      <c r="L14">
        <f>-D3*L3/(L3+L2)</f>
        <v>-0.315</v>
      </c>
      <c r="O14">
        <f t="shared" si="0"/>
        <v>0.315</v>
      </c>
    </row>
  </sheetData>
  <conditionalFormatting sqref="O7:O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Norrie (Student)</dc:creator>
  <cp:lastModifiedBy>Matthew Norrie (Student)</cp:lastModifiedBy>
  <dcterms:created xsi:type="dcterms:W3CDTF">2024-01-30T18:16:36Z</dcterms:created>
  <dcterms:modified xsi:type="dcterms:W3CDTF">2024-02-16T21:15:46Z</dcterms:modified>
</cp:coreProperties>
</file>