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ila\TGRP\Competitive Tracker\competitive-tracker\rate-scanner\Archive\"/>
    </mc:Choice>
  </mc:AlternateContent>
  <xr:revisionPtr revIDLastSave="0" documentId="8_{A03D8AFE-A8D2-4E6C-B6C4-E4091F842ACD}" xr6:coauthVersionLast="44" xr6:coauthVersionMax="44" xr10:uidLastSave="{00000000-0000-0000-0000-000000000000}"/>
  <bookViews>
    <workbookView xWindow="-120" yWindow="-120" windowWidth="20730" windowHeight="11160" xr2:uid="{175957B2-09D1-4275-989E-B91121C58BB4}"/>
  </bookViews>
  <sheets>
    <sheet name="Retail_Report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1" i="2" l="1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<sst xmlns="http://schemas.openxmlformats.org/spreadsheetml/2006/main" count="65" uniqueCount="54">
  <si>
    <t>CDN Retail Accounts</t>
  </si>
  <si>
    <t>Market Comparative (Jul 18, 2018)</t>
  </si>
  <si>
    <t>CIBC</t>
  </si>
  <si>
    <t>TDCT</t>
  </si>
  <si>
    <t>BMO</t>
  </si>
  <si>
    <t xml:space="preserve">BMO </t>
  </si>
  <si>
    <t>BNS</t>
  </si>
  <si>
    <t>RBC</t>
  </si>
  <si>
    <t>Tangerine</t>
  </si>
  <si>
    <t>Simplii</t>
  </si>
  <si>
    <t>ICICI</t>
  </si>
  <si>
    <t>National Bank</t>
  </si>
  <si>
    <t xml:space="preserve">Manulife </t>
  </si>
  <si>
    <t>HSBC</t>
  </si>
  <si>
    <t>CDN TIRE</t>
  </si>
  <si>
    <t xml:space="preserve">Meridian Credit </t>
  </si>
  <si>
    <t>EQ Bank</t>
  </si>
  <si>
    <t>eAdvantage Savings Account</t>
  </si>
  <si>
    <t>Bonus Savings Account</t>
  </si>
  <si>
    <t>Premium Growth Account</t>
  </si>
  <si>
    <t>Everyday Savings Account</t>
  </si>
  <si>
    <t>High Interest Savings Account</t>
  </si>
  <si>
    <t>ePremium Savings Account</t>
  </si>
  <si>
    <t>Savings Builder Account</t>
  </si>
  <si>
    <t>Smart Saver</t>
  </si>
  <si>
    <t>Premium Rate Savings Account</t>
  </si>
  <si>
    <t>Momentum Plus Savings</t>
  </si>
  <si>
    <t>Money Master</t>
  </si>
  <si>
    <t>Savings Accelerator</t>
  </si>
  <si>
    <t>High Interest eSavings</t>
  </si>
  <si>
    <t>Enhanced Savings</t>
  </si>
  <si>
    <t>Day to Day Savings Account</t>
  </si>
  <si>
    <t>Savings Acount</t>
  </si>
  <si>
    <t>HiSave Savings</t>
  </si>
  <si>
    <t>High-Interest Savings Account</t>
  </si>
  <si>
    <t>Advantage Account</t>
  </si>
  <si>
    <t>High Rate Savings</t>
  </si>
  <si>
    <t>High Interest Savings</t>
  </si>
  <si>
    <t xml:space="preserve"> Union High Interest Savings Account </t>
  </si>
  <si>
    <t>Savings Plus Account</t>
  </si>
  <si>
    <t>$250,000.01 +</t>
  </si>
  <si>
    <t>$150,000 - $249,999</t>
  </si>
  <si>
    <t>$100,000 - $149,999</t>
  </si>
  <si>
    <t>$60,000 - $99,999</t>
  </si>
  <si>
    <t>$50,000 - $59,999</t>
  </si>
  <si>
    <t>$25,000 - $49,999</t>
  </si>
  <si>
    <t>$10,000 - $24,999</t>
  </si>
  <si>
    <t>$5,000 - $9,999</t>
  </si>
  <si>
    <t>$3,000 - $4,999</t>
  </si>
  <si>
    <t>$1,000 - $2,999</t>
  </si>
  <si>
    <t>$0 - $999</t>
  </si>
  <si>
    <t>Rate Effective Date</t>
  </si>
  <si>
    <t>Original Launch Date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</si>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</sst>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 x14ac:knownFonts="1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u/>
      <sz val="2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4" fillId="0" borderId="0" xfId="1" applyFont="1"/>
    <xf numFmtId="0" fontId="5" fillId="0" borderId="0" xfId="1" quotePrefix="1" applyFont="1" applyAlignment="1">
      <alignment horizontal="left"/>
    </xf>
    <xf numFmtId="0" fontId="5" fillId="0" borderId="0" xfId="1" applyFont="1"/>
    <xf numFmtId="0" fontId="6" fillId="0" borderId="0" xfId="1" applyFont="1"/>
    <xf numFmtId="0" fontId="3" fillId="2" borderId="1" xfId="1" applyFont="1" applyFill="1" applyBorder="1"/>
    <xf numFmtId="0" fontId="3" fillId="2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 wrapText="1"/>
    </xf>
    <xf numFmtId="0" fontId="3" fillId="2" borderId="4" xfId="1" applyFont="1" applyFill="1" applyBorder="1"/>
    <xf numFmtId="0" fontId="3" fillId="2" borderId="4" xfId="1" applyFont="1" applyFill="1" applyBorder="1" applyAlignment="1">
      <alignment horizontal="center" wrapText="1"/>
    </xf>
    <xf numFmtId="0" fontId="3" fillId="3" borderId="4" xfId="1" applyFont="1" applyFill="1" applyBorder="1" applyAlignment="1">
      <alignment horizontal="center" wrapText="1"/>
    </xf>
    <xf numFmtId="0" fontId="3" fillId="0" borderId="4" xfId="1" applyFont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4" xfId="1" applyFont="1" applyBorder="1" applyAlignment="1">
      <alignment horizontal="left"/>
    </xf>
    <xf numFmtId="164" fontId="3" fillId="0" borderId="4" xfId="1" applyNumberFormat="1" applyFont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164" fontId="3" fillId="5" borderId="4" xfId="1" applyNumberFormat="1" applyFont="1" applyFill="1" applyBorder="1" applyAlignment="1">
      <alignment horizontal="center"/>
    </xf>
    <xf numFmtId="0" fontId="3" fillId="0" borderId="4" xfId="1" applyFont="1" applyBorder="1"/>
    <xf numFmtId="17" fontId="3" fillId="0" borderId="4" xfId="1" applyNumberFormat="1" applyFont="1" applyBorder="1" applyAlignment="1">
      <alignment horizontal="center"/>
    </xf>
    <xf numFmtId="17" fontId="3" fillId="4" borderId="4" xfId="1" applyNumberFormat="1" applyFont="1" applyFill="1" applyBorder="1" applyAlignment="1">
      <alignment horizontal="center"/>
    </xf>
    <xf numFmtId="14" fontId="1" fillId="0" borderId="0" xfId="1" applyNumberFormat="1"/>
  </cellXfs>
  <cellStyles count="2">
    <cellStyle name="Normal" xfId="0" builtinId="0"/>
    <cellStyle name="Normal 2" xfId="1" xr:uid="{3B6A0E6D-5009-45D4-8EB9-6B9B398D4B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0</xdr:col>
      <xdr:colOff>918882</xdr:colOff>
      <xdr:row>3</xdr:row>
      <xdr:rowOff>73959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17DA00-85DD-4511-BF53-0B65BD9E8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" y="0"/>
          <a:ext cx="918880" cy="912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ila/TGRP/Competitive%20Tracker/competitive-tracker/rate-scanner/rate_scann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tail_Report"/>
      <sheetName val="US$_Report"/>
      <sheetName val="Broker_Report"/>
      <sheetName val="Dev Change Log"/>
      <sheetName val="CIBC"/>
      <sheetName val="BMO"/>
      <sheetName val="BNS"/>
      <sheetName val="Simplii"/>
      <sheetName val="NBC"/>
      <sheetName val="HSBC"/>
      <sheetName val="B2B"/>
      <sheetName val="Meridian"/>
      <sheetName val="Altamira"/>
      <sheetName val="HomeTrust"/>
      <sheetName val="EQ"/>
      <sheetName val="ICICI"/>
      <sheetName val="CT"/>
      <sheetName val="TD"/>
      <sheetName val="RBC"/>
      <sheetName val="Manulif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Balance up to $4,999</v>
          </cell>
          <cell r="C2">
            <v>0.01</v>
          </cell>
          <cell r="E2">
            <v>0</v>
          </cell>
        </row>
        <row r="3">
          <cell r="B3" t="str">
            <v>Balance $5,000 or more</v>
          </cell>
          <cell r="C3">
            <v>0.01</v>
          </cell>
          <cell r="E3">
            <v>5000</v>
          </cell>
        </row>
        <row r="4">
          <cell r="B4" t="str">
            <v>Balance up to $2,999.99</v>
          </cell>
          <cell r="C4">
            <v>5.0000000000000001E-4</v>
          </cell>
          <cell r="E4">
            <v>0</v>
          </cell>
        </row>
        <row r="5">
          <cell r="B5" t="str">
            <v>Balance $3,000 or more</v>
          </cell>
          <cell r="C5">
            <v>1E-3</v>
          </cell>
          <cell r="E5">
            <v>3000</v>
          </cell>
        </row>
        <row r="6">
          <cell r="B6" t="str">
            <v>All Balances</v>
          </cell>
          <cell r="C6">
            <v>5.0000000000000001E-4</v>
          </cell>
          <cell r="E6">
            <v>0</v>
          </cell>
        </row>
      </sheetData>
      <sheetData sheetId="6">
        <row r="2">
          <cell r="B2" t="str">
            <v>up to $250,000.00</v>
          </cell>
          <cell r="C2">
            <v>2E-3</v>
          </cell>
          <cell r="E2">
            <v>0</v>
          </cell>
        </row>
        <row r="3">
          <cell r="B3" t="str">
            <v>up to $250,000.00 when you increase your balance by $200.00 or more per month2</v>
          </cell>
          <cell r="C3">
            <v>1.6E-2</v>
          </cell>
          <cell r="E3">
            <v>0</v>
          </cell>
        </row>
        <row r="4">
          <cell r="B4" t="str">
            <v>$250,000.01 and over</v>
          </cell>
          <cell r="C4">
            <v>2E-3</v>
          </cell>
          <cell r="E4">
            <v>250000.01</v>
          </cell>
        </row>
        <row r="5">
          <cell r="B5" t="str">
            <v>up to $4,999.99</v>
          </cell>
          <cell r="C5">
            <v>8.0000000000000002E-3</v>
          </cell>
          <cell r="E5">
            <v>0</v>
          </cell>
        </row>
        <row r="6">
          <cell r="B6" t="str">
            <v>$5,000.00 and over</v>
          </cell>
          <cell r="C6">
            <v>8.0000000000000002E-3</v>
          </cell>
          <cell r="E6">
            <v>5000</v>
          </cell>
        </row>
        <row r="7">
          <cell r="B7" t="str">
            <v>up to $59,999.993</v>
          </cell>
          <cell r="C7">
            <v>5.0000000000000001E-4</v>
          </cell>
          <cell r="E7">
            <v>0</v>
          </cell>
        </row>
        <row r="8">
          <cell r="B8" t="str">
            <v>$60,000.00 and over3</v>
          </cell>
          <cell r="C8">
            <v>5.0000000000000001E-4</v>
          </cell>
          <cell r="E8">
            <v>60000</v>
          </cell>
        </row>
      </sheetData>
      <sheetData sheetId="7">
        <row r="25">
          <cell r="B25" t="str">
            <v>$0 - $4,999</v>
          </cell>
          <cell r="C25">
            <v>5.0000000000000001E-4</v>
          </cell>
          <cell r="G25">
            <v>0</v>
          </cell>
        </row>
        <row r="26">
          <cell r="B26" t="str">
            <v>$5,000 - $249,999</v>
          </cell>
          <cell r="C26">
            <v>0.01</v>
          </cell>
          <cell r="G26">
            <v>5000</v>
          </cell>
        </row>
        <row r="27">
          <cell r="B27" t="str">
            <v>$250,000 or more</v>
          </cell>
          <cell r="C27">
            <v>1.0999999999999999E-2</v>
          </cell>
          <cell r="G27">
            <v>250000</v>
          </cell>
        </row>
        <row r="28">
          <cell r="B28" t="str">
            <v>Under $5,000</v>
          </cell>
          <cell r="C28">
            <v>5.0000000000000001E-4</v>
          </cell>
          <cell r="G28">
            <v>0</v>
          </cell>
        </row>
        <row r="29">
          <cell r="B29" t="str">
            <v>$5,000 or more</v>
          </cell>
          <cell r="C29">
            <v>5.0000000000000001E-4</v>
          </cell>
          <cell r="G29">
            <v>5000</v>
          </cell>
        </row>
        <row r="32">
          <cell r="E32">
            <v>0.01</v>
          </cell>
        </row>
        <row r="33">
          <cell r="E33">
            <v>7.0000000000000001E-3</v>
          </cell>
        </row>
        <row r="34">
          <cell r="E34">
            <v>5.0000000000000001E-3</v>
          </cell>
        </row>
        <row r="35">
          <cell r="E35">
            <v>4.0000000000000001E-3</v>
          </cell>
        </row>
        <row r="36">
          <cell r="D36">
            <v>0.01</v>
          </cell>
        </row>
      </sheetData>
      <sheetData sheetId="8">
        <row r="11">
          <cell r="C11">
            <v>1.0999999999999999E-2</v>
          </cell>
        </row>
      </sheetData>
      <sheetData sheetId="9">
        <row r="28">
          <cell r="C28">
            <v>0.01</v>
          </cell>
        </row>
      </sheetData>
      <sheetData sheetId="10">
        <row r="2">
          <cell r="B2" t="str">
            <v>Up to $24,999.99</v>
          </cell>
          <cell r="C2">
            <v>5.0000000000000001E-3</v>
          </cell>
          <cell r="I2">
            <v>0</v>
          </cell>
        </row>
        <row r="3">
          <cell r="B3" t="str">
            <v>Between $25,000 and $49,999.99</v>
          </cell>
          <cell r="C3">
            <v>1.0500000000000001E-2</v>
          </cell>
          <cell r="I3">
            <v>25000</v>
          </cell>
        </row>
        <row r="4">
          <cell r="B4" t="str">
            <v>Between $50,000 and $99,999.99</v>
          </cell>
          <cell r="C4">
            <v>1.0500000000000001E-2</v>
          </cell>
          <cell r="I4">
            <v>50000</v>
          </cell>
        </row>
        <row r="5">
          <cell r="B5" t="str">
            <v>$100,000.00 and over</v>
          </cell>
          <cell r="C5">
            <v>1.0500000000000001E-2</v>
          </cell>
          <cell r="I5">
            <v>100000</v>
          </cell>
        </row>
      </sheetData>
      <sheetData sheetId="11"/>
      <sheetData sheetId="12">
        <row r="2">
          <cell r="A2">
            <v>1.2999999999999999E-2</v>
          </cell>
        </row>
      </sheetData>
      <sheetData sheetId="13"/>
      <sheetData sheetId="14"/>
      <sheetData sheetId="15">
        <row r="2">
          <cell r="B2">
            <v>2.3E-2</v>
          </cell>
        </row>
      </sheetData>
      <sheetData sheetId="16">
        <row r="3">
          <cell r="B3" t="str">
            <v>1.60% p.a.</v>
          </cell>
        </row>
      </sheetData>
      <sheetData sheetId="17">
        <row r="2">
          <cell r="B2">
            <v>1.4999999999999999E-2</v>
          </cell>
        </row>
      </sheetData>
      <sheetData sheetId="18">
        <row r="4">
          <cell r="B4" t="str">
            <v>$0 to $999.99</v>
          </cell>
          <cell r="C4">
            <v>5.0000000000000001E-4</v>
          </cell>
          <cell r="E4">
            <v>0</v>
          </cell>
        </row>
        <row r="5">
          <cell r="B5" t="str">
            <v>$1,000 to $4,999.99</v>
          </cell>
          <cell r="C5">
            <v>5.0000000000000001E-4</v>
          </cell>
          <cell r="E5">
            <v>1000</v>
          </cell>
        </row>
        <row r="6">
          <cell r="B6" t="str">
            <v>$5,000 to $9,999.99</v>
          </cell>
          <cell r="C6">
            <v>5.0000000000000001E-4</v>
          </cell>
          <cell r="E6">
            <v>5000</v>
          </cell>
        </row>
        <row r="7">
          <cell r="B7" t="str">
            <v>$10,000 to $24,999.99</v>
          </cell>
          <cell r="C7">
            <v>5.0000000000000001E-4</v>
          </cell>
          <cell r="E7">
            <v>10000</v>
          </cell>
        </row>
        <row r="8">
          <cell r="B8" t="str">
            <v>$25,000 to $59,999.99</v>
          </cell>
          <cell r="C8">
            <v>5.0000000000000001E-4</v>
          </cell>
          <cell r="E8">
            <v>25000</v>
          </cell>
        </row>
        <row r="9">
          <cell r="B9" t="str">
            <v>$60,000 and over</v>
          </cell>
          <cell r="C9">
            <v>5.0000000000000001E-4</v>
          </cell>
          <cell r="E9">
            <v>60000</v>
          </cell>
        </row>
        <row r="11">
          <cell r="B11" t="str">
            <v>$0 to $4,999.99</v>
          </cell>
          <cell r="C11">
            <v>0</v>
          </cell>
          <cell r="E11">
            <v>0</v>
          </cell>
        </row>
        <row r="12">
          <cell r="B12" t="str">
            <v>$5,000.00 to $49,999.99</v>
          </cell>
          <cell r="C12">
            <v>3.0000000000000001E-3</v>
          </cell>
          <cell r="E12">
            <v>5000</v>
          </cell>
        </row>
        <row r="13">
          <cell r="B13" t="str">
            <v>$50,000.00 to $99,999.99</v>
          </cell>
          <cell r="C13">
            <v>3.0000000000000001E-3</v>
          </cell>
          <cell r="E13">
            <v>50000</v>
          </cell>
        </row>
        <row r="14">
          <cell r="B14" t="str">
            <v>$100,000.00 to $249,999.99</v>
          </cell>
          <cell r="C14">
            <v>3.0000000000000001E-3</v>
          </cell>
          <cell r="E14">
            <v>100000</v>
          </cell>
        </row>
        <row r="15">
          <cell r="B15" t="str">
            <v>$250,000.00 to $1,000,000.00</v>
          </cell>
          <cell r="C15">
            <v>3.0000000000000001E-3</v>
          </cell>
          <cell r="E15">
            <v>250000</v>
          </cell>
        </row>
        <row r="16">
          <cell r="B16" t="str">
            <v>$1,000,000.01 and over</v>
          </cell>
          <cell r="C16">
            <v>3.0000000000000001E-3</v>
          </cell>
          <cell r="E16">
            <v>1000000.01</v>
          </cell>
        </row>
        <row r="18">
          <cell r="B18" t="str">
            <v>$0 to $9,999.99</v>
          </cell>
          <cell r="C18">
            <v>0</v>
          </cell>
          <cell r="E18">
            <v>0</v>
          </cell>
        </row>
        <row r="19">
          <cell r="B19" t="str">
            <v>$10,000.00 to $49,999.99</v>
          </cell>
          <cell r="C19">
            <v>0.01</v>
          </cell>
          <cell r="E19">
            <v>10000</v>
          </cell>
        </row>
        <row r="20">
          <cell r="B20" t="str">
            <v>$50,000.00 to $99,999.99</v>
          </cell>
          <cell r="C20">
            <v>0.01</v>
          </cell>
          <cell r="E20">
            <v>50000</v>
          </cell>
        </row>
        <row r="21">
          <cell r="B21" t="str">
            <v>$100,000.00 to $249,999.99</v>
          </cell>
          <cell r="C21">
            <v>0.01</v>
          </cell>
          <cell r="E21">
            <v>100000</v>
          </cell>
        </row>
        <row r="22">
          <cell r="B22" t="str">
            <v>$250,000.00 to $1,000,000.00</v>
          </cell>
          <cell r="C22">
            <v>0.01</v>
          </cell>
          <cell r="E22">
            <v>250000</v>
          </cell>
        </row>
        <row r="23">
          <cell r="B23" t="str">
            <v>$1,000,000.01 and over</v>
          </cell>
          <cell r="C23">
            <v>0.01</v>
          </cell>
          <cell r="E23">
            <v>1000000.01</v>
          </cell>
        </row>
      </sheetData>
      <sheetData sheetId="19">
        <row r="156">
          <cell r="A156" t="str">
            <v>RBC Day to Day Savings®</v>
          </cell>
          <cell r="B156" t="str">
            <v>$0.00 to $999.99</v>
          </cell>
          <cell r="C156" t="str">
            <v>0.005</v>
          </cell>
          <cell r="E156">
            <v>0</v>
          </cell>
        </row>
        <row r="157">
          <cell r="B157" t="str">
            <v>$1,000.00 to $2,999.99</v>
          </cell>
          <cell r="C157" t="str">
            <v>0.010</v>
          </cell>
          <cell r="E157">
            <v>1000</v>
          </cell>
        </row>
        <row r="158">
          <cell r="B158" t="str">
            <v>$3,000.00 to $4,999.99</v>
          </cell>
          <cell r="C158" t="str">
            <v>0.010 P</v>
          </cell>
          <cell r="E158">
            <v>3000</v>
          </cell>
        </row>
        <row r="159">
          <cell r="B159" t="str">
            <v>$5,000.00 and over</v>
          </cell>
          <cell r="C159" t="str">
            <v>0.010 P</v>
          </cell>
          <cell r="E159">
            <v>5000</v>
          </cell>
        </row>
        <row r="160">
          <cell r="A160" t="str">
            <v>RBC Enhanced Savings®</v>
          </cell>
          <cell r="B160" t="str">
            <v>$0.00 to $4,999.99</v>
          </cell>
          <cell r="C160" t="str">
            <v>0.000</v>
          </cell>
          <cell r="E160">
            <v>0</v>
          </cell>
        </row>
        <row r="161">
          <cell r="B161" t="str">
            <v>$5,000.00 to $9,999.99</v>
          </cell>
          <cell r="C161" t="str">
            <v>0.001</v>
          </cell>
          <cell r="E161">
            <v>5000</v>
          </cell>
        </row>
        <row r="162">
          <cell r="B162" t="str">
            <v>$10,000.00 to $24,999.99</v>
          </cell>
          <cell r="C162" t="str">
            <v>0.005</v>
          </cell>
          <cell r="E162">
            <v>10000</v>
          </cell>
        </row>
        <row r="163">
          <cell r="B163" t="str">
            <v>$25,000.00 to $59,999.99</v>
          </cell>
          <cell r="C163" t="str">
            <v>0.010</v>
          </cell>
          <cell r="E163">
            <v>25000</v>
          </cell>
        </row>
        <row r="164">
          <cell r="B164" t="str">
            <v>$60,000.00 to $99,999.99</v>
          </cell>
          <cell r="C164" t="str">
            <v>0.025 P</v>
          </cell>
          <cell r="E164">
            <v>60000</v>
          </cell>
        </row>
        <row r="165">
          <cell r="B165" t="str">
            <v>$100,000.00 to $149,999.99</v>
          </cell>
          <cell r="C165" t="str">
            <v>0.050 P</v>
          </cell>
          <cell r="E165">
            <v>100000</v>
          </cell>
        </row>
        <row r="166">
          <cell r="B166" t="str">
            <v>$150,000.00 to $249,999.99</v>
          </cell>
          <cell r="C166" t="str">
            <v>0.150 P</v>
          </cell>
          <cell r="E166">
            <v>150000</v>
          </cell>
        </row>
        <row r="167">
          <cell r="B167" t="str">
            <v>$250,000.00 and over</v>
          </cell>
          <cell r="C167" t="str">
            <v>0.150 P</v>
          </cell>
          <cell r="E167">
            <v>250000</v>
          </cell>
        </row>
        <row r="168">
          <cell r="A168" t="str">
            <v>RBC High Interest eSavings</v>
          </cell>
          <cell r="B168" t="str">
            <v>All balances</v>
          </cell>
          <cell r="C168" t="str">
            <v>1.000</v>
          </cell>
          <cell r="E168">
            <v>0</v>
          </cell>
        </row>
      </sheetData>
      <sheetData sheetId="20">
        <row r="6">
          <cell r="C6">
            <v>1.2E-2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959B-5AA1-4A33-AB8D-25490370A66C}">
  <sheetPr codeName="Sheet1">
    <tabColor theme="5" tint="0.39997558519241921"/>
  </sheetPr>
  <dimension ref="A1:AB27"/>
  <sheetViews>
    <sheetView tabSelected="1" zoomScale="85" zoomScaleNormal="85" workbookViewId="0">
      <selection activeCell="Q11" sqref="Q11"/>
    </sheetView>
  </sheetViews>
  <sheetFormatPr defaultRowHeight="15" x14ac:dyDescent="0.25"/>
  <cols>
    <col min="1" max="1" width="31" style="3" bestFit="1" customWidth="1"/>
    <col min="2" max="2" width="10.42578125" style="3" bestFit="1" customWidth="1"/>
    <col min="3" max="5" width="9.140625" style="3"/>
    <col min="6" max="6" width="9.85546875" style="3" bestFit="1" customWidth="1"/>
    <col min="7" max="10" width="9.140625" style="3"/>
    <col min="11" max="11" width="20.42578125" style="3" bestFit="1" customWidth="1"/>
    <col min="12" max="12" width="9.140625" style="3"/>
    <col min="13" max="13" width="9.85546875" style="3" bestFit="1" customWidth="1"/>
    <col min="14" max="16" width="9.140625" style="3"/>
    <col min="17" max="17" width="9.5703125" style="3" bestFit="1" customWidth="1"/>
    <col min="18" max="19" width="9.140625" style="3"/>
    <col min="20" max="20" width="11.7109375" style="3" bestFit="1" customWidth="1"/>
    <col min="21" max="21" width="9.5703125" style="3" bestFit="1" customWidth="1"/>
    <col min="22" max="22" width="9.7109375" style="3" bestFit="1" customWidth="1"/>
    <col min="23" max="23" width="9.85546875" style="3" bestFit="1" customWidth="1"/>
    <col min="24" max="24" width="13.85546875" style="3" bestFit="1" customWidth="1"/>
    <col min="25" max="25" width="10.85546875" style="3" bestFit="1" customWidth="1"/>
    <col min="26" max="26" width="13.42578125" style="3" bestFit="1" customWidth="1"/>
    <col min="27" max="27" width="10" style="3" bestFit="1" customWidth="1"/>
    <col min="28" max="16384" width="9.140625" style="3"/>
  </cols>
  <sheetData>
    <row r="1" spans="1:28" ht="2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</row>
    <row r="2" spans="1:28" ht="25.5" x14ac:dyDescent="0.35">
      <c r="A2" s="2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2"/>
    </row>
    <row r="3" spans="1:2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idden="1" x14ac:dyDescent="0.25">
      <c r="A7" s="5" t="s">
        <v>1</v>
      </c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/>
      <c r="B8" s="2"/>
      <c r="C8" s="2"/>
      <c r="D8" s="2"/>
      <c r="E8" s="2"/>
      <c r="F8" s="2"/>
      <c r="G8" s="2"/>
      <c r="H8" s="2"/>
      <c r="I8" s="7"/>
      <c r="J8" s="7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28" x14ac:dyDescent="0.25">
      <c r="A9" s="8"/>
      <c r="B9" s="9" t="s">
        <v>2</v>
      </c>
      <c r="C9" s="9" t="s">
        <v>2</v>
      </c>
      <c r="D9" s="9" t="s">
        <v>2</v>
      </c>
      <c r="E9" s="9" t="s">
        <v>3</v>
      </c>
      <c r="F9" s="9" t="s">
        <v>3</v>
      </c>
      <c r="G9" s="9" t="s">
        <v>3</v>
      </c>
      <c r="H9" s="9" t="s">
        <v>4</v>
      </c>
      <c r="I9" s="9" t="s">
        <v>4</v>
      </c>
      <c r="J9" s="9" t="s">
        <v>5</v>
      </c>
      <c r="K9" s="9" t="s">
        <v>6</v>
      </c>
      <c r="L9" s="9" t="s">
        <v>6</v>
      </c>
      <c r="M9" s="9" t="s">
        <v>6</v>
      </c>
      <c r="N9" s="9" t="s">
        <v>7</v>
      </c>
      <c r="O9" s="9" t="s">
        <v>7</v>
      </c>
      <c r="P9" s="9" t="s">
        <v>7</v>
      </c>
      <c r="Q9" s="9" t="s">
        <v>8</v>
      </c>
      <c r="R9" s="9" t="s">
        <v>9</v>
      </c>
      <c r="S9" s="9" t="s">
        <v>10</v>
      </c>
      <c r="T9" s="9" t="s">
        <v>11</v>
      </c>
      <c r="U9" s="9" t="s">
        <v>12</v>
      </c>
      <c r="V9" s="9" t="s">
        <v>13</v>
      </c>
      <c r="W9" s="9" t="s">
        <v>14</v>
      </c>
      <c r="X9" s="9" t="s">
        <v>15</v>
      </c>
      <c r="Y9" s="10" t="s">
        <v>16</v>
      </c>
    </row>
    <row r="10" spans="1:28" ht="51.75" x14ac:dyDescent="0.25">
      <c r="A10" s="11"/>
      <c r="B10" s="12" t="s">
        <v>17</v>
      </c>
      <c r="C10" s="12" t="s">
        <v>18</v>
      </c>
      <c r="D10" s="12" t="s">
        <v>19</v>
      </c>
      <c r="E10" s="12" t="s">
        <v>20</v>
      </c>
      <c r="F10" s="12" t="s">
        <v>21</v>
      </c>
      <c r="G10" s="12" t="s">
        <v>22</v>
      </c>
      <c r="H10" s="12" t="s">
        <v>23</v>
      </c>
      <c r="I10" s="12" t="s">
        <v>24</v>
      </c>
      <c r="J10" s="13" t="s">
        <v>25</v>
      </c>
      <c r="K10" s="12" t="s">
        <v>26</v>
      </c>
      <c r="L10" s="12" t="s">
        <v>27</v>
      </c>
      <c r="M10" s="12" t="s">
        <v>28</v>
      </c>
      <c r="N10" s="12" t="s">
        <v>29</v>
      </c>
      <c r="O10" s="12" t="s">
        <v>30</v>
      </c>
      <c r="P10" s="12" t="s">
        <v>31</v>
      </c>
      <c r="Q10" s="12" t="s">
        <v>32</v>
      </c>
      <c r="R10" s="12" t="s">
        <v>21</v>
      </c>
      <c r="S10" s="12" t="s">
        <v>33</v>
      </c>
      <c r="T10" s="12" t="s">
        <v>34</v>
      </c>
      <c r="U10" s="12" t="s">
        <v>35</v>
      </c>
      <c r="V10" s="12" t="s">
        <v>36</v>
      </c>
      <c r="W10" s="12" t="s">
        <v>37</v>
      </c>
      <c r="X10" s="12" t="s">
        <v>38</v>
      </c>
      <c r="Y10" s="13" t="s">
        <v>39</v>
      </c>
    </row>
    <row r="11" spans="1:28" x14ac:dyDescent="0.25">
      <c r="A11" s="14" t="s">
        <v>40</v>
      </c>
      <c r="B11" s="14">
        <f>INDEX([1]CIBC!$B$2:$E$3,MATCH(VALUE(LEFT(A11,FIND(" ",A11)-1)),[1]CIBC!$E$2:$E$3,1),2)*100</f>
        <v>1</v>
      </c>
      <c r="C11" s="15">
        <f>INDEX([1]CIBC!$B$4:$E$5,MATCH(VALUE(LEFT(A11,FIND(" ",A11)-1)),[1]CIBC!$E$4:$E$5,1),2)*100</f>
        <v>0.1</v>
      </c>
      <c r="D11" s="15">
        <f>INDEX([1]CIBC!$B$6:$E$6,MATCH(VALUE(LEFT(A11,FIND(" ",A11)-1)),[1]CIBC!$E$6:$E$6,1),2)*100</f>
        <v>0.05</v>
      </c>
      <c r="E11" s="15">
        <f>INDEX([1]TD!$B$4:$E$9,MATCH(VALUE(LEFT(A11,FIND(" ",A11)-1)),[1]TD!$E$4:$E$9,1),2)*100</f>
        <v>0.05</v>
      </c>
      <c r="F11" s="14">
        <f>INDEX([1]TD!$B$11:$E$16,MATCH(VALUE(LEFT(A11,FIND(" ",A11)-1)),[1]TD!$E$11:$E$16,1),2)*100</f>
        <v>0.3</v>
      </c>
      <c r="G11" s="14">
        <f>INDEX([1]TD!$B$18:$E$23,MATCH(VALUE(LEFT(A11,FIND(" ",A11)-1)),[1]TD!$E$18:$E$23,1),2)*100</f>
        <v>1</v>
      </c>
      <c r="H11" s="14">
        <f>INDEX([1]BMO!$B$2:$E$4,MATCH(VALUE(LEFT(A11,FIND(" ",A11)-1)),[1]BMO!$E$2:$E$4,1),2)*100</f>
        <v>0.2</v>
      </c>
      <c r="I11" s="14">
        <f>INDEX([1]BMO!$B$5:$E$6,MATCH(VALUE(LEFT(A11,FIND(" ",A11)-1)),[1]BMO!$E$5:$E$6,1),2)*100</f>
        <v>0.8</v>
      </c>
      <c r="J11" s="14">
        <f>INDEX([1]BMO!$B$7:$E$8,MATCH(VALUE(LEFT(A11,FIND(" ",A11)-1)),[1]BMO!$E$7:$E$8,1),2)*100</f>
        <v>0.05</v>
      </c>
      <c r="K11" s="14" t="str">
        <f>([1]BNS!$D$36)*100 &amp; " + " &amp; ([1]BNS!$E$35)*100 &amp; ", "&amp; ([1]BNS!$E$34)*100 &amp; ", "&amp; ([1]BNS!$E$33)*100 &amp; ", "&amp; ([1]BNS!$E$32)*100</f>
        <v>1 + 0.4, 0.5, 0.7, 1</v>
      </c>
      <c r="L11" s="14">
        <f>INDEX([1]BNS!$B$28:$G$29,MATCH(VALUE(LEFT(A11,FIND(" ",A11)-1)),[1]BNS!$G$28:$G$29,1),2)*100</f>
        <v>0.05</v>
      </c>
      <c r="M11" s="14">
        <f>INDEX([1]BNS!$B$25:$G$27,MATCH(VALUE(LEFT(A11,FIND(" ",A11)-1)),[1]BNS!$G$25:$G$27,1),2)*100</f>
        <v>1.0999999999999999</v>
      </c>
      <c r="N11" s="14" t="str">
        <f>INDEX([1]RBC!$A$168:$E$168,MATCH(VALUE(LEFT(A11,FIND(" ",A11)-1)),[1]RBC!$E$168:$E$168,1),3)</f>
        <v>1.000</v>
      </c>
      <c r="O11" s="14" t="str">
        <f>INDEX([1]RBC!$A$160:$E$167,MATCH(VALUE(LEFT(A11,FIND(" ",A11)-1)),[1]RBC!$E$160:$E$167,1),3)</f>
        <v>0.150 P</v>
      </c>
      <c r="P11" s="14" t="str">
        <f>INDEX([1]RBC!$A$156:$E$159,MATCH(VALUE(LEFT(A11,FIND(" ",A11)-1)),[1]RBC!$E$156:$E$159,1),3)</f>
        <v>0.010 P</v>
      </c>
      <c r="Q11" s="16">
        <v>1.05</v>
      </c>
      <c r="R11" s="14">
        <f>([1]Simplii!$C$11)*100</f>
        <v>1.0999999999999999</v>
      </c>
      <c r="S11" s="15">
        <f>LEFT(([1]ICICI!$B$3),5)*100</f>
        <v>1.6</v>
      </c>
      <c r="T11" s="15">
        <f>([1]NBC!$C$28)*100</f>
        <v>1</v>
      </c>
      <c r="U11" s="14">
        <f>([1]Manulife!$C$6)*100</f>
        <v>1.2</v>
      </c>
      <c r="V11" s="14">
        <f>INDEX([1]HSBC!$B$2:$I$5,MATCH(VALUE(LEFT(A11,FIND(" ",A11)-1)),[1]HSBC!$I$2:$I$5,1),2)*100</f>
        <v>1.05</v>
      </c>
      <c r="W11" s="14">
        <f>([1]CT!$B$2)*100</f>
        <v>1.5</v>
      </c>
      <c r="X11" s="14">
        <f>([1]Meridian!$A$2)*100</f>
        <v>1.3</v>
      </c>
      <c r="Y11" s="17">
        <f>([1]EQ!$B$2)*100</f>
        <v>2.2999999999999998</v>
      </c>
    </row>
    <row r="12" spans="1:28" x14ac:dyDescent="0.25">
      <c r="A12" s="14" t="s">
        <v>41</v>
      </c>
      <c r="B12" s="14">
        <f>INDEX([1]CIBC!$B$2:$E$3,MATCH(VALUE(LEFT(A12,FIND(" ",A12)-1)),[1]CIBC!$E$2:$E$3,1),2)*100</f>
        <v>1</v>
      </c>
      <c r="C12" s="15">
        <f>INDEX([1]CIBC!$B$4:$E$5,MATCH(VALUE(LEFT(A12,FIND(" ",A12)-1)),[1]CIBC!$E$4:$E$5,1),2)*100</f>
        <v>0.1</v>
      </c>
      <c r="D12" s="15">
        <f>INDEX([1]CIBC!$B$6:$E$6,MATCH(VALUE(LEFT(A12,FIND(" ",A12)-1)),[1]CIBC!$E$6:$E$6,1),2)*100</f>
        <v>0.05</v>
      </c>
      <c r="E12" s="15">
        <f>INDEX([1]TD!$B$4:$E$9,MATCH(VALUE(LEFT(A12,FIND(" ",A12)-1)),[1]TD!$E$4:$E$9,1),2)*100</f>
        <v>0.05</v>
      </c>
      <c r="F12" s="14">
        <f>INDEX([1]TD!$B$11:$E$16,MATCH(VALUE(LEFT(A12,FIND(" ",A12)-1)),[1]TD!$E$11:$E$16,1),2)*100</f>
        <v>0.3</v>
      </c>
      <c r="G12" s="14">
        <f>INDEX([1]TD!$B$18:$E$23,MATCH(VALUE(LEFT(A12,FIND(" ",A12)-1)),[1]TD!$E$18:$E$23,1),2)*100</f>
        <v>1</v>
      </c>
      <c r="H12" s="14">
        <f>INDEX([1]BMO!$B$2:$E$4,MATCH(VALUE(LEFT(A12,FIND(" ",A12)-1)),[1]BMO!$E$2:$E$4,1),2)*100</f>
        <v>1.6</v>
      </c>
      <c r="I12" s="14">
        <f>INDEX([1]BMO!$B$5:$E$6,MATCH(VALUE(LEFT(A12,FIND(" ",A12)-1)),[1]BMO!$E$5:$E$6,1),2)*100</f>
        <v>0.8</v>
      </c>
      <c r="J12" s="14">
        <f>INDEX([1]BMO!$B$7:$E$8,MATCH(VALUE(LEFT(A12,FIND(" ",A12)-1)),[1]BMO!$E$7:$E$8,1),2)*100</f>
        <v>0.05</v>
      </c>
      <c r="K12" s="14" t="str">
        <f>([1]BNS!$D$36)*100 &amp; " + " &amp; ([1]BNS!$E$35)*100 &amp; ", "&amp; ([1]BNS!$E$34)*100 &amp; ", "&amp; ([1]BNS!$E$33)*100 &amp; ", "&amp; ([1]BNS!$E$32)*100</f>
        <v>1 + 0.4, 0.5, 0.7, 1</v>
      </c>
      <c r="L12" s="14">
        <f>INDEX([1]BNS!$B$28:$G$29,MATCH(VALUE(LEFT(A12,FIND(" ",A12)-1)),[1]BNS!$G$28:$G$29,1),2)*100</f>
        <v>0.05</v>
      </c>
      <c r="M12" s="14">
        <f>INDEX([1]BNS!$B$25:$G$27,MATCH(VALUE(LEFT(A12,FIND(" ",A12)-1)),[1]BNS!$G$25:$G$27,1),2)*100</f>
        <v>1</v>
      </c>
      <c r="N12" s="14" t="str">
        <f>INDEX([1]RBC!$A$168:$E$168,MATCH(VALUE(LEFT(A12,FIND(" ",A12)-1)),[1]RBC!$E$168:$E$168,1),3)</f>
        <v>1.000</v>
      </c>
      <c r="O12" s="14" t="str">
        <f>INDEX([1]RBC!$A$160:$E$167,MATCH(VALUE(LEFT(A12,FIND(" ",A12)-1)),[1]RBC!$E$160:$E$167,1),3)</f>
        <v>0.150 P</v>
      </c>
      <c r="P12" s="14" t="str">
        <f>INDEX([1]RBC!$A$156:$E$159,MATCH(VALUE(LEFT(A12,FIND(" ",A12)-1)),[1]RBC!$E$156:$E$159,1),3)</f>
        <v>0.010 P</v>
      </c>
      <c r="Q12" s="16">
        <f>$Q$11</f>
        <v>1.05</v>
      </c>
      <c r="R12" s="14">
        <f>([1]Simplii!$C$11)*100</f>
        <v>1.0999999999999999</v>
      </c>
      <c r="S12" s="15">
        <f>LEFT(([1]ICICI!$B$3),5)*100</f>
        <v>1.6</v>
      </c>
      <c r="T12" s="15">
        <f>([1]NBC!$C$28)*100</f>
        <v>1</v>
      </c>
      <c r="U12" s="14">
        <f>([1]Manulife!$C$6)*100</f>
        <v>1.2</v>
      </c>
      <c r="V12" s="14">
        <f>INDEX([1]HSBC!$B$2:$I$5,MATCH(VALUE(LEFT(A12,FIND(" ",A12)-1)),[1]HSBC!$I$2:$I$5,1),2)*100</f>
        <v>1.05</v>
      </c>
      <c r="W12" s="14">
        <f>([1]CT!$B$2)*100</f>
        <v>1.5</v>
      </c>
      <c r="X12" s="14">
        <f>([1]Meridian!$A$2)*100</f>
        <v>1.3</v>
      </c>
      <c r="Y12" s="17">
        <f>([1]EQ!$B$2)*100</f>
        <v>2.2999999999999998</v>
      </c>
    </row>
    <row r="13" spans="1:28" x14ac:dyDescent="0.25">
      <c r="A13" s="14" t="s">
        <v>42</v>
      </c>
      <c r="B13" s="14">
        <f>INDEX([1]CIBC!$B$2:$E$3,MATCH(VALUE(LEFT(A13,FIND(" ",A13)-1)),[1]CIBC!$E$2:$E$3,1),2)*100</f>
        <v>1</v>
      </c>
      <c r="C13" s="15">
        <f>INDEX([1]CIBC!$B$4:$E$5,MATCH(VALUE(LEFT(A13,FIND(" ",A13)-1)),[1]CIBC!$E$4:$E$5,1),2)*100</f>
        <v>0.1</v>
      </c>
      <c r="D13" s="15">
        <f>INDEX([1]CIBC!$B$6:$E$6,MATCH(VALUE(LEFT(A13,FIND(" ",A13)-1)),[1]CIBC!$E$6:$E$6,1),2)*100</f>
        <v>0.05</v>
      </c>
      <c r="E13" s="15">
        <f>INDEX([1]TD!$B$4:$E$9,MATCH(VALUE(LEFT(A13,FIND(" ",A13)-1)),[1]TD!$E$4:$E$9,1),2)*100</f>
        <v>0.05</v>
      </c>
      <c r="F13" s="14">
        <f>INDEX([1]TD!$B$11:$E$16,MATCH(VALUE(LEFT(A13,FIND(" ",A13)-1)),[1]TD!$E$11:$E$16,1),2)*100</f>
        <v>0.3</v>
      </c>
      <c r="G13" s="14">
        <f>INDEX([1]TD!$B$18:$E$23,MATCH(VALUE(LEFT(A13,FIND(" ",A13)-1)),[1]TD!$E$18:$E$23,1),2)*100</f>
        <v>1</v>
      </c>
      <c r="H13" s="14">
        <f>INDEX([1]BMO!$B$2:$E$4,MATCH(VALUE(LEFT(A13,FIND(" ",A13)-1)),[1]BMO!$E$2:$E$4,1),2)*100</f>
        <v>1.6</v>
      </c>
      <c r="I13" s="14">
        <f>INDEX([1]BMO!$B$5:$E$6,MATCH(VALUE(LEFT(A13,FIND(" ",A13)-1)),[1]BMO!$E$5:$E$6,1),2)*100</f>
        <v>0.8</v>
      </c>
      <c r="J13" s="14">
        <f>INDEX([1]BMO!$B$7:$E$8,MATCH(VALUE(LEFT(A13,FIND(" ",A13)-1)),[1]BMO!$E$7:$E$8,1),2)*100</f>
        <v>0.05</v>
      </c>
      <c r="K13" s="14" t="str">
        <f>([1]BNS!$D$36)*100 &amp; " + " &amp; ([1]BNS!$E$35)*100 &amp; ", "&amp; ([1]BNS!$E$34)*100 &amp; ", "&amp; ([1]BNS!$E$33)*100 &amp; ", "&amp; ([1]BNS!$E$32)*100</f>
        <v>1 + 0.4, 0.5, 0.7, 1</v>
      </c>
      <c r="L13" s="14">
        <f>INDEX([1]BNS!$B$28:$G$29,MATCH(VALUE(LEFT(A13,FIND(" ",A13)-1)),[1]BNS!$G$28:$G$29,1),2)*100</f>
        <v>0.05</v>
      </c>
      <c r="M13" s="14">
        <f>INDEX([1]BNS!$B$25:$G$27,MATCH(VALUE(LEFT(A13,FIND(" ",A13)-1)),[1]BNS!$G$25:$G$27,1),2)*100</f>
        <v>1</v>
      </c>
      <c r="N13" s="14" t="str">
        <f>INDEX([1]RBC!$A$168:$E$168,MATCH(VALUE(LEFT(A13,FIND(" ",A13)-1)),[1]RBC!$E$168:$E$168,1),3)</f>
        <v>1.000</v>
      </c>
      <c r="O13" s="14" t="str">
        <f>INDEX([1]RBC!$A$160:$E$167,MATCH(VALUE(LEFT(A13,FIND(" ",A13)-1)),[1]RBC!$E$160:$E$167,1),3)</f>
        <v>0.050 P</v>
      </c>
      <c r="P13" s="14" t="str">
        <f>INDEX([1]RBC!$A$156:$E$159,MATCH(VALUE(LEFT(A13,FIND(" ",A13)-1)),[1]RBC!$E$156:$E$159,1),3)</f>
        <v>0.010 P</v>
      </c>
      <c r="Q13" s="16">
        <f t="shared" ref="Q13:Q21" si="0">$Q$11</f>
        <v>1.05</v>
      </c>
      <c r="R13" s="14">
        <f>([1]Simplii!$C$11)*100</f>
        <v>1.0999999999999999</v>
      </c>
      <c r="S13" s="15">
        <f>LEFT(([1]ICICI!$B$3),5)*100</f>
        <v>1.6</v>
      </c>
      <c r="T13" s="15">
        <f>([1]NBC!$C$28)*100</f>
        <v>1</v>
      </c>
      <c r="U13" s="14">
        <f>([1]Manulife!$C$6)*100</f>
        <v>1.2</v>
      </c>
      <c r="V13" s="14">
        <f>INDEX([1]HSBC!$B$2:$I$5,MATCH(VALUE(LEFT(A13,FIND(" ",A13)-1)),[1]HSBC!$I$2:$I$5,1),2)*100</f>
        <v>1.05</v>
      </c>
      <c r="W13" s="14">
        <f>([1]CT!$B$2)*100</f>
        <v>1.5</v>
      </c>
      <c r="X13" s="14">
        <f>([1]Meridian!$A$2)*100</f>
        <v>1.3</v>
      </c>
      <c r="Y13" s="17">
        <f>([1]EQ!$B$2)*100</f>
        <v>2.2999999999999998</v>
      </c>
    </row>
    <row r="14" spans="1:28" x14ac:dyDescent="0.25">
      <c r="A14" s="14" t="s">
        <v>43</v>
      </c>
      <c r="B14" s="14">
        <f>INDEX([1]CIBC!$B$2:$E$3,MATCH(VALUE(LEFT(A14,FIND(" ",A14)-1)),[1]CIBC!$E$2:$E$3,1),2)*100</f>
        <v>1</v>
      </c>
      <c r="C14" s="15">
        <f>INDEX([1]CIBC!$B$4:$E$5,MATCH(VALUE(LEFT(A14,FIND(" ",A14)-1)),[1]CIBC!$E$4:$E$5,1),2)*100</f>
        <v>0.1</v>
      </c>
      <c r="D14" s="15">
        <f>INDEX([1]CIBC!$B$6:$E$6,MATCH(VALUE(LEFT(A14,FIND(" ",A14)-1)),[1]CIBC!$E$6:$E$6,1),2)*100</f>
        <v>0.05</v>
      </c>
      <c r="E14" s="15">
        <f>INDEX([1]TD!$B$4:$E$9,MATCH(VALUE(LEFT(A14,FIND(" ",A14)-1)),[1]TD!$E$4:$E$9,1),2)*100</f>
        <v>0.05</v>
      </c>
      <c r="F14" s="14">
        <f>INDEX([1]TD!$B$11:$E$16,MATCH(VALUE(LEFT(A14,FIND(" ",A14)-1)),[1]TD!$E$11:$E$16,1),2)*100</f>
        <v>0.3</v>
      </c>
      <c r="G14" s="14">
        <f>INDEX([1]TD!$B$18:$E$23,MATCH(VALUE(LEFT(A14,FIND(" ",A14)-1)),[1]TD!$E$18:$E$23,1),2)*100</f>
        <v>1</v>
      </c>
      <c r="H14" s="14">
        <f>INDEX([1]BMO!$B$2:$E$4,MATCH(VALUE(LEFT(A14,FIND(" ",A14)-1)),[1]BMO!$E$2:$E$4,1),2)*100</f>
        <v>1.6</v>
      </c>
      <c r="I14" s="14">
        <f>INDEX([1]BMO!$B$5:$E$6,MATCH(VALUE(LEFT(A14,FIND(" ",A14)-1)),[1]BMO!$E$5:$E$6,1),2)*100</f>
        <v>0.8</v>
      </c>
      <c r="J14" s="14">
        <f>INDEX([1]BMO!$B$7:$E$8,MATCH(VALUE(LEFT(A14,FIND(" ",A14)-1)),[1]BMO!$E$7:$E$8,1),2)*100</f>
        <v>0.05</v>
      </c>
      <c r="K14" s="14" t="str">
        <f>([1]BNS!$D$36)*100 &amp; " + " &amp; ([1]BNS!$E$35)*100 &amp; ", "&amp; ([1]BNS!$E$34)*100 &amp; ", "&amp; ([1]BNS!$E$33)*100 &amp; ", "&amp; ([1]BNS!$E$32)*100</f>
        <v>1 + 0.4, 0.5, 0.7, 1</v>
      </c>
      <c r="L14" s="14">
        <f>INDEX([1]BNS!$B$28:$G$29,MATCH(VALUE(LEFT(A14,FIND(" ",A14)-1)),[1]BNS!$G$28:$G$29,1),2)*100</f>
        <v>0.05</v>
      </c>
      <c r="M14" s="14">
        <f>INDEX([1]BNS!$B$25:$G$27,MATCH(VALUE(LEFT(A14,FIND(" ",A14)-1)),[1]BNS!$G$25:$G$27,1),2)*100</f>
        <v>1</v>
      </c>
      <c r="N14" s="14" t="str">
        <f>INDEX([1]RBC!$A$168:$E$168,MATCH(VALUE(LEFT(A14,FIND(" ",A14)-1)),[1]RBC!$E$168:$E$168,1),3)</f>
        <v>1.000</v>
      </c>
      <c r="O14" s="14" t="str">
        <f>INDEX([1]RBC!$A$160:$E$167,MATCH(VALUE(LEFT(A14,FIND(" ",A14)-1)),[1]RBC!$E$160:$E$167,1),3)</f>
        <v>0.025 P</v>
      </c>
      <c r="P14" s="14" t="str">
        <f>INDEX([1]RBC!$A$156:$E$159,MATCH(VALUE(LEFT(A14,FIND(" ",A14)-1)),[1]RBC!$E$156:$E$159,1),3)</f>
        <v>0.010 P</v>
      </c>
      <c r="Q14" s="16">
        <f t="shared" si="0"/>
        <v>1.05</v>
      </c>
      <c r="R14" s="14">
        <f>([1]Simplii!$C$11)*100</f>
        <v>1.0999999999999999</v>
      </c>
      <c r="S14" s="15">
        <f>LEFT(([1]ICICI!$B$3),5)*100</f>
        <v>1.6</v>
      </c>
      <c r="T14" s="15">
        <f>([1]NBC!$C$28)*100</f>
        <v>1</v>
      </c>
      <c r="U14" s="14">
        <f>([1]Manulife!$C$6)*100</f>
        <v>1.2</v>
      </c>
      <c r="V14" s="14">
        <f>INDEX([1]HSBC!$B$2:$I$5,MATCH(VALUE(LEFT(A14,FIND(" ",A14)-1)),[1]HSBC!$I$2:$I$5,1),2)*100</f>
        <v>1.05</v>
      </c>
      <c r="W14" s="14">
        <f>([1]CT!$B$2)*100</f>
        <v>1.5</v>
      </c>
      <c r="X14" s="14">
        <f>([1]Meridian!$A$2)*100</f>
        <v>1.3</v>
      </c>
      <c r="Y14" s="17">
        <f>([1]EQ!$B$2)*100</f>
        <v>2.2999999999999998</v>
      </c>
    </row>
    <row r="15" spans="1:28" x14ac:dyDescent="0.25">
      <c r="A15" s="14" t="s">
        <v>44</v>
      </c>
      <c r="B15" s="14">
        <f>INDEX([1]CIBC!$B$2:$E$3,MATCH(VALUE(LEFT(A15,FIND(" ",A15)-1)),[1]CIBC!$E$2:$E$3,1),2)*100</f>
        <v>1</v>
      </c>
      <c r="C15" s="15">
        <f>INDEX([1]CIBC!$B$4:$E$5,MATCH(VALUE(LEFT(A15,FIND(" ",A15)-1)),[1]CIBC!$E$4:$E$5,1),2)*100</f>
        <v>0.1</v>
      </c>
      <c r="D15" s="15">
        <f>INDEX([1]CIBC!$B$6:$E$6,MATCH(VALUE(LEFT(A15,FIND(" ",A15)-1)),[1]CIBC!$E$6:$E$6,1),2)*100</f>
        <v>0.05</v>
      </c>
      <c r="E15" s="15">
        <f>INDEX([1]TD!$B$4:$E$9,MATCH(VALUE(LEFT(A15,FIND(" ",A15)-1)),[1]TD!$E$4:$E$9,1),2)*100</f>
        <v>0.05</v>
      </c>
      <c r="F15" s="14">
        <f>INDEX([1]TD!$B$11:$E$16,MATCH(VALUE(LEFT(A15,FIND(" ",A15)-1)),[1]TD!$E$11:$E$16,1),2)*100</f>
        <v>0.3</v>
      </c>
      <c r="G15" s="14">
        <f>INDEX([1]TD!$B$18:$E$23,MATCH(VALUE(LEFT(A15,FIND(" ",A15)-1)),[1]TD!$E$18:$E$23,1),2)*100</f>
        <v>1</v>
      </c>
      <c r="H15" s="14">
        <f>INDEX([1]BMO!$B$2:$E$4,MATCH(VALUE(LEFT(A15,FIND(" ",A15)-1)),[1]BMO!$E$2:$E$4,1),2)*100</f>
        <v>1.6</v>
      </c>
      <c r="I15" s="14">
        <f>INDEX([1]BMO!$B$5:$E$6,MATCH(VALUE(LEFT(A15,FIND(" ",A15)-1)),[1]BMO!$E$5:$E$6,1),2)*100</f>
        <v>0.8</v>
      </c>
      <c r="J15" s="14">
        <f>INDEX([1]BMO!$B$7:$E$8,MATCH(VALUE(LEFT(A15,FIND(" ",A15)-1)),[1]BMO!$E$7:$E$8,1),2)*100</f>
        <v>0.05</v>
      </c>
      <c r="K15" s="14" t="str">
        <f>([1]BNS!$D$36)*100 &amp; " + " &amp; ([1]BNS!$E$35)*100 &amp; ", "&amp; ([1]BNS!$E$34)*100 &amp; ", "&amp; ([1]BNS!$E$33)*100 &amp; ", "&amp; ([1]BNS!$E$32)*100</f>
        <v>1 + 0.4, 0.5, 0.7, 1</v>
      </c>
      <c r="L15" s="14">
        <f>INDEX([1]BNS!$B$28:$G$29,MATCH(VALUE(LEFT(A15,FIND(" ",A15)-1)),[1]BNS!$G$28:$G$29,1),2)*100</f>
        <v>0.05</v>
      </c>
      <c r="M15" s="14">
        <f>INDEX([1]BNS!$B$25:$G$27,MATCH(VALUE(LEFT(A15,FIND(" ",A15)-1)),[1]BNS!$G$25:$G$27,1),2)*100</f>
        <v>1</v>
      </c>
      <c r="N15" s="14" t="str">
        <f>INDEX([1]RBC!$A$168:$E$168,MATCH(VALUE(LEFT(A15,FIND(" ",A15)-1)),[1]RBC!$E$168:$E$168,1),3)</f>
        <v>1.000</v>
      </c>
      <c r="O15" s="14" t="str">
        <f>INDEX([1]RBC!$A$160:$E$167,MATCH(VALUE(LEFT(A15,FIND(" ",A15)-1)),[1]RBC!$E$160:$E$167,1),3)</f>
        <v>0.010</v>
      </c>
      <c r="P15" s="14" t="str">
        <f>INDEX([1]RBC!$A$156:$E$159,MATCH(VALUE(LEFT(A15,FIND(" ",A15)-1)),[1]RBC!$E$156:$E$159,1),3)</f>
        <v>0.010 P</v>
      </c>
      <c r="Q15" s="16">
        <f t="shared" si="0"/>
        <v>1.05</v>
      </c>
      <c r="R15" s="14">
        <f>([1]Simplii!$C$11)*100</f>
        <v>1.0999999999999999</v>
      </c>
      <c r="S15" s="15">
        <f>LEFT(([1]ICICI!$B$3),5)*100</f>
        <v>1.6</v>
      </c>
      <c r="T15" s="15">
        <f>([1]NBC!$C$28)*100</f>
        <v>1</v>
      </c>
      <c r="U15" s="14">
        <f>([1]Manulife!$C$6)*100</f>
        <v>1.2</v>
      </c>
      <c r="V15" s="14">
        <f>INDEX([1]HSBC!$B$2:$I$5,MATCH(VALUE(LEFT(A15,FIND(" ",A15)-1)),[1]HSBC!$I$2:$I$5,1),2)*100</f>
        <v>1.05</v>
      </c>
      <c r="W15" s="14">
        <f>([1]CT!$B$2)*100</f>
        <v>1.5</v>
      </c>
      <c r="X15" s="14">
        <f>([1]Meridian!$A$2)*100</f>
        <v>1.3</v>
      </c>
      <c r="Y15" s="17">
        <f>([1]EQ!$B$2)*100</f>
        <v>2.2999999999999998</v>
      </c>
    </row>
    <row r="16" spans="1:28" x14ac:dyDescent="0.25">
      <c r="A16" s="14" t="s">
        <v>45</v>
      </c>
      <c r="B16" s="14">
        <f>INDEX([1]CIBC!$B$2:$E$3,MATCH(VALUE(LEFT(A16,FIND(" ",A16)-1)),[1]CIBC!$E$2:$E$3,1),2)*100</f>
        <v>1</v>
      </c>
      <c r="C16" s="15">
        <f>INDEX([1]CIBC!$B$4:$E$5,MATCH(VALUE(LEFT(A16,FIND(" ",A16)-1)),[1]CIBC!$E$4:$E$5,1),2)*100</f>
        <v>0.1</v>
      </c>
      <c r="D16" s="15">
        <f>INDEX([1]CIBC!$B$6:$E$6,MATCH(VALUE(LEFT(A16,FIND(" ",A16)-1)),[1]CIBC!$E$6:$E$6,1),2)*100</f>
        <v>0.05</v>
      </c>
      <c r="E16" s="15">
        <f>INDEX([1]TD!$B$4:$E$9,MATCH(VALUE(LEFT(A16,FIND(" ",A16)-1)),[1]TD!$E$4:$E$9,1),2)*100</f>
        <v>0.05</v>
      </c>
      <c r="F16" s="14">
        <f>INDEX([1]TD!$B$11:$E$16,MATCH(VALUE(LEFT(A16,FIND(" ",A16)-1)),[1]TD!$E$11:$E$16,1),2)*100</f>
        <v>0.3</v>
      </c>
      <c r="G16" s="14">
        <f>INDEX([1]TD!$B$18:$E$23,MATCH(VALUE(LEFT(A16,FIND(" ",A16)-1)),[1]TD!$E$18:$E$23,1),2)*100</f>
        <v>1</v>
      </c>
      <c r="H16" s="14">
        <f>INDEX([1]BMO!$B$2:$E$4,MATCH(VALUE(LEFT(A16,FIND(" ",A16)-1)),[1]BMO!$E$2:$E$4,1),2)*100</f>
        <v>1.6</v>
      </c>
      <c r="I16" s="14">
        <f>INDEX([1]BMO!$B$5:$E$6,MATCH(VALUE(LEFT(A16,FIND(" ",A16)-1)),[1]BMO!$E$5:$E$6,1),2)*100</f>
        <v>0.8</v>
      </c>
      <c r="J16" s="14">
        <f>INDEX([1]BMO!$B$7:$E$8,MATCH(VALUE(LEFT(A16,FIND(" ",A16)-1)),[1]BMO!$E$7:$E$8,1),2)*100</f>
        <v>0.05</v>
      </c>
      <c r="K16" s="14" t="str">
        <f>([1]BNS!$D$36)*100 &amp; " + " &amp; ([1]BNS!$E$35)*100 &amp; ", "&amp; ([1]BNS!$E$34)*100 &amp; ", "&amp; ([1]BNS!$E$33)*100 &amp; ", "&amp; ([1]BNS!$E$32)*100</f>
        <v>1 + 0.4, 0.5, 0.7, 1</v>
      </c>
      <c r="L16" s="14">
        <f>INDEX([1]BNS!$B$28:$G$29,MATCH(VALUE(LEFT(A16,FIND(" ",A16)-1)),[1]BNS!$G$28:$G$29,1),2)*100</f>
        <v>0.05</v>
      </c>
      <c r="M16" s="14">
        <f>INDEX([1]BNS!$B$25:$G$27,MATCH(VALUE(LEFT(A16,FIND(" ",A16)-1)),[1]BNS!$G$25:$G$27,1),2)*100</f>
        <v>1</v>
      </c>
      <c r="N16" s="14" t="str">
        <f>INDEX([1]RBC!$A$168:$E$168,MATCH(VALUE(LEFT(A16,FIND(" ",A16)-1)),[1]RBC!$E$168:$E$168,1),3)</f>
        <v>1.000</v>
      </c>
      <c r="O16" s="14" t="str">
        <f>INDEX([1]RBC!$A$160:$E$167,MATCH(VALUE(LEFT(A16,FIND(" ",A16)-1)),[1]RBC!$E$160:$E$167,1),3)</f>
        <v>0.010</v>
      </c>
      <c r="P16" s="14" t="str">
        <f>INDEX([1]RBC!$A$156:$E$159,MATCH(VALUE(LEFT(A16,FIND(" ",A16)-1)),[1]RBC!$E$156:$E$159,1),3)</f>
        <v>0.010 P</v>
      </c>
      <c r="Q16" s="16">
        <f t="shared" si="0"/>
        <v>1.05</v>
      </c>
      <c r="R16" s="14">
        <f>([1]Simplii!$C$11)*100</f>
        <v>1.0999999999999999</v>
      </c>
      <c r="S16" s="15">
        <f>LEFT(([1]ICICI!$B$3),5)*100</f>
        <v>1.6</v>
      </c>
      <c r="T16" s="15">
        <f>([1]NBC!$C$28)*100</f>
        <v>1</v>
      </c>
      <c r="U16" s="14">
        <f>([1]Manulife!$C$6)*100</f>
        <v>1.2</v>
      </c>
      <c r="V16" s="14">
        <f>INDEX([1]HSBC!$B$2:$I$5,MATCH(VALUE(LEFT(A16,FIND(" ",A16)-1)),[1]HSBC!$I$2:$I$5,1),2)*100</f>
        <v>1.05</v>
      </c>
      <c r="W16" s="14">
        <f>([1]CT!$B$2)*100</f>
        <v>1.5</v>
      </c>
      <c r="X16" s="14">
        <f>([1]Meridian!$A$2)*100</f>
        <v>1.3</v>
      </c>
      <c r="Y16" s="17">
        <f>([1]EQ!$B$2)*100</f>
        <v>2.2999999999999998</v>
      </c>
    </row>
    <row r="17" spans="1:26" x14ac:dyDescent="0.25">
      <c r="A17" s="14" t="s">
        <v>46</v>
      </c>
      <c r="B17" s="14">
        <f>INDEX([1]CIBC!$B$2:$E$3,MATCH(VALUE(LEFT(A17,FIND(" ",A17)-1)),[1]CIBC!$E$2:$E$3,1),2)*100</f>
        <v>1</v>
      </c>
      <c r="C17" s="15">
        <f>INDEX([1]CIBC!$B$4:$E$5,MATCH(VALUE(LEFT(A17,FIND(" ",A17)-1)),[1]CIBC!$E$4:$E$5,1),2)*100</f>
        <v>0.1</v>
      </c>
      <c r="D17" s="15">
        <f>INDEX([1]CIBC!$B$6:$E$6,MATCH(VALUE(LEFT(A17,FIND(" ",A17)-1)),[1]CIBC!$E$6:$E$6,1),2)*100</f>
        <v>0.05</v>
      </c>
      <c r="E17" s="15">
        <f>INDEX([1]TD!$B$4:$E$9,MATCH(VALUE(LEFT(A17,FIND(" ",A17)-1)),[1]TD!$E$4:$E$9,1),2)*100</f>
        <v>0.05</v>
      </c>
      <c r="F17" s="14">
        <f>INDEX([1]TD!$B$11:$E$16,MATCH(VALUE(LEFT(A17,FIND(" ",A17)-1)),[1]TD!$E$11:$E$16,1),2)*100</f>
        <v>0.3</v>
      </c>
      <c r="G17" s="14">
        <f>INDEX([1]TD!$B$18:$E$23,MATCH(VALUE(LEFT(A17,FIND(" ",A17)-1)),[1]TD!$E$18:$E$23,1),2)*100</f>
        <v>1</v>
      </c>
      <c r="H17" s="14">
        <f>INDEX([1]BMO!$B$2:$E$4,MATCH(VALUE(LEFT(A17,FIND(" ",A17)-1)),[1]BMO!$E$2:$E$4,1),2)*100</f>
        <v>1.6</v>
      </c>
      <c r="I17" s="14">
        <f>INDEX([1]BMO!$B$5:$E$6,MATCH(VALUE(LEFT(A17,FIND(" ",A17)-1)),[1]BMO!$E$5:$E$6,1),2)*100</f>
        <v>0.8</v>
      </c>
      <c r="J17" s="14">
        <f>INDEX([1]BMO!$B$7:$E$8,MATCH(VALUE(LEFT(A17,FIND(" ",A17)-1)),[1]BMO!$E$7:$E$8,1),2)*100</f>
        <v>0.05</v>
      </c>
      <c r="K17" s="14" t="str">
        <f>([1]BNS!$D$36)*100 &amp; " + " &amp; ([1]BNS!$E$35)*100 &amp; ", "&amp; ([1]BNS!$E$34)*100 &amp; ", "&amp; ([1]BNS!$E$33)*100 &amp; ", "&amp; ([1]BNS!$E$32)*100</f>
        <v>1 + 0.4, 0.5, 0.7, 1</v>
      </c>
      <c r="L17" s="14">
        <f>INDEX([1]BNS!$B$28:$G$29,MATCH(VALUE(LEFT(A17,FIND(" ",A17)-1)),[1]BNS!$G$28:$G$29,1),2)*100</f>
        <v>0.05</v>
      </c>
      <c r="M17" s="14">
        <f>INDEX([1]BNS!$B$25:$G$27,MATCH(VALUE(LEFT(A17,FIND(" ",A17)-1)),[1]BNS!$G$25:$G$27,1),2)*100</f>
        <v>1</v>
      </c>
      <c r="N17" s="14" t="str">
        <f>INDEX([1]RBC!$A$168:$E$168,MATCH(VALUE(LEFT(A17,FIND(" ",A17)-1)),[1]RBC!$E$168:$E$168,1),3)</f>
        <v>1.000</v>
      </c>
      <c r="O17" s="14" t="str">
        <f>INDEX([1]RBC!$A$160:$E$167,MATCH(VALUE(LEFT(A17,FIND(" ",A17)-1)),[1]RBC!$E$160:$E$167,1),3)</f>
        <v>0.005</v>
      </c>
      <c r="P17" s="14" t="str">
        <f>INDEX([1]RBC!$A$156:$E$159,MATCH(VALUE(LEFT(A17,FIND(" ",A17)-1)),[1]RBC!$E$156:$E$159,1),3)</f>
        <v>0.010 P</v>
      </c>
      <c r="Q17" s="16">
        <f t="shared" si="0"/>
        <v>1.05</v>
      </c>
      <c r="R17" s="14">
        <f>([1]Simplii!$C$11)*100</f>
        <v>1.0999999999999999</v>
      </c>
      <c r="S17" s="15">
        <f>LEFT(([1]ICICI!$B$3),5)*100</f>
        <v>1.6</v>
      </c>
      <c r="T17" s="15">
        <f>([1]NBC!$C$28)*100</f>
        <v>1</v>
      </c>
      <c r="U17" s="14">
        <f>([1]Manulife!$C$6)*100</f>
        <v>1.2</v>
      </c>
      <c r="V17" s="14">
        <f>INDEX([1]HSBC!$B$2:$I$5,MATCH(VALUE(LEFT(A17,FIND(" ",A17)-1)),[1]HSBC!$I$2:$I$5,1),2)*100</f>
        <v>0.5</v>
      </c>
      <c r="W17" s="14">
        <f>([1]CT!$B$2)*100</f>
        <v>1.5</v>
      </c>
      <c r="X17" s="14">
        <f>([1]Meridian!$A$2)*100</f>
        <v>1.3</v>
      </c>
      <c r="Y17" s="17">
        <f>([1]EQ!$B$2)*100</f>
        <v>2.2999999999999998</v>
      </c>
    </row>
    <row r="18" spans="1:26" x14ac:dyDescent="0.25">
      <c r="A18" s="14" t="s">
        <v>47</v>
      </c>
      <c r="B18" s="14">
        <f>INDEX([1]CIBC!$B$2:$E$3,MATCH(VALUE(LEFT(A18,FIND(" ",A18)-1)),[1]CIBC!$E$2:$E$3,1),2)*100</f>
        <v>1</v>
      </c>
      <c r="C18" s="15">
        <f>INDEX([1]CIBC!$B$4:$E$5,MATCH(VALUE(LEFT(A18,FIND(" ",A18)-1)),[1]CIBC!$E$4:$E$5,1),2)*100</f>
        <v>0.1</v>
      </c>
      <c r="D18" s="15">
        <f>INDEX([1]CIBC!$B$6:$E$6,MATCH(VALUE(LEFT(A18,FIND(" ",A18)-1)),[1]CIBC!$E$6:$E$6,1),2)*100</f>
        <v>0.05</v>
      </c>
      <c r="E18" s="15">
        <f>INDEX([1]TD!$B$4:$E$9,MATCH(VALUE(LEFT(A18,FIND(" ",A18)-1)),[1]TD!$E$4:$E$9,1),2)*100</f>
        <v>0.05</v>
      </c>
      <c r="F18" s="14">
        <f>INDEX([1]TD!$B$11:$E$16,MATCH(VALUE(LEFT(A18,FIND(" ",A18)-1)),[1]TD!$E$11:$E$16,1),2)*100</f>
        <v>0.3</v>
      </c>
      <c r="G18" s="14">
        <f>INDEX([1]TD!$B$18:$E$23,MATCH(VALUE(LEFT(A18,FIND(" ",A18)-1)),[1]TD!$E$18:$E$23,1),2)*100</f>
        <v>0</v>
      </c>
      <c r="H18" s="14">
        <f>INDEX([1]BMO!$B$2:$E$4,MATCH(VALUE(LEFT(A18,FIND(" ",A18)-1)),[1]BMO!$E$2:$E$4,1),2)*100</f>
        <v>1.6</v>
      </c>
      <c r="I18" s="14">
        <f>INDEX([1]BMO!$B$5:$E$6,MATCH(VALUE(LEFT(A18,FIND(" ",A18)-1)),[1]BMO!$E$5:$E$6,1),2)*100</f>
        <v>0.8</v>
      </c>
      <c r="J18" s="14">
        <f>INDEX([1]BMO!$B$7:$E$8,MATCH(VALUE(LEFT(A18,FIND(" ",A18)-1)),[1]BMO!$E$7:$E$8,1),2)*100</f>
        <v>0.05</v>
      </c>
      <c r="K18" s="14" t="str">
        <f>([1]BNS!$D$36)*100 &amp; " + " &amp; ([1]BNS!$E$35)*100 &amp; ", "&amp; ([1]BNS!$E$34)*100 &amp; ", "&amp; ([1]BNS!$E$33)*100 &amp; ", "&amp; ([1]BNS!$E$32)*100</f>
        <v>1 + 0.4, 0.5, 0.7, 1</v>
      </c>
      <c r="L18" s="14">
        <f>INDEX([1]BNS!$B$28:$G$29,MATCH(VALUE(LEFT(A18,FIND(" ",A18)-1)),[1]BNS!$G$28:$G$29,1),2)*100</f>
        <v>0.05</v>
      </c>
      <c r="M18" s="14">
        <f>INDEX([1]BNS!$B$25:$G$27,MATCH(VALUE(LEFT(A18,FIND(" ",A18)-1)),[1]BNS!$G$25:$G$27,1),2)*100</f>
        <v>1</v>
      </c>
      <c r="N18" s="14" t="str">
        <f>INDEX([1]RBC!$A$168:$E$168,MATCH(VALUE(LEFT(A18,FIND(" ",A18)-1)),[1]RBC!$E$168:$E$168,1),3)</f>
        <v>1.000</v>
      </c>
      <c r="O18" s="14" t="str">
        <f>INDEX([1]RBC!$A$160:$E$167,MATCH(VALUE(LEFT(A18,FIND(" ",A18)-1)),[1]RBC!$E$160:$E$167,1),3)</f>
        <v>0.001</v>
      </c>
      <c r="P18" s="14" t="str">
        <f>INDEX([1]RBC!$A$156:$E$159,MATCH(VALUE(LEFT(A18,FIND(" ",A18)-1)),[1]RBC!$E$156:$E$159,1),3)</f>
        <v>0.010 P</v>
      </c>
      <c r="Q18" s="16">
        <f t="shared" si="0"/>
        <v>1.05</v>
      </c>
      <c r="R18" s="14">
        <f>([1]Simplii!$C$11)*100</f>
        <v>1.0999999999999999</v>
      </c>
      <c r="S18" s="15">
        <f>LEFT(([1]ICICI!$B$3),5)*100</f>
        <v>1.6</v>
      </c>
      <c r="T18" s="15">
        <f>([1]NBC!$C$28)*100</f>
        <v>1</v>
      </c>
      <c r="U18" s="14">
        <f>([1]Manulife!$C$6)*100</f>
        <v>1.2</v>
      </c>
      <c r="V18" s="14">
        <f>INDEX([1]HSBC!$B$2:$I$5,MATCH(VALUE(LEFT(A18,FIND(" ",A18)-1)),[1]HSBC!$I$2:$I$5,1),2)*100</f>
        <v>0.5</v>
      </c>
      <c r="W18" s="14">
        <f>([1]CT!$B$2)*100</f>
        <v>1.5</v>
      </c>
      <c r="X18" s="14">
        <f>([1]Meridian!$A$2)*100</f>
        <v>1.3</v>
      </c>
      <c r="Y18" s="17">
        <f>([1]EQ!$B$2)*100</f>
        <v>2.2999999999999998</v>
      </c>
    </row>
    <row r="19" spans="1:26" x14ac:dyDescent="0.25">
      <c r="A19" s="14" t="s">
        <v>48</v>
      </c>
      <c r="B19" s="14">
        <f>INDEX([1]CIBC!$B$2:$E$3,MATCH(VALUE(LEFT(A19,FIND(" ",A19)-1)),[1]CIBC!$E$2:$E$3,1),2)*100</f>
        <v>1</v>
      </c>
      <c r="C19" s="15">
        <f>INDEX([1]CIBC!$B$4:$E$5,MATCH(VALUE(LEFT(A19,FIND(" ",A19)-1)),[1]CIBC!$E$4:$E$5,1),2)*100</f>
        <v>0.1</v>
      </c>
      <c r="D19" s="15">
        <f>INDEX([1]CIBC!$B$6:$E$6,MATCH(VALUE(LEFT(A19,FIND(" ",A19)-1)),[1]CIBC!$E$6:$E$6,1),2)*100</f>
        <v>0.05</v>
      </c>
      <c r="E19" s="15">
        <f>INDEX([1]TD!$B$4:$E$9,MATCH(VALUE(LEFT(A19,FIND(" ",A19)-1)),[1]TD!$E$4:$E$9,1),2)*100</f>
        <v>0.05</v>
      </c>
      <c r="F19" s="14">
        <f>INDEX([1]TD!$B$11:$E$16,MATCH(VALUE(LEFT(A19,FIND(" ",A19)-1)),[1]TD!$E$11:$E$16,1),2)*100</f>
        <v>0</v>
      </c>
      <c r="G19" s="14">
        <f>INDEX([1]TD!$B$18:$E$23,MATCH(VALUE(LEFT(A19,FIND(" ",A19)-1)),[1]TD!$E$18:$E$23,1),2)*100</f>
        <v>0</v>
      </c>
      <c r="H19" s="14">
        <f>INDEX([1]BMO!$B$2:$E$4,MATCH(VALUE(LEFT(A19,FIND(" ",A19)-1)),[1]BMO!$E$2:$E$4,1),2)*100</f>
        <v>1.6</v>
      </c>
      <c r="I19" s="14">
        <f>INDEX([1]BMO!$B$5:$E$6,MATCH(VALUE(LEFT(A19,FIND(" ",A19)-1)),[1]BMO!$E$5:$E$6,1),2)*100</f>
        <v>0.8</v>
      </c>
      <c r="J19" s="14">
        <f>INDEX([1]BMO!$B$7:$E$8,MATCH(VALUE(LEFT(A19,FIND(" ",A19)-1)),[1]BMO!$E$7:$E$8,1),2)*100</f>
        <v>0.05</v>
      </c>
      <c r="K19" s="14" t="str">
        <f>([1]BNS!$D$36)*100 &amp; " + " &amp; ([1]BNS!$E$35)*100 &amp; ", "&amp; ([1]BNS!$E$34)*100 &amp; ", "&amp; ([1]BNS!$E$33)*100 &amp; ", "&amp; ([1]BNS!$E$32)*100</f>
        <v>1 + 0.4, 0.5, 0.7, 1</v>
      </c>
      <c r="L19" s="14">
        <f>INDEX([1]BNS!$B$28:$G$29,MATCH(VALUE(LEFT(A19,FIND(" ",A19)-1)),[1]BNS!$G$28:$G$29,1),2)*100</f>
        <v>0.05</v>
      </c>
      <c r="M19" s="14">
        <f>INDEX([1]BNS!$B$25:$G$27,MATCH(VALUE(LEFT(A19,FIND(" ",A19)-1)),[1]BNS!$G$25:$G$27,1),2)*100</f>
        <v>0.05</v>
      </c>
      <c r="N19" s="14" t="str">
        <f>INDEX([1]RBC!$A$168:$E$168,MATCH(VALUE(LEFT(A19,FIND(" ",A19)-1)),[1]RBC!$E$168:$E$168,1),3)</f>
        <v>1.000</v>
      </c>
      <c r="O19" s="14" t="str">
        <f>INDEX([1]RBC!$A$160:$E$167,MATCH(VALUE(LEFT(A19,FIND(" ",A19)-1)),[1]RBC!$E$160:$E$167,1),3)</f>
        <v>0.000</v>
      </c>
      <c r="P19" s="14" t="str">
        <f>INDEX([1]RBC!$A$156:$E$159,MATCH(VALUE(LEFT(A19,FIND(" ",A19)-1)),[1]RBC!$E$156:$E$159,1),3)</f>
        <v>0.010 P</v>
      </c>
      <c r="Q19" s="16">
        <f t="shared" si="0"/>
        <v>1.05</v>
      </c>
      <c r="R19" s="14">
        <f>([1]Simplii!$C$11)*100</f>
        <v>1.0999999999999999</v>
      </c>
      <c r="S19" s="15">
        <f>LEFT(([1]ICICI!$B$3),5)*100</f>
        <v>1.6</v>
      </c>
      <c r="T19" s="15">
        <f>([1]NBC!$C$28)*100</f>
        <v>1</v>
      </c>
      <c r="U19" s="14">
        <f>([1]Manulife!$C$6)*100</f>
        <v>1.2</v>
      </c>
      <c r="V19" s="14">
        <f>INDEX([1]HSBC!$B$2:$I$5,MATCH(VALUE(LEFT(A19,FIND(" ",A19)-1)),[1]HSBC!$I$2:$I$5,1),2)*100</f>
        <v>0.5</v>
      </c>
      <c r="W19" s="14">
        <f>([1]CT!$B$2)*100</f>
        <v>1.5</v>
      </c>
      <c r="X19" s="14">
        <f>([1]Meridian!$A$2)*100</f>
        <v>1.3</v>
      </c>
      <c r="Y19" s="17">
        <f>([1]EQ!$B$2)*100</f>
        <v>2.2999999999999998</v>
      </c>
    </row>
    <row r="20" spans="1:26" x14ac:dyDescent="0.25">
      <c r="A20" s="14" t="s">
        <v>49</v>
      </c>
      <c r="B20" s="14">
        <f>INDEX([1]CIBC!$B$2:$E$3,MATCH(VALUE(LEFT(A20,FIND(" ",A20)-1)),[1]CIBC!$E$2:$E$3,1),2)*100</f>
        <v>1</v>
      </c>
      <c r="C20" s="15">
        <f>INDEX([1]CIBC!$B$4:$E$5,MATCH(VALUE(LEFT(A20,FIND(" ",A20)-1)),[1]CIBC!$E$4:$E$5,1),2)*100</f>
        <v>0.05</v>
      </c>
      <c r="D20" s="15">
        <f>INDEX([1]CIBC!$B$6:$E$6,MATCH(VALUE(LEFT(A20,FIND(" ",A20)-1)),[1]CIBC!$E$6:$E$6,1),2)*100</f>
        <v>0.05</v>
      </c>
      <c r="E20" s="15">
        <f>INDEX([1]TD!$B$4:$E$9,MATCH(VALUE(LEFT(A20,FIND(" ",A20)-1)),[1]TD!$E$4:$E$9,1),2)*100</f>
        <v>0.05</v>
      </c>
      <c r="F20" s="14">
        <f>INDEX([1]TD!$B$11:$E$16,MATCH(VALUE(LEFT(A20,FIND(" ",A20)-1)),[1]TD!$E$11:$E$16,1),2)*100</f>
        <v>0</v>
      </c>
      <c r="G20" s="14">
        <f>INDEX([1]TD!$B$18:$E$23,MATCH(VALUE(LEFT(A20,FIND(" ",A20)-1)),[1]TD!$E$18:$E$23,1),2)*100</f>
        <v>0</v>
      </c>
      <c r="H20" s="14">
        <f>INDEX([1]BMO!$B$2:$E$4,MATCH(VALUE(LEFT(A20,FIND(" ",A20)-1)),[1]BMO!$E$2:$E$4,1),2)*100</f>
        <v>1.6</v>
      </c>
      <c r="I20" s="14">
        <f>INDEX([1]BMO!$B$5:$E$6,MATCH(VALUE(LEFT(A20,FIND(" ",A20)-1)),[1]BMO!$E$5:$E$6,1),2)*100</f>
        <v>0.8</v>
      </c>
      <c r="J20" s="14">
        <f>INDEX([1]BMO!$B$7:$E$8,MATCH(VALUE(LEFT(A20,FIND(" ",A20)-1)),[1]BMO!$E$7:$E$8,1),2)*100</f>
        <v>0.05</v>
      </c>
      <c r="K20" s="14" t="str">
        <f>([1]BNS!$D$36)*100 &amp; " + " &amp; ([1]BNS!$E$35)*100 &amp; ", "&amp; ([1]BNS!$E$34)*100 &amp; ", "&amp; ([1]BNS!$E$33)*100 &amp; ", "&amp; ([1]BNS!$E$32)*100</f>
        <v>1 + 0.4, 0.5, 0.7, 1</v>
      </c>
      <c r="L20" s="14">
        <f>INDEX([1]BNS!$B$28:$G$29,MATCH(VALUE(LEFT(A20,FIND(" ",A20)-1)),[1]BNS!$G$28:$G$29,1),2)*100</f>
        <v>0.05</v>
      </c>
      <c r="M20" s="14">
        <f>INDEX([1]BNS!$B$25:$G$27,MATCH(VALUE(LEFT(A20,FIND(" ",A20)-1)),[1]BNS!$G$25:$G$27,1),2)*100</f>
        <v>0.05</v>
      </c>
      <c r="N20" s="14" t="str">
        <f>INDEX([1]RBC!$A$168:$E$168,MATCH(VALUE(LEFT(A20,FIND(" ",A20)-1)),[1]RBC!$E$168:$E$168,1),3)</f>
        <v>1.000</v>
      </c>
      <c r="O20" s="14" t="str">
        <f>INDEX([1]RBC!$A$160:$E$167,MATCH(VALUE(LEFT(A20,FIND(" ",A20)-1)),[1]RBC!$E$160:$E$167,1),3)</f>
        <v>0.000</v>
      </c>
      <c r="P20" s="14" t="str">
        <f>INDEX([1]RBC!$A$156:$E$159,MATCH(VALUE(LEFT(A20,FIND(" ",A20)-1)),[1]RBC!$E$156:$E$159,1),3)</f>
        <v>0.010</v>
      </c>
      <c r="Q20" s="16">
        <f t="shared" si="0"/>
        <v>1.05</v>
      </c>
      <c r="R20" s="14">
        <f>([1]Simplii!$C$11)*100</f>
        <v>1.0999999999999999</v>
      </c>
      <c r="S20" s="15">
        <f>LEFT(([1]ICICI!$B$3),5)*100</f>
        <v>1.6</v>
      </c>
      <c r="T20" s="15">
        <f>([1]NBC!$C$28)*100</f>
        <v>1</v>
      </c>
      <c r="U20" s="14">
        <f>([1]Manulife!$C$6)*100</f>
        <v>1.2</v>
      </c>
      <c r="V20" s="14">
        <f>INDEX([1]HSBC!$B$2:$I$5,MATCH(VALUE(LEFT(A20,FIND(" ",A20)-1)),[1]HSBC!$I$2:$I$5,1),2)*100</f>
        <v>0.5</v>
      </c>
      <c r="W20" s="14">
        <f>([1]CT!$B$2)*100</f>
        <v>1.5</v>
      </c>
      <c r="X20" s="14">
        <f>([1]Meridian!$A$2)*100</f>
        <v>1.3</v>
      </c>
      <c r="Y20" s="17">
        <f>([1]EQ!$B$2)*100</f>
        <v>2.2999999999999998</v>
      </c>
    </row>
    <row r="21" spans="1:26" x14ac:dyDescent="0.25">
      <c r="A21" s="14" t="s">
        <v>50</v>
      </c>
      <c r="B21" s="14">
        <f>INDEX([1]CIBC!$B$2:$E$3,MATCH(VALUE(LEFT(A21,FIND(" ",A21)-1)),[1]CIBC!$E$2:$E$3,1),2)*100</f>
        <v>1</v>
      </c>
      <c r="C21" s="15">
        <f>INDEX([1]CIBC!$B$4:$E$5,MATCH(VALUE(LEFT(A21,FIND(" ",A21)-1)),[1]CIBC!$E$4:$E$5,1),2)*100</f>
        <v>0.05</v>
      </c>
      <c r="D21" s="15">
        <f>INDEX([1]CIBC!$B$6:$E$6,MATCH(VALUE(LEFT(A21,FIND(" ",A21)-1)),[1]CIBC!$E$6:$E$6,1),2)*100</f>
        <v>0.05</v>
      </c>
      <c r="E21" s="15">
        <f>INDEX([1]TD!$B$4:$E$9,MATCH(VALUE(LEFT(A21,FIND(" ",A21)-1)),[1]TD!$E$4:$E$9,1),2)*100</f>
        <v>0.05</v>
      </c>
      <c r="F21" s="14">
        <f>INDEX([1]TD!$B$11:$E$16,MATCH(VALUE(LEFT(A21,FIND(" ",A21)-1)),[1]TD!$E$11:$E$16,1),2)*100</f>
        <v>0</v>
      </c>
      <c r="G21" s="14">
        <f>INDEX([1]TD!$B$18:$E$23,MATCH(VALUE(LEFT(A21,FIND(" ",A21)-1)),[1]TD!$E$18:$E$23,1),2)*100</f>
        <v>0</v>
      </c>
      <c r="H21" s="14">
        <f>INDEX([1]BMO!$B$2:$E$4,MATCH(VALUE(LEFT(A21,FIND(" ",A21)-1)),[1]BMO!$E$2:$E$4,1),2)*100</f>
        <v>1.6</v>
      </c>
      <c r="I21" s="14">
        <f>INDEX([1]BMO!$B$5:$E$6,MATCH(VALUE(LEFT(A21,FIND(" ",A21)-1)),[1]BMO!$E$5:$E$6,1),2)*100</f>
        <v>0.8</v>
      </c>
      <c r="J21" s="14">
        <f>INDEX([1]BMO!$B$7:$E$8,MATCH(VALUE(LEFT(A21,FIND(" ",A21)-1)),[1]BMO!$E$7:$E$8,1),2)*100</f>
        <v>0.05</v>
      </c>
      <c r="K21" s="14" t="str">
        <f>([1]BNS!$D$36)*100 &amp; " + " &amp; ([1]BNS!$E$35)*100 &amp; ", "&amp; ([1]BNS!$E$34)*100 &amp; ", "&amp; ([1]BNS!$E$33)*100 &amp; ", "&amp; ([1]BNS!$E$32)*100</f>
        <v>1 + 0.4, 0.5, 0.7, 1</v>
      </c>
      <c r="L21" s="14">
        <f>INDEX([1]BNS!$B$28:$G$29,MATCH(VALUE(LEFT(A21,FIND(" ",A21)-1)),[1]BNS!$G$28:$G$29,1),2)*100</f>
        <v>0.05</v>
      </c>
      <c r="M21" s="14">
        <f>INDEX([1]BNS!$B$25:$G$27,MATCH(VALUE(LEFT(A21,FIND(" ",A21)-1)),[1]BNS!$G$25:$G$27,1),2)*100</f>
        <v>0.05</v>
      </c>
      <c r="N21" s="14" t="str">
        <f>INDEX([1]RBC!$A$168:$E$168,MATCH(VALUE(LEFT(A21,FIND(" ",A21)-1)),[1]RBC!$E$168:$E$168,1),3)</f>
        <v>1.000</v>
      </c>
      <c r="O21" s="14" t="str">
        <f>INDEX([1]RBC!$A$160:$E$167,MATCH(VALUE(LEFT(A21,FIND(" ",A21)-1)),[1]RBC!$E$160:$E$167,1),3)</f>
        <v>0.000</v>
      </c>
      <c r="P21" s="14" t="str">
        <f>INDEX([1]RBC!$A$156:$E$159,MATCH(VALUE(LEFT(A21,FIND(" ",A21)-1)),[1]RBC!$E$156:$E$159,1),3)</f>
        <v>0.005</v>
      </c>
      <c r="Q21" s="16">
        <f t="shared" si="0"/>
        <v>1.05</v>
      </c>
      <c r="R21" s="14">
        <f>([1]Simplii!$C$11)*100</f>
        <v>1.0999999999999999</v>
      </c>
      <c r="S21" s="15">
        <f>LEFT(([1]ICICI!$B$3),5)*100</f>
        <v>1.6</v>
      </c>
      <c r="T21" s="15">
        <f>([1]NBC!$C$28)*100</f>
        <v>1</v>
      </c>
      <c r="U21" s="14">
        <f>([1]Manulife!$C$6)*100</f>
        <v>1.2</v>
      </c>
      <c r="V21" s="14">
        <f>INDEX([1]HSBC!$B$2:$I$5,MATCH(VALUE(LEFT(A21,FIND(" ",A21)-1)),[1]HSBC!$I$2:$I$5,1),2)*100</f>
        <v>0.5</v>
      </c>
      <c r="W21" s="14">
        <f>([1]CT!$B$2)*100</f>
        <v>1.5</v>
      </c>
      <c r="X21" s="14">
        <f>([1]Meridian!$A$2)*100</f>
        <v>1.3</v>
      </c>
      <c r="Y21" s="17">
        <f>([1]EQ!$B$2)*100</f>
        <v>2.2999999999999998</v>
      </c>
    </row>
    <row r="22" spans="1:26" x14ac:dyDescent="0.25">
      <c r="A22" s="18"/>
      <c r="B22" s="18"/>
      <c r="G22" s="18"/>
      <c r="H22" s="18"/>
      <c r="I22" s="18"/>
      <c r="J22" s="2"/>
      <c r="K22" s="2"/>
      <c r="L22" s="2"/>
      <c r="M22" s="2"/>
      <c r="N22" s="2"/>
      <c r="O22" s="2"/>
      <c r="V22" s="18"/>
      <c r="W22" s="18"/>
      <c r="X22" s="18"/>
      <c r="Y22" s="18"/>
      <c r="Z22" s="2"/>
    </row>
    <row r="23" spans="1:26" hidden="1" x14ac:dyDescent="0.25">
      <c r="A23" s="19" t="s">
        <v>51</v>
      </c>
      <c r="B23" s="20">
        <v>43299</v>
      </c>
      <c r="C23" s="21">
        <v>42202</v>
      </c>
      <c r="D23" s="21">
        <v>42202</v>
      </c>
      <c r="E23" s="21">
        <v>42202</v>
      </c>
      <c r="F23" s="20">
        <v>42688</v>
      </c>
      <c r="G23" s="20">
        <v>43298</v>
      </c>
      <c r="H23" s="20">
        <v>43125</v>
      </c>
      <c r="I23" s="20">
        <v>43125</v>
      </c>
      <c r="J23" s="20">
        <v>42207</v>
      </c>
      <c r="K23" s="20">
        <v>43294</v>
      </c>
      <c r="L23" s="20">
        <v>42920</v>
      </c>
      <c r="M23" s="20">
        <v>42986</v>
      </c>
      <c r="N23" s="20">
        <v>43118</v>
      </c>
      <c r="O23" s="20">
        <v>42205</v>
      </c>
      <c r="P23" s="3">
        <v>42205</v>
      </c>
      <c r="Q23" s="3">
        <v>43123</v>
      </c>
      <c r="R23" s="3">
        <v>43130</v>
      </c>
      <c r="S23" s="3">
        <v>42039</v>
      </c>
      <c r="T23" s="3">
        <v>43129</v>
      </c>
      <c r="U23" s="3">
        <v>43304</v>
      </c>
      <c r="V23" s="20">
        <v>43181</v>
      </c>
      <c r="W23" s="20">
        <v>43040</v>
      </c>
      <c r="X23" s="20">
        <v>42207</v>
      </c>
      <c r="Y23" s="22">
        <v>42921</v>
      </c>
      <c r="Z23" s="20">
        <v>42859</v>
      </c>
    </row>
    <row r="24" spans="1:26" hidden="1" x14ac:dyDescent="0.25">
      <c r="A24" s="23" t="s">
        <v>52</v>
      </c>
      <c r="B24" s="24">
        <v>40140</v>
      </c>
      <c r="C24" s="25">
        <v>37775</v>
      </c>
      <c r="D24" s="25">
        <v>36982</v>
      </c>
      <c r="E24" s="24">
        <v>36039</v>
      </c>
      <c r="F24" s="24">
        <v>40385</v>
      </c>
      <c r="G24" s="24">
        <v>40385</v>
      </c>
      <c r="H24" s="24">
        <v>42095</v>
      </c>
      <c r="I24" s="24">
        <v>39790</v>
      </c>
      <c r="J24" s="24">
        <v>37043</v>
      </c>
      <c r="K24" s="20">
        <v>42940</v>
      </c>
      <c r="L24" s="24">
        <v>37196</v>
      </c>
      <c r="M24" s="24">
        <v>41989</v>
      </c>
      <c r="N24" s="24">
        <v>39173</v>
      </c>
      <c r="O24" s="24" t="s">
        <v>53</v>
      </c>
      <c r="Q24" s="3">
        <v>35521</v>
      </c>
      <c r="R24" s="3">
        <v>38902</v>
      </c>
      <c r="S24" s="3">
        <v>38322</v>
      </c>
      <c r="T24" s="3" t="s">
        <v>53</v>
      </c>
      <c r="U24" s="3">
        <v>41367</v>
      </c>
      <c r="V24" s="24">
        <v>38169</v>
      </c>
      <c r="W24" s="24">
        <v>38808</v>
      </c>
      <c r="X24" s="21">
        <v>36708</v>
      </c>
      <c r="Y24" s="20">
        <v>39022</v>
      </c>
      <c r="Z24" s="20">
        <v>42235</v>
      </c>
    </row>
    <row r="27" spans="1:26" x14ac:dyDescent="0.25">
      <c r="B27" s="2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5627-27F2-4BE1-8A8D-655C379A0DBE}">
  <dimension ref="A1"/>
  <sheetViews>
    <sheetView workbookViewId="0"/>
  </sheetViews>
  <sheetFormatPr defaultRowHeight="1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Rudrabhatla, Anila</dc:creator>
  <cp:lastModifiedBy>Rudrabhatla, Anila</cp:lastModifiedBy>
  <dcterms:created xsi:type="dcterms:W3CDTF">2020-02-11T23:40:16Z</dcterms:created>
  <dcterms:modified xsi:type="dcterms:W3CDTF">2020-02-11T23:40:17Z</dcterms:modified>
</cp:coreProperties>
</file>