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c\Documents\KeepCoding\Excel\entrega-excel\"/>
    </mc:Choice>
  </mc:AlternateContent>
  <xr:revisionPtr revIDLastSave="0" documentId="8_{6C04E623-DF9C-4FE5-B59E-DED6C64096BE}" xr6:coauthVersionLast="47" xr6:coauthVersionMax="47" xr10:uidLastSave="{00000000-0000-0000-0000-000000000000}"/>
  <bookViews>
    <workbookView xWindow="11424" yWindow="0" windowWidth="11712" windowHeight="13056" firstSheet="2" activeTab="3" xr2:uid="{00000000-000D-0000-FFFF-FFFF00000000}"/>
  </bookViews>
  <sheets>
    <sheet name="Tema 1 - Intro" sheetId="1" r:id="rId1"/>
    <sheet name="Tema 2 - Funciones + Data Viz" sheetId="2" r:id="rId2"/>
    <sheet name="Tema 3 - Tablas Dinamicas" sheetId="4" r:id="rId3"/>
    <sheet name="Tema 4 - Import &amp; transform" sheetId="8" r:id="rId4"/>
  </sheets>
  <definedNames>
    <definedName name="_xlchart.v1.0" hidden="1">'Tema 1 - Intro'!$B$1</definedName>
    <definedName name="_xlchart.v1.1" hidden="1">'Tema 1 - Intro'!$B$2:$B$21</definedName>
    <definedName name="_xlchart.v1.10" hidden="1">'Tema 1 - Intro'!$C$1</definedName>
    <definedName name="_xlchart.v1.11" hidden="1">'Tema 1 - Intro'!$C$2:$C$21</definedName>
    <definedName name="_xlchart.v1.2" hidden="1">'Tema 1 - Intro'!$C$1</definedName>
    <definedName name="_xlchart.v1.3" hidden="1">'Tema 1 - Intro'!$C$2:$C$21</definedName>
    <definedName name="_xlchart.v1.4" hidden="1">'Tema 1 - Intro'!$A$2:$A$21</definedName>
    <definedName name="_xlchart.v1.5" hidden="1">'Tema 1 - Intro'!$B$1</definedName>
    <definedName name="_xlchart.v1.6" hidden="1">'Tema 1 - Intro'!$B$2:$B$21</definedName>
    <definedName name="_xlchart.v1.7" hidden="1">'Tema 1 - Intro'!$C$1</definedName>
    <definedName name="_xlchart.v1.8" hidden="1">'Tema 1 - Intro'!$C$2:$C$21</definedName>
    <definedName name="_xlchart.v1.9" hidden="1">'Tema 1 - Intro'!$A$2:$A$21</definedName>
    <definedName name="DatosExternos_2" localSheetId="3" hidden="1">'Tema 4 - Import &amp; transform'!$A$1:$J$254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5" i="2"/>
  <c r="B4" i="2"/>
  <c r="G3" i="1"/>
  <c r="B1" i="2"/>
  <c r="B3" i="2"/>
  <c r="G2" i="1"/>
  <c r="G4" i="1"/>
  <c r="G5" i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3D6D46-259B-439C-B7E2-DDDFC4525372}" keepAlive="1" name="Consulta - empleados" description="Conexión a la consulta 'empleados' en el libro." type="5" refreshedVersion="0" background="1" saveData="1">
    <dbPr connection="Provider=Microsoft.Mashup.OleDb.1;Data Source=$Workbook$;Location=empleados;Extended Properties=&quot;&quot;" command="SELECT * FROM [empleados]"/>
  </connection>
  <connection id="2" xr16:uid="{27D0C166-68A1-43E1-8719-25B8E26A7CD4}" keepAlive="1" name="Consulta - Productos" description="Conexión a la consulta 'Productos' en el libro." type="5" refreshedVersion="8" background="1" saveData="1">
    <dbPr connection="Provider=Microsoft.Mashup.OleDb.1;Data Source=$Workbook$;Location=Productos;Extended Properties=&quot;&quot;" command="SELECT * FROM [Productos]"/>
  </connection>
</connections>
</file>

<file path=xl/sharedStrings.xml><?xml version="1.0" encoding="utf-8"?>
<sst xmlns="http://schemas.openxmlformats.org/spreadsheetml/2006/main" count="1842" uniqueCount="274">
  <si>
    <t>Nombres</t>
  </si>
  <si>
    <t>Edades</t>
  </si>
  <si>
    <t>Puntajes</t>
  </si>
  <si>
    <t>EDADES</t>
  </si>
  <si>
    <t>PUNAJES</t>
  </si>
  <si>
    <t>Paula Garcia</t>
  </si>
  <si>
    <t>SUMA</t>
  </si>
  <si>
    <t>Lina Chaaro</t>
  </si>
  <si>
    <t>PROMEDIO</t>
  </si>
  <si>
    <t>Victoria Rosillo</t>
  </si>
  <si>
    <t>MAXIMO</t>
  </si>
  <si>
    <t xml:space="preserve">Irene Garcia </t>
  </si>
  <si>
    <t>MINIMO</t>
  </si>
  <si>
    <t>Francisco Rodrigez</t>
  </si>
  <si>
    <t>Elena Montesano</t>
  </si>
  <si>
    <t>Alberto Soria</t>
  </si>
  <si>
    <t>Francisco Rios</t>
  </si>
  <si>
    <t>Jose Rua</t>
  </si>
  <si>
    <t>Carlos Mendoza</t>
  </si>
  <si>
    <t>Cristina Pellez</t>
  </si>
  <si>
    <t>Laura Martin</t>
  </si>
  <si>
    <t>Anton Martinez</t>
  </si>
  <si>
    <t>Cristina Cabreiro</t>
  </si>
  <si>
    <t xml:space="preserve">Gonzalo Piñero </t>
  </si>
  <si>
    <t xml:space="preserve">Gonzalo Piñeiro </t>
  </si>
  <si>
    <t xml:space="preserve">Carlota Piñero </t>
  </si>
  <si>
    <t>Elena Piñeiro</t>
  </si>
  <si>
    <t>Oscar Mendez</t>
  </si>
  <si>
    <t>Carlos Baute</t>
  </si>
  <si>
    <t>Num Personas</t>
  </si>
  <si>
    <t>Edad &gt; 30</t>
  </si>
  <si>
    <t>Edad &lt; 30</t>
  </si>
  <si>
    <t>Presentados</t>
  </si>
  <si>
    <t>No presentados</t>
  </si>
  <si>
    <t>(Todas)</t>
  </si>
  <si>
    <t>Promedio de Puntajes</t>
  </si>
  <si>
    <t>Total general</t>
  </si>
  <si>
    <t>IdProducto</t>
  </si>
  <si>
    <t>IdSubcategoria</t>
  </si>
  <si>
    <t>Producto</t>
  </si>
  <si>
    <t>Color</t>
  </si>
  <si>
    <t>ListPrice</t>
  </si>
  <si>
    <t>Tamaño</t>
  </si>
  <si>
    <t>Status</t>
  </si>
  <si>
    <t>Touring-1000 Yellow, 50</t>
  </si>
  <si>
    <t>Yellow</t>
  </si>
  <si>
    <t>50</t>
  </si>
  <si>
    <t>Current</t>
  </si>
  <si>
    <t/>
  </si>
  <si>
    <t>Black</t>
  </si>
  <si>
    <t>Road-650 Red, 48</t>
  </si>
  <si>
    <t>Red</t>
  </si>
  <si>
    <t>48</t>
  </si>
  <si>
    <t>HL Road Frame - Red, 44</t>
  </si>
  <si>
    <t>44</t>
  </si>
  <si>
    <t>Blue</t>
  </si>
  <si>
    <t>HL Mountain Frame - Black, 38</t>
  </si>
  <si>
    <t>38</t>
  </si>
  <si>
    <t>Mountain-500 Black, 52</t>
  </si>
  <si>
    <t>52</t>
  </si>
  <si>
    <t>Road-550-W Yellow, 42</t>
  </si>
  <si>
    <t>42</t>
  </si>
  <si>
    <t>HL Road Frame - Black, 62</t>
  </si>
  <si>
    <t>62</t>
  </si>
  <si>
    <t>HL Touring Frame - Blue, 50</t>
  </si>
  <si>
    <t>Mountain-400-W Silver, 40</t>
  </si>
  <si>
    <t>Silver</t>
  </si>
  <si>
    <t>40</t>
  </si>
  <si>
    <t>ML Mountain Frame - Black, 40</t>
  </si>
  <si>
    <t>HL Road Frame - Red, 52</t>
  </si>
  <si>
    <t>LL Road Frame - Black, 48</t>
  </si>
  <si>
    <t>Touring-1000 Yellow, 60</t>
  </si>
  <si>
    <t>60</t>
  </si>
  <si>
    <t>Road-150 Red, 56</t>
  </si>
  <si>
    <t>56</t>
  </si>
  <si>
    <t>Road-450 Red, 58</t>
  </si>
  <si>
    <t>58</t>
  </si>
  <si>
    <t>Road-350-W Yellow, 40</t>
  </si>
  <si>
    <t>ML Road Frame-W - Yellow, 44</t>
  </si>
  <si>
    <t>Road-650 Black, 44</t>
  </si>
  <si>
    <t>LL Road Frame - Black, 58</t>
  </si>
  <si>
    <t>HL Road Frame - Red, 62</t>
  </si>
  <si>
    <t>LL Mountain Frame - Silver, 44</t>
  </si>
  <si>
    <t>Road-650 Black, 58</t>
  </si>
  <si>
    <t>Road-150 Red, 62</t>
  </si>
  <si>
    <t>HL Mountain Frame - Silver, 48</t>
  </si>
  <si>
    <t>ML Road Frame-W - Yellow, 42</t>
  </si>
  <si>
    <t>ML Road Frame-W - Yellow, 40</t>
  </si>
  <si>
    <t>LL Road Frame - Black, 62</t>
  </si>
  <si>
    <t>Road-650 Red, 62</t>
  </si>
  <si>
    <t>Road-250 Black, 44</t>
  </si>
  <si>
    <t>Road-250 Black, 52</t>
  </si>
  <si>
    <t>Mountain-400-W Silver, 42</t>
  </si>
  <si>
    <t>Road-350-W Yellow, 42</t>
  </si>
  <si>
    <t>LL Touring Frame - Blue, 50</t>
  </si>
  <si>
    <t>HL Road Frame - Red, 48</t>
  </si>
  <si>
    <t>Road-650 Red, 44</t>
  </si>
  <si>
    <t>Mountain-500 Silver, 40</t>
  </si>
  <si>
    <t>Road-750 Black, 58</t>
  </si>
  <si>
    <t>Touring-3000 Yellow, 44</t>
  </si>
  <si>
    <t>HL Touring Frame - Yellow, 50</t>
  </si>
  <si>
    <t>Mountain-300 Black, 48</t>
  </si>
  <si>
    <t>Road-650 Red, 60</t>
  </si>
  <si>
    <t>ML Road Frame-W - Yellow, 48</t>
  </si>
  <si>
    <t>HL Mountain Frame - Silver, 46</t>
  </si>
  <si>
    <t>46</t>
  </si>
  <si>
    <t>Road-650 Black, 52</t>
  </si>
  <si>
    <t>ML Road Frame-W - Yellow, 38</t>
  </si>
  <si>
    <t>Touring-1000 Yellow, 46</t>
  </si>
  <si>
    <t>Mountain-500 Silver, 42</t>
  </si>
  <si>
    <t>HL Road Frame - Black, 44</t>
  </si>
  <si>
    <t>Touring-3000 Blue, 50</t>
  </si>
  <si>
    <t>Road-350-W Yellow, 44</t>
  </si>
  <si>
    <t>Mountain-300 Black, 40</t>
  </si>
  <si>
    <t>Road-250 Black, 58</t>
  </si>
  <si>
    <t>Road-550-W Yellow, 40</t>
  </si>
  <si>
    <t>Mountain-200 Black, 38</t>
  </si>
  <si>
    <t>Road-550-W Yellow, 38</t>
  </si>
  <si>
    <t>Touring-3000 Yellow, 62</t>
  </si>
  <si>
    <t>ML Road Frame - Red, 52</t>
  </si>
  <si>
    <t>Mountain-500 Silver, 44</t>
  </si>
  <si>
    <t>Touring-1000 Blue, 50</t>
  </si>
  <si>
    <t>Mountain-100 Black, 38</t>
  </si>
  <si>
    <t>LL Road Frame - Black, 44</t>
  </si>
  <si>
    <t>HL Road Frame - Black, 48</t>
  </si>
  <si>
    <t>LL Road Frame - Black, 52</t>
  </si>
  <si>
    <t>HL Mountain Frame - Silver, 44</t>
  </si>
  <si>
    <t>Road-550-W Yellow, 48</t>
  </si>
  <si>
    <t>Mountain-100 Silver, 38</t>
  </si>
  <si>
    <t>Mountain-200 Silver, 38</t>
  </si>
  <si>
    <t>LL Mountain Frame - Black, 52</t>
  </si>
  <si>
    <t>Touring-1000 Yellow, 54</t>
  </si>
  <si>
    <t>54</t>
  </si>
  <si>
    <t>HL Mountain Frame - Black, 42</t>
  </si>
  <si>
    <t>Touring-1000 Blue, 60</t>
  </si>
  <si>
    <t>Mountain-500 Silver, 52</t>
  </si>
  <si>
    <t>HL Touring Frame - Blue, 60</t>
  </si>
  <si>
    <t>Road-250 Red, 58</t>
  </si>
  <si>
    <t>Road-550-W Yellow, 44</t>
  </si>
  <si>
    <t>LL Mountain Frame - Black, 48</t>
  </si>
  <si>
    <t>ML Road Frame - Red, 58</t>
  </si>
  <si>
    <t>Mountain-200 Black, 42</t>
  </si>
  <si>
    <t>ML Mountain Frame-W - Silver, 46</t>
  </si>
  <si>
    <t>HL Mountain Frame - Black, 46</t>
  </si>
  <si>
    <t>LL Mountain Frame - Silver, 42</t>
  </si>
  <si>
    <t>Road-650 Black, 62</t>
  </si>
  <si>
    <t>Mountain-200 Black, 46</t>
  </si>
  <si>
    <t>ML Road Frame - Red, 44</t>
  </si>
  <si>
    <t>LL Road Frame - Black, 60</t>
  </si>
  <si>
    <t>ML Mountain Frame-W - Silver, 42</t>
  </si>
  <si>
    <t>Road-650 Black, 60</t>
  </si>
  <si>
    <t>LL Road Frame - Red, 60</t>
  </si>
  <si>
    <t>LL Touring Frame - Blue, 58</t>
  </si>
  <si>
    <t>LL Road Frame - Red, 62</t>
  </si>
  <si>
    <t>Touring-3000 Yellow, 54</t>
  </si>
  <si>
    <t>Mountain-200 Silver, 42</t>
  </si>
  <si>
    <t>HL Mountain Frame - Silver, 38</t>
  </si>
  <si>
    <t>Road-450 Red, 44</t>
  </si>
  <si>
    <t>Mountain-200 Silver, 46</t>
  </si>
  <si>
    <t>Road-450 Red, 52</t>
  </si>
  <si>
    <t>Road-250 Red, 44</t>
  </si>
  <si>
    <t>Road-250 Red, 52</t>
  </si>
  <si>
    <t>Mountain-300 Black, 44</t>
  </si>
  <si>
    <t>LL Road Frame - Red, 44</t>
  </si>
  <si>
    <t>Touring-1000 Blue, 46</t>
  </si>
  <si>
    <t>HL Mountain Frame - Silver, 42</t>
  </si>
  <si>
    <t>Road-750 Black, 44</t>
  </si>
  <si>
    <t>HL Mountain Frame - Black, 48</t>
  </si>
  <si>
    <t>Road-750 Black, 52</t>
  </si>
  <si>
    <t>Mountain-100 Black, 48</t>
  </si>
  <si>
    <t>HL Touring Frame - Blue, 54</t>
  </si>
  <si>
    <t>HL Road Frame - Black, 52</t>
  </si>
  <si>
    <t>LL Touring Frame - Yellow, 50</t>
  </si>
  <si>
    <t>Touring-2000 Blue, 60</t>
  </si>
  <si>
    <t>Road-650 Red, 58</t>
  </si>
  <si>
    <t>Mountain-100 Silver, 48</t>
  </si>
  <si>
    <t>Touring-2000 Blue, 50</t>
  </si>
  <si>
    <t>ML Road Frame - Red, 60</t>
  </si>
  <si>
    <t>LL Road Frame - Red, 48</t>
  </si>
  <si>
    <t>LL Mountain Frame - Black, 44</t>
  </si>
  <si>
    <t>LL Road Frame - Red, 58</t>
  </si>
  <si>
    <t>HL Touring Frame - Blue, 46</t>
  </si>
  <si>
    <t>Touring-3000 Yellow, 58</t>
  </si>
  <si>
    <t>LL Touring Frame - Yellow, 62</t>
  </si>
  <si>
    <t>Road-250 Black, 48</t>
  </si>
  <si>
    <t>Road-650 Red, 52</t>
  </si>
  <si>
    <t>HL Road Frame - Black, 58</t>
  </si>
  <si>
    <t>Touring-1000 Blue, 54</t>
  </si>
  <si>
    <t>LL Touring Frame - Blue, 54</t>
  </si>
  <si>
    <t>HL Road Frame - Red, 56</t>
  </si>
  <si>
    <t>HL Touring Frame - Yellow, 54</t>
  </si>
  <si>
    <t>Road-450 Red, 48</t>
  </si>
  <si>
    <t>Road-250 Red, 48</t>
  </si>
  <si>
    <t>Road-650 Black, 48</t>
  </si>
  <si>
    <t>Road-750 Black, 48</t>
  </si>
  <si>
    <t>Touring-3000 Blue, 58</t>
  </si>
  <si>
    <t>Touring-3000 Yellow, 50</t>
  </si>
  <si>
    <t>HL Mountain Frame - Black, 44</t>
  </si>
  <si>
    <t>LL Mountain Frame - Black, 40</t>
  </si>
  <si>
    <t>Mountain-500 Black, 48</t>
  </si>
  <si>
    <t>HL Touring Frame - Yellow, 46</t>
  </si>
  <si>
    <t>ML Mountain Frame-W - Silver, 40</t>
  </si>
  <si>
    <t>HL Touring Frame - Yellow, 60</t>
  </si>
  <si>
    <t>Road-450 Red, 60</t>
  </si>
  <si>
    <t>Mountain-100 Black, 42</t>
  </si>
  <si>
    <t>Touring-2000 Blue, 46</t>
  </si>
  <si>
    <t>Touring-3000 Blue, 44</t>
  </si>
  <si>
    <t>Mountain-100 Silver, 42</t>
  </si>
  <si>
    <t>LL Touring Frame - Blue, 62</t>
  </si>
  <si>
    <t>LL Road Frame - Red, 52</t>
  </si>
  <si>
    <t>LL Mountain Frame - Silver, 40</t>
  </si>
  <si>
    <t>ML Mountain Frame - Black, 48</t>
  </si>
  <si>
    <t>HL Road Frame - Red, 58</t>
  </si>
  <si>
    <t>ML Road Frame - Red, 48</t>
  </si>
  <si>
    <t>Road-150 Red, 44</t>
  </si>
  <si>
    <t>Road-150 Red, 52</t>
  </si>
  <si>
    <t>Mountain-100 Black, 44</t>
  </si>
  <si>
    <t>Mountain-400-W Silver, 38</t>
  </si>
  <si>
    <t>LL Touring Frame - Yellow, 58</t>
  </si>
  <si>
    <t>Mountain-100 Silver, 44</t>
  </si>
  <si>
    <t>LL Touring Frame - Yellow, 44</t>
  </si>
  <si>
    <t>LL Mountain Frame - Black, 42</t>
  </si>
  <si>
    <t>Touring-2000 Blue, 54</t>
  </si>
  <si>
    <t>Mountain-500 Black, 40</t>
  </si>
  <si>
    <t>ML Mountain Frame-W - Silver, 38</t>
  </si>
  <si>
    <t>LL Touring Frame - Blue, 44</t>
  </si>
  <si>
    <t>ML Mountain Frame - Black, 38</t>
  </si>
  <si>
    <t>LL Mountain Frame - Silver, 52</t>
  </si>
  <si>
    <t>Mountain-500 Black, 42</t>
  </si>
  <si>
    <t>Touring-3000 Blue, 62</t>
  </si>
  <si>
    <t>LL Mountain Frame - Silver, 48</t>
  </si>
  <si>
    <t>Touring-3000 Blue, 54</t>
  </si>
  <si>
    <t>Road-350-W Yellow, 48</t>
  </si>
  <si>
    <t>Road-150 Red, 48</t>
  </si>
  <si>
    <t>ML Mountain Frame - Black, 44</t>
  </si>
  <si>
    <t>LL Touring Frame - Yellow, 54</t>
  </si>
  <si>
    <t>Mountain-500 Black, 44</t>
  </si>
  <si>
    <t>Mountain-300 Black, 38</t>
  </si>
  <si>
    <t>Mountain-400-W Silver, 46</t>
  </si>
  <si>
    <t>Mountain-500 Silver, 48</t>
  </si>
  <si>
    <t>RangoTamaño.1</t>
  </si>
  <si>
    <t>RangoTamaño.2</t>
  </si>
  <si>
    <t>Linea Modelo</t>
  </si>
  <si>
    <t>48-52</t>
  </si>
  <si>
    <t>CM</t>
  </si>
  <si>
    <t>T/Touring-1000</t>
  </si>
  <si>
    <t>R/Road-650</t>
  </si>
  <si>
    <t>42-46</t>
  </si>
  <si>
    <t>R/HL Road Frame</t>
  </si>
  <si>
    <t>38-40</t>
  </si>
  <si>
    <t>M/HL Mountain Frame</t>
  </si>
  <si>
    <t>M/Mountain-500</t>
  </si>
  <si>
    <t>R/Road-550-W</t>
  </si>
  <si>
    <t>60-62</t>
  </si>
  <si>
    <t>T/HL Touring Frame</t>
  </si>
  <si>
    <t>M/Mountain-400-W</t>
  </si>
  <si>
    <t>M/ML Mountain Frame</t>
  </si>
  <si>
    <t>R/LL Road Frame</t>
  </si>
  <si>
    <t>54-58</t>
  </si>
  <si>
    <t>R/Road-150</t>
  </si>
  <si>
    <t>R/Road-450</t>
  </si>
  <si>
    <t>R/Road-350-W</t>
  </si>
  <si>
    <t>R/ML Road Frame-W</t>
  </si>
  <si>
    <t>M/LL Mountain Frame</t>
  </si>
  <si>
    <t>R/Road-250</t>
  </si>
  <si>
    <t>T/LL Touring Frame</t>
  </si>
  <si>
    <t>R/Road-750</t>
  </si>
  <si>
    <t>T/Touring-3000</t>
  </si>
  <si>
    <t>M/Mountain-300</t>
  </si>
  <si>
    <t>M/Mountain-200</t>
  </si>
  <si>
    <t>R/ML Road Frame</t>
  </si>
  <si>
    <t>M/Mountain-100</t>
  </si>
  <si>
    <t>M/ML Mountain Frame-W</t>
  </si>
  <si>
    <t>T/Touring-2000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</si>
</sst>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2" xfId="0" applyBorder="1"/>
    <xf numFmtId="2" fontId="0" fillId="0" borderId="2" xfId="0" applyNumberFormat="1" applyBorder="1"/>
    <xf numFmtId="0" fontId="2" fillId="2" borderId="2" xfId="0" applyFont="1" applyFill="1" applyBorder="1"/>
    <xf numFmtId="0" fontId="0" fillId="0" borderId="3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Persona, edad, puntaje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'Tema 1 - Intro'!$B$1</c:f>
              <c:strCache>
                <c:ptCount val="1"/>
                <c:pt idx="0">
                  <c:v>Edades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1 - Intro'!$A$2:$A$21</c:f>
              <c:strCache>
                <c:ptCount val="20"/>
                <c:pt idx="0">
                  <c:v>Paula Garcia</c:v>
                </c:pt>
                <c:pt idx="1">
                  <c:v>Lina Chaaro</c:v>
                </c:pt>
                <c:pt idx="2">
                  <c:v>Victoria Rosillo</c:v>
                </c:pt>
                <c:pt idx="3">
                  <c:v>Irene Garcia </c:v>
                </c:pt>
                <c:pt idx="4">
                  <c:v>Francisco Rodrigez</c:v>
                </c:pt>
                <c:pt idx="5">
                  <c:v>Elena Montesano</c:v>
                </c:pt>
                <c:pt idx="6">
                  <c:v>Alberto Soria</c:v>
                </c:pt>
                <c:pt idx="7">
                  <c:v>Francisco Rios</c:v>
                </c:pt>
                <c:pt idx="8">
                  <c:v>Jose Rua</c:v>
                </c:pt>
                <c:pt idx="9">
                  <c:v>Carlos Mendoza</c:v>
                </c:pt>
                <c:pt idx="10">
                  <c:v>Cristina Pellez</c:v>
                </c:pt>
                <c:pt idx="11">
                  <c:v>Laura Martin</c:v>
                </c:pt>
                <c:pt idx="12">
                  <c:v>Anton Martinez</c:v>
                </c:pt>
                <c:pt idx="13">
                  <c:v>Cristina Cabreiro</c:v>
                </c:pt>
                <c:pt idx="14">
                  <c:v>Gonzalo Piñero </c:v>
                </c:pt>
                <c:pt idx="15">
                  <c:v>Gonzalo Piñeiro </c:v>
                </c:pt>
                <c:pt idx="16">
                  <c:v>Carlota Piñero </c:v>
                </c:pt>
                <c:pt idx="17">
                  <c:v>Elena Piñeiro</c:v>
                </c:pt>
                <c:pt idx="18">
                  <c:v>Oscar Mendez</c:v>
                </c:pt>
                <c:pt idx="19">
                  <c:v>Carlos Baute</c:v>
                </c:pt>
              </c:strCache>
            </c:strRef>
          </c:cat>
          <c:val>
            <c:numRef>
              <c:f>'Tema 1 - Intro'!$B$2:$B$21</c:f>
              <c:numCache>
                <c:formatCode>General</c:formatCode>
                <c:ptCount val="20"/>
                <c:pt idx="0">
                  <c:v>23</c:v>
                </c:pt>
                <c:pt idx="1">
                  <c:v>45</c:v>
                </c:pt>
                <c:pt idx="2">
                  <c:v>12</c:v>
                </c:pt>
                <c:pt idx="3">
                  <c:v>43</c:v>
                </c:pt>
                <c:pt idx="4">
                  <c:v>33</c:v>
                </c:pt>
                <c:pt idx="5">
                  <c:v>56</c:v>
                </c:pt>
                <c:pt idx="6">
                  <c:v>87</c:v>
                </c:pt>
                <c:pt idx="7">
                  <c:v>32</c:v>
                </c:pt>
                <c:pt idx="8">
                  <c:v>22</c:v>
                </c:pt>
                <c:pt idx="9">
                  <c:v>32</c:v>
                </c:pt>
                <c:pt idx="10">
                  <c:v>12</c:v>
                </c:pt>
                <c:pt idx="11">
                  <c:v>10</c:v>
                </c:pt>
                <c:pt idx="12">
                  <c:v>28</c:v>
                </c:pt>
                <c:pt idx="13">
                  <c:v>43</c:v>
                </c:pt>
                <c:pt idx="14">
                  <c:v>41</c:v>
                </c:pt>
                <c:pt idx="15">
                  <c:v>60</c:v>
                </c:pt>
                <c:pt idx="16">
                  <c:v>71</c:v>
                </c:pt>
                <c:pt idx="17">
                  <c:v>9</c:v>
                </c:pt>
                <c:pt idx="18">
                  <c:v>15</c:v>
                </c:pt>
                <c:pt idx="1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D-4349-B70F-FF5DEA8280E6}"/>
            </c:ext>
          </c:extLst>
        </c:ser>
        <c:ser>
          <c:idx val="1"/>
          <c:order val="1"/>
          <c:tx>
            <c:strRef>
              <c:f>'Tema 1 - Intro'!$C$1</c:f>
              <c:strCache>
                <c:ptCount val="1"/>
                <c:pt idx="0">
                  <c:v>Puntajes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1 - Intro'!$A$2:$A$21</c:f>
              <c:strCache>
                <c:ptCount val="20"/>
                <c:pt idx="0">
                  <c:v>Paula Garcia</c:v>
                </c:pt>
                <c:pt idx="1">
                  <c:v>Lina Chaaro</c:v>
                </c:pt>
                <c:pt idx="2">
                  <c:v>Victoria Rosillo</c:v>
                </c:pt>
                <c:pt idx="3">
                  <c:v>Irene Garcia </c:v>
                </c:pt>
                <c:pt idx="4">
                  <c:v>Francisco Rodrigez</c:v>
                </c:pt>
                <c:pt idx="5">
                  <c:v>Elena Montesano</c:v>
                </c:pt>
                <c:pt idx="6">
                  <c:v>Alberto Soria</c:v>
                </c:pt>
                <c:pt idx="7">
                  <c:v>Francisco Rios</c:v>
                </c:pt>
                <c:pt idx="8">
                  <c:v>Jose Rua</c:v>
                </c:pt>
                <c:pt idx="9">
                  <c:v>Carlos Mendoza</c:v>
                </c:pt>
                <c:pt idx="10">
                  <c:v>Cristina Pellez</c:v>
                </c:pt>
                <c:pt idx="11">
                  <c:v>Laura Martin</c:v>
                </c:pt>
                <c:pt idx="12">
                  <c:v>Anton Martinez</c:v>
                </c:pt>
                <c:pt idx="13">
                  <c:v>Cristina Cabreiro</c:v>
                </c:pt>
                <c:pt idx="14">
                  <c:v>Gonzalo Piñero </c:v>
                </c:pt>
                <c:pt idx="15">
                  <c:v>Gonzalo Piñeiro </c:v>
                </c:pt>
                <c:pt idx="16">
                  <c:v>Carlota Piñero </c:v>
                </c:pt>
                <c:pt idx="17">
                  <c:v>Elena Piñeiro</c:v>
                </c:pt>
                <c:pt idx="18">
                  <c:v>Oscar Mendez</c:v>
                </c:pt>
                <c:pt idx="19">
                  <c:v>Carlos Baute</c:v>
                </c:pt>
              </c:strCache>
            </c:strRef>
          </c:cat>
          <c:val>
            <c:numRef>
              <c:f>'Tema 1 - Intro'!$C$2:$C$21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D-4349-B70F-FF5DEA828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894983"/>
        <c:axId val="80927751"/>
      </c:barChart>
      <c:catAx>
        <c:axId val="80894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927751"/>
        <c:crosses val="autoZero"/>
        <c:auto val="1"/>
        <c:lblAlgn val="ctr"/>
        <c:lblOffset val="100"/>
        <c:noMultiLvlLbl val="0"/>
      </c:catAx>
      <c:valAx>
        <c:axId val="80927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Edades/Puntajes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894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Título del gráfico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Título del gráfico</a:t>
          </a:r>
        </a:p>
      </cx:txPr>
    </cx:title>
    <cx:plotArea>
      <cx:plotAreaRegion>
        <cx:series layoutId="clusteredColumn" uniqueId="{EFDED3F6-E27B-4463-8522-C0BF4878EBC9}" formatIdx="0">
          <cx:tx>
            <cx:txData>
              <cx:f>_xlchart.v1.0</cx:f>
              <cx:v>Edades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EDE32338-81CD-4E56-A3D9-34726F6B1FB1}" formatIdx="1">
          <cx:axisId val="2"/>
        </cx:series>
        <cx:series layoutId="clusteredColumn" hidden="1" uniqueId="{371B27C4-696E-4D71-85AA-C6B78C792FCC}" formatIdx="2">
          <cx:tx>
            <cx:txData>
              <cx:f>_xlchart.v1.2</cx:f>
              <cx:v>Puntajes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5011494C-24AD-4B74-A6A1-1B34F39560D3}" formatIdx="3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  <cx:data id="1">
      <cx:strDim type="cat">
        <cx:f>_xlchart.v1.4</cx:f>
      </cx:strDim>
      <cx:numDim type="val">
        <cx:f>_xlchart.v1.8</cx:f>
      </cx:numDim>
    </cx:data>
  </cx:chartData>
  <cx:chart>
    <cx:title pos="t" align="ctr" overlay="0">
      <cx:tx>
        <cx:txData>
          <cx:v>Pareto Edades</cx:v>
        </cx:txData>
      </cx:tx>
    </cx:title>
    <cx:plotArea>
      <cx:plotAreaRegion>
        <cx:series layoutId="clusteredColumn" uniqueId="{475820A8-150F-48C7-A613-E9AF7EDE648D}" formatIdx="0">
          <cx:tx>
            <cx:txData>
              <cx:f>_xlchart.v1.5</cx:f>
              <cx:v>Edades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40EFA73-40B3-458B-96B6-2CCE70776690}" formatIdx="1">
          <cx:axisId val="2"/>
        </cx:series>
        <cx:series layoutId="clusteredColumn" hidden="1" uniqueId="{8D08027B-3256-411B-BAB9-733694389D24}" formatIdx="2">
          <cx:tx>
            <cx:txData>
              <cx:f>_xlchart.v1.7</cx:f>
              <cx:v>Puntajes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AF7C376F-AACD-4A2F-A61C-A9548DE8431E}" formatIdx="3">
          <cx:axisId val="2"/>
        </cx:series>
      </cx:plotAreaRegion>
      <cx:axis id="0">
        <cx:cat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Pareto Puntajes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Pareto Puntajes</a:t>
          </a:r>
        </a:p>
      </cx:txPr>
    </cx:title>
    <cx:plotArea>
      <cx:plotAreaRegion>
        <cx:series layoutId="clusteredColumn" uniqueId="{841CF248-9C0B-4C27-A811-D1DF2C9BFAB2}">
          <cx:tx>
            <cx:txData>
              <cx:f>_xlchart.v1.10</cx:f>
              <cx:v>Puntajes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12F888BA-BF58-4716-BEB1-D4E5758D40F3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304800</xdr:colOff>
      <xdr:row>5</xdr:row>
      <xdr:rowOff>161925</xdr:rowOff>
    </xdr:from>
    <xdr:to>
      <xdr:col>33</xdr:col>
      <xdr:colOff>0</xdr:colOff>
      <xdr:row>20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428B502-50CF-B2A9-34A5-F2D1AD1B5770}"/>
                </a:ext>
                <a:ext uri="{147F2762-F138-4A5C-976F-8EAC2B608ADB}">
                  <a16:predDERef xmlns:a16="http://schemas.microsoft.com/office/drawing/2014/main" pred="{4CA1AC32-6148-B721-03E6-BB4AE62DF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97300" y="1076325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16</xdr:col>
      <xdr:colOff>219075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4">
              <a:extLst>
                <a:ext uri="{FF2B5EF4-FFF2-40B4-BE49-F238E27FC236}">
                  <a16:creationId xmlns:a16="http://schemas.microsoft.com/office/drawing/2014/main" id="{578509FD-D681-4DA2-BAD0-E7DB6B968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7470" y="182880"/>
              <a:ext cx="8124825" cy="3223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66675</xdr:colOff>
      <xdr:row>19</xdr:row>
      <xdr:rowOff>123825</xdr:rowOff>
    </xdr:from>
    <xdr:to>
      <xdr:col>15</xdr:col>
      <xdr:colOff>504825</xdr:colOff>
      <xdr:row>36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5">
              <a:extLst>
                <a:ext uri="{FF2B5EF4-FFF2-40B4-BE49-F238E27FC236}">
                  <a16:creationId xmlns:a16="http://schemas.microsoft.com/office/drawing/2014/main" id="{5D693C61-1A6B-406F-9AF4-44524467DDF8}"/>
                </a:ext>
                <a:ext uri="{147F2762-F138-4A5C-976F-8EAC2B608ADB}">
                  <a16:predDERef xmlns:a16="http://schemas.microsoft.com/office/drawing/2014/main" pred="{578509FD-D681-4DA2-BAD0-E7DB6B968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5095" y="3598545"/>
              <a:ext cx="7753350" cy="3013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1</xdr:row>
      <xdr:rowOff>0</xdr:rowOff>
    </xdr:from>
    <xdr:to>
      <xdr:col>28</xdr:col>
      <xdr:colOff>542925</xdr:colOff>
      <xdr:row>17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40B382-933E-40E8-A70F-E78ADF0B9E00}"/>
            </a:ext>
            <a:ext uri="{147F2762-F138-4A5C-976F-8EAC2B608ADB}">
              <a16:predDERef xmlns:a16="http://schemas.microsoft.com/office/drawing/2014/main" pred="{5D693C61-1A6B-406F-9AF4-44524467D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8.693652546295" createdVersion="8" refreshedVersion="8" minRefreshableVersion="3" recordCount="20" xr:uid="{ACA79242-5705-48B7-B8BA-AA8226F14F46}">
  <cacheSource type="worksheet">
    <worksheetSource name="Tabla1"/>
  </cacheSource>
  <cacheFields count="3">
    <cacheField name="Nombres" numFmtId="0">
      <sharedItems count="20">
        <s v="Paula Garcia"/>
        <s v="Lina Chaaro"/>
        <s v="Victoria Rosillo"/>
        <s v="Irene Garcia "/>
        <s v="Francisco Rodrigez"/>
        <s v="Elena Montesano"/>
        <s v="Alberto Soria"/>
        <s v="Francisco Rios"/>
        <s v="Jose Rua"/>
        <s v="Carlos Mendoza"/>
        <s v="Cristina Pellez"/>
        <s v="Laura Martin"/>
        <s v="Anton Martinez"/>
        <s v="Cristina Cabreiro"/>
        <s v="Gonzalo Piñero "/>
        <s v="Gonzalo Piñeiro "/>
        <s v="Carlota Piñero "/>
        <s v="Elena Piñeiro"/>
        <s v="Oscar Mendez"/>
        <s v="Carlos Baute"/>
      </sharedItems>
    </cacheField>
    <cacheField name="Edades" numFmtId="0">
      <sharedItems containsSemiMixedTypes="0" containsString="0" containsNumber="1" containsInteger="1" minValue="9" maxValue="87" count="17">
        <n v="23"/>
        <n v="45"/>
        <n v="12"/>
        <n v="43"/>
        <n v="33"/>
        <n v="56"/>
        <n v="87"/>
        <n v="32"/>
        <n v="22"/>
        <n v="10"/>
        <n v="28"/>
        <n v="41"/>
        <n v="60"/>
        <n v="71"/>
        <n v="9"/>
        <n v="15"/>
        <n v="37"/>
      </sharedItems>
    </cacheField>
    <cacheField name="Puntajes" numFmtId="0">
      <sharedItems containsSemiMixedTypes="0" containsString="0" containsNumber="1" containsInteger="1" minValue="0" maxValue="10" count="10">
        <n v="10"/>
        <n v="5"/>
        <n v="3"/>
        <n v="0"/>
        <n v="8"/>
        <n v="7"/>
        <n v="6"/>
        <n v="2"/>
        <n v="4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1"/>
  </r>
  <r>
    <x v="6"/>
    <x v="6"/>
    <x v="5"/>
  </r>
  <r>
    <x v="7"/>
    <x v="7"/>
    <x v="6"/>
  </r>
  <r>
    <x v="8"/>
    <x v="8"/>
    <x v="2"/>
  </r>
  <r>
    <x v="9"/>
    <x v="7"/>
    <x v="7"/>
  </r>
  <r>
    <x v="10"/>
    <x v="2"/>
    <x v="5"/>
  </r>
  <r>
    <x v="11"/>
    <x v="9"/>
    <x v="6"/>
  </r>
  <r>
    <x v="12"/>
    <x v="10"/>
    <x v="4"/>
  </r>
  <r>
    <x v="13"/>
    <x v="3"/>
    <x v="0"/>
  </r>
  <r>
    <x v="14"/>
    <x v="11"/>
    <x v="8"/>
  </r>
  <r>
    <x v="15"/>
    <x v="12"/>
    <x v="4"/>
  </r>
  <r>
    <x v="16"/>
    <x v="13"/>
    <x v="9"/>
  </r>
  <r>
    <x v="17"/>
    <x v="14"/>
    <x v="0"/>
  </r>
  <r>
    <x v="18"/>
    <x v="15"/>
    <x v="4"/>
  </r>
  <r>
    <x v="19"/>
    <x v="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DBC38-BD0F-43B1-A41D-420FAC3D76B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S25" firstHeaderRow="1" firstDataRow="2" firstDataCol="1" rowPageCount="1" colPageCount="1"/>
  <pivotFields count="3">
    <pivotField axis="axisRow" compact="0" outline="0" showAll="0">
      <items count="21">
        <item x="6"/>
        <item x="12"/>
        <item x="19"/>
        <item x="9"/>
        <item x="16"/>
        <item x="13"/>
        <item x="10"/>
        <item x="5"/>
        <item x="17"/>
        <item x="7"/>
        <item x="4"/>
        <item x="15"/>
        <item x="14"/>
        <item x="3"/>
        <item x="8"/>
        <item x="11"/>
        <item x="1"/>
        <item x="18"/>
        <item x="0"/>
        <item x="2"/>
        <item t="default"/>
      </items>
    </pivotField>
    <pivotField axis="axisCol" compact="0" outline="0" multipleItemSelectionAllowed="1" showAll="0">
      <items count="18">
        <item x="14"/>
        <item x="9"/>
        <item x="2"/>
        <item x="15"/>
        <item x="8"/>
        <item x="0"/>
        <item x="10"/>
        <item x="7"/>
        <item x="4"/>
        <item x="16"/>
        <item x="11"/>
        <item x="3"/>
        <item x="1"/>
        <item x="5"/>
        <item x="12"/>
        <item x="13"/>
        <item x="6"/>
        <item t="default"/>
      </items>
    </pivotField>
    <pivotField axis="axisPage" dataField="1" compact="0" outline="0" showAll="0">
      <items count="11">
        <item x="3"/>
        <item x="7"/>
        <item x="2"/>
        <item x="8"/>
        <item x="1"/>
        <item x="6"/>
        <item x="5"/>
        <item x="4"/>
        <item x="9"/>
        <item x="0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2" hier="-1"/>
  </pageFields>
  <dataFields count="1">
    <dataField name="Promedio de Puntajes" fld="2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BDB42AEA-A2D0-4ACA-A167-FA6B44C3C529}" autoFormatId="16" applyNumberFormats="0" applyBorderFormats="0" applyFontFormats="0" applyPatternFormats="0" applyAlignmentFormats="0" applyWidthHeightFormats="0">
  <queryTableRefresh nextId="11">
    <queryTableFields count="10">
      <queryTableField id="1" name="IdProducto" tableColumnId="1"/>
      <queryTableField id="2" name="IdSubcategoria" tableColumnId="2"/>
      <queryTableField id="3" name="Producto" tableColumnId="3"/>
      <queryTableField id="4" name="Color" tableColumnId="4"/>
      <queryTableField id="5" name="ListPrice" tableColumnId="5"/>
      <queryTableField id="6" name="Tamaño" tableColumnId="6"/>
      <queryTableField id="7" name="RangoTamaño.1" tableColumnId="7"/>
      <queryTableField id="8" name="RangoTamaño.2" tableColumnId="8"/>
      <queryTableField id="9" name="Linea Modelo" tableColumnId="9"/>
      <queryTableField id="10" name="Status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24CDA0-5514-48AC-9807-8B55D652632E}" name="Tabla1" displayName="Tabla1" ref="A1:C21" totalsRowShown="0" headerRowDxfId="7">
  <autoFilter ref="A1:C21" xr:uid="{EA24CDA0-5514-48AC-9807-8B55D652632E}"/>
  <tableColumns count="3">
    <tableColumn id="1" xr3:uid="{9C1F5B8C-AA5A-48DC-A661-4975709C0584}" name="Nombres"/>
    <tableColumn id="2" xr3:uid="{DD292244-E116-48B0-BAE2-9B4BA838940D}" name="Edades"/>
    <tableColumn id="3" xr3:uid="{7F3D5F7A-FC3D-426E-B5AA-F4B8162A0CF2}" name="Puntaj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155FD9-0472-401F-A69A-A85A64E84AFF}" name="Productos" displayName="Productos" ref="A1:J254" tableType="queryTable" totalsRowShown="0">
  <autoFilter ref="A1:J254" xr:uid="{94155FD9-0472-401F-A69A-A85A64E84AFF}"/>
  <tableColumns count="10">
    <tableColumn id="1" xr3:uid="{E0668AFB-C3D5-43D8-A07C-991C546B8617}" uniqueName="1" name="IdProducto" queryTableFieldId="1"/>
    <tableColumn id="2" xr3:uid="{2034BC05-831C-4681-85D5-EFF074CF56FC}" uniqueName="2" name="IdSubcategoria" queryTableFieldId="2"/>
    <tableColumn id="3" xr3:uid="{42D3A72B-3325-40A1-B493-03FC4E0666C4}" uniqueName="3" name="Producto" queryTableFieldId="3" dataDxfId="6"/>
    <tableColumn id="4" xr3:uid="{4CDA6623-648A-4BD2-9F15-C56D29C1A3FA}" uniqueName="4" name="Color" queryTableFieldId="4" dataDxfId="5"/>
    <tableColumn id="5" xr3:uid="{26D82702-50B6-4008-B420-A2535FBAB0CA}" uniqueName="5" name="ListPrice" queryTableFieldId="5"/>
    <tableColumn id="6" xr3:uid="{4319CD7E-C10D-42A7-8581-562CF6A3291C}" uniqueName="6" name="Tamaño" queryTableFieldId="6" dataDxfId="4"/>
    <tableColumn id="7" xr3:uid="{C3F3E21F-9619-4D23-A953-B867DA324C1A}" uniqueName="7" name="RangoTamaño.1" queryTableFieldId="7" dataDxfId="3"/>
    <tableColumn id="8" xr3:uid="{F727274E-5784-475F-ACD2-ECDF671A0C3D}" uniqueName="8" name="RangoTamaño.2" queryTableFieldId="8" dataDxfId="2"/>
    <tableColumn id="9" xr3:uid="{54467E34-EF23-468D-AA11-6EE2879A0597}" uniqueName="9" name="Linea Modelo" queryTableFieldId="9" dataDxfId="1"/>
    <tableColumn id="10" xr3:uid="{331B481B-02F2-4FD8-886A-8CF38B424451}" uniqueName="10" name="Status" queryTableFieldId="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sqref="A1:C21"/>
    </sheetView>
  </sheetViews>
  <sheetFormatPr baseColWidth="10" defaultColWidth="8.88671875" defaultRowHeight="14.4" x14ac:dyDescent="0.3"/>
  <cols>
    <col min="1" max="1" width="17.6640625" customWidth="1"/>
    <col min="2" max="2" width="9.6640625" bestFit="1" customWidth="1"/>
    <col min="3" max="3" width="11.109375" bestFit="1" customWidth="1"/>
    <col min="5" max="5" width="11" customWidth="1"/>
  </cols>
  <sheetData>
    <row r="1" spans="1:7" x14ac:dyDescent="0.3">
      <c r="A1" s="1" t="s">
        <v>0</v>
      </c>
      <c r="B1" s="1" t="s">
        <v>1</v>
      </c>
      <c r="C1" s="1" t="s">
        <v>2</v>
      </c>
      <c r="F1" s="2" t="s">
        <v>3</v>
      </c>
      <c r="G1" s="2" t="s">
        <v>4</v>
      </c>
    </row>
    <row r="2" spans="1:7" x14ac:dyDescent="0.3">
      <c r="A2" t="s">
        <v>5</v>
      </c>
      <c r="B2">
        <v>23</v>
      </c>
      <c r="C2">
        <v>10</v>
      </c>
      <c r="E2" s="2" t="s">
        <v>6</v>
      </c>
      <c r="F2" s="3">
        <f>SUM(Tabla1[Edades])</f>
        <v>711</v>
      </c>
      <c r="G2" s="3">
        <f>SUM(Tabla1[Puntajes])</f>
        <v>122</v>
      </c>
    </row>
    <row r="3" spans="1:7" x14ac:dyDescent="0.3">
      <c r="A3" t="s">
        <v>7</v>
      </c>
      <c r="B3">
        <v>45</v>
      </c>
      <c r="C3">
        <v>5</v>
      </c>
      <c r="E3" s="2" t="s">
        <v>8</v>
      </c>
      <c r="F3" s="4">
        <f>AVERAGE(Tabla1[Edades])</f>
        <v>35.549999999999997</v>
      </c>
      <c r="G3" s="4">
        <f>AVERAGE(Tabla1[Puntajes])</f>
        <v>6.1</v>
      </c>
    </row>
    <row r="4" spans="1:7" x14ac:dyDescent="0.3">
      <c r="A4" t="s">
        <v>9</v>
      </c>
      <c r="B4">
        <v>12</v>
      </c>
      <c r="C4">
        <v>3</v>
      </c>
      <c r="E4" s="2" t="s">
        <v>10</v>
      </c>
      <c r="F4" s="3">
        <f>MAX(Tabla1[Edades])</f>
        <v>87</v>
      </c>
      <c r="G4" s="3">
        <f>MAX(Tabla1[Puntajes])</f>
        <v>10</v>
      </c>
    </row>
    <row r="5" spans="1:7" x14ac:dyDescent="0.3">
      <c r="A5" t="s">
        <v>11</v>
      </c>
      <c r="B5">
        <v>43</v>
      </c>
      <c r="C5">
        <v>0</v>
      </c>
      <c r="E5" s="2" t="s">
        <v>12</v>
      </c>
      <c r="F5" s="3">
        <f>MIN(Tabla1[Edades])</f>
        <v>9</v>
      </c>
      <c r="G5" s="3">
        <f>MIN(Tabla1[Puntajes])</f>
        <v>0</v>
      </c>
    </row>
    <row r="6" spans="1:7" x14ac:dyDescent="0.3">
      <c r="A6" t="s">
        <v>13</v>
      </c>
      <c r="B6">
        <v>33</v>
      </c>
      <c r="C6">
        <v>8</v>
      </c>
    </row>
    <row r="7" spans="1:7" x14ac:dyDescent="0.3">
      <c r="A7" t="s">
        <v>14</v>
      </c>
      <c r="B7">
        <v>56</v>
      </c>
      <c r="C7">
        <v>5</v>
      </c>
    </row>
    <row r="8" spans="1:7" x14ac:dyDescent="0.3">
      <c r="A8" t="s">
        <v>15</v>
      </c>
      <c r="B8">
        <v>87</v>
      </c>
      <c r="C8">
        <v>7</v>
      </c>
    </row>
    <row r="9" spans="1:7" x14ac:dyDescent="0.3">
      <c r="A9" t="s">
        <v>16</v>
      </c>
      <c r="B9">
        <v>32</v>
      </c>
      <c r="C9">
        <v>6</v>
      </c>
    </row>
    <row r="10" spans="1:7" x14ac:dyDescent="0.3">
      <c r="A10" t="s">
        <v>17</v>
      </c>
      <c r="B10">
        <v>22</v>
      </c>
      <c r="C10">
        <v>3</v>
      </c>
    </row>
    <row r="11" spans="1:7" x14ac:dyDescent="0.3">
      <c r="A11" t="s">
        <v>18</v>
      </c>
      <c r="B11">
        <v>32</v>
      </c>
      <c r="C11">
        <v>2</v>
      </c>
    </row>
    <row r="12" spans="1:7" x14ac:dyDescent="0.3">
      <c r="A12" t="s">
        <v>19</v>
      </c>
      <c r="B12">
        <v>12</v>
      </c>
      <c r="C12">
        <v>7</v>
      </c>
    </row>
    <row r="13" spans="1:7" x14ac:dyDescent="0.3">
      <c r="A13" t="s">
        <v>20</v>
      </c>
      <c r="B13">
        <v>10</v>
      </c>
      <c r="C13">
        <v>6</v>
      </c>
    </row>
    <row r="14" spans="1:7" x14ac:dyDescent="0.3">
      <c r="A14" t="s">
        <v>21</v>
      </c>
      <c r="B14">
        <v>28</v>
      </c>
      <c r="C14">
        <v>8</v>
      </c>
    </row>
    <row r="15" spans="1:7" x14ac:dyDescent="0.3">
      <c r="A15" t="s">
        <v>22</v>
      </c>
      <c r="B15">
        <v>43</v>
      </c>
      <c r="C15">
        <v>10</v>
      </c>
    </row>
    <row r="16" spans="1:7" x14ac:dyDescent="0.3">
      <c r="A16" t="s">
        <v>23</v>
      </c>
      <c r="B16">
        <v>41</v>
      </c>
      <c r="C16">
        <v>4</v>
      </c>
    </row>
    <row r="17" spans="1:3" x14ac:dyDescent="0.3">
      <c r="A17" t="s">
        <v>24</v>
      </c>
      <c r="B17">
        <v>60</v>
      </c>
      <c r="C17">
        <v>8</v>
      </c>
    </row>
    <row r="18" spans="1:3" x14ac:dyDescent="0.3">
      <c r="A18" t="s">
        <v>25</v>
      </c>
      <c r="B18">
        <v>71</v>
      </c>
      <c r="C18">
        <v>9</v>
      </c>
    </row>
    <row r="19" spans="1:3" x14ac:dyDescent="0.3">
      <c r="A19" t="s">
        <v>26</v>
      </c>
      <c r="B19">
        <v>9</v>
      </c>
      <c r="C19">
        <v>10</v>
      </c>
    </row>
    <row r="20" spans="1:3" x14ac:dyDescent="0.3">
      <c r="A20" t="s">
        <v>27</v>
      </c>
      <c r="B20">
        <v>15</v>
      </c>
      <c r="C20">
        <v>8</v>
      </c>
    </row>
    <row r="21" spans="1:3" x14ac:dyDescent="0.3">
      <c r="A21" t="s">
        <v>28</v>
      </c>
      <c r="B21">
        <v>37</v>
      </c>
      <c r="C2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D67A-A6E2-4F4B-BA62-DA21CCA51F11}">
  <dimension ref="A1:B5"/>
  <sheetViews>
    <sheetView zoomScale="45" workbookViewId="0">
      <selection activeCell="S30" sqref="S30"/>
    </sheetView>
  </sheetViews>
  <sheetFormatPr baseColWidth="10" defaultColWidth="8.88671875" defaultRowHeight="14.4" x14ac:dyDescent="0.3"/>
  <cols>
    <col min="1" max="1" width="13.33203125" customWidth="1"/>
    <col min="2" max="2" width="15.6640625" customWidth="1"/>
  </cols>
  <sheetData>
    <row r="1" spans="1:2" x14ac:dyDescent="0.3">
      <c r="A1" s="5" t="s">
        <v>29</v>
      </c>
      <c r="B1" s="6">
        <f>COUNTIF(Tabla1[Nombres],"*")</f>
        <v>20</v>
      </c>
    </row>
    <row r="2" spans="1:2" x14ac:dyDescent="0.3">
      <c r="A2" s="5" t="s">
        <v>30</v>
      </c>
      <c r="B2" s="6">
        <f>COUNTIF(Tabla1[Edades],"&gt;30")</f>
        <v>12</v>
      </c>
    </row>
    <row r="3" spans="1:2" x14ac:dyDescent="0.3">
      <c r="A3" s="5" t="s">
        <v>31</v>
      </c>
      <c r="B3" s="6">
        <f>COUNTIF(Tabla1[Edades],"&lt;30")</f>
        <v>8</v>
      </c>
    </row>
    <row r="4" spans="1:2" x14ac:dyDescent="0.3">
      <c r="A4" s="5" t="s">
        <v>32</v>
      </c>
      <c r="B4" s="6">
        <f>COUNTA(Tabla1[Puntajes])</f>
        <v>20</v>
      </c>
    </row>
    <row r="5" spans="1:2" x14ac:dyDescent="0.3">
      <c r="A5" s="5" t="s">
        <v>33</v>
      </c>
      <c r="B5" s="6">
        <f>COUNTBLANK(Tabla1[Puntajes])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12D3-4905-4FED-A3D8-CB9C32A6EA6A}">
  <dimension ref="A1:S25"/>
  <sheetViews>
    <sheetView workbookViewId="0">
      <selection activeCell="AJ53" sqref="AJ53"/>
    </sheetView>
  </sheetViews>
  <sheetFormatPr baseColWidth="10" defaultColWidth="8.88671875" defaultRowHeight="14.4" x14ac:dyDescent="0.3"/>
  <cols>
    <col min="1" max="1" width="21" bestFit="1" customWidth="1"/>
    <col min="2" max="2" width="10.6640625" bestFit="1" customWidth="1"/>
    <col min="3" max="18" width="3.33203125" bestFit="1" customWidth="1"/>
    <col min="19" max="19" width="12.88671875" bestFit="1" customWidth="1"/>
    <col min="20" max="20" width="19.6640625" bestFit="1" customWidth="1"/>
    <col min="21" max="21" width="21" bestFit="1" customWidth="1"/>
    <col min="22" max="22" width="19.6640625" bestFit="1" customWidth="1"/>
    <col min="23" max="23" width="21" bestFit="1" customWidth="1"/>
    <col min="24" max="24" width="19.6640625" bestFit="1" customWidth="1"/>
    <col min="25" max="25" width="21" bestFit="1" customWidth="1"/>
    <col min="26" max="26" width="19.6640625" bestFit="1" customWidth="1"/>
    <col min="27" max="27" width="21" bestFit="1" customWidth="1"/>
    <col min="28" max="28" width="19.6640625" bestFit="1" customWidth="1"/>
    <col min="29" max="29" width="21" bestFit="1" customWidth="1"/>
    <col min="30" max="30" width="19.6640625" bestFit="1" customWidth="1"/>
    <col min="31" max="31" width="21" bestFit="1" customWidth="1"/>
    <col min="32" max="32" width="19.6640625" bestFit="1" customWidth="1"/>
    <col min="33" max="33" width="21" bestFit="1" customWidth="1"/>
    <col min="34" max="34" width="19.6640625" bestFit="1" customWidth="1"/>
    <col min="35" max="35" width="21" bestFit="1" customWidth="1"/>
    <col min="36" max="36" width="24.88671875" bestFit="1" customWidth="1"/>
    <col min="37" max="37" width="26.44140625" bestFit="1" customWidth="1"/>
    <col min="38" max="38" width="8.33203125" bestFit="1" customWidth="1"/>
    <col min="39" max="39" width="12.88671875" bestFit="1" customWidth="1"/>
  </cols>
  <sheetData>
    <row r="1" spans="1:19" x14ac:dyDescent="0.3">
      <c r="A1" s="7" t="s">
        <v>2</v>
      </c>
      <c r="B1" t="s">
        <v>34</v>
      </c>
    </row>
    <row r="3" spans="1:19" x14ac:dyDescent="0.3">
      <c r="A3" s="7" t="s">
        <v>35</v>
      </c>
      <c r="B3" s="7" t="s">
        <v>1</v>
      </c>
    </row>
    <row r="4" spans="1:19" x14ac:dyDescent="0.3">
      <c r="A4" s="7" t="s">
        <v>0</v>
      </c>
      <c r="B4">
        <v>9</v>
      </c>
      <c r="C4">
        <v>10</v>
      </c>
      <c r="D4">
        <v>12</v>
      </c>
      <c r="E4">
        <v>15</v>
      </c>
      <c r="F4">
        <v>22</v>
      </c>
      <c r="G4">
        <v>23</v>
      </c>
      <c r="H4">
        <v>28</v>
      </c>
      <c r="I4">
        <v>32</v>
      </c>
      <c r="J4">
        <v>33</v>
      </c>
      <c r="K4">
        <v>37</v>
      </c>
      <c r="L4">
        <v>41</v>
      </c>
      <c r="M4">
        <v>43</v>
      </c>
      <c r="N4">
        <v>45</v>
      </c>
      <c r="O4">
        <v>56</v>
      </c>
      <c r="P4">
        <v>60</v>
      </c>
      <c r="Q4">
        <v>71</v>
      </c>
      <c r="R4">
        <v>87</v>
      </c>
      <c r="S4" t="s">
        <v>36</v>
      </c>
    </row>
    <row r="5" spans="1:19" x14ac:dyDescent="0.3">
      <c r="A5" t="s">
        <v>15</v>
      </c>
      <c r="R5">
        <v>7</v>
      </c>
      <c r="S5">
        <v>7</v>
      </c>
    </row>
    <row r="6" spans="1:19" x14ac:dyDescent="0.3">
      <c r="A6" t="s">
        <v>21</v>
      </c>
      <c r="H6">
        <v>8</v>
      </c>
      <c r="S6">
        <v>8</v>
      </c>
    </row>
    <row r="7" spans="1:19" x14ac:dyDescent="0.3">
      <c r="A7" t="s">
        <v>28</v>
      </c>
      <c r="K7">
        <v>3</v>
      </c>
      <c r="S7">
        <v>3</v>
      </c>
    </row>
    <row r="8" spans="1:19" x14ac:dyDescent="0.3">
      <c r="A8" t="s">
        <v>18</v>
      </c>
      <c r="I8">
        <v>2</v>
      </c>
      <c r="S8">
        <v>2</v>
      </c>
    </row>
    <row r="9" spans="1:19" x14ac:dyDescent="0.3">
      <c r="A9" t="s">
        <v>25</v>
      </c>
      <c r="Q9">
        <v>9</v>
      </c>
      <c r="S9">
        <v>9</v>
      </c>
    </row>
    <row r="10" spans="1:19" x14ac:dyDescent="0.3">
      <c r="A10" t="s">
        <v>22</v>
      </c>
      <c r="M10">
        <v>10</v>
      </c>
      <c r="S10">
        <v>10</v>
      </c>
    </row>
    <row r="11" spans="1:19" x14ac:dyDescent="0.3">
      <c r="A11" t="s">
        <v>19</v>
      </c>
      <c r="D11">
        <v>7</v>
      </c>
      <c r="S11">
        <v>7</v>
      </c>
    </row>
    <row r="12" spans="1:19" x14ac:dyDescent="0.3">
      <c r="A12" t="s">
        <v>14</v>
      </c>
      <c r="O12">
        <v>5</v>
      </c>
      <c r="S12">
        <v>5</v>
      </c>
    </row>
    <row r="13" spans="1:19" x14ac:dyDescent="0.3">
      <c r="A13" t="s">
        <v>26</v>
      </c>
      <c r="B13">
        <v>10</v>
      </c>
      <c r="S13">
        <v>10</v>
      </c>
    </row>
    <row r="14" spans="1:19" x14ac:dyDescent="0.3">
      <c r="A14" t="s">
        <v>16</v>
      </c>
      <c r="I14">
        <v>6</v>
      </c>
      <c r="S14">
        <v>6</v>
      </c>
    </row>
    <row r="15" spans="1:19" x14ac:dyDescent="0.3">
      <c r="A15" t="s">
        <v>13</v>
      </c>
      <c r="J15">
        <v>8</v>
      </c>
      <c r="S15">
        <v>8</v>
      </c>
    </row>
    <row r="16" spans="1:19" x14ac:dyDescent="0.3">
      <c r="A16" t="s">
        <v>24</v>
      </c>
      <c r="P16">
        <v>8</v>
      </c>
      <c r="S16">
        <v>8</v>
      </c>
    </row>
    <row r="17" spans="1:19" x14ac:dyDescent="0.3">
      <c r="A17" t="s">
        <v>23</v>
      </c>
      <c r="L17">
        <v>4</v>
      </c>
      <c r="S17">
        <v>4</v>
      </c>
    </row>
    <row r="18" spans="1:19" x14ac:dyDescent="0.3">
      <c r="A18" t="s">
        <v>11</v>
      </c>
      <c r="M18">
        <v>0</v>
      </c>
      <c r="S18">
        <v>0</v>
      </c>
    </row>
    <row r="19" spans="1:19" x14ac:dyDescent="0.3">
      <c r="A19" t="s">
        <v>17</v>
      </c>
      <c r="F19">
        <v>3</v>
      </c>
      <c r="S19">
        <v>3</v>
      </c>
    </row>
    <row r="20" spans="1:19" x14ac:dyDescent="0.3">
      <c r="A20" t="s">
        <v>20</v>
      </c>
      <c r="C20">
        <v>6</v>
      </c>
      <c r="S20">
        <v>6</v>
      </c>
    </row>
    <row r="21" spans="1:19" x14ac:dyDescent="0.3">
      <c r="A21" t="s">
        <v>7</v>
      </c>
      <c r="N21">
        <v>5</v>
      </c>
      <c r="S21">
        <v>5</v>
      </c>
    </row>
    <row r="22" spans="1:19" x14ac:dyDescent="0.3">
      <c r="A22" t="s">
        <v>27</v>
      </c>
      <c r="E22">
        <v>8</v>
      </c>
      <c r="S22">
        <v>8</v>
      </c>
    </row>
    <row r="23" spans="1:19" x14ac:dyDescent="0.3">
      <c r="A23" t="s">
        <v>5</v>
      </c>
      <c r="G23">
        <v>10</v>
      </c>
      <c r="S23">
        <v>10</v>
      </c>
    </row>
    <row r="24" spans="1:19" x14ac:dyDescent="0.3">
      <c r="A24" t="s">
        <v>9</v>
      </c>
      <c r="D24">
        <v>3</v>
      </c>
      <c r="S24">
        <v>3</v>
      </c>
    </row>
    <row r="25" spans="1:19" x14ac:dyDescent="0.3">
      <c r="A25" t="s">
        <v>36</v>
      </c>
      <c r="B25">
        <v>10</v>
      </c>
      <c r="C25">
        <v>6</v>
      </c>
      <c r="D25">
        <v>5</v>
      </c>
      <c r="E25">
        <v>8</v>
      </c>
      <c r="F25">
        <v>3</v>
      </c>
      <c r="G25">
        <v>10</v>
      </c>
      <c r="H25">
        <v>8</v>
      </c>
      <c r="I25">
        <v>4</v>
      </c>
      <c r="J25">
        <v>8</v>
      </c>
      <c r="K25">
        <v>3</v>
      </c>
      <c r="L25">
        <v>4</v>
      </c>
      <c r="M25">
        <v>5</v>
      </c>
      <c r="N25">
        <v>5</v>
      </c>
      <c r="O25">
        <v>5</v>
      </c>
      <c r="P25">
        <v>8</v>
      </c>
      <c r="Q25">
        <v>9</v>
      </c>
      <c r="R25">
        <v>7</v>
      </c>
      <c r="S25">
        <v>6.1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BED5-3517-4B29-8BCD-BB3693E9EC9B}">
  <dimension ref="A1:J254"/>
  <sheetViews>
    <sheetView tabSelected="1" zoomScale="65" workbookViewId="0">
      <selection activeCell="K17" sqref="K17"/>
    </sheetView>
  </sheetViews>
  <sheetFormatPr baseColWidth="10" defaultRowHeight="14.4" x14ac:dyDescent="0.3"/>
  <cols>
    <col min="1" max="1" width="12.6640625" bestFit="1" customWidth="1"/>
    <col min="2" max="2" width="15.88671875" bestFit="1" customWidth="1"/>
    <col min="3" max="3" width="29" bestFit="1" customWidth="1"/>
    <col min="4" max="4" width="7.6640625" bestFit="1" customWidth="1"/>
    <col min="5" max="6" width="10.109375" bestFit="1" customWidth="1"/>
    <col min="7" max="8" width="17" bestFit="1" customWidth="1"/>
    <col min="9" max="9" width="22.5546875" bestFit="1" customWidth="1"/>
    <col min="10" max="10" width="8.44140625" bestFit="1" customWidth="1"/>
  </cols>
  <sheetData>
    <row r="1" spans="1:10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240</v>
      </c>
      <c r="H1" t="s">
        <v>241</v>
      </c>
      <c r="I1" t="s">
        <v>242</v>
      </c>
      <c r="J1" t="s">
        <v>43</v>
      </c>
    </row>
    <row r="2" spans="1:10" x14ac:dyDescent="0.3">
      <c r="A2">
        <v>562</v>
      </c>
      <c r="B2">
        <v>3</v>
      </c>
      <c r="C2" s="8" t="s">
        <v>44</v>
      </c>
      <c r="D2" s="8" t="s">
        <v>45</v>
      </c>
      <c r="E2">
        <v>2384.0700000000002</v>
      </c>
      <c r="F2" s="8" t="s">
        <v>46</v>
      </c>
      <c r="G2" s="8" t="s">
        <v>243</v>
      </c>
      <c r="H2" s="8" t="s">
        <v>244</v>
      </c>
      <c r="I2" s="8" t="s">
        <v>245</v>
      </c>
      <c r="J2" s="8" t="s">
        <v>47</v>
      </c>
    </row>
    <row r="3" spans="1:10" x14ac:dyDescent="0.3">
      <c r="A3">
        <v>329</v>
      </c>
      <c r="B3">
        <v>2</v>
      </c>
      <c r="C3" s="8" t="s">
        <v>50</v>
      </c>
      <c r="D3" s="8" t="s">
        <v>51</v>
      </c>
      <c r="E3">
        <v>782.99</v>
      </c>
      <c r="F3" s="8" t="s">
        <v>52</v>
      </c>
      <c r="G3" s="8" t="s">
        <v>243</v>
      </c>
      <c r="H3" s="8" t="s">
        <v>244</v>
      </c>
      <c r="I3" s="8" t="s">
        <v>246</v>
      </c>
      <c r="J3" s="8" t="s">
        <v>48</v>
      </c>
    </row>
    <row r="4" spans="1:10" x14ac:dyDescent="0.3">
      <c r="A4">
        <v>243</v>
      </c>
      <c r="B4">
        <v>14</v>
      </c>
      <c r="C4" s="8" t="s">
        <v>53</v>
      </c>
      <c r="D4" s="8" t="s">
        <v>51</v>
      </c>
      <c r="E4">
        <v>1431.5</v>
      </c>
      <c r="F4" s="8" t="s">
        <v>54</v>
      </c>
      <c r="G4" s="8" t="s">
        <v>247</v>
      </c>
      <c r="H4" s="8" t="s">
        <v>244</v>
      </c>
      <c r="I4" s="8" t="s">
        <v>248</v>
      </c>
      <c r="J4" s="8" t="s">
        <v>47</v>
      </c>
    </row>
    <row r="5" spans="1:10" x14ac:dyDescent="0.3">
      <c r="A5">
        <v>305</v>
      </c>
      <c r="B5">
        <v>12</v>
      </c>
      <c r="C5" s="8" t="s">
        <v>56</v>
      </c>
      <c r="D5" s="8" t="s">
        <v>49</v>
      </c>
      <c r="E5">
        <v>1226.9091000000001</v>
      </c>
      <c r="F5" s="8" t="s">
        <v>57</v>
      </c>
      <c r="G5" s="8" t="s">
        <v>249</v>
      </c>
      <c r="H5" s="8" t="s">
        <v>244</v>
      </c>
      <c r="I5" s="8" t="s">
        <v>250</v>
      </c>
      <c r="J5" s="8" t="s">
        <v>48</v>
      </c>
    </row>
    <row r="6" spans="1:10" x14ac:dyDescent="0.3">
      <c r="A6">
        <v>600</v>
      </c>
      <c r="B6">
        <v>1</v>
      </c>
      <c r="C6" s="8" t="s">
        <v>58</v>
      </c>
      <c r="D6" s="8" t="s">
        <v>49</v>
      </c>
      <c r="E6">
        <v>539.99</v>
      </c>
      <c r="F6" s="8" t="s">
        <v>59</v>
      </c>
      <c r="G6" s="8" t="s">
        <v>243</v>
      </c>
      <c r="H6" s="8" t="s">
        <v>244</v>
      </c>
      <c r="I6" s="8" t="s">
        <v>251</v>
      </c>
      <c r="J6" s="8" t="s">
        <v>47</v>
      </c>
    </row>
    <row r="7" spans="1:10" x14ac:dyDescent="0.3">
      <c r="A7">
        <v>386</v>
      </c>
      <c r="B7">
        <v>2</v>
      </c>
      <c r="C7" s="8" t="s">
        <v>60</v>
      </c>
      <c r="D7" s="8" t="s">
        <v>45</v>
      </c>
      <c r="E7">
        <v>1120.49</v>
      </c>
      <c r="F7" s="8" t="s">
        <v>61</v>
      </c>
      <c r="G7" s="8" t="s">
        <v>247</v>
      </c>
      <c r="H7" s="8" t="s">
        <v>244</v>
      </c>
      <c r="I7" s="8" t="s">
        <v>252</v>
      </c>
      <c r="J7" s="8" t="s">
        <v>47</v>
      </c>
    </row>
    <row r="8" spans="1:10" x14ac:dyDescent="0.3">
      <c r="A8">
        <v>437</v>
      </c>
      <c r="B8">
        <v>14</v>
      </c>
      <c r="C8" s="8" t="s">
        <v>62</v>
      </c>
      <c r="D8" s="8" t="s">
        <v>49</v>
      </c>
      <c r="E8">
        <v>1301.3635999999999</v>
      </c>
      <c r="F8" s="8" t="s">
        <v>63</v>
      </c>
      <c r="G8" s="8" t="s">
        <v>253</v>
      </c>
      <c r="H8" s="8" t="s">
        <v>244</v>
      </c>
      <c r="I8" s="8" t="s">
        <v>248</v>
      </c>
      <c r="J8" s="8" t="s">
        <v>48</v>
      </c>
    </row>
    <row r="9" spans="1:10" x14ac:dyDescent="0.3">
      <c r="A9">
        <v>498</v>
      </c>
      <c r="B9">
        <v>16</v>
      </c>
      <c r="C9" s="8" t="s">
        <v>64</v>
      </c>
      <c r="D9" s="8" t="s">
        <v>55</v>
      </c>
      <c r="E9">
        <v>1003.91</v>
      </c>
      <c r="F9" s="8" t="s">
        <v>46</v>
      </c>
      <c r="G9" s="8" t="s">
        <v>243</v>
      </c>
      <c r="H9" s="8" t="s">
        <v>244</v>
      </c>
      <c r="I9" s="8" t="s">
        <v>254</v>
      </c>
      <c r="J9" s="8" t="s">
        <v>47</v>
      </c>
    </row>
    <row r="10" spans="1:10" x14ac:dyDescent="0.3">
      <c r="A10">
        <v>588</v>
      </c>
      <c r="B10">
        <v>1</v>
      </c>
      <c r="C10" s="8" t="s">
        <v>65</v>
      </c>
      <c r="D10" s="8" t="s">
        <v>66</v>
      </c>
      <c r="E10">
        <v>769.49</v>
      </c>
      <c r="F10" s="8" t="s">
        <v>67</v>
      </c>
      <c r="G10" s="8" t="s">
        <v>249</v>
      </c>
      <c r="H10" s="8" t="s">
        <v>244</v>
      </c>
      <c r="I10" s="8" t="s">
        <v>255</v>
      </c>
      <c r="J10" s="8" t="s">
        <v>47</v>
      </c>
    </row>
    <row r="11" spans="1:10" x14ac:dyDescent="0.3">
      <c r="A11">
        <v>426</v>
      </c>
      <c r="B11">
        <v>12</v>
      </c>
      <c r="C11" s="8" t="s">
        <v>68</v>
      </c>
      <c r="D11" s="8" t="s">
        <v>49</v>
      </c>
      <c r="E11">
        <v>348.76</v>
      </c>
      <c r="F11" s="8" t="s">
        <v>67</v>
      </c>
      <c r="G11" s="8" t="s">
        <v>249</v>
      </c>
      <c r="H11" s="8" t="s">
        <v>244</v>
      </c>
      <c r="I11" s="8" t="s">
        <v>256</v>
      </c>
      <c r="J11" s="8" t="s">
        <v>48</v>
      </c>
    </row>
    <row r="12" spans="1:10" x14ac:dyDescent="0.3">
      <c r="A12">
        <v>247</v>
      </c>
      <c r="B12">
        <v>14</v>
      </c>
      <c r="C12" s="8" t="s">
        <v>69</v>
      </c>
      <c r="D12" s="8" t="s">
        <v>51</v>
      </c>
      <c r="E12">
        <v>1263.4598000000001</v>
      </c>
      <c r="F12" s="8" t="s">
        <v>59</v>
      </c>
      <c r="G12" s="8" t="s">
        <v>243</v>
      </c>
      <c r="H12" s="8" t="s">
        <v>244</v>
      </c>
      <c r="I12" s="8" t="s">
        <v>248</v>
      </c>
      <c r="J12" s="8" t="s">
        <v>48</v>
      </c>
    </row>
    <row r="13" spans="1:10" x14ac:dyDescent="0.3">
      <c r="A13">
        <v>282</v>
      </c>
      <c r="B13">
        <v>14</v>
      </c>
      <c r="C13" s="8" t="s">
        <v>70</v>
      </c>
      <c r="D13" s="8" t="s">
        <v>49</v>
      </c>
      <c r="E13">
        <v>297.63459999999998</v>
      </c>
      <c r="F13" s="8" t="s">
        <v>52</v>
      </c>
      <c r="G13" s="8" t="s">
        <v>243</v>
      </c>
      <c r="H13" s="8" t="s">
        <v>244</v>
      </c>
      <c r="I13" s="8" t="s">
        <v>257</v>
      </c>
      <c r="J13" s="8" t="s">
        <v>48</v>
      </c>
    </row>
    <row r="14" spans="1:10" x14ac:dyDescent="0.3">
      <c r="A14">
        <v>564</v>
      </c>
      <c r="B14">
        <v>3</v>
      </c>
      <c r="C14" s="8" t="s">
        <v>71</v>
      </c>
      <c r="D14" s="8" t="s">
        <v>45</v>
      </c>
      <c r="E14">
        <v>2384.0700000000002</v>
      </c>
      <c r="F14" s="8" t="s">
        <v>72</v>
      </c>
      <c r="G14" s="8" t="s">
        <v>253</v>
      </c>
      <c r="H14" s="8" t="s">
        <v>244</v>
      </c>
      <c r="I14" s="8" t="s">
        <v>245</v>
      </c>
      <c r="J14" s="8" t="s">
        <v>47</v>
      </c>
    </row>
    <row r="15" spans="1:10" x14ac:dyDescent="0.3">
      <c r="A15">
        <v>242</v>
      </c>
      <c r="B15">
        <v>14</v>
      </c>
      <c r="C15" s="8" t="s">
        <v>53</v>
      </c>
      <c r="D15" s="8" t="s">
        <v>51</v>
      </c>
      <c r="E15">
        <v>1301.3635999999999</v>
      </c>
      <c r="F15" s="8" t="s">
        <v>54</v>
      </c>
      <c r="G15" s="8" t="s">
        <v>247</v>
      </c>
      <c r="H15" s="8" t="s">
        <v>244</v>
      </c>
      <c r="I15" s="8" t="s">
        <v>248</v>
      </c>
      <c r="J15" s="8" t="s">
        <v>48</v>
      </c>
    </row>
    <row r="16" spans="1:10" x14ac:dyDescent="0.3">
      <c r="A16">
        <v>314</v>
      </c>
      <c r="B16">
        <v>2</v>
      </c>
      <c r="C16" s="8" t="s">
        <v>73</v>
      </c>
      <c r="D16" s="8" t="s">
        <v>51</v>
      </c>
      <c r="E16">
        <v>3578.27</v>
      </c>
      <c r="F16" s="8" t="s">
        <v>74</v>
      </c>
      <c r="G16" s="8" t="s">
        <v>258</v>
      </c>
      <c r="H16" s="8" t="s">
        <v>244</v>
      </c>
      <c r="I16" s="8" t="s">
        <v>259</v>
      </c>
      <c r="J16" s="8" t="s">
        <v>48</v>
      </c>
    </row>
    <row r="17" spans="1:10" x14ac:dyDescent="0.3">
      <c r="A17">
        <v>315</v>
      </c>
      <c r="B17">
        <v>2</v>
      </c>
      <c r="C17" s="8" t="s">
        <v>75</v>
      </c>
      <c r="D17" s="8" t="s">
        <v>51</v>
      </c>
      <c r="E17">
        <v>1457.99</v>
      </c>
      <c r="F17" s="8" t="s">
        <v>76</v>
      </c>
      <c r="G17" s="8" t="s">
        <v>258</v>
      </c>
      <c r="H17" s="8" t="s">
        <v>244</v>
      </c>
      <c r="I17" s="8" t="s">
        <v>260</v>
      </c>
      <c r="J17" s="8" t="s">
        <v>48</v>
      </c>
    </row>
    <row r="18" spans="1:10" x14ac:dyDescent="0.3">
      <c r="A18">
        <v>580</v>
      </c>
      <c r="B18">
        <v>2</v>
      </c>
      <c r="C18" s="8" t="s">
        <v>77</v>
      </c>
      <c r="D18" s="8" t="s">
        <v>45</v>
      </c>
      <c r="E18">
        <v>1700.99</v>
      </c>
      <c r="F18" s="8" t="s">
        <v>67</v>
      </c>
      <c r="G18" s="8" t="s">
        <v>249</v>
      </c>
      <c r="H18" s="8" t="s">
        <v>244</v>
      </c>
      <c r="I18" s="8" t="s">
        <v>261</v>
      </c>
      <c r="J18" s="8" t="s">
        <v>47</v>
      </c>
    </row>
    <row r="19" spans="1:10" x14ac:dyDescent="0.3">
      <c r="A19">
        <v>433</v>
      </c>
      <c r="B19">
        <v>14</v>
      </c>
      <c r="C19" s="8" t="s">
        <v>78</v>
      </c>
      <c r="D19" s="8" t="s">
        <v>45</v>
      </c>
      <c r="E19">
        <v>540.75450000000001</v>
      </c>
      <c r="F19" s="8" t="s">
        <v>54</v>
      </c>
      <c r="G19" s="8" t="s">
        <v>247</v>
      </c>
      <c r="H19" s="8" t="s">
        <v>244</v>
      </c>
      <c r="I19" s="8" t="s">
        <v>262</v>
      </c>
      <c r="J19" s="8" t="s">
        <v>48</v>
      </c>
    </row>
    <row r="20" spans="1:10" x14ac:dyDescent="0.3">
      <c r="A20">
        <v>338</v>
      </c>
      <c r="B20">
        <v>2</v>
      </c>
      <c r="C20" s="8" t="s">
        <v>79</v>
      </c>
      <c r="D20" s="8" t="s">
        <v>49</v>
      </c>
      <c r="E20">
        <v>699.09820000000002</v>
      </c>
      <c r="F20" s="8" t="s">
        <v>54</v>
      </c>
      <c r="G20" s="8" t="s">
        <v>247</v>
      </c>
      <c r="H20" s="8" t="s">
        <v>244</v>
      </c>
      <c r="I20" s="8" t="s">
        <v>246</v>
      </c>
      <c r="J20" s="8" t="s">
        <v>48</v>
      </c>
    </row>
    <row r="21" spans="1:10" x14ac:dyDescent="0.3">
      <c r="A21">
        <v>253</v>
      </c>
      <c r="B21">
        <v>14</v>
      </c>
      <c r="C21" s="8" t="s">
        <v>80</v>
      </c>
      <c r="D21" s="8" t="s">
        <v>49</v>
      </c>
      <c r="E21">
        <v>297.63459999999998</v>
      </c>
      <c r="F21" s="8" t="s">
        <v>76</v>
      </c>
      <c r="G21" s="8" t="s">
        <v>258</v>
      </c>
      <c r="H21" s="8" t="s">
        <v>244</v>
      </c>
      <c r="I21" s="8" t="s">
        <v>257</v>
      </c>
      <c r="J21" s="8" t="s">
        <v>48</v>
      </c>
    </row>
    <row r="22" spans="1:10" x14ac:dyDescent="0.3">
      <c r="A22">
        <v>240</v>
      </c>
      <c r="B22">
        <v>14</v>
      </c>
      <c r="C22" s="8" t="s">
        <v>81</v>
      </c>
      <c r="D22" s="8" t="s">
        <v>51</v>
      </c>
      <c r="E22">
        <v>1431.5</v>
      </c>
      <c r="F22" s="8" t="s">
        <v>63</v>
      </c>
      <c r="G22" s="8" t="s">
        <v>253</v>
      </c>
      <c r="H22" s="8" t="s">
        <v>244</v>
      </c>
      <c r="I22" s="8" t="s">
        <v>248</v>
      </c>
      <c r="J22" s="8" t="s">
        <v>47</v>
      </c>
    </row>
    <row r="23" spans="1:10" x14ac:dyDescent="0.3">
      <c r="A23">
        <v>525</v>
      </c>
      <c r="B23">
        <v>12</v>
      </c>
      <c r="C23" s="8" t="s">
        <v>82</v>
      </c>
      <c r="D23" s="8" t="s">
        <v>66</v>
      </c>
      <c r="E23">
        <v>264.05</v>
      </c>
      <c r="F23" s="8" t="s">
        <v>54</v>
      </c>
      <c r="G23" s="8" t="s">
        <v>247</v>
      </c>
      <c r="H23" s="8" t="s">
        <v>244</v>
      </c>
      <c r="I23" s="8" t="s">
        <v>263</v>
      </c>
      <c r="J23" s="8" t="s">
        <v>47</v>
      </c>
    </row>
    <row r="24" spans="1:10" x14ac:dyDescent="0.3">
      <c r="A24">
        <v>333</v>
      </c>
      <c r="B24">
        <v>2</v>
      </c>
      <c r="C24" s="8" t="s">
        <v>83</v>
      </c>
      <c r="D24" s="8" t="s">
        <v>49</v>
      </c>
      <c r="E24">
        <v>782.99</v>
      </c>
      <c r="F24" s="8" t="s">
        <v>76</v>
      </c>
      <c r="G24" s="8" t="s">
        <v>258</v>
      </c>
      <c r="H24" s="8" t="s">
        <v>244</v>
      </c>
      <c r="I24" s="8" t="s">
        <v>246</v>
      </c>
      <c r="J24" s="8" t="s">
        <v>48</v>
      </c>
    </row>
    <row r="25" spans="1:10" x14ac:dyDescent="0.3">
      <c r="A25">
        <v>310</v>
      </c>
      <c r="B25">
        <v>2</v>
      </c>
      <c r="C25" s="8" t="s">
        <v>84</v>
      </c>
      <c r="D25" s="8" t="s">
        <v>51</v>
      </c>
      <c r="E25">
        <v>3578.27</v>
      </c>
      <c r="F25" s="8" t="s">
        <v>63</v>
      </c>
      <c r="G25" s="8" t="s">
        <v>253</v>
      </c>
      <c r="H25" s="8" t="s">
        <v>244</v>
      </c>
      <c r="I25" s="8" t="s">
        <v>259</v>
      </c>
      <c r="J25" s="8" t="s">
        <v>48</v>
      </c>
    </row>
    <row r="26" spans="1:10" x14ac:dyDescent="0.3">
      <c r="A26">
        <v>292</v>
      </c>
      <c r="B26">
        <v>12</v>
      </c>
      <c r="C26" s="8" t="s">
        <v>85</v>
      </c>
      <c r="D26" s="8" t="s">
        <v>66</v>
      </c>
      <c r="E26">
        <v>1364.5</v>
      </c>
      <c r="F26" s="8" t="s">
        <v>52</v>
      </c>
      <c r="G26" s="8" t="s">
        <v>243</v>
      </c>
      <c r="H26" s="8" t="s">
        <v>244</v>
      </c>
      <c r="I26" s="8" t="s">
        <v>250</v>
      </c>
      <c r="J26" s="8" t="s">
        <v>48</v>
      </c>
    </row>
    <row r="27" spans="1:10" x14ac:dyDescent="0.3">
      <c r="A27">
        <v>431</v>
      </c>
      <c r="B27">
        <v>14</v>
      </c>
      <c r="C27" s="8" t="s">
        <v>86</v>
      </c>
      <c r="D27" s="8" t="s">
        <v>45</v>
      </c>
      <c r="E27">
        <v>540.75450000000001</v>
      </c>
      <c r="F27" s="8" t="s">
        <v>61</v>
      </c>
      <c r="G27" s="8" t="s">
        <v>247</v>
      </c>
      <c r="H27" s="8" t="s">
        <v>244</v>
      </c>
      <c r="I27" s="8" t="s">
        <v>262</v>
      </c>
      <c r="J27" s="8" t="s">
        <v>48</v>
      </c>
    </row>
    <row r="28" spans="1:10" x14ac:dyDescent="0.3">
      <c r="A28">
        <v>429</v>
      </c>
      <c r="B28">
        <v>14</v>
      </c>
      <c r="C28" s="8" t="s">
        <v>87</v>
      </c>
      <c r="D28" s="8" t="s">
        <v>45</v>
      </c>
      <c r="E28">
        <v>540.75450000000001</v>
      </c>
      <c r="F28" s="8" t="s">
        <v>67</v>
      </c>
      <c r="G28" s="8" t="s">
        <v>249</v>
      </c>
      <c r="H28" s="8" t="s">
        <v>244</v>
      </c>
      <c r="I28" s="8" t="s">
        <v>262</v>
      </c>
      <c r="J28" s="8" t="s">
        <v>48</v>
      </c>
    </row>
    <row r="29" spans="1:10" x14ac:dyDescent="0.3">
      <c r="A29">
        <v>260</v>
      </c>
      <c r="B29">
        <v>14</v>
      </c>
      <c r="C29" s="8" t="s">
        <v>88</v>
      </c>
      <c r="D29" s="8" t="s">
        <v>49</v>
      </c>
      <c r="E29">
        <v>306.56360000000001</v>
      </c>
      <c r="F29" s="8" t="s">
        <v>63</v>
      </c>
      <c r="G29" s="8" t="s">
        <v>253</v>
      </c>
      <c r="H29" s="8" t="s">
        <v>244</v>
      </c>
      <c r="I29" s="8" t="s">
        <v>257</v>
      </c>
      <c r="J29" s="8" t="s">
        <v>48</v>
      </c>
    </row>
    <row r="30" spans="1:10" x14ac:dyDescent="0.3">
      <c r="A30">
        <v>324</v>
      </c>
      <c r="B30">
        <v>2</v>
      </c>
      <c r="C30" s="8" t="s">
        <v>89</v>
      </c>
      <c r="D30" s="8" t="s">
        <v>51</v>
      </c>
      <c r="E30">
        <v>699.09820000000002</v>
      </c>
      <c r="F30" s="8" t="s">
        <v>63</v>
      </c>
      <c r="G30" s="8" t="s">
        <v>253</v>
      </c>
      <c r="H30" s="8" t="s">
        <v>244</v>
      </c>
      <c r="I30" s="8" t="s">
        <v>246</v>
      </c>
      <c r="J30" s="8" t="s">
        <v>48</v>
      </c>
    </row>
    <row r="31" spans="1:10" x14ac:dyDescent="0.3">
      <c r="A31">
        <v>374</v>
      </c>
      <c r="B31">
        <v>2</v>
      </c>
      <c r="C31" s="8" t="s">
        <v>90</v>
      </c>
      <c r="D31" s="8" t="s">
        <v>49</v>
      </c>
      <c r="E31">
        <v>2443.35</v>
      </c>
      <c r="F31" s="8" t="s">
        <v>54</v>
      </c>
      <c r="G31" s="8" t="s">
        <v>247</v>
      </c>
      <c r="H31" s="8" t="s">
        <v>244</v>
      </c>
      <c r="I31" s="8" t="s">
        <v>264</v>
      </c>
      <c r="J31" s="8" t="s">
        <v>47</v>
      </c>
    </row>
    <row r="32" spans="1:10" x14ac:dyDescent="0.3">
      <c r="A32">
        <v>377</v>
      </c>
      <c r="B32">
        <v>2</v>
      </c>
      <c r="C32" s="8" t="s">
        <v>91</v>
      </c>
      <c r="D32" s="8" t="s">
        <v>49</v>
      </c>
      <c r="E32">
        <v>2181.5625</v>
      </c>
      <c r="F32" s="8" t="s">
        <v>59</v>
      </c>
      <c r="G32" s="8" t="s">
        <v>243</v>
      </c>
      <c r="H32" s="8" t="s">
        <v>244</v>
      </c>
      <c r="I32" s="8" t="s">
        <v>264</v>
      </c>
      <c r="J32" s="8" t="s">
        <v>48</v>
      </c>
    </row>
    <row r="33" spans="1:10" x14ac:dyDescent="0.3">
      <c r="A33">
        <v>589</v>
      </c>
      <c r="B33">
        <v>1</v>
      </c>
      <c r="C33" s="8" t="s">
        <v>92</v>
      </c>
      <c r="D33" s="8" t="s">
        <v>66</v>
      </c>
      <c r="E33">
        <v>769.49</v>
      </c>
      <c r="F33" s="8" t="s">
        <v>61</v>
      </c>
      <c r="G33" s="8" t="s">
        <v>247</v>
      </c>
      <c r="H33" s="8" t="s">
        <v>244</v>
      </c>
      <c r="I33" s="8" t="s">
        <v>255</v>
      </c>
      <c r="J33" s="8" t="s">
        <v>47</v>
      </c>
    </row>
    <row r="34" spans="1:10" x14ac:dyDescent="0.3">
      <c r="A34">
        <v>581</v>
      </c>
      <c r="B34">
        <v>2</v>
      </c>
      <c r="C34" s="8" t="s">
        <v>93</v>
      </c>
      <c r="D34" s="8" t="s">
        <v>45</v>
      </c>
      <c r="E34">
        <v>1700.99</v>
      </c>
      <c r="F34" s="8" t="s">
        <v>61</v>
      </c>
      <c r="G34" s="8" t="s">
        <v>247</v>
      </c>
      <c r="H34" s="8" t="s">
        <v>244</v>
      </c>
      <c r="I34" s="8" t="s">
        <v>261</v>
      </c>
      <c r="J34" s="8" t="s">
        <v>47</v>
      </c>
    </row>
    <row r="35" spans="1:10" x14ac:dyDescent="0.3">
      <c r="A35">
        <v>502</v>
      </c>
      <c r="B35">
        <v>16</v>
      </c>
      <c r="C35" s="8" t="s">
        <v>94</v>
      </c>
      <c r="D35" s="8" t="s">
        <v>55</v>
      </c>
      <c r="E35">
        <v>333.42</v>
      </c>
      <c r="F35" s="8" t="s">
        <v>46</v>
      </c>
      <c r="G35" s="8" t="s">
        <v>243</v>
      </c>
      <c r="H35" s="8" t="s">
        <v>244</v>
      </c>
      <c r="I35" s="8" t="s">
        <v>265</v>
      </c>
      <c r="J35" s="8" t="s">
        <v>47</v>
      </c>
    </row>
    <row r="36" spans="1:10" x14ac:dyDescent="0.3">
      <c r="A36">
        <v>244</v>
      </c>
      <c r="B36">
        <v>14</v>
      </c>
      <c r="C36" s="8" t="s">
        <v>95</v>
      </c>
      <c r="D36" s="8" t="s">
        <v>51</v>
      </c>
      <c r="E36">
        <v>1263.4598000000001</v>
      </c>
      <c r="F36" s="8" t="s">
        <v>52</v>
      </c>
      <c r="G36" s="8" t="s">
        <v>243</v>
      </c>
      <c r="H36" s="8" t="s">
        <v>244</v>
      </c>
      <c r="I36" s="8" t="s">
        <v>248</v>
      </c>
      <c r="J36" s="8" t="s">
        <v>48</v>
      </c>
    </row>
    <row r="37" spans="1:10" x14ac:dyDescent="0.3">
      <c r="A37">
        <v>239</v>
      </c>
      <c r="B37">
        <v>14</v>
      </c>
      <c r="C37" s="8" t="s">
        <v>81</v>
      </c>
      <c r="D37" s="8" t="s">
        <v>51</v>
      </c>
      <c r="E37">
        <v>1301.3635999999999</v>
      </c>
      <c r="F37" s="8" t="s">
        <v>63</v>
      </c>
      <c r="G37" s="8" t="s">
        <v>253</v>
      </c>
      <c r="H37" s="8" t="s">
        <v>244</v>
      </c>
      <c r="I37" s="8" t="s">
        <v>248</v>
      </c>
      <c r="J37" s="8" t="s">
        <v>48</v>
      </c>
    </row>
    <row r="38" spans="1:10" x14ac:dyDescent="0.3">
      <c r="A38">
        <v>327</v>
      </c>
      <c r="B38">
        <v>2</v>
      </c>
      <c r="C38" s="8" t="s">
        <v>96</v>
      </c>
      <c r="D38" s="8" t="s">
        <v>51</v>
      </c>
      <c r="E38">
        <v>782.99</v>
      </c>
      <c r="F38" s="8" t="s">
        <v>54</v>
      </c>
      <c r="G38" s="8" t="s">
        <v>247</v>
      </c>
      <c r="H38" s="8" t="s">
        <v>244</v>
      </c>
      <c r="I38" s="8" t="s">
        <v>246</v>
      </c>
      <c r="J38" s="8" t="s">
        <v>48</v>
      </c>
    </row>
    <row r="39" spans="1:10" x14ac:dyDescent="0.3">
      <c r="A39">
        <v>591</v>
      </c>
      <c r="B39">
        <v>1</v>
      </c>
      <c r="C39" s="8" t="s">
        <v>97</v>
      </c>
      <c r="D39" s="8" t="s">
        <v>66</v>
      </c>
      <c r="E39">
        <v>564.99</v>
      </c>
      <c r="F39" s="8" t="s">
        <v>67</v>
      </c>
      <c r="G39" s="8" t="s">
        <v>249</v>
      </c>
      <c r="H39" s="8" t="s">
        <v>244</v>
      </c>
      <c r="I39" s="8" t="s">
        <v>251</v>
      </c>
      <c r="J39" s="8" t="s">
        <v>47</v>
      </c>
    </row>
    <row r="40" spans="1:10" x14ac:dyDescent="0.3">
      <c r="A40">
        <v>584</v>
      </c>
      <c r="B40">
        <v>2</v>
      </c>
      <c r="C40" s="8" t="s">
        <v>98</v>
      </c>
      <c r="D40" s="8" t="s">
        <v>49</v>
      </c>
      <c r="E40">
        <v>539.99</v>
      </c>
      <c r="F40" s="8" t="s">
        <v>76</v>
      </c>
      <c r="G40" s="8" t="s">
        <v>258</v>
      </c>
      <c r="H40" s="8" t="s">
        <v>244</v>
      </c>
      <c r="I40" s="8" t="s">
        <v>266</v>
      </c>
      <c r="J40" s="8" t="s">
        <v>47</v>
      </c>
    </row>
    <row r="41" spans="1:10" x14ac:dyDescent="0.3">
      <c r="A41">
        <v>568</v>
      </c>
      <c r="B41">
        <v>3</v>
      </c>
      <c r="C41" s="8" t="s">
        <v>99</v>
      </c>
      <c r="D41" s="8" t="s">
        <v>45</v>
      </c>
      <c r="E41">
        <v>742.35</v>
      </c>
      <c r="F41" s="8" t="s">
        <v>54</v>
      </c>
      <c r="G41" s="8" t="s">
        <v>247</v>
      </c>
      <c r="H41" s="8" t="s">
        <v>244</v>
      </c>
      <c r="I41" s="8" t="s">
        <v>267</v>
      </c>
      <c r="J41" s="8" t="s">
        <v>47</v>
      </c>
    </row>
    <row r="42" spans="1:10" x14ac:dyDescent="0.3">
      <c r="A42">
        <v>495</v>
      </c>
      <c r="B42">
        <v>16</v>
      </c>
      <c r="C42" s="8" t="s">
        <v>100</v>
      </c>
      <c r="D42" s="8" t="s">
        <v>45</v>
      </c>
      <c r="E42">
        <v>1003.91</v>
      </c>
      <c r="F42" s="8" t="s">
        <v>46</v>
      </c>
      <c r="G42" s="8" t="s">
        <v>243</v>
      </c>
      <c r="H42" s="8" t="s">
        <v>244</v>
      </c>
      <c r="I42" s="8" t="s">
        <v>254</v>
      </c>
      <c r="J42" s="8" t="s">
        <v>47</v>
      </c>
    </row>
    <row r="43" spans="1:10" x14ac:dyDescent="0.3">
      <c r="A43">
        <v>367</v>
      </c>
      <c r="B43">
        <v>1</v>
      </c>
      <c r="C43" s="8" t="s">
        <v>101</v>
      </c>
      <c r="D43" s="8" t="s">
        <v>49</v>
      </c>
      <c r="E43">
        <v>1079.99</v>
      </c>
      <c r="F43" s="8" t="s">
        <v>52</v>
      </c>
      <c r="G43" s="8" t="s">
        <v>243</v>
      </c>
      <c r="H43" s="8" t="s">
        <v>244</v>
      </c>
      <c r="I43" s="8" t="s">
        <v>268</v>
      </c>
      <c r="J43" s="8" t="s">
        <v>48</v>
      </c>
    </row>
    <row r="44" spans="1:10" x14ac:dyDescent="0.3">
      <c r="A44">
        <v>322</v>
      </c>
      <c r="B44">
        <v>2</v>
      </c>
      <c r="C44" s="8" t="s">
        <v>102</v>
      </c>
      <c r="D44" s="8" t="s">
        <v>51</v>
      </c>
      <c r="E44">
        <v>699.09820000000002</v>
      </c>
      <c r="F44" s="8" t="s">
        <v>72</v>
      </c>
      <c r="G44" s="8" t="s">
        <v>253</v>
      </c>
      <c r="H44" s="8" t="s">
        <v>244</v>
      </c>
      <c r="I44" s="8" t="s">
        <v>246</v>
      </c>
      <c r="J44" s="8" t="s">
        <v>48</v>
      </c>
    </row>
    <row r="45" spans="1:10" x14ac:dyDescent="0.3">
      <c r="A45">
        <v>435</v>
      </c>
      <c r="B45">
        <v>14</v>
      </c>
      <c r="C45" s="8" t="s">
        <v>103</v>
      </c>
      <c r="D45" s="8" t="s">
        <v>45</v>
      </c>
      <c r="E45">
        <v>540.75450000000001</v>
      </c>
      <c r="F45" s="8" t="s">
        <v>52</v>
      </c>
      <c r="G45" s="8" t="s">
        <v>243</v>
      </c>
      <c r="H45" s="8" t="s">
        <v>244</v>
      </c>
      <c r="I45" s="8" t="s">
        <v>262</v>
      </c>
      <c r="J45" s="8" t="s">
        <v>48</v>
      </c>
    </row>
    <row r="46" spans="1:10" x14ac:dyDescent="0.3">
      <c r="A46">
        <v>293</v>
      </c>
      <c r="B46">
        <v>12</v>
      </c>
      <c r="C46" s="8" t="s">
        <v>104</v>
      </c>
      <c r="D46" s="8" t="s">
        <v>66</v>
      </c>
      <c r="E46">
        <v>1204.3248000000001</v>
      </c>
      <c r="F46" s="8" t="s">
        <v>105</v>
      </c>
      <c r="G46" s="8" t="s">
        <v>247</v>
      </c>
      <c r="H46" s="8" t="s">
        <v>244</v>
      </c>
      <c r="I46" s="8" t="s">
        <v>250</v>
      </c>
      <c r="J46" s="8" t="s">
        <v>48</v>
      </c>
    </row>
    <row r="47" spans="1:10" x14ac:dyDescent="0.3">
      <c r="A47">
        <v>343</v>
      </c>
      <c r="B47">
        <v>2</v>
      </c>
      <c r="C47" s="8" t="s">
        <v>106</v>
      </c>
      <c r="D47" s="8" t="s">
        <v>49</v>
      </c>
      <c r="E47">
        <v>782.99</v>
      </c>
      <c r="F47" s="8" t="s">
        <v>59</v>
      </c>
      <c r="G47" s="8" t="s">
        <v>243</v>
      </c>
      <c r="H47" s="8" t="s">
        <v>244</v>
      </c>
      <c r="I47" s="8" t="s">
        <v>246</v>
      </c>
      <c r="J47" s="8" t="s">
        <v>48</v>
      </c>
    </row>
    <row r="48" spans="1:10" x14ac:dyDescent="0.3">
      <c r="A48">
        <v>418</v>
      </c>
      <c r="B48">
        <v>14</v>
      </c>
      <c r="C48" s="8" t="s">
        <v>107</v>
      </c>
      <c r="D48" s="8" t="s">
        <v>45</v>
      </c>
      <c r="E48">
        <v>594.83000000000004</v>
      </c>
      <c r="F48" s="8" t="s">
        <v>57</v>
      </c>
      <c r="G48" s="8" t="s">
        <v>249</v>
      </c>
      <c r="H48" s="8" t="s">
        <v>244</v>
      </c>
      <c r="I48" s="8" t="s">
        <v>262</v>
      </c>
      <c r="J48" s="8" t="s">
        <v>47</v>
      </c>
    </row>
    <row r="49" spans="1:10" x14ac:dyDescent="0.3">
      <c r="A49">
        <v>561</v>
      </c>
      <c r="B49">
        <v>3</v>
      </c>
      <c r="C49" s="8" t="s">
        <v>108</v>
      </c>
      <c r="D49" s="8" t="s">
        <v>45</v>
      </c>
      <c r="E49">
        <v>2384.0700000000002</v>
      </c>
      <c r="F49" s="8" t="s">
        <v>105</v>
      </c>
      <c r="G49" s="8" t="s">
        <v>247</v>
      </c>
      <c r="H49" s="8" t="s">
        <v>244</v>
      </c>
      <c r="I49" s="8" t="s">
        <v>245</v>
      </c>
      <c r="J49" s="8" t="s">
        <v>47</v>
      </c>
    </row>
    <row r="50" spans="1:10" x14ac:dyDescent="0.3">
      <c r="A50">
        <v>592</v>
      </c>
      <c r="B50">
        <v>1</v>
      </c>
      <c r="C50" s="8" t="s">
        <v>109</v>
      </c>
      <c r="D50" s="8" t="s">
        <v>66</v>
      </c>
      <c r="E50">
        <v>564.99</v>
      </c>
      <c r="F50" s="8" t="s">
        <v>61</v>
      </c>
      <c r="G50" s="8" t="s">
        <v>247</v>
      </c>
      <c r="H50" s="8" t="s">
        <v>244</v>
      </c>
      <c r="I50" s="8" t="s">
        <v>251</v>
      </c>
      <c r="J50" s="8" t="s">
        <v>47</v>
      </c>
    </row>
    <row r="51" spans="1:10" x14ac:dyDescent="0.3">
      <c r="A51">
        <v>440</v>
      </c>
      <c r="B51">
        <v>14</v>
      </c>
      <c r="C51" s="8" t="s">
        <v>110</v>
      </c>
      <c r="D51" s="8" t="s">
        <v>49</v>
      </c>
      <c r="E51">
        <v>1431.5</v>
      </c>
      <c r="F51" s="8" t="s">
        <v>54</v>
      </c>
      <c r="G51" s="8" t="s">
        <v>247</v>
      </c>
      <c r="H51" s="8" t="s">
        <v>244</v>
      </c>
      <c r="I51" s="8" t="s">
        <v>248</v>
      </c>
      <c r="J51" s="8" t="s">
        <v>47</v>
      </c>
    </row>
    <row r="52" spans="1:10" x14ac:dyDescent="0.3">
      <c r="A52">
        <v>586</v>
      </c>
      <c r="B52">
        <v>3</v>
      </c>
      <c r="C52" s="8" t="s">
        <v>111</v>
      </c>
      <c r="D52" s="8" t="s">
        <v>55</v>
      </c>
      <c r="E52">
        <v>742.35</v>
      </c>
      <c r="F52" s="8" t="s">
        <v>46</v>
      </c>
      <c r="G52" s="8" t="s">
        <v>243</v>
      </c>
      <c r="H52" s="8" t="s">
        <v>244</v>
      </c>
      <c r="I52" s="8" t="s">
        <v>267</v>
      </c>
      <c r="J52" s="8" t="s">
        <v>47</v>
      </c>
    </row>
    <row r="53" spans="1:10" x14ac:dyDescent="0.3">
      <c r="A53">
        <v>582</v>
      </c>
      <c r="B53">
        <v>2</v>
      </c>
      <c r="C53" s="8" t="s">
        <v>112</v>
      </c>
      <c r="D53" s="8" t="s">
        <v>45</v>
      </c>
      <c r="E53">
        <v>1700.99</v>
      </c>
      <c r="F53" s="8" t="s">
        <v>54</v>
      </c>
      <c r="G53" s="8" t="s">
        <v>247</v>
      </c>
      <c r="H53" s="8" t="s">
        <v>244</v>
      </c>
      <c r="I53" s="8" t="s">
        <v>261</v>
      </c>
      <c r="J53" s="8" t="s">
        <v>47</v>
      </c>
    </row>
    <row r="54" spans="1:10" x14ac:dyDescent="0.3">
      <c r="A54">
        <v>365</v>
      </c>
      <c r="B54">
        <v>1</v>
      </c>
      <c r="C54" s="8" t="s">
        <v>113</v>
      </c>
      <c r="D54" s="8" t="s">
        <v>49</v>
      </c>
      <c r="E54">
        <v>1079.99</v>
      </c>
      <c r="F54" s="8" t="s">
        <v>67</v>
      </c>
      <c r="G54" s="8" t="s">
        <v>249</v>
      </c>
      <c r="H54" s="8" t="s">
        <v>244</v>
      </c>
      <c r="I54" s="8" t="s">
        <v>268</v>
      </c>
      <c r="J54" s="8" t="s">
        <v>48</v>
      </c>
    </row>
    <row r="55" spans="1:10" x14ac:dyDescent="0.3">
      <c r="A55">
        <v>380</v>
      </c>
      <c r="B55">
        <v>2</v>
      </c>
      <c r="C55" s="8" t="s">
        <v>114</v>
      </c>
      <c r="D55" s="8" t="s">
        <v>49</v>
      </c>
      <c r="E55">
        <v>2443.35</v>
      </c>
      <c r="F55" s="8" t="s">
        <v>76</v>
      </c>
      <c r="G55" s="8" t="s">
        <v>258</v>
      </c>
      <c r="H55" s="8" t="s">
        <v>244</v>
      </c>
      <c r="I55" s="8" t="s">
        <v>264</v>
      </c>
      <c r="J55" s="8" t="s">
        <v>47</v>
      </c>
    </row>
    <row r="56" spans="1:10" x14ac:dyDescent="0.3">
      <c r="A56">
        <v>384</v>
      </c>
      <c r="B56">
        <v>2</v>
      </c>
      <c r="C56" s="8" t="s">
        <v>115</v>
      </c>
      <c r="D56" s="8" t="s">
        <v>45</v>
      </c>
      <c r="E56">
        <v>1120.49</v>
      </c>
      <c r="F56" s="8" t="s">
        <v>67</v>
      </c>
      <c r="G56" s="8" t="s">
        <v>249</v>
      </c>
      <c r="H56" s="8" t="s">
        <v>244</v>
      </c>
      <c r="I56" s="8" t="s">
        <v>252</v>
      </c>
      <c r="J56" s="8" t="s">
        <v>47</v>
      </c>
    </row>
    <row r="57" spans="1:10" x14ac:dyDescent="0.3">
      <c r="A57">
        <v>358</v>
      </c>
      <c r="B57">
        <v>1</v>
      </c>
      <c r="C57" s="8" t="s">
        <v>116</v>
      </c>
      <c r="D57" s="8" t="s">
        <v>49</v>
      </c>
      <c r="E57">
        <v>2049.0981999999999</v>
      </c>
      <c r="F57" s="8" t="s">
        <v>57</v>
      </c>
      <c r="G57" s="8" t="s">
        <v>249</v>
      </c>
      <c r="H57" s="8" t="s">
        <v>244</v>
      </c>
      <c r="I57" s="8" t="s">
        <v>269</v>
      </c>
      <c r="J57" s="8" t="s">
        <v>48</v>
      </c>
    </row>
    <row r="58" spans="1:10" x14ac:dyDescent="0.3">
      <c r="A58">
        <v>294</v>
      </c>
      <c r="B58">
        <v>12</v>
      </c>
      <c r="C58" s="8" t="s">
        <v>104</v>
      </c>
      <c r="D58" s="8" t="s">
        <v>66</v>
      </c>
      <c r="E58">
        <v>1240.4545000000001</v>
      </c>
      <c r="F58" s="8" t="s">
        <v>105</v>
      </c>
      <c r="G58" s="8" t="s">
        <v>247</v>
      </c>
      <c r="H58" s="8" t="s">
        <v>244</v>
      </c>
      <c r="I58" s="8" t="s">
        <v>250</v>
      </c>
      <c r="J58" s="8" t="s">
        <v>48</v>
      </c>
    </row>
    <row r="59" spans="1:10" x14ac:dyDescent="0.3">
      <c r="A59">
        <v>439</v>
      </c>
      <c r="B59">
        <v>14</v>
      </c>
      <c r="C59" s="8" t="s">
        <v>110</v>
      </c>
      <c r="D59" s="8" t="s">
        <v>49</v>
      </c>
      <c r="E59">
        <v>1301.3635999999999</v>
      </c>
      <c r="F59" s="8" t="s">
        <v>54</v>
      </c>
      <c r="G59" s="8" t="s">
        <v>247</v>
      </c>
      <c r="H59" s="8" t="s">
        <v>244</v>
      </c>
      <c r="I59" s="8" t="s">
        <v>248</v>
      </c>
      <c r="J59" s="8" t="s">
        <v>48</v>
      </c>
    </row>
    <row r="60" spans="1:10" x14ac:dyDescent="0.3">
      <c r="A60">
        <v>382</v>
      </c>
      <c r="B60">
        <v>2</v>
      </c>
      <c r="C60" s="8" t="s">
        <v>117</v>
      </c>
      <c r="D60" s="8" t="s">
        <v>45</v>
      </c>
      <c r="E60">
        <v>1120.49</v>
      </c>
      <c r="F60" s="8" t="s">
        <v>57</v>
      </c>
      <c r="G60" s="8" t="s">
        <v>249</v>
      </c>
      <c r="H60" s="8" t="s">
        <v>244</v>
      </c>
      <c r="I60" s="8" t="s">
        <v>252</v>
      </c>
      <c r="J60" s="8" t="s">
        <v>47</v>
      </c>
    </row>
    <row r="61" spans="1:10" x14ac:dyDescent="0.3">
      <c r="A61">
        <v>572</v>
      </c>
      <c r="B61">
        <v>3</v>
      </c>
      <c r="C61" s="8" t="s">
        <v>118</v>
      </c>
      <c r="D61" s="8" t="s">
        <v>45</v>
      </c>
      <c r="E61">
        <v>742.35</v>
      </c>
      <c r="F61" s="8" t="s">
        <v>63</v>
      </c>
      <c r="G61" s="8" t="s">
        <v>253</v>
      </c>
      <c r="H61" s="8" t="s">
        <v>244</v>
      </c>
      <c r="I61" s="8" t="s">
        <v>267</v>
      </c>
      <c r="J61" s="8" t="s">
        <v>47</v>
      </c>
    </row>
    <row r="62" spans="1:10" x14ac:dyDescent="0.3">
      <c r="A62">
        <v>276</v>
      </c>
      <c r="B62">
        <v>14</v>
      </c>
      <c r="C62" s="8" t="s">
        <v>119</v>
      </c>
      <c r="D62" s="8" t="s">
        <v>51</v>
      </c>
      <c r="E62">
        <v>594.83000000000004</v>
      </c>
      <c r="F62" s="8" t="s">
        <v>59</v>
      </c>
      <c r="G62" s="8" t="s">
        <v>243</v>
      </c>
      <c r="H62" s="8" t="s">
        <v>244</v>
      </c>
      <c r="I62" s="8" t="s">
        <v>270</v>
      </c>
      <c r="J62" s="8" t="s">
        <v>48</v>
      </c>
    </row>
    <row r="63" spans="1:10" x14ac:dyDescent="0.3">
      <c r="A63">
        <v>593</v>
      </c>
      <c r="B63">
        <v>1</v>
      </c>
      <c r="C63" s="8" t="s">
        <v>120</v>
      </c>
      <c r="D63" s="8" t="s">
        <v>66</v>
      </c>
      <c r="E63">
        <v>564.99</v>
      </c>
      <c r="F63" s="8" t="s">
        <v>54</v>
      </c>
      <c r="G63" s="8" t="s">
        <v>247</v>
      </c>
      <c r="H63" s="8" t="s">
        <v>244</v>
      </c>
      <c r="I63" s="8" t="s">
        <v>251</v>
      </c>
      <c r="J63" s="8" t="s">
        <v>47</v>
      </c>
    </row>
    <row r="64" spans="1:10" x14ac:dyDescent="0.3">
      <c r="A64">
        <v>574</v>
      </c>
      <c r="B64">
        <v>3</v>
      </c>
      <c r="C64" s="8" t="s">
        <v>121</v>
      </c>
      <c r="D64" s="8" t="s">
        <v>55</v>
      </c>
      <c r="E64">
        <v>2384.0700000000002</v>
      </c>
      <c r="F64" s="8" t="s">
        <v>46</v>
      </c>
      <c r="G64" s="8" t="s">
        <v>243</v>
      </c>
      <c r="H64" s="8" t="s">
        <v>244</v>
      </c>
      <c r="I64" s="8" t="s">
        <v>245</v>
      </c>
      <c r="J64" s="8" t="s">
        <v>47</v>
      </c>
    </row>
    <row r="65" spans="1:10" x14ac:dyDescent="0.3">
      <c r="A65">
        <v>348</v>
      </c>
      <c r="B65">
        <v>1</v>
      </c>
      <c r="C65" s="8" t="s">
        <v>122</v>
      </c>
      <c r="D65" s="8" t="s">
        <v>49</v>
      </c>
      <c r="E65">
        <v>3374.99</v>
      </c>
      <c r="F65" s="8" t="s">
        <v>57</v>
      </c>
      <c r="G65" s="8" t="s">
        <v>249</v>
      </c>
      <c r="H65" s="8" t="s">
        <v>244</v>
      </c>
      <c r="I65" s="8" t="s">
        <v>271</v>
      </c>
      <c r="J65" s="8" t="s">
        <v>48</v>
      </c>
    </row>
    <row r="66" spans="1:10" x14ac:dyDescent="0.3">
      <c r="A66">
        <v>279</v>
      </c>
      <c r="B66">
        <v>14</v>
      </c>
      <c r="C66" s="8" t="s">
        <v>123</v>
      </c>
      <c r="D66" s="8" t="s">
        <v>49</v>
      </c>
      <c r="E66">
        <v>297.63459999999998</v>
      </c>
      <c r="F66" s="8" t="s">
        <v>54</v>
      </c>
      <c r="G66" s="8" t="s">
        <v>247</v>
      </c>
      <c r="H66" s="8" t="s">
        <v>244</v>
      </c>
      <c r="I66" s="8" t="s">
        <v>257</v>
      </c>
      <c r="J66" s="8" t="s">
        <v>48</v>
      </c>
    </row>
    <row r="67" spans="1:10" x14ac:dyDescent="0.3">
      <c r="A67">
        <v>442</v>
      </c>
      <c r="B67">
        <v>14</v>
      </c>
      <c r="C67" s="8" t="s">
        <v>124</v>
      </c>
      <c r="D67" s="8" t="s">
        <v>49</v>
      </c>
      <c r="E67">
        <v>1431.5</v>
      </c>
      <c r="F67" s="8" t="s">
        <v>52</v>
      </c>
      <c r="G67" s="8" t="s">
        <v>243</v>
      </c>
      <c r="H67" s="8" t="s">
        <v>244</v>
      </c>
      <c r="I67" s="8" t="s">
        <v>248</v>
      </c>
      <c r="J67" s="8" t="s">
        <v>47</v>
      </c>
    </row>
    <row r="68" spans="1:10" x14ac:dyDescent="0.3">
      <c r="A68">
        <v>287</v>
      </c>
      <c r="B68">
        <v>14</v>
      </c>
      <c r="C68" s="8" t="s">
        <v>125</v>
      </c>
      <c r="D68" s="8" t="s">
        <v>49</v>
      </c>
      <c r="E68">
        <v>337.22</v>
      </c>
      <c r="F68" s="8" t="s">
        <v>59</v>
      </c>
      <c r="G68" s="8" t="s">
        <v>243</v>
      </c>
      <c r="H68" s="8" t="s">
        <v>244</v>
      </c>
      <c r="I68" s="8" t="s">
        <v>257</v>
      </c>
      <c r="J68" s="8" t="s">
        <v>47</v>
      </c>
    </row>
    <row r="69" spans="1:10" x14ac:dyDescent="0.3">
      <c r="A69">
        <v>291</v>
      </c>
      <c r="B69">
        <v>12</v>
      </c>
      <c r="C69" s="8" t="s">
        <v>126</v>
      </c>
      <c r="D69" s="8" t="s">
        <v>66</v>
      </c>
      <c r="E69">
        <v>1364.5</v>
      </c>
      <c r="F69" s="8" t="s">
        <v>54</v>
      </c>
      <c r="G69" s="8" t="s">
        <v>247</v>
      </c>
      <c r="H69" s="8" t="s">
        <v>244</v>
      </c>
      <c r="I69" s="8" t="s">
        <v>250</v>
      </c>
      <c r="J69" s="8" t="s">
        <v>48</v>
      </c>
    </row>
    <row r="70" spans="1:10" x14ac:dyDescent="0.3">
      <c r="A70">
        <v>390</v>
      </c>
      <c r="B70">
        <v>2</v>
      </c>
      <c r="C70" s="8" t="s">
        <v>127</v>
      </c>
      <c r="D70" s="8" t="s">
        <v>45</v>
      </c>
      <c r="E70">
        <v>1120.49</v>
      </c>
      <c r="F70" s="8" t="s">
        <v>52</v>
      </c>
      <c r="G70" s="8" t="s">
        <v>243</v>
      </c>
      <c r="H70" s="8" t="s">
        <v>244</v>
      </c>
      <c r="I70" s="8" t="s">
        <v>252</v>
      </c>
      <c r="J70" s="8" t="s">
        <v>47</v>
      </c>
    </row>
    <row r="71" spans="1:10" x14ac:dyDescent="0.3">
      <c r="A71">
        <v>344</v>
      </c>
      <c r="B71">
        <v>1</v>
      </c>
      <c r="C71" s="8" t="s">
        <v>128</v>
      </c>
      <c r="D71" s="8" t="s">
        <v>66</v>
      </c>
      <c r="E71">
        <v>3399.99</v>
      </c>
      <c r="F71" s="8" t="s">
        <v>57</v>
      </c>
      <c r="G71" s="8" t="s">
        <v>249</v>
      </c>
      <c r="H71" s="8" t="s">
        <v>244</v>
      </c>
      <c r="I71" s="8" t="s">
        <v>271</v>
      </c>
      <c r="J71" s="8" t="s">
        <v>48</v>
      </c>
    </row>
    <row r="72" spans="1:10" x14ac:dyDescent="0.3">
      <c r="A72">
        <v>353</v>
      </c>
      <c r="B72">
        <v>1</v>
      </c>
      <c r="C72" s="8" t="s">
        <v>129</v>
      </c>
      <c r="D72" s="8" t="s">
        <v>66</v>
      </c>
      <c r="E72">
        <v>2319.9899999999998</v>
      </c>
      <c r="F72" s="8" t="s">
        <v>57</v>
      </c>
      <c r="G72" s="8" t="s">
        <v>249</v>
      </c>
      <c r="H72" s="8" t="s">
        <v>244</v>
      </c>
      <c r="I72" s="8" t="s">
        <v>269</v>
      </c>
      <c r="J72" s="8" t="s">
        <v>47</v>
      </c>
    </row>
    <row r="73" spans="1:10" x14ac:dyDescent="0.3">
      <c r="A73">
        <v>534</v>
      </c>
      <c r="B73">
        <v>12</v>
      </c>
      <c r="C73" s="8" t="s">
        <v>130</v>
      </c>
      <c r="D73" s="8" t="s">
        <v>49</v>
      </c>
      <c r="E73">
        <v>249.79</v>
      </c>
      <c r="F73" s="8" t="s">
        <v>59</v>
      </c>
      <c r="G73" s="8" t="s">
        <v>243</v>
      </c>
      <c r="H73" s="8" t="s">
        <v>244</v>
      </c>
      <c r="I73" s="8" t="s">
        <v>263</v>
      </c>
      <c r="J73" s="8" t="s">
        <v>47</v>
      </c>
    </row>
    <row r="74" spans="1:10" x14ac:dyDescent="0.3">
      <c r="A74">
        <v>563</v>
      </c>
      <c r="B74">
        <v>3</v>
      </c>
      <c r="C74" s="8" t="s">
        <v>131</v>
      </c>
      <c r="D74" s="8" t="s">
        <v>45</v>
      </c>
      <c r="E74">
        <v>2384.0700000000002</v>
      </c>
      <c r="F74" s="8" t="s">
        <v>132</v>
      </c>
      <c r="G74" s="8" t="s">
        <v>258</v>
      </c>
      <c r="H74" s="8" t="s">
        <v>244</v>
      </c>
      <c r="I74" s="8" t="s">
        <v>245</v>
      </c>
      <c r="J74" s="8" t="s">
        <v>47</v>
      </c>
    </row>
    <row r="75" spans="1:10" x14ac:dyDescent="0.3">
      <c r="A75">
        <v>297</v>
      </c>
      <c r="B75">
        <v>12</v>
      </c>
      <c r="C75" s="8" t="s">
        <v>133</v>
      </c>
      <c r="D75" s="8" t="s">
        <v>49</v>
      </c>
      <c r="E75">
        <v>1226.9091000000001</v>
      </c>
      <c r="F75" s="8" t="s">
        <v>61</v>
      </c>
      <c r="G75" s="8" t="s">
        <v>247</v>
      </c>
      <c r="H75" s="8" t="s">
        <v>244</v>
      </c>
      <c r="I75" s="8" t="s">
        <v>250</v>
      </c>
      <c r="J75" s="8" t="s">
        <v>48</v>
      </c>
    </row>
    <row r="76" spans="1:10" x14ac:dyDescent="0.3">
      <c r="A76">
        <v>441</v>
      </c>
      <c r="B76">
        <v>14</v>
      </c>
      <c r="C76" s="8" t="s">
        <v>124</v>
      </c>
      <c r="D76" s="8" t="s">
        <v>49</v>
      </c>
      <c r="E76">
        <v>1301.3635999999999</v>
      </c>
      <c r="F76" s="8" t="s">
        <v>52</v>
      </c>
      <c r="G76" s="8" t="s">
        <v>243</v>
      </c>
      <c r="H76" s="8" t="s">
        <v>244</v>
      </c>
      <c r="I76" s="8" t="s">
        <v>248</v>
      </c>
      <c r="J76" s="8" t="s">
        <v>48</v>
      </c>
    </row>
    <row r="77" spans="1:10" x14ac:dyDescent="0.3">
      <c r="A77">
        <v>576</v>
      </c>
      <c r="B77">
        <v>3</v>
      </c>
      <c r="C77" s="8" t="s">
        <v>134</v>
      </c>
      <c r="D77" s="8" t="s">
        <v>55</v>
      </c>
      <c r="E77">
        <v>2384.0700000000002</v>
      </c>
      <c r="F77" s="8" t="s">
        <v>72</v>
      </c>
      <c r="G77" s="8" t="s">
        <v>253</v>
      </c>
      <c r="H77" s="8" t="s">
        <v>244</v>
      </c>
      <c r="I77" s="8" t="s">
        <v>245</v>
      </c>
      <c r="J77" s="8" t="s">
        <v>47</v>
      </c>
    </row>
    <row r="78" spans="1:10" x14ac:dyDescent="0.3">
      <c r="A78">
        <v>595</v>
      </c>
      <c r="B78">
        <v>1</v>
      </c>
      <c r="C78" s="8" t="s">
        <v>135</v>
      </c>
      <c r="D78" s="8" t="s">
        <v>66</v>
      </c>
      <c r="E78">
        <v>564.99</v>
      </c>
      <c r="F78" s="8" t="s">
        <v>59</v>
      </c>
      <c r="G78" s="8" t="s">
        <v>243</v>
      </c>
      <c r="H78" s="8" t="s">
        <v>244</v>
      </c>
      <c r="I78" s="8" t="s">
        <v>251</v>
      </c>
      <c r="J78" s="8" t="s">
        <v>47</v>
      </c>
    </row>
    <row r="79" spans="1:10" x14ac:dyDescent="0.3">
      <c r="A79">
        <v>500</v>
      </c>
      <c r="B79">
        <v>16</v>
      </c>
      <c r="C79" s="8" t="s">
        <v>136</v>
      </c>
      <c r="D79" s="8" t="s">
        <v>55</v>
      </c>
      <c r="E79">
        <v>1003.91</v>
      </c>
      <c r="F79" s="8" t="s">
        <v>72</v>
      </c>
      <c r="G79" s="8" t="s">
        <v>253</v>
      </c>
      <c r="H79" s="8" t="s">
        <v>244</v>
      </c>
      <c r="I79" s="8" t="s">
        <v>254</v>
      </c>
      <c r="J79" s="8" t="s">
        <v>47</v>
      </c>
    </row>
    <row r="80" spans="1:10" x14ac:dyDescent="0.3">
      <c r="A80">
        <v>241</v>
      </c>
      <c r="B80">
        <v>14</v>
      </c>
      <c r="C80" s="8" t="s">
        <v>53</v>
      </c>
      <c r="D80" s="8" t="s">
        <v>51</v>
      </c>
      <c r="E80">
        <v>1263.4598000000001</v>
      </c>
      <c r="F80" s="8" t="s">
        <v>54</v>
      </c>
      <c r="G80" s="8" t="s">
        <v>247</v>
      </c>
      <c r="H80" s="8" t="s">
        <v>244</v>
      </c>
      <c r="I80" s="8" t="s">
        <v>248</v>
      </c>
      <c r="J80" s="8" t="s">
        <v>48</v>
      </c>
    </row>
    <row r="81" spans="1:10" x14ac:dyDescent="0.3">
      <c r="A81">
        <v>371</v>
      </c>
      <c r="B81">
        <v>2</v>
      </c>
      <c r="C81" s="8" t="s">
        <v>137</v>
      </c>
      <c r="D81" s="8" t="s">
        <v>51</v>
      </c>
      <c r="E81">
        <v>2181.5625</v>
      </c>
      <c r="F81" s="8" t="s">
        <v>76</v>
      </c>
      <c r="G81" s="8" t="s">
        <v>258</v>
      </c>
      <c r="H81" s="8" t="s">
        <v>244</v>
      </c>
      <c r="I81" s="8" t="s">
        <v>264</v>
      </c>
      <c r="J81" s="8" t="s">
        <v>48</v>
      </c>
    </row>
    <row r="82" spans="1:10" x14ac:dyDescent="0.3">
      <c r="A82">
        <v>388</v>
      </c>
      <c r="B82">
        <v>2</v>
      </c>
      <c r="C82" s="8" t="s">
        <v>138</v>
      </c>
      <c r="D82" s="8" t="s">
        <v>45</v>
      </c>
      <c r="E82">
        <v>1120.49</v>
      </c>
      <c r="F82" s="8" t="s">
        <v>54</v>
      </c>
      <c r="G82" s="8" t="s">
        <v>247</v>
      </c>
      <c r="H82" s="8" t="s">
        <v>244</v>
      </c>
      <c r="I82" s="8" t="s">
        <v>252</v>
      </c>
      <c r="J82" s="8" t="s">
        <v>47</v>
      </c>
    </row>
    <row r="83" spans="1:10" x14ac:dyDescent="0.3">
      <c r="A83">
        <v>533</v>
      </c>
      <c r="B83">
        <v>12</v>
      </c>
      <c r="C83" s="8" t="s">
        <v>139</v>
      </c>
      <c r="D83" s="8" t="s">
        <v>49</v>
      </c>
      <c r="E83">
        <v>249.79</v>
      </c>
      <c r="F83" s="8" t="s">
        <v>52</v>
      </c>
      <c r="G83" s="8" t="s">
        <v>243</v>
      </c>
      <c r="H83" s="8" t="s">
        <v>244</v>
      </c>
      <c r="I83" s="8" t="s">
        <v>263</v>
      </c>
      <c r="J83" s="8" t="s">
        <v>47</v>
      </c>
    </row>
    <row r="84" spans="1:10" x14ac:dyDescent="0.3">
      <c r="A84">
        <v>277</v>
      </c>
      <c r="B84">
        <v>14</v>
      </c>
      <c r="C84" s="8" t="s">
        <v>140</v>
      </c>
      <c r="D84" s="8" t="s">
        <v>51</v>
      </c>
      <c r="E84">
        <v>594.83000000000004</v>
      </c>
      <c r="F84" s="8" t="s">
        <v>76</v>
      </c>
      <c r="G84" s="8" t="s">
        <v>258</v>
      </c>
      <c r="H84" s="8" t="s">
        <v>244</v>
      </c>
      <c r="I84" s="8" t="s">
        <v>270</v>
      </c>
      <c r="J84" s="8" t="s">
        <v>48</v>
      </c>
    </row>
    <row r="85" spans="1:10" x14ac:dyDescent="0.3">
      <c r="A85">
        <v>328</v>
      </c>
      <c r="B85">
        <v>2</v>
      </c>
      <c r="C85" s="8" t="s">
        <v>50</v>
      </c>
      <c r="D85" s="8" t="s">
        <v>51</v>
      </c>
      <c r="E85">
        <v>699.09820000000002</v>
      </c>
      <c r="F85" s="8" t="s">
        <v>52</v>
      </c>
      <c r="G85" s="8" t="s">
        <v>243</v>
      </c>
      <c r="H85" s="8" t="s">
        <v>244</v>
      </c>
      <c r="I85" s="8" t="s">
        <v>246</v>
      </c>
      <c r="J85" s="8" t="s">
        <v>48</v>
      </c>
    </row>
    <row r="86" spans="1:10" x14ac:dyDescent="0.3">
      <c r="A86">
        <v>360</v>
      </c>
      <c r="B86">
        <v>1</v>
      </c>
      <c r="C86" s="8" t="s">
        <v>141</v>
      </c>
      <c r="D86" s="8" t="s">
        <v>49</v>
      </c>
      <c r="E86">
        <v>2049.0981999999999</v>
      </c>
      <c r="F86" s="8" t="s">
        <v>61</v>
      </c>
      <c r="G86" s="8" t="s">
        <v>247</v>
      </c>
      <c r="H86" s="8" t="s">
        <v>244</v>
      </c>
      <c r="I86" s="8" t="s">
        <v>269</v>
      </c>
      <c r="J86" s="8" t="s">
        <v>48</v>
      </c>
    </row>
    <row r="87" spans="1:10" x14ac:dyDescent="0.3">
      <c r="A87">
        <v>284</v>
      </c>
      <c r="B87">
        <v>14</v>
      </c>
      <c r="C87" s="8" t="s">
        <v>70</v>
      </c>
      <c r="D87" s="8" t="s">
        <v>49</v>
      </c>
      <c r="E87">
        <v>337.22</v>
      </c>
      <c r="F87" s="8" t="s">
        <v>52</v>
      </c>
      <c r="G87" s="8" t="s">
        <v>243</v>
      </c>
      <c r="H87" s="8" t="s">
        <v>244</v>
      </c>
      <c r="I87" s="8" t="s">
        <v>257</v>
      </c>
      <c r="J87" s="8" t="s">
        <v>47</v>
      </c>
    </row>
    <row r="88" spans="1:10" x14ac:dyDescent="0.3">
      <c r="A88">
        <v>513</v>
      </c>
      <c r="B88">
        <v>12</v>
      </c>
      <c r="C88" s="8" t="s">
        <v>142</v>
      </c>
      <c r="D88" s="8" t="s">
        <v>66</v>
      </c>
      <c r="E88">
        <v>364.09</v>
      </c>
      <c r="F88" s="8" t="s">
        <v>105</v>
      </c>
      <c r="G88" s="8" t="s">
        <v>247</v>
      </c>
      <c r="H88" s="8" t="s">
        <v>244</v>
      </c>
      <c r="I88" s="8" t="s">
        <v>272</v>
      </c>
      <c r="J88" s="8" t="s">
        <v>47</v>
      </c>
    </row>
    <row r="89" spans="1:10" x14ac:dyDescent="0.3">
      <c r="A89">
        <v>303</v>
      </c>
      <c r="B89">
        <v>12</v>
      </c>
      <c r="C89" s="8" t="s">
        <v>143</v>
      </c>
      <c r="D89" s="8" t="s">
        <v>49</v>
      </c>
      <c r="E89">
        <v>1349.6</v>
      </c>
      <c r="F89" s="8" t="s">
        <v>105</v>
      </c>
      <c r="G89" s="8" t="s">
        <v>247</v>
      </c>
      <c r="H89" s="8" t="s">
        <v>244</v>
      </c>
      <c r="I89" s="8" t="s">
        <v>250</v>
      </c>
      <c r="J89" s="8" t="s">
        <v>47</v>
      </c>
    </row>
    <row r="90" spans="1:10" x14ac:dyDescent="0.3">
      <c r="A90">
        <v>524</v>
      </c>
      <c r="B90">
        <v>12</v>
      </c>
      <c r="C90" s="8" t="s">
        <v>144</v>
      </c>
      <c r="D90" s="8" t="s">
        <v>66</v>
      </c>
      <c r="E90">
        <v>264.05</v>
      </c>
      <c r="F90" s="8" t="s">
        <v>61</v>
      </c>
      <c r="G90" s="8" t="s">
        <v>247</v>
      </c>
      <c r="H90" s="8" t="s">
        <v>244</v>
      </c>
      <c r="I90" s="8" t="s">
        <v>263</v>
      </c>
      <c r="J90" s="8" t="s">
        <v>47</v>
      </c>
    </row>
    <row r="91" spans="1:10" x14ac:dyDescent="0.3">
      <c r="A91">
        <v>337</v>
      </c>
      <c r="B91">
        <v>2</v>
      </c>
      <c r="C91" s="8" t="s">
        <v>145</v>
      </c>
      <c r="D91" s="8" t="s">
        <v>49</v>
      </c>
      <c r="E91">
        <v>782.99</v>
      </c>
      <c r="F91" s="8" t="s">
        <v>63</v>
      </c>
      <c r="G91" s="8" t="s">
        <v>253</v>
      </c>
      <c r="H91" s="8" t="s">
        <v>244</v>
      </c>
      <c r="I91" s="8" t="s">
        <v>246</v>
      </c>
      <c r="J91" s="8" t="s">
        <v>48</v>
      </c>
    </row>
    <row r="92" spans="1:10" x14ac:dyDescent="0.3">
      <c r="A92">
        <v>362</v>
      </c>
      <c r="B92">
        <v>1</v>
      </c>
      <c r="C92" s="8" t="s">
        <v>146</v>
      </c>
      <c r="D92" s="8" t="s">
        <v>49</v>
      </c>
      <c r="E92">
        <v>2049.0981999999999</v>
      </c>
      <c r="F92" s="8" t="s">
        <v>105</v>
      </c>
      <c r="G92" s="8" t="s">
        <v>247</v>
      </c>
      <c r="H92" s="8" t="s">
        <v>244</v>
      </c>
      <c r="I92" s="8" t="s">
        <v>269</v>
      </c>
      <c r="J92" s="8" t="s">
        <v>48</v>
      </c>
    </row>
    <row r="93" spans="1:10" x14ac:dyDescent="0.3">
      <c r="A93">
        <v>259</v>
      </c>
      <c r="B93">
        <v>14</v>
      </c>
      <c r="C93" s="8" t="s">
        <v>88</v>
      </c>
      <c r="D93" s="8" t="s">
        <v>49</v>
      </c>
      <c r="E93">
        <v>297.63459999999998</v>
      </c>
      <c r="F93" s="8" t="s">
        <v>63</v>
      </c>
      <c r="G93" s="8" t="s">
        <v>253</v>
      </c>
      <c r="H93" s="8" t="s">
        <v>244</v>
      </c>
      <c r="I93" s="8" t="s">
        <v>257</v>
      </c>
      <c r="J93" s="8" t="s">
        <v>48</v>
      </c>
    </row>
    <row r="94" spans="1:10" x14ac:dyDescent="0.3">
      <c r="A94">
        <v>274</v>
      </c>
      <c r="B94">
        <v>14</v>
      </c>
      <c r="C94" s="8" t="s">
        <v>147</v>
      </c>
      <c r="D94" s="8" t="s">
        <v>51</v>
      </c>
      <c r="E94">
        <v>594.83000000000004</v>
      </c>
      <c r="F94" s="8" t="s">
        <v>54</v>
      </c>
      <c r="G94" s="8" t="s">
        <v>247</v>
      </c>
      <c r="H94" s="8" t="s">
        <v>244</v>
      </c>
      <c r="I94" s="8" t="s">
        <v>270</v>
      </c>
      <c r="J94" s="8" t="s">
        <v>48</v>
      </c>
    </row>
    <row r="95" spans="1:10" x14ac:dyDescent="0.3">
      <c r="A95">
        <v>257</v>
      </c>
      <c r="B95">
        <v>14</v>
      </c>
      <c r="C95" s="8" t="s">
        <v>148</v>
      </c>
      <c r="D95" s="8" t="s">
        <v>49</v>
      </c>
      <c r="E95">
        <v>306.56360000000001</v>
      </c>
      <c r="F95" s="8" t="s">
        <v>72</v>
      </c>
      <c r="G95" s="8" t="s">
        <v>253</v>
      </c>
      <c r="H95" s="8" t="s">
        <v>244</v>
      </c>
      <c r="I95" s="8" t="s">
        <v>257</v>
      </c>
      <c r="J95" s="8" t="s">
        <v>48</v>
      </c>
    </row>
    <row r="96" spans="1:10" x14ac:dyDescent="0.3">
      <c r="A96">
        <v>352</v>
      </c>
      <c r="B96">
        <v>1</v>
      </c>
      <c r="C96" s="8" t="s">
        <v>129</v>
      </c>
      <c r="D96" s="8" t="s">
        <v>66</v>
      </c>
      <c r="E96">
        <v>2071.4196000000002</v>
      </c>
      <c r="F96" s="8" t="s">
        <v>57</v>
      </c>
      <c r="G96" s="8" t="s">
        <v>249</v>
      </c>
      <c r="H96" s="8" t="s">
        <v>244</v>
      </c>
      <c r="I96" s="8" t="s">
        <v>269</v>
      </c>
      <c r="J96" s="8" t="s">
        <v>48</v>
      </c>
    </row>
    <row r="97" spans="1:10" x14ac:dyDescent="0.3">
      <c r="A97">
        <v>255</v>
      </c>
      <c r="B97">
        <v>14</v>
      </c>
      <c r="C97" s="8" t="s">
        <v>80</v>
      </c>
      <c r="D97" s="8" t="s">
        <v>49</v>
      </c>
      <c r="E97">
        <v>337.22</v>
      </c>
      <c r="F97" s="8" t="s">
        <v>76</v>
      </c>
      <c r="G97" s="8" t="s">
        <v>258</v>
      </c>
      <c r="H97" s="8" t="s">
        <v>244</v>
      </c>
      <c r="I97" s="8" t="s">
        <v>257</v>
      </c>
      <c r="J97" s="8" t="s">
        <v>47</v>
      </c>
    </row>
    <row r="98" spans="1:10" x14ac:dyDescent="0.3">
      <c r="A98">
        <v>512</v>
      </c>
      <c r="B98">
        <v>12</v>
      </c>
      <c r="C98" s="8" t="s">
        <v>149</v>
      </c>
      <c r="D98" s="8" t="s">
        <v>66</v>
      </c>
      <c r="E98">
        <v>364.09</v>
      </c>
      <c r="F98" s="8" t="s">
        <v>61</v>
      </c>
      <c r="G98" s="8" t="s">
        <v>247</v>
      </c>
      <c r="H98" s="8" t="s">
        <v>244</v>
      </c>
      <c r="I98" s="8" t="s">
        <v>272</v>
      </c>
      <c r="J98" s="8" t="s">
        <v>47</v>
      </c>
    </row>
    <row r="99" spans="1:10" x14ac:dyDescent="0.3">
      <c r="A99">
        <v>335</v>
      </c>
      <c r="B99">
        <v>2</v>
      </c>
      <c r="C99" s="8" t="s">
        <v>150</v>
      </c>
      <c r="D99" s="8" t="s">
        <v>49</v>
      </c>
      <c r="E99">
        <v>782.99</v>
      </c>
      <c r="F99" s="8" t="s">
        <v>72</v>
      </c>
      <c r="G99" s="8" t="s">
        <v>253</v>
      </c>
      <c r="H99" s="8" t="s">
        <v>244</v>
      </c>
      <c r="I99" s="8" t="s">
        <v>246</v>
      </c>
      <c r="J99" s="8" t="s">
        <v>48</v>
      </c>
    </row>
    <row r="100" spans="1:10" x14ac:dyDescent="0.3">
      <c r="A100">
        <v>271</v>
      </c>
      <c r="B100">
        <v>14</v>
      </c>
      <c r="C100" s="8" t="s">
        <v>151</v>
      </c>
      <c r="D100" s="8" t="s">
        <v>51</v>
      </c>
      <c r="E100">
        <v>337.22</v>
      </c>
      <c r="F100" s="8" t="s">
        <v>72</v>
      </c>
      <c r="G100" s="8" t="s">
        <v>253</v>
      </c>
      <c r="H100" s="8" t="s">
        <v>244</v>
      </c>
      <c r="I100" s="8" t="s">
        <v>257</v>
      </c>
      <c r="J100" s="8" t="s">
        <v>48</v>
      </c>
    </row>
    <row r="101" spans="1:10" x14ac:dyDescent="0.3">
      <c r="A101">
        <v>504</v>
      </c>
      <c r="B101">
        <v>16</v>
      </c>
      <c r="C101" s="8" t="s">
        <v>152</v>
      </c>
      <c r="D101" s="8" t="s">
        <v>55</v>
      </c>
      <c r="E101">
        <v>333.42</v>
      </c>
      <c r="F101" s="8" t="s">
        <v>76</v>
      </c>
      <c r="G101" s="8" t="s">
        <v>258</v>
      </c>
      <c r="H101" s="8" t="s">
        <v>244</v>
      </c>
      <c r="I101" s="8" t="s">
        <v>265</v>
      </c>
      <c r="J101" s="8" t="s">
        <v>47</v>
      </c>
    </row>
    <row r="102" spans="1:10" x14ac:dyDescent="0.3">
      <c r="A102">
        <v>273</v>
      </c>
      <c r="B102">
        <v>14</v>
      </c>
      <c r="C102" s="8" t="s">
        <v>153</v>
      </c>
      <c r="D102" s="8" t="s">
        <v>51</v>
      </c>
      <c r="E102">
        <v>337.22</v>
      </c>
      <c r="F102" s="8" t="s">
        <v>63</v>
      </c>
      <c r="G102" s="8" t="s">
        <v>253</v>
      </c>
      <c r="H102" s="8" t="s">
        <v>244</v>
      </c>
      <c r="I102" s="8" t="s">
        <v>257</v>
      </c>
      <c r="J102" s="8" t="s">
        <v>48</v>
      </c>
    </row>
    <row r="103" spans="1:10" x14ac:dyDescent="0.3">
      <c r="A103">
        <v>238</v>
      </c>
      <c r="B103">
        <v>14</v>
      </c>
      <c r="C103" s="8" t="s">
        <v>81</v>
      </c>
      <c r="D103" s="8" t="s">
        <v>51</v>
      </c>
      <c r="E103">
        <v>1263.4598000000001</v>
      </c>
      <c r="F103" s="8" t="s">
        <v>63</v>
      </c>
      <c r="G103" s="8" t="s">
        <v>253</v>
      </c>
      <c r="H103" s="8" t="s">
        <v>244</v>
      </c>
      <c r="I103" s="8" t="s">
        <v>248</v>
      </c>
      <c r="J103" s="8" t="s">
        <v>48</v>
      </c>
    </row>
    <row r="104" spans="1:10" x14ac:dyDescent="0.3">
      <c r="A104">
        <v>570</v>
      </c>
      <c r="B104">
        <v>3</v>
      </c>
      <c r="C104" s="8" t="s">
        <v>154</v>
      </c>
      <c r="D104" s="8" t="s">
        <v>45</v>
      </c>
      <c r="E104">
        <v>742.35</v>
      </c>
      <c r="F104" s="8" t="s">
        <v>132</v>
      </c>
      <c r="G104" s="8" t="s">
        <v>258</v>
      </c>
      <c r="H104" s="8" t="s">
        <v>244</v>
      </c>
      <c r="I104" s="8" t="s">
        <v>267</v>
      </c>
      <c r="J104" s="8" t="s">
        <v>47</v>
      </c>
    </row>
    <row r="105" spans="1:10" x14ac:dyDescent="0.3">
      <c r="A105">
        <v>355</v>
      </c>
      <c r="B105">
        <v>1</v>
      </c>
      <c r="C105" s="8" t="s">
        <v>155</v>
      </c>
      <c r="D105" s="8" t="s">
        <v>66</v>
      </c>
      <c r="E105">
        <v>2319.9899999999998</v>
      </c>
      <c r="F105" s="8" t="s">
        <v>61</v>
      </c>
      <c r="G105" s="8" t="s">
        <v>247</v>
      </c>
      <c r="H105" s="8" t="s">
        <v>244</v>
      </c>
      <c r="I105" s="8" t="s">
        <v>269</v>
      </c>
      <c r="J105" s="8" t="s">
        <v>47</v>
      </c>
    </row>
    <row r="106" spans="1:10" x14ac:dyDescent="0.3">
      <c r="A106">
        <v>309</v>
      </c>
      <c r="B106">
        <v>12</v>
      </c>
      <c r="C106" s="8" t="s">
        <v>156</v>
      </c>
      <c r="D106" s="8" t="s">
        <v>66</v>
      </c>
      <c r="E106">
        <v>1364.5</v>
      </c>
      <c r="F106" s="8" t="s">
        <v>57</v>
      </c>
      <c r="G106" s="8" t="s">
        <v>249</v>
      </c>
      <c r="H106" s="8" t="s">
        <v>244</v>
      </c>
      <c r="I106" s="8" t="s">
        <v>250</v>
      </c>
      <c r="J106" s="8" t="s">
        <v>47</v>
      </c>
    </row>
    <row r="107" spans="1:10" x14ac:dyDescent="0.3">
      <c r="A107">
        <v>317</v>
      </c>
      <c r="B107">
        <v>2</v>
      </c>
      <c r="C107" s="8" t="s">
        <v>157</v>
      </c>
      <c r="D107" s="8" t="s">
        <v>51</v>
      </c>
      <c r="E107">
        <v>1457.99</v>
      </c>
      <c r="F107" s="8" t="s">
        <v>54</v>
      </c>
      <c r="G107" s="8" t="s">
        <v>247</v>
      </c>
      <c r="H107" s="8" t="s">
        <v>244</v>
      </c>
      <c r="I107" s="8" t="s">
        <v>260</v>
      </c>
      <c r="J107" s="8" t="s">
        <v>48</v>
      </c>
    </row>
    <row r="108" spans="1:10" x14ac:dyDescent="0.3">
      <c r="A108">
        <v>357</v>
      </c>
      <c r="B108">
        <v>1</v>
      </c>
      <c r="C108" s="8" t="s">
        <v>158</v>
      </c>
      <c r="D108" s="8" t="s">
        <v>66</v>
      </c>
      <c r="E108">
        <v>2319.9899999999998</v>
      </c>
      <c r="F108" s="8" t="s">
        <v>105</v>
      </c>
      <c r="G108" s="8" t="s">
        <v>247</v>
      </c>
      <c r="H108" s="8" t="s">
        <v>244</v>
      </c>
      <c r="I108" s="8" t="s">
        <v>269</v>
      </c>
      <c r="J108" s="8" t="s">
        <v>47</v>
      </c>
    </row>
    <row r="109" spans="1:10" x14ac:dyDescent="0.3">
      <c r="A109">
        <v>332</v>
      </c>
      <c r="B109">
        <v>2</v>
      </c>
      <c r="C109" s="8" t="s">
        <v>83</v>
      </c>
      <c r="D109" s="8" t="s">
        <v>49</v>
      </c>
      <c r="E109">
        <v>699.09820000000002</v>
      </c>
      <c r="F109" s="8" t="s">
        <v>76</v>
      </c>
      <c r="G109" s="8" t="s">
        <v>258</v>
      </c>
      <c r="H109" s="8" t="s">
        <v>244</v>
      </c>
      <c r="I109" s="8" t="s">
        <v>246</v>
      </c>
      <c r="J109" s="8" t="s">
        <v>48</v>
      </c>
    </row>
    <row r="110" spans="1:10" x14ac:dyDescent="0.3">
      <c r="A110">
        <v>319</v>
      </c>
      <c r="B110">
        <v>2</v>
      </c>
      <c r="C110" s="8" t="s">
        <v>159</v>
      </c>
      <c r="D110" s="8" t="s">
        <v>51</v>
      </c>
      <c r="E110">
        <v>1457.99</v>
      </c>
      <c r="F110" s="8" t="s">
        <v>59</v>
      </c>
      <c r="G110" s="8" t="s">
        <v>243</v>
      </c>
      <c r="H110" s="8" t="s">
        <v>244</v>
      </c>
      <c r="I110" s="8" t="s">
        <v>260</v>
      </c>
      <c r="J110" s="8" t="s">
        <v>48</v>
      </c>
    </row>
    <row r="111" spans="1:10" x14ac:dyDescent="0.3">
      <c r="A111">
        <v>368</v>
      </c>
      <c r="B111">
        <v>2</v>
      </c>
      <c r="C111" s="8" t="s">
        <v>160</v>
      </c>
      <c r="D111" s="8" t="s">
        <v>51</v>
      </c>
      <c r="E111">
        <v>2443.35</v>
      </c>
      <c r="F111" s="8" t="s">
        <v>54</v>
      </c>
      <c r="G111" s="8" t="s">
        <v>247</v>
      </c>
      <c r="H111" s="8" t="s">
        <v>244</v>
      </c>
      <c r="I111" s="8" t="s">
        <v>264</v>
      </c>
      <c r="J111" s="8" t="s">
        <v>48</v>
      </c>
    </row>
    <row r="112" spans="1:10" x14ac:dyDescent="0.3">
      <c r="A112">
        <v>370</v>
      </c>
      <c r="B112">
        <v>2</v>
      </c>
      <c r="C112" s="8" t="s">
        <v>161</v>
      </c>
      <c r="D112" s="8" t="s">
        <v>51</v>
      </c>
      <c r="E112">
        <v>2443.35</v>
      </c>
      <c r="F112" s="8" t="s">
        <v>59</v>
      </c>
      <c r="G112" s="8" t="s">
        <v>243</v>
      </c>
      <c r="H112" s="8" t="s">
        <v>244</v>
      </c>
      <c r="I112" s="8" t="s">
        <v>264</v>
      </c>
      <c r="J112" s="8" t="s">
        <v>48</v>
      </c>
    </row>
    <row r="113" spans="1:10" x14ac:dyDescent="0.3">
      <c r="A113">
        <v>366</v>
      </c>
      <c r="B113">
        <v>1</v>
      </c>
      <c r="C113" s="8" t="s">
        <v>162</v>
      </c>
      <c r="D113" s="8" t="s">
        <v>49</v>
      </c>
      <c r="E113">
        <v>1079.99</v>
      </c>
      <c r="F113" s="8" t="s">
        <v>54</v>
      </c>
      <c r="G113" s="8" t="s">
        <v>247</v>
      </c>
      <c r="H113" s="8" t="s">
        <v>244</v>
      </c>
      <c r="I113" s="8" t="s">
        <v>268</v>
      </c>
      <c r="J113" s="8" t="s">
        <v>48</v>
      </c>
    </row>
    <row r="114" spans="1:10" x14ac:dyDescent="0.3">
      <c r="A114">
        <v>263</v>
      </c>
      <c r="B114">
        <v>14</v>
      </c>
      <c r="C114" s="8" t="s">
        <v>163</v>
      </c>
      <c r="D114" s="8" t="s">
        <v>51</v>
      </c>
      <c r="E114">
        <v>337.22</v>
      </c>
      <c r="F114" s="8" t="s">
        <v>54</v>
      </c>
      <c r="G114" s="8" t="s">
        <v>247</v>
      </c>
      <c r="H114" s="8" t="s">
        <v>244</v>
      </c>
      <c r="I114" s="8" t="s">
        <v>257</v>
      </c>
      <c r="J114" s="8" t="s">
        <v>48</v>
      </c>
    </row>
    <row r="115" spans="1:10" x14ac:dyDescent="0.3">
      <c r="A115">
        <v>573</v>
      </c>
      <c r="B115">
        <v>3</v>
      </c>
      <c r="C115" s="8" t="s">
        <v>164</v>
      </c>
      <c r="D115" s="8" t="s">
        <v>55</v>
      </c>
      <c r="E115">
        <v>2384.0700000000002</v>
      </c>
      <c r="F115" s="8" t="s">
        <v>105</v>
      </c>
      <c r="G115" s="8" t="s">
        <v>247</v>
      </c>
      <c r="H115" s="8" t="s">
        <v>244</v>
      </c>
      <c r="I115" s="8" t="s">
        <v>245</v>
      </c>
      <c r="J115" s="8" t="s">
        <v>47</v>
      </c>
    </row>
    <row r="116" spans="1:10" x14ac:dyDescent="0.3">
      <c r="A116">
        <v>290</v>
      </c>
      <c r="B116">
        <v>12</v>
      </c>
      <c r="C116" s="8" t="s">
        <v>165</v>
      </c>
      <c r="D116" s="8" t="s">
        <v>66</v>
      </c>
      <c r="E116">
        <v>1364.5</v>
      </c>
      <c r="F116" s="8" t="s">
        <v>61</v>
      </c>
      <c r="G116" s="8" t="s">
        <v>247</v>
      </c>
      <c r="H116" s="8" t="s">
        <v>244</v>
      </c>
      <c r="I116" s="8" t="s">
        <v>250</v>
      </c>
      <c r="J116" s="8" t="s">
        <v>47</v>
      </c>
    </row>
    <row r="117" spans="1:10" x14ac:dyDescent="0.3">
      <c r="A117">
        <v>604</v>
      </c>
      <c r="B117">
        <v>2</v>
      </c>
      <c r="C117" s="8" t="s">
        <v>166</v>
      </c>
      <c r="D117" s="8" t="s">
        <v>49</v>
      </c>
      <c r="E117">
        <v>539.99</v>
      </c>
      <c r="F117" s="8" t="s">
        <v>54</v>
      </c>
      <c r="G117" s="8" t="s">
        <v>247</v>
      </c>
      <c r="H117" s="8" t="s">
        <v>244</v>
      </c>
      <c r="I117" s="8" t="s">
        <v>266</v>
      </c>
      <c r="J117" s="8" t="s">
        <v>47</v>
      </c>
    </row>
    <row r="118" spans="1:10" x14ac:dyDescent="0.3">
      <c r="A118">
        <v>300</v>
      </c>
      <c r="B118">
        <v>12</v>
      </c>
      <c r="C118" s="8" t="s">
        <v>167</v>
      </c>
      <c r="D118" s="8" t="s">
        <v>49</v>
      </c>
      <c r="E118">
        <v>1349.6</v>
      </c>
      <c r="F118" s="8" t="s">
        <v>52</v>
      </c>
      <c r="G118" s="8" t="s">
        <v>243</v>
      </c>
      <c r="H118" s="8" t="s">
        <v>244</v>
      </c>
      <c r="I118" s="8" t="s">
        <v>250</v>
      </c>
      <c r="J118" s="8" t="s">
        <v>48</v>
      </c>
    </row>
    <row r="119" spans="1:10" x14ac:dyDescent="0.3">
      <c r="A119">
        <v>606</v>
      </c>
      <c r="B119">
        <v>2</v>
      </c>
      <c r="C119" s="8" t="s">
        <v>168</v>
      </c>
      <c r="D119" s="8" t="s">
        <v>49</v>
      </c>
      <c r="E119">
        <v>539.99</v>
      </c>
      <c r="F119" s="8" t="s">
        <v>59</v>
      </c>
      <c r="G119" s="8" t="s">
        <v>243</v>
      </c>
      <c r="H119" s="8" t="s">
        <v>244</v>
      </c>
      <c r="I119" s="8" t="s">
        <v>266</v>
      </c>
      <c r="J119" s="8" t="s">
        <v>47</v>
      </c>
    </row>
    <row r="120" spans="1:10" x14ac:dyDescent="0.3">
      <c r="A120">
        <v>301</v>
      </c>
      <c r="B120">
        <v>12</v>
      </c>
      <c r="C120" s="8" t="s">
        <v>143</v>
      </c>
      <c r="D120" s="8" t="s">
        <v>49</v>
      </c>
      <c r="E120">
        <v>1191.1739</v>
      </c>
      <c r="F120" s="8" t="s">
        <v>105</v>
      </c>
      <c r="G120" s="8" t="s">
        <v>247</v>
      </c>
      <c r="H120" s="8" t="s">
        <v>244</v>
      </c>
      <c r="I120" s="8" t="s">
        <v>250</v>
      </c>
      <c r="J120" s="8" t="s">
        <v>48</v>
      </c>
    </row>
    <row r="121" spans="1:10" x14ac:dyDescent="0.3">
      <c r="A121">
        <v>351</v>
      </c>
      <c r="B121">
        <v>1</v>
      </c>
      <c r="C121" s="8" t="s">
        <v>169</v>
      </c>
      <c r="D121" s="8" t="s">
        <v>49</v>
      </c>
      <c r="E121">
        <v>3374.99</v>
      </c>
      <c r="F121" s="8" t="s">
        <v>52</v>
      </c>
      <c r="G121" s="8" t="s">
        <v>243</v>
      </c>
      <c r="H121" s="8" t="s">
        <v>244</v>
      </c>
      <c r="I121" s="8" t="s">
        <v>271</v>
      </c>
      <c r="J121" s="8" t="s">
        <v>48</v>
      </c>
    </row>
    <row r="122" spans="1:10" x14ac:dyDescent="0.3">
      <c r="A122">
        <v>499</v>
      </c>
      <c r="B122">
        <v>16</v>
      </c>
      <c r="C122" s="8" t="s">
        <v>170</v>
      </c>
      <c r="D122" s="8" t="s">
        <v>55</v>
      </c>
      <c r="E122">
        <v>1003.91</v>
      </c>
      <c r="F122" s="8" t="s">
        <v>132</v>
      </c>
      <c r="G122" s="8" t="s">
        <v>258</v>
      </c>
      <c r="H122" s="8" t="s">
        <v>244</v>
      </c>
      <c r="I122" s="8" t="s">
        <v>254</v>
      </c>
      <c r="J122" s="8" t="s">
        <v>47</v>
      </c>
    </row>
    <row r="123" spans="1:10" x14ac:dyDescent="0.3">
      <c r="A123">
        <v>444</v>
      </c>
      <c r="B123">
        <v>14</v>
      </c>
      <c r="C123" s="8" t="s">
        <v>171</v>
      </c>
      <c r="D123" s="8" t="s">
        <v>49</v>
      </c>
      <c r="E123">
        <v>1431.5</v>
      </c>
      <c r="F123" s="8" t="s">
        <v>59</v>
      </c>
      <c r="G123" s="8" t="s">
        <v>243</v>
      </c>
      <c r="H123" s="8" t="s">
        <v>244</v>
      </c>
      <c r="I123" s="8" t="s">
        <v>248</v>
      </c>
      <c r="J123" s="8" t="s">
        <v>47</v>
      </c>
    </row>
    <row r="124" spans="1:10" x14ac:dyDescent="0.3">
      <c r="A124">
        <v>326</v>
      </c>
      <c r="B124">
        <v>2</v>
      </c>
      <c r="C124" s="8" t="s">
        <v>96</v>
      </c>
      <c r="D124" s="8" t="s">
        <v>51</v>
      </c>
      <c r="E124">
        <v>699.09820000000002</v>
      </c>
      <c r="F124" s="8" t="s">
        <v>54</v>
      </c>
      <c r="G124" s="8" t="s">
        <v>247</v>
      </c>
      <c r="H124" s="8" t="s">
        <v>244</v>
      </c>
      <c r="I124" s="8" t="s">
        <v>246</v>
      </c>
      <c r="J124" s="8" t="s">
        <v>48</v>
      </c>
    </row>
    <row r="125" spans="1:10" x14ac:dyDescent="0.3">
      <c r="A125">
        <v>507</v>
      </c>
      <c r="B125">
        <v>16</v>
      </c>
      <c r="C125" s="8" t="s">
        <v>172</v>
      </c>
      <c r="D125" s="8" t="s">
        <v>45</v>
      </c>
      <c r="E125">
        <v>333.42</v>
      </c>
      <c r="F125" s="8" t="s">
        <v>46</v>
      </c>
      <c r="G125" s="8" t="s">
        <v>243</v>
      </c>
      <c r="H125" s="8" t="s">
        <v>244</v>
      </c>
      <c r="I125" s="8" t="s">
        <v>265</v>
      </c>
      <c r="J125" s="8" t="s">
        <v>47</v>
      </c>
    </row>
    <row r="126" spans="1:10" x14ac:dyDescent="0.3">
      <c r="A126">
        <v>560</v>
      </c>
      <c r="B126">
        <v>3</v>
      </c>
      <c r="C126" s="8" t="s">
        <v>173</v>
      </c>
      <c r="D126" s="8" t="s">
        <v>55</v>
      </c>
      <c r="E126">
        <v>1214.8499999999999</v>
      </c>
      <c r="F126" s="8" t="s">
        <v>72</v>
      </c>
      <c r="G126" s="8" t="s">
        <v>253</v>
      </c>
      <c r="H126" s="8" t="s">
        <v>244</v>
      </c>
      <c r="I126" s="8" t="s">
        <v>273</v>
      </c>
      <c r="J126" s="8" t="s">
        <v>47</v>
      </c>
    </row>
    <row r="127" spans="1:10" x14ac:dyDescent="0.3">
      <c r="A127">
        <v>321</v>
      </c>
      <c r="B127">
        <v>2</v>
      </c>
      <c r="C127" s="8" t="s">
        <v>174</v>
      </c>
      <c r="D127" s="8" t="s">
        <v>51</v>
      </c>
      <c r="E127">
        <v>782.99</v>
      </c>
      <c r="F127" s="8" t="s">
        <v>76</v>
      </c>
      <c r="G127" s="8" t="s">
        <v>258</v>
      </c>
      <c r="H127" s="8" t="s">
        <v>244</v>
      </c>
      <c r="I127" s="8" t="s">
        <v>246</v>
      </c>
      <c r="J127" s="8" t="s">
        <v>48</v>
      </c>
    </row>
    <row r="128" spans="1:10" x14ac:dyDescent="0.3">
      <c r="A128">
        <v>347</v>
      </c>
      <c r="B128">
        <v>1</v>
      </c>
      <c r="C128" s="8" t="s">
        <v>175</v>
      </c>
      <c r="D128" s="8" t="s">
        <v>66</v>
      </c>
      <c r="E128">
        <v>3399.99</v>
      </c>
      <c r="F128" s="8" t="s">
        <v>52</v>
      </c>
      <c r="G128" s="8" t="s">
        <v>243</v>
      </c>
      <c r="H128" s="8" t="s">
        <v>244</v>
      </c>
      <c r="I128" s="8" t="s">
        <v>271</v>
      </c>
      <c r="J128" s="8" t="s">
        <v>48</v>
      </c>
    </row>
    <row r="129" spans="1:10" x14ac:dyDescent="0.3">
      <c r="A129">
        <v>342</v>
      </c>
      <c r="B129">
        <v>2</v>
      </c>
      <c r="C129" s="8" t="s">
        <v>106</v>
      </c>
      <c r="D129" s="8" t="s">
        <v>49</v>
      </c>
      <c r="E129">
        <v>699.09820000000002</v>
      </c>
      <c r="F129" s="8" t="s">
        <v>59</v>
      </c>
      <c r="G129" s="8" t="s">
        <v>243</v>
      </c>
      <c r="H129" s="8" t="s">
        <v>244</v>
      </c>
      <c r="I129" s="8" t="s">
        <v>246</v>
      </c>
      <c r="J129" s="8" t="s">
        <v>48</v>
      </c>
    </row>
    <row r="130" spans="1:10" x14ac:dyDescent="0.3">
      <c r="A130">
        <v>578</v>
      </c>
      <c r="B130">
        <v>3</v>
      </c>
      <c r="C130" s="8" t="s">
        <v>176</v>
      </c>
      <c r="D130" s="8" t="s">
        <v>55</v>
      </c>
      <c r="E130">
        <v>1214.8499999999999</v>
      </c>
      <c r="F130" s="8" t="s">
        <v>46</v>
      </c>
      <c r="G130" s="8" t="s">
        <v>243</v>
      </c>
      <c r="H130" s="8" t="s">
        <v>244</v>
      </c>
      <c r="I130" s="8" t="s">
        <v>273</v>
      </c>
      <c r="J130" s="8" t="s">
        <v>47</v>
      </c>
    </row>
    <row r="131" spans="1:10" x14ac:dyDescent="0.3">
      <c r="A131">
        <v>270</v>
      </c>
      <c r="B131">
        <v>14</v>
      </c>
      <c r="C131" s="8" t="s">
        <v>151</v>
      </c>
      <c r="D131" s="8" t="s">
        <v>51</v>
      </c>
      <c r="E131">
        <v>306.56360000000001</v>
      </c>
      <c r="F131" s="8" t="s">
        <v>72</v>
      </c>
      <c r="G131" s="8" t="s">
        <v>253</v>
      </c>
      <c r="H131" s="8" t="s">
        <v>244</v>
      </c>
      <c r="I131" s="8" t="s">
        <v>257</v>
      </c>
      <c r="J131" s="8" t="s">
        <v>48</v>
      </c>
    </row>
    <row r="132" spans="1:10" x14ac:dyDescent="0.3">
      <c r="A132">
        <v>278</v>
      </c>
      <c r="B132">
        <v>14</v>
      </c>
      <c r="C132" s="8" t="s">
        <v>177</v>
      </c>
      <c r="D132" s="8" t="s">
        <v>51</v>
      </c>
      <c r="E132">
        <v>594.83000000000004</v>
      </c>
      <c r="F132" s="8" t="s">
        <v>72</v>
      </c>
      <c r="G132" s="8" t="s">
        <v>253</v>
      </c>
      <c r="H132" s="8" t="s">
        <v>244</v>
      </c>
      <c r="I132" s="8" t="s">
        <v>270</v>
      </c>
      <c r="J132" s="8" t="s">
        <v>48</v>
      </c>
    </row>
    <row r="133" spans="1:10" x14ac:dyDescent="0.3">
      <c r="A133">
        <v>272</v>
      </c>
      <c r="B133">
        <v>14</v>
      </c>
      <c r="C133" s="8" t="s">
        <v>153</v>
      </c>
      <c r="D133" s="8" t="s">
        <v>51</v>
      </c>
      <c r="E133">
        <v>306.56360000000001</v>
      </c>
      <c r="F133" s="8" t="s">
        <v>63</v>
      </c>
      <c r="G133" s="8" t="s">
        <v>253</v>
      </c>
      <c r="H133" s="8" t="s">
        <v>244</v>
      </c>
      <c r="I133" s="8" t="s">
        <v>257</v>
      </c>
      <c r="J133" s="8" t="s">
        <v>48</v>
      </c>
    </row>
    <row r="134" spans="1:10" x14ac:dyDescent="0.3">
      <c r="A134">
        <v>443</v>
      </c>
      <c r="B134">
        <v>14</v>
      </c>
      <c r="C134" s="8" t="s">
        <v>171</v>
      </c>
      <c r="D134" s="8" t="s">
        <v>49</v>
      </c>
      <c r="E134">
        <v>1301.3635999999999</v>
      </c>
      <c r="F134" s="8" t="s">
        <v>59</v>
      </c>
      <c r="G134" s="8" t="s">
        <v>243</v>
      </c>
      <c r="H134" s="8" t="s">
        <v>244</v>
      </c>
      <c r="I134" s="8" t="s">
        <v>248</v>
      </c>
      <c r="J134" s="8" t="s">
        <v>48</v>
      </c>
    </row>
    <row r="135" spans="1:10" x14ac:dyDescent="0.3">
      <c r="A135">
        <v>265</v>
      </c>
      <c r="B135">
        <v>14</v>
      </c>
      <c r="C135" s="8" t="s">
        <v>178</v>
      </c>
      <c r="D135" s="8" t="s">
        <v>51</v>
      </c>
      <c r="E135">
        <v>337.22</v>
      </c>
      <c r="F135" s="8" t="s">
        <v>52</v>
      </c>
      <c r="G135" s="8" t="s">
        <v>243</v>
      </c>
      <c r="H135" s="8" t="s">
        <v>244</v>
      </c>
      <c r="I135" s="8" t="s">
        <v>257</v>
      </c>
      <c r="J135" s="8" t="s">
        <v>48</v>
      </c>
    </row>
    <row r="136" spans="1:10" x14ac:dyDescent="0.3">
      <c r="A136">
        <v>354</v>
      </c>
      <c r="B136">
        <v>1</v>
      </c>
      <c r="C136" s="8" t="s">
        <v>155</v>
      </c>
      <c r="D136" s="8" t="s">
        <v>66</v>
      </c>
      <c r="E136">
        <v>2071.4196000000002</v>
      </c>
      <c r="F136" s="8" t="s">
        <v>61</v>
      </c>
      <c r="G136" s="8" t="s">
        <v>247</v>
      </c>
      <c r="H136" s="8" t="s">
        <v>244</v>
      </c>
      <c r="I136" s="8" t="s">
        <v>269</v>
      </c>
      <c r="J136" s="8" t="s">
        <v>48</v>
      </c>
    </row>
    <row r="137" spans="1:10" x14ac:dyDescent="0.3">
      <c r="A137">
        <v>356</v>
      </c>
      <c r="B137">
        <v>1</v>
      </c>
      <c r="C137" s="8" t="s">
        <v>158</v>
      </c>
      <c r="D137" s="8" t="s">
        <v>66</v>
      </c>
      <c r="E137">
        <v>2071.4196000000002</v>
      </c>
      <c r="F137" s="8" t="s">
        <v>105</v>
      </c>
      <c r="G137" s="8" t="s">
        <v>247</v>
      </c>
      <c r="H137" s="8" t="s">
        <v>244</v>
      </c>
      <c r="I137" s="8" t="s">
        <v>269</v>
      </c>
      <c r="J137" s="8" t="s">
        <v>48</v>
      </c>
    </row>
    <row r="138" spans="1:10" x14ac:dyDescent="0.3">
      <c r="A138">
        <v>378</v>
      </c>
      <c r="B138">
        <v>2</v>
      </c>
      <c r="C138" s="8" t="s">
        <v>91</v>
      </c>
      <c r="D138" s="8" t="s">
        <v>49</v>
      </c>
      <c r="E138">
        <v>2443.35</v>
      </c>
      <c r="F138" s="8" t="s">
        <v>59</v>
      </c>
      <c r="G138" s="8" t="s">
        <v>243</v>
      </c>
      <c r="H138" s="8" t="s">
        <v>244</v>
      </c>
      <c r="I138" s="8" t="s">
        <v>264</v>
      </c>
      <c r="J138" s="8" t="s">
        <v>47</v>
      </c>
    </row>
    <row r="139" spans="1:10" x14ac:dyDescent="0.3">
      <c r="A139">
        <v>532</v>
      </c>
      <c r="B139">
        <v>12</v>
      </c>
      <c r="C139" s="8" t="s">
        <v>179</v>
      </c>
      <c r="D139" s="8" t="s">
        <v>49</v>
      </c>
      <c r="E139">
        <v>249.79</v>
      </c>
      <c r="F139" s="8" t="s">
        <v>54</v>
      </c>
      <c r="G139" s="8" t="s">
        <v>247</v>
      </c>
      <c r="H139" s="8" t="s">
        <v>244</v>
      </c>
      <c r="I139" s="8" t="s">
        <v>263</v>
      </c>
      <c r="J139" s="8" t="s">
        <v>47</v>
      </c>
    </row>
    <row r="140" spans="1:10" x14ac:dyDescent="0.3">
      <c r="A140">
        <v>269</v>
      </c>
      <c r="B140">
        <v>14</v>
      </c>
      <c r="C140" s="8" t="s">
        <v>180</v>
      </c>
      <c r="D140" s="8" t="s">
        <v>51</v>
      </c>
      <c r="E140">
        <v>337.22</v>
      </c>
      <c r="F140" s="8" t="s">
        <v>76</v>
      </c>
      <c r="G140" s="8" t="s">
        <v>258</v>
      </c>
      <c r="H140" s="8" t="s">
        <v>244</v>
      </c>
      <c r="I140" s="8" t="s">
        <v>257</v>
      </c>
      <c r="J140" s="8" t="s">
        <v>48</v>
      </c>
    </row>
    <row r="141" spans="1:10" x14ac:dyDescent="0.3">
      <c r="A141">
        <v>306</v>
      </c>
      <c r="B141">
        <v>12</v>
      </c>
      <c r="C141" s="8" t="s">
        <v>56</v>
      </c>
      <c r="D141" s="8" t="s">
        <v>49</v>
      </c>
      <c r="E141">
        <v>1349.6</v>
      </c>
      <c r="F141" s="8" t="s">
        <v>57</v>
      </c>
      <c r="G141" s="8" t="s">
        <v>249</v>
      </c>
      <c r="H141" s="8" t="s">
        <v>244</v>
      </c>
      <c r="I141" s="8" t="s">
        <v>250</v>
      </c>
      <c r="J141" s="8" t="s">
        <v>47</v>
      </c>
    </row>
    <row r="142" spans="1:10" x14ac:dyDescent="0.3">
      <c r="A142">
        <v>262</v>
      </c>
      <c r="B142">
        <v>14</v>
      </c>
      <c r="C142" s="8" t="s">
        <v>163</v>
      </c>
      <c r="D142" s="8" t="s">
        <v>51</v>
      </c>
      <c r="E142">
        <v>306.56360000000001</v>
      </c>
      <c r="F142" s="8" t="s">
        <v>54</v>
      </c>
      <c r="G142" s="8" t="s">
        <v>247</v>
      </c>
      <c r="H142" s="8" t="s">
        <v>244</v>
      </c>
      <c r="I142" s="8" t="s">
        <v>257</v>
      </c>
      <c r="J142" s="8" t="s">
        <v>48</v>
      </c>
    </row>
    <row r="143" spans="1:10" x14ac:dyDescent="0.3">
      <c r="A143">
        <v>497</v>
      </c>
      <c r="B143">
        <v>16</v>
      </c>
      <c r="C143" s="8" t="s">
        <v>181</v>
      </c>
      <c r="D143" s="8" t="s">
        <v>55</v>
      </c>
      <c r="E143">
        <v>1003.91</v>
      </c>
      <c r="F143" s="8" t="s">
        <v>105</v>
      </c>
      <c r="G143" s="8" t="s">
        <v>247</v>
      </c>
      <c r="H143" s="8" t="s">
        <v>244</v>
      </c>
      <c r="I143" s="8" t="s">
        <v>254</v>
      </c>
      <c r="J143" s="8" t="s">
        <v>47</v>
      </c>
    </row>
    <row r="144" spans="1:10" x14ac:dyDescent="0.3">
      <c r="A144">
        <v>571</v>
      </c>
      <c r="B144">
        <v>3</v>
      </c>
      <c r="C144" s="8" t="s">
        <v>182</v>
      </c>
      <c r="D144" s="8" t="s">
        <v>45</v>
      </c>
      <c r="E144">
        <v>742.35</v>
      </c>
      <c r="F144" s="8" t="s">
        <v>76</v>
      </c>
      <c r="G144" s="8" t="s">
        <v>258</v>
      </c>
      <c r="H144" s="8" t="s">
        <v>244</v>
      </c>
      <c r="I144" s="8" t="s">
        <v>267</v>
      </c>
      <c r="J144" s="8" t="s">
        <v>47</v>
      </c>
    </row>
    <row r="145" spans="1:10" x14ac:dyDescent="0.3">
      <c r="A145">
        <v>493</v>
      </c>
      <c r="B145">
        <v>16</v>
      </c>
      <c r="C145" s="8" t="s">
        <v>183</v>
      </c>
      <c r="D145" s="8" t="s">
        <v>45</v>
      </c>
      <c r="E145">
        <v>333.42</v>
      </c>
      <c r="F145" s="8" t="s">
        <v>63</v>
      </c>
      <c r="G145" s="8" t="s">
        <v>253</v>
      </c>
      <c r="H145" s="8" t="s">
        <v>244</v>
      </c>
      <c r="I145" s="8" t="s">
        <v>265</v>
      </c>
      <c r="J145" s="8" t="s">
        <v>47</v>
      </c>
    </row>
    <row r="146" spans="1:10" x14ac:dyDescent="0.3">
      <c r="A146">
        <v>375</v>
      </c>
      <c r="B146">
        <v>2</v>
      </c>
      <c r="C146" s="8" t="s">
        <v>184</v>
      </c>
      <c r="D146" s="8" t="s">
        <v>49</v>
      </c>
      <c r="E146">
        <v>2181.5625</v>
      </c>
      <c r="F146" s="8" t="s">
        <v>52</v>
      </c>
      <c r="G146" s="8" t="s">
        <v>243</v>
      </c>
      <c r="H146" s="8" t="s">
        <v>244</v>
      </c>
      <c r="I146" s="8" t="s">
        <v>264</v>
      </c>
      <c r="J146" s="8" t="s">
        <v>48</v>
      </c>
    </row>
    <row r="147" spans="1:10" x14ac:dyDescent="0.3">
      <c r="A147">
        <v>331</v>
      </c>
      <c r="B147">
        <v>2</v>
      </c>
      <c r="C147" s="8" t="s">
        <v>185</v>
      </c>
      <c r="D147" s="8" t="s">
        <v>51</v>
      </c>
      <c r="E147">
        <v>782.99</v>
      </c>
      <c r="F147" s="8" t="s">
        <v>59</v>
      </c>
      <c r="G147" s="8" t="s">
        <v>243</v>
      </c>
      <c r="H147" s="8" t="s">
        <v>244</v>
      </c>
      <c r="I147" s="8" t="s">
        <v>246</v>
      </c>
      <c r="J147" s="8" t="s">
        <v>48</v>
      </c>
    </row>
    <row r="148" spans="1:10" x14ac:dyDescent="0.3">
      <c r="A148">
        <v>210</v>
      </c>
      <c r="B148">
        <v>14</v>
      </c>
      <c r="C148" s="8" t="s">
        <v>186</v>
      </c>
      <c r="D148" s="8" t="s">
        <v>49</v>
      </c>
      <c r="F148" s="8" t="s">
        <v>76</v>
      </c>
      <c r="G148" s="8" t="s">
        <v>258</v>
      </c>
      <c r="H148" s="8" t="s">
        <v>244</v>
      </c>
      <c r="I148" s="8" t="s">
        <v>248</v>
      </c>
      <c r="J148" s="8" t="s">
        <v>47</v>
      </c>
    </row>
    <row r="149" spans="1:10" x14ac:dyDescent="0.3">
      <c r="A149">
        <v>417</v>
      </c>
      <c r="B149">
        <v>14</v>
      </c>
      <c r="C149" s="8" t="s">
        <v>107</v>
      </c>
      <c r="D149" s="8" t="s">
        <v>45</v>
      </c>
      <c r="E149">
        <v>540.75450000000001</v>
      </c>
      <c r="F149" s="8" t="s">
        <v>57</v>
      </c>
      <c r="G149" s="8" t="s">
        <v>249</v>
      </c>
      <c r="H149" s="8" t="s">
        <v>244</v>
      </c>
      <c r="I149" s="8" t="s">
        <v>262</v>
      </c>
      <c r="J149" s="8" t="s">
        <v>48</v>
      </c>
    </row>
    <row r="150" spans="1:10" x14ac:dyDescent="0.3">
      <c r="A150">
        <v>575</v>
      </c>
      <c r="B150">
        <v>3</v>
      </c>
      <c r="C150" s="8" t="s">
        <v>187</v>
      </c>
      <c r="D150" s="8" t="s">
        <v>55</v>
      </c>
      <c r="E150">
        <v>2384.0700000000002</v>
      </c>
      <c r="F150" s="8" t="s">
        <v>132</v>
      </c>
      <c r="G150" s="8" t="s">
        <v>258</v>
      </c>
      <c r="H150" s="8" t="s">
        <v>244</v>
      </c>
      <c r="I150" s="8" t="s">
        <v>245</v>
      </c>
      <c r="J150" s="8" t="s">
        <v>47</v>
      </c>
    </row>
    <row r="151" spans="1:10" x14ac:dyDescent="0.3">
      <c r="A151">
        <v>503</v>
      </c>
      <c r="B151">
        <v>16</v>
      </c>
      <c r="C151" s="8" t="s">
        <v>188</v>
      </c>
      <c r="D151" s="8" t="s">
        <v>55</v>
      </c>
      <c r="E151">
        <v>333.42</v>
      </c>
      <c r="F151" s="8" t="s">
        <v>132</v>
      </c>
      <c r="G151" s="8" t="s">
        <v>258</v>
      </c>
      <c r="H151" s="8" t="s">
        <v>244</v>
      </c>
      <c r="I151" s="8" t="s">
        <v>265</v>
      </c>
      <c r="J151" s="8" t="s">
        <v>47</v>
      </c>
    </row>
    <row r="152" spans="1:10" x14ac:dyDescent="0.3">
      <c r="A152">
        <v>281</v>
      </c>
      <c r="B152">
        <v>14</v>
      </c>
      <c r="C152" s="8" t="s">
        <v>123</v>
      </c>
      <c r="D152" s="8" t="s">
        <v>49</v>
      </c>
      <c r="E152">
        <v>337.22</v>
      </c>
      <c r="F152" s="8" t="s">
        <v>54</v>
      </c>
      <c r="G152" s="8" t="s">
        <v>247</v>
      </c>
      <c r="H152" s="8" t="s">
        <v>244</v>
      </c>
      <c r="I152" s="8" t="s">
        <v>257</v>
      </c>
      <c r="J152" s="8" t="s">
        <v>47</v>
      </c>
    </row>
    <row r="153" spans="1:10" x14ac:dyDescent="0.3">
      <c r="A153">
        <v>252</v>
      </c>
      <c r="B153">
        <v>14</v>
      </c>
      <c r="C153" s="8" t="s">
        <v>189</v>
      </c>
      <c r="D153" s="8" t="s">
        <v>51</v>
      </c>
      <c r="E153">
        <v>1431.5</v>
      </c>
      <c r="F153" s="8" t="s">
        <v>74</v>
      </c>
      <c r="G153" s="8" t="s">
        <v>258</v>
      </c>
      <c r="H153" s="8" t="s">
        <v>244</v>
      </c>
      <c r="I153" s="8" t="s">
        <v>248</v>
      </c>
      <c r="J153" s="8" t="s">
        <v>47</v>
      </c>
    </row>
    <row r="154" spans="1:10" x14ac:dyDescent="0.3">
      <c r="A154">
        <v>496</v>
      </c>
      <c r="B154">
        <v>16</v>
      </c>
      <c r="C154" s="8" t="s">
        <v>190</v>
      </c>
      <c r="D154" s="8" t="s">
        <v>45</v>
      </c>
      <c r="E154">
        <v>1003.91</v>
      </c>
      <c r="F154" s="8" t="s">
        <v>132</v>
      </c>
      <c r="G154" s="8" t="s">
        <v>258</v>
      </c>
      <c r="H154" s="8" t="s">
        <v>244</v>
      </c>
      <c r="I154" s="8" t="s">
        <v>254</v>
      </c>
      <c r="J154" s="8" t="s">
        <v>47</v>
      </c>
    </row>
    <row r="155" spans="1:10" x14ac:dyDescent="0.3">
      <c r="A155">
        <v>318</v>
      </c>
      <c r="B155">
        <v>2</v>
      </c>
      <c r="C155" s="8" t="s">
        <v>191</v>
      </c>
      <c r="D155" s="8" t="s">
        <v>51</v>
      </c>
      <c r="E155">
        <v>1457.99</v>
      </c>
      <c r="F155" s="8" t="s">
        <v>52</v>
      </c>
      <c r="G155" s="8" t="s">
        <v>243</v>
      </c>
      <c r="H155" s="8" t="s">
        <v>244</v>
      </c>
      <c r="I155" s="8" t="s">
        <v>260</v>
      </c>
      <c r="J155" s="8" t="s">
        <v>48</v>
      </c>
    </row>
    <row r="156" spans="1:10" x14ac:dyDescent="0.3">
      <c r="A156">
        <v>369</v>
      </c>
      <c r="B156">
        <v>2</v>
      </c>
      <c r="C156" s="8" t="s">
        <v>192</v>
      </c>
      <c r="D156" s="8" t="s">
        <v>51</v>
      </c>
      <c r="E156">
        <v>2443.35</v>
      </c>
      <c r="F156" s="8" t="s">
        <v>52</v>
      </c>
      <c r="G156" s="8" t="s">
        <v>243</v>
      </c>
      <c r="H156" s="8" t="s">
        <v>244</v>
      </c>
      <c r="I156" s="8" t="s">
        <v>264</v>
      </c>
      <c r="J156" s="8" t="s">
        <v>48</v>
      </c>
    </row>
    <row r="157" spans="1:10" x14ac:dyDescent="0.3">
      <c r="A157">
        <v>341</v>
      </c>
      <c r="B157">
        <v>2</v>
      </c>
      <c r="C157" s="8" t="s">
        <v>193</v>
      </c>
      <c r="D157" s="8" t="s">
        <v>49</v>
      </c>
      <c r="E157">
        <v>782.99</v>
      </c>
      <c r="F157" s="8" t="s">
        <v>52</v>
      </c>
      <c r="G157" s="8" t="s">
        <v>243</v>
      </c>
      <c r="H157" s="8" t="s">
        <v>244</v>
      </c>
      <c r="I157" s="8" t="s">
        <v>246</v>
      </c>
      <c r="J157" s="8" t="s">
        <v>48</v>
      </c>
    </row>
    <row r="158" spans="1:10" x14ac:dyDescent="0.3">
      <c r="A158">
        <v>307</v>
      </c>
      <c r="B158">
        <v>12</v>
      </c>
      <c r="C158" s="8" t="s">
        <v>156</v>
      </c>
      <c r="D158" s="8" t="s">
        <v>66</v>
      </c>
      <c r="E158">
        <v>1204.3248000000001</v>
      </c>
      <c r="F158" s="8" t="s">
        <v>57</v>
      </c>
      <c r="G158" s="8" t="s">
        <v>249</v>
      </c>
      <c r="H158" s="8" t="s">
        <v>244</v>
      </c>
      <c r="I158" s="8" t="s">
        <v>250</v>
      </c>
      <c r="J158" s="8" t="s">
        <v>48</v>
      </c>
    </row>
    <row r="159" spans="1:10" x14ac:dyDescent="0.3">
      <c r="A159">
        <v>605</v>
      </c>
      <c r="B159">
        <v>2</v>
      </c>
      <c r="C159" s="8" t="s">
        <v>194</v>
      </c>
      <c r="D159" s="8" t="s">
        <v>49</v>
      </c>
      <c r="E159">
        <v>539.99</v>
      </c>
      <c r="F159" s="8" t="s">
        <v>52</v>
      </c>
      <c r="G159" s="8" t="s">
        <v>243</v>
      </c>
      <c r="H159" s="8" t="s">
        <v>244</v>
      </c>
      <c r="I159" s="8" t="s">
        <v>266</v>
      </c>
      <c r="J159" s="8" t="s">
        <v>47</v>
      </c>
    </row>
    <row r="160" spans="1:10" x14ac:dyDescent="0.3">
      <c r="A160">
        <v>264</v>
      </c>
      <c r="B160">
        <v>14</v>
      </c>
      <c r="C160" s="8" t="s">
        <v>178</v>
      </c>
      <c r="D160" s="8" t="s">
        <v>51</v>
      </c>
      <c r="E160">
        <v>306.56360000000001</v>
      </c>
      <c r="F160" s="8" t="s">
        <v>52</v>
      </c>
      <c r="G160" s="8" t="s">
        <v>243</v>
      </c>
      <c r="H160" s="8" t="s">
        <v>244</v>
      </c>
      <c r="I160" s="8" t="s">
        <v>257</v>
      </c>
      <c r="J160" s="8" t="s">
        <v>48</v>
      </c>
    </row>
    <row r="161" spans="1:10" x14ac:dyDescent="0.3">
      <c r="A161">
        <v>251</v>
      </c>
      <c r="B161">
        <v>14</v>
      </c>
      <c r="C161" s="8" t="s">
        <v>189</v>
      </c>
      <c r="D161" s="8" t="s">
        <v>51</v>
      </c>
      <c r="E161">
        <v>1301.3635999999999</v>
      </c>
      <c r="F161" s="8" t="s">
        <v>74</v>
      </c>
      <c r="G161" s="8" t="s">
        <v>258</v>
      </c>
      <c r="H161" s="8" t="s">
        <v>244</v>
      </c>
      <c r="I161" s="8" t="s">
        <v>248</v>
      </c>
      <c r="J161" s="8" t="s">
        <v>48</v>
      </c>
    </row>
    <row r="162" spans="1:10" x14ac:dyDescent="0.3">
      <c r="A162">
        <v>566</v>
      </c>
      <c r="B162">
        <v>3</v>
      </c>
      <c r="C162" s="8" t="s">
        <v>195</v>
      </c>
      <c r="D162" s="8" t="s">
        <v>55</v>
      </c>
      <c r="E162">
        <v>742.35</v>
      </c>
      <c r="F162" s="8" t="s">
        <v>76</v>
      </c>
      <c r="G162" s="8" t="s">
        <v>258</v>
      </c>
      <c r="H162" s="8" t="s">
        <v>244</v>
      </c>
      <c r="I162" s="8" t="s">
        <v>267</v>
      </c>
      <c r="J162" s="8" t="s">
        <v>47</v>
      </c>
    </row>
    <row r="163" spans="1:10" x14ac:dyDescent="0.3">
      <c r="A163">
        <v>569</v>
      </c>
      <c r="B163">
        <v>3</v>
      </c>
      <c r="C163" s="8" t="s">
        <v>196</v>
      </c>
      <c r="D163" s="8" t="s">
        <v>45</v>
      </c>
      <c r="E163">
        <v>742.35</v>
      </c>
      <c r="F163" s="8" t="s">
        <v>46</v>
      </c>
      <c r="G163" s="8" t="s">
        <v>243</v>
      </c>
      <c r="H163" s="8" t="s">
        <v>244</v>
      </c>
      <c r="I163" s="8" t="s">
        <v>267</v>
      </c>
      <c r="J163" s="8" t="s">
        <v>47</v>
      </c>
    </row>
    <row r="164" spans="1:10" x14ac:dyDescent="0.3">
      <c r="A164">
        <v>288</v>
      </c>
      <c r="B164">
        <v>12</v>
      </c>
      <c r="C164" s="8" t="s">
        <v>165</v>
      </c>
      <c r="D164" s="8" t="s">
        <v>66</v>
      </c>
      <c r="E164">
        <v>1204.3248000000001</v>
      </c>
      <c r="F164" s="8" t="s">
        <v>61</v>
      </c>
      <c r="G164" s="8" t="s">
        <v>247</v>
      </c>
      <c r="H164" s="8" t="s">
        <v>244</v>
      </c>
      <c r="I164" s="8" t="s">
        <v>250</v>
      </c>
      <c r="J164" s="8" t="s">
        <v>48</v>
      </c>
    </row>
    <row r="165" spans="1:10" x14ac:dyDescent="0.3">
      <c r="A165">
        <v>385</v>
      </c>
      <c r="B165">
        <v>2</v>
      </c>
      <c r="C165" s="8" t="s">
        <v>60</v>
      </c>
      <c r="D165" s="8" t="s">
        <v>45</v>
      </c>
      <c r="E165">
        <v>1000.4375</v>
      </c>
      <c r="F165" s="8" t="s">
        <v>61</v>
      </c>
      <c r="G165" s="8" t="s">
        <v>247</v>
      </c>
      <c r="H165" s="8" t="s">
        <v>244</v>
      </c>
      <c r="I165" s="8" t="s">
        <v>252</v>
      </c>
      <c r="J165" s="8" t="s">
        <v>48</v>
      </c>
    </row>
    <row r="166" spans="1:10" x14ac:dyDescent="0.3">
      <c r="A166">
        <v>268</v>
      </c>
      <c r="B166">
        <v>14</v>
      </c>
      <c r="C166" s="8" t="s">
        <v>180</v>
      </c>
      <c r="D166" s="8" t="s">
        <v>51</v>
      </c>
      <c r="E166">
        <v>306.56360000000001</v>
      </c>
      <c r="F166" s="8" t="s">
        <v>76</v>
      </c>
      <c r="G166" s="8" t="s">
        <v>258</v>
      </c>
      <c r="H166" s="8" t="s">
        <v>244</v>
      </c>
      <c r="I166" s="8" t="s">
        <v>257</v>
      </c>
      <c r="J166" s="8" t="s">
        <v>48</v>
      </c>
    </row>
    <row r="167" spans="1:10" x14ac:dyDescent="0.3">
      <c r="A167">
        <v>304</v>
      </c>
      <c r="B167">
        <v>12</v>
      </c>
      <c r="C167" s="8" t="s">
        <v>56</v>
      </c>
      <c r="D167" s="8" t="s">
        <v>49</v>
      </c>
      <c r="E167">
        <v>1191.1739</v>
      </c>
      <c r="F167" s="8" t="s">
        <v>57</v>
      </c>
      <c r="G167" s="8" t="s">
        <v>249</v>
      </c>
      <c r="H167" s="8" t="s">
        <v>244</v>
      </c>
      <c r="I167" s="8" t="s">
        <v>250</v>
      </c>
      <c r="J167" s="8" t="s">
        <v>48</v>
      </c>
    </row>
    <row r="168" spans="1:10" x14ac:dyDescent="0.3">
      <c r="A168">
        <v>299</v>
      </c>
      <c r="B168">
        <v>12</v>
      </c>
      <c r="C168" s="8" t="s">
        <v>197</v>
      </c>
      <c r="D168" s="8" t="s">
        <v>49</v>
      </c>
      <c r="E168">
        <v>1349.6</v>
      </c>
      <c r="F168" s="8" t="s">
        <v>54</v>
      </c>
      <c r="G168" s="8" t="s">
        <v>247</v>
      </c>
      <c r="H168" s="8" t="s">
        <v>244</v>
      </c>
      <c r="I168" s="8" t="s">
        <v>250</v>
      </c>
      <c r="J168" s="8" t="s">
        <v>48</v>
      </c>
    </row>
    <row r="169" spans="1:10" x14ac:dyDescent="0.3">
      <c r="A169">
        <v>550</v>
      </c>
      <c r="B169">
        <v>12</v>
      </c>
      <c r="C169" s="8" t="s">
        <v>198</v>
      </c>
      <c r="D169" s="8" t="s">
        <v>49</v>
      </c>
      <c r="E169">
        <v>249.79</v>
      </c>
      <c r="F169" s="8" t="s">
        <v>67</v>
      </c>
      <c r="G169" s="8" t="s">
        <v>249</v>
      </c>
      <c r="H169" s="8" t="s">
        <v>244</v>
      </c>
      <c r="I169" s="8" t="s">
        <v>263</v>
      </c>
      <c r="J169" s="8" t="s">
        <v>47</v>
      </c>
    </row>
    <row r="170" spans="1:10" x14ac:dyDescent="0.3">
      <c r="A170">
        <v>599</v>
      </c>
      <c r="B170">
        <v>1</v>
      </c>
      <c r="C170" s="8" t="s">
        <v>199</v>
      </c>
      <c r="D170" s="8" t="s">
        <v>49</v>
      </c>
      <c r="E170">
        <v>539.99</v>
      </c>
      <c r="F170" s="8" t="s">
        <v>52</v>
      </c>
      <c r="G170" s="8" t="s">
        <v>243</v>
      </c>
      <c r="H170" s="8" t="s">
        <v>244</v>
      </c>
      <c r="I170" s="8" t="s">
        <v>251</v>
      </c>
      <c r="J170" s="8" t="s">
        <v>47</v>
      </c>
    </row>
    <row r="171" spans="1:10" x14ac:dyDescent="0.3">
      <c r="A171">
        <v>494</v>
      </c>
      <c r="B171">
        <v>16</v>
      </c>
      <c r="C171" s="8" t="s">
        <v>200</v>
      </c>
      <c r="D171" s="8" t="s">
        <v>45</v>
      </c>
      <c r="E171">
        <v>1003.91</v>
      </c>
      <c r="F171" s="8" t="s">
        <v>105</v>
      </c>
      <c r="G171" s="8" t="s">
        <v>247</v>
      </c>
      <c r="H171" s="8" t="s">
        <v>244</v>
      </c>
      <c r="I171" s="8" t="s">
        <v>254</v>
      </c>
      <c r="J171" s="8" t="s">
        <v>47</v>
      </c>
    </row>
    <row r="172" spans="1:10" x14ac:dyDescent="0.3">
      <c r="A172">
        <v>256</v>
      </c>
      <c r="B172">
        <v>14</v>
      </c>
      <c r="C172" s="8" t="s">
        <v>148</v>
      </c>
      <c r="D172" s="8" t="s">
        <v>49</v>
      </c>
      <c r="E172">
        <v>297.63459999999998</v>
      </c>
      <c r="F172" s="8" t="s">
        <v>72</v>
      </c>
      <c r="G172" s="8" t="s">
        <v>253</v>
      </c>
      <c r="H172" s="8" t="s">
        <v>244</v>
      </c>
      <c r="I172" s="8" t="s">
        <v>257</v>
      </c>
      <c r="J172" s="8" t="s">
        <v>48</v>
      </c>
    </row>
    <row r="173" spans="1:10" x14ac:dyDescent="0.3">
      <c r="A173">
        <v>511</v>
      </c>
      <c r="B173">
        <v>12</v>
      </c>
      <c r="C173" s="8" t="s">
        <v>201</v>
      </c>
      <c r="D173" s="8" t="s">
        <v>66</v>
      </c>
      <c r="E173">
        <v>364.09</v>
      </c>
      <c r="F173" s="8" t="s">
        <v>67</v>
      </c>
      <c r="G173" s="8" t="s">
        <v>249</v>
      </c>
      <c r="H173" s="8" t="s">
        <v>244</v>
      </c>
      <c r="I173" s="8" t="s">
        <v>272</v>
      </c>
      <c r="J173" s="8" t="s">
        <v>47</v>
      </c>
    </row>
    <row r="174" spans="1:10" x14ac:dyDescent="0.3">
      <c r="A174">
        <v>373</v>
      </c>
      <c r="B174">
        <v>2</v>
      </c>
      <c r="C174" s="8" t="s">
        <v>90</v>
      </c>
      <c r="D174" s="8" t="s">
        <v>49</v>
      </c>
      <c r="E174">
        <v>2181.5625</v>
      </c>
      <c r="F174" s="8" t="s">
        <v>54</v>
      </c>
      <c r="G174" s="8" t="s">
        <v>247</v>
      </c>
      <c r="H174" s="8" t="s">
        <v>244</v>
      </c>
      <c r="I174" s="8" t="s">
        <v>264</v>
      </c>
      <c r="J174" s="8" t="s">
        <v>48</v>
      </c>
    </row>
    <row r="175" spans="1:10" x14ac:dyDescent="0.3">
      <c r="A175">
        <v>492</v>
      </c>
      <c r="B175">
        <v>16</v>
      </c>
      <c r="C175" s="8" t="s">
        <v>202</v>
      </c>
      <c r="D175" s="8" t="s">
        <v>45</v>
      </c>
      <c r="E175">
        <v>1003.91</v>
      </c>
      <c r="F175" s="8" t="s">
        <v>72</v>
      </c>
      <c r="G175" s="8" t="s">
        <v>253</v>
      </c>
      <c r="H175" s="8" t="s">
        <v>244</v>
      </c>
      <c r="I175" s="8" t="s">
        <v>254</v>
      </c>
      <c r="J175" s="8" t="s">
        <v>47</v>
      </c>
    </row>
    <row r="176" spans="1:10" x14ac:dyDescent="0.3">
      <c r="A176">
        <v>316</v>
      </c>
      <c r="B176">
        <v>2</v>
      </c>
      <c r="C176" s="8" t="s">
        <v>203</v>
      </c>
      <c r="D176" s="8" t="s">
        <v>51</v>
      </c>
      <c r="E176">
        <v>1457.99</v>
      </c>
      <c r="F176" s="8" t="s">
        <v>72</v>
      </c>
      <c r="G176" s="8" t="s">
        <v>253</v>
      </c>
      <c r="H176" s="8" t="s">
        <v>244</v>
      </c>
      <c r="I176" s="8" t="s">
        <v>260</v>
      </c>
      <c r="J176" s="8" t="s">
        <v>48</v>
      </c>
    </row>
    <row r="177" spans="1:10" x14ac:dyDescent="0.3">
      <c r="A177">
        <v>349</v>
      </c>
      <c r="B177">
        <v>1</v>
      </c>
      <c r="C177" s="8" t="s">
        <v>204</v>
      </c>
      <c r="D177" s="8" t="s">
        <v>49</v>
      </c>
      <c r="E177">
        <v>3374.99</v>
      </c>
      <c r="F177" s="8" t="s">
        <v>61</v>
      </c>
      <c r="G177" s="8" t="s">
        <v>247</v>
      </c>
      <c r="H177" s="8" t="s">
        <v>244</v>
      </c>
      <c r="I177" s="8" t="s">
        <v>271</v>
      </c>
      <c r="J177" s="8" t="s">
        <v>48</v>
      </c>
    </row>
    <row r="178" spans="1:10" x14ac:dyDescent="0.3">
      <c r="A178">
        <v>286</v>
      </c>
      <c r="B178">
        <v>14</v>
      </c>
      <c r="C178" s="8" t="s">
        <v>125</v>
      </c>
      <c r="D178" s="8" t="s">
        <v>49</v>
      </c>
      <c r="E178">
        <v>306.56360000000001</v>
      </c>
      <c r="F178" s="8" t="s">
        <v>59</v>
      </c>
      <c r="G178" s="8" t="s">
        <v>243</v>
      </c>
      <c r="H178" s="8" t="s">
        <v>244</v>
      </c>
      <c r="I178" s="8" t="s">
        <v>257</v>
      </c>
      <c r="J178" s="8" t="s">
        <v>48</v>
      </c>
    </row>
    <row r="179" spans="1:10" x14ac:dyDescent="0.3">
      <c r="A179">
        <v>308</v>
      </c>
      <c r="B179">
        <v>12</v>
      </c>
      <c r="C179" s="8" t="s">
        <v>156</v>
      </c>
      <c r="D179" s="8" t="s">
        <v>66</v>
      </c>
      <c r="E179">
        <v>1240.4545000000001</v>
      </c>
      <c r="F179" s="8" t="s">
        <v>57</v>
      </c>
      <c r="G179" s="8" t="s">
        <v>249</v>
      </c>
      <c r="H179" s="8" t="s">
        <v>244</v>
      </c>
      <c r="I179" s="8" t="s">
        <v>250</v>
      </c>
      <c r="J179" s="8" t="s">
        <v>48</v>
      </c>
    </row>
    <row r="180" spans="1:10" x14ac:dyDescent="0.3">
      <c r="A180">
        <v>434</v>
      </c>
      <c r="B180">
        <v>14</v>
      </c>
      <c r="C180" s="8" t="s">
        <v>78</v>
      </c>
      <c r="D180" s="8" t="s">
        <v>45</v>
      </c>
      <c r="E180">
        <v>594.83000000000004</v>
      </c>
      <c r="F180" s="8" t="s">
        <v>54</v>
      </c>
      <c r="G180" s="8" t="s">
        <v>247</v>
      </c>
      <c r="H180" s="8" t="s">
        <v>244</v>
      </c>
      <c r="I180" s="8" t="s">
        <v>262</v>
      </c>
      <c r="J180" s="8" t="s">
        <v>47</v>
      </c>
    </row>
    <row r="181" spans="1:10" x14ac:dyDescent="0.3">
      <c r="A181">
        <v>261</v>
      </c>
      <c r="B181">
        <v>14</v>
      </c>
      <c r="C181" s="8" t="s">
        <v>88</v>
      </c>
      <c r="D181" s="8" t="s">
        <v>49</v>
      </c>
      <c r="E181">
        <v>337.22</v>
      </c>
      <c r="F181" s="8" t="s">
        <v>63</v>
      </c>
      <c r="G181" s="8" t="s">
        <v>253</v>
      </c>
      <c r="H181" s="8" t="s">
        <v>244</v>
      </c>
      <c r="I181" s="8" t="s">
        <v>257</v>
      </c>
      <c r="J181" s="8" t="s">
        <v>47</v>
      </c>
    </row>
    <row r="182" spans="1:10" x14ac:dyDescent="0.3">
      <c r="A182">
        <v>577</v>
      </c>
      <c r="B182">
        <v>3</v>
      </c>
      <c r="C182" s="8" t="s">
        <v>205</v>
      </c>
      <c r="D182" s="8" t="s">
        <v>55</v>
      </c>
      <c r="E182">
        <v>1214.8499999999999</v>
      </c>
      <c r="F182" s="8" t="s">
        <v>105</v>
      </c>
      <c r="G182" s="8" t="s">
        <v>247</v>
      </c>
      <c r="H182" s="8" t="s">
        <v>244</v>
      </c>
      <c r="I182" s="8" t="s">
        <v>273</v>
      </c>
      <c r="J182" s="8" t="s">
        <v>47</v>
      </c>
    </row>
    <row r="183" spans="1:10" x14ac:dyDescent="0.3">
      <c r="A183">
        <v>432</v>
      </c>
      <c r="B183">
        <v>14</v>
      </c>
      <c r="C183" s="8" t="s">
        <v>86</v>
      </c>
      <c r="D183" s="8" t="s">
        <v>45</v>
      </c>
      <c r="E183">
        <v>594.83000000000004</v>
      </c>
      <c r="F183" s="8" t="s">
        <v>61</v>
      </c>
      <c r="G183" s="8" t="s">
        <v>247</v>
      </c>
      <c r="H183" s="8" t="s">
        <v>244</v>
      </c>
      <c r="I183" s="8" t="s">
        <v>262</v>
      </c>
      <c r="J183" s="8" t="s">
        <v>47</v>
      </c>
    </row>
    <row r="184" spans="1:10" x14ac:dyDescent="0.3">
      <c r="A184">
        <v>430</v>
      </c>
      <c r="B184">
        <v>14</v>
      </c>
      <c r="C184" s="8" t="s">
        <v>87</v>
      </c>
      <c r="D184" s="8" t="s">
        <v>45</v>
      </c>
      <c r="E184">
        <v>594.83000000000004</v>
      </c>
      <c r="F184" s="8" t="s">
        <v>67</v>
      </c>
      <c r="G184" s="8" t="s">
        <v>249</v>
      </c>
      <c r="H184" s="8" t="s">
        <v>244</v>
      </c>
      <c r="I184" s="8" t="s">
        <v>262</v>
      </c>
      <c r="J184" s="8" t="s">
        <v>47</v>
      </c>
    </row>
    <row r="185" spans="1:10" x14ac:dyDescent="0.3">
      <c r="A185">
        <v>585</v>
      </c>
      <c r="B185">
        <v>3</v>
      </c>
      <c r="C185" s="8" t="s">
        <v>206</v>
      </c>
      <c r="D185" s="8" t="s">
        <v>55</v>
      </c>
      <c r="E185">
        <v>742.35</v>
      </c>
      <c r="F185" s="8" t="s">
        <v>54</v>
      </c>
      <c r="G185" s="8" t="s">
        <v>247</v>
      </c>
      <c r="H185" s="8" t="s">
        <v>244</v>
      </c>
      <c r="I185" s="8" t="s">
        <v>267</v>
      </c>
      <c r="J185" s="8" t="s">
        <v>47</v>
      </c>
    </row>
    <row r="186" spans="1:10" x14ac:dyDescent="0.3">
      <c r="A186">
        <v>289</v>
      </c>
      <c r="B186">
        <v>12</v>
      </c>
      <c r="C186" s="8" t="s">
        <v>165</v>
      </c>
      <c r="D186" s="8" t="s">
        <v>66</v>
      </c>
      <c r="E186">
        <v>1240.4545000000001</v>
      </c>
      <c r="F186" s="8" t="s">
        <v>61</v>
      </c>
      <c r="G186" s="8" t="s">
        <v>247</v>
      </c>
      <c r="H186" s="8" t="s">
        <v>244</v>
      </c>
      <c r="I186" s="8" t="s">
        <v>250</v>
      </c>
      <c r="J186" s="8" t="s">
        <v>48</v>
      </c>
    </row>
    <row r="187" spans="1:10" x14ac:dyDescent="0.3">
      <c r="A187">
        <v>345</v>
      </c>
      <c r="B187">
        <v>1</v>
      </c>
      <c r="C187" s="8" t="s">
        <v>207</v>
      </c>
      <c r="D187" s="8" t="s">
        <v>66</v>
      </c>
      <c r="E187">
        <v>3399.99</v>
      </c>
      <c r="F187" s="8" t="s">
        <v>61</v>
      </c>
      <c r="G187" s="8" t="s">
        <v>247</v>
      </c>
      <c r="H187" s="8" t="s">
        <v>244</v>
      </c>
      <c r="I187" s="8" t="s">
        <v>271</v>
      </c>
      <c r="J187" s="8" t="s">
        <v>48</v>
      </c>
    </row>
    <row r="188" spans="1:10" x14ac:dyDescent="0.3">
      <c r="A188">
        <v>336</v>
      </c>
      <c r="B188">
        <v>2</v>
      </c>
      <c r="C188" s="8" t="s">
        <v>145</v>
      </c>
      <c r="D188" s="8" t="s">
        <v>49</v>
      </c>
      <c r="E188">
        <v>699.09820000000002</v>
      </c>
      <c r="F188" s="8" t="s">
        <v>63</v>
      </c>
      <c r="G188" s="8" t="s">
        <v>253</v>
      </c>
      <c r="H188" s="8" t="s">
        <v>244</v>
      </c>
      <c r="I188" s="8" t="s">
        <v>246</v>
      </c>
      <c r="J188" s="8" t="s">
        <v>48</v>
      </c>
    </row>
    <row r="189" spans="1:10" x14ac:dyDescent="0.3">
      <c r="A189">
        <v>249</v>
      </c>
      <c r="B189">
        <v>14</v>
      </c>
      <c r="C189" s="8" t="s">
        <v>69</v>
      </c>
      <c r="D189" s="8" t="s">
        <v>51</v>
      </c>
      <c r="E189">
        <v>1431.5</v>
      </c>
      <c r="F189" s="8" t="s">
        <v>59</v>
      </c>
      <c r="G189" s="8" t="s">
        <v>243</v>
      </c>
      <c r="H189" s="8" t="s">
        <v>244</v>
      </c>
      <c r="I189" s="8" t="s">
        <v>248</v>
      </c>
      <c r="J189" s="8" t="s">
        <v>47</v>
      </c>
    </row>
    <row r="190" spans="1:10" x14ac:dyDescent="0.3">
      <c r="A190">
        <v>505</v>
      </c>
      <c r="B190">
        <v>16</v>
      </c>
      <c r="C190" s="8" t="s">
        <v>208</v>
      </c>
      <c r="D190" s="8" t="s">
        <v>55</v>
      </c>
      <c r="E190">
        <v>333.42</v>
      </c>
      <c r="F190" s="8" t="s">
        <v>63</v>
      </c>
      <c r="G190" s="8" t="s">
        <v>253</v>
      </c>
      <c r="H190" s="8" t="s">
        <v>244</v>
      </c>
      <c r="I190" s="8" t="s">
        <v>265</v>
      </c>
      <c r="J190" s="8" t="s">
        <v>47</v>
      </c>
    </row>
    <row r="191" spans="1:10" x14ac:dyDescent="0.3">
      <c r="A191">
        <v>267</v>
      </c>
      <c r="B191">
        <v>14</v>
      </c>
      <c r="C191" s="8" t="s">
        <v>209</v>
      </c>
      <c r="D191" s="8" t="s">
        <v>51</v>
      </c>
      <c r="E191">
        <v>337.22</v>
      </c>
      <c r="F191" s="8" t="s">
        <v>59</v>
      </c>
      <c r="G191" s="8" t="s">
        <v>243</v>
      </c>
      <c r="H191" s="8" t="s">
        <v>244</v>
      </c>
      <c r="I191" s="8" t="s">
        <v>257</v>
      </c>
      <c r="J191" s="8" t="s">
        <v>48</v>
      </c>
    </row>
    <row r="192" spans="1:10" x14ac:dyDescent="0.3">
      <c r="A192">
        <v>551</v>
      </c>
      <c r="B192">
        <v>12</v>
      </c>
      <c r="C192" s="8" t="s">
        <v>210</v>
      </c>
      <c r="D192" s="8" t="s">
        <v>66</v>
      </c>
      <c r="E192">
        <v>264.05</v>
      </c>
      <c r="F192" s="8" t="s">
        <v>67</v>
      </c>
      <c r="G192" s="8" t="s">
        <v>249</v>
      </c>
      <c r="H192" s="8" t="s">
        <v>244</v>
      </c>
      <c r="I192" s="8" t="s">
        <v>263</v>
      </c>
      <c r="J192" s="8" t="s">
        <v>47</v>
      </c>
    </row>
    <row r="193" spans="1:10" x14ac:dyDescent="0.3">
      <c r="A193">
        <v>339</v>
      </c>
      <c r="B193">
        <v>2</v>
      </c>
      <c r="C193" s="8" t="s">
        <v>79</v>
      </c>
      <c r="D193" s="8" t="s">
        <v>49</v>
      </c>
      <c r="E193">
        <v>782.99</v>
      </c>
      <c r="F193" s="8" t="s">
        <v>54</v>
      </c>
      <c r="G193" s="8" t="s">
        <v>247</v>
      </c>
      <c r="H193" s="8" t="s">
        <v>244</v>
      </c>
      <c r="I193" s="8" t="s">
        <v>246</v>
      </c>
      <c r="J193" s="8" t="s">
        <v>48</v>
      </c>
    </row>
    <row r="194" spans="1:10" x14ac:dyDescent="0.3">
      <c r="A194">
        <v>428</v>
      </c>
      <c r="B194">
        <v>12</v>
      </c>
      <c r="C194" s="8" t="s">
        <v>211</v>
      </c>
      <c r="D194" s="8" t="s">
        <v>49</v>
      </c>
      <c r="E194">
        <v>348.76</v>
      </c>
      <c r="F194" s="8" t="s">
        <v>52</v>
      </c>
      <c r="G194" s="8" t="s">
        <v>243</v>
      </c>
      <c r="H194" s="8" t="s">
        <v>244</v>
      </c>
      <c r="I194" s="8" t="s">
        <v>256</v>
      </c>
      <c r="J194" s="8" t="s">
        <v>48</v>
      </c>
    </row>
    <row r="195" spans="1:10" x14ac:dyDescent="0.3">
      <c r="A195">
        <v>211</v>
      </c>
      <c r="B195">
        <v>14</v>
      </c>
      <c r="C195" s="8" t="s">
        <v>212</v>
      </c>
      <c r="D195" s="8" t="s">
        <v>51</v>
      </c>
      <c r="F195" s="8" t="s">
        <v>76</v>
      </c>
      <c r="G195" s="8" t="s">
        <v>258</v>
      </c>
      <c r="H195" s="8" t="s">
        <v>244</v>
      </c>
      <c r="I195" s="8" t="s">
        <v>248</v>
      </c>
      <c r="J195" s="8" t="s">
        <v>47</v>
      </c>
    </row>
    <row r="196" spans="1:10" x14ac:dyDescent="0.3">
      <c r="A196">
        <v>275</v>
      </c>
      <c r="B196">
        <v>14</v>
      </c>
      <c r="C196" s="8" t="s">
        <v>213</v>
      </c>
      <c r="D196" s="8" t="s">
        <v>51</v>
      </c>
      <c r="E196">
        <v>594.83000000000004</v>
      </c>
      <c r="F196" s="8" t="s">
        <v>52</v>
      </c>
      <c r="G196" s="8" t="s">
        <v>243</v>
      </c>
      <c r="H196" s="8" t="s">
        <v>244</v>
      </c>
      <c r="I196" s="8" t="s">
        <v>270</v>
      </c>
      <c r="J196" s="8" t="s">
        <v>48</v>
      </c>
    </row>
    <row r="197" spans="1:10" x14ac:dyDescent="0.3">
      <c r="A197">
        <v>311</v>
      </c>
      <c r="B197">
        <v>2</v>
      </c>
      <c r="C197" s="8" t="s">
        <v>214</v>
      </c>
      <c r="D197" s="8" t="s">
        <v>51</v>
      </c>
      <c r="E197">
        <v>3578.27</v>
      </c>
      <c r="F197" s="8" t="s">
        <v>54</v>
      </c>
      <c r="G197" s="8" t="s">
        <v>247</v>
      </c>
      <c r="H197" s="8" t="s">
        <v>244</v>
      </c>
      <c r="I197" s="8" t="s">
        <v>259</v>
      </c>
      <c r="J197" s="8" t="s">
        <v>48</v>
      </c>
    </row>
    <row r="198" spans="1:10" x14ac:dyDescent="0.3">
      <c r="A198">
        <v>313</v>
      </c>
      <c r="B198">
        <v>2</v>
      </c>
      <c r="C198" s="8" t="s">
        <v>215</v>
      </c>
      <c r="D198" s="8" t="s">
        <v>51</v>
      </c>
      <c r="E198">
        <v>3578.27</v>
      </c>
      <c r="F198" s="8" t="s">
        <v>59</v>
      </c>
      <c r="G198" s="8" t="s">
        <v>243</v>
      </c>
      <c r="H198" s="8" t="s">
        <v>244</v>
      </c>
      <c r="I198" s="8" t="s">
        <v>259</v>
      </c>
      <c r="J198" s="8" t="s">
        <v>48</v>
      </c>
    </row>
    <row r="199" spans="1:10" x14ac:dyDescent="0.3">
      <c r="A199">
        <v>325</v>
      </c>
      <c r="B199">
        <v>2</v>
      </c>
      <c r="C199" s="8" t="s">
        <v>89</v>
      </c>
      <c r="D199" s="8" t="s">
        <v>51</v>
      </c>
      <c r="E199">
        <v>782.99</v>
      </c>
      <c r="F199" s="8" t="s">
        <v>63</v>
      </c>
      <c r="G199" s="8" t="s">
        <v>253</v>
      </c>
      <c r="H199" s="8" t="s">
        <v>244</v>
      </c>
      <c r="I199" s="8" t="s">
        <v>246</v>
      </c>
      <c r="J199" s="8" t="s">
        <v>48</v>
      </c>
    </row>
    <row r="200" spans="1:10" x14ac:dyDescent="0.3">
      <c r="A200">
        <v>248</v>
      </c>
      <c r="B200">
        <v>14</v>
      </c>
      <c r="C200" s="8" t="s">
        <v>69</v>
      </c>
      <c r="D200" s="8" t="s">
        <v>51</v>
      </c>
      <c r="E200">
        <v>1301.3635999999999</v>
      </c>
      <c r="F200" s="8" t="s">
        <v>59</v>
      </c>
      <c r="G200" s="8" t="s">
        <v>243</v>
      </c>
      <c r="H200" s="8" t="s">
        <v>244</v>
      </c>
      <c r="I200" s="8" t="s">
        <v>248</v>
      </c>
      <c r="J200" s="8" t="s">
        <v>48</v>
      </c>
    </row>
    <row r="201" spans="1:10" x14ac:dyDescent="0.3">
      <c r="A201">
        <v>334</v>
      </c>
      <c r="B201">
        <v>2</v>
      </c>
      <c r="C201" s="8" t="s">
        <v>150</v>
      </c>
      <c r="D201" s="8" t="s">
        <v>49</v>
      </c>
      <c r="E201">
        <v>699.09820000000002</v>
      </c>
      <c r="F201" s="8" t="s">
        <v>72</v>
      </c>
      <c r="G201" s="8" t="s">
        <v>253</v>
      </c>
      <c r="H201" s="8" t="s">
        <v>244</v>
      </c>
      <c r="I201" s="8" t="s">
        <v>246</v>
      </c>
      <c r="J201" s="8" t="s">
        <v>48</v>
      </c>
    </row>
    <row r="202" spans="1:10" x14ac:dyDescent="0.3">
      <c r="A202">
        <v>350</v>
      </c>
      <c r="B202">
        <v>1</v>
      </c>
      <c r="C202" s="8" t="s">
        <v>216</v>
      </c>
      <c r="D202" s="8" t="s">
        <v>49</v>
      </c>
      <c r="E202">
        <v>3374.99</v>
      </c>
      <c r="F202" s="8" t="s">
        <v>54</v>
      </c>
      <c r="G202" s="8" t="s">
        <v>247</v>
      </c>
      <c r="H202" s="8" t="s">
        <v>244</v>
      </c>
      <c r="I202" s="8" t="s">
        <v>271</v>
      </c>
      <c r="J202" s="8" t="s">
        <v>48</v>
      </c>
    </row>
    <row r="203" spans="1:10" x14ac:dyDescent="0.3">
      <c r="A203">
        <v>436</v>
      </c>
      <c r="B203">
        <v>14</v>
      </c>
      <c r="C203" s="8" t="s">
        <v>103</v>
      </c>
      <c r="D203" s="8" t="s">
        <v>45</v>
      </c>
      <c r="E203">
        <v>594.83000000000004</v>
      </c>
      <c r="F203" s="8" t="s">
        <v>52</v>
      </c>
      <c r="G203" s="8" t="s">
        <v>243</v>
      </c>
      <c r="H203" s="8" t="s">
        <v>244</v>
      </c>
      <c r="I203" s="8" t="s">
        <v>262</v>
      </c>
      <c r="J203" s="8" t="s">
        <v>47</v>
      </c>
    </row>
    <row r="204" spans="1:10" x14ac:dyDescent="0.3">
      <c r="A204">
        <v>283</v>
      </c>
      <c r="B204">
        <v>14</v>
      </c>
      <c r="C204" s="8" t="s">
        <v>70</v>
      </c>
      <c r="D204" s="8" t="s">
        <v>49</v>
      </c>
      <c r="E204">
        <v>306.56360000000001</v>
      </c>
      <c r="F204" s="8" t="s">
        <v>52</v>
      </c>
      <c r="G204" s="8" t="s">
        <v>243</v>
      </c>
      <c r="H204" s="8" t="s">
        <v>244</v>
      </c>
      <c r="I204" s="8" t="s">
        <v>257</v>
      </c>
      <c r="J204" s="8" t="s">
        <v>48</v>
      </c>
    </row>
    <row r="205" spans="1:10" x14ac:dyDescent="0.3">
      <c r="A205">
        <v>587</v>
      </c>
      <c r="B205">
        <v>1</v>
      </c>
      <c r="C205" s="8" t="s">
        <v>217</v>
      </c>
      <c r="D205" s="8" t="s">
        <v>66</v>
      </c>
      <c r="E205">
        <v>769.49</v>
      </c>
      <c r="F205" s="8" t="s">
        <v>57</v>
      </c>
      <c r="G205" s="8" t="s">
        <v>249</v>
      </c>
      <c r="H205" s="8" t="s">
        <v>244</v>
      </c>
      <c r="I205" s="8" t="s">
        <v>255</v>
      </c>
      <c r="J205" s="8" t="s">
        <v>47</v>
      </c>
    </row>
    <row r="206" spans="1:10" x14ac:dyDescent="0.3">
      <c r="A206">
        <v>372</v>
      </c>
      <c r="B206">
        <v>2</v>
      </c>
      <c r="C206" s="8" t="s">
        <v>137</v>
      </c>
      <c r="D206" s="8" t="s">
        <v>51</v>
      </c>
      <c r="E206">
        <v>2443.35</v>
      </c>
      <c r="F206" s="8" t="s">
        <v>76</v>
      </c>
      <c r="G206" s="8" t="s">
        <v>258</v>
      </c>
      <c r="H206" s="8" t="s">
        <v>244</v>
      </c>
      <c r="I206" s="8" t="s">
        <v>264</v>
      </c>
      <c r="J206" s="8" t="s">
        <v>47</v>
      </c>
    </row>
    <row r="207" spans="1:10" x14ac:dyDescent="0.3">
      <c r="A207">
        <v>509</v>
      </c>
      <c r="B207">
        <v>16</v>
      </c>
      <c r="C207" s="8" t="s">
        <v>218</v>
      </c>
      <c r="D207" s="8" t="s">
        <v>45</v>
      </c>
      <c r="E207">
        <v>333.42</v>
      </c>
      <c r="F207" s="8" t="s">
        <v>76</v>
      </c>
      <c r="G207" s="8" t="s">
        <v>258</v>
      </c>
      <c r="H207" s="8" t="s">
        <v>244</v>
      </c>
      <c r="I207" s="8" t="s">
        <v>265</v>
      </c>
      <c r="J207" s="8" t="s">
        <v>47</v>
      </c>
    </row>
    <row r="208" spans="1:10" x14ac:dyDescent="0.3">
      <c r="A208">
        <v>346</v>
      </c>
      <c r="B208">
        <v>1</v>
      </c>
      <c r="C208" s="8" t="s">
        <v>219</v>
      </c>
      <c r="D208" s="8" t="s">
        <v>66</v>
      </c>
      <c r="E208">
        <v>3399.99</v>
      </c>
      <c r="F208" s="8" t="s">
        <v>54</v>
      </c>
      <c r="G208" s="8" t="s">
        <v>247</v>
      </c>
      <c r="H208" s="8" t="s">
        <v>244</v>
      </c>
      <c r="I208" s="8" t="s">
        <v>271</v>
      </c>
      <c r="J208" s="8" t="s">
        <v>48</v>
      </c>
    </row>
    <row r="209" spans="1:10" x14ac:dyDescent="0.3">
      <c r="A209">
        <v>379</v>
      </c>
      <c r="B209">
        <v>2</v>
      </c>
      <c r="C209" s="8" t="s">
        <v>114</v>
      </c>
      <c r="D209" s="8" t="s">
        <v>49</v>
      </c>
      <c r="E209">
        <v>2181.5625</v>
      </c>
      <c r="F209" s="8" t="s">
        <v>76</v>
      </c>
      <c r="G209" s="8" t="s">
        <v>258</v>
      </c>
      <c r="H209" s="8" t="s">
        <v>244</v>
      </c>
      <c r="I209" s="8" t="s">
        <v>264</v>
      </c>
      <c r="J209" s="8" t="s">
        <v>48</v>
      </c>
    </row>
    <row r="210" spans="1:10" x14ac:dyDescent="0.3">
      <c r="A210">
        <v>246</v>
      </c>
      <c r="B210">
        <v>14</v>
      </c>
      <c r="C210" s="8" t="s">
        <v>95</v>
      </c>
      <c r="D210" s="8" t="s">
        <v>51</v>
      </c>
      <c r="E210">
        <v>1431.5</v>
      </c>
      <c r="F210" s="8" t="s">
        <v>52</v>
      </c>
      <c r="G210" s="8" t="s">
        <v>243</v>
      </c>
      <c r="H210" s="8" t="s">
        <v>244</v>
      </c>
      <c r="I210" s="8" t="s">
        <v>248</v>
      </c>
      <c r="J210" s="8" t="s">
        <v>47</v>
      </c>
    </row>
    <row r="211" spans="1:10" x14ac:dyDescent="0.3">
      <c r="A211">
        <v>254</v>
      </c>
      <c r="B211">
        <v>14</v>
      </c>
      <c r="C211" s="8" t="s">
        <v>80</v>
      </c>
      <c r="D211" s="8" t="s">
        <v>49</v>
      </c>
      <c r="E211">
        <v>306.56360000000001</v>
      </c>
      <c r="F211" s="8" t="s">
        <v>76</v>
      </c>
      <c r="G211" s="8" t="s">
        <v>258</v>
      </c>
      <c r="H211" s="8" t="s">
        <v>244</v>
      </c>
      <c r="I211" s="8" t="s">
        <v>257</v>
      </c>
      <c r="J211" s="8" t="s">
        <v>48</v>
      </c>
    </row>
    <row r="212" spans="1:10" x14ac:dyDescent="0.3">
      <c r="A212">
        <v>359</v>
      </c>
      <c r="B212">
        <v>1</v>
      </c>
      <c r="C212" s="8" t="s">
        <v>116</v>
      </c>
      <c r="D212" s="8" t="s">
        <v>49</v>
      </c>
      <c r="E212">
        <v>2294.9899999999998</v>
      </c>
      <c r="F212" s="8" t="s">
        <v>57</v>
      </c>
      <c r="G212" s="8" t="s">
        <v>249</v>
      </c>
      <c r="H212" s="8" t="s">
        <v>244</v>
      </c>
      <c r="I212" s="8" t="s">
        <v>269</v>
      </c>
      <c r="J212" s="8" t="s">
        <v>47</v>
      </c>
    </row>
    <row r="213" spans="1:10" x14ac:dyDescent="0.3">
      <c r="A213">
        <v>323</v>
      </c>
      <c r="B213">
        <v>2</v>
      </c>
      <c r="C213" s="8" t="s">
        <v>102</v>
      </c>
      <c r="D213" s="8" t="s">
        <v>51</v>
      </c>
      <c r="E213">
        <v>782.99</v>
      </c>
      <c r="F213" s="8" t="s">
        <v>72</v>
      </c>
      <c r="G213" s="8" t="s">
        <v>253</v>
      </c>
      <c r="H213" s="8" t="s">
        <v>244</v>
      </c>
      <c r="I213" s="8" t="s">
        <v>246</v>
      </c>
      <c r="J213" s="8" t="s">
        <v>48</v>
      </c>
    </row>
    <row r="214" spans="1:10" x14ac:dyDescent="0.3">
      <c r="A214">
        <v>506</v>
      </c>
      <c r="B214">
        <v>16</v>
      </c>
      <c r="C214" s="8" t="s">
        <v>220</v>
      </c>
      <c r="D214" s="8" t="s">
        <v>45</v>
      </c>
      <c r="E214">
        <v>333.42</v>
      </c>
      <c r="F214" s="8" t="s">
        <v>54</v>
      </c>
      <c r="G214" s="8" t="s">
        <v>247</v>
      </c>
      <c r="H214" s="8" t="s">
        <v>244</v>
      </c>
      <c r="I214" s="8" t="s">
        <v>265</v>
      </c>
      <c r="J214" s="8" t="s">
        <v>47</v>
      </c>
    </row>
    <row r="215" spans="1:10" x14ac:dyDescent="0.3">
      <c r="A215">
        <v>531</v>
      </c>
      <c r="B215">
        <v>12</v>
      </c>
      <c r="C215" s="8" t="s">
        <v>221</v>
      </c>
      <c r="D215" s="8" t="s">
        <v>49</v>
      </c>
      <c r="E215">
        <v>249.79</v>
      </c>
      <c r="F215" s="8" t="s">
        <v>61</v>
      </c>
      <c r="G215" s="8" t="s">
        <v>247</v>
      </c>
      <c r="H215" s="8" t="s">
        <v>244</v>
      </c>
      <c r="I215" s="8" t="s">
        <v>263</v>
      </c>
      <c r="J215" s="8" t="s">
        <v>47</v>
      </c>
    </row>
    <row r="216" spans="1:10" x14ac:dyDescent="0.3">
      <c r="A216">
        <v>579</v>
      </c>
      <c r="B216">
        <v>3</v>
      </c>
      <c r="C216" s="8" t="s">
        <v>222</v>
      </c>
      <c r="D216" s="8" t="s">
        <v>55</v>
      </c>
      <c r="E216">
        <v>1214.8499999999999</v>
      </c>
      <c r="F216" s="8" t="s">
        <v>132</v>
      </c>
      <c r="G216" s="8" t="s">
        <v>258</v>
      </c>
      <c r="H216" s="8" t="s">
        <v>244</v>
      </c>
      <c r="I216" s="8" t="s">
        <v>273</v>
      </c>
      <c r="J216" s="8" t="s">
        <v>47</v>
      </c>
    </row>
    <row r="217" spans="1:10" x14ac:dyDescent="0.3">
      <c r="A217">
        <v>596</v>
      </c>
      <c r="B217">
        <v>1</v>
      </c>
      <c r="C217" s="8" t="s">
        <v>223</v>
      </c>
      <c r="D217" s="8" t="s">
        <v>49</v>
      </c>
      <c r="E217">
        <v>539.99</v>
      </c>
      <c r="F217" s="8" t="s">
        <v>67</v>
      </c>
      <c r="G217" s="8" t="s">
        <v>249</v>
      </c>
      <c r="H217" s="8" t="s">
        <v>244</v>
      </c>
      <c r="I217" s="8" t="s">
        <v>251</v>
      </c>
      <c r="J217" s="8" t="s">
        <v>47</v>
      </c>
    </row>
    <row r="218" spans="1:10" x14ac:dyDescent="0.3">
      <c r="A218">
        <v>266</v>
      </c>
      <c r="B218">
        <v>14</v>
      </c>
      <c r="C218" s="8" t="s">
        <v>209</v>
      </c>
      <c r="D218" s="8" t="s">
        <v>51</v>
      </c>
      <c r="E218">
        <v>306.56360000000001</v>
      </c>
      <c r="F218" s="8" t="s">
        <v>59</v>
      </c>
      <c r="G218" s="8" t="s">
        <v>243</v>
      </c>
      <c r="H218" s="8" t="s">
        <v>244</v>
      </c>
      <c r="I218" s="8" t="s">
        <v>257</v>
      </c>
      <c r="J218" s="8" t="s">
        <v>48</v>
      </c>
    </row>
    <row r="219" spans="1:10" x14ac:dyDescent="0.3">
      <c r="A219">
        <v>302</v>
      </c>
      <c r="B219">
        <v>12</v>
      </c>
      <c r="C219" s="8" t="s">
        <v>143</v>
      </c>
      <c r="D219" s="8" t="s">
        <v>49</v>
      </c>
      <c r="E219">
        <v>1226.9091000000001</v>
      </c>
      <c r="F219" s="8" t="s">
        <v>105</v>
      </c>
      <c r="G219" s="8" t="s">
        <v>247</v>
      </c>
      <c r="H219" s="8" t="s">
        <v>244</v>
      </c>
      <c r="I219" s="8" t="s">
        <v>250</v>
      </c>
      <c r="J219" s="8" t="s">
        <v>48</v>
      </c>
    </row>
    <row r="220" spans="1:10" x14ac:dyDescent="0.3">
      <c r="A220">
        <v>320</v>
      </c>
      <c r="B220">
        <v>2</v>
      </c>
      <c r="C220" s="8" t="s">
        <v>174</v>
      </c>
      <c r="D220" s="8" t="s">
        <v>51</v>
      </c>
      <c r="E220">
        <v>699.09820000000002</v>
      </c>
      <c r="F220" s="8" t="s">
        <v>76</v>
      </c>
      <c r="G220" s="8" t="s">
        <v>258</v>
      </c>
      <c r="H220" s="8" t="s">
        <v>244</v>
      </c>
      <c r="I220" s="8" t="s">
        <v>246</v>
      </c>
      <c r="J220" s="8" t="s">
        <v>48</v>
      </c>
    </row>
    <row r="221" spans="1:10" x14ac:dyDescent="0.3">
      <c r="A221">
        <v>245</v>
      </c>
      <c r="B221">
        <v>14</v>
      </c>
      <c r="C221" s="8" t="s">
        <v>95</v>
      </c>
      <c r="D221" s="8" t="s">
        <v>51</v>
      </c>
      <c r="E221">
        <v>1301.3635999999999</v>
      </c>
      <c r="F221" s="8" t="s">
        <v>52</v>
      </c>
      <c r="G221" s="8" t="s">
        <v>243</v>
      </c>
      <c r="H221" s="8" t="s">
        <v>244</v>
      </c>
      <c r="I221" s="8" t="s">
        <v>248</v>
      </c>
      <c r="J221" s="8" t="s">
        <v>48</v>
      </c>
    </row>
    <row r="222" spans="1:10" x14ac:dyDescent="0.3">
      <c r="A222">
        <v>549</v>
      </c>
      <c r="B222">
        <v>12</v>
      </c>
      <c r="C222" s="8" t="s">
        <v>224</v>
      </c>
      <c r="D222" s="8" t="s">
        <v>66</v>
      </c>
      <c r="E222">
        <v>364.09</v>
      </c>
      <c r="F222" s="8" t="s">
        <v>57</v>
      </c>
      <c r="G222" s="8" t="s">
        <v>249</v>
      </c>
      <c r="H222" s="8" t="s">
        <v>244</v>
      </c>
      <c r="I222" s="8" t="s">
        <v>272</v>
      </c>
      <c r="J222" s="8" t="s">
        <v>47</v>
      </c>
    </row>
    <row r="223" spans="1:10" x14ac:dyDescent="0.3">
      <c r="A223">
        <v>298</v>
      </c>
      <c r="B223">
        <v>12</v>
      </c>
      <c r="C223" s="8" t="s">
        <v>133</v>
      </c>
      <c r="D223" s="8" t="s">
        <v>49</v>
      </c>
      <c r="E223">
        <v>1349.6</v>
      </c>
      <c r="F223" s="8" t="s">
        <v>61</v>
      </c>
      <c r="G223" s="8" t="s">
        <v>247</v>
      </c>
      <c r="H223" s="8" t="s">
        <v>244</v>
      </c>
      <c r="I223" s="8" t="s">
        <v>250</v>
      </c>
      <c r="J223" s="8" t="s">
        <v>47</v>
      </c>
    </row>
    <row r="224" spans="1:10" x14ac:dyDescent="0.3">
      <c r="A224">
        <v>383</v>
      </c>
      <c r="B224">
        <v>2</v>
      </c>
      <c r="C224" s="8" t="s">
        <v>115</v>
      </c>
      <c r="D224" s="8" t="s">
        <v>45</v>
      </c>
      <c r="E224">
        <v>1000.4375</v>
      </c>
      <c r="F224" s="8" t="s">
        <v>67</v>
      </c>
      <c r="G224" s="8" t="s">
        <v>249</v>
      </c>
      <c r="H224" s="8" t="s">
        <v>244</v>
      </c>
      <c r="I224" s="8" t="s">
        <v>252</v>
      </c>
      <c r="J224" s="8" t="s">
        <v>48</v>
      </c>
    </row>
    <row r="225" spans="1:10" x14ac:dyDescent="0.3">
      <c r="A225">
        <v>510</v>
      </c>
      <c r="B225">
        <v>16</v>
      </c>
      <c r="C225" s="8" t="s">
        <v>225</v>
      </c>
      <c r="D225" s="8" t="s">
        <v>55</v>
      </c>
      <c r="E225">
        <v>333.42</v>
      </c>
      <c r="F225" s="8" t="s">
        <v>54</v>
      </c>
      <c r="G225" s="8" t="s">
        <v>247</v>
      </c>
      <c r="H225" s="8" t="s">
        <v>244</v>
      </c>
      <c r="I225" s="8" t="s">
        <v>265</v>
      </c>
      <c r="J225" s="8" t="s">
        <v>47</v>
      </c>
    </row>
    <row r="226" spans="1:10" x14ac:dyDescent="0.3">
      <c r="A226">
        <v>409</v>
      </c>
      <c r="B226">
        <v>12</v>
      </c>
      <c r="C226" s="8" t="s">
        <v>226</v>
      </c>
      <c r="D226" s="8" t="s">
        <v>49</v>
      </c>
      <c r="E226">
        <v>348.76</v>
      </c>
      <c r="F226" s="8" t="s">
        <v>57</v>
      </c>
      <c r="G226" s="8" t="s">
        <v>249</v>
      </c>
      <c r="H226" s="8" t="s">
        <v>244</v>
      </c>
      <c r="I226" s="8" t="s">
        <v>272</v>
      </c>
      <c r="J226" s="8" t="s">
        <v>48</v>
      </c>
    </row>
    <row r="227" spans="1:10" x14ac:dyDescent="0.3">
      <c r="A227">
        <v>527</v>
      </c>
      <c r="B227">
        <v>12</v>
      </c>
      <c r="C227" s="8" t="s">
        <v>227</v>
      </c>
      <c r="D227" s="8" t="s">
        <v>66</v>
      </c>
      <c r="E227">
        <v>264.05</v>
      </c>
      <c r="F227" s="8" t="s">
        <v>59</v>
      </c>
      <c r="G227" s="8" t="s">
        <v>243</v>
      </c>
      <c r="H227" s="8" t="s">
        <v>244</v>
      </c>
      <c r="I227" s="8" t="s">
        <v>263</v>
      </c>
      <c r="J227" s="8" t="s">
        <v>47</v>
      </c>
    </row>
    <row r="228" spans="1:10" x14ac:dyDescent="0.3">
      <c r="A228">
        <v>597</v>
      </c>
      <c r="B228">
        <v>1</v>
      </c>
      <c r="C228" s="8" t="s">
        <v>228</v>
      </c>
      <c r="D228" s="8" t="s">
        <v>49</v>
      </c>
      <c r="E228">
        <v>539.99</v>
      </c>
      <c r="F228" s="8" t="s">
        <v>61</v>
      </c>
      <c r="G228" s="8" t="s">
        <v>247</v>
      </c>
      <c r="H228" s="8" t="s">
        <v>244</v>
      </c>
      <c r="I228" s="8" t="s">
        <v>251</v>
      </c>
      <c r="J228" s="8" t="s">
        <v>47</v>
      </c>
    </row>
    <row r="229" spans="1:10" x14ac:dyDescent="0.3">
      <c r="A229">
        <v>381</v>
      </c>
      <c r="B229">
        <v>2</v>
      </c>
      <c r="C229" s="8" t="s">
        <v>117</v>
      </c>
      <c r="D229" s="8" t="s">
        <v>45</v>
      </c>
      <c r="E229">
        <v>1000.4375</v>
      </c>
      <c r="F229" s="8" t="s">
        <v>57</v>
      </c>
      <c r="G229" s="8" t="s">
        <v>249</v>
      </c>
      <c r="H229" s="8" t="s">
        <v>244</v>
      </c>
      <c r="I229" s="8" t="s">
        <v>252</v>
      </c>
      <c r="J229" s="8" t="s">
        <v>48</v>
      </c>
    </row>
    <row r="230" spans="1:10" x14ac:dyDescent="0.3">
      <c r="A230">
        <v>567</v>
      </c>
      <c r="B230">
        <v>3</v>
      </c>
      <c r="C230" s="8" t="s">
        <v>229</v>
      </c>
      <c r="D230" s="8" t="s">
        <v>55</v>
      </c>
      <c r="E230">
        <v>742.35</v>
      </c>
      <c r="F230" s="8" t="s">
        <v>63</v>
      </c>
      <c r="G230" s="8" t="s">
        <v>253</v>
      </c>
      <c r="H230" s="8" t="s">
        <v>244</v>
      </c>
      <c r="I230" s="8" t="s">
        <v>267</v>
      </c>
      <c r="J230" s="8" t="s">
        <v>47</v>
      </c>
    </row>
    <row r="231" spans="1:10" x14ac:dyDescent="0.3">
      <c r="A231">
        <v>526</v>
      </c>
      <c r="B231">
        <v>12</v>
      </c>
      <c r="C231" s="8" t="s">
        <v>230</v>
      </c>
      <c r="D231" s="8" t="s">
        <v>66</v>
      </c>
      <c r="E231">
        <v>264.05</v>
      </c>
      <c r="F231" s="8" t="s">
        <v>52</v>
      </c>
      <c r="G231" s="8" t="s">
        <v>243</v>
      </c>
      <c r="H231" s="8" t="s">
        <v>244</v>
      </c>
      <c r="I231" s="8" t="s">
        <v>263</v>
      </c>
      <c r="J231" s="8" t="s">
        <v>47</v>
      </c>
    </row>
    <row r="232" spans="1:10" x14ac:dyDescent="0.3">
      <c r="A232">
        <v>330</v>
      </c>
      <c r="B232">
        <v>2</v>
      </c>
      <c r="C232" s="8" t="s">
        <v>185</v>
      </c>
      <c r="D232" s="8" t="s">
        <v>51</v>
      </c>
      <c r="E232">
        <v>699.09820000000002</v>
      </c>
      <c r="F232" s="8" t="s">
        <v>59</v>
      </c>
      <c r="G232" s="8" t="s">
        <v>243</v>
      </c>
      <c r="H232" s="8" t="s">
        <v>244</v>
      </c>
      <c r="I232" s="8" t="s">
        <v>246</v>
      </c>
      <c r="J232" s="8" t="s">
        <v>48</v>
      </c>
    </row>
    <row r="233" spans="1:10" x14ac:dyDescent="0.3">
      <c r="A233">
        <v>389</v>
      </c>
      <c r="B233">
        <v>2</v>
      </c>
      <c r="C233" s="8" t="s">
        <v>127</v>
      </c>
      <c r="D233" s="8" t="s">
        <v>45</v>
      </c>
      <c r="E233">
        <v>1000.4375</v>
      </c>
      <c r="F233" s="8" t="s">
        <v>52</v>
      </c>
      <c r="G233" s="8" t="s">
        <v>243</v>
      </c>
      <c r="H233" s="8" t="s">
        <v>244</v>
      </c>
      <c r="I233" s="8" t="s">
        <v>252</v>
      </c>
      <c r="J233" s="8" t="s">
        <v>48</v>
      </c>
    </row>
    <row r="234" spans="1:10" x14ac:dyDescent="0.3">
      <c r="A234">
        <v>565</v>
      </c>
      <c r="B234">
        <v>3</v>
      </c>
      <c r="C234" s="8" t="s">
        <v>231</v>
      </c>
      <c r="D234" s="8" t="s">
        <v>55</v>
      </c>
      <c r="E234">
        <v>742.35</v>
      </c>
      <c r="F234" s="8" t="s">
        <v>132</v>
      </c>
      <c r="G234" s="8" t="s">
        <v>258</v>
      </c>
      <c r="H234" s="8" t="s">
        <v>244</v>
      </c>
      <c r="I234" s="8" t="s">
        <v>267</v>
      </c>
      <c r="J234" s="8" t="s">
        <v>47</v>
      </c>
    </row>
    <row r="235" spans="1:10" x14ac:dyDescent="0.3">
      <c r="A235">
        <v>583</v>
      </c>
      <c r="B235">
        <v>2</v>
      </c>
      <c r="C235" s="8" t="s">
        <v>232</v>
      </c>
      <c r="D235" s="8" t="s">
        <v>45</v>
      </c>
      <c r="E235">
        <v>1700.99</v>
      </c>
      <c r="F235" s="8" t="s">
        <v>52</v>
      </c>
      <c r="G235" s="8" t="s">
        <v>243</v>
      </c>
      <c r="H235" s="8" t="s">
        <v>244</v>
      </c>
      <c r="I235" s="8" t="s">
        <v>261</v>
      </c>
      <c r="J235" s="8" t="s">
        <v>47</v>
      </c>
    </row>
    <row r="236" spans="1:10" x14ac:dyDescent="0.3">
      <c r="A236">
        <v>250</v>
      </c>
      <c r="B236">
        <v>14</v>
      </c>
      <c r="C236" s="8" t="s">
        <v>189</v>
      </c>
      <c r="D236" s="8" t="s">
        <v>51</v>
      </c>
      <c r="E236">
        <v>1263.4598000000001</v>
      </c>
      <c r="F236" s="8" t="s">
        <v>74</v>
      </c>
      <c r="G236" s="8" t="s">
        <v>258</v>
      </c>
      <c r="H236" s="8" t="s">
        <v>244</v>
      </c>
      <c r="I236" s="8" t="s">
        <v>248</v>
      </c>
      <c r="J236" s="8" t="s">
        <v>48</v>
      </c>
    </row>
    <row r="237" spans="1:10" x14ac:dyDescent="0.3">
      <c r="A237">
        <v>312</v>
      </c>
      <c r="B237">
        <v>2</v>
      </c>
      <c r="C237" s="8" t="s">
        <v>233</v>
      </c>
      <c r="D237" s="8" t="s">
        <v>51</v>
      </c>
      <c r="E237">
        <v>3578.27</v>
      </c>
      <c r="F237" s="8" t="s">
        <v>52</v>
      </c>
      <c r="G237" s="8" t="s">
        <v>243</v>
      </c>
      <c r="H237" s="8" t="s">
        <v>244</v>
      </c>
      <c r="I237" s="8" t="s">
        <v>259</v>
      </c>
      <c r="J237" s="8" t="s">
        <v>48</v>
      </c>
    </row>
    <row r="238" spans="1:10" x14ac:dyDescent="0.3">
      <c r="A238">
        <v>427</v>
      </c>
      <c r="B238">
        <v>12</v>
      </c>
      <c r="C238" s="8" t="s">
        <v>234</v>
      </c>
      <c r="D238" s="8" t="s">
        <v>49</v>
      </c>
      <c r="E238">
        <v>348.76</v>
      </c>
      <c r="F238" s="8" t="s">
        <v>54</v>
      </c>
      <c r="G238" s="8" t="s">
        <v>247</v>
      </c>
      <c r="H238" s="8" t="s">
        <v>244</v>
      </c>
      <c r="I238" s="8" t="s">
        <v>256</v>
      </c>
      <c r="J238" s="8" t="s">
        <v>48</v>
      </c>
    </row>
    <row r="239" spans="1:10" x14ac:dyDescent="0.3">
      <c r="A239">
        <v>508</v>
      </c>
      <c r="B239">
        <v>16</v>
      </c>
      <c r="C239" s="8" t="s">
        <v>235</v>
      </c>
      <c r="D239" s="8" t="s">
        <v>45</v>
      </c>
      <c r="E239">
        <v>333.42</v>
      </c>
      <c r="F239" s="8" t="s">
        <v>132</v>
      </c>
      <c r="G239" s="8" t="s">
        <v>258</v>
      </c>
      <c r="H239" s="8" t="s">
        <v>244</v>
      </c>
      <c r="I239" s="8" t="s">
        <v>265</v>
      </c>
      <c r="J239" s="8" t="s">
        <v>47</v>
      </c>
    </row>
    <row r="240" spans="1:10" x14ac:dyDescent="0.3">
      <c r="A240">
        <v>361</v>
      </c>
      <c r="B240">
        <v>1</v>
      </c>
      <c r="C240" s="8" t="s">
        <v>141</v>
      </c>
      <c r="D240" s="8" t="s">
        <v>49</v>
      </c>
      <c r="E240">
        <v>2294.9899999999998</v>
      </c>
      <c r="F240" s="8" t="s">
        <v>61</v>
      </c>
      <c r="G240" s="8" t="s">
        <v>247</v>
      </c>
      <c r="H240" s="8" t="s">
        <v>244</v>
      </c>
      <c r="I240" s="8" t="s">
        <v>269</v>
      </c>
      <c r="J240" s="8" t="s">
        <v>47</v>
      </c>
    </row>
    <row r="241" spans="1:10" x14ac:dyDescent="0.3">
      <c r="A241">
        <v>296</v>
      </c>
      <c r="B241">
        <v>12</v>
      </c>
      <c r="C241" s="8" t="s">
        <v>133</v>
      </c>
      <c r="D241" s="8" t="s">
        <v>49</v>
      </c>
      <c r="E241">
        <v>1191.1739</v>
      </c>
      <c r="F241" s="8" t="s">
        <v>61</v>
      </c>
      <c r="G241" s="8" t="s">
        <v>247</v>
      </c>
      <c r="H241" s="8" t="s">
        <v>244</v>
      </c>
      <c r="I241" s="8" t="s">
        <v>250</v>
      </c>
      <c r="J241" s="8" t="s">
        <v>48</v>
      </c>
    </row>
    <row r="242" spans="1:10" x14ac:dyDescent="0.3">
      <c r="A242">
        <v>363</v>
      </c>
      <c r="B242">
        <v>1</v>
      </c>
      <c r="C242" s="8" t="s">
        <v>146</v>
      </c>
      <c r="D242" s="8" t="s">
        <v>49</v>
      </c>
      <c r="E242">
        <v>2294.9899999999998</v>
      </c>
      <c r="F242" s="8" t="s">
        <v>105</v>
      </c>
      <c r="G242" s="8" t="s">
        <v>247</v>
      </c>
      <c r="H242" s="8" t="s">
        <v>244</v>
      </c>
      <c r="I242" s="8" t="s">
        <v>269</v>
      </c>
      <c r="J242" s="8" t="s">
        <v>47</v>
      </c>
    </row>
    <row r="243" spans="1:10" x14ac:dyDescent="0.3">
      <c r="A243">
        <v>598</v>
      </c>
      <c r="B243">
        <v>1</v>
      </c>
      <c r="C243" s="8" t="s">
        <v>236</v>
      </c>
      <c r="D243" s="8" t="s">
        <v>49</v>
      </c>
      <c r="E243">
        <v>539.99</v>
      </c>
      <c r="F243" s="8" t="s">
        <v>54</v>
      </c>
      <c r="G243" s="8" t="s">
        <v>247</v>
      </c>
      <c r="H243" s="8" t="s">
        <v>244</v>
      </c>
      <c r="I243" s="8" t="s">
        <v>251</v>
      </c>
      <c r="J243" s="8" t="s">
        <v>47</v>
      </c>
    </row>
    <row r="244" spans="1:10" x14ac:dyDescent="0.3">
      <c r="A244">
        <v>364</v>
      </c>
      <c r="B244">
        <v>1</v>
      </c>
      <c r="C244" s="8" t="s">
        <v>237</v>
      </c>
      <c r="D244" s="8" t="s">
        <v>49</v>
      </c>
      <c r="E244">
        <v>1079.99</v>
      </c>
      <c r="F244" s="8" t="s">
        <v>57</v>
      </c>
      <c r="G244" s="8" t="s">
        <v>249</v>
      </c>
      <c r="H244" s="8" t="s">
        <v>244</v>
      </c>
      <c r="I244" s="8" t="s">
        <v>268</v>
      </c>
      <c r="J244" s="8" t="s">
        <v>48</v>
      </c>
    </row>
    <row r="245" spans="1:10" x14ac:dyDescent="0.3">
      <c r="A245">
        <v>340</v>
      </c>
      <c r="B245">
        <v>2</v>
      </c>
      <c r="C245" s="8" t="s">
        <v>193</v>
      </c>
      <c r="D245" s="8" t="s">
        <v>49</v>
      </c>
      <c r="E245">
        <v>699.09820000000002</v>
      </c>
      <c r="F245" s="8" t="s">
        <v>52</v>
      </c>
      <c r="G245" s="8" t="s">
        <v>243</v>
      </c>
      <c r="H245" s="8" t="s">
        <v>244</v>
      </c>
      <c r="I245" s="8" t="s">
        <v>246</v>
      </c>
      <c r="J245" s="8" t="s">
        <v>48</v>
      </c>
    </row>
    <row r="246" spans="1:10" x14ac:dyDescent="0.3">
      <c r="A246">
        <v>590</v>
      </c>
      <c r="B246">
        <v>1</v>
      </c>
      <c r="C246" s="8" t="s">
        <v>238</v>
      </c>
      <c r="D246" s="8" t="s">
        <v>66</v>
      </c>
      <c r="E246">
        <v>769.49</v>
      </c>
      <c r="F246" s="8" t="s">
        <v>105</v>
      </c>
      <c r="G246" s="8" t="s">
        <v>247</v>
      </c>
      <c r="H246" s="8" t="s">
        <v>244</v>
      </c>
      <c r="I246" s="8" t="s">
        <v>255</v>
      </c>
      <c r="J246" s="8" t="s">
        <v>47</v>
      </c>
    </row>
    <row r="247" spans="1:10" x14ac:dyDescent="0.3">
      <c r="A247">
        <v>594</v>
      </c>
      <c r="B247">
        <v>1</v>
      </c>
      <c r="C247" s="8" t="s">
        <v>239</v>
      </c>
      <c r="D247" s="8" t="s">
        <v>66</v>
      </c>
      <c r="E247">
        <v>564.99</v>
      </c>
      <c r="F247" s="8" t="s">
        <v>52</v>
      </c>
      <c r="G247" s="8" t="s">
        <v>243</v>
      </c>
      <c r="H247" s="8" t="s">
        <v>244</v>
      </c>
      <c r="I247" s="8" t="s">
        <v>251</v>
      </c>
      <c r="J247" s="8" t="s">
        <v>47</v>
      </c>
    </row>
    <row r="248" spans="1:10" x14ac:dyDescent="0.3">
      <c r="A248">
        <v>387</v>
      </c>
      <c r="B248">
        <v>2</v>
      </c>
      <c r="C248" s="8" t="s">
        <v>138</v>
      </c>
      <c r="D248" s="8" t="s">
        <v>45</v>
      </c>
      <c r="E248">
        <v>1000.4375</v>
      </c>
      <c r="F248" s="8" t="s">
        <v>54</v>
      </c>
      <c r="G248" s="8" t="s">
        <v>247</v>
      </c>
      <c r="H248" s="8" t="s">
        <v>244</v>
      </c>
      <c r="I248" s="8" t="s">
        <v>252</v>
      </c>
      <c r="J248" s="8" t="s">
        <v>48</v>
      </c>
    </row>
    <row r="249" spans="1:10" x14ac:dyDescent="0.3">
      <c r="A249">
        <v>285</v>
      </c>
      <c r="B249">
        <v>14</v>
      </c>
      <c r="C249" s="8" t="s">
        <v>125</v>
      </c>
      <c r="D249" s="8" t="s">
        <v>49</v>
      </c>
      <c r="E249">
        <v>297.63459999999998</v>
      </c>
      <c r="F249" s="8" t="s">
        <v>59</v>
      </c>
      <c r="G249" s="8" t="s">
        <v>243</v>
      </c>
      <c r="H249" s="8" t="s">
        <v>244</v>
      </c>
      <c r="I249" s="8" t="s">
        <v>257</v>
      </c>
      <c r="J249" s="8" t="s">
        <v>48</v>
      </c>
    </row>
    <row r="250" spans="1:10" x14ac:dyDescent="0.3">
      <c r="A250">
        <v>295</v>
      </c>
      <c r="B250">
        <v>12</v>
      </c>
      <c r="C250" s="8" t="s">
        <v>104</v>
      </c>
      <c r="D250" s="8" t="s">
        <v>66</v>
      </c>
      <c r="E250">
        <v>1364.5</v>
      </c>
      <c r="F250" s="8" t="s">
        <v>105</v>
      </c>
      <c r="G250" s="8" t="s">
        <v>247</v>
      </c>
      <c r="H250" s="8" t="s">
        <v>244</v>
      </c>
      <c r="I250" s="8" t="s">
        <v>250</v>
      </c>
      <c r="J250" s="8" t="s">
        <v>47</v>
      </c>
    </row>
    <row r="251" spans="1:10" x14ac:dyDescent="0.3">
      <c r="A251">
        <v>438</v>
      </c>
      <c r="B251">
        <v>14</v>
      </c>
      <c r="C251" s="8" t="s">
        <v>62</v>
      </c>
      <c r="D251" s="8" t="s">
        <v>49</v>
      </c>
      <c r="E251">
        <v>1431.5</v>
      </c>
      <c r="F251" s="8" t="s">
        <v>63</v>
      </c>
      <c r="G251" s="8" t="s">
        <v>253</v>
      </c>
      <c r="H251" s="8" t="s">
        <v>244</v>
      </c>
      <c r="I251" s="8" t="s">
        <v>248</v>
      </c>
      <c r="J251" s="8" t="s">
        <v>47</v>
      </c>
    </row>
    <row r="252" spans="1:10" x14ac:dyDescent="0.3">
      <c r="A252">
        <v>376</v>
      </c>
      <c r="B252">
        <v>2</v>
      </c>
      <c r="C252" s="8" t="s">
        <v>184</v>
      </c>
      <c r="D252" s="8" t="s">
        <v>49</v>
      </c>
      <c r="E252">
        <v>2443.35</v>
      </c>
      <c r="F252" s="8" t="s">
        <v>52</v>
      </c>
      <c r="G252" s="8" t="s">
        <v>243</v>
      </c>
      <c r="H252" s="8" t="s">
        <v>244</v>
      </c>
      <c r="I252" s="8" t="s">
        <v>264</v>
      </c>
      <c r="J252" s="8" t="s">
        <v>47</v>
      </c>
    </row>
    <row r="253" spans="1:10" x14ac:dyDescent="0.3">
      <c r="A253">
        <v>280</v>
      </c>
      <c r="B253">
        <v>14</v>
      </c>
      <c r="C253" s="8" t="s">
        <v>123</v>
      </c>
      <c r="D253" s="8" t="s">
        <v>49</v>
      </c>
      <c r="E253">
        <v>306.56360000000001</v>
      </c>
      <c r="F253" s="8" t="s">
        <v>54</v>
      </c>
      <c r="G253" s="8" t="s">
        <v>247</v>
      </c>
      <c r="H253" s="8" t="s">
        <v>244</v>
      </c>
      <c r="I253" s="8" t="s">
        <v>257</v>
      </c>
      <c r="J253" s="8" t="s">
        <v>48</v>
      </c>
    </row>
    <row r="254" spans="1:10" x14ac:dyDescent="0.3">
      <c r="A254">
        <v>258</v>
      </c>
      <c r="B254">
        <v>14</v>
      </c>
      <c r="C254" s="8" t="s">
        <v>148</v>
      </c>
      <c r="D254" s="8" t="s">
        <v>49</v>
      </c>
      <c r="E254">
        <v>337.22</v>
      </c>
      <c r="F254" s="8" t="s">
        <v>72</v>
      </c>
      <c r="G254" s="8" t="s">
        <v>253</v>
      </c>
      <c r="H254" s="8" t="s">
        <v>244</v>
      </c>
      <c r="I254" s="8" t="s">
        <v>257</v>
      </c>
      <c r="J254" s="8" t="s">
        <v>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G A A B Q S w M E F A A C A A g A d o x x W I V G F Q i l A A A A 9 g A A A B I A H A B D b 2 5 m a W c v U G F j a 2 F n Z S 5 4 b W w g o h g A K K A U A A A A A A A A A A A A A A A A A A A A A A A A A A A A h Y 8 x D o I w G I W v Q r r T l p q o I T 9 l M G 6 S m J A Y 1 6 Z U a I B i a L H c z c E j e Q U x i r o 5 v u 9 9 w 3 v 3 6 w 3 S s W 2 C i + q t 7 k y C I k x R o I z s C m 3 K B A 3 u F K 5 R y m E v Z C 1 K F U y y s f F o i w R V z p 1 j Q r z 3 2 C 9 w 1 5 e E U R q R Y 7 b L Z a V a g T 6 y / i + H 2 l g n j F S I w + E 1 h j M c s S V m b I U p k B l C p s 1 X Y N P e Z / s D Y T M 0 b u g V V z b c 5 k D m C O T 9 g T 8 A U E s D B B Q A A g A I A H a M c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H F Y m S 6 Y 8 j Q D A A A 1 C g A A E w A c A E Z v c m 1 1 b G F z L 1 N l Y 3 R p b 2 4 x L m 0 g o h g A K K A U A A A A A A A A A A A A A A A A A A A A A A A A A A A A 3 V b L b t s w E D w 3 Q P 6 B U C 8 2 o K p 1 0 v b Q w I d U d h G j L z d y c 4 m D Y k 1 t H B Y U q Z K U 4 z T w J / X Q b + i P d S X F T 9 H I s U A N G J Z n u b v D 5 X B s i 9 w J r V h S f 3 Z O D g 8 O D + w N G E w Z Z r l E S L V l X S b R H R 4 w e n 0 2 Y o q K k N j O o p 7 m R Y b K t d 4 J i V G s l a M v t h X E b 8 Z f L R o 7 l k I B H y + X 2 f F 7 x D z W q V D T c X / O U Y 4 z n R Z S f 8 P y y 7 M M h P I g x x G L J V h c P / T A A T t N f x T C i o o + p 3 d d c E U 6 4 n Y W t M P L H k q R C Y e m G 4 R B y G I t i 0 z Z 7 n E n Z H 3 F K y 7 d z t G r o 5 B 9 K b T D x N 1 J 7 K 4 f o 0 9 a 4 V U 7 r H f / N K A c m O D P a i y 5 0 Z m e C X o M a C A j m N D y Y Y k 5 P C M O N I B W P a 6 Q X T 7 g p 1 I m H C Q Y 2 3 W m 2 C w 8 E r l m H L K J o N r r e i M D y l 5 r k 9 X E R 3 c 5 2 t Z e G u H 9 f U C b H C j 3 + m V U r l 2 E 7 D 4 Y p E 3 s N E c p K Y c i j j D m c O 6 q w C e d T Q w 2 Y O K f i + b q I a S e x R + 9 6 H C g p u 8 g 8 / D b g 5 + J 7 + W e d u H + X L h y N r 6 I M z C D K Z A Q m 9 E h W l K C d d A M j S h Q z W I H T 0 i 1 o p Q u y G a w h z m q V K C 3 2 T n a X C v r 5 x l D D j 8 9 3 T Q X / o Q E z U x Q 0 M O i 7 w T 3 M K f L y P d Q 6 9 t c G O E K X 7 V B l h f S i p m n Y g + t N i k q 8 A 1 q h B k a b T 2 R C 5 h 6 U J K f D + 5 n O T j h O a B Y U 8 T P 6 2 J + t g 0 u 2 o c H Q v n v 1 a a / k a T T g r t / 7 m 8 v l 7 a 2 e u h E b H X v g Z c G l y I j 0 y O q p d M N 9 S 0 a s i s 0 d + P V J i I 3 d z t + 9 2 T D 7 z o v / l e / G 6 T L G f i c L y k m H B y J z f h k t Z G 5 7 V X U X Z s G + o H c Y 2 g E X 3 m b K r I J m v o G Q A Z / f j c r n Y O a 6 n 3 B D 3 9 + K Y S m f + o U Z X N 1 4 s A V d g t e r A d a D w x K i d B Q 6 Z r C x j H F F Y Y P a m j t j j / c o L L s v g g f k s w y e 0 Q d 3 9 6 t B N Y K n g e b K q q k 0 w 5 p S l S I P V R Z 8 + s J O j N h i F 7 F k + X a k K y r W k T B r L k m u R S u Z t r y b 4 t I 7 o y 1 y i F O d X K D K N s m S n e 7 v X s 2 U W e 3 b H Q U L P b o t f O o Y B / b b a n c R v v 9 y i E u e 4 6 d r I m G c y 0 k / f R t H X m C k v 7 U n e v b x n G X r R D 4 D W t d b v e 4 o u Q g / h i 0 t x x 0 t 8 P J X 1 B L A Q I t A B Q A A g A I A H a M c V i F R h U I p Q A A A P Y A A A A S A A A A A A A A A A A A A A A A A A A A A A B D b 2 5 m a W c v U G F j a 2 F n Z S 5 4 b W x Q S w E C L Q A U A A I A C A B 2 j H F Y D 8 r p q 6 Q A A A D p A A A A E w A A A A A A A A A A A A A A A A D x A A A A W 0 N v b n R l b n R f V H l w Z X N d L n h t b F B L A Q I t A B Q A A g A I A H a M c V i Z L p j y N A M A A D U K A A A T A A A A A A A A A A A A A A A A A O I B A A B G b 3 J t d W x h c y 9 T Z W N 0 a W 9 u M S 5 t U E s F B g A A A A A D A A M A w g A A A G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p A A A A A A A A 0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t c G x l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2 N j J m M 2 U 2 L T Q y N j E t N D Y 3 Y y 1 i N W J i L W M w Z D F i O T A 2 N j M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E 2 O j I w O j Q x L j g x M D c w O D h a I i A v P j x F b n R y e S B U e X B l P S J G a W x s Q 2 9 s d W 1 u V H l w Z X M i I F Z h b H V l P S J z Q X d N R 0 J n W U d C Z 0 1 E Q X d N R E F 3 T U R B d 0 1 E Q X d N R E F 3 T U R B d 0 1 E Q X d N R E F 3 P T 0 i I C 8 + P E V u d H J 5 I F R 5 c G U 9 I k Z p b G x D b 2 x 1 b W 5 O Y W 1 l c y I g V m F s d W U 9 I n N b J n F 1 b 3 Q 7 Q 2 9 s d W 1 u M S Z x d W 9 0 O y w m c X V v d D t J Z C Z x d W 9 0 O y w m c X V v d D t B c G V s b G l k b y Z x d W 9 0 O y w m c X V v d D t O b 2 1 i c m U m c X V v d D s s J n F 1 b 3 Q 7 U H J v c G l v J n F 1 b 3 Q 7 L C Z x d W 9 0 O 1 B h Z H J l J n F 1 b 3 Q 7 L C Z x d W 9 0 O 0 1 h Z H J l J n F 1 b 3 Q 7 L C Z x d W 9 0 O 1 B J b m d G Y W 0 m c X V v d D s s J n F 1 b 3 Q 7 S W 5 n R m F t J n F 1 b 3 Q 7 L C Z x d W 9 0 O 0 h p a m 9 z J n F 1 b 3 Q 7 L C Z x d W 9 0 O 0 V 4 a X R h Y m x l J n F 1 b 3 Q 7 L C Z x d W 9 0 O 0 V 4 d H J h d m F n Y W 5 0 Z S Z x d W 9 0 O y w m c X V v d D t Q Z X N p b W l z d G E m c X V v d D s s J n F 1 b 3 Q 7 V G l t a W R v J n F 1 b 3 Q 7 L C Z x d W 9 0 O 1 N l b n R p b W V u d G F s J n F 1 b 3 Q 7 L C Z x d W 9 0 O 0 R l c G V u Z G l l b n R l J n F 1 b 3 Q 7 L C Z x d W 9 0 O 1 J l c 3 B v b n N h Y m x l J n F 1 b 3 Q 7 L C Z x d W 9 0 O 0 N h c G F 6 J n F 1 b 3 Q 7 L C Z x d W 9 0 O 1 N v Y 2 l h Y m x l J n F 1 b 3 Q 7 L C Z x d W 9 0 O 1 N l c n Z p Y 2 l h b C Z x d W 9 0 O y w m c X V v d D t F d G l j b y Z x d W 9 0 O y w m c X V v d D t D b 2 5 j a W V u d G U m c X V v d D s s J n F 1 b 3 Q 7 R X N w a X J p d H V h b C Z x d W 9 0 O y w m c X V v d D t J b X B 1 b H N p d m 8 m c X V v d D s s J n F 1 b 3 Q 7 R G V z b 3 J k Z W 5 h Z G 8 m c X V v d D s s J n F 1 b 3 Q 7 V G V t Z X J v c 2 8 m c X V v d D s s J n F 1 b 3 Q 7 V m F n b y Z x d W 9 0 O y w m c X V v d D t B c G V n b y Z x d W 9 0 O y w m c X V v d D t F b X B h d G l h J n F 1 b 3 Q 7 L C Z x d W 9 0 O 0 N v b X B h c 2 l 2 b y Z x d W 9 0 O y w m c X V v d D t W e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V h Z G 9 z L 0 F 1 d G 9 S Z W 1 v d m V k Q 2 9 s d W 1 u c z E u e 0 N v b H V t b j E s M H 0 m c X V v d D s s J n F 1 b 3 Q 7 U 2 V j d G l v b j E v Z W 1 w b G V h Z G 9 z L 0 F 1 d G 9 S Z W 1 v d m V k Q 2 9 s d W 1 u c z E u e 0 l k L D F 9 J n F 1 b 3 Q 7 L C Z x d W 9 0 O 1 N l Y 3 R p b 2 4 x L 2 V t c G x l Y W R v c y 9 B d X R v U m V t b 3 Z l Z E N v b H V t b n M x L n t B c G V s b G l k b y w y f S Z x d W 9 0 O y w m c X V v d D t T Z W N 0 a W 9 u M S 9 l b X B s Z W F k b 3 M v Q X V 0 b 1 J l b W 9 2 Z W R D b 2 x 1 b W 5 z M S 5 7 T m 9 t Y n J l L D N 9 J n F 1 b 3 Q 7 L C Z x d W 9 0 O 1 N l Y 3 R p b 2 4 x L 2 V t c G x l Y W R v c y 9 B d X R v U m V t b 3 Z l Z E N v b H V t b n M x L n t Q c m 9 w a W 8 s N H 0 m c X V v d D s s J n F 1 b 3 Q 7 U 2 V j d G l v b j E v Z W 1 w b G V h Z G 9 z L 0 F 1 d G 9 S Z W 1 v d m V k Q 2 9 s d W 1 u c z E u e 1 B h Z H J l L D V 9 J n F 1 b 3 Q 7 L C Z x d W 9 0 O 1 N l Y 3 R p b 2 4 x L 2 V t c G x l Y W R v c y 9 B d X R v U m V t b 3 Z l Z E N v b H V t b n M x L n t N Y W R y Z S w 2 f S Z x d W 9 0 O y w m c X V v d D t T Z W N 0 a W 9 u M S 9 l b X B s Z W F k b 3 M v Q X V 0 b 1 J l b W 9 2 Z W R D b 2 x 1 b W 5 z M S 5 7 U E l u Z 0 Z h b S w 3 f S Z x d W 9 0 O y w m c X V v d D t T Z W N 0 a W 9 u M S 9 l b X B s Z W F k b 3 M v Q X V 0 b 1 J l b W 9 2 Z W R D b 2 x 1 b W 5 z M S 5 7 S W 5 n R m F t L D h 9 J n F 1 b 3 Q 7 L C Z x d W 9 0 O 1 N l Y 3 R p b 2 4 x L 2 V t c G x l Y W R v c y 9 B d X R v U m V t b 3 Z l Z E N v b H V t b n M x L n t I a W p v c y w 5 f S Z x d W 9 0 O y w m c X V v d D t T Z W N 0 a W 9 u M S 9 l b X B s Z W F k b 3 M v Q X V 0 b 1 J l b W 9 2 Z W R D b 2 x 1 b W 5 z M S 5 7 R X h p d G F i b G U s M T B 9 J n F 1 b 3 Q 7 L C Z x d W 9 0 O 1 N l Y 3 R p b 2 4 x L 2 V t c G x l Y W R v c y 9 B d X R v U m V t b 3 Z l Z E N v b H V t b n M x L n t F e H R y Y X Z h Z 2 F u d G U s M T F 9 J n F 1 b 3 Q 7 L C Z x d W 9 0 O 1 N l Y 3 R p b 2 4 x L 2 V t c G x l Y W R v c y 9 B d X R v U m V t b 3 Z l Z E N v b H V t b n M x L n t Q Z X N p b W l z d G E s M T J 9 J n F 1 b 3 Q 7 L C Z x d W 9 0 O 1 N l Y 3 R p b 2 4 x L 2 V t c G x l Y W R v c y 9 B d X R v U m V t b 3 Z l Z E N v b H V t b n M x L n t U a W 1 p Z G 8 s M T N 9 J n F 1 b 3 Q 7 L C Z x d W 9 0 O 1 N l Y 3 R p b 2 4 x L 2 V t c G x l Y W R v c y 9 B d X R v U m V t b 3 Z l Z E N v b H V t b n M x L n t T Z W 5 0 a W 1 l b n R h b C w x N H 0 m c X V v d D s s J n F 1 b 3 Q 7 U 2 V j d G l v b j E v Z W 1 w b G V h Z G 9 z L 0 F 1 d G 9 S Z W 1 v d m V k Q 2 9 s d W 1 u c z E u e 0 R l c G V u Z G l l b n R l L D E 1 f S Z x d W 9 0 O y w m c X V v d D t T Z W N 0 a W 9 u M S 9 l b X B s Z W F k b 3 M v Q X V 0 b 1 J l b W 9 2 Z W R D b 2 x 1 b W 5 z M S 5 7 U m V z c G 9 u c 2 F i b G U s M T Z 9 J n F 1 b 3 Q 7 L C Z x d W 9 0 O 1 N l Y 3 R p b 2 4 x L 2 V t c G x l Y W R v c y 9 B d X R v U m V t b 3 Z l Z E N v b H V t b n M x L n t D Y X B h e i w x N 3 0 m c X V v d D s s J n F 1 b 3 Q 7 U 2 V j d G l v b j E v Z W 1 w b G V h Z G 9 z L 0 F 1 d G 9 S Z W 1 v d m V k Q 2 9 s d W 1 u c z E u e 1 N v Y 2 l h Y m x l L D E 4 f S Z x d W 9 0 O y w m c X V v d D t T Z W N 0 a W 9 u M S 9 l b X B s Z W F k b 3 M v Q X V 0 b 1 J l b W 9 2 Z W R D b 2 x 1 b W 5 z M S 5 7 U 2 V y d m l j a W F s L D E 5 f S Z x d W 9 0 O y w m c X V v d D t T Z W N 0 a W 9 u M S 9 l b X B s Z W F k b 3 M v Q X V 0 b 1 J l b W 9 2 Z W R D b 2 x 1 b W 5 z M S 5 7 R X R p Y 2 8 s M j B 9 J n F 1 b 3 Q 7 L C Z x d W 9 0 O 1 N l Y 3 R p b 2 4 x L 2 V t c G x l Y W R v c y 9 B d X R v U m V t b 3 Z l Z E N v b H V t b n M x L n t D b 2 5 j a W V u d G U s M j F 9 J n F 1 b 3 Q 7 L C Z x d W 9 0 O 1 N l Y 3 R p b 2 4 x L 2 V t c G x l Y W R v c y 9 B d X R v U m V t b 3 Z l Z E N v b H V t b n M x L n t F c 3 B p c m l 0 d W F s L D I y f S Z x d W 9 0 O y w m c X V v d D t T Z W N 0 a W 9 u M S 9 l b X B s Z W F k b 3 M v Q X V 0 b 1 J l b W 9 2 Z W R D b 2 x 1 b W 5 z M S 5 7 S W 1 w d W x z a X Z v L D I z f S Z x d W 9 0 O y w m c X V v d D t T Z W N 0 a W 9 u M S 9 l b X B s Z W F k b 3 M v Q X V 0 b 1 J l b W 9 2 Z W R D b 2 x 1 b W 5 z M S 5 7 R G V z b 3 J k Z W 5 h Z G 8 s M j R 9 J n F 1 b 3 Q 7 L C Z x d W 9 0 O 1 N l Y 3 R p b 2 4 x L 2 V t c G x l Y W R v c y 9 B d X R v U m V t b 3 Z l Z E N v b H V t b n M x L n t U Z W 1 l c m 9 z b y w y N X 0 m c X V v d D s s J n F 1 b 3 Q 7 U 2 V j d G l v b j E v Z W 1 w b G V h Z G 9 z L 0 F 1 d G 9 S Z W 1 v d m V k Q 2 9 s d W 1 u c z E u e 1 Z h Z 2 8 s M j Z 9 J n F 1 b 3 Q 7 L C Z x d W 9 0 O 1 N l Y 3 R p b 2 4 x L 2 V t c G x l Y W R v c y 9 B d X R v U m V t b 3 Z l Z E N v b H V t b n M x L n t B c G V n b y w y N 3 0 m c X V v d D s s J n F 1 b 3 Q 7 U 2 V j d G l v b j E v Z W 1 w b G V h Z G 9 z L 0 F 1 d G 9 S Z W 1 v d m V k Q 2 9 s d W 1 u c z E u e 0 V t c G F 0 a W E s M j h 9 J n F 1 b 3 Q 7 L C Z x d W 9 0 O 1 N l Y 3 R p b 2 4 x L 2 V t c G x l Y W R v c y 9 B d X R v U m V t b 3 Z l Z E N v b H V t b n M x L n t D b 2 1 w Y X N p d m 8 s M j l 9 J n F 1 b 3 Q 7 L C Z x d W 9 0 O 1 N l Y 3 R p b 2 4 x L 2 V t c G x l Y W R v c y 9 B d X R v U m V t b 3 Z l Z E N v b H V t b n M x L n t W e E g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l b X B s Z W F k b 3 M v Q X V 0 b 1 J l b W 9 2 Z W R D b 2 x 1 b W 5 z M S 5 7 Q 2 9 s d W 1 u M S w w f S Z x d W 9 0 O y w m c X V v d D t T Z W N 0 a W 9 u M S 9 l b X B s Z W F k b 3 M v Q X V 0 b 1 J l b W 9 2 Z W R D b 2 x 1 b W 5 z M S 5 7 S W Q s M X 0 m c X V v d D s s J n F 1 b 3 Q 7 U 2 V j d G l v b j E v Z W 1 w b G V h Z G 9 z L 0 F 1 d G 9 S Z W 1 v d m V k Q 2 9 s d W 1 u c z E u e 0 F w Z W x s a W R v L D J 9 J n F 1 b 3 Q 7 L C Z x d W 9 0 O 1 N l Y 3 R p b 2 4 x L 2 V t c G x l Y W R v c y 9 B d X R v U m V t b 3 Z l Z E N v b H V t b n M x L n t O b 2 1 i c m U s M 3 0 m c X V v d D s s J n F 1 b 3 Q 7 U 2 V j d G l v b j E v Z W 1 w b G V h Z G 9 z L 0 F 1 d G 9 S Z W 1 v d m V k Q 2 9 s d W 1 u c z E u e 1 B y b 3 B p b y w 0 f S Z x d W 9 0 O y w m c X V v d D t T Z W N 0 a W 9 u M S 9 l b X B s Z W F k b 3 M v Q X V 0 b 1 J l b W 9 2 Z W R D b 2 x 1 b W 5 z M S 5 7 U G F k c m U s N X 0 m c X V v d D s s J n F 1 b 3 Q 7 U 2 V j d G l v b j E v Z W 1 w b G V h Z G 9 z L 0 F 1 d G 9 S Z W 1 v d m V k Q 2 9 s d W 1 u c z E u e 0 1 h Z H J l L D Z 9 J n F 1 b 3 Q 7 L C Z x d W 9 0 O 1 N l Y 3 R p b 2 4 x L 2 V t c G x l Y W R v c y 9 B d X R v U m V t b 3 Z l Z E N v b H V t b n M x L n t Q S W 5 n R m F t L D d 9 J n F 1 b 3 Q 7 L C Z x d W 9 0 O 1 N l Y 3 R p b 2 4 x L 2 V t c G x l Y W R v c y 9 B d X R v U m V t b 3 Z l Z E N v b H V t b n M x L n t J b m d G Y W 0 s O H 0 m c X V v d D s s J n F 1 b 3 Q 7 U 2 V j d G l v b j E v Z W 1 w b G V h Z G 9 z L 0 F 1 d G 9 S Z W 1 v d m V k Q 2 9 s d W 1 u c z E u e 0 h p a m 9 z L D l 9 J n F 1 b 3 Q 7 L C Z x d W 9 0 O 1 N l Y 3 R p b 2 4 x L 2 V t c G x l Y W R v c y 9 B d X R v U m V t b 3 Z l Z E N v b H V t b n M x L n t F e G l 0 Y W J s Z S w x M H 0 m c X V v d D s s J n F 1 b 3 Q 7 U 2 V j d G l v b j E v Z W 1 w b G V h Z G 9 z L 0 F 1 d G 9 S Z W 1 v d m V k Q 2 9 s d W 1 u c z E u e 0 V 4 d H J h d m F n Y W 5 0 Z S w x M X 0 m c X V v d D s s J n F 1 b 3 Q 7 U 2 V j d G l v b j E v Z W 1 w b G V h Z G 9 z L 0 F 1 d G 9 S Z W 1 v d m V k Q 2 9 s d W 1 u c z E u e 1 B l c 2 l t a X N 0 Y S w x M n 0 m c X V v d D s s J n F 1 b 3 Q 7 U 2 V j d G l v b j E v Z W 1 w b G V h Z G 9 z L 0 F 1 d G 9 S Z W 1 v d m V k Q 2 9 s d W 1 u c z E u e 1 R p b W l k b y w x M 3 0 m c X V v d D s s J n F 1 b 3 Q 7 U 2 V j d G l v b j E v Z W 1 w b G V h Z G 9 z L 0 F 1 d G 9 S Z W 1 v d m V k Q 2 9 s d W 1 u c z E u e 1 N l b n R p b W V u d G F s L D E 0 f S Z x d W 9 0 O y w m c X V v d D t T Z W N 0 a W 9 u M S 9 l b X B s Z W F k b 3 M v Q X V 0 b 1 J l b W 9 2 Z W R D b 2 x 1 b W 5 z M S 5 7 R G V w Z W 5 k a W V u d G U s M T V 9 J n F 1 b 3 Q 7 L C Z x d W 9 0 O 1 N l Y 3 R p b 2 4 x L 2 V t c G x l Y W R v c y 9 B d X R v U m V t b 3 Z l Z E N v b H V t b n M x L n t S Z X N w b 2 5 z Y W J s Z S w x N n 0 m c X V v d D s s J n F 1 b 3 Q 7 U 2 V j d G l v b j E v Z W 1 w b G V h Z G 9 z L 0 F 1 d G 9 S Z W 1 v d m V k Q 2 9 s d W 1 u c z E u e 0 N h c G F 6 L D E 3 f S Z x d W 9 0 O y w m c X V v d D t T Z W N 0 a W 9 u M S 9 l b X B s Z W F k b 3 M v Q X V 0 b 1 J l b W 9 2 Z W R D b 2 x 1 b W 5 z M S 5 7 U 2 9 j a W F i b G U s M T h 9 J n F 1 b 3 Q 7 L C Z x d W 9 0 O 1 N l Y 3 R p b 2 4 x L 2 V t c G x l Y W R v c y 9 B d X R v U m V t b 3 Z l Z E N v b H V t b n M x L n t T Z X J 2 a W N p Y W w s M T l 9 J n F 1 b 3 Q 7 L C Z x d W 9 0 O 1 N l Y 3 R p b 2 4 x L 2 V t c G x l Y W R v c y 9 B d X R v U m V t b 3 Z l Z E N v b H V t b n M x L n t F d G l j b y w y M H 0 m c X V v d D s s J n F 1 b 3 Q 7 U 2 V j d G l v b j E v Z W 1 w b G V h Z G 9 z L 0 F 1 d G 9 S Z W 1 v d m V k Q 2 9 s d W 1 u c z E u e 0 N v b m N p Z W 5 0 Z S w y M X 0 m c X V v d D s s J n F 1 b 3 Q 7 U 2 V j d G l v b j E v Z W 1 w b G V h Z G 9 z L 0 F 1 d G 9 S Z W 1 v d m V k Q 2 9 s d W 1 u c z E u e 0 V z c G l y a X R 1 Y W w s M j J 9 J n F 1 b 3 Q 7 L C Z x d W 9 0 O 1 N l Y 3 R p b 2 4 x L 2 V t c G x l Y W R v c y 9 B d X R v U m V t b 3 Z l Z E N v b H V t b n M x L n t J b X B 1 b H N p d m 8 s M j N 9 J n F 1 b 3 Q 7 L C Z x d W 9 0 O 1 N l Y 3 R p b 2 4 x L 2 V t c G x l Y W R v c y 9 B d X R v U m V t b 3 Z l Z E N v b H V t b n M x L n t E Z X N v c m R l b m F k b y w y N H 0 m c X V v d D s s J n F 1 b 3 Q 7 U 2 V j d G l v b j E v Z W 1 w b G V h Z G 9 z L 0 F 1 d G 9 S Z W 1 v d m V k Q 2 9 s d W 1 u c z E u e 1 R l b W V y b 3 N v L D I 1 f S Z x d W 9 0 O y w m c X V v d D t T Z W N 0 a W 9 u M S 9 l b X B s Z W F k b 3 M v Q X V 0 b 1 J l b W 9 2 Z W R D b 2 x 1 b W 5 z M S 5 7 V m F n b y w y N n 0 m c X V v d D s s J n F 1 b 3 Q 7 U 2 V j d G l v b j E v Z W 1 w b G V h Z G 9 z L 0 F 1 d G 9 S Z W 1 v d m V k Q 2 9 s d W 1 u c z E u e 0 F w Z W d v L D I 3 f S Z x d W 9 0 O y w m c X V v d D t T Z W N 0 a W 9 u M S 9 l b X B s Z W F k b 3 M v Q X V 0 b 1 J l b W 9 2 Z W R D b 2 x 1 b W 5 z M S 5 7 R W 1 w Y X R p Y S w y O H 0 m c X V v d D s s J n F 1 b 3 Q 7 U 2 V j d G l v b j E v Z W 1 w b G V h Z G 9 z L 0 F 1 d G 9 S Z W 1 v d m V k Q 2 9 s d W 1 u c z E u e 0 N v b X B h c 2 l 2 b y w y O X 0 m c X V v d D s s J n F 1 b 3 Q 7 U 2 V j d G l v b j E v Z W 1 w b G V h Z G 9 z L 0 F 1 d G 9 S Z W 1 v d m V k Q 2 9 s d W 1 u c z E u e 1 Z 4 S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l Y W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Z W F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V h Z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N j d h N 2 Q 5 L W Y z Z W I t N G F l M C 1 h M T g y L T h k M D Q y Z j M 2 N j h k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R 1 Y 3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Y 6 M z Q 6 M T U u O T I w M j A 1 N 1 o i I C 8 + P E V u d H J 5 I F R 5 c G U 9 I k Z p b G x D b 2 x 1 b W 5 U e X B l c y I g V m F s d W U 9 I n N B d 0 1 H Q m d V R 0 J n W U d C Z z 0 9 I i A v P j x F b n R y e S B U e X B l P S J G a W x s Q 2 9 s d W 1 u T m F t Z X M i I F Z h b H V l P S J z W y Z x d W 9 0 O 0 l k U H J v Z H V j d G 8 m c X V v d D s s J n F 1 b 3 Q 7 S W R T d W J j Y X R l Z 2 9 y a W E m c X V v d D s s J n F 1 b 3 Q 7 U H J v Z H V j d G 8 m c X V v d D s s J n F 1 b 3 Q 7 Q 2 9 s b 3 I m c X V v d D s s J n F 1 b 3 Q 7 T G l z d F B y a W N l J n F 1 b 3 Q 7 L C Z x d W 9 0 O 1 R h b W H D s W 8 m c X V v d D s s J n F 1 b 3 Q 7 U m F u Z 2 9 U Y W 1 h w 7 F v L j E m c X V v d D s s J n F 1 b 3 Q 7 U m F u Z 2 9 U Y W 1 h w 7 F v L j I m c X V v d D s s J n F 1 b 3 Q 7 T G l u Z W E g T W 9 k Z W x v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g K D I p L 0 F 1 d G 9 S Z W 1 v d m V k Q 2 9 s d W 1 u c z E u e 0 l k U H J v Z H V j d G 8 s M H 0 m c X V v d D s s J n F 1 b 3 Q 7 U 2 V j d G l v b j E v U H J v Z H V j d G 9 z I C g y K S 9 B d X R v U m V t b 3 Z l Z E N v b H V t b n M x L n t J Z F N 1 Y m N h d G V n b 3 J p Y S w x f S Z x d W 9 0 O y w m c X V v d D t T Z W N 0 a W 9 u M S 9 Q c m 9 k d W N 0 b 3 M g K D I p L 0 F 1 d G 9 S Z W 1 v d m V k Q 2 9 s d W 1 u c z E u e 1 B y b 2 R 1 Y 3 R v L D J 9 J n F 1 b 3 Q 7 L C Z x d W 9 0 O 1 N l Y 3 R p b 2 4 x L 1 B y b 2 R 1 Y 3 R v c y A o M i k v Q X V 0 b 1 J l b W 9 2 Z W R D b 2 x 1 b W 5 z M S 5 7 Q 2 9 s b 3 I s M 3 0 m c X V v d D s s J n F 1 b 3 Q 7 U 2 V j d G l v b j E v U H J v Z H V j d G 9 z I C g y K S 9 B d X R v U m V t b 3 Z l Z E N v b H V t b n M x L n t M a X N 0 U H J p Y 2 U s N H 0 m c X V v d D s s J n F 1 b 3 Q 7 U 2 V j d G l v b j E v U H J v Z H V j d G 9 z I C g y K S 9 B d X R v U m V t b 3 Z l Z E N v b H V t b n M x L n t U Y W 1 h w 7 F v L D V 9 J n F 1 b 3 Q 7 L C Z x d W 9 0 O 1 N l Y 3 R p b 2 4 x L 1 B y b 2 R 1 Y 3 R v c y A o M i k v Q X V 0 b 1 J l b W 9 2 Z W R D b 2 x 1 b W 5 z M S 5 7 U m F u Z 2 9 U Y W 1 h w 7 F v L j E s N n 0 m c X V v d D s s J n F 1 b 3 Q 7 U 2 V j d G l v b j E v U H J v Z H V j d G 9 z I C g y K S 9 B d X R v U m V t b 3 Z l Z E N v b H V t b n M x L n t S Y W 5 n b 1 R h b W H D s W 8 u M i w 3 f S Z x d W 9 0 O y w m c X V v d D t T Z W N 0 a W 9 u M S 9 Q c m 9 k d W N 0 b 3 M g K D I p L 0 F 1 d G 9 S Z W 1 v d m V k Q 2 9 s d W 1 u c z E u e 0 x p b m V h I E 1 v Z G V s b y w 4 f S Z x d W 9 0 O y w m c X V v d D t T Z W N 0 a W 9 u M S 9 Q c m 9 k d W N 0 b 3 M g K D I p L 0 F 1 d G 9 S Z W 1 v d m V k Q 2 9 s d W 1 u c z E u e 1 N 0 Y X R 1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I C g y K S 9 B d X R v U m V t b 3 Z l Z E N v b H V t b n M x L n t J Z F B y b 2 R 1 Y 3 R v L D B 9 J n F 1 b 3 Q 7 L C Z x d W 9 0 O 1 N l Y 3 R p b 2 4 x L 1 B y b 2 R 1 Y 3 R v c y A o M i k v Q X V 0 b 1 J l b W 9 2 Z W R D b 2 x 1 b W 5 z M S 5 7 S W R T d W J j Y X R l Z 2 9 y a W E s M X 0 m c X V v d D s s J n F 1 b 3 Q 7 U 2 V j d G l v b j E v U H J v Z H V j d G 9 z I C g y K S 9 B d X R v U m V t b 3 Z l Z E N v b H V t b n M x L n t Q c m 9 k d W N 0 b y w y f S Z x d W 9 0 O y w m c X V v d D t T Z W N 0 a W 9 u M S 9 Q c m 9 k d W N 0 b 3 M g K D I p L 0 F 1 d G 9 S Z W 1 v d m V k Q 2 9 s d W 1 u c z E u e 0 N v b G 9 y L D N 9 J n F 1 b 3 Q 7 L C Z x d W 9 0 O 1 N l Y 3 R p b 2 4 x L 1 B y b 2 R 1 Y 3 R v c y A o M i k v Q X V 0 b 1 J l b W 9 2 Z W R D b 2 x 1 b W 5 z M S 5 7 T G l z d F B y a W N l L D R 9 J n F 1 b 3 Q 7 L C Z x d W 9 0 O 1 N l Y 3 R p b 2 4 x L 1 B y b 2 R 1 Y 3 R v c y A o M i k v Q X V 0 b 1 J l b W 9 2 Z W R D b 2 x 1 b W 5 z M S 5 7 V G F t Y c O x b y w 1 f S Z x d W 9 0 O y w m c X V v d D t T Z W N 0 a W 9 u M S 9 Q c m 9 k d W N 0 b 3 M g K D I p L 0 F 1 d G 9 S Z W 1 v d m V k Q 2 9 s d W 1 u c z E u e 1 J h b m d v V G F t Y c O x b y 4 x L D Z 9 J n F 1 b 3 Q 7 L C Z x d W 9 0 O 1 N l Y 3 R p b 2 4 x L 1 B y b 2 R 1 Y 3 R v c y A o M i k v Q X V 0 b 1 J l b W 9 2 Z W R D b 2 x 1 b W 5 z M S 5 7 U m F u Z 2 9 U Y W 1 h w 7 F v L j I s N 3 0 m c X V v d D s s J n F 1 b 3 Q 7 U 2 V j d G l v b j E v U H J v Z H V j d G 9 z I C g y K S 9 B d X R v U m V t b 3 Z l Z E N v b H V t b n M x L n t M a W 5 l Y S B N b 2 R l b G 8 s O H 0 m c X V v d D s s J n F 1 b 3 Q 7 U 2 V j d G l v b j E v U H J v Z H V j d G 9 z I C g y K S 9 B d X R v U m V t b 3 Z l Z E N v b H V t b n M x L n t T d G F 0 d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Y n u I / y 3 d O g k y X 6 f f r T t I A A A A A A g A A A A A A E G Y A A A A B A A A g A A A A O P Q 4 L R R Q Q O F m e K d 3 1 c 5 P T 5 M E L 7 P a U y y Y D X F c Z o G 3 n w A A A A A A D o A A A A A C A A A g A A A A p P a t r 9 P J m p Q + q k + A n u u S H D k v + 4 H h X C k 1 j X z x Q c d e p V l Q A A A A Z q 0 S S j e q X 9 6 C T y v d m t L g G Y l y u 9 J b X C 2 3 V J t g K I K y o e u F + N s y U z 4 9 w O o 1 u 7 m Q e X t d 8 N y / z C W C m e w N I 9 D B I C L B n o x N z 7 2 v e / u N / 8 J S u a N s / V B A A A A A m w D 4 k N 8 o y 7 y c 1 p n R q v y n U G O x L F z C D M k I m h G E 1 1 c o Q p / 3 N 2 g R z q + 2 b L z H h b 7 W c p A 4 O 3 h J v 5 r S m K 7 R r x B W r k R I n w = = < / D a t a M a s h u p > 
</file>

<file path=customXml/itemProps1.xml><?xml version="1.0" encoding="utf-8"?>
<ds:datastoreItem xmlns:ds="http://schemas.openxmlformats.org/officeDocument/2006/customXml" ds:itemID="{0CAACB3D-24FD-4006-8280-F32D69CB01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Tema 1 - Intro</vt:lpstr>
      <vt:lpstr>Tema 2 - Funciones + Data Viz</vt:lpstr>
      <vt:lpstr>Tema 3 - Tablas Dinamicas</vt:lpstr>
      <vt:lpstr>Tema 4 - Import &amp; transform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Lina Chaaro</dc:creator>
  <cp:keywords/>
  <dc:description/>
  <cp:lastModifiedBy>Lina Chaaro</cp:lastModifiedBy>
  <cp:revision/>
  <dcterms:created xsi:type="dcterms:W3CDTF">2024-03-16T10:08:14Z</dcterms:created>
  <dcterms:modified xsi:type="dcterms:W3CDTF">2024-03-17T16:37:39Z</dcterms:modified>
  <cp:category/>
  <cp:contentStatus/>
</cp:coreProperties>
</file>