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90" windowWidth="21075" windowHeight="8250"/>
  </bookViews>
  <sheets>
    <sheet name="Readme" sheetId="5" r:id="rId1"/>
    <sheet name="Input" sheetId="3" r:id="rId2"/>
    <sheet name="NACA 2412" sheetId="2" r:id="rId3"/>
    <sheet name="NACA 23015_u" sheetId="8" r:id="rId4"/>
    <sheet name="NACA 23015_l" sheetId="11" r:id="rId5"/>
    <sheet name="NACA 23009_u" sheetId="9" r:id="rId6"/>
    <sheet name="NACA 23009_l" sheetId="10" r:id="rId7"/>
    <sheet name="CircularSection" sheetId="4" r:id="rId8"/>
    <sheet name="OvalSection" sheetId="12" r:id="rId9"/>
  </sheets>
  <functionGroups builtInGroupCount="17"/>
  <calcPr calcId="144525"/>
</workbook>
</file>

<file path=xl/calcChain.xml><?xml version="1.0" encoding="utf-8"?>
<calcChain xmlns="http://schemas.openxmlformats.org/spreadsheetml/2006/main">
  <c r="F8" i="3" l="1"/>
  <c r="G8" i="3"/>
  <c r="H8" i="3"/>
  <c r="F6" i="3"/>
  <c r="G6" i="3"/>
  <c r="H6" i="3" s="1"/>
  <c r="D6" i="12" l="1"/>
  <c r="C5" i="12"/>
  <c r="D4" i="12"/>
  <c r="C3" i="12"/>
  <c r="D2" i="12"/>
  <c r="D9" i="4" l="1"/>
  <c r="C9" i="4"/>
  <c r="D7" i="4"/>
  <c r="C7" i="4"/>
  <c r="D5" i="4"/>
  <c r="C5" i="4"/>
  <c r="D3" i="4"/>
  <c r="C3" i="4"/>
  <c r="D10" i="4"/>
  <c r="C8" i="4"/>
  <c r="D6" i="4"/>
  <c r="C4" i="4"/>
  <c r="D2" i="4"/>
</calcChain>
</file>

<file path=xl/sharedStrings.xml><?xml version="1.0" encoding="utf-8"?>
<sst xmlns="http://schemas.openxmlformats.org/spreadsheetml/2006/main" count="110" uniqueCount="77">
  <si>
    <t>NACA 2412 Airfoil M=2.0% P=40.0% T=12.0%</t>
  </si>
  <si>
    <t>Airfoil</t>
  </si>
  <si>
    <t>NACA 2412</t>
  </si>
  <si>
    <t>Chord Length</t>
  </si>
  <si>
    <t>mm</t>
  </si>
  <si>
    <t>Offset y</t>
  </si>
  <si>
    <t>Offset LE x</t>
  </si>
  <si>
    <t>Offset LE z</t>
  </si>
  <si>
    <t>t/c</t>
  </si>
  <si>
    <t>%</t>
  </si>
  <si>
    <t>x</t>
  </si>
  <si>
    <t>y</t>
  </si>
  <si>
    <t>z</t>
  </si>
  <si>
    <t>General Sections</t>
  </si>
  <si>
    <t>Loft Setup</t>
  </si>
  <si>
    <t>Incidents</t>
  </si>
  <si>
    <t>Dihedral</t>
  </si>
  <si>
    <t>Section Name</t>
  </si>
  <si>
    <t>Set Name</t>
  </si>
  <si>
    <t>Profile 1</t>
  </si>
  <si>
    <t>Profile 2</t>
  </si>
  <si>
    <t>Profile 3</t>
  </si>
  <si>
    <t>Profile 4</t>
  </si>
  <si>
    <t>Profile 5</t>
  </si>
  <si>
    <t>...</t>
  </si>
  <si>
    <t>deg</t>
  </si>
  <si>
    <t>Existing Profiles from Wing or General Sections</t>
  </si>
  <si>
    <t>Wing Sections</t>
  </si>
  <si>
    <t>V-Tail_1</t>
  </si>
  <si>
    <t>V-Tail_2</t>
  </si>
  <si>
    <t>Fuselage_1</t>
  </si>
  <si>
    <t>Fuselage_2</t>
  </si>
  <si>
    <t>Fuselage_3</t>
  </si>
  <si>
    <t>Fuselage_4</t>
  </si>
  <si>
    <t>Fuselage_5</t>
  </si>
  <si>
    <t>Fuselage</t>
  </si>
  <si>
    <t>Vertical_Tail</t>
  </si>
  <si>
    <t>Part Name</t>
  </si>
  <si>
    <t>Test_Part</t>
  </si>
  <si>
    <t>Offset x</t>
  </si>
  <si>
    <t>Offset z</t>
  </si>
  <si>
    <t>Radius</t>
  </si>
  <si>
    <t>CircularSection</t>
  </si>
  <si>
    <t>NACA 23015</t>
  </si>
  <si>
    <t>NACA 23009 Airfoil cl=0.30 T=9.0% P=15.0%</t>
  </si>
  <si>
    <t>Wing_1_u</t>
  </si>
  <si>
    <t>Wing_2_u</t>
  </si>
  <si>
    <t>NACA 23015_u</t>
  </si>
  <si>
    <t>NACA 23009_u</t>
  </si>
  <si>
    <t>Wing_1_l</t>
  </si>
  <si>
    <t>Wing_2_l</t>
  </si>
  <si>
    <t>NACA 23015_l</t>
  </si>
  <si>
    <t>NACA 23009_l</t>
  </si>
  <si>
    <t>Wing_upper</t>
  </si>
  <si>
    <t>Wing_lower</t>
  </si>
  <si>
    <t>README</t>
  </si>
  <si>
    <t>The airfoil sections are provided in separate sheets in the format as provided by http://airfoiltools.com/ (Columns B and C, starting from row 2)</t>
  </si>
  <si>
    <t>If Catia has problems with the nose, the wing can also be split in upper and lower skin.</t>
  </si>
  <si>
    <t>This tool is intended to allow a quick way of getting Wing and Fuselage sections into Catia</t>
  </si>
  <si>
    <t>(https://m-selig.ae.illinois.edu/ads/aircraft.html provides a list of airfoils used on different aircraft)</t>
  </si>
  <si>
    <t>Fuselage/General Sections can be provided in separate sheets (Columns B to D, starting from row 2) giving x, y and z coordinates</t>
  </si>
  <si>
    <t>Further inputs are provided on the input sheet</t>
  </si>
  <si>
    <t>For the Wing Sections, the Airfoil section is called up by using the sheet name.</t>
  </si>
  <si>
    <t>Chord length and thickness to chord ratio are used to scale the section.</t>
  </si>
  <si>
    <t>The incident angle is a rotation around the y axis.</t>
  </si>
  <si>
    <t>For general sections only offsets are possible as the section is provided my x, y and z coordinates that can be rotated or oriented as needed.</t>
  </si>
  <si>
    <t>The section name is the name of the sheet for the section.</t>
  </si>
  <si>
    <t>The Loft Setup allows the chaining of sections to lofts.</t>
  </si>
  <si>
    <t>All inputs can be extended downward as needed, lofts can also be extended to the right as needed. The first empty cell marks the end of the data.</t>
  </si>
  <si>
    <t>Catia has to be running. A new part will be created when clicking the button.</t>
  </si>
  <si>
    <t>A part with the same name should not be open as this causes an Error when trying to rename the new part.</t>
  </si>
  <si>
    <t>The offsets are used to position the section.</t>
  </si>
  <si>
    <t>The dihedral angle is a rotation around the x axis (for vertical surfaces an angle of 90degrees can be used).</t>
  </si>
  <si>
    <t>The part name can be specified as needed.</t>
  </si>
  <si>
    <t>Radius h</t>
  </si>
  <si>
    <t>Radius v</t>
  </si>
  <si>
    <t>OvalSection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</si>
</sst>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  <family val="2"/>
    </font>
    <font>
      <sz val="8.8000000000000007"/>
      <color rgb="FF555555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 applyAlignment="1">
      <alignment horizontal="center"/>
    </xf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2" fillId="0" borderId="2" xfId="2" applyBorder="1"/>
    <xf numFmtId="0" fontId="1" fillId="2" borderId="1" xfId="1"/>
    <xf numFmtId="0" fontId="2" fillId="0" borderId="3" xfId="2" applyBorder="1"/>
    <xf numFmtId="0" fontId="2" fillId="0" borderId="3" xfId="2" applyBorder="1" applyAlignment="1">
      <alignment horizontal="center"/>
    </xf>
    <xf numFmtId="0" fontId="1" fillId="2" borderId="7" xfId="1" applyBorder="1"/>
    <xf numFmtId="0" fontId="3" fillId="0" borderId="2" xfId="0" applyFont="1" applyFill="1" applyBorder="1"/>
    <xf numFmtId="2" fontId="0" fillId="0" borderId="0" xfId="0" applyNumberFormat="1"/>
    <xf numFmtId="0" fontId="1" fillId="2" borderId="2" xfId="1" applyBorder="1"/>
    <xf numFmtId="0" fontId="6" fillId="0" borderId="0" xfId="0" applyFont="1" applyAlignment="1">
      <alignment horizontal="left" vertical="center"/>
    </xf>
    <xf numFmtId="0" fontId="6" fillId="0" borderId="0" xfId="0" applyFont="1"/>
    <xf numFmtId="0" fontId="7" fillId="0" borderId="0" xfId="0" applyFont="1" applyAlignment="1">
      <alignment horizontal="left" vertical="center"/>
    </xf>
    <xf numFmtId="0" fontId="7" fillId="0" borderId="0" xfId="0" applyFont="1"/>
    <xf numFmtId="0" fontId="4" fillId="0" borderId="0" xfId="0" applyFont="1" applyAlignment="1">
      <alignment horizontal="center"/>
    </xf>
    <xf numFmtId="0" fontId="2" fillId="0" borderId="4" xfId="2" applyBorder="1" applyAlignment="1">
      <alignment horizontal="center"/>
    </xf>
    <xf numFmtId="0" fontId="2" fillId="0" borderId="5" xfId="2" applyBorder="1" applyAlignment="1">
      <alignment horizontal="center"/>
    </xf>
    <xf numFmtId="0" fontId="2" fillId="0" borderId="6" xfId="2" applyBorder="1" applyAlignment="1">
      <alignment horizontal="center"/>
    </xf>
  </cellXfs>
  <cellStyles count="3">
    <cellStyle name="Explanatory Text" xfId="2" builtinId="5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14</xdr:row>
      <xdr:rowOff>57150</xdr:rowOff>
    </xdr:from>
    <xdr:to>
      <xdr:col>12</xdr:col>
      <xdr:colOff>399164</xdr:colOff>
      <xdr:row>21</xdr:row>
      <xdr:rowOff>9364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2828925"/>
          <a:ext cx="7095239" cy="1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28</xdr:row>
      <xdr:rowOff>85725</xdr:rowOff>
    </xdr:from>
    <xdr:to>
      <xdr:col>8</xdr:col>
      <xdr:colOff>189949</xdr:colOff>
      <xdr:row>36</xdr:row>
      <xdr:rowOff>37916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7225" y="5524500"/>
          <a:ext cx="4409524" cy="1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9</xdr:col>
      <xdr:colOff>570819</xdr:colOff>
      <xdr:row>48</xdr:row>
      <xdr:rowOff>152214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7915275"/>
          <a:ext cx="5447619" cy="1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4</xdr:col>
      <xdr:colOff>104533</xdr:colOff>
      <xdr:row>58</xdr:row>
      <xdr:rowOff>171357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0582275"/>
          <a:ext cx="1933333" cy="7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533400</xdr:colOff>
          <xdr:row>0</xdr:row>
          <xdr:rowOff>104775</xdr:rowOff>
        </xdr:from>
        <xdr:to>
          <xdr:col>27</xdr:col>
          <xdr:colOff>47625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62"/>
  <sheetViews>
    <sheetView showGridLines="0" tabSelected="1" workbookViewId="0">
      <selection activeCell="H9" sqref="H9"/>
    </sheetView>
  </sheetViews>
  <sheetFormatPr defaultRowHeight="15" x14ac:dyDescent="0.25"/>
  <sheetData>
    <row r="2" spans="2:10" ht="23.25" x14ac:dyDescent="0.35">
      <c r="B2" s="17" t="s">
        <v>55</v>
      </c>
      <c r="C2" s="17"/>
      <c r="D2" s="17"/>
      <c r="E2" s="17"/>
      <c r="F2" s="17"/>
      <c r="G2" s="17"/>
      <c r="H2" s="17"/>
      <c r="I2" s="17"/>
      <c r="J2" s="17"/>
    </row>
    <row r="4" spans="2:10" x14ac:dyDescent="0.25">
      <c r="B4" t="s">
        <v>58</v>
      </c>
    </row>
    <row r="6" spans="2:10" x14ac:dyDescent="0.25">
      <c r="B6" t="s">
        <v>56</v>
      </c>
    </row>
    <row r="7" spans="2:10" x14ac:dyDescent="0.25">
      <c r="B7" t="s">
        <v>57</v>
      </c>
    </row>
    <row r="8" spans="2:10" x14ac:dyDescent="0.25">
      <c r="B8" t="s">
        <v>59</v>
      </c>
    </row>
    <row r="10" spans="2:10" x14ac:dyDescent="0.25">
      <c r="B10" t="s">
        <v>60</v>
      </c>
    </row>
    <row r="12" spans="2:10" x14ac:dyDescent="0.25">
      <c r="B12" t="s">
        <v>61</v>
      </c>
    </row>
    <row r="23" spans="2:2" x14ac:dyDescent="0.25">
      <c r="B23" t="s">
        <v>62</v>
      </c>
    </row>
    <row r="24" spans="2:2" x14ac:dyDescent="0.25">
      <c r="B24" t="s">
        <v>63</v>
      </c>
    </row>
    <row r="25" spans="2:2" x14ac:dyDescent="0.25">
      <c r="B25" t="s">
        <v>71</v>
      </c>
    </row>
    <row r="26" spans="2:2" x14ac:dyDescent="0.25">
      <c r="B26" t="s">
        <v>64</v>
      </c>
    </row>
    <row r="27" spans="2:2" x14ac:dyDescent="0.25">
      <c r="B27" t="s">
        <v>72</v>
      </c>
    </row>
    <row r="38" spans="2:2" x14ac:dyDescent="0.25">
      <c r="B38" t="s">
        <v>65</v>
      </c>
    </row>
    <row r="39" spans="2:2" x14ac:dyDescent="0.25">
      <c r="B39" t="s">
        <v>66</v>
      </c>
    </row>
    <row r="51" spans="2:2" x14ac:dyDescent="0.25">
      <c r="B51" t="s">
        <v>67</v>
      </c>
    </row>
    <row r="53" spans="2:2" x14ac:dyDescent="0.25">
      <c r="B53" t="s">
        <v>68</v>
      </c>
    </row>
    <row r="60" spans="2:2" x14ac:dyDescent="0.25">
      <c r="B60" t="s">
        <v>73</v>
      </c>
    </row>
    <row r="61" spans="2:2" x14ac:dyDescent="0.25">
      <c r="B61" t="s">
        <v>69</v>
      </c>
    </row>
    <row r="62" spans="2:2" x14ac:dyDescent="0.25">
      <c r="B62" t="s">
        <v>70</v>
      </c>
    </row>
  </sheetData>
  <mergeCells count="1">
    <mergeCell ref="B2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AA24"/>
  <sheetViews>
    <sheetView showGridLines="0" zoomScale="115" zoomScaleNormal="115" workbookViewId="0">
      <selection activeCell="D16" sqref="D16"/>
    </sheetView>
  </sheetViews>
  <sheetFormatPr defaultRowHeight="15" x14ac:dyDescent="0.25"/>
  <cols>
    <col min="2" max="2" width="12.7109375" bestFit="1" customWidth="1"/>
    <col min="3" max="3" width="11.28515625" customWidth="1"/>
    <col min="4" max="4" width="12.7109375" bestFit="1" customWidth="1"/>
    <col min="5" max="5" width="7.28515625" customWidth="1"/>
    <col min="6" max="6" width="10.28515625" bestFit="1" customWidth="1"/>
    <col min="7" max="7" width="8" bestFit="1" customWidth="1"/>
    <col min="8" max="8" width="10.140625" bestFit="1" customWidth="1"/>
    <col min="10" max="10" width="8.5703125" bestFit="1" customWidth="1"/>
    <col min="12" max="12" width="12.7109375" bestFit="1" customWidth="1"/>
    <col min="13" max="13" width="14.42578125" bestFit="1" customWidth="1"/>
    <col min="14" max="14" width="10.28515625" bestFit="1" customWidth="1"/>
    <col min="15" max="15" width="8" bestFit="1" customWidth="1"/>
    <col min="16" max="16" width="10.140625" bestFit="1" customWidth="1"/>
    <col min="18" max="18" width="14.42578125" bestFit="1" customWidth="1"/>
    <col min="26" max="26" width="10.7109375" customWidth="1"/>
  </cols>
  <sheetData>
    <row r="2" spans="2:27" ht="23.25" x14ac:dyDescent="0.35">
      <c r="B2" s="17" t="s">
        <v>27</v>
      </c>
      <c r="C2" s="17"/>
      <c r="D2" s="17"/>
      <c r="E2" s="17"/>
      <c r="F2" s="17"/>
      <c r="G2" s="17"/>
      <c r="H2" s="17"/>
      <c r="I2" s="17"/>
      <c r="J2" s="17"/>
      <c r="L2" s="17" t="s">
        <v>13</v>
      </c>
      <c r="M2" s="17"/>
      <c r="N2" s="17"/>
      <c r="O2" s="17"/>
      <c r="P2" s="17"/>
      <c r="R2" s="17" t="s">
        <v>14</v>
      </c>
      <c r="S2" s="17"/>
      <c r="T2" s="17"/>
      <c r="U2" s="17"/>
      <c r="V2" s="17"/>
      <c r="W2" s="17"/>
      <c r="X2" s="17"/>
    </row>
    <row r="3" spans="2:27" x14ac:dyDescent="0.25">
      <c r="B3" s="2" t="s">
        <v>18</v>
      </c>
      <c r="C3" s="3" t="s">
        <v>1</v>
      </c>
      <c r="D3" s="3" t="s">
        <v>3</v>
      </c>
      <c r="E3" s="3" t="s">
        <v>8</v>
      </c>
      <c r="F3" s="3" t="s">
        <v>6</v>
      </c>
      <c r="G3" s="3" t="s">
        <v>5</v>
      </c>
      <c r="H3" s="3" t="s">
        <v>7</v>
      </c>
      <c r="I3" s="3" t="s">
        <v>15</v>
      </c>
      <c r="J3" s="3" t="s">
        <v>16</v>
      </c>
      <c r="L3" s="2" t="s">
        <v>18</v>
      </c>
      <c r="M3" s="3" t="s">
        <v>17</v>
      </c>
      <c r="N3" s="3" t="s">
        <v>39</v>
      </c>
      <c r="O3" s="3" t="s">
        <v>5</v>
      </c>
      <c r="P3" s="3" t="s">
        <v>40</v>
      </c>
      <c r="R3" s="2" t="s">
        <v>18</v>
      </c>
      <c r="S3" s="2" t="s">
        <v>19</v>
      </c>
      <c r="T3" s="2" t="s">
        <v>20</v>
      </c>
      <c r="U3" s="2" t="s">
        <v>21</v>
      </c>
      <c r="V3" s="2" t="s">
        <v>22</v>
      </c>
      <c r="W3" s="2" t="s">
        <v>23</v>
      </c>
      <c r="X3" s="2" t="s">
        <v>24</v>
      </c>
      <c r="Z3" s="10" t="s">
        <v>37</v>
      </c>
      <c r="AA3" s="9" t="s">
        <v>38</v>
      </c>
    </row>
    <row r="4" spans="2:27" ht="15.75" thickBot="1" x14ac:dyDescent="0.3">
      <c r="B4" s="7"/>
      <c r="C4" s="8"/>
      <c r="D4" s="8" t="s">
        <v>4</v>
      </c>
      <c r="E4" s="8" t="s">
        <v>9</v>
      </c>
      <c r="F4" s="8" t="s">
        <v>4</v>
      </c>
      <c r="G4" s="8" t="s">
        <v>4</v>
      </c>
      <c r="H4" s="8" t="s">
        <v>4</v>
      </c>
      <c r="I4" s="8" t="s">
        <v>25</v>
      </c>
      <c r="J4" s="8" t="s">
        <v>25</v>
      </c>
      <c r="L4" s="7"/>
      <c r="M4" s="8"/>
      <c r="N4" s="8" t="s">
        <v>4</v>
      </c>
      <c r="O4" s="8" t="s">
        <v>4</v>
      </c>
      <c r="P4" s="8" t="s">
        <v>4</v>
      </c>
      <c r="R4" s="7"/>
      <c r="S4" s="18" t="s">
        <v>26</v>
      </c>
      <c r="T4" s="19"/>
      <c r="U4" s="19"/>
      <c r="V4" s="19"/>
      <c r="W4" s="20"/>
      <c r="X4" s="7"/>
    </row>
    <row r="5" spans="2:27" x14ac:dyDescent="0.25">
      <c r="B5" s="6" t="s">
        <v>45</v>
      </c>
      <c r="C5" s="6" t="s">
        <v>47</v>
      </c>
      <c r="D5" s="6">
        <v>2479.8000000000002</v>
      </c>
      <c r="E5" s="6">
        <v>15</v>
      </c>
      <c r="F5" s="6">
        <v>0</v>
      </c>
      <c r="G5" s="6">
        <v>0</v>
      </c>
      <c r="H5" s="6">
        <v>0</v>
      </c>
      <c r="I5" s="6">
        <v>0</v>
      </c>
      <c r="J5" s="6">
        <v>3.6</v>
      </c>
      <c r="L5" s="6" t="s">
        <v>30</v>
      </c>
      <c r="M5" s="6" t="s">
        <v>42</v>
      </c>
      <c r="N5" s="6">
        <v>0</v>
      </c>
      <c r="O5" s="6">
        <v>0</v>
      </c>
      <c r="P5" s="6">
        <v>0</v>
      </c>
      <c r="R5" s="6" t="s">
        <v>35</v>
      </c>
      <c r="S5" s="6" t="s">
        <v>30</v>
      </c>
      <c r="T5" s="6" t="s">
        <v>31</v>
      </c>
      <c r="U5" s="6" t="s">
        <v>32</v>
      </c>
      <c r="V5" s="6" t="s">
        <v>33</v>
      </c>
      <c r="W5" s="6" t="s">
        <v>34</v>
      </c>
      <c r="X5" s="6"/>
    </row>
    <row r="6" spans="2:27" x14ac:dyDescent="0.25">
      <c r="B6" s="6" t="s">
        <v>46</v>
      </c>
      <c r="C6" s="6" t="s">
        <v>48</v>
      </c>
      <c r="D6" s="6">
        <v>1559.6</v>
      </c>
      <c r="E6" s="6">
        <v>9</v>
      </c>
      <c r="F6" s="6">
        <f>F5+252.7554</f>
        <v>252.75540000000001</v>
      </c>
      <c r="G6" s="6">
        <f>11583/2</f>
        <v>5791.5</v>
      </c>
      <c r="H6" s="6">
        <f>G6*SIN(J6*PI()/180)</f>
        <v>363.65129385401838</v>
      </c>
      <c r="I6" s="6">
        <v>0</v>
      </c>
      <c r="J6" s="6">
        <v>3.6</v>
      </c>
      <c r="L6" s="6" t="s">
        <v>31</v>
      </c>
      <c r="M6" s="6" t="s">
        <v>76</v>
      </c>
      <c r="N6" s="6">
        <v>100</v>
      </c>
      <c r="O6" s="6">
        <v>0</v>
      </c>
      <c r="P6" s="6">
        <v>0</v>
      </c>
      <c r="R6" s="6" t="s">
        <v>53</v>
      </c>
      <c r="S6" s="6" t="s">
        <v>45</v>
      </c>
      <c r="T6" s="6" t="s">
        <v>46</v>
      </c>
      <c r="U6" s="6"/>
      <c r="V6" s="6"/>
      <c r="W6" s="6"/>
      <c r="X6" s="6"/>
    </row>
    <row r="7" spans="2:27" x14ac:dyDescent="0.25">
      <c r="B7" s="6" t="s">
        <v>49</v>
      </c>
      <c r="C7" s="6" t="s">
        <v>51</v>
      </c>
      <c r="D7" s="6">
        <v>2479.8000000000002</v>
      </c>
      <c r="E7" s="6">
        <v>15</v>
      </c>
      <c r="F7" s="6">
        <v>0</v>
      </c>
      <c r="G7" s="6">
        <v>0</v>
      </c>
      <c r="H7" s="6">
        <v>0</v>
      </c>
      <c r="I7" s="6">
        <v>0</v>
      </c>
      <c r="J7" s="6">
        <v>3.6</v>
      </c>
      <c r="L7" s="6" t="s">
        <v>32</v>
      </c>
      <c r="M7" s="6" t="s">
        <v>42</v>
      </c>
      <c r="N7" s="6">
        <v>200</v>
      </c>
      <c r="O7" s="6">
        <v>0</v>
      </c>
      <c r="P7" s="6">
        <v>0</v>
      </c>
      <c r="R7" s="6" t="s">
        <v>54</v>
      </c>
      <c r="S7" s="6" t="s">
        <v>49</v>
      </c>
      <c r="T7" s="6" t="s">
        <v>50</v>
      </c>
      <c r="U7" s="6"/>
      <c r="V7" s="6"/>
      <c r="W7" s="6"/>
      <c r="X7" s="6"/>
    </row>
    <row r="8" spans="2:27" x14ac:dyDescent="0.25">
      <c r="B8" s="6" t="s">
        <v>50</v>
      </c>
      <c r="C8" s="6" t="s">
        <v>52</v>
      </c>
      <c r="D8" s="6">
        <v>1559.6</v>
      </c>
      <c r="E8" s="6">
        <v>9</v>
      </c>
      <c r="F8" s="6">
        <f>F7+252.7554</f>
        <v>252.75540000000001</v>
      </c>
      <c r="G8" s="6">
        <f>11583/2</f>
        <v>5791.5</v>
      </c>
      <c r="H8" s="6">
        <f>G8*SIN(J8*PI()/180)</f>
        <v>363.65129385401838</v>
      </c>
      <c r="I8" s="6">
        <v>0</v>
      </c>
      <c r="J8" s="6">
        <v>3.6</v>
      </c>
      <c r="L8" s="6" t="s">
        <v>33</v>
      </c>
      <c r="M8" s="6" t="s">
        <v>42</v>
      </c>
      <c r="N8" s="6">
        <v>300</v>
      </c>
      <c r="O8" s="6">
        <v>0</v>
      </c>
      <c r="P8" s="6">
        <v>0</v>
      </c>
      <c r="R8" s="6" t="s">
        <v>36</v>
      </c>
      <c r="S8" s="6" t="s">
        <v>28</v>
      </c>
      <c r="T8" s="6" t="s">
        <v>29</v>
      </c>
      <c r="U8" s="6"/>
      <c r="V8" s="6"/>
      <c r="W8" s="6"/>
      <c r="X8" s="6"/>
    </row>
    <row r="9" spans="2:27" x14ac:dyDescent="0.25">
      <c r="B9" s="6" t="s">
        <v>28</v>
      </c>
      <c r="C9" s="6" t="s">
        <v>2</v>
      </c>
      <c r="D9" s="6">
        <v>100</v>
      </c>
      <c r="E9" s="6">
        <v>20</v>
      </c>
      <c r="F9" s="6">
        <v>2000</v>
      </c>
      <c r="G9" s="6">
        <v>0</v>
      </c>
      <c r="H9" s="6">
        <v>0</v>
      </c>
      <c r="I9" s="6">
        <v>0</v>
      </c>
      <c r="J9" s="6">
        <v>90</v>
      </c>
      <c r="L9" s="6" t="s">
        <v>34</v>
      </c>
      <c r="M9" s="6" t="s">
        <v>42</v>
      </c>
      <c r="N9" s="6">
        <v>3000</v>
      </c>
      <c r="O9" s="6">
        <v>0</v>
      </c>
      <c r="P9" s="6">
        <v>0</v>
      </c>
      <c r="R9" s="6"/>
      <c r="S9" s="6"/>
      <c r="T9" s="6"/>
      <c r="U9" s="6"/>
      <c r="V9" s="6"/>
      <c r="W9" s="6"/>
      <c r="X9" s="6"/>
    </row>
    <row r="10" spans="2:27" x14ac:dyDescent="0.25">
      <c r="B10" s="6" t="s">
        <v>29</v>
      </c>
      <c r="C10" s="6" t="s">
        <v>2</v>
      </c>
      <c r="D10" s="6">
        <v>100</v>
      </c>
      <c r="E10" s="6">
        <v>20</v>
      </c>
      <c r="F10" s="6">
        <v>2000</v>
      </c>
      <c r="G10" s="6">
        <v>0</v>
      </c>
      <c r="H10" s="6">
        <v>100</v>
      </c>
      <c r="I10" s="6">
        <v>0</v>
      </c>
      <c r="J10" s="6">
        <v>90</v>
      </c>
      <c r="L10" s="6"/>
      <c r="M10" s="6"/>
      <c r="N10" s="6"/>
      <c r="O10" s="6"/>
      <c r="P10" s="6"/>
      <c r="R10" s="6"/>
      <c r="S10" s="6"/>
      <c r="T10" s="6"/>
      <c r="U10" s="6"/>
      <c r="V10" s="6"/>
      <c r="W10" s="6"/>
      <c r="X10" s="6"/>
    </row>
    <row r="11" spans="2:27" x14ac:dyDescent="0.25">
      <c r="B11" s="6"/>
      <c r="C11" s="6"/>
      <c r="D11" s="6"/>
      <c r="E11" s="6"/>
      <c r="F11" s="6"/>
      <c r="G11" s="6"/>
      <c r="H11" s="6"/>
      <c r="I11" s="6"/>
      <c r="J11" s="6"/>
      <c r="L11" s="6"/>
      <c r="M11" s="6"/>
      <c r="N11" s="6"/>
      <c r="O11" s="6"/>
      <c r="P11" s="6"/>
      <c r="R11" s="6"/>
      <c r="S11" s="6"/>
      <c r="T11" s="6"/>
      <c r="U11" s="6"/>
      <c r="V11" s="6"/>
      <c r="W11" s="6"/>
      <c r="X11" s="6"/>
    </row>
    <row r="12" spans="2:27" x14ac:dyDescent="0.25">
      <c r="B12" s="6"/>
      <c r="C12" s="6"/>
      <c r="D12" s="6"/>
      <c r="E12" s="6"/>
      <c r="F12" s="6"/>
      <c r="G12" s="6"/>
      <c r="H12" s="6"/>
      <c r="I12" s="6"/>
      <c r="J12" s="6"/>
      <c r="L12" s="6"/>
      <c r="M12" s="6"/>
      <c r="N12" s="6"/>
      <c r="O12" s="6"/>
      <c r="P12" s="6"/>
      <c r="R12" s="6"/>
      <c r="S12" s="6"/>
      <c r="T12" s="6"/>
      <c r="U12" s="6"/>
      <c r="V12" s="6"/>
      <c r="W12" s="6"/>
      <c r="X12" s="6"/>
    </row>
    <row r="13" spans="2:27" x14ac:dyDescent="0.25">
      <c r="B13" s="6"/>
      <c r="C13" s="6"/>
      <c r="D13" s="6"/>
      <c r="E13" s="6"/>
      <c r="F13" s="6"/>
      <c r="G13" s="6"/>
      <c r="H13" s="6"/>
      <c r="I13" s="6"/>
      <c r="J13" s="6"/>
      <c r="L13" s="6"/>
      <c r="M13" s="6"/>
      <c r="N13" s="6"/>
      <c r="O13" s="6"/>
      <c r="P13" s="6"/>
      <c r="R13" s="6"/>
      <c r="S13" s="6"/>
      <c r="T13" s="6"/>
      <c r="U13" s="6"/>
      <c r="V13" s="6"/>
      <c r="W13" s="6"/>
      <c r="X13" s="6"/>
    </row>
    <row r="14" spans="2:27" x14ac:dyDescent="0.25">
      <c r="B14" s="6"/>
      <c r="C14" s="6"/>
      <c r="D14" s="6"/>
      <c r="E14" s="6"/>
      <c r="F14" s="6"/>
      <c r="G14" s="6"/>
      <c r="H14" s="6"/>
      <c r="I14" s="6"/>
      <c r="J14" s="6"/>
      <c r="L14" s="6"/>
      <c r="M14" s="6"/>
      <c r="N14" s="6"/>
      <c r="O14" s="6"/>
      <c r="P14" s="6"/>
      <c r="R14" s="6"/>
      <c r="S14" s="6"/>
      <c r="T14" s="6"/>
      <c r="U14" s="6"/>
      <c r="V14" s="6"/>
      <c r="W14" s="6"/>
      <c r="X14" s="6"/>
    </row>
    <row r="15" spans="2:27" x14ac:dyDescent="0.25">
      <c r="B15" s="6"/>
      <c r="C15" s="6"/>
      <c r="D15" s="6"/>
      <c r="E15" s="6"/>
      <c r="F15" s="6"/>
      <c r="G15" s="6"/>
      <c r="H15" s="6"/>
      <c r="I15" s="6"/>
      <c r="J15" s="6"/>
      <c r="L15" s="6"/>
      <c r="M15" s="6"/>
      <c r="N15" s="6"/>
      <c r="O15" s="6"/>
      <c r="P15" s="6"/>
      <c r="R15" s="6"/>
      <c r="S15" s="6"/>
      <c r="T15" s="6"/>
      <c r="U15" s="6"/>
      <c r="V15" s="6"/>
      <c r="W15" s="6"/>
      <c r="X15" s="6"/>
    </row>
    <row r="16" spans="2:27" x14ac:dyDescent="0.25">
      <c r="B16" s="6"/>
      <c r="C16" s="6"/>
      <c r="D16" s="6"/>
      <c r="E16" s="6"/>
      <c r="F16" s="6"/>
      <c r="G16" s="6"/>
      <c r="H16" s="6"/>
      <c r="I16" s="6"/>
      <c r="J16" s="6"/>
      <c r="L16" s="6"/>
      <c r="M16" s="6"/>
      <c r="N16" s="6"/>
      <c r="O16" s="6"/>
      <c r="P16" s="6"/>
      <c r="R16" s="6"/>
      <c r="S16" s="6"/>
      <c r="T16" s="6"/>
      <c r="U16" s="6"/>
      <c r="V16" s="6"/>
      <c r="W16" s="6"/>
      <c r="X16" s="6"/>
    </row>
    <row r="17" spans="2:24" x14ac:dyDescent="0.25">
      <c r="B17" s="6"/>
      <c r="C17" s="6"/>
      <c r="D17" s="6"/>
      <c r="E17" s="6"/>
      <c r="F17" s="6"/>
      <c r="G17" s="6"/>
      <c r="H17" s="6"/>
      <c r="I17" s="6"/>
      <c r="J17" s="6"/>
      <c r="L17" s="6"/>
      <c r="M17" s="6"/>
      <c r="N17" s="6"/>
      <c r="O17" s="6"/>
      <c r="P17" s="6"/>
      <c r="R17" s="6"/>
      <c r="S17" s="6"/>
      <c r="T17" s="6"/>
      <c r="U17" s="6"/>
      <c r="V17" s="6"/>
      <c r="W17" s="6"/>
      <c r="X17" s="6"/>
    </row>
    <row r="18" spans="2:24" x14ac:dyDescent="0.25">
      <c r="B18" s="6"/>
      <c r="C18" s="6"/>
      <c r="D18" s="6"/>
      <c r="E18" s="6"/>
      <c r="F18" s="6"/>
      <c r="G18" s="6"/>
      <c r="H18" s="6"/>
      <c r="I18" s="6"/>
      <c r="J18" s="6"/>
      <c r="L18" s="6"/>
      <c r="M18" s="6"/>
      <c r="N18" s="6"/>
      <c r="O18" s="6"/>
      <c r="P18" s="6"/>
      <c r="R18" s="6"/>
      <c r="S18" s="6"/>
      <c r="T18" s="6"/>
      <c r="U18" s="6"/>
      <c r="V18" s="6"/>
      <c r="W18" s="6"/>
      <c r="X18" s="6"/>
    </row>
    <row r="19" spans="2:24" x14ac:dyDescent="0.25">
      <c r="B19" s="6"/>
      <c r="C19" s="6"/>
      <c r="D19" s="6"/>
      <c r="E19" s="6"/>
      <c r="F19" s="6"/>
      <c r="G19" s="6"/>
      <c r="H19" s="6"/>
      <c r="I19" s="6"/>
      <c r="J19" s="6"/>
      <c r="L19" s="6"/>
      <c r="M19" s="6"/>
      <c r="N19" s="6"/>
      <c r="O19" s="6"/>
      <c r="P19" s="6"/>
      <c r="R19" s="6"/>
      <c r="S19" s="6"/>
      <c r="T19" s="6"/>
      <c r="U19" s="6"/>
      <c r="V19" s="6"/>
      <c r="W19" s="6"/>
      <c r="X19" s="6"/>
    </row>
    <row r="20" spans="2:24" x14ac:dyDescent="0.25">
      <c r="B20" s="6"/>
      <c r="C20" s="6"/>
      <c r="D20" s="6"/>
      <c r="E20" s="6"/>
      <c r="F20" s="6"/>
      <c r="G20" s="6"/>
      <c r="H20" s="6"/>
      <c r="I20" s="6"/>
      <c r="J20" s="6"/>
      <c r="L20" s="6"/>
      <c r="M20" s="6"/>
      <c r="N20" s="6"/>
      <c r="O20" s="6"/>
      <c r="P20" s="6"/>
      <c r="R20" s="6"/>
      <c r="S20" s="6"/>
      <c r="T20" s="6"/>
      <c r="U20" s="6"/>
      <c r="V20" s="6"/>
      <c r="W20" s="6"/>
      <c r="X20" s="6"/>
    </row>
    <row r="21" spans="2:24" x14ac:dyDescent="0.25">
      <c r="B21" s="6"/>
      <c r="C21" s="6"/>
      <c r="D21" s="6"/>
      <c r="E21" s="6"/>
      <c r="F21" s="6"/>
      <c r="G21" s="6"/>
      <c r="H21" s="6"/>
      <c r="I21" s="6"/>
      <c r="J21" s="6"/>
      <c r="L21" s="6"/>
      <c r="M21" s="6"/>
      <c r="N21" s="6"/>
      <c r="O21" s="6"/>
      <c r="P21" s="6"/>
      <c r="R21" s="6"/>
      <c r="S21" s="6"/>
      <c r="T21" s="6"/>
      <c r="U21" s="6"/>
      <c r="V21" s="6"/>
      <c r="W21" s="6"/>
      <c r="X21" s="6"/>
    </row>
    <row r="22" spans="2:24" x14ac:dyDescent="0.25">
      <c r="B22" s="6"/>
      <c r="C22" s="6"/>
      <c r="D22" s="6"/>
      <c r="E22" s="6"/>
      <c r="F22" s="6"/>
      <c r="G22" s="6"/>
      <c r="H22" s="6"/>
      <c r="I22" s="6"/>
      <c r="J22" s="6"/>
      <c r="L22" s="6"/>
      <c r="M22" s="6"/>
      <c r="N22" s="6"/>
      <c r="O22" s="6"/>
      <c r="P22" s="6"/>
      <c r="R22" s="6"/>
      <c r="S22" s="6"/>
      <c r="T22" s="6"/>
      <c r="U22" s="6"/>
      <c r="V22" s="6"/>
      <c r="W22" s="6"/>
      <c r="X22" s="6"/>
    </row>
    <row r="23" spans="2:24" x14ac:dyDescent="0.25">
      <c r="B23" s="6"/>
      <c r="C23" s="6"/>
      <c r="D23" s="6"/>
      <c r="E23" s="6"/>
      <c r="F23" s="6"/>
      <c r="G23" s="6"/>
      <c r="H23" s="6"/>
      <c r="I23" s="6"/>
      <c r="J23" s="6"/>
      <c r="L23" s="6"/>
      <c r="M23" s="6"/>
      <c r="N23" s="6"/>
      <c r="O23" s="6"/>
      <c r="P23" s="6"/>
      <c r="R23" s="6"/>
      <c r="S23" s="6"/>
      <c r="T23" s="6"/>
      <c r="U23" s="6"/>
      <c r="V23" s="6"/>
      <c r="W23" s="6"/>
      <c r="X23" s="6"/>
    </row>
    <row r="24" spans="2:24" x14ac:dyDescent="0.25">
      <c r="B24" s="6"/>
      <c r="C24" s="6"/>
      <c r="D24" s="6"/>
      <c r="E24" s="6"/>
      <c r="F24" s="6"/>
      <c r="G24" s="6"/>
      <c r="H24" s="6"/>
      <c r="I24" s="6"/>
      <c r="J24" s="6"/>
      <c r="L24" s="6"/>
      <c r="M24" s="6"/>
      <c r="N24" s="6"/>
      <c r="O24" s="6"/>
      <c r="P24" s="6"/>
      <c r="R24" s="6"/>
      <c r="S24" s="6"/>
      <c r="T24" s="6"/>
      <c r="U24" s="6"/>
      <c r="V24" s="6"/>
      <c r="W24" s="6"/>
      <c r="X24" s="6"/>
    </row>
  </sheetData>
  <mergeCells count="4">
    <mergeCell ref="B2:J2"/>
    <mergeCell ref="L2:P2"/>
    <mergeCell ref="R2:X2"/>
    <mergeCell ref="S4:W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Part">
                <anchor moveWithCells="1" sizeWithCells="1">
                  <from>
                    <xdr:col>24</xdr:col>
                    <xdr:colOff>533400</xdr:colOff>
                    <xdr:row>0</xdr:row>
                    <xdr:rowOff>104775</xdr:rowOff>
                  </from>
                  <to>
                    <xdr:col>27</xdr:col>
                    <xdr:colOff>47625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2"/>
  <sheetViews>
    <sheetView topLeftCell="A22" workbookViewId="0">
      <selection activeCell="O43" sqref="O43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B2">
        <v>1</v>
      </c>
      <c r="C2">
        <v>0</v>
      </c>
    </row>
    <row r="3" spans="1:3" x14ac:dyDescent="0.25">
      <c r="B3">
        <v>0.99847399999999997</v>
      </c>
      <c r="C3">
        <v>3.2600000000000001E-4</v>
      </c>
    </row>
    <row r="4" spans="1:3" x14ac:dyDescent="0.25">
      <c r="B4">
        <v>0.99390299999999998</v>
      </c>
      <c r="C4">
        <v>1.2979999999999999E-3</v>
      </c>
    </row>
    <row r="5" spans="1:3" x14ac:dyDescent="0.25">
      <c r="B5">
        <v>0.98631400000000002</v>
      </c>
      <c r="C5">
        <v>2.8960000000000001E-3</v>
      </c>
    </row>
    <row r="6" spans="1:3" x14ac:dyDescent="0.25">
      <c r="B6">
        <v>0.97575199999999995</v>
      </c>
      <c r="C6">
        <v>5.0920000000000002E-3</v>
      </c>
    </row>
    <row r="7" spans="1:3" x14ac:dyDescent="0.25">
      <c r="B7">
        <v>0.96227600000000002</v>
      </c>
      <c r="C7">
        <v>7.8449999999999995E-3</v>
      </c>
    </row>
    <row r="8" spans="1:3" x14ac:dyDescent="0.25">
      <c r="B8">
        <v>0.94596599999999997</v>
      </c>
      <c r="C8">
        <v>1.1105E-2</v>
      </c>
    </row>
    <row r="9" spans="1:3" x14ac:dyDescent="0.25">
      <c r="B9">
        <v>0.92691699999999999</v>
      </c>
      <c r="C9">
        <v>1.4814000000000001E-2</v>
      </c>
    </row>
    <row r="10" spans="1:3" x14ac:dyDescent="0.25">
      <c r="B10">
        <v>0.90524000000000004</v>
      </c>
      <c r="C10">
        <v>1.891E-2</v>
      </c>
    </row>
    <row r="11" spans="1:3" x14ac:dyDescent="0.25">
      <c r="B11">
        <v>0.88106399999999996</v>
      </c>
      <c r="C11">
        <v>2.3324000000000001E-2</v>
      </c>
    </row>
    <row r="12" spans="1:3" x14ac:dyDescent="0.25">
      <c r="B12">
        <v>0.85453199999999996</v>
      </c>
      <c r="C12">
        <v>2.7984999999999999E-2</v>
      </c>
    </row>
    <row r="13" spans="1:3" x14ac:dyDescent="0.25">
      <c r="B13">
        <v>0.82580200000000004</v>
      </c>
      <c r="C13">
        <v>3.2821999999999997E-2</v>
      </c>
    </row>
    <row r="14" spans="1:3" x14ac:dyDescent="0.25">
      <c r="B14">
        <v>0.79504699999999995</v>
      </c>
      <c r="C14">
        <v>3.7760000000000002E-2</v>
      </c>
    </row>
    <row r="15" spans="1:3" x14ac:dyDescent="0.25">
      <c r="B15">
        <v>0.76245200000000002</v>
      </c>
      <c r="C15">
        <v>4.2726E-2</v>
      </c>
    </row>
    <row r="16" spans="1:3" x14ac:dyDescent="0.25">
      <c r="B16">
        <v>0.72821599999999997</v>
      </c>
      <c r="C16">
        <v>4.7648000000000003E-2</v>
      </c>
    </row>
    <row r="17" spans="2:3" x14ac:dyDescent="0.25">
      <c r="B17">
        <v>0.69254499999999997</v>
      </c>
      <c r="C17">
        <v>5.2453E-2</v>
      </c>
    </row>
    <row r="18" spans="2:3" x14ac:dyDescent="0.25">
      <c r="B18">
        <v>0.65565899999999999</v>
      </c>
      <c r="C18">
        <v>5.7070999999999997E-2</v>
      </c>
    </row>
    <row r="19" spans="2:3" x14ac:dyDescent="0.25">
      <c r="B19">
        <v>0.61778299999999997</v>
      </c>
      <c r="C19">
        <v>6.1432E-2</v>
      </c>
    </row>
    <row r="20" spans="2:3" x14ac:dyDescent="0.25">
      <c r="B20">
        <v>0.57915300000000003</v>
      </c>
      <c r="C20">
        <v>6.5467999999999998E-2</v>
      </c>
    </row>
    <row r="21" spans="2:3" x14ac:dyDescent="0.25">
      <c r="B21">
        <v>0.54000599999999999</v>
      </c>
      <c r="C21">
        <v>6.9112999999999994E-2</v>
      </c>
    </row>
    <row r="22" spans="2:3" x14ac:dyDescent="0.25">
      <c r="B22">
        <v>0.500587</v>
      </c>
      <c r="C22">
        <v>7.2303000000000006E-2</v>
      </c>
    </row>
    <row r="23" spans="2:3" x14ac:dyDescent="0.25">
      <c r="B23">
        <v>0.46114300000000003</v>
      </c>
      <c r="C23">
        <v>7.4977000000000002E-2</v>
      </c>
    </row>
    <row r="24" spans="2:3" x14ac:dyDescent="0.25">
      <c r="B24">
        <v>0.42192099999999999</v>
      </c>
      <c r="C24">
        <v>7.7081999999999998E-2</v>
      </c>
    </row>
    <row r="25" spans="2:3" x14ac:dyDescent="0.25">
      <c r="B25">
        <v>0.38303199999999998</v>
      </c>
      <c r="C25">
        <v>7.8547000000000006E-2</v>
      </c>
    </row>
    <row r="26" spans="2:3" x14ac:dyDescent="0.25">
      <c r="B26">
        <v>0.34467999999999999</v>
      </c>
      <c r="C26">
        <v>7.918E-2</v>
      </c>
    </row>
    <row r="27" spans="2:3" x14ac:dyDescent="0.25">
      <c r="B27">
        <v>0.30728899999999998</v>
      </c>
      <c r="C27">
        <v>7.893E-2</v>
      </c>
    </row>
    <row r="28" spans="2:3" x14ac:dyDescent="0.25">
      <c r="B28">
        <v>0.27110600000000001</v>
      </c>
      <c r="C28">
        <v>7.7795000000000003E-2</v>
      </c>
    </row>
    <row r="29" spans="2:3" x14ac:dyDescent="0.25">
      <c r="B29">
        <v>0.236371</v>
      </c>
      <c r="C29">
        <v>7.5789999999999996E-2</v>
      </c>
    </row>
    <row r="30" spans="2:3" x14ac:dyDescent="0.25">
      <c r="B30">
        <v>0.20331299999999999</v>
      </c>
      <c r="C30">
        <v>7.2944999999999996E-2</v>
      </c>
    </row>
    <row r="31" spans="2:3" x14ac:dyDescent="0.25">
      <c r="B31">
        <v>0.172151</v>
      </c>
      <c r="C31">
        <v>6.9307999999999995E-2</v>
      </c>
    </row>
    <row r="32" spans="2:3" x14ac:dyDescent="0.25">
      <c r="B32">
        <v>0.14308899999999999</v>
      </c>
      <c r="C32">
        <v>6.4939999999999998E-2</v>
      </c>
    </row>
    <row r="33" spans="2:3" x14ac:dyDescent="0.25">
      <c r="B33">
        <v>0.116313</v>
      </c>
      <c r="C33">
        <v>5.9916999999999998E-2</v>
      </c>
    </row>
    <row r="34" spans="2:3" x14ac:dyDescent="0.25">
      <c r="B34">
        <v>9.1995999999999994E-2</v>
      </c>
      <c r="C34">
        <v>5.4324999999999998E-2</v>
      </c>
    </row>
    <row r="35" spans="2:3" x14ac:dyDescent="0.25">
      <c r="B35">
        <v>7.0289000000000004E-2</v>
      </c>
      <c r="C35">
        <v>4.8257000000000001E-2</v>
      </c>
    </row>
    <row r="36" spans="2:3" x14ac:dyDescent="0.25">
      <c r="B36">
        <v>5.1324000000000002E-2</v>
      </c>
      <c r="C36">
        <v>4.1807999999999998E-2</v>
      </c>
    </row>
    <row r="37" spans="2:3" x14ac:dyDescent="0.25">
      <c r="B37">
        <v>3.5214000000000002E-2</v>
      </c>
      <c r="C37">
        <v>3.5076000000000003E-2</v>
      </c>
    </row>
    <row r="38" spans="2:3" x14ac:dyDescent="0.25">
      <c r="B38">
        <v>2.2051000000000001E-2</v>
      </c>
      <c r="C38">
        <v>2.8152E-2</v>
      </c>
    </row>
    <row r="39" spans="2:3" x14ac:dyDescent="0.25">
      <c r="B39">
        <v>1.1906999999999999E-2</v>
      </c>
      <c r="C39">
        <v>2.112E-2</v>
      </c>
    </row>
    <row r="40" spans="2:3" x14ac:dyDescent="0.25">
      <c r="B40">
        <v>4.8329999999999996E-3</v>
      </c>
      <c r="C40">
        <v>1.4049000000000001E-2</v>
      </c>
    </row>
    <row r="41" spans="2:3" x14ac:dyDescent="0.25">
      <c r="B41">
        <v>8.5999999999999998E-4</v>
      </c>
      <c r="C41">
        <v>6.9969999999999997E-3</v>
      </c>
    </row>
    <row r="42" spans="2:3" x14ac:dyDescent="0.25">
      <c r="B42">
        <v>0</v>
      </c>
      <c r="C42">
        <v>0</v>
      </c>
    </row>
    <row r="43" spans="2:3" x14ac:dyDescent="0.25">
      <c r="B43">
        <v>2.2230000000000001E-3</v>
      </c>
      <c r="C43">
        <v>-6.6889999999999996E-3</v>
      </c>
    </row>
    <row r="44" spans="2:3" x14ac:dyDescent="0.25">
      <c r="B44">
        <v>7.4790000000000004E-3</v>
      </c>
      <c r="C44">
        <v>-1.2828000000000001E-2</v>
      </c>
    </row>
    <row r="45" spans="2:3" x14ac:dyDescent="0.25">
      <c r="B45">
        <v>1.5723000000000001E-2</v>
      </c>
      <c r="C45">
        <v>-1.8404E-2</v>
      </c>
    </row>
    <row r="46" spans="2:3" x14ac:dyDescent="0.25">
      <c r="B46">
        <v>2.6891999999999999E-2</v>
      </c>
      <c r="C46">
        <v>-2.3408000000000002E-2</v>
      </c>
    </row>
    <row r="47" spans="2:3" x14ac:dyDescent="0.25">
      <c r="B47">
        <v>4.0905999999999998E-2</v>
      </c>
      <c r="C47">
        <v>-2.7826E-2</v>
      </c>
    </row>
    <row r="48" spans="2:3" x14ac:dyDescent="0.25">
      <c r="B48">
        <v>5.7668999999999998E-2</v>
      </c>
      <c r="C48">
        <v>-3.1650999999999999E-2</v>
      </c>
    </row>
    <row r="49" spans="2:3" x14ac:dyDescent="0.25">
      <c r="B49">
        <v>7.7071000000000001E-2</v>
      </c>
      <c r="C49">
        <v>-3.4877999999999999E-2</v>
      </c>
    </row>
    <row r="50" spans="2:3" x14ac:dyDescent="0.25">
      <c r="B50">
        <v>9.8987000000000006E-2</v>
      </c>
      <c r="C50">
        <v>-3.7506999999999999E-2</v>
      </c>
    </row>
    <row r="51" spans="2:3" x14ac:dyDescent="0.25">
      <c r="B51">
        <v>0.123281</v>
      </c>
      <c r="C51">
        <v>-3.9545999999999998E-2</v>
      </c>
    </row>
    <row r="52" spans="2:3" x14ac:dyDescent="0.25">
      <c r="B52">
        <v>0.14980499999999999</v>
      </c>
      <c r="C52">
        <v>-4.1012E-2</v>
      </c>
    </row>
    <row r="53" spans="2:3" x14ac:dyDescent="0.25">
      <c r="B53">
        <v>0.178401</v>
      </c>
      <c r="C53">
        <v>-4.1932999999999998E-2</v>
      </c>
    </row>
    <row r="54" spans="2:3" x14ac:dyDescent="0.25">
      <c r="B54">
        <v>0.208902</v>
      </c>
      <c r="C54">
        <v>-4.2342999999999999E-2</v>
      </c>
    </row>
    <row r="55" spans="2:3" x14ac:dyDescent="0.25">
      <c r="B55">
        <v>0.24113100000000001</v>
      </c>
      <c r="C55">
        <v>-4.2290000000000001E-2</v>
      </c>
    </row>
    <row r="56" spans="2:3" x14ac:dyDescent="0.25">
      <c r="B56">
        <v>0.27490399999999998</v>
      </c>
      <c r="C56">
        <v>-4.1827000000000003E-2</v>
      </c>
    </row>
    <row r="57" spans="2:3" x14ac:dyDescent="0.25">
      <c r="B57">
        <v>0.31002800000000003</v>
      </c>
      <c r="C57">
        <v>-4.1015999999999997E-2</v>
      </c>
    </row>
    <row r="58" spans="2:3" x14ac:dyDescent="0.25">
      <c r="B58">
        <v>0.34630300000000003</v>
      </c>
      <c r="C58">
        <v>-3.9923E-2</v>
      </c>
    </row>
    <row r="59" spans="2:3" x14ac:dyDescent="0.25">
      <c r="B59">
        <v>0.38352199999999997</v>
      </c>
      <c r="C59">
        <v>-3.8616999999999999E-2</v>
      </c>
    </row>
    <row r="60" spans="2:3" x14ac:dyDescent="0.25">
      <c r="B60">
        <v>0.42164499999999999</v>
      </c>
      <c r="C60">
        <v>-3.7134E-2</v>
      </c>
    </row>
    <row r="61" spans="2:3" x14ac:dyDescent="0.25">
      <c r="B61">
        <v>0.46039799999999997</v>
      </c>
      <c r="C61">
        <v>-3.5388000000000003E-2</v>
      </c>
    </row>
    <row r="62" spans="2:3" x14ac:dyDescent="0.25">
      <c r="B62">
        <v>0.499413</v>
      </c>
      <c r="C62">
        <v>-3.3413999999999999E-2</v>
      </c>
    </row>
    <row r="63" spans="2:3" x14ac:dyDescent="0.25">
      <c r="B63">
        <v>0.53845299999999996</v>
      </c>
      <c r="C63">
        <v>-3.1267000000000003E-2</v>
      </c>
    </row>
    <row r="64" spans="2:3" x14ac:dyDescent="0.25">
      <c r="B64">
        <v>0.57728199999999996</v>
      </c>
      <c r="C64">
        <v>-2.8996999999999998E-2</v>
      </c>
    </row>
    <row r="65" spans="2:3" x14ac:dyDescent="0.25">
      <c r="B65">
        <v>0.61566200000000004</v>
      </c>
      <c r="C65">
        <v>-2.6651000000000001E-2</v>
      </c>
    </row>
    <row r="66" spans="2:3" x14ac:dyDescent="0.25">
      <c r="B66">
        <v>0.65335799999999999</v>
      </c>
      <c r="C66">
        <v>-2.4268999999999999E-2</v>
      </c>
    </row>
    <row r="67" spans="2:3" x14ac:dyDescent="0.25">
      <c r="B67">
        <v>0.69013899999999995</v>
      </c>
      <c r="C67">
        <v>-2.1884000000000001E-2</v>
      </c>
    </row>
    <row r="68" spans="2:3" x14ac:dyDescent="0.25">
      <c r="B68">
        <v>0.72577499999999995</v>
      </c>
      <c r="C68">
        <v>-1.9529000000000001E-2</v>
      </c>
    </row>
    <row r="69" spans="2:3" x14ac:dyDescent="0.25">
      <c r="B69">
        <v>0.760046</v>
      </c>
      <c r="C69">
        <v>-1.7226000000000002E-2</v>
      </c>
    </row>
    <row r="70" spans="2:3" x14ac:dyDescent="0.25">
      <c r="B70">
        <v>0.79273800000000005</v>
      </c>
      <c r="C70">
        <v>-1.4999E-2</v>
      </c>
    </row>
    <row r="71" spans="2:3" x14ac:dyDescent="0.25">
      <c r="B71">
        <v>0.82364599999999999</v>
      </c>
      <c r="C71">
        <v>-1.2865E-2</v>
      </c>
    </row>
    <row r="72" spans="2:3" x14ac:dyDescent="0.25">
      <c r="B72">
        <v>0.85257499999999997</v>
      </c>
      <c r="C72">
        <v>-1.0841999999999999E-2</v>
      </c>
    </row>
    <row r="73" spans="2:3" x14ac:dyDescent="0.25">
      <c r="B73">
        <v>0.87934199999999996</v>
      </c>
      <c r="C73">
        <v>-8.9460000000000008E-3</v>
      </c>
    </row>
    <row r="74" spans="2:3" x14ac:dyDescent="0.25">
      <c r="B74">
        <v>0.90377700000000005</v>
      </c>
      <c r="C74">
        <v>-7.1910000000000003E-3</v>
      </c>
    </row>
    <row r="75" spans="2:3" x14ac:dyDescent="0.25">
      <c r="B75">
        <v>0.92572299999999996</v>
      </c>
      <c r="C75">
        <v>-5.594E-3</v>
      </c>
    </row>
    <row r="76" spans="2:3" x14ac:dyDescent="0.25">
      <c r="B76">
        <v>0.94503999999999999</v>
      </c>
      <c r="C76">
        <v>-4.169E-3</v>
      </c>
    </row>
    <row r="77" spans="2:3" x14ac:dyDescent="0.25">
      <c r="B77">
        <v>0.96160299999999999</v>
      </c>
      <c r="C77">
        <v>-2.931E-3</v>
      </c>
    </row>
    <row r="78" spans="2:3" x14ac:dyDescent="0.25">
      <c r="B78">
        <v>0.97530499999999998</v>
      </c>
      <c r="C78">
        <v>-1.8959999999999999E-3</v>
      </c>
    </row>
    <row r="79" spans="2:3" x14ac:dyDescent="0.25">
      <c r="B79">
        <v>0.98605600000000004</v>
      </c>
      <c r="C79">
        <v>-1.0759999999999999E-3</v>
      </c>
    </row>
    <row r="80" spans="2:3" x14ac:dyDescent="0.25">
      <c r="B80">
        <v>0.99378500000000003</v>
      </c>
      <c r="C80">
        <v>-4.8099999999999998E-4</v>
      </c>
    </row>
    <row r="81" spans="2:3" x14ac:dyDescent="0.25">
      <c r="B81">
        <v>0.998444</v>
      </c>
      <c r="C81">
        <v>-1.21E-4</v>
      </c>
    </row>
    <row r="82" spans="2:3" x14ac:dyDescent="0.25">
      <c r="B82">
        <v>1</v>
      </c>
      <c r="C8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workbookViewId="0">
      <selection activeCell="B20" sqref="B20:C36"/>
    </sheetView>
  </sheetViews>
  <sheetFormatPr defaultRowHeight="15" x14ac:dyDescent="0.25"/>
  <sheetData>
    <row r="1" spans="1:3" x14ac:dyDescent="0.25">
      <c r="A1" s="13" t="s">
        <v>43</v>
      </c>
    </row>
    <row r="2" spans="1:3" x14ac:dyDescent="0.25">
      <c r="B2" s="13">
        <v>1</v>
      </c>
      <c r="C2">
        <v>1.6000000000000001E-3</v>
      </c>
    </row>
    <row r="3" spans="1:3" x14ac:dyDescent="0.25">
      <c r="B3" s="13">
        <v>0.95</v>
      </c>
      <c r="C3">
        <v>1.12E-2</v>
      </c>
    </row>
    <row r="4" spans="1:3" x14ac:dyDescent="0.25">
      <c r="B4" s="13">
        <v>0.9</v>
      </c>
      <c r="C4">
        <v>2.0400000000000001E-2</v>
      </c>
    </row>
    <row r="5" spans="1:3" x14ac:dyDescent="0.25">
      <c r="B5" s="13">
        <v>0.8</v>
      </c>
      <c r="C5">
        <v>3.73E-2</v>
      </c>
    </row>
    <row r="6" spans="1:3" x14ac:dyDescent="0.25">
      <c r="B6" s="13">
        <v>0.7</v>
      </c>
      <c r="C6">
        <v>5.2499999999999998E-2</v>
      </c>
    </row>
    <row r="7" spans="1:3" x14ac:dyDescent="0.25">
      <c r="B7" s="13">
        <v>0.6</v>
      </c>
      <c r="C7">
        <v>6.6100000000000006E-2</v>
      </c>
    </row>
    <row r="8" spans="1:3" x14ac:dyDescent="0.25">
      <c r="B8" s="13">
        <v>0.5</v>
      </c>
      <c r="C8">
        <v>7.7399999999999997E-2</v>
      </c>
    </row>
    <row r="9" spans="1:3" x14ac:dyDescent="0.25">
      <c r="B9" s="13">
        <v>0.4</v>
      </c>
      <c r="C9">
        <v>8.5900000000000004E-2</v>
      </c>
    </row>
    <row r="10" spans="1:3" x14ac:dyDescent="0.25">
      <c r="B10" s="13">
        <v>0.3</v>
      </c>
      <c r="C10">
        <v>9.0499999999999997E-2</v>
      </c>
    </row>
    <row r="11" spans="1:3" x14ac:dyDescent="0.25">
      <c r="B11" s="13">
        <v>0.25</v>
      </c>
      <c r="C11">
        <v>9.0800000000000006E-2</v>
      </c>
    </row>
    <row r="12" spans="1:3" x14ac:dyDescent="0.25">
      <c r="B12" s="13">
        <v>0.2</v>
      </c>
      <c r="C12">
        <v>8.9200000000000002E-2</v>
      </c>
    </row>
    <row r="13" spans="1:3" x14ac:dyDescent="0.25">
      <c r="B13" s="13">
        <v>0.15</v>
      </c>
      <c r="C13">
        <v>8.5199999999999998E-2</v>
      </c>
    </row>
    <row r="14" spans="1:3" x14ac:dyDescent="0.25">
      <c r="B14" s="13">
        <v>0.1</v>
      </c>
      <c r="C14">
        <v>7.6399999999999996E-2</v>
      </c>
    </row>
    <row r="15" spans="1:3" x14ac:dyDescent="0.25">
      <c r="B15" s="13">
        <v>7.4999999999999997E-2</v>
      </c>
      <c r="C15">
        <v>6.9000000000000006E-2</v>
      </c>
    </row>
    <row r="16" spans="1:3" x14ac:dyDescent="0.25">
      <c r="B16" s="13">
        <v>0.05</v>
      </c>
      <c r="C16">
        <v>5.8900000000000001E-2</v>
      </c>
    </row>
    <row r="17" spans="2:3" x14ac:dyDescent="0.25">
      <c r="B17" s="13">
        <v>2.5000000000000001E-2</v>
      </c>
      <c r="C17">
        <v>4.4400000000000002E-2</v>
      </c>
    </row>
    <row r="18" spans="2:3" x14ac:dyDescent="0.25">
      <c r="B18" s="13">
        <v>1.2500000000000001E-2</v>
      </c>
      <c r="C18">
        <v>3.3399999999999999E-2</v>
      </c>
    </row>
    <row r="19" spans="2:3" x14ac:dyDescent="0.25">
      <c r="B19" s="13">
        <v>0</v>
      </c>
      <c r="C19">
        <v>0</v>
      </c>
    </row>
    <row r="20" spans="2:3" x14ac:dyDescent="0.25">
      <c r="B20" s="13"/>
    </row>
    <row r="21" spans="2:3" x14ac:dyDescent="0.25">
      <c r="B21" s="13"/>
    </row>
    <row r="22" spans="2:3" x14ac:dyDescent="0.25">
      <c r="B22" s="13"/>
    </row>
    <row r="23" spans="2:3" x14ac:dyDescent="0.25">
      <c r="B23" s="13"/>
    </row>
    <row r="24" spans="2:3" x14ac:dyDescent="0.25">
      <c r="B24" s="13"/>
    </row>
    <row r="25" spans="2:3" x14ac:dyDescent="0.25">
      <c r="B25" s="13"/>
    </row>
    <row r="26" spans="2:3" x14ac:dyDescent="0.25">
      <c r="B26" s="13"/>
    </row>
    <row r="27" spans="2:3" x14ac:dyDescent="0.25">
      <c r="B27" s="13"/>
    </row>
    <row r="28" spans="2:3" x14ac:dyDescent="0.25">
      <c r="B28" s="13"/>
    </row>
    <row r="29" spans="2:3" x14ac:dyDescent="0.25">
      <c r="B29" s="13"/>
    </row>
    <row r="30" spans="2:3" x14ac:dyDescent="0.25">
      <c r="B30" s="13"/>
    </row>
    <row r="31" spans="2:3" x14ac:dyDescent="0.25">
      <c r="B31" s="13"/>
    </row>
    <row r="32" spans="2:3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ht="15.75" x14ac:dyDescent="0.3">
      <c r="B36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E7" sqref="E7"/>
    </sheetView>
  </sheetViews>
  <sheetFormatPr defaultRowHeight="15" x14ac:dyDescent="0.25"/>
  <sheetData>
    <row r="1" spans="1:3" x14ac:dyDescent="0.25">
      <c r="A1" s="13" t="s">
        <v>43</v>
      </c>
    </row>
    <row r="2" spans="1:3" x14ac:dyDescent="0.25">
      <c r="B2" s="13">
        <v>0</v>
      </c>
      <c r="C2">
        <v>0</v>
      </c>
    </row>
    <row r="3" spans="1:3" x14ac:dyDescent="0.25">
      <c r="B3" s="13">
        <v>1.2500000000000001E-2</v>
      </c>
      <c r="C3">
        <v>-1.54E-2</v>
      </c>
    </row>
    <row r="4" spans="1:3" x14ac:dyDescent="0.25">
      <c r="B4" s="13">
        <v>2.5000000000000001E-2</v>
      </c>
      <c r="C4">
        <v>-2.2499999999999999E-2</v>
      </c>
    </row>
    <row r="5" spans="1:3" x14ac:dyDescent="0.25">
      <c r="B5" s="13">
        <v>0.05</v>
      </c>
      <c r="C5">
        <v>-3.04E-2</v>
      </c>
    </row>
    <row r="6" spans="1:3" x14ac:dyDescent="0.25">
      <c r="B6" s="13">
        <v>7.4999999999999997E-2</v>
      </c>
      <c r="C6">
        <v>-3.61E-2</v>
      </c>
    </row>
    <row r="7" spans="1:3" x14ac:dyDescent="0.25">
      <c r="B7" s="13">
        <v>0.1</v>
      </c>
      <c r="C7">
        <v>-4.0899999999999999E-2</v>
      </c>
    </row>
    <row r="8" spans="1:3" x14ac:dyDescent="0.25">
      <c r="B8" s="13">
        <v>0.15</v>
      </c>
      <c r="C8">
        <v>-4.8399999999999999E-2</v>
      </c>
    </row>
    <row r="9" spans="1:3" x14ac:dyDescent="0.25">
      <c r="B9" s="13">
        <v>0.2</v>
      </c>
      <c r="C9">
        <v>-5.4100000000000002E-2</v>
      </c>
    </row>
    <row r="10" spans="1:3" x14ac:dyDescent="0.25">
      <c r="B10" s="13">
        <v>0.25</v>
      </c>
      <c r="C10">
        <v>-5.7799999999999997E-2</v>
      </c>
    </row>
    <row r="11" spans="1:3" x14ac:dyDescent="0.25">
      <c r="B11" s="13">
        <v>0.3</v>
      </c>
      <c r="C11">
        <v>-5.96E-2</v>
      </c>
    </row>
    <row r="12" spans="1:3" x14ac:dyDescent="0.25">
      <c r="B12" s="13">
        <v>0.4</v>
      </c>
      <c r="C12">
        <v>-5.9200000000000003E-2</v>
      </c>
    </row>
    <row r="13" spans="1:3" x14ac:dyDescent="0.25">
      <c r="B13" s="13">
        <v>0.5</v>
      </c>
      <c r="C13">
        <v>-5.5E-2</v>
      </c>
    </row>
    <row r="14" spans="1:3" x14ac:dyDescent="0.25">
      <c r="B14" s="13">
        <v>0.6</v>
      </c>
      <c r="C14">
        <v>-4.8099999999999997E-2</v>
      </c>
    </row>
    <row r="15" spans="1:3" x14ac:dyDescent="0.25">
      <c r="B15" s="13">
        <v>0.7</v>
      </c>
      <c r="C15">
        <v>-3.9100000000000003E-2</v>
      </c>
    </row>
    <row r="16" spans="1:3" x14ac:dyDescent="0.25">
      <c r="B16" s="13">
        <v>0.8</v>
      </c>
      <c r="C16">
        <v>-2.8299999999999999E-2</v>
      </c>
    </row>
    <row r="17" spans="2:3" x14ac:dyDescent="0.25">
      <c r="B17" s="13">
        <v>0.9</v>
      </c>
      <c r="C17">
        <v>-1.5900000000000001E-2</v>
      </c>
    </row>
    <row r="18" spans="2:3" x14ac:dyDescent="0.25">
      <c r="B18" s="13">
        <v>0.95</v>
      </c>
      <c r="C18">
        <v>-8.9999999999999993E-3</v>
      </c>
    </row>
    <row r="19" spans="2:3" ht="15.75" x14ac:dyDescent="0.3">
      <c r="B19" s="14">
        <v>1</v>
      </c>
      <c r="C19">
        <v>-1.6000000000000001E-3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1"/>
  <sheetViews>
    <sheetView topLeftCell="A13" workbookViewId="0">
      <selection activeCell="I39" sqref="I39"/>
    </sheetView>
  </sheetViews>
  <sheetFormatPr defaultRowHeight="15" x14ac:dyDescent="0.25"/>
  <sheetData>
    <row r="1" spans="1:3" x14ac:dyDescent="0.25">
      <c r="A1" s="15" t="s">
        <v>44</v>
      </c>
    </row>
    <row r="2" spans="1:3" x14ac:dyDescent="0.25">
      <c r="A2" s="15"/>
      <c r="B2">
        <v>1.000021</v>
      </c>
      <c r="C2">
        <v>9.4499999999999998E-4</v>
      </c>
    </row>
    <row r="3" spans="1:3" x14ac:dyDescent="0.25">
      <c r="A3" s="15"/>
      <c r="B3">
        <v>0.99848300000000001</v>
      </c>
      <c r="C3">
        <v>1.1410000000000001E-3</v>
      </c>
    </row>
    <row r="4" spans="1:3" x14ac:dyDescent="0.25">
      <c r="A4" s="15"/>
      <c r="B4">
        <v>0.99387899999999996</v>
      </c>
      <c r="C4">
        <v>1.7260000000000001E-3</v>
      </c>
    </row>
    <row r="5" spans="1:3" x14ac:dyDescent="0.25">
      <c r="A5" s="15"/>
      <c r="B5">
        <v>0.98623799999999995</v>
      </c>
      <c r="C5">
        <v>2.6909999999999998E-3</v>
      </c>
    </row>
    <row r="6" spans="1:3" x14ac:dyDescent="0.25">
      <c r="A6" s="15"/>
      <c r="B6">
        <v>0.97560500000000006</v>
      </c>
      <c r="C6">
        <v>4.0210000000000003E-3</v>
      </c>
    </row>
    <row r="7" spans="1:3" x14ac:dyDescent="0.25">
      <c r="A7" s="15"/>
      <c r="B7">
        <v>0.96204699999999999</v>
      </c>
      <c r="C7">
        <v>5.6979999999999999E-3</v>
      </c>
    </row>
    <row r="8" spans="1:3" x14ac:dyDescent="0.25">
      <c r="A8" s="15"/>
      <c r="B8">
        <v>0.94564700000000002</v>
      </c>
      <c r="C8">
        <v>7.6949999999999996E-3</v>
      </c>
    </row>
    <row r="9" spans="1:3" x14ac:dyDescent="0.25">
      <c r="A9" s="15"/>
      <c r="B9">
        <v>0.92650500000000002</v>
      </c>
      <c r="C9">
        <v>9.9869999999999994E-3</v>
      </c>
    </row>
    <row r="10" spans="1:3" x14ac:dyDescent="0.25">
      <c r="A10" s="15"/>
      <c r="B10">
        <v>0.90473899999999996</v>
      </c>
      <c r="C10">
        <v>1.2541999999999999E-2</v>
      </c>
    </row>
    <row r="11" spans="1:3" x14ac:dyDescent="0.25">
      <c r="A11" s="15"/>
      <c r="B11">
        <v>0.88048300000000002</v>
      </c>
      <c r="C11">
        <v>1.5328E-2</v>
      </c>
    </row>
    <row r="12" spans="1:3" x14ac:dyDescent="0.25">
      <c r="A12" s="15"/>
      <c r="B12">
        <v>0.85388600000000003</v>
      </c>
      <c r="C12">
        <v>1.8311000000000001E-2</v>
      </c>
    </row>
    <row r="13" spans="1:3" x14ac:dyDescent="0.25">
      <c r="A13" s="15"/>
      <c r="B13">
        <v>0.82511199999999996</v>
      </c>
      <c r="C13">
        <v>2.1454999999999998E-2</v>
      </c>
    </row>
    <row r="14" spans="1:3" x14ac:dyDescent="0.25">
      <c r="A14" s="15"/>
      <c r="B14">
        <v>0.79433799999999999</v>
      </c>
      <c r="C14">
        <v>2.4726000000000001E-2</v>
      </c>
    </row>
    <row r="15" spans="1:3" x14ac:dyDescent="0.25">
      <c r="A15" s="15"/>
      <c r="B15">
        <v>0.76175300000000001</v>
      </c>
      <c r="C15">
        <v>2.8084999999999999E-2</v>
      </c>
    </row>
    <row r="16" spans="1:3" x14ac:dyDescent="0.25">
      <c r="A16" s="15"/>
      <c r="B16">
        <v>0.72755800000000004</v>
      </c>
      <c r="C16">
        <v>3.1495000000000002E-2</v>
      </c>
    </row>
    <row r="17" spans="1:3" x14ac:dyDescent="0.25">
      <c r="A17" s="15"/>
      <c r="B17">
        <v>0.69196199999999997</v>
      </c>
      <c r="C17">
        <v>3.4916999999999997E-2</v>
      </c>
    </row>
    <row r="18" spans="1:3" x14ac:dyDescent="0.25">
      <c r="A18" s="15"/>
      <c r="B18">
        <v>0.65518600000000005</v>
      </c>
      <c r="C18">
        <v>3.8309999999999997E-2</v>
      </c>
    </row>
    <row r="19" spans="1:3" x14ac:dyDescent="0.25">
      <c r="A19" s="15"/>
      <c r="B19">
        <v>0.61745499999999998</v>
      </c>
      <c r="C19">
        <v>4.1633999999999997E-2</v>
      </c>
    </row>
    <row r="20" spans="1:3" x14ac:dyDescent="0.25">
      <c r="A20" s="15"/>
      <c r="B20">
        <v>0.57900200000000002</v>
      </c>
      <c r="C20">
        <v>4.4843000000000001E-2</v>
      </c>
    </row>
    <row r="21" spans="1:3" x14ac:dyDescent="0.25">
      <c r="A21" s="15"/>
      <c r="B21">
        <v>0.54006200000000004</v>
      </c>
      <c r="C21">
        <v>4.7892999999999998E-2</v>
      </c>
    </row>
    <row r="22" spans="1:3" x14ac:dyDescent="0.25">
      <c r="A22" s="15"/>
      <c r="B22">
        <v>0.50087700000000002</v>
      </c>
      <c r="C22">
        <v>5.0736999999999997E-2</v>
      </c>
    </row>
    <row r="23" spans="1:3" x14ac:dyDescent="0.25">
      <c r="A23" s="15"/>
      <c r="B23">
        <v>0.46168500000000001</v>
      </c>
      <c r="C23">
        <v>5.3329000000000001E-2</v>
      </c>
    </row>
    <row r="24" spans="1:3" x14ac:dyDescent="0.25">
      <c r="A24" s="15"/>
      <c r="B24">
        <v>0.42272900000000002</v>
      </c>
      <c r="C24">
        <v>5.5620000000000003E-2</v>
      </c>
    </row>
    <row r="25" spans="1:3" x14ac:dyDescent="0.25">
      <c r="A25" s="15"/>
      <c r="B25">
        <v>0.38424799999999998</v>
      </c>
      <c r="C25">
        <v>5.7565999999999999E-2</v>
      </c>
    </row>
    <row r="26" spans="1:3" x14ac:dyDescent="0.25">
      <c r="A26" s="15"/>
      <c r="B26">
        <v>0.34647800000000001</v>
      </c>
      <c r="C26">
        <v>5.9124000000000003E-2</v>
      </c>
    </row>
    <row r="27" spans="1:3" x14ac:dyDescent="0.25">
      <c r="A27" s="15"/>
      <c r="B27">
        <v>0.30965199999999998</v>
      </c>
      <c r="C27">
        <v>6.0255999999999997E-2</v>
      </c>
    </row>
    <row r="28" spans="1:3" x14ac:dyDescent="0.25">
      <c r="A28" s="15"/>
      <c r="B28">
        <v>0.27399600000000002</v>
      </c>
      <c r="C28">
        <v>6.0929999999999998E-2</v>
      </c>
    </row>
    <row r="29" spans="1:3" x14ac:dyDescent="0.25">
      <c r="A29" s="15"/>
      <c r="B29">
        <v>0.239729</v>
      </c>
      <c r="C29">
        <v>6.1119E-2</v>
      </c>
    </row>
    <row r="30" spans="1:3" x14ac:dyDescent="0.25">
      <c r="A30" s="15"/>
      <c r="B30">
        <v>0.207063</v>
      </c>
      <c r="C30">
        <v>6.0807E-2</v>
      </c>
    </row>
    <row r="31" spans="1:3" x14ac:dyDescent="0.25">
      <c r="A31" s="15"/>
      <c r="B31">
        <v>0.175952</v>
      </c>
      <c r="C31">
        <v>5.9936000000000003E-2</v>
      </c>
    </row>
    <row r="32" spans="1:3" x14ac:dyDescent="0.25">
      <c r="A32" s="15"/>
      <c r="B32">
        <v>0.14632800000000001</v>
      </c>
      <c r="C32">
        <v>5.8194000000000003E-2</v>
      </c>
    </row>
    <row r="33" spans="1:3" x14ac:dyDescent="0.25">
      <c r="A33" s="15"/>
      <c r="B33">
        <v>0.11858299999999999</v>
      </c>
      <c r="C33">
        <v>5.5305E-2</v>
      </c>
    </row>
    <row r="34" spans="1:3" x14ac:dyDescent="0.25">
      <c r="A34" s="15"/>
      <c r="B34">
        <v>9.3104999999999993E-2</v>
      </c>
      <c r="C34">
        <v>5.117E-2</v>
      </c>
    </row>
    <row r="35" spans="1:3" x14ac:dyDescent="0.25">
      <c r="A35" s="15"/>
      <c r="B35">
        <v>7.0250000000000007E-2</v>
      </c>
      <c r="C35">
        <v>4.5862E-2</v>
      </c>
    </row>
    <row r="36" spans="1:3" x14ac:dyDescent="0.25">
      <c r="A36" s="15"/>
      <c r="B36">
        <v>5.0323E-2</v>
      </c>
      <c r="C36">
        <v>3.9591000000000001E-2</v>
      </c>
    </row>
    <row r="37" spans="1:3" x14ac:dyDescent="0.25">
      <c r="A37" s="15"/>
      <c r="B37">
        <v>3.3556999999999997E-2</v>
      </c>
      <c r="C37">
        <v>3.2670999999999999E-2</v>
      </c>
    </row>
    <row r="38" spans="1:3" x14ac:dyDescent="0.25">
      <c r="A38" s="15"/>
      <c r="B38">
        <v>2.0105000000000001E-2</v>
      </c>
      <c r="C38">
        <v>2.546E-2</v>
      </c>
    </row>
    <row r="39" spans="1:3" x14ac:dyDescent="0.25">
      <c r="A39" s="15"/>
      <c r="B39">
        <v>1.0042000000000001E-2</v>
      </c>
      <c r="C39">
        <v>1.8318000000000001E-2</v>
      </c>
    </row>
    <row r="40" spans="1:3" x14ac:dyDescent="0.25">
      <c r="A40" s="15"/>
      <c r="B40">
        <v>3.3760000000000001E-3</v>
      </c>
      <c r="C40">
        <v>1.1556E-2</v>
      </c>
    </row>
    <row r="41" spans="1:3" x14ac:dyDescent="0.25">
      <c r="A41" s="15"/>
      <c r="B41">
        <v>0</v>
      </c>
      <c r="C41">
        <v>0</v>
      </c>
    </row>
    <row r="42" spans="1:3" x14ac:dyDescent="0.25">
      <c r="A42" s="15"/>
    </row>
    <row r="43" spans="1:3" x14ac:dyDescent="0.25">
      <c r="A43" s="15"/>
    </row>
    <row r="44" spans="1:3" x14ac:dyDescent="0.25">
      <c r="A44" s="15"/>
    </row>
    <row r="45" spans="1:3" x14ac:dyDescent="0.25">
      <c r="A45" s="15"/>
    </row>
    <row r="46" spans="1:3" x14ac:dyDescent="0.25">
      <c r="A46" s="15"/>
    </row>
    <row r="47" spans="1:3" x14ac:dyDescent="0.25">
      <c r="A47" s="15"/>
    </row>
    <row r="48" spans="1:3" x14ac:dyDescent="0.25">
      <c r="A48" s="15"/>
    </row>
    <row r="49" spans="1:1" x14ac:dyDescent="0.25">
      <c r="A49" s="15"/>
    </row>
    <row r="50" spans="1:1" x14ac:dyDescent="0.25">
      <c r="A50" s="15"/>
    </row>
    <row r="51" spans="1:1" x14ac:dyDescent="0.25">
      <c r="A51" s="15"/>
    </row>
    <row r="52" spans="1:1" x14ac:dyDescent="0.25">
      <c r="A52" s="15"/>
    </row>
    <row r="53" spans="1:1" x14ac:dyDescent="0.25">
      <c r="A53" s="15"/>
    </row>
    <row r="54" spans="1:1" x14ac:dyDescent="0.25">
      <c r="A54" s="15"/>
    </row>
    <row r="55" spans="1:1" x14ac:dyDescent="0.25">
      <c r="A55" s="15"/>
    </row>
    <row r="56" spans="1:1" x14ac:dyDescent="0.25">
      <c r="A56" s="15"/>
    </row>
    <row r="57" spans="1:1" x14ac:dyDescent="0.25">
      <c r="A57" s="15"/>
    </row>
    <row r="58" spans="1:1" x14ac:dyDescent="0.25">
      <c r="A58" s="15"/>
    </row>
    <row r="59" spans="1:1" x14ac:dyDescent="0.25">
      <c r="A59" s="15"/>
    </row>
    <row r="60" spans="1:1" x14ac:dyDescent="0.25">
      <c r="A60" s="15"/>
    </row>
    <row r="61" spans="1:1" x14ac:dyDescent="0.25">
      <c r="A61" s="15"/>
    </row>
    <row r="62" spans="1:1" x14ac:dyDescent="0.25">
      <c r="A62" s="15"/>
    </row>
    <row r="63" spans="1:1" x14ac:dyDescent="0.25">
      <c r="A63" s="15"/>
    </row>
    <row r="64" spans="1:1" x14ac:dyDescent="0.25">
      <c r="A64" s="15"/>
    </row>
    <row r="65" spans="1:1" x14ac:dyDescent="0.25">
      <c r="A65" s="15"/>
    </row>
    <row r="66" spans="1:1" x14ac:dyDescent="0.25">
      <c r="A66" s="15"/>
    </row>
    <row r="67" spans="1:1" x14ac:dyDescent="0.25">
      <c r="A67" s="15"/>
    </row>
    <row r="68" spans="1:1" x14ac:dyDescent="0.25">
      <c r="A68" s="15"/>
    </row>
    <row r="69" spans="1:1" x14ac:dyDescent="0.25">
      <c r="A69" s="15"/>
    </row>
    <row r="70" spans="1:1" x14ac:dyDescent="0.25">
      <c r="A70" s="15"/>
    </row>
    <row r="71" spans="1:1" x14ac:dyDescent="0.25">
      <c r="A71" s="15"/>
    </row>
    <row r="72" spans="1:1" x14ac:dyDescent="0.25">
      <c r="A72" s="15"/>
    </row>
    <row r="73" spans="1:1" x14ac:dyDescent="0.25">
      <c r="A73" s="15"/>
    </row>
    <row r="74" spans="1:1" x14ac:dyDescent="0.25">
      <c r="A74" s="15"/>
    </row>
    <row r="75" spans="1:1" x14ac:dyDescent="0.25">
      <c r="A75" s="15"/>
    </row>
    <row r="76" spans="1:1" x14ac:dyDescent="0.25">
      <c r="A76" s="15"/>
    </row>
    <row r="77" spans="1:1" x14ac:dyDescent="0.25">
      <c r="A77" s="15"/>
    </row>
    <row r="78" spans="1:1" x14ac:dyDescent="0.25">
      <c r="A78" s="15"/>
    </row>
    <row r="79" spans="1:1" x14ac:dyDescent="0.25">
      <c r="A79" s="15"/>
    </row>
    <row r="80" spans="1:1" x14ac:dyDescent="0.25">
      <c r="A80" s="15"/>
    </row>
    <row r="81" spans="1:1" x14ac:dyDescent="0.25">
      <c r="A81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2"/>
  <sheetViews>
    <sheetView workbookViewId="0">
      <selection activeCell="E13" sqref="E13"/>
    </sheetView>
  </sheetViews>
  <sheetFormatPr defaultRowHeight="15" x14ac:dyDescent="0.25"/>
  <sheetData>
    <row r="1" spans="1:3" x14ac:dyDescent="0.25">
      <c r="A1" s="15" t="s">
        <v>44</v>
      </c>
    </row>
    <row r="2" spans="1:3" x14ac:dyDescent="0.25">
      <c r="A2" s="15"/>
      <c r="B2">
        <v>0</v>
      </c>
      <c r="C2">
        <v>0</v>
      </c>
    </row>
    <row r="3" spans="1:3" x14ac:dyDescent="0.25">
      <c r="A3" s="15"/>
      <c r="B3">
        <v>3.0240000000000002E-3</v>
      </c>
      <c r="C3">
        <v>-4.4730000000000004E-3</v>
      </c>
    </row>
    <row r="4" spans="1:3" x14ac:dyDescent="0.25">
      <c r="A4" s="15"/>
      <c r="B4">
        <v>8.9359999999999995E-3</v>
      </c>
      <c r="C4">
        <v>-7.9209999999999992E-3</v>
      </c>
    </row>
    <row r="5" spans="1:3" x14ac:dyDescent="0.25">
      <c r="A5" s="15"/>
      <c r="B5">
        <v>1.7589E-2</v>
      </c>
      <c r="C5">
        <v>-1.0491E-2</v>
      </c>
    </row>
    <row r="6" spans="1:3" x14ac:dyDescent="0.25">
      <c r="A6" s="15"/>
      <c r="B6">
        <v>2.8839E-2</v>
      </c>
      <c r="C6">
        <v>-1.2385E-2</v>
      </c>
    </row>
    <row r="7" spans="1:3" x14ac:dyDescent="0.25">
      <c r="A7" s="15"/>
      <c r="B7">
        <v>4.2562999999999997E-2</v>
      </c>
      <c r="C7">
        <v>-1.3835E-2</v>
      </c>
    </row>
    <row r="8" spans="1:3" x14ac:dyDescent="0.25">
      <c r="A8" s="15"/>
      <c r="B8">
        <v>5.867E-2</v>
      </c>
      <c r="C8">
        <v>-1.5075E-2</v>
      </c>
    </row>
    <row r="9" spans="1:3" x14ac:dyDescent="0.25">
      <c r="A9" s="15"/>
      <c r="B9">
        <v>7.7109999999999998E-2</v>
      </c>
      <c r="C9">
        <v>-1.6319E-2</v>
      </c>
    </row>
    <row r="10" spans="1:3" x14ac:dyDescent="0.25">
      <c r="A10" s="15"/>
      <c r="B10">
        <v>9.7878000000000007E-2</v>
      </c>
      <c r="C10">
        <v>-1.7738E-2</v>
      </c>
    </row>
    <row r="11" spans="1:3" x14ac:dyDescent="0.25">
      <c r="A11" s="15"/>
      <c r="B11">
        <v>0.12101099999999999</v>
      </c>
      <c r="C11">
        <v>-1.9436999999999999E-2</v>
      </c>
    </row>
    <row r="12" spans="1:3" x14ac:dyDescent="0.25">
      <c r="A12" s="15"/>
      <c r="B12">
        <v>0.146565</v>
      </c>
      <c r="C12">
        <v>-2.1430999999999999E-2</v>
      </c>
    </row>
    <row r="13" spans="1:3" x14ac:dyDescent="0.25">
      <c r="A13" s="15"/>
      <c r="B13">
        <v>0.17460000000000001</v>
      </c>
      <c r="C13">
        <v>-2.3616999999999999E-2</v>
      </c>
    </row>
    <row r="14" spans="1:3" x14ac:dyDescent="0.25">
      <c r="A14" s="15"/>
      <c r="B14">
        <v>0.205152</v>
      </c>
      <c r="C14">
        <v>-2.5742999999999999E-2</v>
      </c>
    </row>
    <row r="15" spans="1:3" x14ac:dyDescent="0.25">
      <c r="A15" s="15"/>
      <c r="B15">
        <v>0.23777200000000001</v>
      </c>
      <c r="C15">
        <v>-2.7497000000000001E-2</v>
      </c>
    </row>
    <row r="16" spans="1:3" x14ac:dyDescent="0.25">
      <c r="A16" s="15"/>
      <c r="B16">
        <v>0.27201399999999998</v>
      </c>
      <c r="C16">
        <v>-2.8819999999999998E-2</v>
      </c>
    </row>
    <row r="17" spans="1:3" x14ac:dyDescent="0.25">
      <c r="A17" s="15"/>
      <c r="B17">
        <v>0.30766500000000002</v>
      </c>
      <c r="C17">
        <v>-2.9721000000000001E-2</v>
      </c>
    </row>
    <row r="18" spans="1:3" x14ac:dyDescent="0.25">
      <c r="A18" s="15"/>
      <c r="B18">
        <v>0.34450500000000001</v>
      </c>
      <c r="C18">
        <v>-3.0216E-2</v>
      </c>
    </row>
    <row r="19" spans="1:3" x14ac:dyDescent="0.25">
      <c r="A19" s="15"/>
      <c r="B19">
        <v>0.38230700000000001</v>
      </c>
      <c r="C19">
        <v>-3.0327E-2</v>
      </c>
    </row>
    <row r="20" spans="1:3" x14ac:dyDescent="0.25">
      <c r="A20" s="15"/>
      <c r="B20">
        <v>0.42083599999999999</v>
      </c>
      <c r="C20">
        <v>-3.0081E-2</v>
      </c>
    </row>
    <row r="21" spans="1:3" x14ac:dyDescent="0.25">
      <c r="A21" s="15"/>
      <c r="B21">
        <v>0.45985599999999999</v>
      </c>
      <c r="C21">
        <v>-2.9512E-2</v>
      </c>
    </row>
    <row r="22" spans="1:3" x14ac:dyDescent="0.25">
      <c r="A22" s="15"/>
      <c r="B22">
        <v>0.49912299999999998</v>
      </c>
      <c r="C22">
        <v>-2.8653999999999999E-2</v>
      </c>
    </row>
    <row r="23" spans="1:3" x14ac:dyDescent="0.25">
      <c r="A23" s="15"/>
      <c r="B23">
        <v>0.53839700000000001</v>
      </c>
      <c r="C23">
        <v>-2.7542000000000001E-2</v>
      </c>
    </row>
    <row r="24" spans="1:3" x14ac:dyDescent="0.25">
      <c r="A24" s="15"/>
      <c r="B24">
        <v>0.57743299999999997</v>
      </c>
      <c r="C24">
        <v>-2.6214000000000001E-2</v>
      </c>
    </row>
    <row r="25" spans="1:3" x14ac:dyDescent="0.25">
      <c r="A25" s="15"/>
      <c r="B25">
        <v>0.61599000000000004</v>
      </c>
      <c r="C25">
        <v>-2.4705000000000001E-2</v>
      </c>
    </row>
    <row r="26" spans="1:3" x14ac:dyDescent="0.25">
      <c r="A26" s="15"/>
      <c r="B26">
        <v>0.65383100000000005</v>
      </c>
      <c r="C26">
        <v>-2.3050999999999999E-2</v>
      </c>
    </row>
    <row r="27" spans="1:3" x14ac:dyDescent="0.25">
      <c r="A27" s="15"/>
      <c r="B27">
        <v>0.69072100000000003</v>
      </c>
      <c r="C27">
        <v>-2.1284000000000001E-2</v>
      </c>
    </row>
    <row r="28" spans="1:3" x14ac:dyDescent="0.25">
      <c r="A28" s="15"/>
      <c r="B28">
        <v>0.726433</v>
      </c>
      <c r="C28">
        <v>-1.9436999999999999E-2</v>
      </c>
    </row>
    <row r="29" spans="1:3" x14ac:dyDescent="0.25">
      <c r="A29" s="15"/>
      <c r="B29">
        <v>0.76074600000000003</v>
      </c>
      <c r="C29">
        <v>-1.754E-2</v>
      </c>
    </row>
    <row r="30" spans="1:3" x14ac:dyDescent="0.25">
      <c r="A30" s="15"/>
      <c r="B30">
        <v>0.79344700000000001</v>
      </c>
      <c r="C30">
        <v>-1.5622E-2</v>
      </c>
    </row>
    <row r="31" spans="1:3" x14ac:dyDescent="0.25">
      <c r="A31" s="15"/>
      <c r="B31">
        <v>0.82433599999999996</v>
      </c>
      <c r="C31">
        <v>-1.3714E-2</v>
      </c>
    </row>
    <row r="32" spans="1:3" x14ac:dyDescent="0.25">
      <c r="A32" s="15"/>
      <c r="B32">
        <v>0.85321999999999998</v>
      </c>
      <c r="C32">
        <v>-1.1842999999999999E-2</v>
      </c>
    </row>
    <row r="33" spans="1:3" x14ac:dyDescent="0.25">
      <c r="A33" s="15"/>
      <c r="B33">
        <v>0.87992300000000001</v>
      </c>
      <c r="C33">
        <v>-1.0037000000000001E-2</v>
      </c>
    </row>
    <row r="34" spans="1:3" x14ac:dyDescent="0.25">
      <c r="A34" s="15"/>
      <c r="B34">
        <v>0.90427800000000003</v>
      </c>
      <c r="C34">
        <v>-8.3239999999999998E-3</v>
      </c>
    </row>
    <row r="35" spans="1:3" x14ac:dyDescent="0.25">
      <c r="A35" s="15"/>
      <c r="B35">
        <v>0.92613500000000004</v>
      </c>
      <c r="C35">
        <v>-6.7330000000000003E-3</v>
      </c>
    </row>
    <row r="36" spans="1:3" x14ac:dyDescent="0.25">
      <c r="A36" s="15"/>
      <c r="B36">
        <v>0.94535999999999998</v>
      </c>
      <c r="C36">
        <v>-5.2880000000000002E-3</v>
      </c>
    </row>
    <row r="37" spans="1:3" x14ac:dyDescent="0.25">
      <c r="A37" s="15"/>
      <c r="B37">
        <v>0.96183300000000005</v>
      </c>
      <c r="C37">
        <v>-4.0169999999999997E-3</v>
      </c>
    </row>
    <row r="38" spans="1:3" x14ac:dyDescent="0.25">
      <c r="A38" s="15"/>
      <c r="B38">
        <v>0.97545099999999996</v>
      </c>
      <c r="C38">
        <v>-2.941E-3</v>
      </c>
    </row>
    <row r="39" spans="1:3" x14ac:dyDescent="0.25">
      <c r="A39" s="15"/>
      <c r="B39">
        <v>0.98613200000000001</v>
      </c>
      <c r="C39">
        <v>-2.081E-3</v>
      </c>
    </row>
    <row r="40" spans="1:3" x14ac:dyDescent="0.25">
      <c r="A40" s="15"/>
      <c r="B40">
        <v>0.99380900000000005</v>
      </c>
      <c r="C40">
        <v>-1.454E-3</v>
      </c>
    </row>
    <row r="41" spans="1:3" x14ac:dyDescent="0.25">
      <c r="A41" s="15"/>
      <c r="B41">
        <v>0.99843400000000004</v>
      </c>
      <c r="C41">
        <v>-1.073E-3</v>
      </c>
    </row>
    <row r="42" spans="1:3" x14ac:dyDescent="0.25">
      <c r="A42" s="16"/>
      <c r="B42">
        <v>0.99997899999999995</v>
      </c>
      <c r="C42">
        <v>-9.4499999999999998E-4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0"/>
  <sheetViews>
    <sheetView workbookViewId="0">
      <selection activeCell="B1" sqref="B1:D1"/>
    </sheetView>
  </sheetViews>
  <sheetFormatPr defaultRowHeight="15" x14ac:dyDescent="0.25"/>
  <cols>
    <col min="4" max="4" width="12" bestFit="1" customWidth="1"/>
  </cols>
  <sheetData>
    <row r="1" spans="2:11" x14ac:dyDescent="0.25">
      <c r="B1" s="1" t="s">
        <v>10</v>
      </c>
      <c r="C1" s="1" t="s">
        <v>11</v>
      </c>
      <c r="D1" s="1" t="s">
        <v>12</v>
      </c>
    </row>
    <row r="2" spans="2:11" x14ac:dyDescent="0.25">
      <c r="B2">
        <v>0</v>
      </c>
      <c r="C2">
        <v>0</v>
      </c>
      <c r="D2">
        <f>-J3</f>
        <v>-50</v>
      </c>
    </row>
    <row r="3" spans="2:11" x14ac:dyDescent="0.25">
      <c r="B3">
        <v>0</v>
      </c>
      <c r="C3" s="11">
        <f>J3*COS(RADIANS(45))</f>
        <v>35.355339059327378</v>
      </c>
      <c r="D3" s="11">
        <f>-J3*SIN(RADIANS(45))</f>
        <v>-35.35533905932737</v>
      </c>
      <c r="I3" s="4" t="s">
        <v>41</v>
      </c>
      <c r="J3" s="12">
        <v>50</v>
      </c>
      <c r="K3" s="5" t="s">
        <v>4</v>
      </c>
    </row>
    <row r="4" spans="2:11" x14ac:dyDescent="0.25">
      <c r="B4">
        <v>0</v>
      </c>
      <c r="C4">
        <f>J3</f>
        <v>50</v>
      </c>
      <c r="D4">
        <v>0</v>
      </c>
    </row>
    <row r="5" spans="2:11" x14ac:dyDescent="0.25">
      <c r="B5">
        <v>0</v>
      </c>
      <c r="C5" s="11">
        <f>C3</f>
        <v>35.355339059327378</v>
      </c>
      <c r="D5" s="11">
        <f>C3</f>
        <v>35.355339059327378</v>
      </c>
    </row>
    <row r="6" spans="2:11" x14ac:dyDescent="0.25">
      <c r="B6">
        <v>0</v>
      </c>
      <c r="C6">
        <v>0</v>
      </c>
      <c r="D6">
        <f>J3</f>
        <v>50</v>
      </c>
    </row>
    <row r="7" spans="2:11" x14ac:dyDescent="0.25">
      <c r="B7">
        <v>0</v>
      </c>
      <c r="C7" s="11">
        <f>D3</f>
        <v>-35.35533905932737</v>
      </c>
      <c r="D7" s="11">
        <f>D5</f>
        <v>35.355339059327378</v>
      </c>
    </row>
    <row r="8" spans="2:11" x14ac:dyDescent="0.25">
      <c r="B8">
        <v>0</v>
      </c>
      <c r="C8">
        <f>-J3</f>
        <v>-50</v>
      </c>
      <c r="D8">
        <v>0</v>
      </c>
    </row>
    <row r="9" spans="2:11" x14ac:dyDescent="0.25">
      <c r="B9">
        <v>0</v>
      </c>
      <c r="C9" s="11">
        <f>C7</f>
        <v>-35.35533905932737</v>
      </c>
      <c r="D9" s="11">
        <f>C7</f>
        <v>-35.35533905932737</v>
      </c>
    </row>
    <row r="10" spans="2:11" x14ac:dyDescent="0.25">
      <c r="B10">
        <v>0</v>
      </c>
      <c r="C10">
        <v>0</v>
      </c>
      <c r="D10">
        <f>-J3</f>
        <v>-50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K6"/>
  <sheetViews>
    <sheetView workbookViewId="0">
      <selection activeCell="D7" sqref="D7"/>
    </sheetView>
  </sheetViews>
  <sheetFormatPr defaultRowHeight="15" x14ac:dyDescent="0.25"/>
  <cols>
    <col min="4" max="4" width="12" bestFit="1" customWidth="1"/>
  </cols>
  <sheetData>
    <row r="1" spans="2:11" x14ac:dyDescent="0.25">
      <c r="B1" s="1" t="s">
        <v>10</v>
      </c>
      <c r="C1" s="1" t="s">
        <v>11</v>
      </c>
      <c r="D1" s="1" t="s">
        <v>12</v>
      </c>
    </row>
    <row r="2" spans="2:11" x14ac:dyDescent="0.25">
      <c r="B2">
        <v>0</v>
      </c>
      <c r="C2">
        <v>0</v>
      </c>
      <c r="D2">
        <f>-J4</f>
        <v>-50</v>
      </c>
    </row>
    <row r="3" spans="2:11" x14ac:dyDescent="0.25">
      <c r="B3">
        <v>0</v>
      </c>
      <c r="C3">
        <f>J3</f>
        <v>100</v>
      </c>
      <c r="D3">
        <v>0</v>
      </c>
      <c r="I3" s="4" t="s">
        <v>74</v>
      </c>
      <c r="J3" s="12">
        <v>100</v>
      </c>
      <c r="K3" s="5" t="s">
        <v>4</v>
      </c>
    </row>
    <row r="4" spans="2:11" x14ac:dyDescent="0.25">
      <c r="B4">
        <v>0</v>
      </c>
      <c r="C4">
        <v>0</v>
      </c>
      <c r="D4">
        <f>J4</f>
        <v>50</v>
      </c>
      <c r="I4" s="4" t="s">
        <v>75</v>
      </c>
      <c r="J4" s="12">
        <v>50</v>
      </c>
      <c r="K4" s="5" t="s">
        <v>4</v>
      </c>
    </row>
    <row r="5" spans="2:11" x14ac:dyDescent="0.25">
      <c r="B5">
        <v>0</v>
      </c>
      <c r="C5">
        <f>-J3</f>
        <v>-100</v>
      </c>
      <c r="D5">
        <v>0</v>
      </c>
    </row>
    <row r="6" spans="2:11" x14ac:dyDescent="0.25">
      <c r="B6">
        <v>0</v>
      </c>
      <c r="C6">
        <v>0</v>
      </c>
      <c r="D6">
        <f>-J4</f>
        <v>-50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Input</vt:lpstr>
      <vt:lpstr>NACA 2412</vt:lpstr>
      <vt:lpstr>NACA 23015_u</vt:lpstr>
      <vt:lpstr>NACA 23015_l</vt:lpstr>
      <vt:lpstr>NACA 23009_u</vt:lpstr>
      <vt:lpstr>NACA 23009_l</vt:lpstr>
      <vt:lpstr>CircularSection</vt:lpstr>
      <vt:lpstr>OvalSection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2020-03-26T19:51:46Z</dcterms:created>
  <dcterms:modified xsi:type="dcterms:W3CDTF">2020-04-06T14:41:40Z</dcterms:modified>
</cp:coreProperties>
</file>