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ОИК\Desktop\Сева\ТРПО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B9" i="1" l="1"/>
  <c r="B8" i="1"/>
  <c r="C37" i="1" l="1"/>
  <c r="C43" i="1" s="1"/>
  <c r="C47" i="1" s="1"/>
</calcChain>
</file>

<file path=xl/sharedStrings.xml><?xml version="1.0" encoding="utf-8"?>
<sst xmlns="http://schemas.openxmlformats.org/spreadsheetml/2006/main" count="69" uniqueCount="65">
  <si>
    <t>Приблизительный объём программирования</t>
  </si>
  <si>
    <t>Числовой коэффициент</t>
  </si>
  <si>
    <t>Комментарий</t>
  </si>
  <si>
    <r>
      <rPr>
        <sz val="12"/>
        <color theme="1"/>
        <rFont val="Times New Roman"/>
        <family val="1"/>
        <charset val="204"/>
      </rPr>
      <t>Масштаб проекта</t>
    </r>
    <r>
      <rPr>
        <b/>
        <sz val="12"/>
        <color theme="1"/>
        <rFont val="Times New Roman"/>
        <family val="1"/>
        <charset val="204"/>
      </rPr>
      <t xml:space="preserve"> (</t>
    </r>
    <r>
      <rPr>
        <b/>
        <sz val="12"/>
        <color theme="9" tint="-0.249977111117893"/>
        <rFont val="Times New Roman"/>
        <family val="1"/>
        <charset val="204"/>
      </rPr>
      <t>C1</t>
    </r>
    <r>
      <rPr>
        <b/>
        <sz val="12"/>
        <rFont val="Times New Roman"/>
        <family val="1"/>
        <charset val="204"/>
      </rPr>
      <t>)</t>
    </r>
  </si>
  <si>
    <r>
      <rPr>
        <sz val="12"/>
        <color theme="1"/>
        <rFont val="Times New Roman"/>
        <family val="1"/>
        <charset val="204"/>
      </rPr>
      <t>Пользователи объекта проектирования</t>
    </r>
    <r>
      <rPr>
        <b/>
        <sz val="12"/>
        <color theme="1"/>
        <rFont val="Times New Roman"/>
        <family val="1"/>
        <charset val="204"/>
      </rPr>
      <t xml:space="preserve"> (</t>
    </r>
    <r>
      <rPr>
        <b/>
        <sz val="12"/>
        <color theme="9" tint="-0.249977111117893"/>
        <rFont val="Times New Roman"/>
        <family val="1"/>
        <charset val="204"/>
      </rPr>
      <t>C2</t>
    </r>
    <r>
      <rPr>
        <b/>
        <sz val="12"/>
        <rFont val="Times New Roman"/>
        <family val="1"/>
        <charset val="204"/>
      </rPr>
      <t>)</t>
    </r>
  </si>
  <si>
    <r>
      <rPr>
        <sz val="12"/>
        <color theme="1"/>
        <rFont val="Times New Roman"/>
        <family val="1"/>
        <charset val="204"/>
      </rPr>
      <t>Тип объекта проектирования</t>
    </r>
    <r>
      <rPr>
        <b/>
        <sz val="12"/>
        <color theme="1"/>
        <rFont val="Times New Roman"/>
        <family val="1"/>
        <charset val="204"/>
      </rPr>
      <t xml:space="preserve"> (</t>
    </r>
    <r>
      <rPr>
        <b/>
        <sz val="12"/>
        <color theme="9" tint="-0.249977111117893"/>
        <rFont val="Times New Roman"/>
        <family val="1"/>
        <charset val="204"/>
      </rPr>
      <t>C3</t>
    </r>
    <r>
      <rPr>
        <b/>
        <sz val="12"/>
        <rFont val="Times New Roman"/>
        <family val="1"/>
        <charset val="204"/>
      </rPr>
      <t>)</t>
    </r>
  </si>
  <si>
    <r>
      <rPr>
        <sz val="12"/>
        <color theme="1"/>
        <rFont val="Times New Roman"/>
        <family val="1"/>
        <charset val="204"/>
      </rPr>
      <t>Оценка в баллах функциональной сложности проекта</t>
    </r>
    <r>
      <rPr>
        <b/>
        <sz val="12"/>
        <color theme="1"/>
        <rFont val="Times New Roman"/>
        <family val="1"/>
        <charset val="204"/>
      </rPr>
      <t xml:space="preserve"> (FP)</t>
    </r>
  </si>
  <si>
    <r>
      <rPr>
        <b/>
        <sz val="12"/>
        <color theme="1"/>
        <rFont val="Times New Roman"/>
        <family val="1"/>
        <charset val="204"/>
      </rPr>
      <t>FP = (C1 + C2 + C3)</t>
    </r>
    <r>
      <rPr>
        <b/>
        <vertAlign val="superscript"/>
        <sz val="12"/>
        <color theme="1"/>
        <rFont val="Times New Roman"/>
        <family val="1"/>
        <charset val="204"/>
      </rPr>
      <t>2.35</t>
    </r>
  </si>
  <si>
    <r>
      <rPr>
        <sz val="12"/>
        <color theme="1"/>
        <rFont val="Times New Roman"/>
        <family val="1"/>
        <charset val="204"/>
      </rPr>
      <t>Количество тысяч строк кода</t>
    </r>
    <r>
      <rPr>
        <b/>
        <sz val="12"/>
        <color theme="1"/>
        <rFont val="Times New Roman"/>
        <family val="1"/>
        <charset val="204"/>
      </rPr>
      <t xml:space="preserve"> (KSLoC)</t>
    </r>
  </si>
  <si>
    <t>KSLoC = L*FP/1000</t>
  </si>
  <si>
    <t>Предварительная оценка стоимости проекта</t>
  </si>
  <si>
    <r>
      <t>Факторы масштаба ( SF</t>
    </r>
    <r>
      <rPr>
        <b/>
        <vertAlign val="subscript"/>
        <sz val="12"/>
        <color theme="1"/>
        <rFont val="Times New Roman"/>
        <family val="1"/>
        <charset val="204"/>
      </rPr>
      <t>j</t>
    </r>
    <r>
      <rPr>
        <b/>
        <sz val="12"/>
        <color theme="1"/>
        <rFont val="Times New Roman"/>
        <family val="1"/>
        <charset val="204"/>
      </rPr>
      <t xml:space="preserve"> )</t>
    </r>
  </si>
  <si>
    <t>Числовое значение</t>
  </si>
  <si>
    <t>Диапазон изменений</t>
  </si>
  <si>
    <r>
      <rPr>
        <sz val="12"/>
        <color rgb="FF000000"/>
        <rFont val="Times New Roman"/>
        <family val="1"/>
        <charset val="204"/>
      </rPr>
      <t>Прецедентность</t>
    </r>
    <r>
      <rPr>
        <b/>
        <sz val="12"/>
        <color rgb="FF000000"/>
        <rFont val="Times New Roman"/>
        <family val="1"/>
        <charset val="204"/>
      </rPr>
      <t xml:space="preserve"> (PREC)</t>
    </r>
  </si>
  <si>
    <t>0 - 6,20</t>
  </si>
  <si>
    <r>
      <rPr>
        <sz val="12"/>
        <color rgb="FF000000"/>
        <rFont val="Times New Roman"/>
        <family val="1"/>
        <charset val="204"/>
      </rPr>
      <t>Гибкость процесса разработки</t>
    </r>
    <r>
      <rPr>
        <b/>
        <sz val="12"/>
        <color rgb="FF000000"/>
        <rFont val="Times New Roman"/>
        <family val="1"/>
        <charset val="204"/>
      </rPr>
      <t xml:space="preserve"> (FLEX)</t>
    </r>
  </si>
  <si>
    <t>0 - 5,07</t>
  </si>
  <si>
    <r>
      <rPr>
        <sz val="12"/>
        <color rgb="FF000000"/>
        <rFont val="Times New Roman"/>
        <family val="1"/>
        <charset val="204"/>
      </rPr>
      <t>Архитектура и разрешение рисков</t>
    </r>
    <r>
      <rPr>
        <b/>
        <sz val="12"/>
        <color rgb="FF000000"/>
        <rFont val="Times New Roman"/>
        <family val="1"/>
        <charset val="204"/>
      </rPr>
      <t xml:space="preserve"> (RESL)</t>
    </r>
  </si>
  <si>
    <t>0 - 7,07</t>
  </si>
  <si>
    <t>0 - 5,48</t>
  </si>
  <si>
    <r>
      <rPr>
        <sz val="12"/>
        <color rgb="FF000000"/>
        <rFont val="Times New Roman"/>
        <family val="1"/>
        <charset val="204"/>
      </rPr>
      <t xml:space="preserve">Зрелость процессов </t>
    </r>
    <r>
      <rPr>
        <b/>
        <sz val="12"/>
        <color rgb="FF000000"/>
        <rFont val="Times New Roman"/>
        <family val="1"/>
        <charset val="204"/>
      </rPr>
      <t>(PMAT)</t>
    </r>
  </si>
  <si>
    <t>0 - 7,80</t>
  </si>
  <si>
    <r>
      <t>Множители трудоёмкости ( EM</t>
    </r>
    <r>
      <rPr>
        <b/>
        <vertAlign val="subscript"/>
        <sz val="11"/>
        <color theme="1"/>
        <rFont val="Times New Roman"/>
        <family val="1"/>
        <charset val="204"/>
      </rPr>
      <t>i</t>
    </r>
    <r>
      <rPr>
        <b/>
        <sz val="11"/>
        <color theme="1"/>
        <rFont val="Times New Roman"/>
        <family val="1"/>
        <charset val="204"/>
      </rPr>
      <t xml:space="preserve"> )</t>
    </r>
  </si>
  <si>
    <r>
      <rPr>
        <sz val="11"/>
        <color rgb="FF000000"/>
        <rFont val="Times New Roman"/>
        <family val="1"/>
        <charset val="204"/>
      </rPr>
      <t>Квалификация персонала</t>
    </r>
    <r>
      <rPr>
        <b/>
        <sz val="11"/>
        <color rgb="FF000000"/>
        <rFont val="Times New Roman"/>
        <family val="1"/>
        <charset val="204"/>
      </rPr>
      <t xml:space="preserve"> (PERS)</t>
    </r>
  </si>
  <si>
    <t>0,5 - 2,12</t>
  </si>
  <si>
    <r>
      <rPr>
        <sz val="11"/>
        <color rgb="FF000000"/>
        <rFont val="Times New Roman"/>
        <family val="1"/>
        <charset val="204"/>
      </rPr>
      <t>Сложность и надёжность</t>
    </r>
    <r>
      <rPr>
        <b/>
        <sz val="11"/>
        <color rgb="FF000000"/>
        <rFont val="Times New Roman"/>
        <family val="1"/>
        <charset val="204"/>
      </rPr>
      <t xml:space="preserve"> (RCPX)</t>
    </r>
  </si>
  <si>
    <t>0,49 - 2,72</t>
  </si>
  <si>
    <r>
      <rPr>
        <sz val="11"/>
        <color rgb="FF000000"/>
        <rFont val="Times New Roman"/>
        <family val="1"/>
        <charset val="204"/>
      </rPr>
      <t>Повторное использование</t>
    </r>
    <r>
      <rPr>
        <b/>
        <sz val="11"/>
        <color rgb="FF000000"/>
        <rFont val="Times New Roman"/>
        <family val="1"/>
        <charset val="204"/>
      </rPr>
      <t xml:space="preserve"> (RUSE)</t>
    </r>
  </si>
  <si>
    <t>отсутствует либо 0,95 - 1,24</t>
  </si>
  <si>
    <r>
      <rPr>
        <sz val="11"/>
        <color rgb="FF000000"/>
        <rFont val="Times New Roman"/>
        <family val="1"/>
        <charset val="204"/>
      </rPr>
      <t>Сложность платформы разработки</t>
    </r>
    <r>
      <rPr>
        <b/>
        <sz val="11"/>
        <color rgb="FF000000"/>
        <rFont val="Times New Roman"/>
        <family val="1"/>
        <charset val="204"/>
      </rPr>
      <t xml:space="preserve"> (PDIF)</t>
    </r>
  </si>
  <si>
    <t>отсутствует либо 0,87 - 2,61</t>
  </si>
  <si>
    <t>Нет жёстких ограничений по памяти и быстродействию - сложность платформы низкая</t>
  </si>
  <si>
    <r>
      <rPr>
        <sz val="11"/>
        <color rgb="FF000000"/>
        <rFont val="Times New Roman"/>
        <family val="1"/>
        <charset val="204"/>
      </rPr>
      <t>Опыт персонала</t>
    </r>
    <r>
      <rPr>
        <b/>
        <sz val="11"/>
        <color rgb="FF000000"/>
        <rFont val="Times New Roman"/>
        <family val="1"/>
        <charset val="204"/>
      </rPr>
      <t xml:space="preserve"> (PREX)</t>
    </r>
  </si>
  <si>
    <t>0,62 - 1,59</t>
  </si>
  <si>
    <t>Опыт персонала в платформе и среде разработки средний</t>
  </si>
  <si>
    <r>
      <rPr>
        <sz val="11"/>
        <color rgb="FF000000"/>
        <rFont val="Times New Roman"/>
        <family val="1"/>
        <charset val="204"/>
      </rPr>
      <t>Оборудование</t>
    </r>
    <r>
      <rPr>
        <b/>
        <sz val="11"/>
        <color rgb="FF000000"/>
        <rFont val="Times New Roman"/>
        <family val="1"/>
        <charset val="204"/>
      </rPr>
      <t xml:space="preserve"> (FCIL)</t>
    </r>
  </si>
  <si>
    <t>0,62 - 1,43</t>
  </si>
  <si>
    <t>Современные средства разработки, высокая степень коммуникации</t>
  </si>
  <si>
    <r>
      <rPr>
        <sz val="11"/>
        <color rgb="FF000000"/>
        <rFont val="Times New Roman"/>
        <family val="1"/>
        <charset val="204"/>
      </rPr>
      <t>Сжатие расписания</t>
    </r>
    <r>
      <rPr>
        <b/>
        <sz val="11"/>
        <color rgb="FF000000"/>
        <rFont val="Times New Roman"/>
        <family val="1"/>
        <charset val="204"/>
      </rPr>
      <t xml:space="preserve"> (SCED)</t>
    </r>
  </si>
  <si>
    <t>отсутствует либо 1 - 1,43</t>
  </si>
  <si>
    <t>Сжатие расписания не предполагается</t>
  </si>
  <si>
    <t>Расчёт трудоёмкости</t>
  </si>
  <si>
    <t>Константа A</t>
  </si>
  <si>
    <t>Константа B</t>
  </si>
  <si>
    <t>Промежуточные значения</t>
  </si>
  <si>
    <t>Трудоёмкость</t>
  </si>
  <si>
    <t>Константа C</t>
  </si>
  <si>
    <t>Константа D</t>
  </si>
  <si>
    <t>Длительность проекта</t>
  </si>
  <si>
    <t>Требуемое количество разработчиков</t>
  </si>
  <si>
    <t>Индивидуальное 
использование</t>
  </si>
  <si>
    <t>База данных</t>
  </si>
  <si>
    <t>Уровень зрелости - Управляемый (CMMI lvl2)</t>
  </si>
  <si>
    <r>
      <rPr>
        <sz val="12"/>
        <color theme="1"/>
        <rFont val="Times New Roman"/>
        <family val="1"/>
        <charset val="204"/>
      </rPr>
      <t>Язык программирования</t>
    </r>
    <r>
      <rPr>
        <b/>
        <sz val="12"/>
        <color theme="1"/>
        <rFont val="Times New Roman"/>
        <family val="1"/>
        <charset val="204"/>
      </rPr>
      <t xml:space="preserve"> (Visual C++)</t>
    </r>
  </si>
  <si>
    <r>
      <rPr>
        <sz val="12"/>
        <color rgb="FF000000"/>
        <rFont val="Times New Roman"/>
        <family val="1"/>
        <charset val="204"/>
      </rPr>
      <t xml:space="preserve">Сработанность команды </t>
    </r>
    <r>
      <rPr>
        <b/>
        <sz val="12"/>
        <color rgb="FF000000"/>
        <rFont val="Times New Roman"/>
        <family val="1"/>
        <charset val="204"/>
      </rPr>
      <t>(TEAM)</t>
    </r>
  </si>
  <si>
    <t>Команда имеет минимальный опыт</t>
  </si>
  <si>
    <t>Точнй формулировки нет, возможны доработки</t>
  </si>
  <si>
    <t>Риски не определены</t>
  </si>
  <si>
    <t>Почти полное доверие, работают вместе 4 года</t>
  </si>
  <si>
    <t>не очень квал. Персонал</t>
  </si>
  <si>
    <t>продукт требует повышенную безопасность и большую БД</t>
  </si>
  <si>
    <t xml:space="preserve">Возможно повторное использование </t>
  </si>
  <si>
    <r>
      <t xml:space="preserve"> (Количество операторов на одну </t>
    </r>
    <r>
      <rPr>
        <b/>
        <sz val="12"/>
        <color theme="1"/>
        <rFont val="Times New Roman"/>
        <family val="1"/>
        <charset val="204"/>
      </rPr>
      <t>FP</t>
    </r>
    <r>
      <rPr>
        <sz val="12"/>
        <color theme="1"/>
        <rFont val="Times New Roman"/>
        <family val="1"/>
        <charset val="204"/>
      </rPr>
      <t>)</t>
    </r>
  </si>
  <si>
    <t>Прототип для последующей доработки и использывания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</si>
</sst>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2" fontId="7" fillId="0" borderId="1" xfId="0" applyNumberFormat="1" applyFont="1" applyBorder="1"/>
    <xf numFmtId="0" fontId="12" fillId="0" borderId="0" xfId="0" applyFont="1"/>
    <xf numFmtId="2" fontId="7" fillId="0" borderId="1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2" xfId="0" applyFont="1" applyBorder="1"/>
    <xf numFmtId="0" fontId="7" fillId="0" borderId="13" xfId="0" applyFont="1" applyBorder="1"/>
    <xf numFmtId="2" fontId="7" fillId="0" borderId="8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0" xfId="0" applyFont="1"/>
    <xf numFmtId="0" fontId="7" fillId="0" borderId="16" xfId="0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411480</xdr:colOff>
          <xdr:row>41</xdr:row>
          <xdr:rowOff>182880</xdr:rowOff>
        </xdr:from>
        <xdr:to>
          <xdr:col>1</xdr:col>
          <xdr:colOff>1524000</xdr:colOff>
          <xdr:row>44</xdr:row>
          <xdr:rowOff>160020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1889760</xdr:colOff>
          <xdr:row>46</xdr:row>
          <xdr:rowOff>7620</xdr:rowOff>
        </xdr:from>
        <xdr:to>
          <xdr:col>1</xdr:col>
          <xdr:colOff>2659380</xdr:colOff>
          <xdr:row>48</xdr:row>
          <xdr:rowOff>152400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abSelected="1" topLeftCell="A23" workbookViewId="0">
      <selection activeCell="C5" sqref="C5"/>
    </sheetView>
  </sheetViews>
  <sheetFormatPr defaultRowHeight="14.4" x14ac:dyDescent="0.3"/>
  <cols>
    <col min="1" max="1" width="39" customWidth="1"/>
    <col min="2" max="2" width="27.109375" customWidth="1"/>
    <col min="3" max="3" width="30.44140625" customWidth="1"/>
    <col min="4" max="4" width="24.5546875" customWidth="1"/>
  </cols>
  <sheetData>
    <row r="1" spans="1:4" ht="17.399999999999999" x14ac:dyDescent="0.3">
      <c r="A1" s="28" t="s">
        <v>0</v>
      </c>
      <c r="B1" s="28"/>
      <c r="C1" s="29"/>
    </row>
    <row r="2" spans="1:4" ht="15.6" x14ac:dyDescent="0.3">
      <c r="A2" s="1"/>
      <c r="B2" s="1"/>
      <c r="C2" s="2"/>
    </row>
    <row r="3" spans="1:4" ht="15.6" x14ac:dyDescent="0.3">
      <c r="A3" s="3"/>
      <c r="B3" s="4" t="s">
        <v>1</v>
      </c>
      <c r="C3" s="4" t="s">
        <v>2</v>
      </c>
    </row>
    <row r="4" spans="1:4" ht="39" customHeight="1" thickBot="1" x14ac:dyDescent="0.35">
      <c r="A4" s="5" t="s">
        <v>3</v>
      </c>
      <c r="B4" s="6">
        <v>6</v>
      </c>
      <c r="C4" s="6" t="s">
        <v>64</v>
      </c>
    </row>
    <row r="5" spans="1:4" ht="50.25" customHeight="1" thickBot="1" x14ac:dyDescent="0.35">
      <c r="A5" s="5" t="s">
        <v>4</v>
      </c>
      <c r="B5" s="6">
        <v>1</v>
      </c>
      <c r="C5" s="25" t="s">
        <v>51</v>
      </c>
    </row>
    <row r="6" spans="1:4" ht="23.25" customHeight="1" x14ac:dyDescent="0.3">
      <c r="A6" s="5" t="s">
        <v>5</v>
      </c>
      <c r="B6" s="6">
        <v>6</v>
      </c>
      <c r="C6" s="6" t="s">
        <v>52</v>
      </c>
    </row>
    <row r="7" spans="1:4" ht="37.5" customHeight="1" x14ac:dyDescent="0.3">
      <c r="A7" s="5" t="s">
        <v>54</v>
      </c>
      <c r="B7" s="6">
        <v>34</v>
      </c>
      <c r="C7" s="6" t="s">
        <v>63</v>
      </c>
    </row>
    <row r="8" spans="1:4" ht="45" customHeight="1" x14ac:dyDescent="0.3">
      <c r="A8" s="5" t="s">
        <v>6</v>
      </c>
      <c r="B8" s="6">
        <f>POWER(SUM(B4:B6),2.35)</f>
        <v>414.73136195363412</v>
      </c>
      <c r="C8" s="5" t="s">
        <v>7</v>
      </c>
    </row>
    <row r="9" spans="1:4" ht="35.25" customHeight="1" x14ac:dyDescent="0.3">
      <c r="A9" s="5" t="s">
        <v>8</v>
      </c>
      <c r="B9" s="7">
        <f>B7*B8/1000</f>
        <v>14.10086630642356</v>
      </c>
      <c r="C9" s="5" t="s">
        <v>9</v>
      </c>
    </row>
    <row r="11" spans="1:4" ht="17.399999999999999" x14ac:dyDescent="0.3">
      <c r="A11" s="28" t="s">
        <v>10</v>
      </c>
      <c r="B11" s="28"/>
      <c r="C11" s="28"/>
      <c r="D11" s="28"/>
    </row>
    <row r="12" spans="1:4" ht="15.6" x14ac:dyDescent="0.3">
      <c r="A12" s="8"/>
      <c r="B12" s="8"/>
      <c r="C12" s="8"/>
      <c r="D12" s="8"/>
    </row>
    <row r="13" spans="1:4" ht="18" x14ac:dyDescent="0.3">
      <c r="A13" s="9" t="s">
        <v>11</v>
      </c>
      <c r="B13" s="4" t="s">
        <v>12</v>
      </c>
      <c r="C13" s="4" t="s">
        <v>13</v>
      </c>
      <c r="D13" s="4" t="s">
        <v>2</v>
      </c>
    </row>
    <row r="14" spans="1:4" ht="54.75" customHeight="1" x14ac:dyDescent="0.3">
      <c r="A14" s="10" t="s">
        <v>14</v>
      </c>
      <c r="B14" s="11">
        <v>3.72</v>
      </c>
      <c r="C14" s="11" t="s">
        <v>15</v>
      </c>
      <c r="D14" s="6" t="s">
        <v>56</v>
      </c>
    </row>
    <row r="15" spans="1:4" ht="54.75" customHeight="1" x14ac:dyDescent="0.3">
      <c r="A15" s="10" t="s">
        <v>16</v>
      </c>
      <c r="B15" s="11">
        <v>3.04</v>
      </c>
      <c r="C15" s="11" t="s">
        <v>17</v>
      </c>
      <c r="D15" s="6" t="s">
        <v>57</v>
      </c>
    </row>
    <row r="16" spans="1:4" ht="54" customHeight="1" x14ac:dyDescent="0.3">
      <c r="A16" s="10" t="s">
        <v>18</v>
      </c>
      <c r="B16" s="11">
        <v>4.24</v>
      </c>
      <c r="C16" s="11" t="s">
        <v>19</v>
      </c>
      <c r="D16" s="6" t="s">
        <v>58</v>
      </c>
    </row>
    <row r="17" spans="1:4" ht="44.25" customHeight="1" x14ac:dyDescent="0.3">
      <c r="A17" s="10" t="s">
        <v>55</v>
      </c>
      <c r="B17" s="12">
        <v>2.19</v>
      </c>
      <c r="C17" s="11" t="s">
        <v>20</v>
      </c>
      <c r="D17" s="6" t="s">
        <v>59</v>
      </c>
    </row>
    <row r="18" spans="1:4" ht="48" customHeight="1" x14ac:dyDescent="0.3">
      <c r="A18" s="10" t="s">
        <v>21</v>
      </c>
      <c r="B18" s="11">
        <v>6.24</v>
      </c>
      <c r="C18" s="11" t="s">
        <v>22</v>
      </c>
      <c r="D18" s="6" t="s">
        <v>53</v>
      </c>
    </row>
    <row r="20" spans="1:4" ht="16.2" x14ac:dyDescent="0.3">
      <c r="A20" s="13" t="s">
        <v>23</v>
      </c>
      <c r="B20" s="14" t="s">
        <v>12</v>
      </c>
      <c r="C20" s="14" t="s">
        <v>13</v>
      </c>
      <c r="D20" s="14" t="s">
        <v>2</v>
      </c>
    </row>
    <row r="21" spans="1:4" ht="15.6" x14ac:dyDescent="0.3">
      <c r="A21" s="15" t="s">
        <v>24</v>
      </c>
      <c r="B21" s="16">
        <v>1.26</v>
      </c>
      <c r="C21" s="6" t="s">
        <v>25</v>
      </c>
      <c r="D21" s="16" t="s">
        <v>60</v>
      </c>
    </row>
    <row r="22" spans="1:4" ht="93.75" customHeight="1" x14ac:dyDescent="0.3">
      <c r="A22" s="15" t="s">
        <v>26</v>
      </c>
      <c r="B22" s="16">
        <v>1.33</v>
      </c>
      <c r="C22" s="6" t="s">
        <v>27</v>
      </c>
      <c r="D22" s="16" t="s">
        <v>61</v>
      </c>
    </row>
    <row r="23" spans="1:4" ht="60" customHeight="1" x14ac:dyDescent="0.3">
      <c r="A23" s="15" t="s">
        <v>28</v>
      </c>
      <c r="B23" s="16">
        <v>1</v>
      </c>
      <c r="C23" s="6" t="s">
        <v>29</v>
      </c>
      <c r="D23" s="16" t="s">
        <v>62</v>
      </c>
    </row>
    <row r="24" spans="1:4" ht="116.25" customHeight="1" x14ac:dyDescent="0.3">
      <c r="A24" s="15" t="s">
        <v>30</v>
      </c>
      <c r="B24" s="16">
        <v>0.87</v>
      </c>
      <c r="C24" s="6" t="s">
        <v>31</v>
      </c>
      <c r="D24" s="16" t="s">
        <v>32</v>
      </c>
    </row>
    <row r="25" spans="1:4" ht="81.75" customHeight="1" x14ac:dyDescent="0.3">
      <c r="A25" s="15" t="s">
        <v>33</v>
      </c>
      <c r="B25" s="16">
        <v>1</v>
      </c>
      <c r="C25" s="16" t="s">
        <v>34</v>
      </c>
      <c r="D25" s="16" t="s">
        <v>35</v>
      </c>
    </row>
    <row r="26" spans="1:4" ht="81.75" customHeight="1" x14ac:dyDescent="0.3">
      <c r="A26" s="15" t="s">
        <v>36</v>
      </c>
      <c r="B26" s="16">
        <v>0.87</v>
      </c>
      <c r="C26" s="16" t="s">
        <v>37</v>
      </c>
      <c r="D26" s="16" t="s">
        <v>38</v>
      </c>
    </row>
    <row r="27" spans="1:4" ht="51" customHeight="1" x14ac:dyDescent="0.3">
      <c r="A27" s="15" t="s">
        <v>39</v>
      </c>
      <c r="B27" s="16">
        <v>1</v>
      </c>
      <c r="C27" s="16" t="s">
        <v>40</v>
      </c>
      <c r="D27" s="16" t="s">
        <v>41</v>
      </c>
    </row>
    <row r="29" spans="1:4" ht="15.6" x14ac:dyDescent="0.3">
      <c r="A29" s="30" t="s">
        <v>42</v>
      </c>
      <c r="B29" s="31"/>
      <c r="C29" s="17"/>
      <c r="D29" s="18"/>
    </row>
    <row r="30" spans="1:4" x14ac:dyDescent="0.3">
      <c r="A30" s="32" t="s">
        <v>43</v>
      </c>
      <c r="B30" s="33"/>
      <c r="C30" s="19">
        <v>2.94</v>
      </c>
      <c r="D30" s="18"/>
    </row>
    <row r="31" spans="1:4" x14ac:dyDescent="0.3">
      <c r="A31" s="32" t="s">
        <v>44</v>
      </c>
      <c r="B31" s="33"/>
      <c r="C31" s="19">
        <v>0.91</v>
      </c>
      <c r="D31" s="18"/>
    </row>
    <row r="32" spans="1:4" x14ac:dyDescent="0.3">
      <c r="A32" s="26" t="s">
        <v>45</v>
      </c>
      <c r="B32" s="27"/>
      <c r="C32" s="20"/>
      <c r="D32" s="18"/>
    </row>
    <row r="33" spans="1:4" x14ac:dyDescent="0.3">
      <c r="A33" s="34"/>
      <c r="B33" s="35"/>
      <c r="C33" s="40">
        <f>C31+0.01*SUM(B14:B18)</f>
        <v>1.1043000000000001</v>
      </c>
      <c r="D33" s="18"/>
    </row>
    <row r="34" spans="1:4" x14ac:dyDescent="0.3">
      <c r="A34" s="36"/>
      <c r="B34" s="37"/>
      <c r="C34" s="41"/>
      <c r="D34" s="18"/>
    </row>
    <row r="35" spans="1:4" x14ac:dyDescent="0.3">
      <c r="A35" s="38"/>
      <c r="B35" s="39"/>
      <c r="C35" s="42"/>
      <c r="D35" s="18"/>
    </row>
    <row r="36" spans="1:4" x14ac:dyDescent="0.3">
      <c r="A36" s="43" t="s">
        <v>46</v>
      </c>
      <c r="B36" s="44"/>
      <c r="C36" s="21"/>
      <c r="D36" s="22"/>
    </row>
    <row r="37" spans="1:4" x14ac:dyDescent="0.3">
      <c r="A37" s="34"/>
      <c r="B37" s="35"/>
      <c r="C37" s="40">
        <f>C30*(B9^C33)*PRODUCT(B21:B27)</f>
        <v>69.29791262767867</v>
      </c>
      <c r="D37" s="18"/>
    </row>
    <row r="38" spans="1:4" x14ac:dyDescent="0.3">
      <c r="A38" s="36"/>
      <c r="B38" s="37"/>
      <c r="C38" s="41"/>
      <c r="D38" s="18"/>
    </row>
    <row r="39" spans="1:4" x14ac:dyDescent="0.3">
      <c r="A39" s="38"/>
      <c r="B39" s="39"/>
      <c r="C39" s="42"/>
      <c r="D39" s="18"/>
    </row>
    <row r="40" spans="1:4" x14ac:dyDescent="0.3">
      <c r="A40" s="32" t="s">
        <v>47</v>
      </c>
      <c r="B40" s="33"/>
      <c r="C40" s="19">
        <v>3.67</v>
      </c>
      <c r="D40" s="18"/>
    </row>
    <row r="41" spans="1:4" x14ac:dyDescent="0.3">
      <c r="A41" s="32" t="s">
        <v>48</v>
      </c>
      <c r="B41" s="33"/>
      <c r="C41" s="19">
        <v>0.28000000000000003</v>
      </c>
      <c r="D41" s="18"/>
    </row>
    <row r="42" spans="1:4" ht="15.6" x14ac:dyDescent="0.3">
      <c r="A42" s="30" t="s">
        <v>49</v>
      </c>
      <c r="B42" s="31"/>
      <c r="C42" s="23"/>
      <c r="D42" s="18"/>
    </row>
    <row r="43" spans="1:4" x14ac:dyDescent="0.3">
      <c r="A43" s="45"/>
      <c r="B43" s="45"/>
      <c r="C43" s="40">
        <f>(C40*C37^(C41+0.2*0.01*SUM(B14:B18)))*B27</f>
        <v>14.17744895376288</v>
      </c>
      <c r="D43" s="18"/>
    </row>
    <row r="44" spans="1:4" x14ac:dyDescent="0.3">
      <c r="A44" s="46"/>
      <c r="B44" s="46"/>
      <c r="C44" s="41"/>
      <c r="D44" s="18"/>
    </row>
    <row r="45" spans="1:4" x14ac:dyDescent="0.3">
      <c r="A45" s="47"/>
      <c r="B45" s="47"/>
      <c r="C45" s="42"/>
      <c r="D45" s="18"/>
    </row>
    <row r="46" spans="1:4" ht="15.6" x14ac:dyDescent="0.3">
      <c r="A46" s="48" t="s">
        <v>50</v>
      </c>
      <c r="B46" s="49"/>
      <c r="C46" s="24"/>
    </row>
    <row r="47" spans="1:4" x14ac:dyDescent="0.3">
      <c r="A47" s="34"/>
      <c r="B47" s="35"/>
      <c r="C47" s="40">
        <f>C37/C43+0.01</f>
        <v>4.8978971706179975</v>
      </c>
    </row>
    <row r="48" spans="1:4" x14ac:dyDescent="0.3">
      <c r="A48" s="36"/>
      <c r="B48" s="37"/>
      <c r="C48" s="41"/>
    </row>
    <row r="49" spans="1:3" x14ac:dyDescent="0.3">
      <c r="A49" s="38"/>
      <c r="B49" s="39"/>
      <c r="C49" s="42"/>
    </row>
  </sheetData>
  <mergeCells count="19">
    <mergeCell ref="A47:B49"/>
    <mergeCell ref="C47:C49"/>
    <mergeCell ref="A33:B35"/>
    <mergeCell ref="C33:C35"/>
    <mergeCell ref="A36:B36"/>
    <mergeCell ref="A37:B39"/>
    <mergeCell ref="C37:C39"/>
    <mergeCell ref="A40:B40"/>
    <mergeCell ref="A41:B41"/>
    <mergeCell ref="A42:B42"/>
    <mergeCell ref="A43:B45"/>
    <mergeCell ref="C43:C45"/>
    <mergeCell ref="A46:B46"/>
    <mergeCell ref="A32:B32"/>
    <mergeCell ref="A1:C1"/>
    <mergeCell ref="A11:D11"/>
    <mergeCell ref="A29:B29"/>
    <mergeCell ref="A30:B30"/>
    <mergeCell ref="A31:B3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0</xdr:col>
                <xdr:colOff>411480</xdr:colOff>
                <xdr:row>41</xdr:row>
                <xdr:rowOff>182880</xdr:rowOff>
              </from>
              <to>
                <xdr:col>1</xdr:col>
                <xdr:colOff>1524000</xdr:colOff>
                <xdr:row>44</xdr:row>
                <xdr:rowOff>160020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1</xdr:col>
                <xdr:colOff>1889760</xdr:colOff>
                <xdr:row>46</xdr:row>
                <xdr:rowOff>7620</xdr:rowOff>
              </from>
              <to>
                <xdr:col>1</xdr:col>
                <xdr:colOff>2659380</xdr:colOff>
                <xdr:row>48</xdr:row>
                <xdr:rowOff>152400</xdr:rowOff>
              </to>
            </anchor>
          </objectPr>
        </oleObject>
      </mc:Choice>
      <mc:Fallback>
        <oleObject progId="Equation.3" shapeId="1028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Сысоев</dc:creator>
  <cp:lastModifiedBy>ОИК</cp:lastModifiedBy>
  <dcterms:created xsi:type="dcterms:W3CDTF">2021-10-08T18:57:51Z</dcterms:created>
  <dcterms:modified xsi:type="dcterms:W3CDTF">2021-10-16T12:06:34Z</dcterms:modified>
</cp:coreProperties>
</file>