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Users\alan.alcantara\Desktop\Projeto_quebec\Materiais\Site\"/>
    </mc:Choice>
  </mc:AlternateContent>
  <xr:revisionPtr revIDLastSave="0" documentId="13_ncr:1_{227D6C9E-65AB-4EC7-828D-9A08934F9FD2}" xr6:coauthVersionLast="47" xr6:coauthVersionMax="47" xr10:uidLastSave="{00000000-0000-0000-0000-000000000000}"/>
  <bookViews>
    <workbookView xWindow="20370" yWindow="-120" windowWidth="21840" windowHeight="13020" xr2:uid="{00000000-000D-0000-FFFF-FFFF00000000}"/>
  </bookViews>
  <sheets>
    <sheet name="Plan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1" l="1"/>
  <c r="G23" i="1" l="1"/>
  <c r="K26" i="1"/>
  <c r="N26" i="1"/>
  <c r="M26" i="1"/>
  <c r="L26" i="1"/>
  <c r="G26" i="1"/>
  <c r="K25" i="1"/>
  <c r="N25" i="1"/>
  <c r="M25" i="1"/>
  <c r="L25" i="1"/>
  <c r="G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Isabella Gontijo (Quebec)</author>
  </authors>
  <commentList>
    <comment ref="G21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Isabella Gontijo (Quebec):</t>
        </r>
        <r>
          <rPr>
            <sz val="9"/>
            <color indexed="81"/>
            <rFont val="Segoe UI"/>
            <family val="2"/>
          </rPr>
          <t xml:space="preserve">
Falta atestado de Parecis</t>
        </r>
      </text>
    </comment>
  </commentList>
</comments>
</file>

<file path=xl/sharedStrings.xml><?xml version="1.0" encoding="utf-8"?>
<sst xmlns="http://schemas.openxmlformats.org/spreadsheetml/2006/main" count="454" uniqueCount="295">
  <si>
    <t>Nome da obra</t>
  </si>
  <si>
    <t>Tipo de obra</t>
  </si>
  <si>
    <t>Cliente</t>
  </si>
  <si>
    <t>Potência</t>
  </si>
  <si>
    <t>Localização</t>
  </si>
  <si>
    <t>Status</t>
  </si>
  <si>
    <t>Número de trackers</t>
  </si>
  <si>
    <t>Número de módulos solares</t>
  </si>
  <si>
    <t>Número de inversores</t>
  </si>
  <si>
    <t>Fotovoltaica</t>
  </si>
  <si>
    <t>Eólica</t>
  </si>
  <si>
    <t>Volume de concreto CCV</t>
  </si>
  <si>
    <t>Escavação em solo</t>
  </si>
  <si>
    <t>Escavação em rocha</t>
  </si>
  <si>
    <t>Hidrelétrica</t>
  </si>
  <si>
    <t>Volume concreto CCR</t>
  </si>
  <si>
    <t>Barragem</t>
  </si>
  <si>
    <t>Industrial</t>
  </si>
  <si>
    <t>Vale</t>
  </si>
  <si>
    <t>766 mw</t>
  </si>
  <si>
    <t>Jaíba - MG</t>
  </si>
  <si>
    <t>Em progresso</t>
  </si>
  <si>
    <t>15.910 unidades</t>
  </si>
  <si>
    <t>Eletrocentro</t>
  </si>
  <si>
    <t>69 unidades</t>
  </si>
  <si>
    <t>Verde Vale III</t>
  </si>
  <si>
    <t>14,3 mw</t>
  </si>
  <si>
    <t>Guanambi - BA</t>
  </si>
  <si>
    <t>1.716 unidades</t>
  </si>
  <si>
    <t>51.480 Módulos</t>
  </si>
  <si>
    <t>13 inversores</t>
  </si>
  <si>
    <t>252 mw</t>
  </si>
  <si>
    <t>EDP Renováveis</t>
  </si>
  <si>
    <t>Pereira Barreto - SP</t>
  </si>
  <si>
    <t>30 mw</t>
  </si>
  <si>
    <t>Itaguaçu da Bahia - BA</t>
  </si>
  <si>
    <t>1.330 unidades</t>
  </si>
  <si>
    <t>319.200 Módulos</t>
  </si>
  <si>
    <t>28 Inversores</t>
  </si>
  <si>
    <t>172 mw</t>
  </si>
  <si>
    <t>Morro do chapéu - BA</t>
  </si>
  <si>
    <t>Enel Green Power</t>
  </si>
  <si>
    <t>59.400m³</t>
  </si>
  <si>
    <t>9.000m³</t>
  </si>
  <si>
    <t>90 mw</t>
  </si>
  <si>
    <t>Tacaratu - PE</t>
  </si>
  <si>
    <t>29,5 mw</t>
  </si>
  <si>
    <t>Coronel Domingos Soares - PR</t>
  </si>
  <si>
    <t>87.719m³</t>
  </si>
  <si>
    <t>Itisa</t>
  </si>
  <si>
    <t>156 mw</t>
  </si>
  <si>
    <t>Itiquira - MT</t>
  </si>
  <si>
    <t>20 mw</t>
  </si>
  <si>
    <t>Caratinga/Ipanema - MG</t>
  </si>
  <si>
    <t>Santa Maria SA/Cemig SA</t>
  </si>
  <si>
    <t>27 mw</t>
  </si>
  <si>
    <t>Pocrane/Alvarenga - MG</t>
  </si>
  <si>
    <t>Omega energia SA</t>
  </si>
  <si>
    <t>Monjolos - MG</t>
  </si>
  <si>
    <t>102 mw</t>
  </si>
  <si>
    <t>Alta Floresta - MT</t>
  </si>
  <si>
    <t>Guanhães energia/Light SA/Cemig SA</t>
  </si>
  <si>
    <t>44,5 mw</t>
  </si>
  <si>
    <t>Dores de Guanhães/Virginópolis - MG</t>
  </si>
  <si>
    <t>Maggi SA</t>
  </si>
  <si>
    <t>44,7 mw</t>
  </si>
  <si>
    <t>Sapezal - MT</t>
  </si>
  <si>
    <t>Omega Energia Renovável SA</t>
  </si>
  <si>
    <t>32,5 mw</t>
  </si>
  <si>
    <t>Cassilândia - MS</t>
  </si>
  <si>
    <t>Energisa Geração SA</t>
  </si>
  <si>
    <t>8 mw</t>
  </si>
  <si>
    <t>Guarani - MG</t>
  </si>
  <si>
    <t>Juruena/Telegráfica Energia S.A/Rondon Energia S.A/Parecis Energia S.A.</t>
  </si>
  <si>
    <t>58 mw</t>
  </si>
  <si>
    <t>Arcadis</t>
  </si>
  <si>
    <t>82 mw</t>
  </si>
  <si>
    <t>Cuverlo/Pompéu - MG</t>
  </si>
  <si>
    <t>Pilar de Goiás - GO</t>
  </si>
  <si>
    <t>190.000 m³</t>
  </si>
  <si>
    <t>210.000 m³</t>
  </si>
  <si>
    <t>55.000 m³</t>
  </si>
  <si>
    <t>Riacho dos Machados - MG</t>
  </si>
  <si>
    <t>Vertedouro soleira livre</t>
  </si>
  <si>
    <t>Escavação comum</t>
  </si>
  <si>
    <t>Tapete Horizontal</t>
  </si>
  <si>
    <t>CTG Brasil</t>
  </si>
  <si>
    <t>Caçu - GO</t>
  </si>
  <si>
    <t>46.000 m²</t>
  </si>
  <si>
    <t>Fiat Engineering do Brasil</t>
  </si>
  <si>
    <t>Belo Horizonte - MG</t>
  </si>
  <si>
    <t>MBAC Fertilizer Corp.</t>
  </si>
  <si>
    <t>Itafós - GO</t>
  </si>
  <si>
    <t>CENIBRA/Companhia Nipo Brasileira de Celulose S.A.</t>
  </si>
  <si>
    <t>Belo Oriente - MG</t>
  </si>
  <si>
    <t>Lix da Cunha</t>
  </si>
  <si>
    <t>São Carlos - SP</t>
  </si>
  <si>
    <t>1.431.909 Módulos</t>
  </si>
  <si>
    <t>22 mw</t>
  </si>
  <si>
    <t>Campo Novo dos Parecis - MT</t>
  </si>
  <si>
    <t>Celesc</t>
  </si>
  <si>
    <t>Curitibanos - SC</t>
  </si>
  <si>
    <t>Amaggi</t>
  </si>
  <si>
    <t>10,6 mw</t>
  </si>
  <si>
    <t>Light S.A.</t>
  </si>
  <si>
    <t>25 mw</t>
  </si>
  <si>
    <t>Paracambi - Rio de Janeiro</t>
  </si>
  <si>
    <t>Comprimento do vertedouro</t>
  </si>
  <si>
    <t>50,3 mw</t>
  </si>
  <si>
    <t>Rondonópolis - MT</t>
  </si>
  <si>
    <t>Novelis</t>
  </si>
  <si>
    <t>6 mw</t>
  </si>
  <si>
    <t>Mariana - MG</t>
  </si>
  <si>
    <t>Global Energia</t>
  </si>
  <si>
    <t>18,3 mw</t>
  </si>
  <si>
    <t>945.000 m³</t>
  </si>
  <si>
    <t>670.000 m³</t>
  </si>
  <si>
    <t>Linha de transmissão</t>
  </si>
  <si>
    <t>SPE Transmissora de energia Linha Verde</t>
  </si>
  <si>
    <t>Tensão</t>
  </si>
  <si>
    <t>500 kv</t>
  </si>
  <si>
    <t>Extensão</t>
  </si>
  <si>
    <t>160 km</t>
  </si>
  <si>
    <t>Número de condutores por fase</t>
  </si>
  <si>
    <t>Peso total das estruturas</t>
  </si>
  <si>
    <t>Número de torres</t>
  </si>
  <si>
    <t>6 unidades</t>
  </si>
  <si>
    <t>5.696,40 t</t>
  </si>
  <si>
    <t>316 unidades</t>
  </si>
  <si>
    <t>6.887 m³</t>
  </si>
  <si>
    <t>190 km</t>
  </si>
  <si>
    <t>Concluído</t>
  </si>
  <si>
    <t>4 unidades</t>
  </si>
  <si>
    <t>3.795,83 t</t>
  </si>
  <si>
    <t>356 unidades</t>
  </si>
  <si>
    <t>4.858 m³</t>
  </si>
  <si>
    <t>Período de concessão</t>
  </si>
  <si>
    <t>30 anos</t>
  </si>
  <si>
    <t>600.000 Módulos</t>
  </si>
  <si>
    <t>17.124 m³</t>
  </si>
  <si>
    <t>35.335 m³</t>
  </si>
  <si>
    <r>
      <t>17.139 m</t>
    </r>
    <r>
      <rPr>
        <i/>
        <sz val="11"/>
        <color theme="1"/>
        <rFont val="Calibri"/>
        <family val="2"/>
        <scheme val="minor"/>
      </rPr>
      <t>³</t>
    </r>
  </si>
  <si>
    <t>92.229,73 m³</t>
  </si>
  <si>
    <t>21359,16 m³</t>
  </si>
  <si>
    <t>222.965,97 m³</t>
  </si>
  <si>
    <t>57.000 m³</t>
  </si>
  <si>
    <t>373.305,03 m³</t>
  </si>
  <si>
    <t>Inxú Geradora e Comercializadora de Energia Elétrica S.A.</t>
  </si>
  <si>
    <t>Tupan Energia Elétrica S.S. / Hidropower Energia S.A.</t>
  </si>
  <si>
    <t>70.882 m³</t>
  </si>
  <si>
    <t>76.286 m³</t>
  </si>
  <si>
    <t>5.023 unidades</t>
  </si>
  <si>
    <t>138 inversores</t>
  </si>
  <si>
    <t>1.224 inversores</t>
  </si>
  <si>
    <t>34 unidades</t>
  </si>
  <si>
    <t>X</t>
  </si>
  <si>
    <t>40.871M³</t>
  </si>
  <si>
    <t>38.396 m³</t>
  </si>
  <si>
    <t>34.150 m³</t>
  </si>
  <si>
    <t>406.000 m³</t>
  </si>
  <si>
    <t>54.300 m³</t>
  </si>
  <si>
    <t>34.000 m³</t>
  </si>
  <si>
    <t>18.300 m³</t>
  </si>
  <si>
    <t>x</t>
  </si>
  <si>
    <r>
      <t xml:space="preserve">Túnel </t>
    </r>
    <r>
      <rPr>
        <b/>
        <sz val="11"/>
        <color rgb="FFFF0000"/>
        <rFont val="Calibri"/>
        <family val="2"/>
        <scheme val="minor"/>
      </rPr>
      <t>(Escavação subterrânea de rocha)</t>
    </r>
  </si>
  <si>
    <t>31.184m3</t>
  </si>
  <si>
    <t>19.550m3</t>
  </si>
  <si>
    <t>56.250m3</t>
  </si>
  <si>
    <t>25.500 m³</t>
  </si>
  <si>
    <t xml:space="preserve">Aterros </t>
  </si>
  <si>
    <t>Barragens de Terra / Enrocamento</t>
  </si>
  <si>
    <t>132.000m3</t>
  </si>
  <si>
    <t>150.000m3</t>
  </si>
  <si>
    <t>40.100m3</t>
  </si>
  <si>
    <t>3.570m3</t>
  </si>
  <si>
    <t>84.000m3</t>
  </si>
  <si>
    <t>6.800 m - 143.000m3</t>
  </si>
  <si>
    <t>16.500m3</t>
  </si>
  <si>
    <t>122.000m3</t>
  </si>
  <si>
    <t>101.600m3</t>
  </si>
  <si>
    <t>160.000m3</t>
  </si>
  <si>
    <t>55.500m3</t>
  </si>
  <si>
    <t>58.400m3</t>
  </si>
  <si>
    <t>76.000m3</t>
  </si>
  <si>
    <t>41.500m3</t>
  </si>
  <si>
    <t>44.100m3</t>
  </si>
  <si>
    <t>41.163m3</t>
  </si>
  <si>
    <t>30.000m3</t>
  </si>
  <si>
    <t>495.000m3</t>
  </si>
  <si>
    <t>126.000m3</t>
  </si>
  <si>
    <t>22.200m3</t>
  </si>
  <si>
    <t>477.600m3</t>
  </si>
  <si>
    <t>755.000m3</t>
  </si>
  <si>
    <t>59.264m3</t>
  </si>
  <si>
    <t>37.480m3</t>
  </si>
  <si>
    <t>231.000m3</t>
  </si>
  <si>
    <t>790.000m3</t>
  </si>
  <si>
    <t>39.100m3</t>
  </si>
  <si>
    <t>19.360m3</t>
  </si>
  <si>
    <t>79.240m3</t>
  </si>
  <si>
    <t>58.768m3</t>
  </si>
  <si>
    <t>402.800m3</t>
  </si>
  <si>
    <t>692.953m3</t>
  </si>
  <si>
    <t>508.466m3</t>
  </si>
  <si>
    <t>17.296m3</t>
  </si>
  <si>
    <t>Enrocamento</t>
  </si>
  <si>
    <t>36.660m3</t>
  </si>
  <si>
    <t>38630m3</t>
  </si>
  <si>
    <t>122.260m3</t>
  </si>
  <si>
    <t>202.306m3</t>
  </si>
  <si>
    <t>11.000m3</t>
  </si>
  <si>
    <t>5.920m3</t>
  </si>
  <si>
    <t>5.520m3</t>
  </si>
  <si>
    <t>202.000m3</t>
  </si>
  <si>
    <t>72.000m3</t>
  </si>
  <si>
    <t>31.000m3</t>
  </si>
  <si>
    <t>10.700m3</t>
  </si>
  <si>
    <t>42.231m3</t>
  </si>
  <si>
    <t>47.543m3</t>
  </si>
  <si>
    <t>80.000m3</t>
  </si>
  <si>
    <t>15.300m3</t>
  </si>
  <si>
    <t>8.900m3</t>
  </si>
  <si>
    <t>54.205m3</t>
  </si>
  <si>
    <t>Aterros</t>
  </si>
  <si>
    <t>59.010m3</t>
  </si>
  <si>
    <t xml:space="preserve">Escavação Rocha </t>
  </si>
  <si>
    <t>1.200m3</t>
  </si>
  <si>
    <t>25.000m3</t>
  </si>
  <si>
    <t>Instalação PEAD</t>
  </si>
  <si>
    <t>75.000m2</t>
  </si>
  <si>
    <t>82.500m3</t>
  </si>
  <si>
    <t>220.000m3</t>
  </si>
  <si>
    <t>180.000m3</t>
  </si>
  <si>
    <t>10.000m3</t>
  </si>
  <si>
    <t>135.000m3</t>
  </si>
  <si>
    <t>01- UFV Sol do cerrado</t>
  </si>
  <si>
    <t>02- UFV Pereira barreto</t>
  </si>
  <si>
    <t>03- UFV Assuruá</t>
  </si>
  <si>
    <t>04- UFV Verde vale</t>
  </si>
  <si>
    <t>05- EOL Fonte dos ventos</t>
  </si>
  <si>
    <t>06- EOL Morro do chápeu sul</t>
  </si>
  <si>
    <t>07- PCH Foz do Estrela</t>
  </si>
  <si>
    <t>08- UHE Itiquira</t>
  </si>
  <si>
    <t>09- PCH Pipoca</t>
  </si>
  <si>
    <t>10- PCH Cachoeirão</t>
  </si>
  <si>
    <t>11- PCH Serra das agulhas</t>
  </si>
  <si>
    <t>12- Complexo Apiacás</t>
  </si>
  <si>
    <t>13- Complexo Guanhães</t>
  </si>
  <si>
    <t>14- Complexo Segredo/Ilha Comprida</t>
  </si>
  <si>
    <t>15- Complexo Indaiás</t>
  </si>
  <si>
    <t>16- PCH Zé Tunim</t>
  </si>
  <si>
    <t>17- Complexo Juruena</t>
  </si>
  <si>
    <t>18- UHE Retiro Baixo</t>
  </si>
  <si>
    <t>19- PCH Inxú</t>
  </si>
  <si>
    <t>20- PCH Pery II</t>
  </si>
  <si>
    <t>21- PCH Divisa</t>
  </si>
  <si>
    <t>22- PCH Paracambi</t>
  </si>
  <si>
    <t>23- Complexo Rondonópolis</t>
  </si>
  <si>
    <t>24- PCH Furquim</t>
  </si>
  <si>
    <t>25- PCH Baruíto</t>
  </si>
  <si>
    <t>26- Alteamento de barragem de rejeitos PGDM 1</t>
  </si>
  <si>
    <t>27- Alteamento de barragem de rejeitos PGDM 2</t>
  </si>
  <si>
    <t>28- Alteamento de barragem de rejeitos MRDM</t>
  </si>
  <si>
    <t>29- Barragem de água - Riacho dos Machados</t>
  </si>
  <si>
    <t>30- UHE Salto</t>
  </si>
  <si>
    <t>31- Fábrica de automóveis Stola</t>
  </si>
  <si>
    <t>32- Fábrica de fertilizante</t>
  </si>
  <si>
    <t>33- Fábrica de celulose Cenibra</t>
  </si>
  <si>
    <t>34- Fábrica de motores Volkswagen</t>
  </si>
  <si>
    <t>35- Linha Verde I</t>
  </si>
  <si>
    <t>36- Linha Verde II</t>
  </si>
  <si>
    <t>38- PCH Engenheiro José Gelázio da Rocha</t>
  </si>
  <si>
    <t>39- PCH Rondonópolis</t>
  </si>
  <si>
    <t>23,7 mw</t>
  </si>
  <si>
    <t>26,6 mw</t>
  </si>
  <si>
    <t>Suzano</t>
  </si>
  <si>
    <t>Mucuri - BA</t>
  </si>
  <si>
    <t>Ipiranga</t>
  </si>
  <si>
    <t>Betim - MG</t>
  </si>
  <si>
    <t>Guarulhos - SP</t>
  </si>
  <si>
    <t>São Caetano - SP</t>
  </si>
  <si>
    <t>37-  PCH Bahia Sul</t>
  </si>
  <si>
    <t>40- Base Estocagem  Combustível - Betim/MG</t>
  </si>
  <si>
    <t>41- Base Estocagem  Combustível - Guarulhos/SP</t>
  </si>
  <si>
    <t>42- Base Estocagem  Combustível - São Caetano/SP</t>
  </si>
  <si>
    <t>43- UFV São Gonçalo</t>
  </si>
  <si>
    <t>Em execução</t>
  </si>
  <si>
    <t>São Gonçalo do Gurgueia - PI</t>
  </si>
  <si>
    <t>SPE Assuruá Geradora de Energia Solar S.A.</t>
  </si>
  <si>
    <t>Elera</t>
  </si>
  <si>
    <t>Omega energia S.A.</t>
  </si>
  <si>
    <t>Pilar de Goiás Desenvolvimento Mineral/Leagold</t>
  </si>
  <si>
    <t>Pilar de Goiás Desenvolvimento Mineral</t>
  </si>
  <si>
    <t>Mineração Riacho dos Machados/Leagold Mining</t>
  </si>
  <si>
    <t>Mineração Riacho dos Machados/Brio 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</si>
</sst>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43" fontId="0" fillId="0" borderId="1" xfId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43" fontId="0" fillId="0" borderId="1" xfId="1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1" xfId="0" applyBorder="1"/>
    <xf numFmtId="0" fontId="0" fillId="2" borderId="8" xfId="0" applyFill="1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9"/>
  <sheetViews>
    <sheetView tabSelected="1" topLeftCell="A13" zoomScale="70" zoomScaleNormal="70" workbookViewId="0">
      <selection activeCell="A44" sqref="A44:F44"/>
    </sheetView>
  </sheetViews>
  <sheetFormatPr defaultRowHeight="15" x14ac:dyDescent="0.25"/>
  <cols>
    <col min="1" max="1" width="49.42578125" customWidth="1"/>
    <col min="2" max="2" width="23.42578125" customWidth="1"/>
    <col min="3" max="3" width="69.42578125" customWidth="1"/>
    <col min="4" max="4" width="13" bestFit="1" customWidth="1"/>
    <col min="5" max="5" width="37.28515625" customWidth="1"/>
    <col min="6" max="6" width="17.7109375" customWidth="1"/>
    <col min="7" max="7" width="33.42578125" bestFit="1" customWidth="1"/>
    <col min="8" max="8" width="41.5703125" bestFit="1" customWidth="1"/>
    <col min="9" max="9" width="33.42578125" bestFit="1" customWidth="1"/>
    <col min="10" max="10" width="40.5703125" hidden="1" customWidth="1"/>
    <col min="11" max="11" width="37.5703125" bestFit="1" customWidth="1"/>
    <col min="12" max="12" width="34" bestFit="1" customWidth="1"/>
    <col min="13" max="13" width="26.28515625" bestFit="1" customWidth="1"/>
    <col min="14" max="14" width="45.28515625" bestFit="1" customWidth="1"/>
    <col min="15" max="15" width="34.7109375" bestFit="1" customWidth="1"/>
  </cols>
  <sheetData>
    <row r="1" spans="1:15" ht="15.75" thickBot="1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23</v>
      </c>
      <c r="K1" s="10"/>
      <c r="L1" s="10"/>
      <c r="M1" s="10"/>
      <c r="N1" s="10"/>
      <c r="O1" s="1"/>
    </row>
    <row r="2" spans="1:15" x14ac:dyDescent="0.25">
      <c r="A2" s="3" t="s">
        <v>235</v>
      </c>
      <c r="B2" s="3" t="s">
        <v>9</v>
      </c>
      <c r="C2" s="3" t="s">
        <v>18</v>
      </c>
      <c r="D2" s="3" t="s">
        <v>19</v>
      </c>
      <c r="E2" s="3" t="s">
        <v>20</v>
      </c>
      <c r="F2" s="3" t="s">
        <v>21</v>
      </c>
      <c r="G2" s="3" t="s">
        <v>22</v>
      </c>
      <c r="H2" s="3" t="s">
        <v>97</v>
      </c>
      <c r="I2" s="3" t="s">
        <v>152</v>
      </c>
      <c r="J2" s="3" t="s">
        <v>24</v>
      </c>
      <c r="K2" s="3"/>
      <c r="L2" s="3"/>
      <c r="M2" s="3"/>
      <c r="N2" s="3"/>
      <c r="O2" s="1"/>
    </row>
    <row r="3" spans="1:15" x14ac:dyDescent="0.25">
      <c r="A3" s="2" t="s">
        <v>236</v>
      </c>
      <c r="B3" s="2" t="s">
        <v>9</v>
      </c>
      <c r="C3" s="2" t="s">
        <v>32</v>
      </c>
      <c r="D3" s="2" t="s">
        <v>31</v>
      </c>
      <c r="E3" s="2" t="s">
        <v>33</v>
      </c>
      <c r="F3" s="2">
        <v>2021</v>
      </c>
      <c r="G3" s="2" t="s">
        <v>151</v>
      </c>
      <c r="H3" s="2" t="s">
        <v>138</v>
      </c>
      <c r="I3" s="2" t="s">
        <v>153</v>
      </c>
      <c r="J3" s="2" t="s">
        <v>154</v>
      </c>
      <c r="K3" s="2"/>
      <c r="L3" s="2"/>
      <c r="M3" s="2"/>
      <c r="N3" s="2"/>
      <c r="O3" s="1"/>
    </row>
    <row r="4" spans="1:15" x14ac:dyDescent="0.25">
      <c r="A4" s="2" t="s">
        <v>237</v>
      </c>
      <c r="B4" s="2" t="s">
        <v>9</v>
      </c>
      <c r="C4" s="2" t="s">
        <v>288</v>
      </c>
      <c r="D4" s="2" t="s">
        <v>34</v>
      </c>
      <c r="E4" s="2" t="s">
        <v>35</v>
      </c>
      <c r="F4" s="2">
        <v>2017</v>
      </c>
      <c r="G4" s="2" t="s">
        <v>36</v>
      </c>
      <c r="H4" s="2" t="s">
        <v>37</v>
      </c>
      <c r="I4" s="2" t="s">
        <v>38</v>
      </c>
      <c r="J4" s="2"/>
      <c r="K4" s="2"/>
      <c r="L4" s="2"/>
      <c r="M4" s="2"/>
      <c r="N4" s="2"/>
      <c r="O4" s="1"/>
    </row>
    <row r="5" spans="1:15" x14ac:dyDescent="0.25">
      <c r="A5" s="7" t="s">
        <v>238</v>
      </c>
      <c r="B5" s="7" t="s">
        <v>9</v>
      </c>
      <c r="C5" s="7" t="s">
        <v>25</v>
      </c>
      <c r="D5" s="7" t="s">
        <v>26</v>
      </c>
      <c r="E5" s="7" t="s">
        <v>27</v>
      </c>
      <c r="F5" s="7">
        <v>2018</v>
      </c>
      <c r="G5" s="7" t="s">
        <v>28</v>
      </c>
      <c r="H5" s="7" t="s">
        <v>29</v>
      </c>
      <c r="I5" s="7" t="s">
        <v>30</v>
      </c>
      <c r="J5" s="7"/>
      <c r="K5" s="7"/>
      <c r="L5" s="7"/>
      <c r="M5" s="7"/>
      <c r="N5" s="7"/>
      <c r="O5" s="1"/>
    </row>
    <row r="6" spans="1:15" ht="15.75" thickBot="1" x14ac:dyDescent="0.3">
      <c r="A6" s="7" t="s">
        <v>285</v>
      </c>
      <c r="B6" s="7" t="s">
        <v>9</v>
      </c>
      <c r="C6" s="7" t="s">
        <v>41</v>
      </c>
      <c r="D6" s="7"/>
      <c r="E6" s="7" t="s">
        <v>287</v>
      </c>
      <c r="F6" s="7" t="s">
        <v>286</v>
      </c>
      <c r="G6" s="7"/>
      <c r="H6" s="7"/>
      <c r="I6" s="7"/>
      <c r="J6" s="7"/>
      <c r="K6" s="7"/>
      <c r="L6" s="7"/>
      <c r="M6" s="7"/>
      <c r="N6" s="7"/>
      <c r="O6" s="1"/>
    </row>
    <row r="7" spans="1:15" ht="15.75" thickBot="1" x14ac:dyDescent="0.3">
      <c r="A7" s="4" t="s">
        <v>0</v>
      </c>
      <c r="B7" s="5" t="s">
        <v>1</v>
      </c>
      <c r="C7" s="5" t="s">
        <v>2</v>
      </c>
      <c r="D7" s="5" t="s">
        <v>3</v>
      </c>
      <c r="E7" s="5" t="s">
        <v>4</v>
      </c>
      <c r="F7" s="5" t="s">
        <v>5</v>
      </c>
      <c r="G7" s="5" t="s">
        <v>11</v>
      </c>
      <c r="H7" s="5" t="s">
        <v>12</v>
      </c>
      <c r="I7" s="5" t="s">
        <v>13</v>
      </c>
      <c r="J7" s="6"/>
      <c r="K7" s="6"/>
      <c r="L7" s="6"/>
      <c r="M7" s="6"/>
      <c r="N7" s="6"/>
      <c r="O7" s="1"/>
    </row>
    <row r="8" spans="1:15" x14ac:dyDescent="0.25">
      <c r="A8" s="3" t="s">
        <v>239</v>
      </c>
      <c r="B8" s="3" t="s">
        <v>10</v>
      </c>
      <c r="C8" s="3" t="s">
        <v>41</v>
      </c>
      <c r="D8" s="3" t="s">
        <v>44</v>
      </c>
      <c r="E8" s="3" t="s">
        <v>45</v>
      </c>
      <c r="F8" s="3">
        <v>2021</v>
      </c>
      <c r="G8" s="3" t="s">
        <v>233</v>
      </c>
      <c r="H8" s="3" t="s">
        <v>234</v>
      </c>
      <c r="I8" s="3" t="s">
        <v>163</v>
      </c>
      <c r="J8" s="3"/>
      <c r="K8" s="3"/>
      <c r="L8" s="3"/>
      <c r="M8" s="3"/>
      <c r="N8" s="3"/>
      <c r="O8" s="1"/>
    </row>
    <row r="9" spans="1:15" ht="15.75" thickBot="1" x14ac:dyDescent="0.3">
      <c r="A9" s="7" t="s">
        <v>240</v>
      </c>
      <c r="B9" s="7" t="s">
        <v>10</v>
      </c>
      <c r="C9" s="7" t="s">
        <v>41</v>
      </c>
      <c r="D9" s="7" t="s">
        <v>39</v>
      </c>
      <c r="E9" s="7" t="s">
        <v>40</v>
      </c>
      <c r="F9" s="7">
        <v>2018</v>
      </c>
      <c r="G9" s="7"/>
      <c r="H9" s="7" t="s">
        <v>42</v>
      </c>
      <c r="I9" s="7" t="s">
        <v>43</v>
      </c>
      <c r="J9" s="7"/>
      <c r="K9" s="7"/>
      <c r="L9" s="7"/>
      <c r="M9" s="7"/>
      <c r="N9" s="7"/>
    </row>
    <row r="10" spans="1:15" ht="15.75" thickBot="1" x14ac:dyDescent="0.3">
      <c r="A10" s="8" t="s">
        <v>0</v>
      </c>
      <c r="B10" s="8" t="s">
        <v>1</v>
      </c>
      <c r="C10" s="8" t="s">
        <v>2</v>
      </c>
      <c r="D10" s="8" t="s">
        <v>3</v>
      </c>
      <c r="E10" s="8" t="s">
        <v>4</v>
      </c>
      <c r="F10" s="8" t="s">
        <v>5</v>
      </c>
      <c r="G10" s="8" t="s">
        <v>11</v>
      </c>
      <c r="H10" s="8" t="s">
        <v>15</v>
      </c>
      <c r="I10" s="8" t="s">
        <v>164</v>
      </c>
      <c r="J10" s="12" t="s">
        <v>107</v>
      </c>
      <c r="K10" s="13" t="s">
        <v>169</v>
      </c>
      <c r="L10" s="8" t="s">
        <v>12</v>
      </c>
      <c r="M10" s="9" t="s">
        <v>13</v>
      </c>
      <c r="N10" s="13" t="s">
        <v>170</v>
      </c>
    </row>
    <row r="11" spans="1:15" x14ac:dyDescent="0.25">
      <c r="A11" s="3" t="s">
        <v>241</v>
      </c>
      <c r="B11" s="3" t="s">
        <v>14</v>
      </c>
      <c r="C11" s="3" t="s">
        <v>289</v>
      </c>
      <c r="D11" s="3" t="s">
        <v>46</v>
      </c>
      <c r="E11" s="3" t="s">
        <v>47</v>
      </c>
      <c r="F11" s="3">
        <v>2022</v>
      </c>
      <c r="G11" s="3" t="s">
        <v>158</v>
      </c>
      <c r="H11" s="3" t="s">
        <v>48</v>
      </c>
      <c r="I11" s="3" t="s">
        <v>156</v>
      </c>
      <c r="J11" s="3"/>
      <c r="L11" s="3" t="s">
        <v>159</v>
      </c>
      <c r="M11" s="3" t="s">
        <v>160</v>
      </c>
      <c r="N11" s="3" t="s">
        <v>157</v>
      </c>
    </row>
    <row r="12" spans="1:15" x14ac:dyDescent="0.25">
      <c r="A12" s="2" t="s">
        <v>242</v>
      </c>
      <c r="B12" s="2" t="s">
        <v>14</v>
      </c>
      <c r="C12" s="2" t="s">
        <v>49</v>
      </c>
      <c r="D12" s="2" t="s">
        <v>50</v>
      </c>
      <c r="E12" s="2" t="s">
        <v>51</v>
      </c>
      <c r="F12" s="2">
        <v>2002</v>
      </c>
      <c r="G12" s="2" t="s">
        <v>165</v>
      </c>
      <c r="H12" s="2" t="s">
        <v>155</v>
      </c>
      <c r="I12" s="2" t="s">
        <v>155</v>
      </c>
      <c r="J12" s="2"/>
      <c r="K12" s="2" t="s">
        <v>155</v>
      </c>
      <c r="L12" s="2" t="s">
        <v>155</v>
      </c>
      <c r="M12" s="2" t="s">
        <v>155</v>
      </c>
      <c r="N12" s="2" t="s">
        <v>155</v>
      </c>
    </row>
    <row r="13" spans="1:15" x14ac:dyDescent="0.25">
      <c r="A13" s="2" t="s">
        <v>243</v>
      </c>
      <c r="B13" s="2" t="s">
        <v>14</v>
      </c>
      <c r="C13" s="2" t="s">
        <v>290</v>
      </c>
      <c r="D13" s="2" t="s">
        <v>52</v>
      </c>
      <c r="E13" s="2" t="s">
        <v>53</v>
      </c>
      <c r="F13" s="2">
        <v>2010</v>
      </c>
      <c r="G13" s="2" t="s">
        <v>166</v>
      </c>
      <c r="H13" s="2" t="s">
        <v>139</v>
      </c>
      <c r="I13" s="2" t="s">
        <v>167</v>
      </c>
      <c r="J13" s="2"/>
      <c r="K13" s="2"/>
      <c r="L13" s="11" t="s">
        <v>161</v>
      </c>
      <c r="M13" s="2" t="s">
        <v>140</v>
      </c>
      <c r="N13" s="2" t="s">
        <v>141</v>
      </c>
    </row>
    <row r="14" spans="1:15" x14ac:dyDescent="0.25">
      <c r="A14" s="2" t="s">
        <v>244</v>
      </c>
      <c r="B14" s="2" t="s">
        <v>14</v>
      </c>
      <c r="C14" s="2" t="s">
        <v>54</v>
      </c>
      <c r="D14" s="2" t="s">
        <v>55</v>
      </c>
      <c r="E14" s="2" t="s">
        <v>56</v>
      </c>
      <c r="F14" s="2">
        <v>2009</v>
      </c>
      <c r="G14" s="2" t="s">
        <v>168</v>
      </c>
      <c r="H14" s="2" t="s">
        <v>155</v>
      </c>
      <c r="I14" s="2" t="s">
        <v>162</v>
      </c>
      <c r="J14" s="2"/>
      <c r="K14" s="2" t="s">
        <v>171</v>
      </c>
      <c r="L14" s="2" t="s">
        <v>172</v>
      </c>
      <c r="M14" s="2" t="s">
        <v>173</v>
      </c>
      <c r="N14" s="2" t="s">
        <v>174</v>
      </c>
    </row>
    <row r="15" spans="1:15" x14ac:dyDescent="0.25">
      <c r="A15" s="2" t="s">
        <v>245</v>
      </c>
      <c r="B15" s="2" t="s">
        <v>14</v>
      </c>
      <c r="C15" s="2" t="s">
        <v>57</v>
      </c>
      <c r="D15" s="2" t="s">
        <v>34</v>
      </c>
      <c r="E15" s="2" t="s">
        <v>58</v>
      </c>
      <c r="F15" s="2">
        <v>2016</v>
      </c>
      <c r="G15" s="2" t="s">
        <v>177</v>
      </c>
      <c r="H15" s="2" t="s">
        <v>163</v>
      </c>
      <c r="I15" s="2" t="s">
        <v>176</v>
      </c>
      <c r="J15" s="2"/>
      <c r="K15" s="2" t="s">
        <v>179</v>
      </c>
      <c r="L15" s="2" t="s">
        <v>178</v>
      </c>
      <c r="M15" s="2" t="s">
        <v>175</v>
      </c>
      <c r="N15" s="2"/>
    </row>
    <row r="16" spans="1:15" x14ac:dyDescent="0.25">
      <c r="A16" s="2" t="s">
        <v>246</v>
      </c>
      <c r="B16" s="2" t="s">
        <v>14</v>
      </c>
      <c r="C16" s="2" t="s">
        <v>41</v>
      </c>
      <c r="D16" s="2" t="s">
        <v>59</v>
      </c>
      <c r="E16" s="2" t="s">
        <v>60</v>
      </c>
      <c r="F16" s="2">
        <v>2016</v>
      </c>
      <c r="G16" s="2" t="s">
        <v>180</v>
      </c>
      <c r="H16" s="2" t="s">
        <v>181</v>
      </c>
      <c r="I16" s="2" t="s">
        <v>155</v>
      </c>
      <c r="J16" s="2"/>
      <c r="K16" s="2" t="s">
        <v>183</v>
      </c>
      <c r="L16" s="2" t="s">
        <v>182</v>
      </c>
      <c r="M16" s="2" t="s">
        <v>115</v>
      </c>
      <c r="N16" s="2" t="s">
        <v>116</v>
      </c>
    </row>
    <row r="17" spans="1:15" x14ac:dyDescent="0.25">
      <c r="A17" s="2" t="s">
        <v>247</v>
      </c>
      <c r="B17" s="2" t="s">
        <v>14</v>
      </c>
      <c r="C17" s="2" t="s">
        <v>61</v>
      </c>
      <c r="D17" s="2" t="s">
        <v>62</v>
      </c>
      <c r="E17" s="2" t="s">
        <v>63</v>
      </c>
      <c r="F17" s="2">
        <v>2015</v>
      </c>
      <c r="G17" s="2" t="s">
        <v>184</v>
      </c>
      <c r="H17" s="2" t="s">
        <v>185</v>
      </c>
      <c r="I17" s="2" t="s">
        <v>186</v>
      </c>
      <c r="J17" s="2"/>
      <c r="K17" s="2" t="s">
        <v>187</v>
      </c>
      <c r="L17" s="2" t="s">
        <v>188</v>
      </c>
      <c r="M17" s="2" t="s">
        <v>189</v>
      </c>
      <c r="N17" s="2" t="s">
        <v>190</v>
      </c>
    </row>
    <row r="18" spans="1:15" x14ac:dyDescent="0.25">
      <c r="A18" s="2" t="s">
        <v>248</v>
      </c>
      <c r="B18" s="2" t="s">
        <v>14</v>
      </c>
      <c r="C18" s="2" t="s">
        <v>64</v>
      </c>
      <c r="D18" s="2" t="s">
        <v>65</v>
      </c>
      <c r="E18" s="2" t="s">
        <v>66</v>
      </c>
      <c r="F18" s="2">
        <v>2013</v>
      </c>
      <c r="G18" s="2" t="s">
        <v>150</v>
      </c>
      <c r="H18" s="2" t="s">
        <v>155</v>
      </c>
      <c r="I18" s="2" t="s">
        <v>155</v>
      </c>
      <c r="J18" s="2"/>
      <c r="K18" s="2" t="s">
        <v>193</v>
      </c>
      <c r="L18" s="2" t="s">
        <v>191</v>
      </c>
      <c r="M18" s="2" t="s">
        <v>144</v>
      </c>
      <c r="N18" s="11" t="s">
        <v>192</v>
      </c>
    </row>
    <row r="19" spans="1:15" x14ac:dyDescent="0.25">
      <c r="A19" s="2" t="s">
        <v>249</v>
      </c>
      <c r="B19" s="2" t="s">
        <v>14</v>
      </c>
      <c r="C19" s="2" t="s">
        <v>67</v>
      </c>
      <c r="D19" s="2" t="s">
        <v>68</v>
      </c>
      <c r="E19" s="2" t="s">
        <v>69</v>
      </c>
      <c r="F19" s="2">
        <v>2013</v>
      </c>
      <c r="G19" s="2" t="s">
        <v>194</v>
      </c>
      <c r="H19" s="2" t="s">
        <v>155</v>
      </c>
      <c r="I19" s="2" t="s">
        <v>155</v>
      </c>
      <c r="J19" s="2"/>
      <c r="K19" s="2" t="s">
        <v>197</v>
      </c>
      <c r="L19" s="2" t="s">
        <v>146</v>
      </c>
      <c r="M19" s="2" t="s">
        <v>195</v>
      </c>
      <c r="N19" s="2" t="s">
        <v>196</v>
      </c>
    </row>
    <row r="20" spans="1:15" x14ac:dyDescent="0.25">
      <c r="A20" s="2" t="s">
        <v>250</v>
      </c>
      <c r="B20" s="2" t="s">
        <v>14</v>
      </c>
      <c r="C20" s="2" t="s">
        <v>70</v>
      </c>
      <c r="D20" s="2" t="s">
        <v>71</v>
      </c>
      <c r="E20" s="2" t="s">
        <v>72</v>
      </c>
      <c r="F20" s="2">
        <v>2013</v>
      </c>
      <c r="G20" s="2" t="s">
        <v>198</v>
      </c>
      <c r="H20" s="2" t="s">
        <v>155</v>
      </c>
      <c r="I20" s="2" t="s">
        <v>155</v>
      </c>
      <c r="J20" s="2"/>
      <c r="K20" s="2" t="s">
        <v>200</v>
      </c>
      <c r="L20" s="2" t="s">
        <v>142</v>
      </c>
      <c r="M20" s="11" t="s">
        <v>143</v>
      </c>
      <c r="N20" s="2" t="s">
        <v>199</v>
      </c>
    </row>
    <row r="21" spans="1:15" x14ac:dyDescent="0.25">
      <c r="A21" s="2" t="s">
        <v>251</v>
      </c>
      <c r="B21" s="2" t="s">
        <v>14</v>
      </c>
      <c r="C21" s="2" t="s">
        <v>73</v>
      </c>
      <c r="D21" s="2" t="s">
        <v>74</v>
      </c>
      <c r="E21" s="2" t="s">
        <v>66</v>
      </c>
      <c r="F21" s="2">
        <v>2010</v>
      </c>
      <c r="G21" s="2" t="s">
        <v>149</v>
      </c>
      <c r="H21" s="2" t="s">
        <v>163</v>
      </c>
      <c r="I21" s="2" t="s">
        <v>163</v>
      </c>
      <c r="J21" s="2"/>
      <c r="K21" s="2" t="s">
        <v>163</v>
      </c>
      <c r="L21" s="2" t="s">
        <v>163</v>
      </c>
      <c r="M21" s="2" t="s">
        <v>163</v>
      </c>
      <c r="N21" s="2" t="s">
        <v>163</v>
      </c>
    </row>
    <row r="22" spans="1:15" x14ac:dyDescent="0.25">
      <c r="A22" s="2" t="s">
        <v>252</v>
      </c>
      <c r="B22" s="2" t="s">
        <v>14</v>
      </c>
      <c r="C22" s="2" t="s">
        <v>75</v>
      </c>
      <c r="D22" s="2" t="s">
        <v>76</v>
      </c>
      <c r="E22" s="2" t="s">
        <v>77</v>
      </c>
      <c r="F22" s="2">
        <v>2009</v>
      </c>
      <c r="G22" s="2" t="s">
        <v>145</v>
      </c>
      <c r="H22" s="2" t="s">
        <v>163</v>
      </c>
      <c r="I22" s="2" t="s">
        <v>163</v>
      </c>
      <c r="J22" s="2"/>
      <c r="K22" s="2" t="s">
        <v>163</v>
      </c>
      <c r="L22" s="2" t="s">
        <v>163</v>
      </c>
      <c r="M22" s="2" t="s">
        <v>163</v>
      </c>
      <c r="N22" s="2" t="s">
        <v>163</v>
      </c>
    </row>
    <row r="23" spans="1:15" x14ac:dyDescent="0.25">
      <c r="A23" s="2" t="s">
        <v>253</v>
      </c>
      <c r="B23" s="2" t="s">
        <v>14</v>
      </c>
      <c r="C23" s="2" t="s">
        <v>147</v>
      </c>
      <c r="D23" s="2" t="s">
        <v>98</v>
      </c>
      <c r="E23" s="2" t="s">
        <v>99</v>
      </c>
      <c r="F23" s="2">
        <v>2016</v>
      </c>
      <c r="G23" s="16">
        <f>7235+11120+104</f>
        <v>18459</v>
      </c>
      <c r="H23" s="2" t="s">
        <v>163</v>
      </c>
      <c r="I23" s="2" t="s">
        <v>163</v>
      </c>
      <c r="J23" s="2"/>
      <c r="K23" s="2" t="s">
        <v>163</v>
      </c>
      <c r="L23" s="2" t="s">
        <v>163</v>
      </c>
      <c r="M23" s="2" t="s">
        <v>163</v>
      </c>
      <c r="N23" s="2" t="s">
        <v>163</v>
      </c>
    </row>
    <row r="24" spans="1:15" x14ac:dyDescent="0.25">
      <c r="A24" s="2" t="s">
        <v>254</v>
      </c>
      <c r="B24" s="2" t="s">
        <v>14</v>
      </c>
      <c r="C24" s="2" t="s">
        <v>100</v>
      </c>
      <c r="D24" s="2" t="s">
        <v>34</v>
      </c>
      <c r="E24" s="2" t="s">
        <v>101</v>
      </c>
      <c r="F24" s="2">
        <v>2013</v>
      </c>
      <c r="G24" s="2" t="s">
        <v>216</v>
      </c>
      <c r="H24" s="2" t="s">
        <v>163</v>
      </c>
      <c r="I24" s="2" t="s">
        <v>163</v>
      </c>
      <c r="J24" s="2"/>
      <c r="K24" s="2" t="s">
        <v>215</v>
      </c>
      <c r="L24" s="2" t="s">
        <v>213</v>
      </c>
      <c r="M24" s="2" t="s">
        <v>214</v>
      </c>
      <c r="N24" s="2" t="s">
        <v>163</v>
      </c>
    </row>
    <row r="25" spans="1:15" x14ac:dyDescent="0.25">
      <c r="A25" s="2" t="s">
        <v>255</v>
      </c>
      <c r="B25" s="2" t="s">
        <v>14</v>
      </c>
      <c r="C25" s="2" t="s">
        <v>102</v>
      </c>
      <c r="D25" s="2" t="s">
        <v>103</v>
      </c>
      <c r="E25" s="2" t="s">
        <v>66</v>
      </c>
      <c r="F25" s="2">
        <v>2011</v>
      </c>
      <c r="G25" s="16">
        <f>1684.5+479+440+1100.5+26.5+219+252+2616+237+1267+710+2488+399+60+240</f>
        <v>12218.5</v>
      </c>
      <c r="H25" s="2" t="s">
        <v>163</v>
      </c>
      <c r="I25" s="2" t="s">
        <v>163</v>
      </c>
      <c r="J25" s="2"/>
      <c r="K25" s="16">
        <f>678+8822+37119+1268+368+39145+212+6396+1420+1422+300</f>
        <v>97150</v>
      </c>
      <c r="L25" s="16">
        <f>24815+4955+18577+7176+112484+1328+23154+27044+2384</f>
        <v>221917</v>
      </c>
      <c r="M25" s="16">
        <f>908+16517+4820</f>
        <v>22245</v>
      </c>
      <c r="N25" s="16">
        <f>38079+1333+1466+1718</f>
        <v>42596</v>
      </c>
    </row>
    <row r="26" spans="1:15" x14ac:dyDescent="0.25">
      <c r="A26" s="2" t="s">
        <v>256</v>
      </c>
      <c r="B26" s="2" t="s">
        <v>14</v>
      </c>
      <c r="C26" s="2" t="s">
        <v>104</v>
      </c>
      <c r="D26" s="2" t="s">
        <v>105</v>
      </c>
      <c r="E26" s="2" t="s">
        <v>106</v>
      </c>
      <c r="F26" s="2">
        <v>2011</v>
      </c>
      <c r="G26" s="14">
        <f>200+4755+938+6391+810+13637+203+3032+85</f>
        <v>30051</v>
      </c>
      <c r="H26" s="2" t="s">
        <v>163</v>
      </c>
      <c r="I26" s="2" t="s">
        <v>163</v>
      </c>
      <c r="J26" s="2"/>
      <c r="K26" s="14">
        <f>3805+74+2931+9181+6847+8355+2163+2388+100</f>
        <v>35844</v>
      </c>
      <c r="L26" s="14">
        <f>66882+5209+21600+9655+14661+30971+712+276+395+54909+16654+61849+16654</f>
        <v>300427</v>
      </c>
      <c r="M26" s="14">
        <f>10745+21029+11263+1260</f>
        <v>44297</v>
      </c>
      <c r="N26" s="14">
        <f>89300+5970+958+10993+19750+2402+411+424+381</f>
        <v>130589</v>
      </c>
    </row>
    <row r="27" spans="1:15" x14ac:dyDescent="0.25">
      <c r="A27" s="2" t="s">
        <v>257</v>
      </c>
      <c r="B27" s="2" t="s">
        <v>14</v>
      </c>
      <c r="C27" s="2" t="s">
        <v>148</v>
      </c>
      <c r="D27" s="2" t="s">
        <v>108</v>
      </c>
      <c r="E27" s="2" t="s">
        <v>109</v>
      </c>
      <c r="F27" s="2">
        <v>2008</v>
      </c>
      <c r="G27" s="2" t="s">
        <v>206</v>
      </c>
      <c r="H27" s="2" t="s">
        <v>163</v>
      </c>
      <c r="I27" s="2" t="s">
        <v>163</v>
      </c>
      <c r="J27" s="2"/>
      <c r="K27" s="2" t="s">
        <v>201</v>
      </c>
      <c r="L27" s="2" t="s">
        <v>202</v>
      </c>
      <c r="M27" s="2" t="s">
        <v>203</v>
      </c>
      <c r="N27" s="2" t="s">
        <v>204</v>
      </c>
    </row>
    <row r="28" spans="1:15" x14ac:dyDescent="0.25">
      <c r="A28" s="2" t="s">
        <v>258</v>
      </c>
      <c r="B28" s="2" t="s">
        <v>14</v>
      </c>
      <c r="C28" s="2" t="s">
        <v>110</v>
      </c>
      <c r="D28" s="2" t="s">
        <v>111</v>
      </c>
      <c r="E28" s="2" t="s">
        <v>112</v>
      </c>
      <c r="F28" s="2">
        <v>2003</v>
      </c>
      <c r="G28" s="2" t="s">
        <v>210</v>
      </c>
      <c r="H28" s="2" t="s">
        <v>163</v>
      </c>
      <c r="I28" s="2" t="s">
        <v>163</v>
      </c>
      <c r="J28" s="2"/>
      <c r="K28" s="2" t="s">
        <v>163</v>
      </c>
      <c r="L28" s="2" t="s">
        <v>211</v>
      </c>
      <c r="M28" s="2" t="s">
        <v>212</v>
      </c>
      <c r="N28" s="2" t="s">
        <v>163</v>
      </c>
    </row>
    <row r="29" spans="1:15" x14ac:dyDescent="0.25">
      <c r="A29" s="7" t="s">
        <v>259</v>
      </c>
      <c r="B29" s="7" t="s">
        <v>14</v>
      </c>
      <c r="C29" s="7" t="s">
        <v>113</v>
      </c>
      <c r="D29" s="7" t="s">
        <v>114</v>
      </c>
      <c r="E29" s="7" t="s">
        <v>99</v>
      </c>
      <c r="F29" s="7">
        <v>2002</v>
      </c>
      <c r="G29" s="7" t="s">
        <v>207</v>
      </c>
      <c r="H29" s="7" t="s">
        <v>163</v>
      </c>
      <c r="I29" s="7" t="s">
        <v>163</v>
      </c>
      <c r="J29" s="7"/>
      <c r="K29" s="7" t="s">
        <v>163</v>
      </c>
      <c r="L29" s="7" t="s">
        <v>220</v>
      </c>
      <c r="M29" s="7" t="s">
        <v>208</v>
      </c>
      <c r="N29" s="7" t="s">
        <v>209</v>
      </c>
      <c r="O29" s="1"/>
    </row>
    <row r="30" spans="1:15" x14ac:dyDescent="0.25">
      <c r="A30" s="2" t="s">
        <v>271</v>
      </c>
      <c r="B30" s="7" t="s">
        <v>14</v>
      </c>
      <c r="C30" s="2" t="s">
        <v>148</v>
      </c>
      <c r="D30" s="2" t="s">
        <v>273</v>
      </c>
      <c r="E30" s="2" t="s">
        <v>109</v>
      </c>
      <c r="F30" s="2">
        <v>2008</v>
      </c>
      <c r="G30" s="19"/>
      <c r="H30" s="19"/>
      <c r="I30" s="19"/>
      <c r="J30" s="19"/>
      <c r="K30" s="19"/>
      <c r="L30" s="19"/>
      <c r="M30" s="19"/>
      <c r="N30" s="19"/>
      <c r="O30" s="1"/>
    </row>
    <row r="31" spans="1:15" x14ac:dyDescent="0.25">
      <c r="A31" s="2" t="s">
        <v>272</v>
      </c>
      <c r="B31" s="7" t="s">
        <v>14</v>
      </c>
      <c r="C31" s="2" t="s">
        <v>148</v>
      </c>
      <c r="D31" s="2" t="s">
        <v>274</v>
      </c>
      <c r="E31" s="2" t="s">
        <v>109</v>
      </c>
      <c r="F31" s="2">
        <v>2008</v>
      </c>
      <c r="G31" s="19"/>
      <c r="H31" s="19"/>
      <c r="I31" s="19"/>
      <c r="J31" s="19"/>
      <c r="K31" s="19"/>
      <c r="L31" s="19"/>
      <c r="M31" s="19"/>
      <c r="N31" s="19"/>
      <c r="O31" s="1"/>
    </row>
    <row r="32" spans="1:15" ht="15.75" thickBot="1" x14ac:dyDescent="0.3">
      <c r="A32" s="18" t="s">
        <v>0</v>
      </c>
      <c r="B32" s="18" t="s">
        <v>1</v>
      </c>
      <c r="C32" s="18" t="s">
        <v>2</v>
      </c>
      <c r="D32" s="18" t="s">
        <v>3</v>
      </c>
      <c r="E32" s="18" t="s">
        <v>4</v>
      </c>
      <c r="F32" s="18" t="s">
        <v>5</v>
      </c>
      <c r="G32" s="18" t="s">
        <v>223</v>
      </c>
      <c r="H32" s="18" t="s">
        <v>205</v>
      </c>
      <c r="I32" s="18" t="s">
        <v>84</v>
      </c>
      <c r="J32" s="18" t="s">
        <v>13</v>
      </c>
      <c r="K32" s="18" t="s">
        <v>225</v>
      </c>
      <c r="L32" s="18" t="s">
        <v>83</v>
      </c>
      <c r="M32" s="18" t="s">
        <v>85</v>
      </c>
      <c r="N32" s="18" t="s">
        <v>228</v>
      </c>
      <c r="O32" s="1"/>
    </row>
    <row r="33" spans="1:15" x14ac:dyDescent="0.25">
      <c r="A33" s="3" t="s">
        <v>260</v>
      </c>
      <c r="B33" s="3" t="s">
        <v>16</v>
      </c>
      <c r="C33" s="3" t="s">
        <v>291</v>
      </c>
      <c r="D33" s="3"/>
      <c r="E33" s="3" t="s">
        <v>78</v>
      </c>
      <c r="F33" s="3">
        <v>2020</v>
      </c>
      <c r="G33" s="3" t="s">
        <v>232</v>
      </c>
      <c r="H33" s="3" t="s">
        <v>163</v>
      </c>
      <c r="I33" s="3" t="s">
        <v>231</v>
      </c>
      <c r="J33" s="3"/>
      <c r="K33" s="3" t="s">
        <v>163</v>
      </c>
      <c r="L33" s="3" t="s">
        <v>163</v>
      </c>
      <c r="M33" s="3" t="s">
        <v>163</v>
      </c>
      <c r="N33" s="3" t="s">
        <v>163</v>
      </c>
      <c r="O33" s="1"/>
    </row>
    <row r="34" spans="1:15" x14ac:dyDescent="0.25">
      <c r="A34" s="2" t="s">
        <v>261</v>
      </c>
      <c r="B34" s="2" t="s">
        <v>16</v>
      </c>
      <c r="C34" s="3" t="s">
        <v>292</v>
      </c>
      <c r="D34" s="2"/>
      <c r="E34" s="2" t="s">
        <v>78</v>
      </c>
      <c r="F34" s="2" t="s">
        <v>21</v>
      </c>
      <c r="G34" s="2" t="s">
        <v>79</v>
      </c>
      <c r="H34" s="2" t="s">
        <v>88</v>
      </c>
      <c r="I34" s="2" t="s">
        <v>80</v>
      </c>
      <c r="J34" s="15"/>
      <c r="K34" s="2" t="s">
        <v>163</v>
      </c>
      <c r="L34" s="2" t="s">
        <v>163</v>
      </c>
      <c r="M34" s="2" t="s">
        <v>163</v>
      </c>
      <c r="N34" s="2" t="s">
        <v>163</v>
      </c>
      <c r="O34" s="1"/>
    </row>
    <row r="35" spans="1:15" x14ac:dyDescent="0.25">
      <c r="A35" s="2" t="s">
        <v>262</v>
      </c>
      <c r="B35" s="2" t="s">
        <v>16</v>
      </c>
      <c r="C35" s="2" t="s">
        <v>293</v>
      </c>
      <c r="D35" s="2"/>
      <c r="E35" s="2" t="s">
        <v>82</v>
      </c>
      <c r="F35" s="2">
        <v>2020</v>
      </c>
      <c r="G35" s="2" t="s">
        <v>227</v>
      </c>
      <c r="H35" s="2" t="s">
        <v>163</v>
      </c>
      <c r="I35" s="2" t="s">
        <v>230</v>
      </c>
      <c r="J35" s="2"/>
      <c r="K35" s="2" t="s">
        <v>163</v>
      </c>
      <c r="L35" s="2" t="s">
        <v>163</v>
      </c>
      <c r="M35" s="2" t="s">
        <v>163</v>
      </c>
      <c r="N35" s="2" t="s">
        <v>229</v>
      </c>
      <c r="O35" s="1"/>
    </row>
    <row r="36" spans="1:15" x14ac:dyDescent="0.25">
      <c r="A36" s="2" t="s">
        <v>263</v>
      </c>
      <c r="B36" s="2" t="s">
        <v>16</v>
      </c>
      <c r="C36" s="2" t="s">
        <v>294</v>
      </c>
      <c r="D36" s="2"/>
      <c r="E36" s="2" t="s">
        <v>82</v>
      </c>
      <c r="F36" s="2">
        <v>2020</v>
      </c>
      <c r="G36" s="2" t="s">
        <v>221</v>
      </c>
      <c r="H36" s="2" t="s">
        <v>217</v>
      </c>
      <c r="I36" s="2" t="s">
        <v>163</v>
      </c>
      <c r="J36" s="2" t="s">
        <v>81</v>
      </c>
      <c r="K36" s="2" t="s">
        <v>163</v>
      </c>
      <c r="L36" s="2" t="s">
        <v>218</v>
      </c>
      <c r="M36" s="2" t="s">
        <v>219</v>
      </c>
      <c r="N36" s="17" t="s">
        <v>222</v>
      </c>
      <c r="O36" s="1"/>
    </row>
    <row r="37" spans="1:15" ht="15.75" thickBot="1" x14ac:dyDescent="0.3">
      <c r="A37" s="7" t="s">
        <v>264</v>
      </c>
      <c r="B37" s="7" t="s">
        <v>16</v>
      </c>
      <c r="C37" s="7" t="s">
        <v>86</v>
      </c>
      <c r="D37" s="7"/>
      <c r="E37" s="7" t="s">
        <v>87</v>
      </c>
      <c r="F37" s="7">
        <v>2021</v>
      </c>
      <c r="G37" s="7">
        <f>50120+640+2400</f>
        <v>53160</v>
      </c>
      <c r="H37" s="7" t="s">
        <v>163</v>
      </c>
      <c r="I37" s="7" t="s">
        <v>224</v>
      </c>
      <c r="J37" s="7"/>
      <c r="K37" s="7" t="s">
        <v>226</v>
      </c>
      <c r="L37" s="7" t="s">
        <v>163</v>
      </c>
      <c r="M37" s="7" t="s">
        <v>163</v>
      </c>
      <c r="N37" s="7" t="s">
        <v>163</v>
      </c>
      <c r="O37" s="1"/>
    </row>
    <row r="38" spans="1:15" ht="15.75" thickBot="1" x14ac:dyDescent="0.3">
      <c r="A38" s="8" t="s">
        <v>0</v>
      </c>
      <c r="B38" s="8" t="s">
        <v>1</v>
      </c>
      <c r="C38" s="8" t="s">
        <v>2</v>
      </c>
      <c r="D38" s="8" t="s">
        <v>3</v>
      </c>
      <c r="E38" s="8" t="s">
        <v>4</v>
      </c>
      <c r="F38" s="8" t="s">
        <v>5</v>
      </c>
      <c r="G38" s="8"/>
      <c r="H38" s="8"/>
      <c r="I38" s="8"/>
      <c r="J38" s="10"/>
      <c r="K38" s="10"/>
      <c r="L38" s="10"/>
      <c r="M38" s="10"/>
      <c r="N38" s="10"/>
      <c r="O38" s="1"/>
    </row>
    <row r="39" spans="1:15" x14ac:dyDescent="0.25">
      <c r="A39" s="3" t="s">
        <v>265</v>
      </c>
      <c r="B39" s="3" t="s">
        <v>17</v>
      </c>
      <c r="C39" s="3" t="s">
        <v>89</v>
      </c>
      <c r="D39" s="3"/>
      <c r="E39" s="3" t="s">
        <v>90</v>
      </c>
      <c r="F39" s="3">
        <v>1999</v>
      </c>
      <c r="G39" s="3"/>
      <c r="H39" s="3"/>
      <c r="I39" s="3"/>
      <c r="J39" s="3"/>
      <c r="K39" s="3"/>
      <c r="L39" s="3"/>
      <c r="M39" s="3"/>
      <c r="N39" s="3"/>
    </row>
    <row r="40" spans="1:15" x14ac:dyDescent="0.25">
      <c r="A40" s="2" t="s">
        <v>266</v>
      </c>
      <c r="B40" s="2" t="s">
        <v>17</v>
      </c>
      <c r="C40" s="2" t="s">
        <v>91</v>
      </c>
      <c r="D40" s="2"/>
      <c r="E40" s="2" t="s">
        <v>92</v>
      </c>
      <c r="F40" s="2">
        <v>2013</v>
      </c>
      <c r="G40" s="2"/>
      <c r="H40" s="2"/>
      <c r="I40" s="2"/>
      <c r="J40" s="2"/>
      <c r="K40" s="2"/>
      <c r="L40" s="2"/>
      <c r="M40" s="2"/>
      <c r="N40" s="2"/>
    </row>
    <row r="41" spans="1:15" x14ac:dyDescent="0.25">
      <c r="A41" s="2" t="s">
        <v>267</v>
      </c>
      <c r="B41" s="2" t="s">
        <v>17</v>
      </c>
      <c r="C41" s="2" t="s">
        <v>93</v>
      </c>
      <c r="D41" s="2"/>
      <c r="E41" s="2" t="s">
        <v>94</v>
      </c>
      <c r="F41" s="2">
        <v>1996</v>
      </c>
      <c r="G41" s="2"/>
      <c r="H41" s="2"/>
      <c r="I41" s="2"/>
      <c r="J41" s="2"/>
      <c r="K41" s="2"/>
      <c r="L41" s="2"/>
      <c r="M41" s="2"/>
      <c r="N41" s="2"/>
    </row>
    <row r="42" spans="1:15" x14ac:dyDescent="0.25">
      <c r="A42" s="2" t="s">
        <v>268</v>
      </c>
      <c r="B42" s="2" t="s">
        <v>17</v>
      </c>
      <c r="C42" s="2" t="s">
        <v>95</v>
      </c>
      <c r="D42" s="2"/>
      <c r="E42" s="2" t="s">
        <v>96</v>
      </c>
      <c r="F42" s="2">
        <v>1996</v>
      </c>
      <c r="G42" s="2"/>
      <c r="H42" s="2"/>
      <c r="I42" s="2"/>
      <c r="J42" s="2"/>
      <c r="K42" s="2"/>
      <c r="L42" s="2"/>
      <c r="M42" s="2"/>
      <c r="N42" s="2"/>
    </row>
    <row r="43" spans="1:15" x14ac:dyDescent="0.25">
      <c r="A43" s="2" t="s">
        <v>281</v>
      </c>
      <c r="B43" s="2" t="s">
        <v>17</v>
      </c>
      <c r="C43" s="2" t="s">
        <v>275</v>
      </c>
      <c r="D43" s="19"/>
      <c r="E43" s="2" t="s">
        <v>276</v>
      </c>
      <c r="F43" s="2">
        <v>1993</v>
      </c>
      <c r="G43" s="19"/>
      <c r="H43" s="19"/>
      <c r="I43" s="19"/>
      <c r="J43" s="19"/>
      <c r="K43" s="19"/>
      <c r="L43" s="19"/>
      <c r="M43" s="19"/>
      <c r="N43" s="19"/>
    </row>
    <row r="44" spans="1:15" x14ac:dyDescent="0.25">
      <c r="A44" s="19" t="s">
        <v>282</v>
      </c>
      <c r="B44" s="2" t="s">
        <v>17</v>
      </c>
      <c r="C44" s="2" t="s">
        <v>277</v>
      </c>
      <c r="D44" s="2"/>
      <c r="E44" s="2" t="s">
        <v>278</v>
      </c>
      <c r="F44" s="2">
        <v>1998</v>
      </c>
      <c r="G44" s="19"/>
      <c r="H44" s="19"/>
      <c r="I44" s="19"/>
      <c r="J44" s="19"/>
      <c r="K44" s="19"/>
      <c r="L44" s="19"/>
      <c r="M44" s="19"/>
      <c r="N44" s="19"/>
    </row>
    <row r="45" spans="1:15" x14ac:dyDescent="0.25">
      <c r="A45" s="19" t="s">
        <v>283</v>
      </c>
      <c r="B45" s="2" t="s">
        <v>17</v>
      </c>
      <c r="C45" s="2" t="s">
        <v>277</v>
      </c>
      <c r="D45" s="2"/>
      <c r="E45" s="2" t="s">
        <v>279</v>
      </c>
      <c r="F45" s="2">
        <v>1998</v>
      </c>
      <c r="G45" s="19"/>
      <c r="H45" s="19"/>
      <c r="I45" s="19"/>
      <c r="J45" s="19"/>
      <c r="K45" s="19"/>
      <c r="L45" s="19"/>
      <c r="M45" s="19"/>
      <c r="N45" s="19"/>
    </row>
    <row r="46" spans="1:15" x14ac:dyDescent="0.25">
      <c r="A46" s="19" t="s">
        <v>284</v>
      </c>
      <c r="B46" s="2" t="s">
        <v>17</v>
      </c>
      <c r="C46" s="2" t="s">
        <v>277</v>
      </c>
      <c r="D46" s="2"/>
      <c r="E46" s="2" t="s">
        <v>280</v>
      </c>
      <c r="F46" s="2">
        <v>1998</v>
      </c>
      <c r="G46" s="19"/>
      <c r="H46" s="19"/>
      <c r="I46" s="19"/>
      <c r="J46" s="19"/>
      <c r="K46" s="19"/>
      <c r="L46" s="19"/>
      <c r="M46" s="19"/>
      <c r="N46" s="19"/>
    </row>
    <row r="47" spans="1:15" ht="15.75" thickBot="1" x14ac:dyDescent="0.3">
      <c r="A47" s="18" t="s">
        <v>0</v>
      </c>
      <c r="B47" s="18" t="s">
        <v>1</v>
      </c>
      <c r="C47" s="18" t="s">
        <v>2</v>
      </c>
      <c r="D47" s="18" t="s">
        <v>119</v>
      </c>
      <c r="E47" s="18" t="s">
        <v>4</v>
      </c>
      <c r="F47" s="18" t="s">
        <v>5</v>
      </c>
      <c r="G47" s="18" t="s">
        <v>121</v>
      </c>
      <c r="H47" s="18" t="s">
        <v>123</v>
      </c>
      <c r="I47" s="18" t="s">
        <v>124</v>
      </c>
      <c r="J47" s="18" t="s">
        <v>125</v>
      </c>
      <c r="K47" s="18" t="s">
        <v>11</v>
      </c>
      <c r="L47" s="18" t="s">
        <v>136</v>
      </c>
      <c r="M47" s="20"/>
      <c r="N47" s="20"/>
    </row>
    <row r="48" spans="1:15" x14ac:dyDescent="0.25">
      <c r="A48" s="1" t="s">
        <v>269</v>
      </c>
      <c r="B48" s="1" t="s">
        <v>117</v>
      </c>
      <c r="C48" s="1" t="s">
        <v>118</v>
      </c>
      <c r="D48" s="1" t="s">
        <v>120</v>
      </c>
      <c r="E48" s="1"/>
      <c r="F48" s="1" t="s">
        <v>131</v>
      </c>
      <c r="G48" s="1" t="s">
        <v>122</v>
      </c>
      <c r="H48" s="1" t="s">
        <v>126</v>
      </c>
      <c r="I48" s="1" t="s">
        <v>127</v>
      </c>
      <c r="J48" s="1" t="s">
        <v>128</v>
      </c>
      <c r="K48" s="1" t="s">
        <v>129</v>
      </c>
      <c r="L48" s="1" t="s">
        <v>137</v>
      </c>
      <c r="M48" s="1"/>
      <c r="N48" s="1"/>
    </row>
    <row r="49" spans="1:14" x14ac:dyDescent="0.25">
      <c r="A49" s="1" t="s">
        <v>270</v>
      </c>
      <c r="B49" s="1" t="s">
        <v>117</v>
      </c>
      <c r="C49" s="1" t="s">
        <v>118</v>
      </c>
      <c r="D49" s="1" t="s">
        <v>120</v>
      </c>
      <c r="E49" s="1"/>
      <c r="F49" s="1" t="s">
        <v>131</v>
      </c>
      <c r="G49" s="1" t="s">
        <v>130</v>
      </c>
      <c r="H49" s="1" t="s">
        <v>132</v>
      </c>
      <c r="I49" s="1" t="s">
        <v>133</v>
      </c>
      <c r="J49" s="1" t="s">
        <v>134</v>
      </c>
      <c r="K49" s="1" t="s">
        <v>135</v>
      </c>
      <c r="L49" s="1" t="s">
        <v>137</v>
      </c>
      <c r="M49" s="1"/>
      <c r="N49" s="1"/>
    </row>
  </sheetData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Alcantara (Quebec)</dc:creator>
  <cp:lastModifiedBy>Alan Alcantara (Quebec)</cp:lastModifiedBy>
  <dcterms:created xsi:type="dcterms:W3CDTF">2015-06-05T18:19:34Z</dcterms:created>
  <dcterms:modified xsi:type="dcterms:W3CDTF">2023-04-27T23:46:45Z</dcterms:modified>
</cp:coreProperties>
</file>