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\Excels\Excel-Projects\"/>
    </mc:Choice>
  </mc:AlternateContent>
  <xr:revisionPtr revIDLastSave="0" documentId="13_ncr:1_{549EA731-41B9-4838-8725-2D319CDEDD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9" i="1" l="1"/>
  <c r="G169" i="1"/>
  <c r="H169" i="1"/>
  <c r="I169" i="1"/>
  <c r="J169" i="1"/>
  <c r="E169" i="1"/>
  <c r="D169" i="1"/>
  <c r="B46" i="1"/>
  <c r="B47" i="1" s="1"/>
  <c r="G27" i="1"/>
  <c r="G28" i="1"/>
  <c r="G29" i="1"/>
  <c r="G30" i="1"/>
  <c r="G31" i="1"/>
  <c r="G32" i="1"/>
  <c r="G33" i="1"/>
  <c r="G34" i="1"/>
  <c r="G35" i="1"/>
  <c r="G36" i="1"/>
  <c r="G37" i="1"/>
  <c r="G26" i="1"/>
  <c r="F27" i="1"/>
  <c r="F28" i="1"/>
  <c r="F29" i="1"/>
  <c r="F30" i="1"/>
  <c r="F31" i="1"/>
  <c r="F32" i="1"/>
  <c r="F33" i="1"/>
  <c r="F34" i="1"/>
  <c r="F35" i="1"/>
  <c r="F36" i="1"/>
  <c r="F37" i="1"/>
  <c r="F26" i="1"/>
  <c r="E38" i="1"/>
  <c r="E27" i="1"/>
  <c r="E28" i="1"/>
  <c r="E29" i="1"/>
  <c r="E30" i="1"/>
  <c r="E31" i="1"/>
  <c r="E32" i="1"/>
  <c r="E33" i="1"/>
  <c r="E34" i="1"/>
  <c r="E35" i="1"/>
  <c r="E36" i="1"/>
  <c r="E37" i="1"/>
  <c r="E26" i="1"/>
  <c r="D27" i="1"/>
  <c r="D28" i="1"/>
  <c r="D29" i="1"/>
  <c r="D30" i="1"/>
  <c r="D31" i="1"/>
  <c r="D32" i="1"/>
  <c r="D33" i="1"/>
  <c r="D34" i="1"/>
  <c r="D35" i="1"/>
  <c r="D36" i="1"/>
  <c r="D37" i="1"/>
  <c r="D26" i="1"/>
  <c r="C27" i="1"/>
  <c r="C28" i="1"/>
  <c r="C29" i="1"/>
  <c r="C30" i="1"/>
  <c r="C31" i="1"/>
  <c r="C32" i="1"/>
  <c r="C33" i="1"/>
  <c r="C34" i="1"/>
  <c r="C35" i="1"/>
  <c r="C36" i="1"/>
  <c r="C37" i="1"/>
  <c r="C26" i="1"/>
  <c r="B27" i="1"/>
  <c r="B28" i="1"/>
  <c r="B29" i="1"/>
  <c r="B30" i="1"/>
  <c r="B31" i="1"/>
  <c r="B32" i="1"/>
  <c r="B33" i="1"/>
  <c r="B34" i="1"/>
  <c r="B35" i="1"/>
  <c r="B36" i="1"/>
  <c r="B37" i="1"/>
  <c r="B26" i="1"/>
  <c r="E52" i="1"/>
  <c r="E51" i="1"/>
  <c r="E50" i="1"/>
  <c r="E47" i="1"/>
  <c r="E46" i="1"/>
  <c r="B51" i="1" l="1"/>
  <c r="B50" i="1"/>
  <c r="G38" i="1"/>
  <c r="F38" i="1"/>
  <c r="B52" i="1" l="1"/>
  <c r="J45" i="1" l="1"/>
  <c r="C112" i="1"/>
</calcChain>
</file>

<file path=xl/sharedStrings.xml><?xml version="1.0" encoding="utf-8"?>
<sst xmlns="http://schemas.openxmlformats.org/spreadsheetml/2006/main" count="42" uniqueCount="33">
  <si>
    <t>Price</t>
  </si>
  <si>
    <t>Month</t>
  </si>
  <si>
    <t>Demand(00s)</t>
  </si>
  <si>
    <t>Linear:</t>
  </si>
  <si>
    <t>Intercept(b)</t>
  </si>
  <si>
    <t>Slop(m)</t>
  </si>
  <si>
    <t>Variable(b)</t>
  </si>
  <si>
    <t>Constant (a)</t>
  </si>
  <si>
    <t>Power:</t>
  </si>
  <si>
    <t>Exponential:</t>
  </si>
  <si>
    <t>Linear</t>
  </si>
  <si>
    <t>Power</t>
  </si>
  <si>
    <t>Exponential</t>
  </si>
  <si>
    <t>Price(x)</t>
  </si>
  <si>
    <t>y=mx+c</t>
  </si>
  <si>
    <t>y=ax^b</t>
  </si>
  <si>
    <t>y=ae^(bx)</t>
  </si>
  <si>
    <t>Absolute Percent Error</t>
  </si>
  <si>
    <t>Average</t>
  </si>
  <si>
    <t>Model The Buisness</t>
  </si>
  <si>
    <t>Unit Cost:</t>
  </si>
  <si>
    <t>per set of clubs</t>
  </si>
  <si>
    <t>Sale Price:</t>
  </si>
  <si>
    <t>&lt;--%10==0</t>
  </si>
  <si>
    <t>&lt;--Power Model</t>
  </si>
  <si>
    <t>Actual Demand</t>
  </si>
  <si>
    <t>Cost:</t>
  </si>
  <si>
    <t>Revenue:</t>
  </si>
  <si>
    <t>Profit:</t>
  </si>
  <si>
    <t>Profit</t>
  </si>
  <si>
    <t>max</t>
  </si>
  <si>
    <t>Unit Cost</t>
  </si>
  <si>
    <t>MAX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</si>
</sst>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_-[$$-409]* #,##0.00_ ;_-[$$-409]* \-#,##0.00\ ;_-[$$-409]* &quot;-&quot;??_ ;_-@_ "/>
    <numFmt numFmtId="179" formatCode="_-[$$-409]* #,##0_ ;_-[$$-409]* \-#,##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5">
    <xf numFmtId="0" fontId="0" fillId="0" borderId="0" xfId="0"/>
    <xf numFmtId="0" fontId="0" fillId="0" borderId="2" xfId="0" applyBorder="1"/>
    <xf numFmtId="0" fontId="4" fillId="0" borderId="2" xfId="0" applyFont="1" applyBorder="1"/>
    <xf numFmtId="0" fontId="3" fillId="0" borderId="0" xfId="0" applyFont="1"/>
    <xf numFmtId="0" fontId="3" fillId="0" borderId="2" xfId="0" applyFont="1" applyBorder="1"/>
    <xf numFmtId="2" fontId="0" fillId="0" borderId="2" xfId="0" applyNumberForma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0" fillId="0" borderId="2" xfId="1" applyFont="1" applyBorder="1"/>
    <xf numFmtId="9" fontId="0" fillId="0" borderId="2" xfId="0" applyNumberFormat="1" applyBorder="1" applyAlignment="1">
      <alignment vertical="center"/>
    </xf>
    <xf numFmtId="175" fontId="0" fillId="0" borderId="0" xfId="0" applyNumberFormat="1"/>
    <xf numFmtId="175" fontId="0" fillId="2" borderId="0" xfId="0" applyNumberFormat="1" applyFill="1"/>
    <xf numFmtId="0" fontId="2" fillId="0" borderId="1" xfId="2" applyAlignment="1"/>
    <xf numFmtId="0" fontId="2" fillId="0" borderId="1" xfId="2"/>
    <xf numFmtId="1" fontId="0" fillId="0" borderId="0" xfId="0" applyNumberFormat="1"/>
    <xf numFmtId="175" fontId="5" fillId="0" borderId="0" xfId="0" applyNumberFormat="1" applyFont="1"/>
    <xf numFmtId="179" fontId="5" fillId="0" borderId="0" xfId="0" applyNumberFormat="1" applyFont="1"/>
    <xf numFmtId="179" fontId="0" fillId="0" borderId="0" xfId="0" applyNumberFormat="1"/>
    <xf numFmtId="179" fontId="3" fillId="0" borderId="0" xfId="0" applyNumberFormat="1" applyFont="1"/>
    <xf numFmtId="175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3">
    <cellStyle name="Heading 1" xfId="2" builtinId="16"/>
    <cellStyle name="Normal" xfId="0" builtinId="0"/>
    <cellStyle name="Percent" xfId="1" builtinId="5"/>
  </cellStyles>
  <dxfs count="1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Price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Demand(00s)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3743438320209978E-2"/>
                  <c:y val="-0.50380358705161854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Sheet1!$A$26:$A$37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05-4EAF-875C-F870F2B5C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491080"/>
        <c:axId val="599497200"/>
      </c:scatterChart>
      <c:valAx>
        <c:axId val="599491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97200"/>
        <c:crosses val="autoZero"/>
        <c:crossBetween val="midCat"/>
      </c:valAx>
      <c:valAx>
        <c:axId val="59949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91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Profit Vs</a:t>
            </a:r>
            <a:r>
              <a:rPr lang="en-IN" baseline="0"/>
              <a:t> Price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Sheet1!$I$46:$I$100</c:f>
              <c:numCache>
                <c:formatCode>_-[$$-409]* #,##0.00_ ;_-[$$-409]* \-#,##0.00\ ;_-[$$-409]* "-"??_ ;_-@_ </c:formatCode>
                <c:ptCount val="5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</c:numCache>
            </c:numRef>
          </c:xVal>
          <c:yVal>
            <c:numRef>
              <c:f>Sheet1!$J$46:$J$100</c:f>
              <c:numCache>
                <c:formatCode>_-[$$-409]* #,##0_ ;_-[$$-409]* \-#,##0\ ;_-[$$-409]* "-"??_ ;_-@_ </c:formatCode>
                <c:ptCount val="5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 formatCode="General">
                  <c:v>1024731.2726827315</c:v>
                </c:pt>
                <c:pt idx="36" formatCode="General">
                  <c:v>1021022.2237432048</c:v>
                </c:pt>
                <c:pt idx="37" formatCode="General">
                  <c:v>1017088.2634793159</c:v>
                </c:pt>
                <c:pt idx="38" formatCode="General">
                  <c:v>1012954.7173026291</c:v>
                </c:pt>
                <c:pt idx="39" formatCode="General">
                  <c:v>1008644.4924491229</c:v>
                </c:pt>
                <c:pt idx="40" formatCode="General">
                  <c:v>1004178.3234829371</c:v>
                </c:pt>
                <c:pt idx="41" formatCode="General">
                  <c:v>999574.99043870345</c:v>
                </c:pt>
                <c:pt idx="42" formatCode="General">
                  <c:v>994851.51295467373</c:v>
                </c:pt>
                <c:pt idx="43" formatCode="General">
                  <c:v>990023.32329994719</c:v>
                </c:pt>
                <c:pt idx="44" formatCode="General">
                  <c:v>985104.42081539321</c:v>
                </c:pt>
                <c:pt idx="45" formatCode="General">
                  <c:v>980107.50995916908</c:v>
                </c:pt>
                <c:pt idx="46" formatCode="General">
                  <c:v>975044.1238656675</c:v>
                </c:pt>
                <c:pt idx="47" formatCode="General">
                  <c:v>969924.73508398188</c:v>
                </c:pt>
                <c:pt idx="48" formatCode="General">
                  <c:v>964758.8549528002</c:v>
                </c:pt>
                <c:pt idx="49" formatCode="General">
                  <c:v>959555.12288789009</c:v>
                </c:pt>
                <c:pt idx="50" formatCode="General">
                  <c:v>954321.38670201262</c:v>
                </c:pt>
                <c:pt idx="51" formatCode="General">
                  <c:v>949064.7749414182</c:v>
                </c:pt>
                <c:pt idx="52" formatCode="General">
                  <c:v>943791.76210536808</c:v>
                </c:pt>
                <c:pt idx="53" formatCode="General">
                  <c:v>938508.22751260083</c:v>
                </c:pt>
                <c:pt idx="54" formatCode="General">
                  <c:v>933219.50848926988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2E-4B54-B294-9082CB3D2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184416"/>
        <c:axId val="606191256"/>
      </c:scatterChart>
      <c:valAx>
        <c:axId val="60618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91256"/>
        <c:crosses val="autoZero"/>
        <c:crossBetween val="midCat"/>
      </c:valAx>
      <c:valAx>
        <c:axId val="60619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8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160020</xdr:colOff>
      <xdr:row>0</xdr:row>
      <xdr:rowOff>0</xdr:rowOff>
    </xdr:from>
    <xdr:to>
      <xdr:col>12</xdr:col>
      <xdr:colOff>464820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A16FC7-0088-275C-692D-363CE7091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198120</xdr:colOff>
      <xdr:row>43</xdr:row>
      <xdr:rowOff>38100</xdr:rowOff>
    </xdr:from>
    <xdr:to>
      <xdr:col>19</xdr:col>
      <xdr:colOff>7620</xdr:colOff>
      <xdr:row>59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83A95A-FED2-4270-9829-207460455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topLeftCell="A155" workbookViewId="0">
      <selection activeCell="E175" sqref="E175"/>
    </sheetView>
  </sheetViews>
  <sheetFormatPr defaultRowHeight="14.4" x14ac:dyDescent="0.3"/>
  <cols>
    <col min="1" max="1" width="10.88671875" customWidth="1"/>
    <col min="2" max="2" width="13.6640625" bestFit="1" customWidth="1"/>
    <col min="3" max="3" width="12.6640625" customWidth="1"/>
    <col min="4" max="4" width="12" customWidth="1"/>
    <col min="5" max="5" width="13.33203125" bestFit="1" customWidth="1"/>
    <col min="6" max="6" width="14.33203125" bestFit="1" customWidth="1"/>
    <col min="7" max="7" width="12.5546875" customWidth="1"/>
    <col min="8" max="8" width="16.44140625" customWidth="1"/>
    <col min="9" max="10" width="14.33203125" bestFit="1" customWidth="1"/>
  </cols>
  <sheetData>
    <row r="1" spans="1:3" x14ac:dyDescent="0.3">
      <c r="A1" s="2" t="s">
        <v>1</v>
      </c>
      <c r="B1" s="8" t="s">
        <v>0</v>
      </c>
      <c r="C1" s="2" t="s">
        <v>2</v>
      </c>
    </row>
    <row r="2" spans="1:3" x14ac:dyDescent="0.3">
      <c r="A2" s="2">
        <v>1</v>
      </c>
      <c r="B2" s="2">
        <v>450</v>
      </c>
      <c r="C2" s="2">
        <v>45</v>
      </c>
    </row>
    <row r="3" spans="1:3" x14ac:dyDescent="0.3">
      <c r="A3" s="2">
        <v>2</v>
      </c>
      <c r="B3" s="2">
        <v>300</v>
      </c>
      <c r="C3" s="2">
        <v>103</v>
      </c>
    </row>
    <row r="4" spans="1:3" x14ac:dyDescent="0.3">
      <c r="A4" s="2">
        <v>3</v>
      </c>
      <c r="B4" s="2">
        <v>440</v>
      </c>
      <c r="C4" s="2">
        <v>49</v>
      </c>
    </row>
    <row r="5" spans="1:3" x14ac:dyDescent="0.3">
      <c r="A5" s="2">
        <v>4</v>
      </c>
      <c r="B5" s="2">
        <v>360</v>
      </c>
      <c r="C5" s="2">
        <v>86</v>
      </c>
    </row>
    <row r="6" spans="1:3" x14ac:dyDescent="0.3">
      <c r="A6" s="2">
        <v>5</v>
      </c>
      <c r="B6" s="2">
        <v>290</v>
      </c>
      <c r="C6" s="2">
        <v>125</v>
      </c>
    </row>
    <row r="7" spans="1:3" x14ac:dyDescent="0.3">
      <c r="A7" s="2">
        <v>6</v>
      </c>
      <c r="B7" s="2">
        <v>450</v>
      </c>
      <c r="C7" s="2">
        <v>52</v>
      </c>
    </row>
    <row r="8" spans="1:3" x14ac:dyDescent="0.3">
      <c r="A8" s="2">
        <v>7</v>
      </c>
      <c r="B8" s="2">
        <v>340</v>
      </c>
      <c r="C8" s="2">
        <v>87</v>
      </c>
    </row>
    <row r="9" spans="1:3" x14ac:dyDescent="0.3">
      <c r="A9" s="2">
        <v>8</v>
      </c>
      <c r="B9" s="2">
        <v>370</v>
      </c>
      <c r="C9" s="2">
        <v>68</v>
      </c>
    </row>
    <row r="10" spans="1:3" x14ac:dyDescent="0.3">
      <c r="A10" s="2">
        <v>9</v>
      </c>
      <c r="B10" s="2">
        <v>500</v>
      </c>
      <c r="C10" s="2">
        <v>45</v>
      </c>
    </row>
    <row r="11" spans="1:3" x14ac:dyDescent="0.3">
      <c r="A11" s="2">
        <v>10</v>
      </c>
      <c r="B11" s="2">
        <v>490</v>
      </c>
      <c r="C11" s="2">
        <v>44</v>
      </c>
    </row>
    <row r="12" spans="1:3" x14ac:dyDescent="0.3">
      <c r="A12" s="2">
        <v>11</v>
      </c>
      <c r="B12" s="2">
        <v>430</v>
      </c>
      <c r="C12" s="2">
        <v>58</v>
      </c>
    </row>
    <row r="13" spans="1:3" x14ac:dyDescent="0.3">
      <c r="A13" s="2">
        <v>12</v>
      </c>
      <c r="B13" s="2">
        <v>390</v>
      </c>
      <c r="C13" s="2">
        <v>68</v>
      </c>
    </row>
    <row r="18" spans="1:8" x14ac:dyDescent="0.3">
      <c r="A18" s="3" t="s">
        <v>3</v>
      </c>
      <c r="B18" t="s">
        <v>14</v>
      </c>
      <c r="D18" s="3" t="s">
        <v>8</v>
      </c>
      <c r="E18" t="s">
        <v>15</v>
      </c>
      <c r="G18" s="3" t="s">
        <v>9</v>
      </c>
      <c r="H18" t="s">
        <v>16</v>
      </c>
    </row>
    <row r="19" spans="1:8" x14ac:dyDescent="0.3">
      <c r="A19" s="3" t="s">
        <v>4</v>
      </c>
      <c r="B19">
        <v>211.31</v>
      </c>
      <c r="D19" s="3" t="s">
        <v>7</v>
      </c>
      <c r="E19">
        <v>5871064</v>
      </c>
      <c r="G19" s="3" t="s">
        <v>7</v>
      </c>
      <c r="H19">
        <v>466.51</v>
      </c>
    </row>
    <row r="20" spans="1:8" x14ac:dyDescent="0.3">
      <c r="A20" s="3" t="s">
        <v>5</v>
      </c>
      <c r="B20">
        <v>-0.35460000000000003</v>
      </c>
      <c r="D20" s="3" t="s">
        <v>6</v>
      </c>
      <c r="E20">
        <v>-1.9079999999999999</v>
      </c>
      <c r="G20" s="3" t="s">
        <v>6</v>
      </c>
      <c r="H20">
        <v>-5.0000000000000001E-3</v>
      </c>
    </row>
    <row r="24" spans="1:8" x14ac:dyDescent="0.3">
      <c r="A24" s="9" t="s">
        <v>13</v>
      </c>
      <c r="B24" s="10" t="s">
        <v>10</v>
      </c>
      <c r="C24" s="10" t="s">
        <v>11</v>
      </c>
      <c r="D24" s="10" t="s">
        <v>12</v>
      </c>
      <c r="E24" s="6" t="s">
        <v>17</v>
      </c>
      <c r="F24" s="6"/>
      <c r="G24" s="6"/>
      <c r="H24" s="9" t="s">
        <v>2</v>
      </c>
    </row>
    <row r="25" spans="1:8" x14ac:dyDescent="0.3">
      <c r="A25" s="9"/>
      <c r="B25" s="10"/>
      <c r="C25" s="10"/>
      <c r="D25" s="10"/>
      <c r="E25" s="4" t="s">
        <v>10</v>
      </c>
      <c r="F25" s="4" t="s">
        <v>11</v>
      </c>
      <c r="G25" s="4" t="s">
        <v>12</v>
      </c>
      <c r="H25" s="9"/>
    </row>
    <row r="26" spans="1:8" x14ac:dyDescent="0.3">
      <c r="A26" s="2">
        <v>450</v>
      </c>
      <c r="B26" s="1">
        <f>$B$20*A26+$B$19</f>
        <v>51.739999999999981</v>
      </c>
      <c r="C26" s="5">
        <f>$E$19*A26^$E$20</f>
        <v>50.861286169919921</v>
      </c>
      <c r="D26" s="5">
        <f>$H$19*EXP($H$20*A26)</f>
        <v>49.169792250355329</v>
      </c>
      <c r="E26" s="11">
        <f>ABS(B26-H26)/H26</f>
        <v>0.14977777777777734</v>
      </c>
      <c r="F26" s="11">
        <f>ABS(C26-H26)/H26</f>
        <v>0.13025080377599826</v>
      </c>
      <c r="G26" s="11">
        <f>ABS(D26-H26)/H26</f>
        <v>9.2662050007896193E-2</v>
      </c>
      <c r="H26" s="2">
        <v>45</v>
      </c>
    </row>
    <row r="27" spans="1:8" x14ac:dyDescent="0.3">
      <c r="A27" s="2">
        <v>300</v>
      </c>
      <c r="B27" s="1">
        <f t="shared" ref="B27:B37" si="0">$B$20*A27+$B$19</f>
        <v>104.92999999999999</v>
      </c>
      <c r="C27" s="5">
        <f t="shared" ref="C27:C37" si="1">$E$19*A27^$E$20</f>
        <v>110.2476803704582</v>
      </c>
      <c r="D27" s="5">
        <f t="shared" ref="D27:D37" si="2">$H$19*EXP($H$20*A27)</f>
        <v>104.09245101084399</v>
      </c>
      <c r="E27" s="11">
        <f t="shared" ref="E27:E37" si="3">ABS(B27-H27)/H27</f>
        <v>1.8737864077669832E-2</v>
      </c>
      <c r="F27" s="11">
        <f t="shared" ref="F27:F37" si="4">ABS(C27-H27)/H27</f>
        <v>7.0365828839399985E-2</v>
      </c>
      <c r="G27" s="11">
        <f t="shared" ref="G27:G37" si="5">ABS(D27-H27)/H27</f>
        <v>1.0606320493630948E-2</v>
      </c>
      <c r="H27" s="2">
        <v>103</v>
      </c>
    </row>
    <row r="28" spans="1:8" x14ac:dyDescent="0.3">
      <c r="A28" s="2">
        <v>440</v>
      </c>
      <c r="B28" s="1">
        <f t="shared" si="0"/>
        <v>55.286000000000001</v>
      </c>
      <c r="C28" s="5">
        <f t="shared" si="1"/>
        <v>53.089557787712614</v>
      </c>
      <c r="D28" s="5">
        <f t="shared" si="2"/>
        <v>51.69078140761237</v>
      </c>
      <c r="E28" s="11">
        <f t="shared" si="3"/>
        <v>0.12828571428571431</v>
      </c>
      <c r="F28" s="11">
        <f t="shared" si="4"/>
        <v>8.3460363014543154E-2</v>
      </c>
      <c r="G28" s="11">
        <f t="shared" si="5"/>
        <v>5.4913906277803466E-2</v>
      </c>
      <c r="H28" s="2">
        <v>49</v>
      </c>
    </row>
    <row r="29" spans="1:8" x14ac:dyDescent="0.3">
      <c r="A29" s="2">
        <v>360</v>
      </c>
      <c r="B29" s="1">
        <f t="shared" si="0"/>
        <v>83.653999999999996</v>
      </c>
      <c r="C29" s="5">
        <f t="shared" si="1"/>
        <v>77.85592038588905</v>
      </c>
      <c r="D29" s="5">
        <f t="shared" si="2"/>
        <v>77.113584344252331</v>
      </c>
      <c r="E29" s="11">
        <f t="shared" si="3"/>
        <v>2.7279069767441901E-2</v>
      </c>
      <c r="F29" s="11">
        <f t="shared" si="4"/>
        <v>9.4698600164080812E-2</v>
      </c>
      <c r="G29" s="11">
        <f t="shared" si="5"/>
        <v>0.10333041460171709</v>
      </c>
      <c r="H29" s="2">
        <v>86</v>
      </c>
    </row>
    <row r="30" spans="1:8" x14ac:dyDescent="0.3">
      <c r="A30" s="2">
        <v>290</v>
      </c>
      <c r="B30" s="1">
        <f t="shared" si="0"/>
        <v>108.476</v>
      </c>
      <c r="C30" s="5">
        <f t="shared" si="1"/>
        <v>117.61465381582187</v>
      </c>
      <c r="D30" s="5">
        <f t="shared" si="2"/>
        <v>109.42938509863754</v>
      </c>
      <c r="E30" s="11">
        <f t="shared" si="3"/>
        <v>0.132192</v>
      </c>
      <c r="F30" s="11">
        <f t="shared" si="4"/>
        <v>5.9082769473425063E-2</v>
      </c>
      <c r="G30" s="11">
        <f t="shared" si="5"/>
        <v>0.12456491921089968</v>
      </c>
      <c r="H30" s="2">
        <v>125</v>
      </c>
    </row>
    <row r="31" spans="1:8" x14ac:dyDescent="0.3">
      <c r="A31" s="2">
        <v>450</v>
      </c>
      <c r="B31" s="1">
        <f t="shared" si="0"/>
        <v>51.739999999999981</v>
      </c>
      <c r="C31" s="5">
        <f t="shared" si="1"/>
        <v>50.861286169919921</v>
      </c>
      <c r="D31" s="5">
        <f t="shared" si="2"/>
        <v>49.169792250355329</v>
      </c>
      <c r="E31" s="11">
        <f t="shared" si="3"/>
        <v>5.0000000000003713E-3</v>
      </c>
      <c r="F31" s="11">
        <f t="shared" si="4"/>
        <v>2.1898342886155355E-2</v>
      </c>
      <c r="G31" s="11">
        <f t="shared" si="5"/>
        <v>5.4427072108551369E-2</v>
      </c>
      <c r="H31" s="2">
        <v>52</v>
      </c>
    </row>
    <row r="32" spans="1:8" x14ac:dyDescent="0.3">
      <c r="A32" s="2">
        <v>340</v>
      </c>
      <c r="B32" s="1">
        <f t="shared" si="0"/>
        <v>90.745999999999995</v>
      </c>
      <c r="C32" s="5">
        <f t="shared" si="1"/>
        <v>86.827049006961417</v>
      </c>
      <c r="D32" s="5">
        <f t="shared" si="2"/>
        <v>85.223690805841244</v>
      </c>
      <c r="E32" s="11">
        <f t="shared" si="3"/>
        <v>4.3057471264367757E-2</v>
      </c>
      <c r="F32" s="11">
        <f t="shared" si="4"/>
        <v>1.9879424487193459E-3</v>
      </c>
      <c r="G32" s="11">
        <f t="shared" si="5"/>
        <v>2.0417347059296046E-2</v>
      </c>
      <c r="H32" s="2">
        <v>87</v>
      </c>
    </row>
    <row r="33" spans="1:10" x14ac:dyDescent="0.3">
      <c r="A33" s="2">
        <v>370</v>
      </c>
      <c r="B33" s="1">
        <f t="shared" si="0"/>
        <v>80.108000000000004</v>
      </c>
      <c r="C33" s="5">
        <f t="shared" si="1"/>
        <v>73.890384263545585</v>
      </c>
      <c r="D33" s="5">
        <f t="shared" si="2"/>
        <v>73.352710456970414</v>
      </c>
      <c r="E33" s="11">
        <f t="shared" si="3"/>
        <v>0.17805882352941182</v>
      </c>
      <c r="F33" s="11">
        <f t="shared" si="4"/>
        <v>8.6623297993317416E-2</v>
      </c>
      <c r="G33" s="11">
        <f t="shared" si="5"/>
        <v>7.8716330249564911E-2</v>
      </c>
      <c r="H33" s="2">
        <v>68</v>
      </c>
    </row>
    <row r="34" spans="1:10" x14ac:dyDescent="0.3">
      <c r="A34" s="2">
        <v>500</v>
      </c>
      <c r="B34" s="1">
        <f t="shared" si="0"/>
        <v>34.009999999999991</v>
      </c>
      <c r="C34" s="5">
        <f t="shared" si="1"/>
        <v>41.59891911995917</v>
      </c>
      <c r="D34" s="5">
        <f t="shared" si="2"/>
        <v>38.293472708035026</v>
      </c>
      <c r="E34" s="11">
        <f t="shared" si="3"/>
        <v>0.24422222222222242</v>
      </c>
      <c r="F34" s="11">
        <f t="shared" si="4"/>
        <v>7.5579575112018446E-2</v>
      </c>
      <c r="G34" s="11">
        <f t="shared" si="5"/>
        <v>0.14903393982144386</v>
      </c>
      <c r="H34" s="2">
        <v>45</v>
      </c>
    </row>
    <row r="35" spans="1:10" x14ac:dyDescent="0.3">
      <c r="A35" s="2">
        <v>490</v>
      </c>
      <c r="B35" s="1">
        <f t="shared" si="0"/>
        <v>37.555999999999983</v>
      </c>
      <c r="C35" s="5">
        <f t="shared" si="1"/>
        <v>43.233728796663705</v>
      </c>
      <c r="D35" s="5">
        <f t="shared" si="2"/>
        <v>40.256821037821332</v>
      </c>
      <c r="E35" s="11">
        <f t="shared" si="3"/>
        <v>0.14645454545454584</v>
      </c>
      <c r="F35" s="11">
        <f t="shared" si="4"/>
        <v>1.7415254621279432E-2</v>
      </c>
      <c r="G35" s="11">
        <f t="shared" si="5"/>
        <v>8.5072249140424272E-2</v>
      </c>
      <c r="H35" s="2">
        <v>44</v>
      </c>
    </row>
    <row r="36" spans="1:10" ht="14.4" customHeight="1" x14ac:dyDescent="0.3">
      <c r="A36" s="2">
        <v>430</v>
      </c>
      <c r="B36" s="1">
        <f t="shared" si="0"/>
        <v>58.831999999999994</v>
      </c>
      <c r="C36" s="5">
        <f t="shared" si="1"/>
        <v>55.470106712335337</v>
      </c>
      <c r="D36" s="5">
        <f t="shared" si="2"/>
        <v>54.341024442914069</v>
      </c>
      <c r="E36" s="11">
        <f t="shared" si="3"/>
        <v>1.4344827586206787E-2</v>
      </c>
      <c r="F36" s="11">
        <f t="shared" si="4"/>
        <v>4.3618849787321778E-2</v>
      </c>
      <c r="G36" s="11">
        <f t="shared" si="5"/>
        <v>6.3085785466998806E-2</v>
      </c>
      <c r="H36" s="2">
        <v>58</v>
      </c>
    </row>
    <row r="37" spans="1:10" x14ac:dyDescent="0.3">
      <c r="A37" s="2">
        <v>390</v>
      </c>
      <c r="B37" s="1">
        <f t="shared" si="0"/>
        <v>73.015999999999991</v>
      </c>
      <c r="C37" s="5">
        <f t="shared" si="1"/>
        <v>66.829089531318985</v>
      </c>
      <c r="D37" s="5">
        <f t="shared" si="2"/>
        <v>66.372277135824447</v>
      </c>
      <c r="E37" s="11">
        <f t="shared" si="3"/>
        <v>7.3764705882352816E-2</v>
      </c>
      <c r="F37" s="11">
        <f t="shared" si="4"/>
        <v>1.7219271598250221E-2</v>
      </c>
      <c r="G37" s="11">
        <f t="shared" si="5"/>
        <v>2.393710094375813E-2</v>
      </c>
      <c r="H37" s="2">
        <v>68</v>
      </c>
    </row>
    <row r="38" spans="1:10" x14ac:dyDescent="0.3">
      <c r="A38" s="1"/>
      <c r="B38" s="1"/>
      <c r="C38" s="1"/>
      <c r="D38" s="7" t="s">
        <v>18</v>
      </c>
      <c r="E38" s="12">
        <f>AVERAGE(E26:E37)</f>
        <v>9.6764585153975916E-2</v>
      </c>
      <c r="F38" s="12">
        <f t="shared" ref="F38:G38" si="6">AVERAGE(F26:F37)</f>
        <v>5.8516741642875771E-2</v>
      </c>
      <c r="G38" s="12">
        <f t="shared" si="6"/>
        <v>7.17306196151654E-2</v>
      </c>
    </row>
    <row r="43" spans="1:10" ht="20.399999999999999" thickBot="1" x14ac:dyDescent="0.45">
      <c r="A43" s="15" t="s">
        <v>19</v>
      </c>
      <c r="B43" s="15"/>
      <c r="C43" s="16"/>
    </row>
    <row r="44" spans="1:10" ht="15" thickTop="1" x14ac:dyDescent="0.3">
      <c r="A44" t="s">
        <v>20</v>
      </c>
      <c r="B44" s="14">
        <v>250</v>
      </c>
      <c r="C44" t="s">
        <v>21</v>
      </c>
      <c r="I44" t="s">
        <v>0</v>
      </c>
      <c r="J44" t="s">
        <v>29</v>
      </c>
    </row>
    <row r="45" spans="1:10" x14ac:dyDescent="0.3">
      <c r="A45" t="s">
        <v>22</v>
      </c>
      <c r="B45" s="14">
        <v>400</v>
      </c>
      <c r="C45" t="s">
        <v>23</v>
      </c>
      <c r="J45" s="19">
        <f>B52</f>
        <v>955163.26238462282</v>
      </c>
    </row>
    <row r="46" spans="1:10" x14ac:dyDescent="0.3">
      <c r="A46" t="s">
        <v>2</v>
      </c>
      <c r="B46" s="17">
        <f>E19*B45^E20</f>
        <v>63.677550825641511</v>
      </c>
      <c r="C46" t="s">
        <v>24</v>
      </c>
      <c r="E46" t="str">
        <f ca="1">_xlfn.FORMULATEXT(B46)</f>
        <v>=E19*B45^E20</v>
      </c>
      <c r="I46" s="13">
        <v>260</v>
      </c>
      <c r="J46" s="20">
        <f t="dataTable" ref="J46:J100" dt2D="0" dtr="0" r1="B45" ca="1"/>
        <v>144859.72842847556</v>
      </c>
    </row>
    <row r="47" spans="1:10" x14ac:dyDescent="0.3">
      <c r="A47" t="s">
        <v>25</v>
      </c>
      <c r="B47" s="17">
        <f>B46*100</f>
        <v>6367.7550825641511</v>
      </c>
      <c r="E47" t="str">
        <f ca="1">_xlfn.FORMULATEXT(B47)</f>
        <v>=B46*100</v>
      </c>
      <c r="I47" s="13">
        <v>270</v>
      </c>
      <c r="J47" s="20">
        <v>269590.60184817808</v>
      </c>
    </row>
    <row r="48" spans="1:10" x14ac:dyDescent="0.3">
      <c r="I48" s="13">
        <v>280</v>
      </c>
      <c r="J48" s="20">
        <v>377277.18719872413</v>
      </c>
    </row>
    <row r="49" spans="1:10" x14ac:dyDescent="0.3">
      <c r="I49" s="13">
        <v>290</v>
      </c>
      <c r="J49" s="20">
        <v>470458.61526328744</v>
      </c>
    </row>
    <row r="50" spans="1:10" x14ac:dyDescent="0.3">
      <c r="A50" t="s">
        <v>26</v>
      </c>
      <c r="B50" s="13">
        <f>B47*B44</f>
        <v>1591938.7706410377</v>
      </c>
      <c r="E50" t="str">
        <f ca="1">_xlfn.FORMULATEXT(B50)</f>
        <v>=B47*B44</v>
      </c>
      <c r="I50" s="13">
        <v>300</v>
      </c>
      <c r="J50" s="20">
        <v>551238.40185229108</v>
      </c>
    </row>
    <row r="51" spans="1:10" x14ac:dyDescent="0.3">
      <c r="A51" t="s">
        <v>27</v>
      </c>
      <c r="B51" s="13">
        <f>B45*B47</f>
        <v>2547102.0330256606</v>
      </c>
      <c r="E51" t="str">
        <f ca="1">_xlfn.FORMULATEXT(B51)</f>
        <v>=B45*B47</v>
      </c>
      <c r="I51" s="13">
        <v>310</v>
      </c>
      <c r="J51" s="20">
        <v>621369.53021456813</v>
      </c>
    </row>
    <row r="52" spans="1:10" x14ac:dyDescent="0.3">
      <c r="A52" t="s">
        <v>28</v>
      </c>
      <c r="B52" s="13">
        <f>B51-B50</f>
        <v>955163.26238462282</v>
      </c>
      <c r="E52" t="str">
        <f ca="1">_xlfn.FORMULATEXT(B52)</f>
        <v>=B51-B50</v>
      </c>
      <c r="I52" s="13">
        <v>320</v>
      </c>
      <c r="J52" s="20">
        <v>682320.93416212313</v>
      </c>
    </row>
    <row r="53" spans="1:10" x14ac:dyDescent="0.3">
      <c r="I53" s="13">
        <v>330</v>
      </c>
      <c r="J53" s="20">
        <v>735329.86392835062</v>
      </c>
    </row>
    <row r="54" spans="1:10" x14ac:dyDescent="0.3">
      <c r="I54" s="13">
        <v>340</v>
      </c>
      <c r="J54" s="20">
        <v>781443.44106265297</v>
      </c>
    </row>
    <row r="55" spans="1:10" x14ac:dyDescent="0.3">
      <c r="I55" s="13">
        <v>350</v>
      </c>
      <c r="J55" s="20">
        <v>821551.86522268457</v>
      </c>
    </row>
    <row r="56" spans="1:10" x14ac:dyDescent="0.3">
      <c r="I56" s="13">
        <v>360</v>
      </c>
      <c r="J56" s="20">
        <v>856415.12424477958</v>
      </c>
    </row>
    <row r="57" spans="1:10" x14ac:dyDescent="0.3">
      <c r="I57" s="13">
        <v>370</v>
      </c>
      <c r="J57" s="20">
        <v>886684.61116254725</v>
      </c>
    </row>
    <row r="58" spans="1:10" x14ac:dyDescent="0.3">
      <c r="I58" s="13">
        <v>380</v>
      </c>
      <c r="J58" s="20">
        <v>912920.72098907013</v>
      </c>
    </row>
    <row r="59" spans="1:10" x14ac:dyDescent="0.3">
      <c r="I59" s="13">
        <v>390</v>
      </c>
      <c r="J59" s="20">
        <v>935607.253438466</v>
      </c>
    </row>
    <row r="60" spans="1:10" x14ac:dyDescent="0.3">
      <c r="I60" s="13">
        <v>400</v>
      </c>
      <c r="J60" s="20">
        <v>955163.26238462282</v>
      </c>
    </row>
    <row r="61" spans="1:10" x14ac:dyDescent="0.3">
      <c r="I61" s="13">
        <v>410</v>
      </c>
      <c r="J61" s="20">
        <v>971952.85243747453</v>
      </c>
    </row>
    <row r="62" spans="1:10" x14ac:dyDescent="0.3">
      <c r="I62" s="13">
        <v>420</v>
      </c>
      <c r="J62" s="20">
        <v>986293.31587235699</v>
      </c>
    </row>
    <row r="63" spans="1:10" x14ac:dyDescent="0.3">
      <c r="I63" s="13">
        <v>430</v>
      </c>
      <c r="J63" s="20">
        <v>998461.92082203622</v>
      </c>
    </row>
    <row r="64" spans="1:10" x14ac:dyDescent="0.3">
      <c r="I64" s="13">
        <v>440</v>
      </c>
      <c r="J64" s="20">
        <v>1008701.5979665397</v>
      </c>
    </row>
    <row r="65" spans="9:11" x14ac:dyDescent="0.3">
      <c r="I65" s="13">
        <v>450</v>
      </c>
      <c r="J65" s="20">
        <v>1017225.7233983984</v>
      </c>
    </row>
    <row r="66" spans="9:11" x14ac:dyDescent="0.3">
      <c r="I66" s="13">
        <v>460</v>
      </c>
      <c r="J66" s="20">
        <v>1024222.1565401531</v>
      </c>
    </row>
    <row r="67" spans="9:11" x14ac:dyDescent="0.3">
      <c r="I67" s="13">
        <v>470</v>
      </c>
      <c r="J67" s="20">
        <v>1029856.6614397548</v>
      </c>
    </row>
    <row r="68" spans="9:11" x14ac:dyDescent="0.3">
      <c r="I68" s="13">
        <v>480</v>
      </c>
      <c r="J68" s="20">
        <v>1034275.8155834542</v>
      </c>
    </row>
    <row r="69" spans="9:11" x14ac:dyDescent="0.3">
      <c r="I69" s="13">
        <v>490</v>
      </c>
      <c r="J69" s="20">
        <v>1037609.4911199291</v>
      </c>
    </row>
    <row r="70" spans="9:11" x14ac:dyDescent="0.3">
      <c r="I70" s="13">
        <v>500</v>
      </c>
      <c r="J70" s="20">
        <v>1039972.9779989794</v>
      </c>
    </row>
    <row r="71" spans="9:11" x14ac:dyDescent="0.3">
      <c r="I71" s="13">
        <v>510</v>
      </c>
      <c r="J71" s="20">
        <v>1041468.8061629091</v>
      </c>
    </row>
    <row r="72" spans="9:11" x14ac:dyDescent="0.3">
      <c r="I72" s="13">
        <v>520</v>
      </c>
      <c r="J72" s="20">
        <v>1042188.3139489595</v>
      </c>
    </row>
    <row r="73" spans="9:11" x14ac:dyDescent="0.3">
      <c r="I73" s="13">
        <v>530</v>
      </c>
      <c r="J73" s="20">
        <v>1042213.0017719698</v>
      </c>
      <c r="K73" t="s">
        <v>30</v>
      </c>
    </row>
    <row r="74" spans="9:11" x14ac:dyDescent="0.3">
      <c r="I74" s="13">
        <v>540</v>
      </c>
      <c r="J74" s="20">
        <v>1041615.7035724644</v>
      </c>
    </row>
    <row r="75" spans="9:11" x14ac:dyDescent="0.3">
      <c r="I75" s="13">
        <v>550</v>
      </c>
      <c r="J75" s="20">
        <v>1040461.6031350964</v>
      </c>
    </row>
    <row r="76" spans="9:11" x14ac:dyDescent="0.3">
      <c r="I76" s="13">
        <v>560</v>
      </c>
      <c r="J76" s="20">
        <v>1038809.1179690239</v>
      </c>
    </row>
    <row r="77" spans="9:11" x14ac:dyDescent="0.3">
      <c r="I77" s="13">
        <v>570</v>
      </c>
      <c r="J77" s="20">
        <v>1036710.669808225</v>
      </c>
    </row>
    <row r="78" spans="9:11" x14ac:dyDescent="0.3">
      <c r="I78" s="13">
        <v>580</v>
      </c>
      <c r="J78" s="20">
        <v>1034213.3577876764</v>
      </c>
    </row>
    <row r="79" spans="9:11" x14ac:dyDescent="0.3">
      <c r="I79" s="13">
        <v>590</v>
      </c>
      <c r="J79" s="20">
        <v>1031359.5478624469</v>
      </c>
    </row>
    <row r="80" spans="9:11" x14ac:dyDescent="0.3">
      <c r="I80" s="13">
        <v>600</v>
      </c>
      <c r="J80" s="20">
        <v>1028187.3899667513</v>
      </c>
    </row>
    <row r="81" spans="9:10" x14ac:dyDescent="0.3">
      <c r="I81" s="13">
        <v>610</v>
      </c>
      <c r="J81">
        <v>1024731.2726827315</v>
      </c>
    </row>
    <row r="82" spans="9:10" x14ac:dyDescent="0.3">
      <c r="I82" s="13">
        <v>620</v>
      </c>
      <c r="J82">
        <v>1021022.2237432048</v>
      </c>
    </row>
    <row r="83" spans="9:10" x14ac:dyDescent="0.3">
      <c r="I83" s="13">
        <v>630</v>
      </c>
      <c r="J83">
        <v>1017088.2634793159</v>
      </c>
    </row>
    <row r="84" spans="9:10" x14ac:dyDescent="0.3">
      <c r="I84" s="13">
        <v>640</v>
      </c>
      <c r="J84">
        <v>1012954.7173026291</v>
      </c>
    </row>
    <row r="85" spans="9:10" x14ac:dyDescent="0.3">
      <c r="I85" s="13">
        <v>650</v>
      </c>
      <c r="J85">
        <v>1008644.4924491229</v>
      </c>
    </row>
    <row r="86" spans="9:10" x14ac:dyDescent="0.3">
      <c r="I86" s="13">
        <v>660</v>
      </c>
      <c r="J86">
        <v>1004178.3234829371</v>
      </c>
    </row>
    <row r="87" spans="9:10" x14ac:dyDescent="0.3">
      <c r="I87" s="13">
        <v>670</v>
      </c>
      <c r="J87">
        <v>999574.99043870345</v>
      </c>
    </row>
    <row r="88" spans="9:10" x14ac:dyDescent="0.3">
      <c r="I88" s="13">
        <v>680</v>
      </c>
      <c r="J88">
        <v>994851.51295467373</v>
      </c>
    </row>
    <row r="89" spans="9:10" x14ac:dyDescent="0.3">
      <c r="I89" s="13">
        <v>690</v>
      </c>
      <c r="J89">
        <v>990023.32329994719</v>
      </c>
    </row>
    <row r="90" spans="9:10" x14ac:dyDescent="0.3">
      <c r="I90" s="13">
        <v>700</v>
      </c>
      <c r="J90">
        <v>985104.42081539321</v>
      </c>
    </row>
    <row r="91" spans="9:10" x14ac:dyDescent="0.3">
      <c r="I91" s="13">
        <v>710</v>
      </c>
      <c r="J91">
        <v>980107.50995916908</v>
      </c>
    </row>
    <row r="92" spans="9:10" x14ac:dyDescent="0.3">
      <c r="I92" s="13">
        <v>720</v>
      </c>
      <c r="J92">
        <v>975044.1238656675</v>
      </c>
    </row>
    <row r="93" spans="9:10" x14ac:dyDescent="0.3">
      <c r="I93" s="13">
        <v>730</v>
      </c>
      <c r="J93">
        <v>969924.73508398188</v>
      </c>
    </row>
    <row r="94" spans="9:10" x14ac:dyDescent="0.3">
      <c r="I94" s="13">
        <v>740</v>
      </c>
      <c r="J94">
        <v>964758.8549528002</v>
      </c>
    </row>
    <row r="95" spans="9:10" x14ac:dyDescent="0.3">
      <c r="I95" s="13">
        <v>750</v>
      </c>
      <c r="J95">
        <v>959555.12288789009</v>
      </c>
    </row>
    <row r="96" spans="9:10" x14ac:dyDescent="0.3">
      <c r="I96" s="13">
        <v>760</v>
      </c>
      <c r="J96">
        <v>954321.38670201262</v>
      </c>
    </row>
    <row r="97" spans="3:10" x14ac:dyDescent="0.3">
      <c r="I97" s="13">
        <v>770</v>
      </c>
      <c r="J97">
        <v>949064.7749414182</v>
      </c>
    </row>
    <row r="98" spans="3:10" x14ac:dyDescent="0.3">
      <c r="I98" s="13">
        <v>780</v>
      </c>
      <c r="J98">
        <v>943791.76210536808</v>
      </c>
    </row>
    <row r="99" spans="3:10" x14ac:dyDescent="0.3">
      <c r="I99" s="13">
        <v>790</v>
      </c>
      <c r="J99">
        <v>938508.22751260083</v>
      </c>
    </row>
    <row r="100" spans="3:10" x14ac:dyDescent="0.3">
      <c r="I100" s="13">
        <v>800</v>
      </c>
      <c r="J100">
        <v>933219.50848926988</v>
      </c>
    </row>
    <row r="111" spans="3:10" x14ac:dyDescent="0.3">
      <c r="D111" s="23" t="s">
        <v>31</v>
      </c>
      <c r="E111" s="23"/>
      <c r="F111" s="23"/>
      <c r="G111" s="23"/>
      <c r="H111" s="23"/>
      <c r="I111" s="23"/>
      <c r="J111" s="23"/>
    </row>
    <row r="112" spans="3:10" x14ac:dyDescent="0.3">
      <c r="C112" s="18">
        <f>B52</f>
        <v>955163.26238462282</v>
      </c>
      <c r="D112" s="21">
        <v>250</v>
      </c>
      <c r="E112" s="21">
        <v>300</v>
      </c>
      <c r="F112" s="21">
        <v>350</v>
      </c>
      <c r="G112" s="21">
        <v>400</v>
      </c>
      <c r="H112" s="21">
        <v>450</v>
      </c>
      <c r="I112" s="21">
        <v>500</v>
      </c>
      <c r="J112" s="21">
        <v>550</v>
      </c>
    </row>
    <row r="113" spans="2:10" x14ac:dyDescent="0.3">
      <c r="B113" s="24" t="s">
        <v>0</v>
      </c>
      <c r="C113" s="22">
        <v>260</v>
      </c>
      <c r="D113" s="20">
        <f t="dataTable" ref="D113:J167" dt2D="1" dtr="1" r1="B44" r2="B45"/>
        <v>144859.72842847556</v>
      </c>
      <c r="E113" s="20">
        <v>-579438.91371390224</v>
      </c>
      <c r="F113" s="20">
        <v>-1303737.5558562791</v>
      </c>
      <c r="G113" s="20">
        <v>-2028036.1979986569</v>
      </c>
      <c r="H113" s="20">
        <v>-2752334.8401410338</v>
      </c>
      <c r="I113" s="20">
        <v>-3476633.4822834115</v>
      </c>
      <c r="J113" s="20">
        <v>-4200932.1244257884</v>
      </c>
    </row>
    <row r="114" spans="2:10" x14ac:dyDescent="0.3">
      <c r="B114" s="24"/>
      <c r="C114" s="22">
        <v>270</v>
      </c>
      <c r="D114" s="20">
        <v>269590.60184817808</v>
      </c>
      <c r="E114" s="20">
        <v>-404385.90277226688</v>
      </c>
      <c r="F114" s="20">
        <v>-1078362.4073927123</v>
      </c>
      <c r="G114" s="20">
        <v>-1752338.9120131573</v>
      </c>
      <c r="H114" s="20">
        <v>-2426315.4166336022</v>
      </c>
      <c r="I114" s="20">
        <v>-3100291.9212540481</v>
      </c>
      <c r="J114" s="20">
        <v>-3774268.4258744931</v>
      </c>
    </row>
    <row r="115" spans="2:10" x14ac:dyDescent="0.3">
      <c r="B115" s="24"/>
      <c r="C115" s="22">
        <v>280</v>
      </c>
      <c r="D115" s="20">
        <v>377277.18719872413</v>
      </c>
      <c r="E115" s="20">
        <v>-251518.12479914958</v>
      </c>
      <c r="F115" s="20">
        <v>-880313.43679702282</v>
      </c>
      <c r="G115" s="20">
        <v>-1509108.7487948965</v>
      </c>
      <c r="H115" s="20">
        <v>-2137904.0607927702</v>
      </c>
      <c r="I115" s="20">
        <v>-2766699.3727906439</v>
      </c>
      <c r="J115" s="20">
        <v>-3395494.6847885177</v>
      </c>
    </row>
    <row r="116" spans="2:10" x14ac:dyDescent="0.3">
      <c r="B116" s="24"/>
      <c r="C116" s="22">
        <v>290</v>
      </c>
      <c r="D116" s="20">
        <v>470458.61526328744</v>
      </c>
      <c r="E116" s="20">
        <v>-117614.65381582174</v>
      </c>
      <c r="F116" s="20">
        <v>-705687.9228949314</v>
      </c>
      <c r="G116" s="20">
        <v>-1293761.1919740411</v>
      </c>
      <c r="H116" s="20">
        <v>-1881834.4610531498</v>
      </c>
      <c r="I116" s="20">
        <v>-2469907.7301322594</v>
      </c>
      <c r="J116" s="20">
        <v>-3057980.9992113691</v>
      </c>
    </row>
    <row r="117" spans="2:10" x14ac:dyDescent="0.3">
      <c r="B117" s="24"/>
      <c r="C117" s="22">
        <v>300</v>
      </c>
      <c r="D117" s="20">
        <v>551238.40185229108</v>
      </c>
      <c r="E117" s="20">
        <v>0</v>
      </c>
      <c r="F117" s="20">
        <v>-551238.40185229108</v>
      </c>
      <c r="G117" s="20">
        <v>-1102476.8037045817</v>
      </c>
      <c r="H117" s="20">
        <v>-1653715.2055568728</v>
      </c>
      <c r="I117" s="20">
        <v>-2204953.6074091638</v>
      </c>
      <c r="J117" s="20">
        <v>-2756192.0092614549</v>
      </c>
    </row>
    <row r="118" spans="2:10" x14ac:dyDescent="0.3">
      <c r="B118" s="24"/>
      <c r="C118" s="22">
        <v>310</v>
      </c>
      <c r="D118" s="20">
        <v>621369.53021456813</v>
      </c>
      <c r="E118" s="20">
        <v>103561.58836909477</v>
      </c>
      <c r="F118" s="20">
        <v>-414246.3534763786</v>
      </c>
      <c r="G118" s="20">
        <v>-932054.2953218515</v>
      </c>
      <c r="H118" s="20">
        <v>-1449862.2371673249</v>
      </c>
      <c r="I118" s="20">
        <v>-1967670.1790127978</v>
      </c>
      <c r="J118" s="20">
        <v>-2485478.1208582716</v>
      </c>
    </row>
    <row r="119" spans="2:10" x14ac:dyDescent="0.3">
      <c r="B119" s="24"/>
      <c r="C119" s="22">
        <v>320</v>
      </c>
      <c r="D119" s="20">
        <v>682320.93416212313</v>
      </c>
      <c r="E119" s="20">
        <v>194948.83833203511</v>
      </c>
      <c r="F119" s="20">
        <v>-292423.2574980529</v>
      </c>
      <c r="G119" s="20">
        <v>-779795.35332814092</v>
      </c>
      <c r="H119" s="20">
        <v>-1267167.4491582289</v>
      </c>
      <c r="I119" s="20">
        <v>-1754539.5449883174</v>
      </c>
      <c r="J119" s="20">
        <v>-2241911.640818405</v>
      </c>
    </row>
    <row r="120" spans="2:10" x14ac:dyDescent="0.3">
      <c r="B120" s="24"/>
      <c r="C120" s="22">
        <v>330</v>
      </c>
      <c r="D120" s="20">
        <v>735329.86392835062</v>
      </c>
      <c r="E120" s="20">
        <v>275748.69897313137</v>
      </c>
      <c r="F120" s="20">
        <v>-183832.46598208742</v>
      </c>
      <c r="G120" s="20">
        <v>-643413.63093730668</v>
      </c>
      <c r="H120" s="20">
        <v>-1102994.7958925259</v>
      </c>
      <c r="I120" s="20">
        <v>-1562575.9608477447</v>
      </c>
      <c r="J120" s="20">
        <v>-2022157.125802964</v>
      </c>
    </row>
    <row r="121" spans="2:10" x14ac:dyDescent="0.3">
      <c r="B121" s="24"/>
      <c r="C121" s="22">
        <v>340</v>
      </c>
      <c r="D121" s="20">
        <v>781443.44106265297</v>
      </c>
      <c r="E121" s="20">
        <v>347308.19602784561</v>
      </c>
      <c r="F121" s="20">
        <v>-86827.049006961286</v>
      </c>
      <c r="G121" s="20">
        <v>-520962.29404176865</v>
      </c>
      <c r="H121" s="20">
        <v>-955097.53907657554</v>
      </c>
      <c r="I121" s="20">
        <v>-1389232.7841113824</v>
      </c>
      <c r="J121" s="20">
        <v>-1823368.0291461898</v>
      </c>
    </row>
    <row r="122" spans="2:10" x14ac:dyDescent="0.3">
      <c r="B122" s="24"/>
      <c r="C122" s="22">
        <v>350</v>
      </c>
      <c r="D122" s="20">
        <v>821551.86522268457</v>
      </c>
      <c r="E122" s="20">
        <v>410775.93261134205</v>
      </c>
      <c r="F122" s="20">
        <v>0</v>
      </c>
      <c r="G122" s="20">
        <v>-410775.93261134205</v>
      </c>
      <c r="H122" s="20">
        <v>-821551.86522268457</v>
      </c>
      <c r="I122" s="20">
        <v>-1232327.7978340266</v>
      </c>
      <c r="J122" s="20">
        <v>-1643103.7304453691</v>
      </c>
    </row>
    <row r="123" spans="2:10" x14ac:dyDescent="0.3">
      <c r="B123" s="24"/>
      <c r="C123" s="22">
        <v>360</v>
      </c>
      <c r="D123" s="20">
        <v>856415.12424477958</v>
      </c>
      <c r="E123" s="20">
        <v>467135.52231533453</v>
      </c>
      <c r="F123" s="20">
        <v>77855.920385889243</v>
      </c>
      <c r="G123" s="20">
        <v>-311423.68154355604</v>
      </c>
      <c r="H123" s="20">
        <v>-700703.28347300133</v>
      </c>
      <c r="I123" s="20">
        <v>-1089982.8854024466</v>
      </c>
      <c r="J123" s="20">
        <v>-1479262.4873318919</v>
      </c>
    </row>
    <row r="124" spans="2:10" x14ac:dyDescent="0.3">
      <c r="B124" s="24"/>
      <c r="C124" s="22">
        <v>370</v>
      </c>
      <c r="D124" s="20">
        <v>886684.61116254725</v>
      </c>
      <c r="E124" s="20">
        <v>517232.68984481925</v>
      </c>
      <c r="F124" s="20">
        <v>147780.76852709148</v>
      </c>
      <c r="G124" s="20">
        <v>-221671.15279063676</v>
      </c>
      <c r="H124" s="20">
        <v>-591123.07410836453</v>
      </c>
      <c r="I124" s="20">
        <v>-960574.9954260923</v>
      </c>
      <c r="J124" s="20">
        <v>-1330026.9167438205</v>
      </c>
    </row>
    <row r="125" spans="2:10" x14ac:dyDescent="0.3">
      <c r="B125" s="24"/>
      <c r="C125" s="22">
        <v>380</v>
      </c>
      <c r="D125" s="20">
        <v>912920.72098907013</v>
      </c>
      <c r="E125" s="20">
        <v>561797.36676250491</v>
      </c>
      <c r="F125" s="20">
        <v>210674.01253593946</v>
      </c>
      <c r="G125" s="20">
        <v>-140449.341690626</v>
      </c>
      <c r="H125" s="20">
        <v>-491572.69591719145</v>
      </c>
      <c r="I125" s="20">
        <v>-842696.05014375644</v>
      </c>
      <c r="J125" s="20">
        <v>-1193819.4043703219</v>
      </c>
    </row>
    <row r="126" spans="2:10" x14ac:dyDescent="0.3">
      <c r="B126" s="24"/>
      <c r="C126" s="22">
        <v>390</v>
      </c>
      <c r="D126" s="20">
        <v>935607.253438466</v>
      </c>
      <c r="E126" s="20">
        <v>601461.80578187108</v>
      </c>
      <c r="F126" s="20">
        <v>267316.35812527593</v>
      </c>
      <c r="G126" s="20">
        <v>-66829.08953131875</v>
      </c>
      <c r="H126" s="20">
        <v>-400974.5371879139</v>
      </c>
      <c r="I126" s="20">
        <v>-735119.98484450858</v>
      </c>
      <c r="J126" s="20">
        <v>-1069265.4325011037</v>
      </c>
    </row>
    <row r="127" spans="2:10" x14ac:dyDescent="0.3">
      <c r="B127" s="24"/>
      <c r="C127" s="22">
        <v>400</v>
      </c>
      <c r="D127" s="20">
        <v>955163.26238462282</v>
      </c>
      <c r="E127" s="20">
        <v>636775.50825641514</v>
      </c>
      <c r="F127" s="20">
        <v>318387.75412820745</v>
      </c>
      <c r="G127" s="20">
        <v>0</v>
      </c>
      <c r="H127" s="20">
        <v>-318387.75412820745</v>
      </c>
      <c r="I127" s="20">
        <v>-636775.50825641491</v>
      </c>
      <c r="J127" s="20">
        <v>-955163.26238462236</v>
      </c>
    </row>
    <row r="128" spans="2:10" x14ac:dyDescent="0.3">
      <c r="B128" s="24"/>
      <c r="C128" s="22">
        <v>410</v>
      </c>
      <c r="D128" s="20">
        <v>971952.85243747453</v>
      </c>
      <c r="E128" s="20">
        <v>668217.58605076349</v>
      </c>
      <c r="F128" s="20">
        <v>364482.31966405269</v>
      </c>
      <c r="G128" s="20">
        <v>60747.053277342115</v>
      </c>
      <c r="H128" s="20">
        <v>-242988.21310936892</v>
      </c>
      <c r="I128" s="20">
        <v>-546723.4794960795</v>
      </c>
      <c r="J128" s="20">
        <v>-850458.74588279054</v>
      </c>
    </row>
    <row r="129" spans="2:10" x14ac:dyDescent="0.3">
      <c r="B129" s="24"/>
      <c r="C129" s="22">
        <v>420</v>
      </c>
      <c r="D129" s="20">
        <v>986293.31587235699</v>
      </c>
      <c r="E129" s="20">
        <v>696207.04649813427</v>
      </c>
      <c r="F129" s="20">
        <v>406120.77712391177</v>
      </c>
      <c r="G129" s="20">
        <v>116034.50774968928</v>
      </c>
      <c r="H129" s="20">
        <v>-174051.76162453368</v>
      </c>
      <c r="I129" s="20">
        <v>-464138.03099875618</v>
      </c>
      <c r="J129" s="20">
        <v>-754224.30037297867</v>
      </c>
    </row>
    <row r="130" spans="2:10" x14ac:dyDescent="0.3">
      <c r="B130" s="24"/>
      <c r="C130" s="22">
        <v>430</v>
      </c>
      <c r="D130" s="20">
        <v>998461.92082203622</v>
      </c>
      <c r="E130" s="20">
        <v>721111.38726035948</v>
      </c>
      <c r="F130" s="20">
        <v>443760.85369868297</v>
      </c>
      <c r="G130" s="20">
        <v>166410.32013700623</v>
      </c>
      <c r="H130" s="20">
        <v>-110940.21342467051</v>
      </c>
      <c r="I130" s="20">
        <v>-388290.74698634725</v>
      </c>
      <c r="J130" s="20">
        <v>-665641.28054802399</v>
      </c>
    </row>
    <row r="131" spans="2:10" x14ac:dyDescent="0.3">
      <c r="B131" s="24"/>
      <c r="C131" s="22">
        <v>440</v>
      </c>
      <c r="D131" s="20">
        <v>1008701.5979665397</v>
      </c>
      <c r="E131" s="20">
        <v>743253.80902797659</v>
      </c>
      <c r="F131" s="20">
        <v>477806.02008941351</v>
      </c>
      <c r="G131" s="20">
        <v>212358.23115085065</v>
      </c>
      <c r="H131" s="20">
        <v>-53089.557787712663</v>
      </c>
      <c r="I131" s="20">
        <v>-318537.34672627551</v>
      </c>
      <c r="J131" s="20">
        <v>-583985.13566483883</v>
      </c>
    </row>
    <row r="132" spans="2:10" x14ac:dyDescent="0.3">
      <c r="B132" s="24"/>
      <c r="C132" s="22">
        <v>450</v>
      </c>
      <c r="D132" s="20">
        <v>1017225.7233983984</v>
      </c>
      <c r="E132" s="20">
        <v>762919.29254879872</v>
      </c>
      <c r="F132" s="20">
        <v>508612.86169919907</v>
      </c>
      <c r="G132" s="20">
        <v>254306.43084959942</v>
      </c>
      <c r="H132" s="20">
        <v>0</v>
      </c>
      <c r="I132" s="20">
        <v>-254306.43084959965</v>
      </c>
      <c r="J132" s="20">
        <v>-508612.8616991993</v>
      </c>
    </row>
    <row r="133" spans="2:10" x14ac:dyDescent="0.3">
      <c r="B133" s="24"/>
      <c r="C133" s="22">
        <v>460</v>
      </c>
      <c r="D133" s="20">
        <v>1024222.1565401531</v>
      </c>
      <c r="E133" s="20">
        <v>780359.73831630708</v>
      </c>
      <c r="F133" s="20">
        <v>536497.3200924613</v>
      </c>
      <c r="G133" s="20">
        <v>292634.9018686153</v>
      </c>
      <c r="H133" s="20">
        <v>48772.483644769527</v>
      </c>
      <c r="I133" s="20">
        <v>-195089.93457907671</v>
      </c>
      <c r="J133" s="20">
        <v>-438952.35280292248</v>
      </c>
    </row>
    <row r="134" spans="2:10" x14ac:dyDescent="0.3">
      <c r="B134" s="24"/>
      <c r="C134" s="22">
        <v>470</v>
      </c>
      <c r="D134" s="20">
        <v>1029856.6614397548</v>
      </c>
      <c r="E134" s="20">
        <v>795798.32929435605</v>
      </c>
      <c r="F134" s="20">
        <v>561739.9971489571</v>
      </c>
      <c r="G134" s="20">
        <v>327681.66500355839</v>
      </c>
      <c r="H134" s="20">
        <v>93623.332858159672</v>
      </c>
      <c r="I134" s="20">
        <v>-140434.99928723928</v>
      </c>
      <c r="J134" s="20">
        <v>-374493.33143263776</v>
      </c>
    </row>
    <row r="135" spans="2:10" x14ac:dyDescent="0.3">
      <c r="B135" s="24"/>
      <c r="C135" s="22">
        <v>480</v>
      </c>
      <c r="D135" s="20">
        <v>1034275.8155834542</v>
      </c>
      <c r="E135" s="20">
        <v>809433.24697835557</v>
      </c>
      <c r="F135" s="20">
        <v>584590.67837325693</v>
      </c>
      <c r="G135" s="20">
        <v>359748.10976815806</v>
      </c>
      <c r="H135" s="20">
        <v>134905.54116305942</v>
      </c>
      <c r="I135" s="20">
        <v>-89937.027442039456</v>
      </c>
      <c r="J135" s="20">
        <v>-314779.59604713786</v>
      </c>
    </row>
    <row r="136" spans="2:10" x14ac:dyDescent="0.3">
      <c r="B136" s="24"/>
      <c r="C136" s="22">
        <v>490</v>
      </c>
      <c r="D136" s="20">
        <v>1037609.4911199291</v>
      </c>
      <c r="E136" s="20">
        <v>821440.84713661065</v>
      </c>
      <c r="F136" s="20">
        <v>605272.20315329218</v>
      </c>
      <c r="G136" s="20">
        <v>389103.55916997371</v>
      </c>
      <c r="H136" s="20">
        <v>172934.91518665501</v>
      </c>
      <c r="I136" s="20">
        <v>-43233.728796663694</v>
      </c>
      <c r="J136" s="20">
        <v>-259402.37277998216</v>
      </c>
    </row>
    <row r="137" spans="2:10" x14ac:dyDescent="0.3">
      <c r="B137" s="24"/>
      <c r="C137" s="22">
        <v>500</v>
      </c>
      <c r="D137" s="20">
        <v>1039972.9779989794</v>
      </c>
      <c r="E137" s="20">
        <v>831978.3823991837</v>
      </c>
      <c r="F137" s="20">
        <v>623983.78679938777</v>
      </c>
      <c r="G137" s="20">
        <v>415989.19119959185</v>
      </c>
      <c r="H137" s="20">
        <v>207994.59559979592</v>
      </c>
      <c r="I137" s="20">
        <v>0</v>
      </c>
      <c r="J137" s="20">
        <v>-207994.59559979569</v>
      </c>
    </row>
    <row r="138" spans="2:10" x14ac:dyDescent="0.3">
      <c r="B138" s="24"/>
      <c r="C138" s="22">
        <v>510</v>
      </c>
      <c r="D138" s="20">
        <v>1041468.8061629091</v>
      </c>
      <c r="E138" s="20">
        <v>841186.34343927284</v>
      </c>
      <c r="F138" s="20">
        <v>640903.8807156363</v>
      </c>
      <c r="G138" s="20">
        <v>440621.417992</v>
      </c>
      <c r="H138" s="20">
        <v>240338.9552683637</v>
      </c>
      <c r="I138" s="20">
        <v>40056.4925447274</v>
      </c>
      <c r="J138" s="20">
        <v>-160225.97017890913</v>
      </c>
    </row>
    <row r="139" spans="2:10" x14ac:dyDescent="0.3">
      <c r="B139" s="24"/>
      <c r="C139" s="22">
        <v>520</v>
      </c>
      <c r="D139" s="20">
        <v>1042188.3139489595</v>
      </c>
      <c r="E139" s="20">
        <v>849190.47803248558</v>
      </c>
      <c r="F139" s="20">
        <v>656192.64211601159</v>
      </c>
      <c r="G139" s="20">
        <v>463194.80619953759</v>
      </c>
      <c r="H139" s="20">
        <v>270196.97028306359</v>
      </c>
      <c r="I139" s="20">
        <v>77199.134366589598</v>
      </c>
      <c r="J139" s="20">
        <v>-115798.70154988416</v>
      </c>
    </row>
    <row r="140" spans="2:10" x14ac:dyDescent="0.3">
      <c r="B140" s="24"/>
      <c r="C140" s="22">
        <v>530</v>
      </c>
      <c r="D140" s="20">
        <v>1042213.0017719698</v>
      </c>
      <c r="E140" s="20">
        <v>856103.53716983227</v>
      </c>
      <c r="F140" s="20">
        <v>669994.07256769482</v>
      </c>
      <c r="G140" s="20">
        <v>483884.60796555737</v>
      </c>
      <c r="H140" s="20">
        <v>297775.14336341992</v>
      </c>
      <c r="I140" s="20">
        <v>111665.67876128247</v>
      </c>
      <c r="J140" s="20">
        <v>-74443.78584085498</v>
      </c>
    </row>
    <row r="141" spans="2:10" x14ac:dyDescent="0.3">
      <c r="B141" s="24"/>
      <c r="C141" s="22">
        <v>540</v>
      </c>
      <c r="D141" s="20">
        <v>1041615.7035724644</v>
      </c>
      <c r="E141" s="20">
        <v>862026.78916341881</v>
      </c>
      <c r="F141" s="20">
        <v>682437.87475437322</v>
      </c>
      <c r="G141" s="20">
        <v>502848.96034532762</v>
      </c>
      <c r="H141" s="20">
        <v>323260.04593628203</v>
      </c>
      <c r="I141" s="20">
        <v>143671.13152723666</v>
      </c>
      <c r="J141" s="20">
        <v>-35917.782881808933</v>
      </c>
    </row>
    <row r="142" spans="2:10" x14ac:dyDescent="0.3">
      <c r="B142" s="24"/>
      <c r="C142" s="22">
        <v>550</v>
      </c>
      <c r="D142" s="20">
        <v>1040461.6031350964</v>
      </c>
      <c r="E142" s="20">
        <v>867051.33594591368</v>
      </c>
      <c r="F142" s="20">
        <v>693641.06875673099</v>
      </c>
      <c r="G142" s="20">
        <v>520230.80156754819</v>
      </c>
      <c r="H142" s="20">
        <v>346820.53437836538</v>
      </c>
      <c r="I142" s="20">
        <v>173410.26718918281</v>
      </c>
      <c r="J142" s="20">
        <v>0</v>
      </c>
    </row>
    <row r="143" spans="2:10" x14ac:dyDescent="0.3">
      <c r="B143" s="24"/>
      <c r="C143" s="22">
        <v>560</v>
      </c>
      <c r="D143" s="20">
        <v>1038809.1179690239</v>
      </c>
      <c r="E143" s="20">
        <v>871259.26023208455</v>
      </c>
      <c r="F143" s="20">
        <v>703709.4024951451</v>
      </c>
      <c r="G143" s="20">
        <v>536159.544758206</v>
      </c>
      <c r="H143" s="20">
        <v>368609.68702126667</v>
      </c>
      <c r="I143" s="20">
        <v>201059.82928432734</v>
      </c>
      <c r="J143" s="20">
        <v>33509.971547388006</v>
      </c>
    </row>
    <row r="144" spans="2:10" x14ac:dyDescent="0.3">
      <c r="B144" s="24"/>
      <c r="C144" s="22">
        <v>570</v>
      </c>
      <c r="D144" s="20">
        <v>1036710.669808225</v>
      </c>
      <c r="E144" s="20">
        <v>874724.6276506898</v>
      </c>
      <c r="F144" s="20">
        <v>712738.58549315459</v>
      </c>
      <c r="G144" s="20">
        <v>550752.54333561938</v>
      </c>
      <c r="H144" s="20">
        <v>388766.50117808441</v>
      </c>
      <c r="I144" s="20">
        <v>226780.4590205492</v>
      </c>
      <c r="J144" s="20">
        <v>64794.41686301399</v>
      </c>
    </row>
    <row r="145" spans="2:10" x14ac:dyDescent="0.3">
      <c r="B145" s="24"/>
      <c r="C145" s="22">
        <v>580</v>
      </c>
      <c r="D145" s="20">
        <v>1034213.3577876764</v>
      </c>
      <c r="E145" s="20">
        <v>877514.36418348295</v>
      </c>
      <c r="F145" s="20">
        <v>720815.37057928951</v>
      </c>
      <c r="G145" s="20">
        <v>564116.37697509606</v>
      </c>
      <c r="H145" s="20">
        <v>407417.38337090285</v>
      </c>
      <c r="I145" s="20">
        <v>250718.38976670941</v>
      </c>
      <c r="J145" s="20">
        <v>94019.396162515972</v>
      </c>
    </row>
    <row r="146" spans="2:10" x14ac:dyDescent="0.3">
      <c r="B146" s="24"/>
      <c r="C146" s="22">
        <v>590</v>
      </c>
      <c r="D146" s="20">
        <v>1031359.5478624469</v>
      </c>
      <c r="E146" s="20">
        <v>879689.02611796942</v>
      </c>
      <c r="F146" s="20">
        <v>728018.50437349197</v>
      </c>
      <c r="G146" s="20">
        <v>576347.98262901441</v>
      </c>
      <c r="H146" s="20">
        <v>424677.46088453708</v>
      </c>
      <c r="I146" s="20">
        <v>273006.93914005952</v>
      </c>
      <c r="J146" s="20">
        <v>121336.41739558196</v>
      </c>
    </row>
    <row r="147" spans="2:10" x14ac:dyDescent="0.3">
      <c r="B147" s="24"/>
      <c r="C147" s="22">
        <v>600</v>
      </c>
      <c r="D147" s="20">
        <v>1028187.3899667513</v>
      </c>
      <c r="E147" s="20">
        <v>881303.47711435833</v>
      </c>
      <c r="F147" s="20">
        <v>734419.56426196522</v>
      </c>
      <c r="G147" s="20">
        <v>587535.65140957222</v>
      </c>
      <c r="H147" s="20">
        <v>440651.73855717899</v>
      </c>
      <c r="I147" s="20">
        <v>293767.825704786</v>
      </c>
      <c r="J147" s="20">
        <v>146883.912852393</v>
      </c>
    </row>
    <row r="148" spans="2:10" x14ac:dyDescent="0.3">
      <c r="B148" s="24"/>
      <c r="C148" s="22">
        <v>610</v>
      </c>
      <c r="D148" s="20">
        <v>1024731.2726827315</v>
      </c>
      <c r="E148" s="20">
        <v>882407.48481012986</v>
      </c>
      <c r="F148" s="20">
        <v>740083.69693752832</v>
      </c>
      <c r="G148" s="20">
        <v>597759.90906492667</v>
      </c>
      <c r="H148" s="20">
        <v>455436.12119232514</v>
      </c>
      <c r="I148" s="20">
        <v>313112.33331972361</v>
      </c>
      <c r="J148" s="20">
        <v>170788.54544712184</v>
      </c>
    </row>
    <row r="149" spans="2:10" x14ac:dyDescent="0.3">
      <c r="B149" s="24"/>
      <c r="C149" s="22">
        <v>620</v>
      </c>
      <c r="D149" s="20">
        <v>1021022.2237432048</v>
      </c>
      <c r="E149" s="20">
        <v>883046.24756169063</v>
      </c>
      <c r="F149" s="20">
        <v>745070.27138017653</v>
      </c>
      <c r="G149" s="20">
        <v>607094.29519866221</v>
      </c>
      <c r="H149" s="20">
        <v>469118.31901714811</v>
      </c>
      <c r="I149" s="20">
        <v>331142.34283563402</v>
      </c>
      <c r="J149" s="20">
        <v>193166.36665411969</v>
      </c>
    </row>
    <row r="150" spans="2:10" x14ac:dyDescent="0.3">
      <c r="B150" s="24"/>
      <c r="C150" s="22">
        <v>630</v>
      </c>
      <c r="D150" s="20">
        <v>1017088.2634793159</v>
      </c>
      <c r="E150" s="20">
        <v>883260.86038993229</v>
      </c>
      <c r="F150" s="20">
        <v>749433.45730054856</v>
      </c>
      <c r="G150" s="20">
        <v>615606.05421116482</v>
      </c>
      <c r="H150" s="20">
        <v>481778.65112178121</v>
      </c>
      <c r="I150" s="20">
        <v>347951.24803239759</v>
      </c>
      <c r="J150" s="20">
        <v>214123.84494301397</v>
      </c>
    </row>
    <row r="151" spans="2:10" x14ac:dyDescent="0.3">
      <c r="B151" s="24"/>
      <c r="C151" s="22">
        <v>640</v>
      </c>
      <c r="D151" s="20">
        <v>1012954.7173026291</v>
      </c>
      <c r="E151" s="20">
        <v>883088.7279048562</v>
      </c>
      <c r="F151" s="20">
        <v>753222.73850708327</v>
      </c>
      <c r="G151" s="20">
        <v>623356.74910931021</v>
      </c>
      <c r="H151" s="20">
        <v>493490.75971153728</v>
      </c>
      <c r="I151" s="20">
        <v>363624.77031376422</v>
      </c>
      <c r="J151" s="20">
        <v>233758.7809159914</v>
      </c>
    </row>
    <row r="152" spans="2:10" x14ac:dyDescent="0.3">
      <c r="B152" s="24"/>
      <c r="C152" s="22">
        <v>650</v>
      </c>
      <c r="D152" s="20">
        <v>1008644.4924491229</v>
      </c>
      <c r="E152" s="20">
        <v>882563.93089298252</v>
      </c>
      <c r="F152" s="20">
        <v>756483.36933684221</v>
      </c>
      <c r="G152" s="20">
        <v>630402.80778070178</v>
      </c>
      <c r="H152" s="20">
        <v>504322.24622456147</v>
      </c>
      <c r="I152" s="20">
        <v>378241.68466842105</v>
      </c>
      <c r="J152" s="20">
        <v>252161.12311228062</v>
      </c>
    </row>
    <row r="153" spans="2:10" x14ac:dyDescent="0.3">
      <c r="B153" s="24"/>
      <c r="C153" s="22">
        <v>660</v>
      </c>
      <c r="D153" s="20">
        <v>1004178.3234829371</v>
      </c>
      <c r="E153" s="20">
        <v>881717.55232648132</v>
      </c>
      <c r="F153" s="20">
        <v>759256.78117002558</v>
      </c>
      <c r="G153" s="20">
        <v>636796.01001356984</v>
      </c>
      <c r="H153" s="20">
        <v>514335.23885711422</v>
      </c>
      <c r="I153" s="20">
        <v>391874.46770065837</v>
      </c>
      <c r="J153" s="20">
        <v>269413.69654420274</v>
      </c>
    </row>
    <row r="154" spans="2:10" x14ac:dyDescent="0.3">
      <c r="B154" s="24"/>
      <c r="C154" s="22">
        <v>670</v>
      </c>
      <c r="D154" s="20">
        <v>999574.99043870345</v>
      </c>
      <c r="E154" s="20">
        <v>880577.96776742931</v>
      </c>
      <c r="F154" s="20">
        <v>761580.94509615505</v>
      </c>
      <c r="G154" s="20">
        <v>642583.92242488079</v>
      </c>
      <c r="H154" s="20">
        <v>523586.89975360665</v>
      </c>
      <c r="I154" s="20">
        <v>404589.87708233227</v>
      </c>
      <c r="J154" s="20">
        <v>285592.85441105813</v>
      </c>
    </row>
    <row r="155" spans="2:10" x14ac:dyDescent="0.3">
      <c r="B155" s="24"/>
      <c r="C155" s="22">
        <v>680</v>
      </c>
      <c r="D155" s="20">
        <v>994851.51295467373</v>
      </c>
      <c r="E155" s="20">
        <v>879171.10447157209</v>
      </c>
      <c r="F155" s="20">
        <v>763490.69598847057</v>
      </c>
      <c r="G155" s="20">
        <v>647810.28750536893</v>
      </c>
      <c r="H155" s="20">
        <v>532129.8790222673</v>
      </c>
      <c r="I155" s="20">
        <v>416449.47053916566</v>
      </c>
      <c r="J155" s="20">
        <v>300769.06205606414</v>
      </c>
    </row>
    <row r="156" spans="2:10" x14ac:dyDescent="0.3">
      <c r="B156" s="24"/>
      <c r="C156" s="22">
        <v>690</v>
      </c>
      <c r="D156" s="20">
        <v>990023.32329994719</v>
      </c>
      <c r="E156" s="20">
        <v>877520.67292495316</v>
      </c>
      <c r="F156" s="20">
        <v>765018.02254995925</v>
      </c>
      <c r="G156" s="20">
        <v>652515.37217496522</v>
      </c>
      <c r="H156" s="20">
        <v>540012.72179997119</v>
      </c>
      <c r="I156" s="20">
        <v>427510.07142497716</v>
      </c>
      <c r="J156" s="20">
        <v>315007.42104998324</v>
      </c>
    </row>
    <row r="157" spans="2:10" x14ac:dyDescent="0.3">
      <c r="B157" s="24"/>
      <c r="C157" s="22">
        <v>700</v>
      </c>
      <c r="D157" s="20">
        <v>985104.42081539321</v>
      </c>
      <c r="E157" s="20">
        <v>875648.37405812729</v>
      </c>
      <c r="F157" s="20">
        <v>766192.32730086136</v>
      </c>
      <c r="G157" s="20">
        <v>656736.28054359555</v>
      </c>
      <c r="H157" s="20">
        <v>547280.23378632963</v>
      </c>
      <c r="I157" s="20">
        <v>437824.1870290637</v>
      </c>
      <c r="J157" s="20">
        <v>328368.14027179778</v>
      </c>
    </row>
    <row r="158" spans="2:10" x14ac:dyDescent="0.3">
      <c r="B158" s="24"/>
      <c r="C158" s="22">
        <v>710</v>
      </c>
      <c r="D158" s="20">
        <v>980107.50995916908</v>
      </c>
      <c r="E158" s="20">
        <v>873574.08496360714</v>
      </c>
      <c r="F158" s="20">
        <v>767040.65996804531</v>
      </c>
      <c r="G158" s="20">
        <v>660507.23497248348</v>
      </c>
      <c r="H158" s="20">
        <v>553973.80997692165</v>
      </c>
      <c r="I158" s="20">
        <v>447440.38498135982</v>
      </c>
      <c r="J158" s="20">
        <v>340906.95998579799</v>
      </c>
    </row>
    <row r="159" spans="2:10" x14ac:dyDescent="0.3">
      <c r="B159" s="24"/>
      <c r="C159" s="22">
        <v>720</v>
      </c>
      <c r="D159" s="20">
        <v>975044.1238656675</v>
      </c>
      <c r="E159" s="20">
        <v>871316.02558208595</v>
      </c>
      <c r="F159" s="20">
        <v>767587.92729850428</v>
      </c>
      <c r="G159" s="20">
        <v>663859.82901492261</v>
      </c>
      <c r="H159" s="20">
        <v>560131.73073134094</v>
      </c>
      <c r="I159" s="20">
        <v>456403.63244775927</v>
      </c>
      <c r="J159" s="20">
        <v>352675.53416417772</v>
      </c>
    </row>
    <row r="160" spans="2:10" x14ac:dyDescent="0.3">
      <c r="B160" s="24"/>
      <c r="C160" s="22">
        <v>730</v>
      </c>
      <c r="D160" s="20">
        <v>969924.73508398188</v>
      </c>
      <c r="E160" s="20">
        <v>868890.90851273388</v>
      </c>
      <c r="F160" s="20">
        <v>767857.08194148575</v>
      </c>
      <c r="G160" s="20">
        <v>666823.25537023752</v>
      </c>
      <c r="H160" s="20">
        <v>565789.42879898939</v>
      </c>
      <c r="I160" s="20">
        <v>464755.60222774127</v>
      </c>
      <c r="J160" s="20">
        <v>363721.77565649315</v>
      </c>
    </row>
    <row r="161" spans="2:10" x14ac:dyDescent="0.3">
      <c r="B161" s="24"/>
      <c r="C161" s="22">
        <v>740</v>
      </c>
      <c r="D161" s="20">
        <v>964758.8549528002</v>
      </c>
      <c r="E161" s="20">
        <v>866314.07383516757</v>
      </c>
      <c r="F161" s="20">
        <v>767869.29271753482</v>
      </c>
      <c r="G161" s="20">
        <v>669424.51159990218</v>
      </c>
      <c r="H161" s="20">
        <v>570979.73048226954</v>
      </c>
      <c r="I161" s="20">
        <v>472534.94936463679</v>
      </c>
      <c r="J161" s="20">
        <v>374090.16824700404</v>
      </c>
    </row>
    <row r="162" spans="2:10" x14ac:dyDescent="0.3">
      <c r="B162" s="24"/>
      <c r="C162" s="22">
        <v>750</v>
      </c>
      <c r="D162" s="20">
        <v>959555.12288789009</v>
      </c>
      <c r="E162" s="20">
        <v>863599.61059910117</v>
      </c>
      <c r="F162" s="20">
        <v>767644.09831031214</v>
      </c>
      <c r="G162" s="20">
        <v>671688.58602152311</v>
      </c>
      <c r="H162" s="20">
        <v>575733.07373273408</v>
      </c>
      <c r="I162" s="20">
        <v>479777.56144394504</v>
      </c>
      <c r="J162" s="20">
        <v>383822.04915515613</v>
      </c>
    </row>
    <row r="163" spans="2:10" x14ac:dyDescent="0.3">
      <c r="B163" s="24"/>
      <c r="C163" s="22">
        <v>760</v>
      </c>
      <c r="D163" s="20">
        <v>954321.38670201262</v>
      </c>
      <c r="E163" s="20">
        <v>860760.4664371094</v>
      </c>
      <c r="F163" s="20">
        <v>767199.54617220617</v>
      </c>
      <c r="G163" s="20">
        <v>673638.62590730307</v>
      </c>
      <c r="H163" s="20">
        <v>580077.70564239984</v>
      </c>
      <c r="I163" s="20">
        <v>486516.78537749662</v>
      </c>
      <c r="J163" s="20">
        <v>392955.8651125934</v>
      </c>
    </row>
    <row r="164" spans="2:10" x14ac:dyDescent="0.3">
      <c r="B164" s="24"/>
      <c r="C164" s="22">
        <v>770</v>
      </c>
      <c r="D164" s="20">
        <v>949064.7749414182</v>
      </c>
      <c r="E164" s="20">
        <v>857808.54658166645</v>
      </c>
      <c r="F164" s="20">
        <v>766552.3182219147</v>
      </c>
      <c r="G164" s="20">
        <v>675296.08986216295</v>
      </c>
      <c r="H164" s="20">
        <v>584039.86150241119</v>
      </c>
      <c r="I164" s="20">
        <v>492783.63314265944</v>
      </c>
      <c r="J164" s="20">
        <v>401527.40478290769</v>
      </c>
    </row>
    <row r="165" spans="2:10" x14ac:dyDescent="0.3">
      <c r="B165" s="24"/>
      <c r="C165" s="22">
        <v>780</v>
      </c>
      <c r="D165" s="20">
        <v>943791.76210536808</v>
      </c>
      <c r="E165" s="20">
        <v>854754.80341618229</v>
      </c>
      <c r="F165" s="20">
        <v>765717.84472699661</v>
      </c>
      <c r="G165" s="20">
        <v>676680.88603781094</v>
      </c>
      <c r="H165" s="20">
        <v>587643.92734862538</v>
      </c>
      <c r="I165" s="20">
        <v>498606.96865943971</v>
      </c>
      <c r="J165" s="20">
        <v>409570.00997025403</v>
      </c>
    </row>
    <row r="166" spans="2:10" x14ac:dyDescent="0.3">
      <c r="B166" s="24"/>
      <c r="C166" s="22">
        <v>790</v>
      </c>
      <c r="D166" s="20">
        <v>938508.22751260083</v>
      </c>
      <c r="E166" s="20">
        <v>851609.31755773036</v>
      </c>
      <c r="F166" s="20">
        <v>764710.40760285989</v>
      </c>
      <c r="G166" s="20">
        <v>677811.49764798942</v>
      </c>
      <c r="H166" s="20">
        <v>590912.58769311896</v>
      </c>
      <c r="I166" s="20">
        <v>504013.67773824849</v>
      </c>
      <c r="J166" s="20">
        <v>417114.76778337813</v>
      </c>
    </row>
    <row r="167" spans="2:10" x14ac:dyDescent="0.3">
      <c r="B167" s="24"/>
      <c r="C167" s="22">
        <v>800</v>
      </c>
      <c r="D167" s="20">
        <v>933219.50848926988</v>
      </c>
      <c r="E167" s="20">
        <v>848381.37135388167</v>
      </c>
      <c r="F167" s="20">
        <v>763543.23421849345</v>
      </c>
      <c r="G167" s="20">
        <v>678705.09708310536</v>
      </c>
      <c r="H167" s="20">
        <v>593866.95994771714</v>
      </c>
      <c r="I167" s="20">
        <v>509028.82281232905</v>
      </c>
      <c r="J167" s="20">
        <v>424190.68567694083</v>
      </c>
    </row>
    <row r="169" spans="2:10" x14ac:dyDescent="0.3">
      <c r="C169" s="3" t="s">
        <v>32</v>
      </c>
      <c r="D169" s="20">
        <f>MAX(D113:D167)</f>
        <v>1042213.0017719698</v>
      </c>
      <c r="E169" s="20">
        <f>MAX(E113:E167)</f>
        <v>883260.86038993229</v>
      </c>
      <c r="F169" s="20">
        <f t="shared" ref="F169:J169" si="7">MAX(F113:F167)</f>
        <v>767869.29271753482</v>
      </c>
      <c r="G169" s="20">
        <f t="shared" si="7"/>
        <v>678705.09708310536</v>
      </c>
      <c r="H169" s="20">
        <f t="shared" si="7"/>
        <v>593866.95994771714</v>
      </c>
      <c r="I169" s="20">
        <f t="shared" si="7"/>
        <v>509028.82281232905</v>
      </c>
      <c r="J169" s="20">
        <f t="shared" si="7"/>
        <v>424190.68567694083</v>
      </c>
    </row>
  </sheetData>
  <mergeCells count="8">
    <mergeCell ref="H24:H25"/>
    <mergeCell ref="D111:J111"/>
    <mergeCell ref="B113:B167"/>
    <mergeCell ref="E24:G24"/>
    <mergeCell ref="A24:A25"/>
    <mergeCell ref="B24:B25"/>
    <mergeCell ref="C24:C25"/>
    <mergeCell ref="D24:D25"/>
  </mergeCells>
  <conditionalFormatting sqref="J46:J100">
    <cfRule type="cellIs" dxfId="10" priority="6" operator="equal">
      <formula>"MAX($J$46:$J$100)"</formula>
    </cfRule>
    <cfRule type="cellIs" dxfId="9" priority="5" operator="equal">
      <formula>MAX($J$46:$J$100)</formula>
    </cfRule>
    <cfRule type="cellIs" dxfId="8" priority="3" operator="equal">
      <formula>MAX($J$64:$J$100)</formula>
    </cfRule>
  </conditionalFormatting>
  <conditionalFormatting sqref="J73">
    <cfRule type="cellIs" dxfId="7" priority="4" operator="equal">
      <formula>" $10,42,213 "</formula>
    </cfRule>
  </conditionalFormatting>
  <conditionalFormatting sqref="D113:D167">
    <cfRule type="cellIs" dxfId="6" priority="2" operator="equal">
      <formula>MAX($D$113:$D$167)</formula>
    </cfRule>
  </conditionalFormatting>
  <conditionalFormatting sqref="E113:E167">
    <cfRule type="cellIs" dxfId="0" priority="1" operator="equal">
      <formula>MAX($E$113:$E$167)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Ajith</dc:creator>
  <cp:lastModifiedBy>Kevin Ajith</cp:lastModifiedBy>
  <dcterms:created xsi:type="dcterms:W3CDTF">2015-06-05T18:17:20Z</dcterms:created>
  <dcterms:modified xsi:type="dcterms:W3CDTF">2023-06-22T06:46:41Z</dcterms:modified>
</cp:coreProperties>
</file>