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ithnesexton\Desktop\Model Stroke Paper R1 4 Mar\For Repo\"/>
    </mc:Choice>
  </mc:AlternateContent>
  <bookViews>
    <workbookView xWindow="0" yWindow="456" windowWidth="25596" windowHeight="14376" firstSheet="2" activeTab="7"/>
  </bookViews>
  <sheets>
    <sheet name="HIPE_CSO Calc W" sheetId="20" r:id="rId1"/>
    <sheet name="HIPE_CSO Calc M" sheetId="21" r:id="rId2"/>
    <sheet name="Stroke Incidence W" sheetId="16" r:id="rId3"/>
    <sheet name="Stroke Incidence M" sheetId="17" r:id="rId4"/>
    <sheet name="OOH Data" sheetId="14" r:id="rId5"/>
    <sheet name="Inc Rec Data" sheetId="8" r:id="rId6"/>
    <sheet name="MetaData" sheetId="9" r:id="rId7"/>
    <sheet name="Data Dictionary" sheetId="22" r:id="rId8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20" l="1"/>
  <c r="I12" i="21" l="1"/>
  <c r="I12" i="20"/>
  <c r="I2" i="21" l="1"/>
  <c r="I3" i="21"/>
  <c r="I4" i="21"/>
  <c r="I5" i="21"/>
  <c r="I6" i="21"/>
  <c r="I7" i="21"/>
  <c r="I8" i="21"/>
  <c r="I9" i="21"/>
  <c r="I10" i="21"/>
  <c r="I11" i="21"/>
  <c r="C13" i="21"/>
  <c r="G13" i="21"/>
  <c r="I13" i="21"/>
  <c r="I2" i="20"/>
  <c r="I3" i="20"/>
  <c r="AC3" i="20"/>
  <c r="AD3" i="20"/>
  <c r="AE3" i="20"/>
  <c r="AI3" i="20"/>
  <c r="I4" i="20"/>
  <c r="AC4" i="20"/>
  <c r="AD4" i="20"/>
  <c r="AE4" i="20"/>
  <c r="AI4" i="20"/>
  <c r="I5" i="20"/>
  <c r="AC5" i="20"/>
  <c r="AD5" i="20"/>
  <c r="AE5" i="20"/>
  <c r="AI5" i="20"/>
  <c r="I6" i="20"/>
  <c r="AC6" i="20"/>
  <c r="AD6" i="20"/>
  <c r="AE6" i="20"/>
  <c r="AI6" i="20"/>
  <c r="I7" i="20"/>
  <c r="AC7" i="20"/>
  <c r="AD7" i="20"/>
  <c r="AE7" i="20"/>
  <c r="AI7" i="20"/>
  <c r="I8" i="20"/>
  <c r="AC8" i="20"/>
  <c r="AD8" i="20"/>
  <c r="AE8" i="20"/>
  <c r="AI8" i="20"/>
  <c r="I9" i="20"/>
  <c r="AC9" i="20"/>
  <c r="AD9" i="20"/>
  <c r="AE9" i="20"/>
  <c r="AI9" i="20"/>
  <c r="I10" i="20"/>
  <c r="AC10" i="20"/>
  <c r="AD10" i="20"/>
  <c r="AE10" i="20"/>
  <c r="AI10" i="20"/>
  <c r="I11" i="20"/>
  <c r="AC11" i="20"/>
  <c r="AD11" i="20"/>
  <c r="AE11" i="20"/>
  <c r="AI11" i="20"/>
  <c r="AC12" i="20"/>
  <c r="AD12" i="20"/>
  <c r="AE12" i="20"/>
  <c r="AI12" i="20"/>
  <c r="G13" i="20"/>
  <c r="I13" i="20"/>
  <c r="AC16" i="20"/>
  <c r="AD16" i="20"/>
  <c r="AE16" i="20"/>
  <c r="D2" i="8"/>
  <c r="C2" i="8"/>
</calcChain>
</file>

<file path=xl/sharedStrings.xml><?xml version="1.0" encoding="utf-8"?>
<sst xmlns="http://schemas.openxmlformats.org/spreadsheetml/2006/main" count="191" uniqueCount="74">
  <si>
    <t>50-54</t>
  </si>
  <si>
    <t>55-59</t>
  </si>
  <si>
    <t>60-64</t>
  </si>
  <si>
    <t>65-69</t>
  </si>
  <si>
    <t>75-79</t>
  </si>
  <si>
    <t>80-84</t>
  </si>
  <si>
    <t>85-89</t>
  </si>
  <si>
    <t>Age Group</t>
  </si>
  <si>
    <t>OOH</t>
  </si>
  <si>
    <t>OOH_N</t>
  </si>
  <si>
    <t>Inc_Rec</t>
  </si>
  <si>
    <t>Inc_Rec_N</t>
  </si>
  <si>
    <t>ISR</t>
  </si>
  <si>
    <t>N</t>
  </si>
  <si>
    <t>40-49</t>
  </si>
  <si>
    <t>70-75</t>
  </si>
  <si>
    <t>Age 60-69</t>
  </si>
  <si>
    <t>Age 40-59</t>
  </si>
  <si>
    <t>Age 70-79</t>
  </si>
  <si>
    <t>Age 80-89</t>
  </si>
  <si>
    <t>80-89</t>
  </si>
  <si>
    <t>90+</t>
  </si>
  <si>
    <t>70-74</t>
  </si>
  <si>
    <t>45-49</t>
  </si>
  <si>
    <t>40-44</t>
  </si>
  <si>
    <t>Compare no of strokes with previous version of analysis</t>
  </si>
  <si>
    <t>Age groups</t>
  </si>
  <si>
    <t>Stroke_HIPE</t>
  </si>
  <si>
    <t>CSO Total Pop</t>
  </si>
  <si>
    <t>Source</t>
  </si>
  <si>
    <t>CSO Population Data</t>
  </si>
  <si>
    <t xml:space="preserve">Reference information or contact name/institution </t>
  </si>
  <si>
    <t>Central Statistics Office (Ireland). Population estimates from 1926 (Number) by Sex, Single Year of Age and Year. https://data.cso.ie/table/PEA11</t>
  </si>
  <si>
    <t>Population represented</t>
  </si>
  <si>
    <t>Estimated total population resident in the Republic of Ireland in mid-April 2015</t>
  </si>
  <si>
    <t>Data collection method</t>
  </si>
  <si>
    <t>Estimated by the Central Statistics Office using data from the 2012 and 2016 Censuses, and data on births, deaths and migration. See https://www.cso.ie/en/releasesandpublications/er/pme/populationandmigrationestimatesapril2017/, On-line ISSN 2009-5226</t>
  </si>
  <si>
    <t>Year(s) of data collection</t>
  </si>
  <si>
    <t>2012-2016</t>
  </si>
  <si>
    <t>Sex and age range</t>
  </si>
  <si>
    <t>Men and Women aged 40-99 years</t>
  </si>
  <si>
    <t>n/a</t>
  </si>
  <si>
    <t>Sample size</t>
  </si>
  <si>
    <t>HIPE Data</t>
  </si>
  <si>
    <t>Hospital Inpatient Enquiry system (n.d.). The Healthcare Pricing Office (Ireland). Data obtained via request from www.hpo.ie (HIPEData.Requests@hpo.ie)</t>
  </si>
  <si>
    <t>Men and Women aged 40+ years</t>
  </si>
  <si>
    <t>Hospital admininistrative data. Exclusion criteria: Rehabilitation hospital discharges, discharges with a principal dx of rehabilitation, Discharges with a LOS &lt; 1 day that were transferred to another hospital or home, Discharges with an area of residence outside Rep. of Ireland</t>
  </si>
  <si>
    <t>Acute public hospital discharges related to an episode of incident stroke in the Republic of Ireland in 2015, for Irish residents</t>
  </si>
  <si>
    <t>Diagnostic criteria (stroke)</t>
  </si>
  <si>
    <t>Principal or secondary diagnosis of ischaemic or haemorrhagic stroke, or stroke not-specified, in 2015 (ICD codes I60-I61, I63-64)</t>
  </si>
  <si>
    <t>Measurement method (out of hospital event)</t>
  </si>
  <si>
    <t>Measurement method (recurrent stroke)</t>
  </si>
  <si>
    <t>NDPSS</t>
  </si>
  <si>
    <t xml:space="preserve">The North Dublin Population Stroke Study. Kelly et al. (2012) Incidence, event rates, and early outcome of stroke in Dublin, Ireland: The north dublin population stroke study. Stroke, 43(8), 2042–2047. https://doi.org/10.1161/STROKEAHA.111.645721. Access to data obtained via the corresponding author. </t>
  </si>
  <si>
    <t>People with incident stroke in the North Dublin area of Ireland in 2005/2006</t>
  </si>
  <si>
    <t>Gold standard population ascertainment study - see Kelly et al (2012) for details</t>
  </si>
  <si>
    <t>December 1, 2005–November 30, 2006</t>
  </si>
  <si>
    <t>Men and Women aged 40-89</t>
  </si>
  <si>
    <t>Stroke was defined according to the WHO definition</t>
  </si>
  <si>
    <t>Out of hospital event (OOH) defined as not hospitalised for the qualifying event, or hospitalised in a non-acute hospital setting</t>
  </si>
  <si>
    <t>History of clinical stroke existing prior to study onset.</t>
  </si>
  <si>
    <t>Worksheet</t>
  </si>
  <si>
    <t>HIPE_CSO Calc W; HIPE_CSO Calc M; Stroke Incidence W; Stroke Incidence M</t>
  </si>
  <si>
    <t>OOH Data; Inc Rec Data</t>
  </si>
  <si>
    <t>Variable name</t>
  </si>
  <si>
    <t>Description</t>
  </si>
  <si>
    <t>Number of stroke discharges reported in HIPE</t>
  </si>
  <si>
    <t>Estimated total population</t>
  </si>
  <si>
    <t>Incident stroke rate</t>
  </si>
  <si>
    <t xml:space="preserve">Estimated total population </t>
  </si>
  <si>
    <t>Number of out-of-hospital strokes</t>
  </si>
  <si>
    <t>Total sample size used to estimate out-of-hospital strokes</t>
  </si>
  <si>
    <t>Number of incident recurrent strokes</t>
  </si>
  <si>
    <t>Total sample size used to estimate incident recurrent strokes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</si>
</sst>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 applyBorder="1"/>
    <xf numFmtId="1" fontId="0" fillId="0" borderId="0" xfId="0" applyNumberFormat="1"/>
    <xf numFmtId="0" fontId="0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"/>
  <sheetViews>
    <sheetView topLeftCell="D1" zoomScale="160" zoomScaleNormal="160" zoomScalePageLayoutView="160" workbookViewId="0">
      <selection activeCell="G1" sqref="G1"/>
    </sheetView>
  </sheetViews>
  <sheetFormatPr defaultColWidth="8.77734375" defaultRowHeight="14.4" x14ac:dyDescent="0.3"/>
  <cols>
    <col min="1" max="1" width="10.77734375" customWidth="1"/>
    <col min="2" max="2" width="12.88671875" customWidth="1"/>
    <col min="3" max="3" width="15.21875" customWidth="1"/>
    <col min="5" max="5" width="13.6640625" customWidth="1"/>
    <col min="6" max="6" width="12.109375" customWidth="1"/>
    <col min="10" max="10" width="8.33203125" customWidth="1"/>
    <col min="13" max="13" width="13.109375" customWidth="1"/>
    <col min="15" max="15" width="9" customWidth="1"/>
    <col min="20" max="20" width="13.6640625" customWidth="1"/>
    <col min="22" max="22" width="12.33203125" customWidth="1"/>
    <col min="26" max="26" width="12" customWidth="1"/>
    <col min="35" max="35" width="31.77734375" customWidth="1"/>
  </cols>
  <sheetData>
    <row r="1" spans="1:35" x14ac:dyDescent="0.3">
      <c r="A1" s="1" t="s">
        <v>26</v>
      </c>
      <c r="B1" t="s">
        <v>7</v>
      </c>
      <c r="C1" t="s">
        <v>27</v>
      </c>
      <c r="E1" s="1" t="s">
        <v>26</v>
      </c>
      <c r="F1" t="s">
        <v>7</v>
      </c>
      <c r="G1" t="s">
        <v>28</v>
      </c>
      <c r="I1" t="s">
        <v>12</v>
      </c>
      <c r="L1" t="s">
        <v>12</v>
      </c>
      <c r="M1" t="s">
        <v>13</v>
      </c>
      <c r="AB1" s="1" t="s">
        <v>26</v>
      </c>
      <c r="AG1" t="s">
        <v>25</v>
      </c>
    </row>
    <row r="2" spans="1:35" x14ac:dyDescent="0.3">
      <c r="A2" t="s">
        <v>24</v>
      </c>
      <c r="B2">
        <v>1</v>
      </c>
      <c r="C2">
        <v>77</v>
      </c>
      <c r="E2" t="s">
        <v>24</v>
      </c>
      <c r="F2">
        <v>1</v>
      </c>
      <c r="G2">
        <v>177980</v>
      </c>
      <c r="I2">
        <f t="shared" ref="I2:I12" si="0">C2/G2</f>
        <v>4.326328800988875E-4</v>
      </c>
      <c r="K2" t="s">
        <v>14</v>
      </c>
      <c r="L2">
        <v>4.2481262198509293E-4</v>
      </c>
      <c r="M2">
        <v>336619</v>
      </c>
    </row>
    <row r="3" spans="1:35" x14ac:dyDescent="0.3">
      <c r="A3" t="s">
        <v>23</v>
      </c>
      <c r="B3">
        <v>2</v>
      </c>
      <c r="C3">
        <v>66</v>
      </c>
      <c r="E3" t="s">
        <v>23</v>
      </c>
      <c r="F3">
        <v>2</v>
      </c>
      <c r="G3">
        <v>158639</v>
      </c>
      <c r="I3">
        <f t="shared" si="0"/>
        <v>4.1603893115816411E-4</v>
      </c>
      <c r="K3" t="s">
        <v>0</v>
      </c>
      <c r="L3">
        <v>7.8472930192627572E-4</v>
      </c>
      <c r="M3">
        <v>149096</v>
      </c>
      <c r="AB3" t="s">
        <v>24</v>
      </c>
      <c r="AC3">
        <f t="shared" ref="AC3:AC12" si="1">W3/1000</f>
        <v>0</v>
      </c>
      <c r="AD3">
        <f t="shared" ref="AD3:AD12" si="2">X3/1000</f>
        <v>0</v>
      </c>
      <c r="AE3">
        <f t="shared" ref="AE3:AE12" si="3">Y3/1000</f>
        <v>0</v>
      </c>
      <c r="AG3">
        <v>140.74689000000001</v>
      </c>
      <c r="AI3" s="4">
        <f t="shared" ref="AI3:AI12" si="4">N3-AG3</f>
        <v>-140.74689000000001</v>
      </c>
    </row>
    <row r="4" spans="1:35" x14ac:dyDescent="0.3">
      <c r="A4" t="s">
        <v>0</v>
      </c>
      <c r="B4">
        <v>3</v>
      </c>
      <c r="C4">
        <v>117</v>
      </c>
      <c r="E4" t="s">
        <v>0</v>
      </c>
      <c r="F4">
        <v>3</v>
      </c>
      <c r="G4">
        <v>149096</v>
      </c>
      <c r="I4">
        <f t="shared" si="0"/>
        <v>7.8472930192627572E-4</v>
      </c>
      <c r="K4" t="s">
        <v>1</v>
      </c>
      <c r="L4">
        <v>1.1424393364712333E-3</v>
      </c>
      <c r="M4">
        <v>131298</v>
      </c>
      <c r="AB4" t="s">
        <v>23</v>
      </c>
      <c r="AC4">
        <f t="shared" si="1"/>
        <v>0</v>
      </c>
      <c r="AD4">
        <f t="shared" si="2"/>
        <v>0</v>
      </c>
      <c r="AE4">
        <f t="shared" si="3"/>
        <v>0</v>
      </c>
      <c r="AG4">
        <v>182.30973</v>
      </c>
      <c r="AI4" s="4">
        <f t="shared" si="4"/>
        <v>-182.30973</v>
      </c>
    </row>
    <row r="5" spans="1:35" x14ac:dyDescent="0.3">
      <c r="A5" t="s">
        <v>1</v>
      </c>
      <c r="B5">
        <v>4</v>
      </c>
      <c r="C5">
        <v>150</v>
      </c>
      <c r="E5" t="s">
        <v>1</v>
      </c>
      <c r="F5">
        <v>4</v>
      </c>
      <c r="G5">
        <v>131298</v>
      </c>
      <c r="I5">
        <f t="shared" si="0"/>
        <v>1.1424393364712333E-3</v>
      </c>
      <c r="K5" t="s">
        <v>2</v>
      </c>
      <c r="L5">
        <v>1.9765233902986363E-3</v>
      </c>
      <c r="M5">
        <v>115860</v>
      </c>
      <c r="AB5" t="s">
        <v>0</v>
      </c>
      <c r="AC5">
        <f t="shared" si="1"/>
        <v>0</v>
      </c>
      <c r="AD5">
        <f t="shared" si="2"/>
        <v>0</v>
      </c>
      <c r="AE5">
        <f t="shared" si="3"/>
        <v>0</v>
      </c>
      <c r="AG5">
        <v>319.27818000000002</v>
      </c>
      <c r="AI5" s="4">
        <f t="shared" si="4"/>
        <v>-319.27818000000002</v>
      </c>
    </row>
    <row r="6" spans="1:35" x14ac:dyDescent="0.3">
      <c r="A6" t="s">
        <v>2</v>
      </c>
      <c r="B6">
        <v>5</v>
      </c>
      <c r="C6">
        <v>229</v>
      </c>
      <c r="E6" t="s">
        <v>2</v>
      </c>
      <c r="F6">
        <v>5</v>
      </c>
      <c r="G6">
        <v>115860</v>
      </c>
      <c r="I6">
        <f t="shared" si="0"/>
        <v>1.9765233902986363E-3</v>
      </c>
      <c r="K6" t="s">
        <v>3</v>
      </c>
      <c r="L6">
        <v>2.5898633724907643E-3</v>
      </c>
      <c r="M6">
        <v>102322</v>
      </c>
      <c r="AB6" t="s">
        <v>1</v>
      </c>
      <c r="AC6">
        <f t="shared" si="1"/>
        <v>0</v>
      </c>
      <c r="AD6">
        <f t="shared" si="2"/>
        <v>0</v>
      </c>
      <c r="AE6">
        <f t="shared" si="3"/>
        <v>0</v>
      </c>
      <c r="AG6">
        <v>407.12691000000001</v>
      </c>
      <c r="AI6" s="4">
        <f t="shared" si="4"/>
        <v>-407.12691000000001</v>
      </c>
    </row>
    <row r="7" spans="1:35" x14ac:dyDescent="0.3">
      <c r="A7" t="s">
        <v>3</v>
      </c>
      <c r="B7">
        <v>6</v>
      </c>
      <c r="C7">
        <v>265</v>
      </c>
      <c r="E7" t="s">
        <v>3</v>
      </c>
      <c r="F7">
        <v>6</v>
      </c>
      <c r="G7">
        <v>102322</v>
      </c>
      <c r="I7">
        <f t="shared" si="0"/>
        <v>2.5898633724907643E-3</v>
      </c>
      <c r="K7" t="s">
        <v>22</v>
      </c>
      <c r="L7">
        <v>4.9853676223033695E-3</v>
      </c>
      <c r="M7">
        <v>77226</v>
      </c>
      <c r="AB7" t="s">
        <v>2</v>
      </c>
      <c r="AC7">
        <f t="shared" si="1"/>
        <v>0</v>
      </c>
      <c r="AD7">
        <f t="shared" si="2"/>
        <v>0</v>
      </c>
      <c r="AE7">
        <f t="shared" si="3"/>
        <v>0</v>
      </c>
      <c r="AG7">
        <v>571.48905000000002</v>
      </c>
      <c r="AI7" s="4">
        <f t="shared" si="4"/>
        <v>-571.48905000000002</v>
      </c>
    </row>
    <row r="8" spans="1:35" x14ac:dyDescent="0.3">
      <c r="A8" t="s">
        <v>22</v>
      </c>
      <c r="B8">
        <v>7</v>
      </c>
      <c r="C8">
        <v>385</v>
      </c>
      <c r="E8" t="s">
        <v>22</v>
      </c>
      <c r="F8">
        <v>7</v>
      </c>
      <c r="G8">
        <v>77226</v>
      </c>
      <c r="I8">
        <f t="shared" si="0"/>
        <v>4.9853676223033695E-3</v>
      </c>
      <c r="K8" t="s">
        <v>4</v>
      </c>
      <c r="L8">
        <v>7.9358435600796941E-3</v>
      </c>
      <c r="M8">
        <v>59729</v>
      </c>
      <c r="AB8" t="s">
        <v>3</v>
      </c>
      <c r="AC8">
        <f t="shared" si="1"/>
        <v>0</v>
      </c>
      <c r="AD8">
        <f t="shared" si="2"/>
        <v>0</v>
      </c>
      <c r="AE8">
        <f t="shared" si="3"/>
        <v>0</v>
      </c>
      <c r="AG8">
        <v>698.06679000000008</v>
      </c>
      <c r="AI8" s="4">
        <f t="shared" si="4"/>
        <v>-698.06679000000008</v>
      </c>
    </row>
    <row r="9" spans="1:35" x14ac:dyDescent="0.3">
      <c r="A9" t="s">
        <v>4</v>
      </c>
      <c r="B9">
        <v>8</v>
      </c>
      <c r="C9">
        <v>474</v>
      </c>
      <c r="E9" t="s">
        <v>4</v>
      </c>
      <c r="F9">
        <v>8</v>
      </c>
      <c r="G9">
        <v>59729</v>
      </c>
      <c r="I9">
        <f t="shared" si="0"/>
        <v>7.9358435600796941E-3</v>
      </c>
      <c r="K9" t="s">
        <v>5</v>
      </c>
      <c r="L9">
        <v>1.2425558590426723E-2</v>
      </c>
      <c r="M9">
        <v>44666</v>
      </c>
      <c r="AB9" t="s">
        <v>22</v>
      </c>
      <c r="AC9">
        <f t="shared" si="1"/>
        <v>0</v>
      </c>
      <c r="AD9">
        <f t="shared" si="2"/>
        <v>0</v>
      </c>
      <c r="AE9">
        <f t="shared" si="3"/>
        <v>0</v>
      </c>
      <c r="AG9">
        <v>866.20737000000008</v>
      </c>
      <c r="AI9" s="4">
        <f t="shared" si="4"/>
        <v>-866.20737000000008</v>
      </c>
    </row>
    <row r="10" spans="1:35" x14ac:dyDescent="0.3">
      <c r="A10" t="s">
        <v>5</v>
      </c>
      <c r="B10">
        <v>9</v>
      </c>
      <c r="C10">
        <v>555</v>
      </c>
      <c r="E10" t="s">
        <v>5</v>
      </c>
      <c r="F10">
        <v>9</v>
      </c>
      <c r="G10">
        <v>44666</v>
      </c>
      <c r="I10">
        <f t="shared" si="0"/>
        <v>1.2425558590426723E-2</v>
      </c>
      <c r="K10" t="s">
        <v>6</v>
      </c>
      <c r="L10">
        <v>1.7174891094765408E-2</v>
      </c>
      <c r="M10">
        <v>28006</v>
      </c>
      <c r="AB10" t="s">
        <v>4</v>
      </c>
      <c r="AC10">
        <f t="shared" si="1"/>
        <v>0</v>
      </c>
      <c r="AD10">
        <f t="shared" si="2"/>
        <v>0</v>
      </c>
      <c r="AE10">
        <f t="shared" si="3"/>
        <v>0</v>
      </c>
      <c r="AG10">
        <v>960.6683700000001</v>
      </c>
      <c r="AI10" s="4">
        <f t="shared" si="4"/>
        <v>-960.6683700000001</v>
      </c>
    </row>
    <row r="11" spans="1:35" x14ac:dyDescent="0.3">
      <c r="A11" t="s">
        <v>6</v>
      </c>
      <c r="B11">
        <v>10</v>
      </c>
      <c r="C11">
        <v>481</v>
      </c>
      <c r="E11" t="s">
        <v>6</v>
      </c>
      <c r="F11">
        <v>10</v>
      </c>
      <c r="G11">
        <v>28006</v>
      </c>
      <c r="I11">
        <f t="shared" si="0"/>
        <v>1.7174891094765408E-2</v>
      </c>
      <c r="K11" t="s">
        <v>21</v>
      </c>
      <c r="L11">
        <v>2.1833214908597635E-2</v>
      </c>
      <c r="M11">
        <v>15481</v>
      </c>
      <c r="AB11" t="s">
        <v>5</v>
      </c>
      <c r="AC11">
        <f t="shared" si="1"/>
        <v>0</v>
      </c>
      <c r="AD11">
        <f t="shared" si="2"/>
        <v>0</v>
      </c>
      <c r="AE11">
        <f t="shared" si="3"/>
        <v>0</v>
      </c>
      <c r="AG11">
        <v>962.55759000000012</v>
      </c>
      <c r="AI11" s="4">
        <f t="shared" si="4"/>
        <v>-962.55759000000012</v>
      </c>
    </row>
    <row r="12" spans="1:35" x14ac:dyDescent="0.3">
      <c r="A12" t="s">
        <v>21</v>
      </c>
      <c r="B12">
        <v>11</v>
      </c>
      <c r="C12">
        <v>338</v>
      </c>
      <c r="E12" t="s">
        <v>21</v>
      </c>
      <c r="F12">
        <v>11</v>
      </c>
      <c r="G12">
        <v>15481</v>
      </c>
      <c r="I12">
        <f t="shared" si="0"/>
        <v>2.1833214908597635E-2</v>
      </c>
      <c r="AB12" t="s">
        <v>6</v>
      </c>
      <c r="AC12">
        <f t="shared" si="1"/>
        <v>0</v>
      </c>
      <c r="AD12">
        <f t="shared" si="2"/>
        <v>0</v>
      </c>
      <c r="AE12">
        <f t="shared" si="3"/>
        <v>0</v>
      </c>
      <c r="AG12">
        <v>705.62367000000006</v>
      </c>
      <c r="AI12" s="4">
        <f t="shared" si="4"/>
        <v>-705.62367000000006</v>
      </c>
    </row>
    <row r="13" spans="1:35" x14ac:dyDescent="0.3">
      <c r="A13" t="s">
        <v>14</v>
      </c>
      <c r="C13">
        <f>C2+C3</f>
        <v>143</v>
      </c>
      <c r="G13">
        <f>G2+G3</f>
        <v>336619</v>
      </c>
      <c r="I13">
        <f>C13/G13</f>
        <v>4.2481262198509293E-4</v>
      </c>
    </row>
    <row r="15" spans="1:35" x14ac:dyDescent="0.3">
      <c r="AB15" s="3"/>
    </row>
    <row r="16" spans="1:35" x14ac:dyDescent="0.3">
      <c r="AB16" t="s">
        <v>20</v>
      </c>
      <c r="AC16">
        <f>W16/1000</f>
        <v>0</v>
      </c>
      <c r="AD16">
        <f>X16/1000</f>
        <v>0</v>
      </c>
      <c r="AE16">
        <f>Y16/1000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="150" zoomScaleNormal="150" zoomScalePageLayoutView="150" workbookViewId="0">
      <selection activeCell="M3" sqref="M3"/>
    </sheetView>
  </sheetViews>
  <sheetFormatPr defaultColWidth="8.77734375" defaultRowHeight="14.4" x14ac:dyDescent="0.3"/>
  <cols>
    <col min="1" max="1" width="10.77734375" customWidth="1"/>
    <col min="2" max="3" width="11.33203125" customWidth="1"/>
  </cols>
  <sheetData>
    <row r="1" spans="1:13" x14ac:dyDescent="0.3">
      <c r="A1" s="1" t="s">
        <v>26</v>
      </c>
      <c r="B1" t="s">
        <v>7</v>
      </c>
      <c r="C1" t="s">
        <v>27</v>
      </c>
      <c r="E1" s="1" t="s">
        <v>26</v>
      </c>
      <c r="F1" t="s">
        <v>7</v>
      </c>
      <c r="G1" t="s">
        <v>28</v>
      </c>
      <c r="I1" t="s">
        <v>12</v>
      </c>
      <c r="L1" t="s">
        <v>12</v>
      </c>
      <c r="M1" t="s">
        <v>13</v>
      </c>
    </row>
    <row r="2" spans="1:13" x14ac:dyDescent="0.3">
      <c r="A2" t="s">
        <v>24</v>
      </c>
      <c r="B2">
        <v>1</v>
      </c>
      <c r="C2">
        <v>75</v>
      </c>
      <c r="E2" t="s">
        <v>24</v>
      </c>
      <c r="F2">
        <v>1</v>
      </c>
      <c r="G2">
        <v>175017</v>
      </c>
      <c r="I2">
        <f t="shared" ref="I2:I12" si="0">C2/G2</f>
        <v>4.2852979996228937E-4</v>
      </c>
      <c r="K2" t="s">
        <v>14</v>
      </c>
      <c r="L2">
        <v>6.1190331927555447E-4</v>
      </c>
      <c r="M2">
        <v>333386</v>
      </c>
    </row>
    <row r="3" spans="1:13" x14ac:dyDescent="0.3">
      <c r="A3" t="s">
        <v>23</v>
      </c>
      <c r="B3">
        <v>2</v>
      </c>
      <c r="C3">
        <v>129</v>
      </c>
      <c r="E3" t="s">
        <v>23</v>
      </c>
      <c r="F3">
        <v>2</v>
      </c>
      <c r="G3">
        <v>158369</v>
      </c>
      <c r="I3">
        <f t="shared" si="0"/>
        <v>8.1455335324463751E-4</v>
      </c>
      <c r="K3" t="s">
        <v>0</v>
      </c>
      <c r="L3">
        <v>1.5469704022123046E-3</v>
      </c>
      <c r="M3">
        <v>146092</v>
      </c>
    </row>
    <row r="4" spans="1:13" x14ac:dyDescent="0.3">
      <c r="A4" t="s">
        <v>0</v>
      </c>
      <c r="B4">
        <v>3</v>
      </c>
      <c r="C4">
        <v>226</v>
      </c>
      <c r="E4" t="s">
        <v>0</v>
      </c>
      <c r="F4">
        <v>3</v>
      </c>
      <c r="G4">
        <v>146092</v>
      </c>
      <c r="I4">
        <f t="shared" si="0"/>
        <v>1.5469704022123046E-3</v>
      </c>
      <c r="K4" t="s">
        <v>1</v>
      </c>
      <c r="L4">
        <v>2.2900290895587054E-3</v>
      </c>
      <c r="M4">
        <v>129256</v>
      </c>
    </row>
    <row r="5" spans="1:13" x14ac:dyDescent="0.3">
      <c r="A5" t="s">
        <v>1</v>
      </c>
      <c r="B5">
        <v>4</v>
      </c>
      <c r="C5">
        <v>296</v>
      </c>
      <c r="E5" t="s">
        <v>1</v>
      </c>
      <c r="F5">
        <v>4</v>
      </c>
      <c r="G5">
        <v>129256</v>
      </c>
      <c r="I5">
        <f t="shared" si="0"/>
        <v>2.2900290895587054E-3</v>
      </c>
      <c r="K5" t="s">
        <v>2</v>
      </c>
      <c r="L5">
        <v>3.5745036136405144E-3</v>
      </c>
      <c r="M5">
        <v>114981</v>
      </c>
    </row>
    <row r="6" spans="1:13" x14ac:dyDescent="0.3">
      <c r="A6" t="s">
        <v>2</v>
      </c>
      <c r="B6">
        <v>5</v>
      </c>
      <c r="C6">
        <v>411</v>
      </c>
      <c r="E6" t="s">
        <v>2</v>
      </c>
      <c r="F6">
        <v>5</v>
      </c>
      <c r="G6">
        <v>114981</v>
      </c>
      <c r="I6">
        <f t="shared" si="0"/>
        <v>3.5745036136405144E-3</v>
      </c>
      <c r="K6" t="s">
        <v>3</v>
      </c>
      <c r="L6">
        <v>5.007704160246533E-3</v>
      </c>
      <c r="M6">
        <v>101244</v>
      </c>
    </row>
    <row r="7" spans="1:13" x14ac:dyDescent="0.3">
      <c r="A7" t="s">
        <v>3</v>
      </c>
      <c r="B7">
        <v>6</v>
      </c>
      <c r="C7">
        <v>507</v>
      </c>
      <c r="E7" t="s">
        <v>3</v>
      </c>
      <c r="F7">
        <v>6</v>
      </c>
      <c r="G7">
        <v>101244</v>
      </c>
      <c r="I7">
        <f t="shared" si="0"/>
        <v>5.007704160246533E-3</v>
      </c>
      <c r="K7" t="s">
        <v>22</v>
      </c>
      <c r="L7">
        <v>8.0143443179657142E-3</v>
      </c>
      <c r="M7">
        <v>73618</v>
      </c>
    </row>
    <row r="8" spans="1:13" x14ac:dyDescent="0.3">
      <c r="A8" t="s">
        <v>22</v>
      </c>
      <c r="B8">
        <v>7</v>
      </c>
      <c r="C8">
        <v>590</v>
      </c>
      <c r="E8" t="s">
        <v>22</v>
      </c>
      <c r="F8">
        <v>7</v>
      </c>
      <c r="G8">
        <v>73618</v>
      </c>
      <c r="I8">
        <f t="shared" si="0"/>
        <v>8.0143443179657142E-3</v>
      </c>
      <c r="K8" t="s">
        <v>4</v>
      </c>
      <c r="L8">
        <v>1.1193531778570203E-2</v>
      </c>
      <c r="M8">
        <v>52441</v>
      </c>
    </row>
    <row r="9" spans="1:13" x14ac:dyDescent="0.3">
      <c r="A9" t="s">
        <v>4</v>
      </c>
      <c r="B9">
        <v>8</v>
      </c>
      <c r="C9">
        <v>587</v>
      </c>
      <c r="E9" t="s">
        <v>4</v>
      </c>
      <c r="F9">
        <v>8</v>
      </c>
      <c r="G9">
        <v>52441</v>
      </c>
      <c r="I9">
        <f t="shared" si="0"/>
        <v>1.1193531778570203E-2</v>
      </c>
      <c r="K9" t="s">
        <v>5</v>
      </c>
      <c r="L9">
        <v>1.5331398587048926E-2</v>
      </c>
      <c r="M9">
        <v>34113</v>
      </c>
    </row>
    <row r="10" spans="1:13" x14ac:dyDescent="0.3">
      <c r="A10" t="s">
        <v>5</v>
      </c>
      <c r="B10">
        <v>9</v>
      </c>
      <c r="C10">
        <v>523</v>
      </c>
      <c r="E10" t="s">
        <v>5</v>
      </c>
      <c r="F10">
        <v>9</v>
      </c>
      <c r="G10">
        <v>34113</v>
      </c>
      <c r="I10">
        <f t="shared" si="0"/>
        <v>1.5331398587048926E-2</v>
      </c>
      <c r="K10" t="s">
        <v>6</v>
      </c>
      <c r="L10">
        <v>2.1002234280242581E-2</v>
      </c>
      <c r="M10">
        <v>15665</v>
      </c>
    </row>
    <row r="11" spans="1:13" x14ac:dyDescent="0.3">
      <c r="A11" t="s">
        <v>6</v>
      </c>
      <c r="B11">
        <v>10</v>
      </c>
      <c r="C11">
        <v>329</v>
      </c>
      <c r="E11" t="s">
        <v>6</v>
      </c>
      <c r="F11">
        <v>10</v>
      </c>
      <c r="G11">
        <v>15665</v>
      </c>
      <c r="I11">
        <f t="shared" si="0"/>
        <v>2.1002234280242581E-2</v>
      </c>
      <c r="K11" t="s">
        <v>21</v>
      </c>
      <c r="L11">
        <v>2.6046188574405278E-2</v>
      </c>
      <c r="M11">
        <v>5759</v>
      </c>
    </row>
    <row r="12" spans="1:13" x14ac:dyDescent="0.3">
      <c r="A12" t="s">
        <v>21</v>
      </c>
      <c r="B12">
        <v>11</v>
      </c>
      <c r="C12">
        <v>150</v>
      </c>
      <c r="E12" t="s">
        <v>21</v>
      </c>
      <c r="F12">
        <v>11</v>
      </c>
      <c r="G12">
        <v>5759</v>
      </c>
      <c r="I12">
        <f t="shared" si="0"/>
        <v>2.6046188574405278E-2</v>
      </c>
    </row>
    <row r="13" spans="1:13" x14ac:dyDescent="0.3">
      <c r="A13" t="s">
        <v>14</v>
      </c>
      <c r="C13">
        <f>C2+C3</f>
        <v>204</v>
      </c>
      <c r="G13">
        <f>G2+G3</f>
        <v>333386</v>
      </c>
      <c r="I13">
        <f>C13/G13</f>
        <v>6.1190331927555447E-4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O7" sqref="O7"/>
    </sheetView>
  </sheetViews>
  <sheetFormatPr defaultColWidth="8.77734375" defaultRowHeight="14.4" x14ac:dyDescent="0.3"/>
  <cols>
    <col min="2" max="3" width="17.6640625" customWidth="1"/>
  </cols>
  <sheetData>
    <row r="1" spans="1:4" x14ac:dyDescent="0.3">
      <c r="B1" t="s">
        <v>7</v>
      </c>
      <c r="C1" t="s">
        <v>12</v>
      </c>
      <c r="D1" t="s">
        <v>13</v>
      </c>
    </row>
    <row r="2" spans="1:4" x14ac:dyDescent="0.3">
      <c r="A2" t="s">
        <v>14</v>
      </c>
      <c r="B2">
        <v>1</v>
      </c>
      <c r="C2">
        <v>4.2481262198509293E-4</v>
      </c>
      <c r="D2">
        <v>336619</v>
      </c>
    </row>
    <row r="3" spans="1:4" x14ac:dyDescent="0.3">
      <c r="A3" t="s">
        <v>0</v>
      </c>
      <c r="B3">
        <v>2</v>
      </c>
      <c r="C3">
        <v>7.8472930192627572E-4</v>
      </c>
      <c r="D3">
        <v>149096</v>
      </c>
    </row>
    <row r="4" spans="1:4" x14ac:dyDescent="0.3">
      <c r="A4" t="s">
        <v>1</v>
      </c>
      <c r="B4">
        <v>3</v>
      </c>
      <c r="C4">
        <v>1.1424393364712333E-3</v>
      </c>
      <c r="D4">
        <v>131298</v>
      </c>
    </row>
    <row r="5" spans="1:4" x14ac:dyDescent="0.3">
      <c r="A5" t="s">
        <v>2</v>
      </c>
      <c r="B5">
        <v>4</v>
      </c>
      <c r="C5">
        <v>1.9765233902986363E-3</v>
      </c>
      <c r="D5">
        <v>115860</v>
      </c>
    </row>
    <row r="6" spans="1:4" x14ac:dyDescent="0.3">
      <c r="A6" t="s">
        <v>3</v>
      </c>
      <c r="B6">
        <v>5</v>
      </c>
      <c r="C6">
        <v>2.5898633724907643E-3</v>
      </c>
      <c r="D6">
        <v>102322</v>
      </c>
    </row>
    <row r="7" spans="1:4" x14ac:dyDescent="0.3">
      <c r="A7" t="s">
        <v>15</v>
      </c>
      <c r="B7">
        <v>6</v>
      </c>
      <c r="C7">
        <v>4.9853676223033695E-3</v>
      </c>
      <c r="D7">
        <v>77226</v>
      </c>
    </row>
    <row r="8" spans="1:4" x14ac:dyDescent="0.3">
      <c r="A8" t="s">
        <v>4</v>
      </c>
      <c r="B8">
        <v>7</v>
      </c>
      <c r="C8">
        <v>7.9358435600796941E-3</v>
      </c>
      <c r="D8">
        <v>59729</v>
      </c>
    </row>
    <row r="9" spans="1:4" x14ac:dyDescent="0.3">
      <c r="A9" t="s">
        <v>5</v>
      </c>
      <c r="B9">
        <v>8</v>
      </c>
      <c r="C9">
        <v>1.2425558590426723E-2</v>
      </c>
      <c r="D9">
        <v>44666</v>
      </c>
    </row>
    <row r="10" spans="1:4" x14ac:dyDescent="0.3">
      <c r="A10" t="s">
        <v>6</v>
      </c>
      <c r="B10">
        <v>9</v>
      </c>
      <c r="C10">
        <v>1.7174891094765408E-2</v>
      </c>
      <c r="D10">
        <v>28006</v>
      </c>
    </row>
    <row r="11" spans="1:4" x14ac:dyDescent="0.3">
      <c r="A11" t="s">
        <v>21</v>
      </c>
      <c r="B11">
        <v>10</v>
      </c>
      <c r="C11">
        <v>2.1833214908597635E-2</v>
      </c>
      <c r="D11">
        <v>15481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22" sqref="H22"/>
    </sheetView>
  </sheetViews>
  <sheetFormatPr defaultColWidth="8.77734375" defaultRowHeight="14.4" x14ac:dyDescent="0.3"/>
  <cols>
    <col min="2" max="2" width="13.109375" customWidth="1"/>
  </cols>
  <sheetData>
    <row r="1" spans="1:4" x14ac:dyDescent="0.3">
      <c r="B1" t="s">
        <v>7</v>
      </c>
      <c r="C1" s="2" t="s">
        <v>12</v>
      </c>
      <c r="D1" t="s">
        <v>13</v>
      </c>
    </row>
    <row r="2" spans="1:4" x14ac:dyDescent="0.3">
      <c r="A2" t="s">
        <v>14</v>
      </c>
      <c r="B2">
        <v>1</v>
      </c>
      <c r="C2">
        <v>6.1190331927555447E-4</v>
      </c>
      <c r="D2">
        <v>333386</v>
      </c>
    </row>
    <row r="3" spans="1:4" x14ac:dyDescent="0.3">
      <c r="A3" t="s">
        <v>0</v>
      </c>
      <c r="B3">
        <v>2</v>
      </c>
      <c r="C3">
        <v>1.5469704022123046E-3</v>
      </c>
      <c r="D3">
        <v>146092</v>
      </c>
    </row>
    <row r="4" spans="1:4" x14ac:dyDescent="0.3">
      <c r="A4" t="s">
        <v>1</v>
      </c>
      <c r="B4">
        <v>3</v>
      </c>
      <c r="C4">
        <v>2.2900290895587054E-3</v>
      </c>
      <c r="D4">
        <v>129256</v>
      </c>
    </row>
    <row r="5" spans="1:4" x14ac:dyDescent="0.3">
      <c r="A5" t="s">
        <v>2</v>
      </c>
      <c r="B5">
        <v>4</v>
      </c>
      <c r="C5">
        <v>3.5745036136405144E-3</v>
      </c>
      <c r="D5">
        <v>114981</v>
      </c>
    </row>
    <row r="6" spans="1:4" x14ac:dyDescent="0.3">
      <c r="A6" t="s">
        <v>3</v>
      </c>
      <c r="B6">
        <v>5</v>
      </c>
      <c r="C6">
        <v>5.007704160246533E-3</v>
      </c>
      <c r="D6">
        <v>101244</v>
      </c>
    </row>
    <row r="7" spans="1:4" x14ac:dyDescent="0.3">
      <c r="A7" t="s">
        <v>15</v>
      </c>
      <c r="B7">
        <v>6</v>
      </c>
      <c r="C7">
        <v>8.0143443179657142E-3</v>
      </c>
      <c r="D7">
        <v>73618</v>
      </c>
    </row>
    <row r="8" spans="1:4" x14ac:dyDescent="0.3">
      <c r="A8" t="s">
        <v>4</v>
      </c>
      <c r="B8">
        <v>7</v>
      </c>
      <c r="C8">
        <v>1.1193531778570203E-2</v>
      </c>
      <c r="D8">
        <v>52441</v>
      </c>
    </row>
    <row r="9" spans="1:4" x14ac:dyDescent="0.3">
      <c r="A9" t="s">
        <v>5</v>
      </c>
      <c r="B9">
        <v>8</v>
      </c>
      <c r="C9">
        <v>1.5331398587048926E-2</v>
      </c>
      <c r="D9">
        <v>34113</v>
      </c>
    </row>
    <row r="10" spans="1:4" x14ac:dyDescent="0.3">
      <c r="A10" t="s">
        <v>6</v>
      </c>
      <c r="B10">
        <v>9</v>
      </c>
      <c r="C10">
        <v>2.1002234280242581E-2</v>
      </c>
      <c r="D10">
        <v>15665</v>
      </c>
    </row>
    <row r="11" spans="1:4" x14ac:dyDescent="0.3">
      <c r="A11" t="s">
        <v>21</v>
      </c>
      <c r="B11">
        <v>10</v>
      </c>
      <c r="C11">
        <v>2.6046188574405278E-2</v>
      </c>
      <c r="D11">
        <v>5759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ColWidth="8.77734375" defaultRowHeight="14.4" x14ac:dyDescent="0.3"/>
  <cols>
    <col min="7" max="7" width="15" customWidth="1"/>
  </cols>
  <sheetData>
    <row r="1" spans="1:2" x14ac:dyDescent="0.3">
      <c r="A1" t="s">
        <v>8</v>
      </c>
      <c r="B1" t="s">
        <v>9</v>
      </c>
    </row>
    <row r="2" spans="1:2" x14ac:dyDescent="0.3">
      <c r="A2">
        <v>50</v>
      </c>
      <c r="B2">
        <v>500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130" zoomScaleNormal="130" zoomScalePageLayoutView="130" workbookViewId="0">
      <selection activeCell="C1" sqref="C1:D1"/>
    </sheetView>
  </sheetViews>
  <sheetFormatPr defaultColWidth="8.77734375" defaultRowHeight="14.4" x14ac:dyDescent="0.3"/>
  <sheetData>
    <row r="1" spans="1:4" x14ac:dyDescent="0.3">
      <c r="B1" t="s">
        <v>7</v>
      </c>
      <c r="C1" t="s">
        <v>10</v>
      </c>
      <c r="D1" t="s">
        <v>11</v>
      </c>
    </row>
    <row r="2" spans="1:4" x14ac:dyDescent="0.3">
      <c r="A2" t="s">
        <v>17</v>
      </c>
      <c r="B2">
        <v>1</v>
      </c>
      <c r="C2">
        <f>5</f>
        <v>5</v>
      </c>
      <c r="D2">
        <f>26+69</f>
        <v>95</v>
      </c>
    </row>
    <row r="3" spans="1:4" x14ac:dyDescent="0.3">
      <c r="A3" t="s">
        <v>16</v>
      </c>
      <c r="B3">
        <v>2</v>
      </c>
      <c r="C3">
        <v>12</v>
      </c>
      <c r="D3">
        <v>114</v>
      </c>
    </row>
    <row r="4" spans="1:4" x14ac:dyDescent="0.3">
      <c r="A4" t="s">
        <v>18</v>
      </c>
      <c r="B4">
        <v>3</v>
      </c>
      <c r="C4">
        <v>26</v>
      </c>
      <c r="D4">
        <v>156</v>
      </c>
    </row>
    <row r="5" spans="1:4" x14ac:dyDescent="0.3">
      <c r="A5" t="s">
        <v>19</v>
      </c>
      <c r="B5">
        <v>4</v>
      </c>
      <c r="C5">
        <v>35</v>
      </c>
      <c r="D5">
        <v>135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2" sqref="D2"/>
    </sheetView>
  </sheetViews>
  <sheetFormatPr defaultColWidth="8.77734375" defaultRowHeight="14.4" x14ac:dyDescent="0.3"/>
  <cols>
    <col min="1" max="1" width="44.88671875" bestFit="1" customWidth="1"/>
    <col min="2" max="2" width="64.77734375" customWidth="1"/>
    <col min="3" max="3" width="65" bestFit="1" customWidth="1"/>
    <col min="4" max="4" width="60.21875" customWidth="1"/>
  </cols>
  <sheetData>
    <row r="1" spans="1:4" x14ac:dyDescent="0.3">
      <c r="A1" s="1" t="s">
        <v>29</v>
      </c>
      <c r="B1" s="5" t="s">
        <v>30</v>
      </c>
      <c r="C1" t="s">
        <v>43</v>
      </c>
      <c r="D1" t="s">
        <v>52</v>
      </c>
    </row>
    <row r="2" spans="1:4" x14ac:dyDescent="0.3">
      <c r="A2" s="1" t="s">
        <v>61</v>
      </c>
      <c r="B2" s="5" t="s">
        <v>62</v>
      </c>
      <c r="C2" s="5" t="s">
        <v>62</v>
      </c>
      <c r="D2" t="s">
        <v>63</v>
      </c>
    </row>
    <row r="3" spans="1:4" ht="72" x14ac:dyDescent="0.3">
      <c r="A3" s="1" t="s">
        <v>31</v>
      </c>
      <c r="B3" s="6" t="s">
        <v>32</v>
      </c>
      <c r="C3" s="8" t="s">
        <v>44</v>
      </c>
      <c r="D3" s="8" t="s">
        <v>53</v>
      </c>
    </row>
    <row r="4" spans="1:4" ht="43.2" x14ac:dyDescent="0.3">
      <c r="A4" s="1" t="s">
        <v>33</v>
      </c>
      <c r="B4" s="6" t="s">
        <v>34</v>
      </c>
      <c r="C4" s="8" t="s">
        <v>47</v>
      </c>
      <c r="D4" s="8" t="s">
        <v>54</v>
      </c>
    </row>
    <row r="5" spans="1:4" ht="86.4" x14ac:dyDescent="0.3">
      <c r="A5" s="1" t="s">
        <v>35</v>
      </c>
      <c r="B5" s="6" t="s">
        <v>36</v>
      </c>
      <c r="C5" s="8" t="s">
        <v>46</v>
      </c>
      <c r="D5" s="8" t="s">
        <v>55</v>
      </c>
    </row>
    <row r="6" spans="1:4" x14ac:dyDescent="0.3">
      <c r="A6" s="1" t="s">
        <v>37</v>
      </c>
      <c r="B6" s="7" t="s">
        <v>38</v>
      </c>
      <c r="C6">
        <v>2015</v>
      </c>
      <c r="D6" s="8" t="s">
        <v>56</v>
      </c>
    </row>
    <row r="7" spans="1:4" x14ac:dyDescent="0.3">
      <c r="A7" s="1" t="s">
        <v>39</v>
      </c>
      <c r="B7" s="7" t="s">
        <v>40</v>
      </c>
      <c r="C7" t="s">
        <v>45</v>
      </c>
      <c r="D7" s="8" t="s">
        <v>57</v>
      </c>
    </row>
    <row r="8" spans="1:4" ht="43.2" x14ac:dyDescent="0.3">
      <c r="A8" s="1" t="s">
        <v>48</v>
      </c>
      <c r="B8" s="7" t="s">
        <v>41</v>
      </c>
      <c r="C8" s="8" t="s">
        <v>49</v>
      </c>
      <c r="D8" s="8" t="s">
        <v>58</v>
      </c>
    </row>
    <row r="9" spans="1:4" ht="43.2" x14ac:dyDescent="0.3">
      <c r="A9" s="1" t="s">
        <v>50</v>
      </c>
      <c r="B9" s="7" t="s">
        <v>41</v>
      </c>
      <c r="C9" s="7" t="s">
        <v>41</v>
      </c>
      <c r="D9" s="8" t="s">
        <v>59</v>
      </c>
    </row>
    <row r="10" spans="1:4" ht="28.8" x14ac:dyDescent="0.3">
      <c r="A10" s="1" t="s">
        <v>51</v>
      </c>
      <c r="B10" s="7" t="s">
        <v>41</v>
      </c>
      <c r="C10" s="7" t="s">
        <v>41</v>
      </c>
      <c r="D10" s="8" t="s">
        <v>60</v>
      </c>
    </row>
    <row r="11" spans="1:4" x14ac:dyDescent="0.3">
      <c r="A11" s="1" t="s">
        <v>42</v>
      </c>
      <c r="B11" s="7" t="s">
        <v>41</v>
      </c>
      <c r="C11">
        <v>6960</v>
      </c>
      <c r="D11">
        <v>500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21" sqref="B21"/>
    </sheetView>
  </sheetViews>
  <sheetFormatPr defaultRowHeight="14.4" x14ac:dyDescent="0.3"/>
  <cols>
    <col min="1" max="1" width="15.5546875" customWidth="1"/>
    <col min="2" max="2" width="52.33203125" customWidth="1"/>
  </cols>
  <sheetData>
    <row r="1" spans="1:2" x14ac:dyDescent="0.3">
      <c r="A1" s="1" t="s">
        <v>64</v>
      </c>
      <c r="B1" s="1" t="s">
        <v>65</v>
      </c>
    </row>
    <row r="2" spans="1:2" x14ac:dyDescent="0.3">
      <c r="A2" t="s">
        <v>27</v>
      </c>
      <c r="B2" t="s">
        <v>66</v>
      </c>
    </row>
    <row r="3" spans="1:2" x14ac:dyDescent="0.3">
      <c r="A3" t="s">
        <v>28</v>
      </c>
      <c r="B3" t="s">
        <v>67</v>
      </c>
    </row>
    <row r="4" spans="1:2" x14ac:dyDescent="0.3">
      <c r="A4" t="s">
        <v>12</v>
      </c>
      <c r="B4" t="s">
        <v>68</v>
      </c>
    </row>
    <row r="5" spans="1:2" x14ac:dyDescent="0.3">
      <c r="A5" t="s">
        <v>13</v>
      </c>
      <c r="B5" t="s">
        <v>69</v>
      </c>
    </row>
    <row r="6" spans="1:2" x14ac:dyDescent="0.3">
      <c r="A6" t="s">
        <v>8</v>
      </c>
      <c r="B6" t="s">
        <v>70</v>
      </c>
    </row>
    <row r="7" spans="1:2" x14ac:dyDescent="0.3">
      <c r="A7" t="s">
        <v>9</v>
      </c>
      <c r="B7" t="s">
        <v>71</v>
      </c>
    </row>
    <row r="8" spans="1:2" x14ac:dyDescent="0.3">
      <c r="A8" t="s">
        <v>10</v>
      </c>
      <c r="B8" t="s">
        <v>72</v>
      </c>
    </row>
    <row r="9" spans="1:2" x14ac:dyDescent="0.3">
      <c r="A9" t="s">
        <v>11</v>
      </c>
      <c r="B9" t="s">
        <v>73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HIPE_CSO Calc W</vt:lpstr>
      <vt:lpstr>HIPE_CSO Calc M</vt:lpstr>
      <vt:lpstr>Stroke Incidence W</vt:lpstr>
      <vt:lpstr>Stroke Incidence M</vt:lpstr>
      <vt:lpstr>OOH Data</vt:lpstr>
      <vt:lpstr>Inc Rec Data</vt:lpstr>
      <vt:lpstr>MetaData</vt:lpstr>
      <vt:lpstr>Data Dictionary</vt:lpstr>
    </vt:vector>
  </TitlesOfParts>
  <Company>Royal College of Surgeons in Ireland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Eithne Sexton</dc:creator>
  <cp:lastModifiedBy>Eithne Sexton</cp:lastModifiedBy>
  <dcterms:created xsi:type="dcterms:W3CDTF">2017-11-14T09:13:03Z</dcterms:created>
  <dcterms:modified xsi:type="dcterms:W3CDTF">2021-03-10T15:15:39Z</dcterms:modified>
</cp:coreProperties>
</file>