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c\home\1cvillimm20\Dokumenty\CVI-4\"/>
    </mc:Choice>
  </mc:AlternateContent>
  <bookViews>
    <workbookView xWindow="28680" yWindow="-120" windowWidth="29040" windowHeight="1584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7" i="1"/>
  <c r="E16" i="1"/>
  <c r="F22" i="1"/>
  <c r="F21" i="1"/>
  <c r="F20" i="1"/>
  <c r="I14" i="1"/>
  <c r="I5" i="1"/>
  <c r="I6" i="1"/>
  <c r="I7" i="1"/>
  <c r="I8" i="1"/>
  <c r="I9" i="1"/>
  <c r="I10" i="1"/>
  <c r="I11" i="1"/>
  <c r="I12" i="1"/>
  <c r="I13" i="1"/>
  <c r="I4" i="1"/>
  <c r="H14" i="1"/>
  <c r="G14" i="1"/>
  <c r="F1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<sst xmlns="http://schemas.openxmlformats.org/spreadsheetml/2006/main" count="29" uniqueCount="27">
  <si>
    <t>KNIHA JÁZD</t>
  </si>
  <si>
    <t>Kilometre</t>
  </si>
  <si>
    <t>Palivo</t>
  </si>
  <si>
    <t>poradové číslo</t>
  </si>
  <si>
    <t>Dátum</t>
  </si>
  <si>
    <t>počiatočný stav</t>
  </si>
  <si>
    <t xml:space="preserve">konečný stav </t>
  </si>
  <si>
    <t>načerpané</t>
  </si>
  <si>
    <t>zaplatené</t>
  </si>
  <si>
    <t>v litroch</t>
  </si>
  <si>
    <t>zaplatene</t>
  </si>
  <si>
    <t xml:space="preserve">Záverečná správa za mesiac </t>
  </si>
  <si>
    <t>január</t>
  </si>
  <si>
    <t>Počet prejazdených km</t>
  </si>
  <si>
    <t>km</t>
  </si>
  <si>
    <t>cena paliva za liter</t>
  </si>
  <si>
    <t>Náklady na vozidlo za mesiac</t>
  </si>
  <si>
    <t>cena kvapaliny do ostrekovaca</t>
  </si>
  <si>
    <t>Priemerna spotreba =   pocet litrov na 100km</t>
  </si>
  <si>
    <t>litrov</t>
  </si>
  <si>
    <t>Priemerny pocet km prejazdenych za den</t>
  </si>
  <si>
    <t>Pocet tankovani</t>
  </si>
  <si>
    <t>krat</t>
  </si>
  <si>
    <t>Najvacsi pocet litrov natankovanych v jeden den</t>
  </si>
  <si>
    <t>DK 444 A0</t>
  </si>
  <si>
    <t>počet prejazdených km</t>
  </si>
  <si>
    <t>Kvapalina do ostrekovačov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</si>
</sst>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[$-F800]dddd\,\ mmmm\ dd\,\ yyyy"/>
  </numFmts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4" fontId="4" fillId="0" borderId="0" xfId="1" applyFont="1" applyAlignment="1">
      <alignment horizontal="left"/>
    </xf>
    <xf numFmtId="4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44" fontId="1" fillId="0" borderId="1" xfId="1" applyFont="1" applyBorder="1" applyAlignment="1">
      <alignment horizontal="left"/>
    </xf>
    <xf numFmtId="1" fontId="1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44" fontId="1" fillId="0" borderId="6" xfId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5" fontId="1" fillId="0" borderId="8" xfId="0" applyNumberFormat="1" applyFont="1" applyBorder="1" applyAlignment="1">
      <alignment horizontal="right"/>
    </xf>
    <xf numFmtId="1" fontId="1" fillId="0" borderId="8" xfId="0" applyNumberFormat="1" applyFont="1" applyBorder="1" applyAlignment="1">
      <alignment horizontal="right"/>
    </xf>
    <xf numFmtId="44" fontId="1" fillId="0" borderId="8" xfId="1" applyFont="1" applyBorder="1" applyAlignment="1">
      <alignment horizontal="left"/>
    </xf>
    <xf numFmtId="44" fontId="1" fillId="0" borderId="9" xfId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165" fontId="1" fillId="0" borderId="13" xfId="0" applyNumberFormat="1" applyFont="1" applyBorder="1" applyAlignment="1">
      <alignment horizontal="right"/>
    </xf>
    <xf numFmtId="1" fontId="1" fillId="0" borderId="13" xfId="0" applyNumberFormat="1" applyFont="1" applyBorder="1" applyAlignment="1">
      <alignment horizontal="right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4" fontId="1" fillId="0" borderId="13" xfId="1" applyFont="1" applyBorder="1" applyAlignment="1">
      <alignment horizontal="left"/>
    </xf>
    <xf numFmtId="44" fontId="1" fillId="0" borderId="17" xfId="1" applyFont="1" applyBorder="1" applyAlignment="1">
      <alignment horizontal="left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44" fontId="1" fillId="0" borderId="4" xfId="1" applyFont="1" applyBorder="1" applyAlignment="1">
      <alignment horizontal="left" wrapText="1"/>
    </xf>
    <xf numFmtId="0" fontId="2" fillId="0" borderId="7" xfId="0" applyFont="1" applyBorder="1" applyAlignment="1">
      <alignment horizontal="left" vertical="top" wrapText="1"/>
    </xf>
    <xf numFmtId="0" fontId="0" fillId="0" borderId="8" xfId="0" applyBorder="1" applyAlignment="1">
      <alignment wrapText="1"/>
    </xf>
    <xf numFmtId="44" fontId="1" fillId="0" borderId="9" xfId="1" applyFont="1" applyBorder="1" applyAlignment="1">
      <alignment horizontal="left" wrapText="1"/>
    </xf>
  </cellXfs>
  <cellStyles count="2">
    <cellStyle name="Mena" xfId="1" builtinId="4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19" sqref="H19"/>
    </sheetView>
  </sheetViews>
  <sheetFormatPr defaultColWidth="14" defaultRowHeight="15" x14ac:dyDescent="0.25"/>
  <cols>
    <col min="1" max="1" width="8.85546875" customWidth="1"/>
    <col min="2" max="2" width="23.7109375" customWidth="1"/>
    <col min="3" max="3" width="10" customWidth="1"/>
    <col min="4" max="4" width="8.85546875" customWidth="1"/>
    <col min="5" max="5" width="12" customWidth="1"/>
    <col min="6" max="6" width="9.28515625" customWidth="1"/>
    <col min="7" max="7" width="9" customWidth="1"/>
    <col min="8" max="8" width="12.7109375" customWidth="1"/>
    <col min="9" max="9" width="10.7109375" customWidth="1"/>
    <col min="10" max="26" width="8.42578125" customWidth="1"/>
  </cols>
  <sheetData>
    <row r="1" spans="1:26" ht="12.75" customHeight="1" thickBo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5" customFormat="1" ht="21" customHeight="1" thickBot="1" x14ac:dyDescent="0.3">
      <c r="A2" s="13" t="s">
        <v>24</v>
      </c>
      <c r="B2" s="13"/>
      <c r="C2" s="37" t="s">
        <v>1</v>
      </c>
      <c r="D2" s="38"/>
      <c r="E2" s="35" t="s">
        <v>25</v>
      </c>
      <c r="F2" s="37" t="s">
        <v>2</v>
      </c>
      <c r="G2" s="38"/>
      <c r="H2" s="37" t="s">
        <v>26</v>
      </c>
      <c r="I2" s="3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8.25" customHeight="1" thickBot="1" x14ac:dyDescent="0.3">
      <c r="A3" s="28" t="s">
        <v>3</v>
      </c>
      <c r="B3" s="29" t="s">
        <v>4</v>
      </c>
      <c r="C3" s="29" t="s">
        <v>5</v>
      </c>
      <c r="D3" s="33" t="s">
        <v>6</v>
      </c>
      <c r="E3" s="36"/>
      <c r="F3" s="34" t="s">
        <v>7</v>
      </c>
      <c r="G3" s="29" t="s">
        <v>8</v>
      </c>
      <c r="H3" s="29" t="s">
        <v>9</v>
      </c>
      <c r="I3" s="30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25">
        <v>1</v>
      </c>
      <c r="B4" s="26">
        <v>43832</v>
      </c>
      <c r="C4" s="27">
        <v>12345</v>
      </c>
      <c r="D4" s="27">
        <v>12545</v>
      </c>
      <c r="E4" s="17">
        <f>D4-C4</f>
        <v>200</v>
      </c>
      <c r="F4" s="27">
        <v>40</v>
      </c>
      <c r="G4" s="31">
        <f>F4*$I$16</f>
        <v>53.32</v>
      </c>
      <c r="H4" s="27">
        <v>3</v>
      </c>
      <c r="I4" s="32">
        <f>H4*$I$17</f>
        <v>2.8499999999999996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8">
        <v>2</v>
      </c>
      <c r="B5" s="14">
        <v>43833</v>
      </c>
      <c r="C5" s="15">
        <f>D4</f>
        <v>12545</v>
      </c>
      <c r="D5" s="15">
        <v>12670</v>
      </c>
      <c r="E5" s="15">
        <f t="shared" ref="E5:E13" si="0">D5-C5</f>
        <v>125</v>
      </c>
      <c r="F5" s="15"/>
      <c r="G5" s="16">
        <f t="shared" ref="G5:G13" si="1">F5*$I$16</f>
        <v>0</v>
      </c>
      <c r="H5" s="15"/>
      <c r="I5" s="19">
        <f t="shared" ref="I5:I13" si="2">H5*$I$17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8">
        <v>3</v>
      </c>
      <c r="B6" s="14">
        <v>43834</v>
      </c>
      <c r="C6" s="15">
        <f t="shared" ref="C6:C13" si="3">D5</f>
        <v>12670</v>
      </c>
      <c r="D6" s="15">
        <v>12720</v>
      </c>
      <c r="E6" s="15">
        <f t="shared" si="0"/>
        <v>50</v>
      </c>
      <c r="F6" s="15"/>
      <c r="G6" s="16">
        <f t="shared" si="1"/>
        <v>0</v>
      </c>
      <c r="H6" s="15"/>
      <c r="I6" s="19">
        <f t="shared" si="2"/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8">
        <v>4</v>
      </c>
      <c r="B7" s="14">
        <v>43835</v>
      </c>
      <c r="C7" s="15">
        <f t="shared" si="3"/>
        <v>12720</v>
      </c>
      <c r="D7" s="15">
        <v>12790</v>
      </c>
      <c r="E7" s="15">
        <f t="shared" si="0"/>
        <v>70</v>
      </c>
      <c r="F7" s="15">
        <v>35</v>
      </c>
      <c r="G7" s="16">
        <f t="shared" si="1"/>
        <v>46.655000000000001</v>
      </c>
      <c r="H7" s="15"/>
      <c r="I7" s="19">
        <f t="shared" si="2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8">
        <v>5</v>
      </c>
      <c r="B8" s="14">
        <v>43836</v>
      </c>
      <c r="C8" s="15">
        <f t="shared" si="3"/>
        <v>12790</v>
      </c>
      <c r="D8" s="15">
        <v>12850</v>
      </c>
      <c r="E8" s="15">
        <f t="shared" si="0"/>
        <v>60</v>
      </c>
      <c r="F8" s="15"/>
      <c r="G8" s="16">
        <f t="shared" si="1"/>
        <v>0</v>
      </c>
      <c r="H8" s="15"/>
      <c r="I8" s="19">
        <f t="shared" si="2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8">
        <v>6</v>
      </c>
      <c r="B9" s="14">
        <v>43837</v>
      </c>
      <c r="C9" s="15">
        <f t="shared" si="3"/>
        <v>12850</v>
      </c>
      <c r="D9" s="15">
        <v>12940</v>
      </c>
      <c r="E9" s="15">
        <f t="shared" si="0"/>
        <v>90</v>
      </c>
      <c r="F9" s="15"/>
      <c r="G9" s="16">
        <f t="shared" si="1"/>
        <v>0</v>
      </c>
      <c r="H9" s="15">
        <v>2</v>
      </c>
      <c r="I9" s="19">
        <f t="shared" si="2"/>
        <v>1.9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8">
        <v>7</v>
      </c>
      <c r="B10" s="14">
        <v>43838</v>
      </c>
      <c r="C10" s="15">
        <f t="shared" si="3"/>
        <v>12940</v>
      </c>
      <c r="D10" s="15">
        <v>13000</v>
      </c>
      <c r="E10" s="15">
        <f t="shared" si="0"/>
        <v>60</v>
      </c>
      <c r="F10" s="15"/>
      <c r="G10" s="16">
        <f t="shared" si="1"/>
        <v>0</v>
      </c>
      <c r="H10" s="15"/>
      <c r="I10" s="19">
        <f t="shared" si="2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8">
        <v>8</v>
      </c>
      <c r="B11" s="14">
        <v>43839</v>
      </c>
      <c r="C11" s="15">
        <f t="shared" si="3"/>
        <v>13000</v>
      </c>
      <c r="D11" s="15">
        <v>13250</v>
      </c>
      <c r="E11" s="15">
        <f t="shared" si="0"/>
        <v>250</v>
      </c>
      <c r="F11" s="15">
        <v>38</v>
      </c>
      <c r="G11" s="16">
        <f t="shared" si="1"/>
        <v>50.653999999999996</v>
      </c>
      <c r="H11" s="15"/>
      <c r="I11" s="19">
        <f t="shared" si="2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8">
        <v>9</v>
      </c>
      <c r="B12" s="14">
        <v>43840</v>
      </c>
      <c r="C12" s="15">
        <f t="shared" si="3"/>
        <v>13250</v>
      </c>
      <c r="D12" s="15">
        <v>13500</v>
      </c>
      <c r="E12" s="15">
        <f t="shared" si="0"/>
        <v>250</v>
      </c>
      <c r="F12" s="15"/>
      <c r="G12" s="16">
        <f t="shared" si="1"/>
        <v>0</v>
      </c>
      <c r="H12" s="15"/>
      <c r="I12" s="19">
        <f t="shared" si="2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thickBot="1" x14ac:dyDescent="0.3">
      <c r="A13" s="20">
        <v>10</v>
      </c>
      <c r="B13" s="21">
        <v>43841</v>
      </c>
      <c r="C13" s="22">
        <f t="shared" si="3"/>
        <v>13500</v>
      </c>
      <c r="D13" s="22">
        <v>14000</v>
      </c>
      <c r="E13" s="22">
        <f t="shared" si="0"/>
        <v>500</v>
      </c>
      <c r="F13" s="22"/>
      <c r="G13" s="23">
        <f t="shared" si="1"/>
        <v>0</v>
      </c>
      <c r="H13" s="22">
        <v>3</v>
      </c>
      <c r="I13" s="24">
        <f t="shared" si="2"/>
        <v>2.8499999999999996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0"/>
      <c r="B14" s="10"/>
      <c r="C14" s="8"/>
      <c r="D14" s="8"/>
      <c r="E14" s="8"/>
      <c r="F14" s="8">
        <f>SUM(F4:F13)</f>
        <v>113</v>
      </c>
      <c r="G14" s="11">
        <f>SUM(G4:G13)</f>
        <v>150.62899999999999</v>
      </c>
      <c r="H14" s="8">
        <f>SUM(H4:H13)</f>
        <v>8</v>
      </c>
      <c r="I14" s="11">
        <f>SUM(I4:I13)</f>
        <v>7.6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thickBot="1" x14ac:dyDescent="0.3">
      <c r="A15" s="10" t="s">
        <v>11</v>
      </c>
      <c r="B15" s="10"/>
      <c r="C15" s="10"/>
      <c r="D15" s="10" t="s">
        <v>12</v>
      </c>
      <c r="E15" s="10">
        <v>2020</v>
      </c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 t="s">
        <v>13</v>
      </c>
      <c r="B16" s="1"/>
      <c r="C16" s="1"/>
      <c r="D16" s="1"/>
      <c r="E16" s="8">
        <f>SUM(E4:E13)</f>
        <v>1655</v>
      </c>
      <c r="F16" s="1" t="s">
        <v>14</v>
      </c>
      <c r="G16" s="39" t="s">
        <v>15</v>
      </c>
      <c r="H16" s="40"/>
      <c r="I16" s="41">
        <v>1.333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" customHeight="1" thickBot="1" x14ac:dyDescent="0.3">
      <c r="A17" s="1" t="s">
        <v>16</v>
      </c>
      <c r="B17" s="1"/>
      <c r="C17" s="1"/>
      <c r="D17" s="1"/>
      <c r="E17" s="12">
        <f>G14+I14</f>
        <v>158.22899999999998</v>
      </c>
      <c r="G17" s="42" t="s">
        <v>17</v>
      </c>
      <c r="H17" s="43"/>
      <c r="I17" s="44">
        <v>0.95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3" t="s">
        <v>18</v>
      </c>
      <c r="B19" s="2"/>
      <c r="C19" s="2"/>
      <c r="D19" s="2"/>
      <c r="E19" s="2"/>
      <c r="F19" s="7">
        <f>F14/E16*100</f>
        <v>6.8277945619335352</v>
      </c>
      <c r="G19" s="1" t="s">
        <v>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3" t="s">
        <v>20</v>
      </c>
      <c r="B20" s="2"/>
      <c r="C20" s="2"/>
      <c r="D20" s="2"/>
      <c r="E20" s="2"/>
      <c r="F20" s="8">
        <f>AVERAGE(E4:E13)</f>
        <v>165.5</v>
      </c>
      <c r="G20" s="1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3" t="s">
        <v>21</v>
      </c>
      <c r="B21" s="2"/>
      <c r="C21" s="2"/>
      <c r="D21" s="2"/>
      <c r="E21" s="2"/>
      <c r="F21" s="9">
        <f>COUNT(F4:F13)</f>
        <v>3</v>
      </c>
      <c r="G21" s="1" t="s">
        <v>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3" t="s">
        <v>23</v>
      </c>
      <c r="B22" s="2"/>
      <c r="C22" s="2"/>
      <c r="D22" s="2"/>
      <c r="E22" s="2"/>
      <c r="F22" s="8">
        <f>MAX(F4:F13)</f>
        <v>40</v>
      </c>
      <c r="G22" s="1" t="s">
        <v>19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G16:H16"/>
    <mergeCell ref="E2:E3"/>
    <mergeCell ref="C2:D2"/>
    <mergeCell ref="F2:G2"/>
    <mergeCell ref="H2:I2"/>
    <mergeCell ref="A1:I1"/>
    <mergeCell ref="G17:H17"/>
    <mergeCell ref="A19:E19"/>
    <mergeCell ref="A20:E20"/>
    <mergeCell ref="A21:E21"/>
    <mergeCell ref="A22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Murín</dc:creator>
  <cp:lastModifiedBy>1cvillimm20</cp:lastModifiedBy>
  <dcterms:created xsi:type="dcterms:W3CDTF">2020-10-22T09:46:22Z</dcterms:created>
  <dcterms:modified xsi:type="dcterms:W3CDTF">2023-10-24T06:59:18Z</dcterms:modified>
</cp:coreProperties>
</file>