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Q:\= IRI data research\Diebold Mariana Test\"/>
    </mc:Choice>
  </mc:AlternateContent>
  <xr:revisionPtr revIDLastSave="0" documentId="10_ncr:8100000_{2FDBFD28-59EA-4976-91B3-33D29E7A09F3}" xr6:coauthVersionLast="34" xr6:coauthVersionMax="34" xr10:uidLastSave="{00000000-0000-0000-0000-000000000000}"/>
  <bookViews>
    <workbookView xWindow="0" yWindow="0" windowWidth="19180" windowHeight="17450" tabRatio="771" activeTab="3" xr2:uid="{7EF9B3D6-E130-4705-9787-325AEE85A91B}"/>
  </bookViews>
  <sheets>
    <sheet name="original results overall" sheetId="7" r:id="rId1"/>
    <sheet name="dm test" sheetId="3" r:id="rId2"/>
    <sheet name="original results pro" sheetId="9" r:id="rId3"/>
    <sheet name="original results non" sheetId="10" r:id="rId4"/>
    <sheet name="pro and non" sheetId="12" r:id="rId5"/>
    <sheet name="double check" sheetId="11" r:id="rId6"/>
    <sheet name="Sheet5 (2)" sheetId="1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9" i="14" l="1"/>
  <c r="Y8" i="14" l="1"/>
  <c r="Y9" i="14"/>
  <c r="Y10" i="14"/>
  <c r="Y11" i="14"/>
  <c r="Y12" i="14"/>
  <c r="Y13" i="14"/>
  <c r="Y14" i="14"/>
  <c r="Y15" i="14"/>
  <c r="Y16" i="14"/>
  <c r="Y17" i="14"/>
  <c r="Y18" i="14"/>
  <c r="Y20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Y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X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W7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E43" i="11" l="1"/>
  <c r="C43" i="11"/>
  <c r="U16" i="11"/>
  <c r="V16" i="11"/>
  <c r="U17" i="11"/>
  <c r="V17" i="11"/>
  <c r="Y17" i="11" s="1"/>
  <c r="U18" i="11"/>
  <c r="V18" i="11"/>
  <c r="W18" i="11"/>
  <c r="U19" i="11"/>
  <c r="V19" i="11"/>
  <c r="Y19" i="11" s="1"/>
  <c r="U20" i="11"/>
  <c r="V20" i="11"/>
  <c r="Y20" i="11" s="1"/>
  <c r="W20" i="11"/>
  <c r="U21" i="11"/>
  <c r="V21" i="11"/>
  <c r="W21" i="11"/>
  <c r="U22" i="11"/>
  <c r="V22" i="11"/>
  <c r="U23" i="11"/>
  <c r="V23" i="11"/>
  <c r="W23" i="11"/>
  <c r="U24" i="11"/>
  <c r="Y24" i="11" s="1"/>
  <c r="V24" i="11"/>
  <c r="U25" i="11"/>
  <c r="V25" i="11"/>
  <c r="U26" i="11"/>
  <c r="V26" i="11"/>
  <c r="W26" i="11"/>
  <c r="U27" i="11"/>
  <c r="V27" i="11"/>
  <c r="Y27" i="11" s="1"/>
  <c r="U28" i="11"/>
  <c r="V28" i="11"/>
  <c r="W28" i="11"/>
  <c r="U29" i="11"/>
  <c r="V29" i="11"/>
  <c r="W29" i="11"/>
  <c r="U30" i="11"/>
  <c r="V30" i="11"/>
  <c r="U31" i="11"/>
  <c r="V31" i="11"/>
  <c r="W31" i="11"/>
  <c r="U32" i="11"/>
  <c r="V32" i="11"/>
  <c r="U33" i="11"/>
  <c r="V33" i="11"/>
  <c r="Y33" i="11" s="1"/>
  <c r="U34" i="11"/>
  <c r="Y34" i="11" s="1"/>
  <c r="V34" i="11"/>
  <c r="U35" i="11"/>
  <c r="V35" i="11"/>
  <c r="U36" i="11"/>
  <c r="V36" i="11"/>
  <c r="U37" i="11"/>
  <c r="V37" i="11"/>
  <c r="U38" i="11"/>
  <c r="V38" i="11"/>
  <c r="U39" i="11"/>
  <c r="V39" i="11"/>
  <c r="U40" i="11"/>
  <c r="V40" i="11"/>
  <c r="U41" i="11"/>
  <c r="V41" i="11"/>
  <c r="Y41" i="11" s="1"/>
  <c r="U42" i="11"/>
  <c r="V42" i="11"/>
  <c r="W15" i="11"/>
  <c r="V15" i="11"/>
  <c r="U15" i="11"/>
  <c r="Q40" i="11"/>
  <c r="R40" i="11"/>
  <c r="S40" i="11"/>
  <c r="W40" i="11" s="1"/>
  <c r="Q41" i="11"/>
  <c r="R41" i="11"/>
  <c r="S41" i="11"/>
  <c r="W41" i="11" s="1"/>
  <c r="Q42" i="11"/>
  <c r="R42" i="11"/>
  <c r="S42" i="11"/>
  <c r="W42" i="11" s="1"/>
  <c r="Q16" i="11"/>
  <c r="R16" i="11"/>
  <c r="S16" i="11"/>
  <c r="W16" i="11" s="1"/>
  <c r="Q17" i="11"/>
  <c r="R17" i="11"/>
  <c r="S17" i="11"/>
  <c r="W17" i="11" s="1"/>
  <c r="Q18" i="11"/>
  <c r="R18" i="11"/>
  <c r="S18" i="11"/>
  <c r="Q19" i="11"/>
  <c r="R19" i="11"/>
  <c r="S19" i="11"/>
  <c r="W19" i="11" s="1"/>
  <c r="Q20" i="11"/>
  <c r="R20" i="11"/>
  <c r="S20" i="11"/>
  <c r="Q21" i="11"/>
  <c r="R21" i="11"/>
  <c r="S21" i="11"/>
  <c r="Q22" i="11"/>
  <c r="R22" i="11"/>
  <c r="S22" i="11"/>
  <c r="W22" i="11" s="1"/>
  <c r="Q23" i="11"/>
  <c r="R23" i="11"/>
  <c r="S23" i="11"/>
  <c r="Q24" i="11"/>
  <c r="R24" i="11"/>
  <c r="S24" i="11"/>
  <c r="W24" i="11" s="1"/>
  <c r="Q25" i="11"/>
  <c r="R25" i="11"/>
  <c r="S25" i="11"/>
  <c r="W25" i="11" s="1"/>
  <c r="Q26" i="11"/>
  <c r="R26" i="11"/>
  <c r="S26" i="11"/>
  <c r="Q27" i="11"/>
  <c r="R27" i="11"/>
  <c r="S27" i="11"/>
  <c r="W27" i="11" s="1"/>
  <c r="Q28" i="11"/>
  <c r="R28" i="11"/>
  <c r="S28" i="11"/>
  <c r="Q29" i="11"/>
  <c r="R29" i="11"/>
  <c r="S29" i="11"/>
  <c r="Q30" i="11"/>
  <c r="R30" i="11"/>
  <c r="S30" i="11"/>
  <c r="W30" i="11" s="1"/>
  <c r="Q31" i="11"/>
  <c r="R31" i="11"/>
  <c r="S31" i="11"/>
  <c r="Q32" i="11"/>
  <c r="R32" i="11"/>
  <c r="S32" i="11"/>
  <c r="W32" i="11" s="1"/>
  <c r="Q33" i="11"/>
  <c r="R33" i="11"/>
  <c r="S33" i="11"/>
  <c r="W33" i="11" s="1"/>
  <c r="Q34" i="11"/>
  <c r="R34" i="11"/>
  <c r="S34" i="11"/>
  <c r="W34" i="11" s="1"/>
  <c r="Q35" i="11"/>
  <c r="R35" i="11"/>
  <c r="S35" i="11"/>
  <c r="W35" i="11" s="1"/>
  <c r="Q36" i="11"/>
  <c r="R36" i="11"/>
  <c r="S36" i="11"/>
  <c r="W36" i="11" s="1"/>
  <c r="Q37" i="11"/>
  <c r="R37" i="11"/>
  <c r="S37" i="11"/>
  <c r="W37" i="11" s="1"/>
  <c r="Q38" i="11"/>
  <c r="R38" i="11"/>
  <c r="S38" i="11"/>
  <c r="W38" i="11" s="1"/>
  <c r="Q39" i="11"/>
  <c r="R39" i="11"/>
  <c r="S39" i="11"/>
  <c r="W39" i="11" s="1"/>
  <c r="S15" i="11"/>
  <c r="R15" i="11"/>
  <c r="Q15" i="11"/>
  <c r="Y37" i="11" l="1"/>
  <c r="AA37" i="11" s="1"/>
  <c r="Y39" i="11"/>
  <c r="AA39" i="11" s="1"/>
  <c r="Y35" i="11"/>
  <c r="AA35" i="11" s="1"/>
  <c r="Y28" i="11"/>
  <c r="Y40" i="11"/>
  <c r="AA40" i="11" s="1"/>
  <c r="Y36" i="11"/>
  <c r="AA36" i="11" s="1"/>
  <c r="Y32" i="11"/>
  <c r="AA32" i="11" s="1"/>
  <c r="Y16" i="11"/>
  <c r="Y25" i="11"/>
  <c r="AA25" i="11" s="1"/>
  <c r="AA27" i="11"/>
  <c r="Y29" i="11"/>
  <c r="AA29" i="11" s="1"/>
  <c r="Y26" i="11"/>
  <c r="AA26" i="11" s="1"/>
  <c r="Y23" i="11"/>
  <c r="AA23" i="11" s="1"/>
  <c r="Y22" i="11"/>
  <c r="AA22" i="11" s="1"/>
  <c r="AA41" i="11"/>
  <c r="AA19" i="11"/>
  <c r="Y31" i="11"/>
  <c r="AA31" i="11" s="1"/>
  <c r="Y42" i="11"/>
  <c r="AA42" i="11" s="1"/>
  <c r="Y21" i="11"/>
  <c r="AA21" i="11" s="1"/>
  <c r="Y18" i="11"/>
  <c r="AA18" i="11" s="1"/>
  <c r="Y38" i="11"/>
  <c r="AA38" i="11" s="1"/>
  <c r="Y30" i="11"/>
  <c r="AA30" i="11" s="1"/>
  <c r="AA33" i="11"/>
  <c r="AA17" i="11"/>
  <c r="AA28" i="11"/>
  <c r="AA20" i="11"/>
  <c r="AA24" i="11"/>
  <c r="AA16" i="11"/>
  <c r="AA34" i="11"/>
  <c r="Y15" i="11"/>
  <c r="AA15" i="11" s="1"/>
</calcChain>
</file>

<file path=xl/sharedStrings.xml><?xml version="1.0" encoding="utf-8"?>
<sst xmlns="http://schemas.openxmlformats.org/spreadsheetml/2006/main" count="527" uniqueCount="101">
  <si>
    <t>Beer</t>
  </si>
  <si>
    <t>Blades</t>
  </si>
  <si>
    <t>Carbonated Beverages</t>
  </si>
  <si>
    <t>Cigarette</t>
  </si>
  <si>
    <t>Coffee</t>
  </si>
  <si>
    <t>Deodorant</t>
  </si>
  <si>
    <t>Face Tissue</t>
  </si>
  <si>
    <t>Frozen Dinner</t>
  </si>
  <si>
    <t>Frozen pizza</t>
  </si>
  <si>
    <t>Household Cleaner</t>
  </si>
  <si>
    <t>Hotdog</t>
  </si>
  <si>
    <t>Laundry Detergent</t>
  </si>
  <si>
    <t>Margarine/Butter</t>
  </si>
  <si>
    <t>Mayonnaise</t>
  </si>
  <si>
    <t>Milk</t>
  </si>
  <si>
    <t>Mustard &amp; Ketchup</t>
  </si>
  <si>
    <t>Peanut butter</t>
  </si>
  <si>
    <t>Photo</t>
  </si>
  <si>
    <t>Salty snacks</t>
  </si>
  <si>
    <t>Shampoo</t>
  </si>
  <si>
    <t>Soup</t>
  </si>
  <si>
    <t>Spaghetti sauce</t>
  </si>
  <si>
    <t>Sugar substitutes</t>
  </si>
  <si>
    <t>Toilet Tissue</t>
  </si>
  <si>
    <t>Toothbrush</t>
  </si>
  <si>
    <t>Toothpaste</t>
  </si>
  <si>
    <t>Yogurt</t>
  </si>
  <si>
    <t>beer</t>
  </si>
  <si>
    <t>blades</t>
  </si>
  <si>
    <t>carbbev</t>
  </si>
  <si>
    <t>cigets</t>
  </si>
  <si>
    <t>coffee</t>
  </si>
  <si>
    <t>coldcer</t>
  </si>
  <si>
    <t>deod</t>
  </si>
  <si>
    <t>factiss</t>
  </si>
  <si>
    <t>fzdinent</t>
  </si>
  <si>
    <t>fzpizza</t>
  </si>
  <si>
    <t>hhclean</t>
  </si>
  <si>
    <t>hotdog</t>
  </si>
  <si>
    <t>laundet</t>
  </si>
  <si>
    <t>margbutr</t>
  </si>
  <si>
    <t>mayo</t>
  </si>
  <si>
    <t>milk</t>
  </si>
  <si>
    <t>mustketc</t>
  </si>
  <si>
    <t>peanbutr</t>
  </si>
  <si>
    <t>photo</t>
  </si>
  <si>
    <t>saltsnck</t>
  </si>
  <si>
    <t>shamp</t>
  </si>
  <si>
    <t>soup</t>
  </si>
  <si>
    <t>spagsauc</t>
  </si>
  <si>
    <t>sugarsub</t>
  </si>
  <si>
    <t>toitisu</t>
  </si>
  <si>
    <t>toothbr</t>
  </si>
  <si>
    <t>toothpa</t>
  </si>
  <si>
    <t>yogurt</t>
  </si>
  <si>
    <t>All forecast period, H= 8</t>
  </si>
  <si>
    <t>Model/measure</t>
  </si>
  <si>
    <t>MAE</t>
  </si>
  <si>
    <t>Rank</t>
  </si>
  <si>
    <t>SMAPE</t>
  </si>
  <si>
    <t>MASE</t>
  </si>
  <si>
    <t>AvgRelMAE</t>
  </si>
  <si>
    <t>Base-lift</t>
  </si>
  <si>
    <t>ADL-own</t>
  </si>
  <si>
    <t>ADL-intra</t>
  </si>
  <si>
    <t>ADL-own-EWC</t>
  </si>
  <si>
    <t>ADL-intra-EWC</t>
  </si>
  <si>
    <t>ADL-own-IC</t>
  </si>
  <si>
    <t>ADL-intra-IC</t>
  </si>
  <si>
    <t>ADL-EWC-IC</t>
  </si>
  <si>
    <t>All forecast period, H= 4</t>
  </si>
  <si>
    <t>All forecast period, H= 1</t>
  </si>
  <si>
    <t>Candidate model</t>
  </si>
  <si>
    <r>
      <t xml:space="preserve">  </t>
    </r>
    <r>
      <rPr>
        <sz val="11"/>
        <color rgb="FF000000"/>
        <rFont val="Times New Roman"/>
        <family val="1"/>
      </rPr>
      <t>Benchmark</t>
    </r>
  </si>
  <si>
    <r>
      <t>H</t>
    </r>
    <r>
      <rPr>
        <sz val="11"/>
        <color rgb="FF000000"/>
        <rFont val="Times New Roman"/>
        <family val="1"/>
      </rPr>
      <t>=1</t>
    </r>
  </si>
  <si>
    <r>
      <t>H</t>
    </r>
    <r>
      <rPr>
        <sz val="11"/>
        <color rgb="FF000000"/>
        <rFont val="Times New Roman"/>
        <family val="1"/>
      </rPr>
      <t>=4</t>
    </r>
  </si>
  <si>
    <r>
      <t>H</t>
    </r>
    <r>
      <rPr>
        <sz val="11"/>
        <color rgb="FF000000"/>
        <rFont val="Times New Roman"/>
        <family val="1"/>
      </rPr>
      <t>=8</t>
    </r>
  </si>
  <si>
    <t>MSE</t>
  </si>
  <si>
    <t>The SAS System</t>
  </si>
  <si>
    <t>The MEANS Procedure</t>
  </si>
  <si>
    <t>Analysis Variable : ae_1</t>
  </si>
  <si>
    <t>N</t>
  </si>
  <si>
    <t>Mean</t>
  </si>
  <si>
    <t>Sum</t>
  </si>
  <si>
    <t>pvalue_23</t>
  </si>
  <si>
    <t>pvalue_24</t>
  </si>
  <si>
    <t>pvalue_25</t>
  </si>
  <si>
    <t>pvalue_36</t>
  </si>
  <si>
    <t>pvalue_37</t>
  </si>
  <si>
    <t>pvalue_38</t>
  </si>
  <si>
    <t>pro</t>
  </si>
  <si>
    <t>non</t>
  </si>
  <si>
    <t>horizon= 1 to 8</t>
  </si>
  <si>
    <t>promoted period</t>
  </si>
  <si>
    <t>non promoted period</t>
  </si>
  <si>
    <t>ewc</t>
  </si>
  <si>
    <t>adl4</t>
  </si>
  <si>
    <t>ic</t>
  </si>
  <si>
    <t>Category/MASE</t>
  </si>
  <si>
    <t>Cold Cereal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</si>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</sst>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%"/>
    <numFmt numFmtId="171" formatCode="#,##0.0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Arial"/>
      <family val="2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666666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165" fontId="0" fillId="3" borderId="0" xfId="0" applyNumberFormat="1" applyFont="1" applyFill="1"/>
    <xf numFmtId="0" fontId="0" fillId="3" borderId="0" xfId="0" applyFont="1" applyFill="1"/>
    <xf numFmtId="0" fontId="0" fillId="2" borderId="0" xfId="0" applyFont="1" applyFill="1"/>
    <xf numFmtId="166" fontId="0" fillId="2" borderId="0" xfId="0" applyNumberFormat="1" applyFont="1" applyFill="1"/>
    <xf numFmtId="164" fontId="0" fillId="2" borderId="0" xfId="0" applyNumberFormat="1" applyFont="1" applyFill="1"/>
    <xf numFmtId="10" fontId="0" fillId="2" borderId="0" xfId="0" applyNumberFormat="1" applyFont="1" applyFill="1"/>
    <xf numFmtId="3" fontId="0" fillId="2" borderId="0" xfId="0" applyNumberFormat="1" applyFont="1" applyFill="1"/>
    <xf numFmtId="3" fontId="0" fillId="0" borderId="0" xfId="0" applyNumberFormat="1" applyFont="1"/>
    <xf numFmtId="164" fontId="0" fillId="4" borderId="0" xfId="0" applyNumberFormat="1" applyFont="1" applyFill="1"/>
    <xf numFmtId="164" fontId="0" fillId="4" borderId="0" xfId="0" applyNumberFormat="1" applyFill="1"/>
    <xf numFmtId="165" fontId="0" fillId="0" borderId="0" xfId="0" applyNumberFormat="1" applyFont="1"/>
    <xf numFmtId="165" fontId="0" fillId="2" borderId="0" xfId="0" applyNumberFormat="1" applyFont="1" applyFill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0" fillId="0" borderId="0" xfId="0" applyNumberFormat="1" applyFont="1"/>
    <xf numFmtId="0" fontId="4" fillId="0" borderId="0" xfId="0" applyFont="1"/>
    <xf numFmtId="171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2" xfId="0" applyFont="1" applyBorder="1"/>
    <xf numFmtId="164" fontId="0" fillId="0" borderId="0" xfId="0" applyNumberFormat="1" applyFont="1" applyBorder="1"/>
    <xf numFmtId="0" fontId="0" fillId="2" borderId="2" xfId="0" applyFont="1" applyFill="1" applyBorder="1"/>
    <xf numFmtId="164" fontId="0" fillId="2" borderId="0" xfId="0" applyNumberFormat="1" applyFont="1" applyFill="1" applyBorder="1"/>
    <xf numFmtId="164" fontId="0" fillId="0" borderId="0" xfId="0" applyNumberFormat="1" applyFont="1" applyAlignment="1"/>
    <xf numFmtId="0" fontId="0" fillId="0" borderId="0" xfId="0" applyAlignment="1"/>
    <xf numFmtId="0" fontId="0" fillId="0" borderId="3" xfId="0" applyBorder="1" applyAlignment="1"/>
    <xf numFmtId="10" fontId="0" fillId="0" borderId="0" xfId="0" applyNumberFormat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0" fontId="5" fillId="0" borderId="0" xfId="0" applyNumberFormat="1" applyFont="1" applyAlignment="1">
      <alignment horizontal="right" vertical="center"/>
    </xf>
    <xf numFmtId="0" fontId="5" fillId="0" borderId="0" xfId="0" applyFont="1"/>
    <xf numFmtId="10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348E-53E4-462F-8F9E-D53A69138166}">
  <dimension ref="A7:M36"/>
  <sheetViews>
    <sheetView topLeftCell="B1" workbookViewId="0">
      <selection activeCell="F59" sqref="F59"/>
    </sheetView>
  </sheetViews>
  <sheetFormatPr defaultRowHeight="14.5" x14ac:dyDescent="0.35"/>
  <cols>
    <col min="1" max="1" width="17.7265625" style="5" customWidth="1"/>
    <col min="2" max="2" width="8.7265625" style="5"/>
    <col min="3" max="3" width="22.54296875" style="5" customWidth="1"/>
    <col min="4" max="4" width="8.7265625" style="6"/>
    <col min="5" max="7" width="8.7265625" style="5"/>
    <col min="8" max="8" width="8.7265625" style="17"/>
    <col min="9" max="9" width="8.7265625" style="5"/>
    <col min="10" max="10" width="8.7265625" style="7"/>
    <col min="11" max="11" width="8.7265625" style="8"/>
    <col min="12" max="16384" width="8.7265625" style="5"/>
  </cols>
  <sheetData>
    <row r="7" spans="3:13" x14ac:dyDescent="0.35">
      <c r="C7" s="5" t="s">
        <v>55</v>
      </c>
    </row>
    <row r="8" spans="3:13" x14ac:dyDescent="0.35">
      <c r="C8" s="5" t="s">
        <v>56</v>
      </c>
      <c r="D8" s="6" t="s">
        <v>57</v>
      </c>
      <c r="E8" s="5" t="s">
        <v>58</v>
      </c>
      <c r="F8" s="9" t="s">
        <v>59</v>
      </c>
      <c r="G8" s="5" t="s">
        <v>58</v>
      </c>
      <c r="H8" s="17" t="s">
        <v>60</v>
      </c>
      <c r="I8" s="5" t="s">
        <v>58</v>
      </c>
      <c r="J8" s="7" t="s">
        <v>61</v>
      </c>
      <c r="K8" s="8" t="s">
        <v>58</v>
      </c>
      <c r="L8" s="9" t="s">
        <v>77</v>
      </c>
      <c r="M8" s="9" t="s">
        <v>58</v>
      </c>
    </row>
    <row r="9" spans="3:13" x14ac:dyDescent="0.35">
      <c r="C9" s="9" t="s">
        <v>62</v>
      </c>
      <c r="D9" s="11">
        <v>22.918800000000001</v>
      </c>
      <c r="E9" s="9">
        <v>8</v>
      </c>
      <c r="F9" s="12">
        <v>0.46983269999999999</v>
      </c>
      <c r="G9" s="9">
        <v>8</v>
      </c>
      <c r="H9" s="18">
        <v>0.77531119999999998</v>
      </c>
      <c r="I9" s="9">
        <v>8</v>
      </c>
      <c r="J9" s="7">
        <v>1.1443931000000001</v>
      </c>
      <c r="K9" s="8">
        <v>8</v>
      </c>
      <c r="L9" s="13">
        <v>16996.352999999999</v>
      </c>
      <c r="M9" s="9">
        <v>8</v>
      </c>
    </row>
    <row r="10" spans="3:13" x14ac:dyDescent="0.35">
      <c r="C10" s="9" t="s">
        <v>63</v>
      </c>
      <c r="D10" s="11">
        <v>15.754989999999999</v>
      </c>
      <c r="E10" s="9">
        <v>6</v>
      </c>
      <c r="F10" s="12">
        <v>0.40812359999999998</v>
      </c>
      <c r="G10" s="9">
        <v>7</v>
      </c>
      <c r="H10" s="18">
        <v>0.69730289999999995</v>
      </c>
      <c r="I10" s="9">
        <v>7</v>
      </c>
      <c r="J10" s="7">
        <v>1</v>
      </c>
      <c r="K10" s="8">
        <v>7</v>
      </c>
      <c r="L10" s="13">
        <v>5506.7860000000001</v>
      </c>
      <c r="M10" s="9">
        <v>2</v>
      </c>
    </row>
    <row r="11" spans="3:13" x14ac:dyDescent="0.35">
      <c r="C11" s="9" t="s">
        <v>64</v>
      </c>
      <c r="D11" s="11">
        <v>15.43633</v>
      </c>
      <c r="E11" s="9">
        <v>3</v>
      </c>
      <c r="F11" s="12">
        <v>0.4050609</v>
      </c>
      <c r="G11" s="9">
        <v>4</v>
      </c>
      <c r="H11" s="18">
        <v>0.69522200000000001</v>
      </c>
      <c r="I11" s="9">
        <v>5</v>
      </c>
      <c r="J11" s="7">
        <v>0.99411950000000004</v>
      </c>
      <c r="K11" s="8">
        <v>4</v>
      </c>
      <c r="L11" s="13">
        <v>5777.67</v>
      </c>
      <c r="M11" s="9">
        <v>5</v>
      </c>
    </row>
    <row r="12" spans="3:13" x14ac:dyDescent="0.35">
      <c r="C12" s="9" t="s">
        <v>65</v>
      </c>
      <c r="D12" s="11">
        <v>15.67309</v>
      </c>
      <c r="E12" s="9">
        <v>5</v>
      </c>
      <c r="F12" s="12">
        <v>0.40687459999999998</v>
      </c>
      <c r="G12" s="9">
        <v>5</v>
      </c>
      <c r="H12" s="18">
        <v>0.6960885</v>
      </c>
      <c r="I12" s="9">
        <v>6</v>
      </c>
      <c r="J12" s="7">
        <v>0.9958378</v>
      </c>
      <c r="K12" s="8">
        <v>5</v>
      </c>
      <c r="L12" s="13">
        <v>5408.2659999999996</v>
      </c>
      <c r="M12" s="9">
        <v>1</v>
      </c>
    </row>
    <row r="13" spans="3:13" x14ac:dyDescent="0.35">
      <c r="C13" s="9" t="s">
        <v>67</v>
      </c>
      <c r="D13" s="11">
        <v>16.227229999999999</v>
      </c>
      <c r="E13" s="9">
        <v>7</v>
      </c>
      <c r="F13" s="12">
        <v>0.40752480000000002</v>
      </c>
      <c r="G13" s="9">
        <v>6</v>
      </c>
      <c r="H13" s="18">
        <v>0.6936428</v>
      </c>
      <c r="I13" s="9">
        <v>3</v>
      </c>
      <c r="J13" s="7">
        <v>0.99899950000000004</v>
      </c>
      <c r="K13" s="8">
        <v>6</v>
      </c>
      <c r="L13" s="13">
        <v>7508.3289999999997</v>
      </c>
      <c r="M13" s="9">
        <v>7</v>
      </c>
    </row>
    <row r="14" spans="3:13" x14ac:dyDescent="0.35">
      <c r="C14" s="9" t="s">
        <v>66</v>
      </c>
      <c r="D14" s="11">
        <v>15.348520000000001</v>
      </c>
      <c r="E14" s="9">
        <v>2</v>
      </c>
      <c r="F14" s="12">
        <v>0.40417609999999998</v>
      </c>
      <c r="G14" s="9">
        <v>2</v>
      </c>
      <c r="H14" s="18">
        <v>0.69395879999999999</v>
      </c>
      <c r="I14" s="9">
        <v>4</v>
      </c>
      <c r="J14" s="7">
        <v>0.99063310000000004</v>
      </c>
      <c r="K14" s="8">
        <v>2</v>
      </c>
      <c r="L14" s="13">
        <v>5641.5510000000004</v>
      </c>
      <c r="M14" s="9">
        <v>4</v>
      </c>
    </row>
    <row r="15" spans="3:13" x14ac:dyDescent="0.35">
      <c r="C15" s="9" t="s">
        <v>68</v>
      </c>
      <c r="D15" s="11">
        <v>15.56941</v>
      </c>
      <c r="E15" s="9">
        <v>4</v>
      </c>
      <c r="F15" s="12">
        <v>0.40431909999999999</v>
      </c>
      <c r="G15" s="9">
        <v>3</v>
      </c>
      <c r="H15" s="18">
        <v>0.69208239999999999</v>
      </c>
      <c r="I15" s="9">
        <v>2</v>
      </c>
      <c r="J15" s="7">
        <v>0.99272470000000002</v>
      </c>
      <c r="K15" s="8">
        <v>3</v>
      </c>
      <c r="L15" s="13">
        <v>6320.1419999999998</v>
      </c>
      <c r="M15" s="9">
        <v>6</v>
      </c>
    </row>
    <row r="16" spans="3:13" x14ac:dyDescent="0.35">
      <c r="C16" s="9" t="s">
        <v>69</v>
      </c>
      <c r="D16" s="11">
        <v>15.298299999999999</v>
      </c>
      <c r="E16" s="9">
        <v>1</v>
      </c>
      <c r="F16" s="12">
        <v>0.40393299999999999</v>
      </c>
      <c r="G16" s="9">
        <v>1</v>
      </c>
      <c r="H16" s="18">
        <v>0.6894671</v>
      </c>
      <c r="I16" s="9">
        <v>1</v>
      </c>
      <c r="J16" s="7">
        <v>0.98845539999999998</v>
      </c>
      <c r="K16" s="8">
        <v>1</v>
      </c>
      <c r="L16" s="13">
        <v>5634.7309999999998</v>
      </c>
      <c r="M16" s="9">
        <v>3</v>
      </c>
    </row>
    <row r="17" spans="1:13" x14ac:dyDescent="0.35">
      <c r="C17" s="5" t="s">
        <v>70</v>
      </c>
      <c r="L17" s="14"/>
    </row>
    <row r="18" spans="1:13" x14ac:dyDescent="0.35">
      <c r="C18" s="5" t="s">
        <v>56</v>
      </c>
      <c r="D18" s="6" t="s">
        <v>57</v>
      </c>
      <c r="E18" s="5" t="s">
        <v>58</v>
      </c>
      <c r="F18" s="5" t="s">
        <v>59</v>
      </c>
      <c r="G18" s="5" t="s">
        <v>58</v>
      </c>
      <c r="H18" s="17" t="s">
        <v>60</v>
      </c>
      <c r="I18" s="5" t="s">
        <v>58</v>
      </c>
      <c r="J18" s="7" t="s">
        <v>61</v>
      </c>
      <c r="K18" s="8" t="s">
        <v>58</v>
      </c>
      <c r="L18" s="13" t="s">
        <v>77</v>
      </c>
      <c r="M18" s="9" t="s">
        <v>58</v>
      </c>
    </row>
    <row r="19" spans="1:13" x14ac:dyDescent="0.35">
      <c r="C19" s="9" t="s">
        <v>62</v>
      </c>
      <c r="D19" s="11">
        <v>22.6693</v>
      </c>
      <c r="E19" s="9">
        <v>8</v>
      </c>
      <c r="F19" s="12">
        <v>0.46240059999999999</v>
      </c>
      <c r="G19" s="9">
        <v>8</v>
      </c>
      <c r="H19" s="18">
        <v>0.76169909999999996</v>
      </c>
      <c r="I19" s="9">
        <v>8</v>
      </c>
      <c r="J19" s="7">
        <v>1.1364748</v>
      </c>
      <c r="K19" s="8">
        <v>8</v>
      </c>
      <c r="L19" s="13">
        <v>16640.904999999999</v>
      </c>
      <c r="M19" s="9">
        <v>8</v>
      </c>
    </row>
    <row r="20" spans="1:13" x14ac:dyDescent="0.35">
      <c r="C20" s="9" t="s">
        <v>63</v>
      </c>
      <c r="D20" s="11">
        <v>15.629849999999999</v>
      </c>
      <c r="E20" s="9">
        <v>6</v>
      </c>
      <c r="F20" s="12">
        <v>0.40453280000000003</v>
      </c>
      <c r="G20" s="9">
        <v>7</v>
      </c>
      <c r="H20" s="18">
        <v>0.6902722</v>
      </c>
      <c r="I20" s="9">
        <v>7</v>
      </c>
      <c r="J20" s="7">
        <v>1</v>
      </c>
      <c r="K20" s="8">
        <v>7</v>
      </c>
      <c r="L20" s="13">
        <v>5444.3909999999996</v>
      </c>
      <c r="M20" s="9">
        <v>6</v>
      </c>
    </row>
    <row r="21" spans="1:13" x14ac:dyDescent="0.35">
      <c r="C21" s="9" t="s">
        <v>64</v>
      </c>
      <c r="D21" s="11">
        <v>15.15657</v>
      </c>
      <c r="E21" s="9">
        <v>3</v>
      </c>
      <c r="F21" s="12">
        <v>0.4011518</v>
      </c>
      <c r="G21" s="9">
        <v>4</v>
      </c>
      <c r="H21" s="18">
        <v>0.68632890000000002</v>
      </c>
      <c r="I21" s="9">
        <v>5</v>
      </c>
      <c r="J21" s="7">
        <v>0.99133110000000002</v>
      </c>
      <c r="K21" s="8">
        <v>4</v>
      </c>
      <c r="L21" s="13">
        <v>4826.299</v>
      </c>
      <c r="M21" s="9">
        <v>3</v>
      </c>
    </row>
    <row r="22" spans="1:13" x14ac:dyDescent="0.35">
      <c r="C22" s="9" t="s">
        <v>65</v>
      </c>
      <c r="D22" s="11">
        <v>15.54583</v>
      </c>
      <c r="E22" s="9">
        <v>5</v>
      </c>
      <c r="F22" s="12">
        <v>0.40313510000000002</v>
      </c>
      <c r="G22" s="9">
        <v>6</v>
      </c>
      <c r="H22" s="18">
        <v>0.68845100000000004</v>
      </c>
      <c r="I22" s="9">
        <v>6</v>
      </c>
      <c r="J22" s="7">
        <v>0.99521649999999995</v>
      </c>
      <c r="K22" s="8">
        <v>6</v>
      </c>
      <c r="L22" s="13">
        <v>5406.2629999999999</v>
      </c>
      <c r="M22" s="9">
        <v>5</v>
      </c>
    </row>
    <row r="23" spans="1:13" x14ac:dyDescent="0.35">
      <c r="C23" s="9" t="s">
        <v>67</v>
      </c>
      <c r="D23" s="11">
        <v>15.936299999999999</v>
      </c>
      <c r="E23" s="9">
        <v>7</v>
      </c>
      <c r="F23" s="12">
        <v>0.40253270000000002</v>
      </c>
      <c r="G23" s="9">
        <v>5</v>
      </c>
      <c r="H23" s="18">
        <v>0.68359150000000002</v>
      </c>
      <c r="I23" s="9">
        <v>3</v>
      </c>
      <c r="J23" s="7">
        <v>0.99479499999999998</v>
      </c>
      <c r="K23" s="8">
        <v>5</v>
      </c>
      <c r="L23" s="13">
        <v>7115.6949999999997</v>
      </c>
      <c r="M23" s="9">
        <v>7</v>
      </c>
    </row>
    <row r="24" spans="1:13" x14ac:dyDescent="0.35">
      <c r="C24" s="9" t="s">
        <v>66</v>
      </c>
      <c r="D24" s="11">
        <v>15.082850000000001</v>
      </c>
      <c r="E24" s="9">
        <v>2</v>
      </c>
      <c r="F24" s="12">
        <v>0.40018579999999998</v>
      </c>
      <c r="G24" s="9">
        <v>3</v>
      </c>
      <c r="H24" s="18">
        <v>0.68501730000000005</v>
      </c>
      <c r="I24" s="9">
        <v>4</v>
      </c>
      <c r="J24" s="7">
        <v>0.98768</v>
      </c>
      <c r="K24" s="8">
        <v>3</v>
      </c>
      <c r="L24" s="13">
        <v>4806.0370000000003</v>
      </c>
      <c r="M24" s="9">
        <v>2</v>
      </c>
    </row>
    <row r="25" spans="1:13" x14ac:dyDescent="0.35">
      <c r="C25" s="9" t="s">
        <v>68</v>
      </c>
      <c r="D25" s="11">
        <v>15.18974</v>
      </c>
      <c r="E25" s="9">
        <v>4</v>
      </c>
      <c r="F25" s="12">
        <v>0.39923969999999998</v>
      </c>
      <c r="G25" s="5">
        <v>2</v>
      </c>
      <c r="H25" s="18">
        <v>0.68078369999999999</v>
      </c>
      <c r="I25" s="9">
        <v>2</v>
      </c>
      <c r="J25" s="7">
        <v>0.9866933</v>
      </c>
      <c r="K25" s="8">
        <v>2</v>
      </c>
      <c r="L25" s="13">
        <v>5107.7780000000002</v>
      </c>
      <c r="M25" s="9">
        <v>4</v>
      </c>
    </row>
    <row r="26" spans="1:13" x14ac:dyDescent="0.35">
      <c r="C26" s="9" t="s">
        <v>69</v>
      </c>
      <c r="D26" s="11">
        <v>15.000389999999999</v>
      </c>
      <c r="E26" s="9">
        <v>1</v>
      </c>
      <c r="F26" s="12">
        <v>0.3990166</v>
      </c>
      <c r="G26" s="5">
        <v>1</v>
      </c>
      <c r="H26" s="18">
        <v>0.67894759999999998</v>
      </c>
      <c r="I26" s="9">
        <v>1</v>
      </c>
      <c r="J26" s="7">
        <v>0.98343250000000004</v>
      </c>
      <c r="K26" s="8">
        <v>1</v>
      </c>
      <c r="L26" s="13">
        <v>4796.3829999999998</v>
      </c>
      <c r="M26" s="9">
        <v>1</v>
      </c>
    </row>
    <row r="27" spans="1:13" x14ac:dyDescent="0.35">
      <c r="C27" s="5" t="s">
        <v>71</v>
      </c>
      <c r="L27" s="14"/>
    </row>
    <row r="28" spans="1:13" x14ac:dyDescent="0.35">
      <c r="C28" s="9" t="s">
        <v>56</v>
      </c>
      <c r="D28" s="11" t="s">
        <v>57</v>
      </c>
      <c r="E28" s="9" t="s">
        <v>58</v>
      </c>
      <c r="F28" s="9" t="s">
        <v>59</v>
      </c>
      <c r="G28" s="9" t="s">
        <v>58</v>
      </c>
      <c r="H28" s="18" t="s">
        <v>60</v>
      </c>
      <c r="I28" s="9" t="s">
        <v>58</v>
      </c>
      <c r="J28" s="7" t="s">
        <v>61</v>
      </c>
      <c r="K28" s="8" t="s">
        <v>58</v>
      </c>
      <c r="L28" s="13" t="s">
        <v>77</v>
      </c>
      <c r="M28" s="9" t="s">
        <v>58</v>
      </c>
    </row>
    <row r="29" spans="1:13" x14ac:dyDescent="0.35">
      <c r="A29" s="9"/>
      <c r="C29" s="9" t="s">
        <v>62</v>
      </c>
      <c r="D29" s="11">
        <v>24.990189999999998</v>
      </c>
      <c r="E29" s="9">
        <v>8</v>
      </c>
      <c r="F29" s="10">
        <v>0.45415250000000001</v>
      </c>
      <c r="G29" s="9">
        <v>8</v>
      </c>
      <c r="H29" s="18">
        <v>0.76225940000000003</v>
      </c>
      <c r="I29" s="9">
        <v>8</v>
      </c>
      <c r="J29" s="7">
        <v>1.1278598</v>
      </c>
      <c r="K29" s="8">
        <v>8</v>
      </c>
      <c r="L29" s="13">
        <v>24551.841</v>
      </c>
      <c r="M29" s="9">
        <v>8</v>
      </c>
    </row>
    <row r="30" spans="1:13" x14ac:dyDescent="0.35">
      <c r="A30" s="9"/>
      <c r="C30" s="9" t="s">
        <v>63</v>
      </c>
      <c r="D30" s="11">
        <v>16.661809999999999</v>
      </c>
      <c r="E30" s="9">
        <v>6</v>
      </c>
      <c r="F30" s="10">
        <v>0.3987311</v>
      </c>
      <c r="G30" s="9">
        <v>7</v>
      </c>
      <c r="H30" s="18">
        <v>0.68928650000000002</v>
      </c>
      <c r="I30" s="9">
        <v>7</v>
      </c>
      <c r="J30" s="7">
        <v>1</v>
      </c>
      <c r="K30" s="8">
        <v>7</v>
      </c>
      <c r="L30" s="13">
        <v>6871.8739999999998</v>
      </c>
      <c r="M30" s="9">
        <v>6</v>
      </c>
    </row>
    <row r="31" spans="1:13" x14ac:dyDescent="0.35">
      <c r="A31" s="9"/>
      <c r="C31" s="9" t="s">
        <v>64</v>
      </c>
      <c r="D31" s="11">
        <v>15.661020000000001</v>
      </c>
      <c r="E31" s="9">
        <v>4</v>
      </c>
      <c r="F31" s="10">
        <v>0.39434049999999998</v>
      </c>
      <c r="G31" s="9">
        <v>4</v>
      </c>
      <c r="H31" s="18">
        <v>0.68575540000000001</v>
      </c>
      <c r="I31" s="9">
        <v>5</v>
      </c>
      <c r="J31" s="7">
        <v>0.98826670000000005</v>
      </c>
      <c r="K31" s="8">
        <v>4</v>
      </c>
      <c r="L31" s="13">
        <v>5927.6490000000003</v>
      </c>
      <c r="M31" s="9">
        <v>2</v>
      </c>
    </row>
    <row r="32" spans="1:13" x14ac:dyDescent="0.35">
      <c r="A32" s="9"/>
      <c r="C32" s="9" t="s">
        <v>65</v>
      </c>
      <c r="D32" s="11">
        <v>16.58297</v>
      </c>
      <c r="E32" s="9">
        <v>5</v>
      </c>
      <c r="F32" s="10">
        <v>0.39730280000000001</v>
      </c>
      <c r="G32" s="9">
        <v>6</v>
      </c>
      <c r="H32" s="18">
        <v>0.68624370000000001</v>
      </c>
      <c r="I32" s="9">
        <v>6</v>
      </c>
      <c r="J32" s="7">
        <v>0.995784</v>
      </c>
      <c r="K32" s="8">
        <v>6</v>
      </c>
      <c r="L32" s="13">
        <v>6792.6379999999999</v>
      </c>
      <c r="M32" s="9">
        <v>5</v>
      </c>
    </row>
    <row r="33" spans="1:13" x14ac:dyDescent="0.35">
      <c r="A33" s="9"/>
      <c r="C33" s="9" t="s">
        <v>67</v>
      </c>
      <c r="D33" s="11">
        <v>17.013000000000002</v>
      </c>
      <c r="E33" s="9">
        <v>7</v>
      </c>
      <c r="F33" s="10">
        <v>0.39552619999999999</v>
      </c>
      <c r="G33" s="9">
        <v>5</v>
      </c>
      <c r="H33" s="18">
        <v>0.68087679999999995</v>
      </c>
      <c r="I33" s="9">
        <v>3</v>
      </c>
      <c r="J33" s="7">
        <v>0.99170879999999995</v>
      </c>
      <c r="K33" s="8">
        <v>5</v>
      </c>
      <c r="L33" s="13">
        <v>9399.0490000000009</v>
      </c>
      <c r="M33" s="9">
        <v>7</v>
      </c>
    </row>
    <row r="34" spans="1:13" x14ac:dyDescent="0.35">
      <c r="A34" s="9"/>
      <c r="C34" s="9" t="s">
        <v>66</v>
      </c>
      <c r="D34" s="11">
        <v>15.585839999999999</v>
      </c>
      <c r="E34" s="9">
        <v>2</v>
      </c>
      <c r="F34" s="10">
        <v>0.39336700000000002</v>
      </c>
      <c r="G34" s="9">
        <v>3</v>
      </c>
      <c r="H34" s="18">
        <v>0.68398599999999998</v>
      </c>
      <c r="I34" s="9">
        <v>4</v>
      </c>
      <c r="J34" s="7">
        <v>0.9851799</v>
      </c>
      <c r="K34" s="8">
        <v>3</v>
      </c>
      <c r="L34" s="13">
        <v>5930.9949999999999</v>
      </c>
      <c r="M34" s="9">
        <v>3</v>
      </c>
    </row>
    <row r="35" spans="1:13" x14ac:dyDescent="0.35">
      <c r="A35" s="9"/>
      <c r="C35" s="9" t="s">
        <v>68</v>
      </c>
      <c r="D35" s="11">
        <v>15.59756</v>
      </c>
      <c r="E35" s="9">
        <v>3</v>
      </c>
      <c r="F35" s="10">
        <v>0.39169389999999998</v>
      </c>
      <c r="G35" s="9">
        <v>1</v>
      </c>
      <c r="H35" s="18">
        <v>0.678485</v>
      </c>
      <c r="I35" s="9">
        <v>1</v>
      </c>
      <c r="J35" s="7">
        <v>0.98100109999999996</v>
      </c>
      <c r="K35" s="8">
        <v>2</v>
      </c>
      <c r="L35" s="13">
        <v>5750.866</v>
      </c>
      <c r="M35" s="9">
        <v>1</v>
      </c>
    </row>
    <row r="36" spans="1:13" x14ac:dyDescent="0.35">
      <c r="A36" s="9"/>
      <c r="C36" s="9" t="s">
        <v>69</v>
      </c>
      <c r="D36" s="11">
        <v>15.50651</v>
      </c>
      <c r="E36" s="9">
        <v>1</v>
      </c>
      <c r="F36" s="10">
        <v>0.39172760000000001</v>
      </c>
      <c r="G36" s="9">
        <v>2</v>
      </c>
      <c r="H36" s="18">
        <v>0.67875830000000004</v>
      </c>
      <c r="I36" s="9">
        <v>2</v>
      </c>
      <c r="J36" s="7">
        <v>0.98071940000000002</v>
      </c>
      <c r="K36" s="8">
        <v>1</v>
      </c>
      <c r="L36" s="13">
        <v>5942.72</v>
      </c>
      <c r="M36" s="9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3C09-997E-486C-9265-02D6586F4BE1}">
  <dimension ref="A17:AH48"/>
  <sheetViews>
    <sheetView topLeftCell="A4" zoomScale="85" zoomScaleNormal="85" workbookViewId="0">
      <selection activeCell="U26" sqref="U26"/>
    </sheetView>
  </sheetViews>
  <sheetFormatPr defaultRowHeight="14.5" x14ac:dyDescent="0.35"/>
  <cols>
    <col min="1" max="2" width="14.36328125" customWidth="1"/>
  </cols>
  <sheetData>
    <row r="17" spans="1:14" ht="15" thickBot="1" x14ac:dyDescent="0.4">
      <c r="A17" s="20" t="s">
        <v>73</v>
      </c>
      <c r="B17" s="21" t="s">
        <v>72</v>
      </c>
      <c r="C17" s="19" t="s">
        <v>57</v>
      </c>
      <c r="D17" s="19"/>
      <c r="E17" s="19"/>
      <c r="F17" s="19" t="s">
        <v>59</v>
      </c>
      <c r="G17" s="19"/>
      <c r="H17" s="19"/>
      <c r="I17" s="19" t="s">
        <v>60</v>
      </c>
      <c r="J17" s="19"/>
      <c r="K17" s="19"/>
    </row>
    <row r="18" spans="1:14" x14ac:dyDescent="0.35">
      <c r="A18" s="20"/>
      <c r="B18" s="21"/>
      <c r="C18" s="3" t="s">
        <v>74</v>
      </c>
      <c r="D18" s="3" t="s">
        <v>75</v>
      </c>
      <c r="E18" s="3" t="s">
        <v>76</v>
      </c>
      <c r="F18" s="3" t="s">
        <v>74</v>
      </c>
      <c r="G18" s="3" t="s">
        <v>75</v>
      </c>
      <c r="H18" s="3" t="s">
        <v>76</v>
      </c>
      <c r="I18" s="3" t="s">
        <v>74</v>
      </c>
      <c r="J18" s="3" t="s">
        <v>75</v>
      </c>
      <c r="K18" s="3" t="s">
        <v>76</v>
      </c>
    </row>
    <row r="19" spans="1:14" x14ac:dyDescent="0.35">
      <c r="A19" s="2" t="s">
        <v>64</v>
      </c>
      <c r="B19" s="1" t="s">
        <v>66</v>
      </c>
      <c r="C19" s="2">
        <v>0.01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4" x14ac:dyDescent="0.35">
      <c r="A20" s="2" t="s">
        <v>64</v>
      </c>
      <c r="B20" s="1" t="s">
        <v>68</v>
      </c>
      <c r="C20" s="2">
        <v>7.0000000000000007E-2</v>
      </c>
      <c r="D20" s="2">
        <v>0.73</v>
      </c>
      <c r="E20" s="2">
        <v>0</v>
      </c>
      <c r="F20" s="2">
        <v>0.04</v>
      </c>
      <c r="G20" s="2">
        <v>0.43</v>
      </c>
      <c r="H20" s="2">
        <v>0.09</v>
      </c>
      <c r="I20" s="2">
        <v>0.08</v>
      </c>
      <c r="J20" s="2">
        <v>0.89</v>
      </c>
      <c r="K20" s="2">
        <v>0.02</v>
      </c>
    </row>
    <row r="21" spans="1:14" x14ac:dyDescent="0.35">
      <c r="A21" s="2" t="s">
        <v>63</v>
      </c>
      <c r="B21" s="1" t="s">
        <v>65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4" x14ac:dyDescent="0.35">
      <c r="A22" s="2" t="s">
        <v>63</v>
      </c>
      <c r="B22" s="1" t="s">
        <v>67</v>
      </c>
      <c r="C22" s="2">
        <v>0.36</v>
      </c>
      <c r="D22" s="2">
        <v>0.31</v>
      </c>
      <c r="E22" s="2">
        <v>0</v>
      </c>
      <c r="F22" s="2">
        <v>0.04</v>
      </c>
      <c r="G22" s="2">
        <v>0.69</v>
      </c>
      <c r="H22" s="2">
        <v>0.04</v>
      </c>
      <c r="I22" s="2">
        <v>0.14000000000000001</v>
      </c>
      <c r="J22" s="2">
        <v>0.68</v>
      </c>
      <c r="K22" s="2">
        <v>0.01</v>
      </c>
    </row>
    <row r="23" spans="1:14" x14ac:dyDescent="0.35">
      <c r="A23" s="2" t="s">
        <v>63</v>
      </c>
      <c r="B23" s="1" t="s">
        <v>64</v>
      </c>
      <c r="C23" s="2">
        <v>0.02</v>
      </c>
      <c r="D23" s="2">
        <v>0.11</v>
      </c>
      <c r="E23" s="2">
        <v>0.26</v>
      </c>
      <c r="F23" s="2">
        <v>0</v>
      </c>
      <c r="G23" s="2">
        <v>0.01</v>
      </c>
      <c r="H23" s="2">
        <v>0.04</v>
      </c>
      <c r="I23" s="2">
        <v>0.02</v>
      </c>
      <c r="J23" s="2">
        <v>0.14000000000000001</v>
      </c>
      <c r="K23" s="2">
        <v>0.28999999999999998</v>
      </c>
    </row>
    <row r="24" spans="1:14" x14ac:dyDescent="0.35">
      <c r="A24" s="2" t="s">
        <v>63</v>
      </c>
      <c r="B24" s="1" t="s">
        <v>62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</row>
    <row r="25" spans="1:14" x14ac:dyDescent="0.35">
      <c r="A25" s="2" t="s">
        <v>64</v>
      </c>
      <c r="B25" s="1" t="s">
        <v>69</v>
      </c>
      <c r="C25" s="2">
        <v>7.0000000000000007E-2</v>
      </c>
      <c r="D25" s="2">
        <v>0.17</v>
      </c>
      <c r="E25" s="2">
        <v>0.33</v>
      </c>
      <c r="F25" s="2">
        <v>0.04</v>
      </c>
      <c r="G25" s="2">
        <v>0.17</v>
      </c>
      <c r="H25" s="2">
        <v>0.28999999999999998</v>
      </c>
      <c r="I25" s="2">
        <v>0.11</v>
      </c>
      <c r="J25" s="2">
        <v>0.09</v>
      </c>
      <c r="K25" s="2">
        <v>0.46</v>
      </c>
    </row>
    <row r="27" spans="1:14" ht="15" thickBot="1" x14ac:dyDescent="0.4">
      <c r="C27" s="19" t="s">
        <v>57</v>
      </c>
      <c r="D27" s="19"/>
      <c r="E27" s="19"/>
      <c r="F27" s="19" t="s">
        <v>59</v>
      </c>
      <c r="G27" s="19"/>
      <c r="H27" s="19"/>
      <c r="I27" s="19" t="s">
        <v>60</v>
      </c>
      <c r="J27" s="19"/>
      <c r="K27" s="19"/>
      <c r="L27" s="19" t="s">
        <v>77</v>
      </c>
      <c r="M27" s="19"/>
      <c r="N27" s="19"/>
    </row>
    <row r="28" spans="1:14" x14ac:dyDescent="0.35">
      <c r="C28" s="3" t="s">
        <v>74</v>
      </c>
      <c r="D28" s="3" t="s">
        <v>75</v>
      </c>
      <c r="E28" s="3" t="s">
        <v>76</v>
      </c>
      <c r="F28" s="3" t="s">
        <v>74</v>
      </c>
      <c r="G28" s="3" t="s">
        <v>75</v>
      </c>
      <c r="H28" s="3" t="s">
        <v>76</v>
      </c>
      <c r="I28" s="3" t="s">
        <v>74</v>
      </c>
      <c r="J28" s="3" t="s">
        <v>75</v>
      </c>
      <c r="K28" s="3" t="s">
        <v>76</v>
      </c>
      <c r="L28" s="3" t="s">
        <v>74</v>
      </c>
      <c r="M28" s="3" t="s">
        <v>75</v>
      </c>
      <c r="N28" s="3" t="s">
        <v>76</v>
      </c>
    </row>
    <row r="29" spans="1:14" x14ac:dyDescent="0.35">
      <c r="A29" s="2" t="s">
        <v>63</v>
      </c>
      <c r="B29" s="1" t="s">
        <v>62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35">
      <c r="A30" s="2" t="s">
        <v>63</v>
      </c>
      <c r="B30" s="1" t="s">
        <v>64</v>
      </c>
      <c r="C30" s="4">
        <v>0</v>
      </c>
      <c r="D30" s="4">
        <v>1.436E-3</v>
      </c>
      <c r="E30" s="4">
        <v>1.538E-2</v>
      </c>
      <c r="F30" s="4">
        <v>0</v>
      </c>
      <c r="G30" s="4">
        <v>0</v>
      </c>
      <c r="H30" s="4">
        <v>0</v>
      </c>
      <c r="I30" s="16">
        <v>0.23350000000000001</v>
      </c>
      <c r="J30" s="4">
        <v>2.6270000000000002E-2</v>
      </c>
      <c r="K30" s="16">
        <v>0.15709999999999999</v>
      </c>
      <c r="L30" s="4">
        <v>0.25850000000000001</v>
      </c>
      <c r="M30" s="4">
        <v>0.28860000000000002</v>
      </c>
      <c r="N30" s="4">
        <v>0.6371</v>
      </c>
    </row>
    <row r="31" spans="1:14" x14ac:dyDescent="0.3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x14ac:dyDescent="0.35">
      <c r="A32" s="2" t="s">
        <v>63</v>
      </c>
      <c r="B32" s="1" t="s">
        <v>65</v>
      </c>
      <c r="C32" s="4">
        <v>7.757E-2</v>
      </c>
      <c r="D32" s="4">
        <v>4.3400000000000001E-3</v>
      </c>
      <c r="E32" s="4">
        <v>1.934E-3</v>
      </c>
      <c r="F32" s="4">
        <v>0</v>
      </c>
      <c r="G32" s="4">
        <v>0</v>
      </c>
      <c r="H32" s="4">
        <v>0</v>
      </c>
      <c r="I32" s="4">
        <v>0</v>
      </c>
      <c r="J32" s="16">
        <v>0.1201</v>
      </c>
      <c r="K32" s="16">
        <v>0.34079999999999999</v>
      </c>
      <c r="L32" s="4">
        <v>0.50329999999999997</v>
      </c>
      <c r="M32" s="4">
        <v>0.5857</v>
      </c>
      <c r="N32" s="4">
        <v>0.2006</v>
      </c>
    </row>
    <row r="33" spans="1:34" x14ac:dyDescent="0.35">
      <c r="A33" s="2" t="s">
        <v>63</v>
      </c>
      <c r="B33" s="1" t="s">
        <v>67</v>
      </c>
      <c r="C33" s="4">
        <v>6.4960000000000004E-2</v>
      </c>
      <c r="D33" s="4">
        <v>8.2070000000000008E-3</v>
      </c>
      <c r="E33" s="4">
        <v>0</v>
      </c>
      <c r="F33" s="4">
        <v>0</v>
      </c>
      <c r="G33" s="4">
        <v>1.437E-4</v>
      </c>
      <c r="H33" s="15">
        <v>0.2084</v>
      </c>
      <c r="I33" s="4">
        <v>0</v>
      </c>
      <c r="J33" s="4">
        <v>0</v>
      </c>
      <c r="K33" s="4">
        <v>2.114E-3</v>
      </c>
      <c r="L33" s="4">
        <v>1.5429999999999999E-2</v>
      </c>
      <c r="M33" s="4">
        <v>5.5700000000000003E-3</v>
      </c>
      <c r="N33" s="4">
        <v>2.418E-3</v>
      </c>
    </row>
    <row r="34" spans="1:34" x14ac:dyDescent="0.3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34" x14ac:dyDescent="0.35">
      <c r="A35" s="2" t="s">
        <v>64</v>
      </c>
      <c r="B35" s="1" t="s">
        <v>66</v>
      </c>
      <c r="C35" s="4">
        <v>7.9649999999999999E-2</v>
      </c>
      <c r="D35" s="4">
        <v>4.9529999999999999E-3</v>
      </c>
      <c r="E35" s="4">
        <v>8.8080000000000005E-4</v>
      </c>
      <c r="F35" s="4">
        <v>0</v>
      </c>
      <c r="G35" s="4">
        <v>0</v>
      </c>
      <c r="H35" s="4">
        <v>0</v>
      </c>
      <c r="I35" s="4">
        <v>5.7999999999999996E-3</v>
      </c>
      <c r="J35" s="16">
        <v>0.12809999999999999</v>
      </c>
      <c r="K35" s="16">
        <v>0.11020000000000001</v>
      </c>
      <c r="L35" s="4">
        <v>0.96540000000000004</v>
      </c>
      <c r="M35" s="4">
        <v>0.61240000000000006</v>
      </c>
      <c r="N35" s="4">
        <v>0.1401</v>
      </c>
    </row>
    <row r="36" spans="1:34" x14ac:dyDescent="0.35">
      <c r="A36" s="2" t="s">
        <v>64</v>
      </c>
      <c r="B36" s="1" t="s">
        <v>68</v>
      </c>
      <c r="C36" s="15">
        <v>0.57620000000000005</v>
      </c>
      <c r="D36" s="15">
        <v>0.64470000000000005</v>
      </c>
      <c r="E36" s="15">
        <v>4.7570000000000001E-2</v>
      </c>
      <c r="F36" s="4">
        <v>0</v>
      </c>
      <c r="G36" s="4">
        <v>0</v>
      </c>
      <c r="H36" s="4">
        <v>6.9900000000000004E-2</v>
      </c>
      <c r="I36" s="4">
        <v>0</v>
      </c>
      <c r="J36" s="4">
        <v>0</v>
      </c>
      <c r="K36" s="4">
        <v>2.454E-3</v>
      </c>
      <c r="L36" s="4">
        <v>0.62080000000000002</v>
      </c>
      <c r="M36" s="4">
        <v>7.4719999999999995E-2</v>
      </c>
      <c r="N36" s="4">
        <v>5.2010000000000001E-2</v>
      </c>
    </row>
    <row r="37" spans="1:34" x14ac:dyDescent="0.35">
      <c r="A37" s="2" t="s">
        <v>64</v>
      </c>
      <c r="B37" s="1" t="s">
        <v>69</v>
      </c>
      <c r="C37" s="4">
        <v>5.2399999999999999E-3</v>
      </c>
      <c r="D37" s="4">
        <v>0</v>
      </c>
      <c r="E37" s="4">
        <v>1.1290000000000001E-4</v>
      </c>
      <c r="F37" s="4">
        <v>0</v>
      </c>
      <c r="G37" s="4">
        <v>0</v>
      </c>
      <c r="H37" s="4">
        <v>3.2529999999999998E-3</v>
      </c>
      <c r="I37" s="4">
        <v>0</v>
      </c>
      <c r="J37" s="4">
        <v>0</v>
      </c>
      <c r="K37" s="4">
        <v>0</v>
      </c>
      <c r="L37" s="4">
        <v>0.85750000000000004</v>
      </c>
      <c r="M37" s="4">
        <v>0.49630000000000002</v>
      </c>
      <c r="N37" s="4">
        <v>0.12529999999999999</v>
      </c>
    </row>
    <row r="38" spans="1:34" x14ac:dyDescent="0.35">
      <c r="C38" s="4"/>
      <c r="D38" s="4"/>
      <c r="E38" s="4"/>
      <c r="F38" s="4"/>
      <c r="G38" s="4"/>
      <c r="H38" s="4"/>
      <c r="I38" s="4"/>
      <c r="J38" s="4"/>
      <c r="K38" s="4"/>
      <c r="L38" s="4"/>
    </row>
    <row r="42" spans="1:34" x14ac:dyDescent="0.35">
      <c r="S42" s="4">
        <v>5.3754719999999997E-47</v>
      </c>
      <c r="T42" s="4">
        <v>1.729825E-171</v>
      </c>
      <c r="U42" s="4">
        <v>2.2222229999999998E-56</v>
      </c>
      <c r="V42" s="4">
        <v>5.6047259999999998E-11</v>
      </c>
      <c r="Y42" s="4">
        <v>2.2672350000000002E-75</v>
      </c>
      <c r="Z42" s="4">
        <v>3.2277180000000001E-299</v>
      </c>
      <c r="AA42" s="4">
        <v>2.1129050000000001E-84</v>
      </c>
      <c r="AB42" s="4">
        <v>1.088821E-11</v>
      </c>
      <c r="AE42" s="4">
        <v>2.1229630000000001E-87</v>
      </c>
      <c r="AF42" s="4">
        <v>0</v>
      </c>
      <c r="AG42" s="4">
        <v>8.4454829999999994E-130</v>
      </c>
      <c r="AH42" s="4">
        <v>2.17834E-13</v>
      </c>
    </row>
    <row r="43" spans="1:34" x14ac:dyDescent="0.35">
      <c r="R43" t="s">
        <v>84</v>
      </c>
      <c r="S43" s="4">
        <v>1.561651E-4</v>
      </c>
      <c r="T43" s="4">
        <v>3.6222829999999997E-10</v>
      </c>
      <c r="U43" s="4">
        <v>0.2334927</v>
      </c>
      <c r="V43" s="4">
        <v>0.25852199999999997</v>
      </c>
      <c r="X43" t="s">
        <v>84</v>
      </c>
      <c r="Y43" s="4">
        <v>1.4362089999999999E-3</v>
      </c>
      <c r="Z43" s="4">
        <v>3.8457679999999999E-10</v>
      </c>
      <c r="AA43" s="4">
        <v>2.626773E-2</v>
      </c>
      <c r="AB43" s="4">
        <v>0.2886261</v>
      </c>
      <c r="AD43" t="s">
        <v>84</v>
      </c>
      <c r="AE43" s="4">
        <v>1.538134E-2</v>
      </c>
      <c r="AF43" s="4">
        <v>2.4171120000000001E-10</v>
      </c>
      <c r="AG43" s="4">
        <v>0.15714159999999999</v>
      </c>
      <c r="AH43" s="4">
        <v>0.6371097</v>
      </c>
    </row>
    <row r="44" spans="1:34" x14ac:dyDescent="0.35">
      <c r="R44" t="s">
        <v>85</v>
      </c>
      <c r="S44" s="4">
        <v>7.7567720000000007E-2</v>
      </c>
      <c r="T44" s="4">
        <v>1.685905E-16</v>
      </c>
      <c r="U44" s="4">
        <v>9.2999050000000001E-9</v>
      </c>
      <c r="V44" s="4">
        <v>0.50333720000000004</v>
      </c>
      <c r="X44" t="s">
        <v>85</v>
      </c>
      <c r="Y44" s="4">
        <v>4.3399629999999996E-3</v>
      </c>
      <c r="Z44" s="4">
        <v>6.095844E-23</v>
      </c>
      <c r="AA44" s="4">
        <v>0.1201231</v>
      </c>
      <c r="AB44" s="4">
        <v>0.58571899999999999</v>
      </c>
      <c r="AD44" t="s">
        <v>85</v>
      </c>
      <c r="AE44" s="4">
        <v>1.933534E-3</v>
      </c>
      <c r="AF44" s="4">
        <v>1.2315880000000001E-22</v>
      </c>
      <c r="AG44" s="4">
        <v>0.34083069999999999</v>
      </c>
      <c r="AH44" s="4">
        <v>0.2005516</v>
      </c>
    </row>
    <row r="45" spans="1:34" x14ac:dyDescent="0.35">
      <c r="R45" t="s">
        <v>86</v>
      </c>
      <c r="S45" s="4">
        <v>6.4957490000000007E-2</v>
      </c>
      <c r="T45" s="4">
        <v>1.168357E-6</v>
      </c>
      <c r="U45" s="4">
        <v>2.8060639999999999E-7</v>
      </c>
      <c r="V45" s="4">
        <v>1.5430910000000001E-2</v>
      </c>
      <c r="X45" t="s">
        <v>86</v>
      </c>
      <c r="Y45" s="4">
        <v>8.2066239999999992E-3</v>
      </c>
      <c r="Z45" s="4">
        <v>1.4371119999999999E-4</v>
      </c>
      <c r="AA45" s="4">
        <v>9.7424349999999996E-7</v>
      </c>
      <c r="AB45" s="4">
        <v>5.570055E-3</v>
      </c>
      <c r="AD45" t="s">
        <v>86</v>
      </c>
      <c r="AE45" s="4">
        <v>9.4539270000000003E-5</v>
      </c>
      <c r="AF45" s="4">
        <v>0.20841770000000001</v>
      </c>
      <c r="AG45" s="4">
        <v>2.1144559999999998E-3</v>
      </c>
      <c r="AH45" s="4">
        <v>2.418487E-3</v>
      </c>
    </row>
    <row r="46" spans="1:34" x14ac:dyDescent="0.35">
      <c r="R46" t="s">
        <v>87</v>
      </c>
      <c r="S46" s="4">
        <v>7.9653689999999999E-2</v>
      </c>
      <c r="T46" s="4">
        <v>2.551421E-8</v>
      </c>
      <c r="U46" s="4">
        <v>5.7996539999999996E-3</v>
      </c>
      <c r="V46" s="4">
        <v>0.96544189999999996</v>
      </c>
      <c r="X46" t="s">
        <v>87</v>
      </c>
      <c r="Y46" s="4">
        <v>4.9525519999999998E-3</v>
      </c>
      <c r="Z46" s="4">
        <v>2.2068640000000001E-13</v>
      </c>
      <c r="AA46" s="4">
        <v>0.12806790000000001</v>
      </c>
      <c r="AB46" s="4">
        <v>0.61244449999999995</v>
      </c>
      <c r="AD46" t="s">
        <v>87</v>
      </c>
      <c r="AE46" s="4">
        <v>8.8082060000000003E-4</v>
      </c>
      <c r="AF46" s="4">
        <v>4.5215919999999998E-14</v>
      </c>
      <c r="AG46" s="4">
        <v>0.11017</v>
      </c>
      <c r="AH46" s="4">
        <v>0.14006550000000001</v>
      </c>
    </row>
    <row r="47" spans="1:34" x14ac:dyDescent="0.35">
      <c r="R47" t="s">
        <v>88</v>
      </c>
      <c r="S47" s="4">
        <v>0.57623979999999997</v>
      </c>
      <c r="T47" s="4">
        <v>6.4099110000000003E-6</v>
      </c>
      <c r="U47" s="4">
        <v>5.5293360000000005E-7</v>
      </c>
      <c r="V47" s="4">
        <v>0.62076129999999996</v>
      </c>
      <c r="X47" t="s">
        <v>88</v>
      </c>
      <c r="Y47" s="4">
        <v>0.64467759999999996</v>
      </c>
      <c r="Z47" s="4">
        <v>2.987528E-5</v>
      </c>
      <c r="AA47" s="4">
        <v>3.1592129999999999E-6</v>
      </c>
      <c r="AB47" s="4">
        <v>7.4716589999999999E-2</v>
      </c>
      <c r="AD47" t="s">
        <v>88</v>
      </c>
      <c r="AE47" s="4">
        <v>4.7572280000000002E-2</v>
      </c>
      <c r="AF47" s="4">
        <v>6.9896319999999998E-2</v>
      </c>
      <c r="AG47" s="4">
        <v>2.4539900000000001E-3</v>
      </c>
      <c r="AH47" s="4">
        <v>5.2008499999999999E-2</v>
      </c>
    </row>
    <row r="48" spans="1:34" x14ac:dyDescent="0.35">
      <c r="R48" t="s">
        <v>89</v>
      </c>
      <c r="S48" s="4">
        <v>5.2399819999999998E-3</v>
      </c>
      <c r="T48" s="4">
        <v>1.68405E-6</v>
      </c>
      <c r="U48" s="4">
        <v>2.192385E-8</v>
      </c>
      <c r="V48" s="4">
        <v>0.85747050000000002</v>
      </c>
      <c r="X48" t="s">
        <v>89</v>
      </c>
      <c r="Y48" s="4">
        <v>3.6811769999999997E-5</v>
      </c>
      <c r="Z48" s="4">
        <v>6.5248150000000002E-7</v>
      </c>
      <c r="AA48" s="4">
        <v>8.0223609999999999E-13</v>
      </c>
      <c r="AB48" s="4">
        <v>0.49630360000000001</v>
      </c>
      <c r="AD48" t="s">
        <v>89</v>
      </c>
      <c r="AE48" s="4">
        <v>1.129137E-4</v>
      </c>
      <c r="AF48" s="4">
        <v>3.253181E-3</v>
      </c>
      <c r="AG48" s="4">
        <v>3.1616719999999999E-10</v>
      </c>
      <c r="AH48" s="4">
        <v>0.12531980000000001</v>
      </c>
    </row>
  </sheetData>
  <mergeCells count="9">
    <mergeCell ref="A17:A18"/>
    <mergeCell ref="B17:B18"/>
    <mergeCell ref="C17:E17"/>
    <mergeCell ref="F17:H17"/>
    <mergeCell ref="I17:K17"/>
    <mergeCell ref="C27:E27"/>
    <mergeCell ref="F27:H27"/>
    <mergeCell ref="I27:K27"/>
    <mergeCell ref="L27:N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6E2CF-7EB4-45D7-AB8B-BC418A7BF980}">
  <dimension ref="A7:Z58"/>
  <sheetViews>
    <sheetView topLeftCell="B1" workbookViewId="0">
      <selection activeCell="L40" sqref="L40"/>
    </sheetView>
  </sheetViews>
  <sheetFormatPr defaultRowHeight="14.5" x14ac:dyDescent="0.35"/>
  <cols>
    <col min="1" max="1" width="17.7265625" style="5" customWidth="1"/>
    <col min="2" max="2" width="8.7265625" style="5"/>
    <col min="3" max="3" width="22.54296875" style="5" customWidth="1"/>
    <col min="4" max="4" width="8.7265625" style="6"/>
    <col min="5" max="7" width="8.7265625" style="5"/>
    <col min="8" max="8" width="8.7265625" style="17"/>
    <col min="9" max="9" width="8.7265625" style="5"/>
    <col min="10" max="10" width="8.7265625" style="7"/>
    <col min="11" max="11" width="8.7265625" style="8"/>
    <col min="12" max="14" width="8.7265625" style="5"/>
    <col min="15" max="15" width="10.81640625" style="5" bestFit="1" customWidth="1"/>
    <col min="16" max="16384" width="8.7265625" style="5"/>
  </cols>
  <sheetData>
    <row r="7" spans="3:13" x14ac:dyDescent="0.35">
      <c r="C7" s="5" t="s">
        <v>55</v>
      </c>
    </row>
    <row r="8" spans="3:13" x14ac:dyDescent="0.35">
      <c r="C8" s="5" t="s">
        <v>56</v>
      </c>
      <c r="D8" s="6" t="s">
        <v>57</v>
      </c>
      <c r="E8" s="5" t="s">
        <v>58</v>
      </c>
      <c r="F8" s="9" t="s">
        <v>59</v>
      </c>
      <c r="G8" s="5" t="s">
        <v>58</v>
      </c>
      <c r="H8" s="17" t="s">
        <v>60</v>
      </c>
      <c r="I8" s="5" t="s">
        <v>58</v>
      </c>
      <c r="J8" s="7" t="s">
        <v>61</v>
      </c>
      <c r="K8" s="8" t="s">
        <v>58</v>
      </c>
      <c r="L8" s="9" t="s">
        <v>77</v>
      </c>
      <c r="M8" s="9" t="s">
        <v>58</v>
      </c>
    </row>
    <row r="9" spans="3:13" x14ac:dyDescent="0.35">
      <c r="C9" s="9" t="s">
        <v>62</v>
      </c>
      <c r="D9" s="11">
        <v>119.33020999999999</v>
      </c>
      <c r="E9" s="9">
        <v>8</v>
      </c>
      <c r="F9" s="12">
        <v>0.8726043</v>
      </c>
      <c r="G9" s="9">
        <v>8</v>
      </c>
      <c r="H9" s="18">
        <v>1.915411</v>
      </c>
      <c r="I9" s="9">
        <v>8</v>
      </c>
      <c r="J9" s="7">
        <v>1.3704931</v>
      </c>
      <c r="K9" s="8">
        <v>8</v>
      </c>
      <c r="L9" s="13">
        <v>128501.05</v>
      </c>
      <c r="M9" s="9">
        <v>8</v>
      </c>
    </row>
    <row r="10" spans="3:13" x14ac:dyDescent="0.35">
      <c r="C10" s="9" t="s">
        <v>63</v>
      </c>
      <c r="D10" s="11">
        <v>65.271820000000005</v>
      </c>
      <c r="E10" s="9">
        <v>6</v>
      </c>
      <c r="F10" s="12">
        <v>0.47559649999999998</v>
      </c>
      <c r="G10" s="9">
        <v>6</v>
      </c>
      <c r="H10" s="18">
        <v>1.328687</v>
      </c>
      <c r="I10" s="9">
        <v>6</v>
      </c>
      <c r="J10" s="7">
        <v>1</v>
      </c>
      <c r="K10" s="8">
        <v>6</v>
      </c>
      <c r="L10" s="13">
        <v>39285.440000000002</v>
      </c>
      <c r="M10" s="9">
        <v>2</v>
      </c>
    </row>
    <row r="11" spans="3:13" x14ac:dyDescent="0.35">
      <c r="C11" s="9" t="s">
        <v>64</v>
      </c>
      <c r="D11" s="11">
        <v>63.099789999999999</v>
      </c>
      <c r="E11" s="9">
        <v>3</v>
      </c>
      <c r="F11" s="12">
        <v>0.46040959999999997</v>
      </c>
      <c r="G11" s="9">
        <v>3</v>
      </c>
      <c r="H11" s="18">
        <v>1.3069839999999999</v>
      </c>
      <c r="I11" s="9">
        <v>3</v>
      </c>
      <c r="J11" s="7">
        <v>0.97947899999999999</v>
      </c>
      <c r="K11" s="8">
        <v>3</v>
      </c>
      <c r="L11" s="13">
        <v>41607.29</v>
      </c>
      <c r="M11" s="9">
        <v>5</v>
      </c>
    </row>
    <row r="12" spans="3:13" x14ac:dyDescent="0.35">
      <c r="C12" s="9" t="s">
        <v>65</v>
      </c>
      <c r="D12" s="11">
        <v>65.011439999999993</v>
      </c>
      <c r="E12" s="9">
        <v>5</v>
      </c>
      <c r="F12" s="12">
        <v>0.47448119999999999</v>
      </c>
      <c r="G12" s="9">
        <v>5</v>
      </c>
      <c r="H12" s="18">
        <v>1.3252600000000001</v>
      </c>
      <c r="I12" s="9">
        <v>5</v>
      </c>
      <c r="J12" s="7">
        <v>0.99616879999999997</v>
      </c>
      <c r="K12" s="8">
        <v>4</v>
      </c>
      <c r="L12" s="13">
        <v>38440.720000000001</v>
      </c>
      <c r="M12" s="9">
        <v>1</v>
      </c>
    </row>
    <row r="13" spans="3:13" x14ac:dyDescent="0.35">
      <c r="C13" s="9" t="s">
        <v>67</v>
      </c>
      <c r="D13" s="11">
        <v>69.620840000000001</v>
      </c>
      <c r="E13" s="9">
        <v>7</v>
      </c>
      <c r="F13" s="12">
        <v>0.47976540000000001</v>
      </c>
      <c r="G13" s="9">
        <v>7</v>
      </c>
      <c r="H13" s="18">
        <v>1.3523609999999999</v>
      </c>
      <c r="I13" s="9">
        <v>7</v>
      </c>
      <c r="J13" s="7">
        <v>1.0193858</v>
      </c>
      <c r="K13" s="8">
        <v>7</v>
      </c>
      <c r="L13" s="13">
        <v>54764.3</v>
      </c>
      <c r="M13" s="9">
        <v>7</v>
      </c>
    </row>
    <row r="14" spans="3:13" x14ac:dyDescent="0.35">
      <c r="C14" s="9" t="s">
        <v>66</v>
      </c>
      <c r="D14" s="11">
        <v>62.699489999999997</v>
      </c>
      <c r="E14" s="9">
        <v>1</v>
      </c>
      <c r="F14" s="12">
        <v>0.45926739999999999</v>
      </c>
      <c r="G14" s="9">
        <v>1</v>
      </c>
      <c r="H14" s="18">
        <v>1.302767</v>
      </c>
      <c r="I14" s="9">
        <v>1</v>
      </c>
      <c r="J14" s="7">
        <v>0.97553979999999996</v>
      </c>
      <c r="K14" s="8">
        <v>1</v>
      </c>
      <c r="L14" s="13">
        <v>40512.870000000003</v>
      </c>
      <c r="M14" s="9">
        <v>3</v>
      </c>
    </row>
    <row r="15" spans="3:13" x14ac:dyDescent="0.35">
      <c r="C15" s="9" t="s">
        <v>68</v>
      </c>
      <c r="D15" s="11">
        <v>64.826819999999998</v>
      </c>
      <c r="E15" s="9">
        <v>4</v>
      </c>
      <c r="F15" s="12">
        <v>0.46229680000000001</v>
      </c>
      <c r="G15" s="9">
        <v>4</v>
      </c>
      <c r="H15" s="18">
        <v>1.323288</v>
      </c>
      <c r="I15" s="9">
        <v>4</v>
      </c>
      <c r="J15" s="7">
        <v>0.99785380000000001</v>
      </c>
      <c r="K15" s="8">
        <v>5</v>
      </c>
      <c r="L15" s="13">
        <v>45891.07</v>
      </c>
      <c r="M15" s="9">
        <v>6</v>
      </c>
    </row>
    <row r="16" spans="3:13" x14ac:dyDescent="0.35">
      <c r="C16" s="9" t="s">
        <v>69</v>
      </c>
      <c r="D16" s="11">
        <v>62.699489999999997</v>
      </c>
      <c r="E16" s="9">
        <v>1</v>
      </c>
      <c r="F16" s="12">
        <v>0.45926739999999999</v>
      </c>
      <c r="G16" s="9">
        <v>1</v>
      </c>
      <c r="H16" s="18">
        <v>1.302767</v>
      </c>
      <c r="I16" s="9">
        <v>1</v>
      </c>
      <c r="J16" s="7">
        <v>0.97553979999999996</v>
      </c>
      <c r="K16" s="8">
        <v>1</v>
      </c>
      <c r="L16" s="13">
        <v>40512.870000000003</v>
      </c>
      <c r="M16" s="9">
        <v>3</v>
      </c>
    </row>
    <row r="17" spans="1:13" x14ac:dyDescent="0.35">
      <c r="C17" s="5" t="s">
        <v>70</v>
      </c>
      <c r="L17" s="14"/>
    </row>
    <row r="18" spans="1:13" x14ac:dyDescent="0.35">
      <c r="C18" s="5" t="s">
        <v>56</v>
      </c>
      <c r="D18" s="6" t="s">
        <v>57</v>
      </c>
      <c r="E18" s="5" t="s">
        <v>58</v>
      </c>
      <c r="F18" s="5" t="s">
        <v>59</v>
      </c>
      <c r="G18" s="5" t="s">
        <v>58</v>
      </c>
      <c r="H18" s="17" t="s">
        <v>60</v>
      </c>
      <c r="I18" s="5" t="s">
        <v>58</v>
      </c>
      <c r="J18" s="7" t="s">
        <v>61</v>
      </c>
      <c r="K18" s="8" t="s">
        <v>58</v>
      </c>
      <c r="L18" s="13" t="s">
        <v>77</v>
      </c>
      <c r="M18" s="9" t="s">
        <v>58</v>
      </c>
    </row>
    <row r="19" spans="1:13" x14ac:dyDescent="0.35">
      <c r="C19" s="9" t="s">
        <v>62</v>
      </c>
      <c r="D19" s="11">
        <v>118.44068</v>
      </c>
      <c r="E19" s="9">
        <v>8</v>
      </c>
      <c r="F19" s="12">
        <v>0.86913669999999998</v>
      </c>
      <c r="G19" s="9">
        <v>8</v>
      </c>
      <c r="H19" s="18">
        <v>1.907422</v>
      </c>
      <c r="I19" s="9">
        <v>8</v>
      </c>
      <c r="J19" s="7">
        <v>1.3799595</v>
      </c>
      <c r="K19" s="8">
        <v>8</v>
      </c>
      <c r="L19" s="13">
        <v>125041.07</v>
      </c>
      <c r="M19" s="9">
        <v>8</v>
      </c>
    </row>
    <row r="20" spans="1:13" x14ac:dyDescent="0.35">
      <c r="C20" s="9" t="s">
        <v>63</v>
      </c>
      <c r="D20" s="11">
        <v>64.60154</v>
      </c>
      <c r="E20" s="9">
        <v>6</v>
      </c>
      <c r="F20" s="12">
        <v>0.47249930000000001</v>
      </c>
      <c r="G20" s="9">
        <v>6</v>
      </c>
      <c r="H20" s="18">
        <v>1.3233200000000001</v>
      </c>
      <c r="I20" s="9">
        <v>6</v>
      </c>
      <c r="J20" s="7">
        <v>1</v>
      </c>
      <c r="K20" s="8">
        <v>6</v>
      </c>
      <c r="L20" s="13">
        <v>38690.85</v>
      </c>
      <c r="M20" s="9">
        <v>6</v>
      </c>
    </row>
    <row r="21" spans="1:13" x14ac:dyDescent="0.35">
      <c r="C21" s="9" t="s">
        <v>64</v>
      </c>
      <c r="D21" s="11">
        <v>61.265050000000002</v>
      </c>
      <c r="E21" s="9">
        <v>3</v>
      </c>
      <c r="F21" s="12">
        <v>0.4553661</v>
      </c>
      <c r="G21" s="9">
        <v>3</v>
      </c>
      <c r="H21" s="18">
        <v>1.288904</v>
      </c>
      <c r="I21" s="9">
        <v>3</v>
      </c>
      <c r="J21" s="7">
        <v>0.9745935</v>
      </c>
      <c r="K21" s="8">
        <v>3</v>
      </c>
      <c r="L21" s="13">
        <v>34064.720000000001</v>
      </c>
      <c r="M21" s="9">
        <v>3</v>
      </c>
    </row>
    <row r="22" spans="1:13" x14ac:dyDescent="0.35">
      <c r="C22" s="9" t="s">
        <v>65</v>
      </c>
      <c r="D22" s="11">
        <v>64.359589999999997</v>
      </c>
      <c r="E22" s="9">
        <v>5</v>
      </c>
      <c r="F22" s="12">
        <v>0.47122350000000002</v>
      </c>
      <c r="G22" s="9">
        <v>5</v>
      </c>
      <c r="H22" s="18">
        <v>1.318138</v>
      </c>
      <c r="I22" s="9">
        <v>5</v>
      </c>
      <c r="J22" s="7">
        <v>0.99831510000000001</v>
      </c>
      <c r="K22" s="8">
        <v>5</v>
      </c>
      <c r="L22" s="13">
        <v>38337.61</v>
      </c>
      <c r="M22" s="9">
        <v>5</v>
      </c>
    </row>
    <row r="23" spans="1:13" x14ac:dyDescent="0.35">
      <c r="C23" s="9" t="s">
        <v>67</v>
      </c>
      <c r="D23" s="11">
        <v>68.069770000000005</v>
      </c>
      <c r="E23" s="9">
        <v>7</v>
      </c>
      <c r="F23" s="12">
        <v>0.4759697</v>
      </c>
      <c r="G23" s="9">
        <v>7</v>
      </c>
      <c r="H23" s="18">
        <v>1.3392230000000001</v>
      </c>
      <c r="I23" s="9">
        <v>7</v>
      </c>
      <c r="J23" s="7">
        <v>1.0180925999999999</v>
      </c>
      <c r="K23" s="8">
        <v>7</v>
      </c>
      <c r="L23" s="13">
        <v>51610.18</v>
      </c>
      <c r="M23" s="9">
        <v>7</v>
      </c>
    </row>
    <row r="24" spans="1:13" x14ac:dyDescent="0.35">
      <c r="C24" s="9" t="s">
        <v>66</v>
      </c>
      <c r="D24" s="11">
        <v>60.977319999999999</v>
      </c>
      <c r="E24" s="9">
        <v>1</v>
      </c>
      <c r="F24" s="12">
        <v>0.4541385</v>
      </c>
      <c r="G24" s="9">
        <v>1</v>
      </c>
      <c r="H24" s="18">
        <v>1.2848869999999999</v>
      </c>
      <c r="I24" s="9">
        <v>1</v>
      </c>
      <c r="J24" s="7">
        <v>0.9716458</v>
      </c>
      <c r="K24" s="8">
        <v>1</v>
      </c>
      <c r="L24" s="13">
        <v>33888.82</v>
      </c>
      <c r="M24" s="9">
        <v>1</v>
      </c>
    </row>
    <row r="25" spans="1:13" x14ac:dyDescent="0.35">
      <c r="C25" s="9" t="s">
        <v>68</v>
      </c>
      <c r="D25" s="11">
        <v>62.454990000000002</v>
      </c>
      <c r="E25" s="9">
        <v>4</v>
      </c>
      <c r="F25" s="12">
        <v>0.45588010000000001</v>
      </c>
      <c r="G25" s="5">
        <v>4</v>
      </c>
      <c r="H25" s="18">
        <v>1.2992159999999999</v>
      </c>
      <c r="I25" s="9">
        <v>4</v>
      </c>
      <c r="J25" s="7">
        <v>0.99203949999999996</v>
      </c>
      <c r="K25" s="8">
        <v>4</v>
      </c>
      <c r="L25" s="13">
        <v>36318.92</v>
      </c>
      <c r="M25" s="9">
        <v>4</v>
      </c>
    </row>
    <row r="26" spans="1:13" x14ac:dyDescent="0.35">
      <c r="C26" s="9" t="s">
        <v>69</v>
      </c>
      <c r="D26" s="11">
        <v>60.977319999999999</v>
      </c>
      <c r="E26" s="9">
        <v>1</v>
      </c>
      <c r="F26" s="12">
        <v>0.4541385</v>
      </c>
      <c r="G26" s="5">
        <v>1</v>
      </c>
      <c r="H26" s="18">
        <v>1.2848869999999999</v>
      </c>
      <c r="I26" s="9">
        <v>1</v>
      </c>
      <c r="J26" s="7">
        <v>0.9716458</v>
      </c>
      <c r="K26" s="8">
        <v>1</v>
      </c>
      <c r="L26" s="13">
        <v>33888.82</v>
      </c>
      <c r="M26" s="9">
        <v>1</v>
      </c>
    </row>
    <row r="27" spans="1:13" x14ac:dyDescent="0.35">
      <c r="C27" s="5" t="s">
        <v>71</v>
      </c>
      <c r="L27" s="14"/>
    </row>
    <row r="28" spans="1:13" x14ac:dyDescent="0.35">
      <c r="C28" s="9" t="s">
        <v>56</v>
      </c>
      <c r="D28" s="11" t="s">
        <v>57</v>
      </c>
      <c r="E28" s="9" t="s">
        <v>58</v>
      </c>
      <c r="F28" s="9" t="s">
        <v>59</v>
      </c>
      <c r="G28" s="9" t="s">
        <v>58</v>
      </c>
      <c r="H28" s="18" t="s">
        <v>60</v>
      </c>
      <c r="I28" s="9" t="s">
        <v>58</v>
      </c>
      <c r="J28" s="7" t="s">
        <v>61</v>
      </c>
      <c r="K28" s="8" t="s">
        <v>58</v>
      </c>
      <c r="L28" s="13" t="s">
        <v>77</v>
      </c>
      <c r="M28" s="9" t="s">
        <v>58</v>
      </c>
    </row>
    <row r="29" spans="1:13" x14ac:dyDescent="0.35">
      <c r="A29" s="9"/>
      <c r="C29" s="9" t="s">
        <v>62</v>
      </c>
      <c r="D29" s="11">
        <v>134.43108000000001</v>
      </c>
      <c r="E29" s="9">
        <v>8</v>
      </c>
      <c r="F29" s="10">
        <v>0.88424659999999999</v>
      </c>
      <c r="G29" s="9">
        <v>8</v>
      </c>
      <c r="H29" s="18">
        <v>1.9602869999999999</v>
      </c>
      <c r="I29" s="9">
        <v>8</v>
      </c>
      <c r="J29" s="7">
        <v>1.4546509999999999</v>
      </c>
      <c r="K29" s="8">
        <v>8</v>
      </c>
      <c r="L29" s="13">
        <v>181496.05</v>
      </c>
      <c r="M29" s="9">
        <v>8</v>
      </c>
    </row>
    <row r="30" spans="1:13" x14ac:dyDescent="0.35">
      <c r="A30" s="9"/>
      <c r="C30" s="9" t="s">
        <v>63</v>
      </c>
      <c r="D30" s="11">
        <v>71.390320000000003</v>
      </c>
      <c r="E30" s="9">
        <v>6</v>
      </c>
      <c r="F30" s="10">
        <v>0.47293089999999999</v>
      </c>
      <c r="G30" s="9">
        <v>6</v>
      </c>
      <c r="H30" s="18">
        <v>1.339566</v>
      </c>
      <c r="I30" s="9">
        <v>6</v>
      </c>
      <c r="J30" s="7">
        <v>1</v>
      </c>
      <c r="K30" s="8">
        <v>5</v>
      </c>
      <c r="L30" s="13">
        <v>48209.29</v>
      </c>
      <c r="M30" s="9">
        <v>6</v>
      </c>
    </row>
    <row r="31" spans="1:13" x14ac:dyDescent="0.35">
      <c r="A31" s="9"/>
      <c r="C31" s="9" t="s">
        <v>64</v>
      </c>
      <c r="D31" s="11">
        <v>64.20438</v>
      </c>
      <c r="E31" s="9">
        <v>3</v>
      </c>
      <c r="F31" s="10">
        <v>0.4506481</v>
      </c>
      <c r="G31" s="9">
        <v>4</v>
      </c>
      <c r="H31" s="18">
        <v>1.303078</v>
      </c>
      <c r="I31" s="9">
        <v>4</v>
      </c>
      <c r="J31" s="7">
        <v>0.97005750000000002</v>
      </c>
      <c r="K31" s="8">
        <v>3</v>
      </c>
      <c r="L31" s="13">
        <v>41381.81</v>
      </c>
      <c r="M31" s="9">
        <v>2</v>
      </c>
    </row>
    <row r="32" spans="1:13" x14ac:dyDescent="0.35">
      <c r="A32" s="9"/>
      <c r="C32" s="9" t="s">
        <v>65</v>
      </c>
      <c r="D32" s="11">
        <v>71.322149999999993</v>
      </c>
      <c r="E32" s="9">
        <v>5</v>
      </c>
      <c r="F32" s="10">
        <v>0.47172599999999998</v>
      </c>
      <c r="G32" s="9">
        <v>5</v>
      </c>
      <c r="H32" s="18">
        <v>1.3361639999999999</v>
      </c>
      <c r="I32" s="9">
        <v>5</v>
      </c>
      <c r="J32" s="7">
        <v>1.0001476</v>
      </c>
      <c r="K32" s="8">
        <v>6</v>
      </c>
      <c r="L32" s="13">
        <v>47666.97</v>
      </c>
      <c r="M32" s="9">
        <v>5</v>
      </c>
    </row>
    <row r="33" spans="1:23" x14ac:dyDescent="0.35">
      <c r="A33" s="9"/>
      <c r="C33" s="9" t="s">
        <v>67</v>
      </c>
      <c r="D33" s="11">
        <v>75.301000000000002</v>
      </c>
      <c r="E33" s="9">
        <v>7</v>
      </c>
      <c r="F33" s="10">
        <v>0.4736823</v>
      </c>
      <c r="G33" s="9">
        <v>7</v>
      </c>
      <c r="H33" s="18">
        <v>1.341869</v>
      </c>
      <c r="I33" s="9">
        <v>7</v>
      </c>
      <c r="J33" s="7">
        <v>1.0093734000000001</v>
      </c>
      <c r="K33" s="8">
        <v>7</v>
      </c>
      <c r="L33" s="13">
        <v>67009.91</v>
      </c>
      <c r="M33" s="9">
        <v>7</v>
      </c>
    </row>
    <row r="34" spans="1:23" x14ac:dyDescent="0.35">
      <c r="A34" s="9"/>
      <c r="C34" s="9" t="s">
        <v>66</v>
      </c>
      <c r="D34" s="11">
        <v>63.909520000000001</v>
      </c>
      <c r="E34" s="9">
        <v>1</v>
      </c>
      <c r="F34" s="10">
        <v>0.449764</v>
      </c>
      <c r="G34" s="9">
        <v>2</v>
      </c>
      <c r="H34" s="18">
        <v>1.3019019999999999</v>
      </c>
      <c r="I34" s="9">
        <v>2</v>
      </c>
      <c r="J34" s="7">
        <v>0.9684528</v>
      </c>
      <c r="K34" s="8">
        <v>1</v>
      </c>
      <c r="L34" s="13">
        <v>41402.26</v>
      </c>
      <c r="M34" s="9">
        <v>3</v>
      </c>
    </row>
    <row r="35" spans="1:23" x14ac:dyDescent="0.35">
      <c r="A35" s="9"/>
      <c r="C35" s="9" t="s">
        <v>68</v>
      </c>
      <c r="D35" s="11">
        <v>64.605080000000001</v>
      </c>
      <c r="E35" s="9">
        <v>4</v>
      </c>
      <c r="F35" s="10">
        <v>0.44950620000000002</v>
      </c>
      <c r="G35" s="9">
        <v>1</v>
      </c>
      <c r="H35" s="18">
        <v>1.299814</v>
      </c>
      <c r="I35" s="9">
        <v>1</v>
      </c>
      <c r="J35" s="7">
        <v>0.9787342</v>
      </c>
      <c r="K35" s="8">
        <v>4</v>
      </c>
      <c r="L35" s="13">
        <v>39936.54</v>
      </c>
      <c r="M35" s="9">
        <v>1</v>
      </c>
    </row>
    <row r="36" spans="1:23" x14ac:dyDescent="0.35">
      <c r="A36" s="9"/>
      <c r="C36" s="9" t="s">
        <v>69</v>
      </c>
      <c r="D36" s="11">
        <v>63.909520000000001</v>
      </c>
      <c r="E36" s="9">
        <v>1</v>
      </c>
      <c r="F36" s="10">
        <v>0.449764</v>
      </c>
      <c r="G36" s="9">
        <v>2</v>
      </c>
      <c r="H36" s="18">
        <v>1.3019019999999999</v>
      </c>
      <c r="I36" s="9">
        <v>2</v>
      </c>
      <c r="J36" s="7">
        <v>0.9684528</v>
      </c>
      <c r="K36" s="8">
        <v>1</v>
      </c>
      <c r="L36" s="13">
        <v>41402.26</v>
      </c>
      <c r="M36" s="9">
        <v>3</v>
      </c>
      <c r="U36" s="11"/>
      <c r="V36" s="11"/>
      <c r="W36" s="11"/>
    </row>
    <row r="38" spans="1:23" x14ac:dyDescent="0.35">
      <c r="U38" s="11"/>
      <c r="V38" s="11"/>
      <c r="W38" s="11"/>
    </row>
    <row r="42" spans="1:23" x14ac:dyDescent="0.35">
      <c r="U42" s="23"/>
      <c r="V42" s="23"/>
      <c r="W42" s="23"/>
    </row>
    <row r="49" spans="15:26" x14ac:dyDescent="0.35">
      <c r="U49" s="14"/>
      <c r="V49" s="14"/>
      <c r="W49" s="14"/>
    </row>
    <row r="50" spans="15:26" x14ac:dyDescent="0.35">
      <c r="W50" s="14"/>
    </row>
    <row r="51" spans="15:26" x14ac:dyDescent="0.35">
      <c r="Z51" s="22"/>
    </row>
    <row r="58" spans="15:26" x14ac:dyDescent="0.35">
      <c r="O58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591F-74CF-4D91-B6DF-FC1089B0A475}">
  <dimension ref="A7:M36"/>
  <sheetViews>
    <sheetView tabSelected="1" topLeftCell="B1" workbookViewId="0">
      <selection activeCell="G58" sqref="G58"/>
    </sheetView>
  </sheetViews>
  <sheetFormatPr defaultRowHeight="14.5" x14ac:dyDescent="0.35"/>
  <cols>
    <col min="1" max="1" width="17.7265625" style="5" customWidth="1"/>
    <col min="2" max="2" width="8.7265625" style="5"/>
    <col min="3" max="3" width="22.54296875" style="5" customWidth="1"/>
    <col min="4" max="4" width="8.7265625" style="6"/>
    <col min="5" max="7" width="8.7265625" style="5"/>
    <col min="8" max="8" width="8.7265625" style="17"/>
    <col min="9" max="9" width="8.7265625" style="5"/>
    <col min="10" max="10" width="8.7265625" style="7"/>
    <col min="11" max="11" width="8.7265625" style="8"/>
    <col min="12" max="16384" width="8.7265625" style="5"/>
  </cols>
  <sheetData>
    <row r="7" spans="3:13" x14ac:dyDescent="0.35">
      <c r="C7" s="5" t="s">
        <v>55</v>
      </c>
    </row>
    <row r="8" spans="3:13" x14ac:dyDescent="0.35">
      <c r="C8" s="5" t="s">
        <v>56</v>
      </c>
      <c r="D8" s="6" t="s">
        <v>57</v>
      </c>
      <c r="E8" s="5" t="s">
        <v>58</v>
      </c>
      <c r="F8" s="9" t="s">
        <v>59</v>
      </c>
      <c r="G8" s="5" t="s">
        <v>58</v>
      </c>
      <c r="H8" s="17" t="s">
        <v>60</v>
      </c>
      <c r="I8" s="5" t="s">
        <v>58</v>
      </c>
      <c r="J8" s="7" t="s">
        <v>61</v>
      </c>
      <c r="K8" s="8" t="s">
        <v>58</v>
      </c>
      <c r="L8" s="9" t="s">
        <v>77</v>
      </c>
      <c r="M8" s="9" t="s">
        <v>58</v>
      </c>
    </row>
    <row r="9" spans="3:13" x14ac:dyDescent="0.35">
      <c r="C9" s="9" t="s">
        <v>62</v>
      </c>
      <c r="D9" s="11">
        <v>8.8373050000000006</v>
      </c>
      <c r="E9" s="9">
        <v>8</v>
      </c>
      <c r="F9" s="12">
        <v>0.41100530000000002</v>
      </c>
      <c r="G9" s="9">
        <v>8</v>
      </c>
      <c r="H9" s="18">
        <v>0.60879249999999996</v>
      </c>
      <c r="I9" s="9">
        <v>8</v>
      </c>
      <c r="J9" s="7">
        <v>1.0082564000000001</v>
      </c>
      <c r="K9" s="8">
        <v>8</v>
      </c>
      <c r="L9" s="13">
        <v>710.39179999999999</v>
      </c>
      <c r="M9" s="9">
        <v>8</v>
      </c>
    </row>
    <row r="10" spans="3:13" x14ac:dyDescent="0.35">
      <c r="C10" s="9" t="s">
        <v>63</v>
      </c>
      <c r="D10" s="11">
        <v>8.5227470000000007</v>
      </c>
      <c r="E10" s="9">
        <v>7</v>
      </c>
      <c r="F10" s="12">
        <v>0.39826879999999998</v>
      </c>
      <c r="G10" s="9">
        <v>7</v>
      </c>
      <c r="H10" s="18">
        <v>0.6050854</v>
      </c>
      <c r="I10" s="9">
        <v>6</v>
      </c>
      <c r="J10" s="7">
        <v>1</v>
      </c>
      <c r="K10" s="8">
        <v>7</v>
      </c>
      <c r="L10" s="13">
        <v>573.202</v>
      </c>
      <c r="M10" s="9">
        <v>5</v>
      </c>
    </row>
    <row r="11" spans="3:13" x14ac:dyDescent="0.35">
      <c r="C11" s="9" t="s">
        <v>64</v>
      </c>
      <c r="D11" s="11">
        <v>8.4747810000000001</v>
      </c>
      <c r="E11" s="9">
        <v>6</v>
      </c>
      <c r="F11" s="12">
        <v>0.39697690000000002</v>
      </c>
      <c r="G11" s="9">
        <v>5</v>
      </c>
      <c r="H11" s="18">
        <v>0.60587029999999997</v>
      </c>
      <c r="I11" s="9">
        <v>7</v>
      </c>
      <c r="J11" s="7">
        <v>0.99858559999999996</v>
      </c>
      <c r="K11" s="8">
        <v>5</v>
      </c>
      <c r="L11" s="13">
        <v>544.52809999999999</v>
      </c>
      <c r="M11" s="9">
        <v>3</v>
      </c>
    </row>
    <row r="12" spans="3:13" x14ac:dyDescent="0.35">
      <c r="C12" s="9" t="s">
        <v>65</v>
      </c>
      <c r="D12" s="11">
        <v>8.4669159999999994</v>
      </c>
      <c r="E12" s="9">
        <v>5</v>
      </c>
      <c r="F12" s="12">
        <v>0.39700029999999997</v>
      </c>
      <c r="G12" s="9">
        <v>6</v>
      </c>
      <c r="H12" s="18">
        <v>0.60419409999999996</v>
      </c>
      <c r="I12" s="9">
        <v>4</v>
      </c>
      <c r="J12" s="7">
        <v>0.99641250000000003</v>
      </c>
      <c r="K12" s="8">
        <v>1</v>
      </c>
      <c r="L12" s="13">
        <v>583.66769999999997</v>
      </c>
      <c r="M12" s="9">
        <v>6</v>
      </c>
    </row>
    <row r="13" spans="3:13" x14ac:dyDescent="0.35">
      <c r="C13" s="9" t="s">
        <v>67</v>
      </c>
      <c r="D13" s="11">
        <v>8.4287600000000005</v>
      </c>
      <c r="E13" s="9">
        <v>3</v>
      </c>
      <c r="F13" s="12">
        <v>0.39697359999999998</v>
      </c>
      <c r="G13" s="9">
        <v>4</v>
      </c>
      <c r="H13" s="18">
        <v>0.59743299999999999</v>
      </c>
      <c r="I13" s="9">
        <v>1</v>
      </c>
      <c r="J13" s="7">
        <v>0.99899199999999999</v>
      </c>
      <c r="K13" s="8">
        <v>6</v>
      </c>
      <c r="L13" s="13">
        <v>606.29719999999998</v>
      </c>
      <c r="M13" s="9">
        <v>7</v>
      </c>
    </row>
    <row r="14" spans="3:13" x14ac:dyDescent="0.35">
      <c r="C14" s="9" t="s">
        <v>66</v>
      </c>
      <c r="D14" s="11">
        <v>8.4326089999999994</v>
      </c>
      <c r="E14" s="9">
        <v>4</v>
      </c>
      <c r="F14" s="12">
        <v>0.39612969999999997</v>
      </c>
      <c r="G14" s="9">
        <v>3</v>
      </c>
      <c r="H14" s="18">
        <v>0.60503859999999998</v>
      </c>
      <c r="I14" s="9">
        <v>5</v>
      </c>
      <c r="J14" s="7">
        <v>0.99649180000000004</v>
      </c>
      <c r="K14" s="8">
        <v>2</v>
      </c>
      <c r="L14" s="13">
        <v>548.37580000000003</v>
      </c>
      <c r="M14" s="9">
        <v>4</v>
      </c>
    </row>
    <row r="15" spans="3:13" x14ac:dyDescent="0.35">
      <c r="C15" s="9" t="s">
        <v>68</v>
      </c>
      <c r="D15" s="11">
        <v>8.3750590000000003</v>
      </c>
      <c r="E15" s="9">
        <v>1</v>
      </c>
      <c r="F15" s="12">
        <v>0.39585110000000001</v>
      </c>
      <c r="G15" s="9">
        <v>1</v>
      </c>
      <c r="H15" s="18">
        <v>0.59989079999999995</v>
      </c>
      <c r="I15" s="9">
        <v>2</v>
      </c>
      <c r="J15" s="7">
        <v>0.99678279999999997</v>
      </c>
      <c r="K15" s="8">
        <v>3</v>
      </c>
      <c r="L15" s="13">
        <v>540.55949999999996</v>
      </c>
      <c r="M15" s="9">
        <v>1</v>
      </c>
    </row>
    <row r="16" spans="3:13" x14ac:dyDescent="0.35">
      <c r="C16" s="9" t="s">
        <v>69</v>
      </c>
      <c r="D16" s="11">
        <v>8.3750590000000003</v>
      </c>
      <c r="E16" s="9">
        <v>1</v>
      </c>
      <c r="F16" s="12">
        <v>0.39585110000000001</v>
      </c>
      <c r="G16" s="9">
        <v>1</v>
      </c>
      <c r="H16" s="18">
        <v>0.59989079999999995</v>
      </c>
      <c r="I16" s="9">
        <v>2</v>
      </c>
      <c r="J16" s="7">
        <v>0.99678279999999997</v>
      </c>
      <c r="K16" s="8">
        <v>3</v>
      </c>
      <c r="L16" s="13">
        <v>540.55949999999996</v>
      </c>
      <c r="M16" s="9">
        <v>1</v>
      </c>
    </row>
    <row r="17" spans="1:13" x14ac:dyDescent="0.35">
      <c r="C17" s="5" t="s">
        <v>70</v>
      </c>
      <c r="L17" s="14"/>
    </row>
    <row r="18" spans="1:13" x14ac:dyDescent="0.35">
      <c r="C18" s="5" t="s">
        <v>56</v>
      </c>
      <c r="D18" s="6" t="s">
        <v>57</v>
      </c>
      <c r="E18" s="5" t="s">
        <v>58</v>
      </c>
      <c r="F18" s="5" t="s">
        <v>59</v>
      </c>
      <c r="G18" s="5" t="s">
        <v>58</v>
      </c>
      <c r="H18" s="17" t="s">
        <v>60</v>
      </c>
      <c r="I18" s="5" t="s">
        <v>58</v>
      </c>
      <c r="J18" s="7" t="s">
        <v>61</v>
      </c>
      <c r="K18" s="8" t="s">
        <v>58</v>
      </c>
      <c r="L18" s="13" t="s">
        <v>77</v>
      </c>
      <c r="M18" s="9" t="s">
        <v>58</v>
      </c>
    </row>
    <row r="19" spans="1:13" x14ac:dyDescent="0.35">
      <c r="C19" s="9" t="s">
        <v>62</v>
      </c>
      <c r="D19" s="11">
        <v>8.5934299999999997</v>
      </c>
      <c r="E19" s="9">
        <v>8</v>
      </c>
      <c r="F19" s="12">
        <v>0.40262110000000001</v>
      </c>
      <c r="G19" s="9">
        <v>8</v>
      </c>
      <c r="H19" s="18">
        <v>0.59330799999999995</v>
      </c>
      <c r="I19" s="9">
        <v>4</v>
      </c>
      <c r="J19" s="7">
        <v>0.99113660000000003</v>
      </c>
      <c r="K19" s="8">
        <v>1</v>
      </c>
      <c r="L19" s="13">
        <v>708.94060000000002</v>
      </c>
      <c r="M19" s="9">
        <v>8</v>
      </c>
    </row>
    <row r="20" spans="1:13" x14ac:dyDescent="0.35">
      <c r="C20" s="9" t="s">
        <v>63</v>
      </c>
      <c r="D20" s="11">
        <v>8.4323049999999995</v>
      </c>
      <c r="E20" s="9">
        <v>7</v>
      </c>
      <c r="F20" s="12">
        <v>0.39454349999999999</v>
      </c>
      <c r="G20" s="9">
        <v>7</v>
      </c>
      <c r="H20" s="18">
        <v>0.59723090000000001</v>
      </c>
      <c r="I20" s="9">
        <v>7</v>
      </c>
      <c r="J20" s="7">
        <v>1</v>
      </c>
      <c r="K20" s="8">
        <v>8</v>
      </c>
      <c r="L20" s="13">
        <v>558.03890000000001</v>
      </c>
      <c r="M20" s="9">
        <v>5</v>
      </c>
    </row>
    <row r="21" spans="1:13" x14ac:dyDescent="0.35">
      <c r="C21" s="9" t="s">
        <v>64</v>
      </c>
      <c r="D21" s="11">
        <v>8.3798449999999995</v>
      </c>
      <c r="E21" s="9">
        <v>6</v>
      </c>
      <c r="F21" s="12">
        <v>0.39318370000000002</v>
      </c>
      <c r="G21" s="9">
        <v>6</v>
      </c>
      <c r="H21" s="18">
        <v>0.59776620000000003</v>
      </c>
      <c r="I21" s="9">
        <v>8</v>
      </c>
      <c r="J21" s="7">
        <v>0.99823890000000004</v>
      </c>
      <c r="K21" s="8">
        <v>7</v>
      </c>
      <c r="L21" s="13">
        <v>529.02239999999995</v>
      </c>
      <c r="M21" s="9">
        <v>3</v>
      </c>
    </row>
    <row r="22" spans="1:13" x14ac:dyDescent="0.35">
      <c r="C22" s="9" t="s">
        <v>65</v>
      </c>
      <c r="D22" s="11">
        <v>8.3714960000000005</v>
      </c>
      <c r="E22" s="9">
        <v>5</v>
      </c>
      <c r="F22" s="12">
        <v>0.39312789999999997</v>
      </c>
      <c r="G22" s="9">
        <v>5</v>
      </c>
      <c r="H22" s="18">
        <v>0.59590350000000003</v>
      </c>
      <c r="I22" s="9">
        <v>5</v>
      </c>
      <c r="J22" s="7">
        <v>0.99601600000000001</v>
      </c>
      <c r="K22" s="8">
        <v>6</v>
      </c>
      <c r="L22" s="13">
        <v>566.22370000000001</v>
      </c>
      <c r="M22" s="9">
        <v>6</v>
      </c>
    </row>
    <row r="23" spans="1:13" x14ac:dyDescent="0.35">
      <c r="C23" s="9" t="s">
        <v>67</v>
      </c>
      <c r="D23" s="11">
        <v>8.274051</v>
      </c>
      <c r="E23" s="9">
        <v>3</v>
      </c>
      <c r="F23" s="12">
        <v>0.39173940000000002</v>
      </c>
      <c r="G23" s="9">
        <v>3</v>
      </c>
      <c r="H23" s="18">
        <v>0.58723099999999995</v>
      </c>
      <c r="I23" s="9">
        <v>1</v>
      </c>
      <c r="J23" s="7">
        <v>0.99376549999999997</v>
      </c>
      <c r="K23" s="8">
        <v>4</v>
      </c>
      <c r="L23" s="13">
        <v>576.17930000000001</v>
      </c>
      <c r="M23" s="9">
        <v>7</v>
      </c>
    </row>
    <row r="24" spans="1:13" x14ac:dyDescent="0.35">
      <c r="C24" s="9" t="s">
        <v>66</v>
      </c>
      <c r="D24" s="11">
        <v>8.3375769999999996</v>
      </c>
      <c r="E24" s="9">
        <v>4</v>
      </c>
      <c r="F24" s="12">
        <v>0.3922562</v>
      </c>
      <c r="G24" s="9">
        <v>4</v>
      </c>
      <c r="H24" s="18">
        <v>0.5968523</v>
      </c>
      <c r="I24" s="9">
        <v>6</v>
      </c>
      <c r="J24" s="7">
        <v>0.99593690000000001</v>
      </c>
      <c r="K24" s="8">
        <v>5</v>
      </c>
      <c r="L24" s="13">
        <v>531.63559999999995</v>
      </c>
      <c r="M24" s="9">
        <v>4</v>
      </c>
    </row>
    <row r="25" spans="1:13" x14ac:dyDescent="0.35">
      <c r="C25" s="9" t="s">
        <v>68</v>
      </c>
      <c r="D25" s="11">
        <v>8.2429959999999998</v>
      </c>
      <c r="E25" s="9">
        <v>1</v>
      </c>
      <c r="F25" s="12">
        <v>0.39091510000000002</v>
      </c>
      <c r="G25" s="5">
        <v>1</v>
      </c>
      <c r="H25" s="18">
        <v>0.58989049999999998</v>
      </c>
      <c r="I25" s="9">
        <v>2</v>
      </c>
      <c r="J25" s="7">
        <v>0.99240269999999997</v>
      </c>
      <c r="K25" s="8">
        <v>2</v>
      </c>
      <c r="L25" s="13">
        <v>520.56280000000004</v>
      </c>
      <c r="M25" s="9">
        <v>1</v>
      </c>
    </row>
    <row r="26" spans="1:13" x14ac:dyDescent="0.35">
      <c r="C26" s="9" t="s">
        <v>69</v>
      </c>
      <c r="D26" s="11">
        <v>8.2429959999999998</v>
      </c>
      <c r="E26" s="9">
        <v>1</v>
      </c>
      <c r="F26" s="12">
        <v>0.39091510000000002</v>
      </c>
      <c r="G26" s="5">
        <v>1</v>
      </c>
      <c r="H26" s="18">
        <v>0.58989049999999998</v>
      </c>
      <c r="I26" s="9">
        <v>2</v>
      </c>
      <c r="J26" s="7">
        <v>0.99240269999999997</v>
      </c>
      <c r="K26" s="8">
        <v>2</v>
      </c>
      <c r="L26" s="13">
        <v>520.56280000000004</v>
      </c>
      <c r="M26" s="9">
        <v>1</v>
      </c>
    </row>
    <row r="27" spans="1:13" x14ac:dyDescent="0.35">
      <c r="C27" s="5" t="s">
        <v>71</v>
      </c>
      <c r="L27" s="14"/>
    </row>
    <row r="28" spans="1:13" x14ac:dyDescent="0.35">
      <c r="C28" s="9" t="s">
        <v>56</v>
      </c>
      <c r="D28" s="11" t="s">
        <v>57</v>
      </c>
      <c r="E28" s="9" t="s">
        <v>58</v>
      </c>
      <c r="F28" s="9" t="s">
        <v>59</v>
      </c>
      <c r="G28" s="9" t="s">
        <v>58</v>
      </c>
      <c r="H28" s="18" t="s">
        <v>60</v>
      </c>
      <c r="I28" s="9" t="s">
        <v>58</v>
      </c>
      <c r="J28" s="7" t="s">
        <v>61</v>
      </c>
      <c r="K28" s="8" t="s">
        <v>58</v>
      </c>
      <c r="L28" s="13" t="s">
        <v>77</v>
      </c>
      <c r="M28" s="9" t="s">
        <v>58</v>
      </c>
    </row>
    <row r="29" spans="1:13" x14ac:dyDescent="0.35">
      <c r="A29" s="9"/>
      <c r="C29" s="9" t="s">
        <v>62</v>
      </c>
      <c r="D29" s="11">
        <v>8.5075769999999995</v>
      </c>
      <c r="E29" s="9">
        <v>8</v>
      </c>
      <c r="F29" s="10">
        <v>0.38937709999999998</v>
      </c>
      <c r="G29" s="9">
        <v>8</v>
      </c>
      <c r="H29" s="18">
        <v>0.58182739999999999</v>
      </c>
      <c r="I29" s="9">
        <v>2</v>
      </c>
      <c r="J29" s="7">
        <v>0.97679079999999996</v>
      </c>
      <c r="K29" s="8">
        <v>1</v>
      </c>
      <c r="L29" s="13">
        <v>914.87300000000005</v>
      </c>
      <c r="M29" s="9">
        <v>8</v>
      </c>
    </row>
    <row r="30" spans="1:13" x14ac:dyDescent="0.35">
      <c r="A30" s="9"/>
      <c r="C30" s="9" t="s">
        <v>63</v>
      </c>
      <c r="D30" s="11">
        <v>8.4192920000000004</v>
      </c>
      <c r="E30" s="9">
        <v>7</v>
      </c>
      <c r="F30" s="10">
        <v>0.38755600000000001</v>
      </c>
      <c r="G30" s="9">
        <v>7</v>
      </c>
      <c r="H30" s="18">
        <v>0.59134960000000003</v>
      </c>
      <c r="I30" s="9">
        <v>7</v>
      </c>
      <c r="J30" s="7">
        <v>1</v>
      </c>
      <c r="K30" s="8">
        <v>8</v>
      </c>
      <c r="L30" s="13">
        <v>646.15020000000004</v>
      </c>
      <c r="M30" s="9">
        <v>6</v>
      </c>
    </row>
    <row r="31" spans="1:13" x14ac:dyDescent="0.35">
      <c r="A31" s="9"/>
      <c r="C31" s="9" t="s">
        <v>64</v>
      </c>
      <c r="D31" s="11">
        <v>8.3500340000000008</v>
      </c>
      <c r="E31" s="9">
        <v>6</v>
      </c>
      <c r="F31" s="10">
        <v>0.38586009999999998</v>
      </c>
      <c r="G31" s="9">
        <v>5</v>
      </c>
      <c r="H31" s="18">
        <v>0.59278200000000003</v>
      </c>
      <c r="I31" s="9">
        <v>8</v>
      </c>
      <c r="J31" s="7">
        <v>0.9960331</v>
      </c>
      <c r="K31" s="8">
        <v>7</v>
      </c>
      <c r="L31" s="13">
        <v>587.98789999999997</v>
      </c>
      <c r="M31" s="9">
        <v>1</v>
      </c>
    </row>
    <row r="32" spans="1:13" x14ac:dyDescent="0.35">
      <c r="A32" s="9"/>
      <c r="C32" s="9" t="s">
        <v>65</v>
      </c>
      <c r="D32" s="11">
        <v>8.3388399999999994</v>
      </c>
      <c r="E32" s="9">
        <v>5</v>
      </c>
      <c r="F32" s="10">
        <v>0.3860941</v>
      </c>
      <c r="G32" s="9">
        <v>6</v>
      </c>
      <c r="H32" s="18">
        <v>0.58836080000000002</v>
      </c>
      <c r="I32" s="9">
        <v>5</v>
      </c>
      <c r="J32" s="7">
        <v>0.99481209999999998</v>
      </c>
      <c r="K32" s="8">
        <v>6</v>
      </c>
      <c r="L32" s="13">
        <v>636.65859999999998</v>
      </c>
      <c r="M32" s="9">
        <v>5</v>
      </c>
    </row>
    <row r="33" spans="1:13" x14ac:dyDescent="0.35">
      <c r="A33" s="9"/>
      <c r="C33" s="9" t="s">
        <v>67</v>
      </c>
      <c r="D33" s="11">
        <v>8.2343960000000003</v>
      </c>
      <c r="E33" s="9">
        <v>3</v>
      </c>
      <c r="F33" s="10">
        <v>0.38375530000000002</v>
      </c>
      <c r="G33" s="9">
        <v>3</v>
      </c>
      <c r="H33" s="18">
        <v>0.58132640000000002</v>
      </c>
      <c r="I33" s="9">
        <v>1</v>
      </c>
      <c r="J33" s="7">
        <v>0.99079240000000002</v>
      </c>
      <c r="K33" s="8">
        <v>4</v>
      </c>
      <c r="L33" s="13">
        <v>722.42319999999995</v>
      </c>
      <c r="M33" s="9">
        <v>7</v>
      </c>
    </row>
    <row r="34" spans="1:13" x14ac:dyDescent="0.35">
      <c r="A34" s="9"/>
      <c r="C34" s="9" t="s">
        <v>66</v>
      </c>
      <c r="D34" s="11">
        <v>8.3079359999999998</v>
      </c>
      <c r="E34" s="9">
        <v>4</v>
      </c>
      <c r="F34" s="10">
        <v>0.38487320000000003</v>
      </c>
      <c r="G34" s="9">
        <v>4</v>
      </c>
      <c r="H34" s="18">
        <v>0.59092319999999998</v>
      </c>
      <c r="I34" s="9">
        <v>6</v>
      </c>
      <c r="J34" s="7">
        <v>0.99419429999999998</v>
      </c>
      <c r="K34" s="8">
        <v>5</v>
      </c>
      <c r="L34" s="13">
        <v>588.75750000000005</v>
      </c>
      <c r="M34" s="9">
        <v>2</v>
      </c>
    </row>
    <row r="35" spans="1:13" x14ac:dyDescent="0.35">
      <c r="A35" s="9"/>
      <c r="C35" s="9" t="s">
        <v>68</v>
      </c>
      <c r="D35" s="11">
        <v>8.2166589999999999</v>
      </c>
      <c r="E35" s="9">
        <v>1</v>
      </c>
      <c r="F35" s="10">
        <v>0.38298690000000002</v>
      </c>
      <c r="G35" s="9">
        <v>1</v>
      </c>
      <c r="H35" s="18">
        <v>0.58490819999999999</v>
      </c>
      <c r="I35" s="9">
        <v>3</v>
      </c>
      <c r="J35" s="7">
        <v>0.99063540000000005</v>
      </c>
      <c r="K35" s="8">
        <v>2</v>
      </c>
      <c r="L35" s="13">
        <v>602.24860000000001</v>
      </c>
      <c r="M35" s="9">
        <v>3</v>
      </c>
    </row>
    <row r="36" spans="1:13" x14ac:dyDescent="0.35">
      <c r="A36" s="9"/>
      <c r="C36" s="9" t="s">
        <v>69</v>
      </c>
      <c r="D36" s="11">
        <v>8.2166589999999999</v>
      </c>
      <c r="E36" s="9">
        <v>1</v>
      </c>
      <c r="F36" s="10">
        <v>0.38298690000000002</v>
      </c>
      <c r="G36" s="9">
        <v>1</v>
      </c>
      <c r="H36" s="18">
        <v>0.58490819999999999</v>
      </c>
      <c r="I36" s="9">
        <v>3</v>
      </c>
      <c r="J36" s="7">
        <v>0.99063540000000005</v>
      </c>
      <c r="K36" s="8">
        <v>2</v>
      </c>
      <c r="L36" s="13">
        <v>602.24860000000001</v>
      </c>
      <c r="M36" s="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23C1-A59A-4C96-AB93-013C982F4E08}">
  <dimension ref="N14:Y46"/>
  <sheetViews>
    <sheetView topLeftCell="J1" workbookViewId="0">
      <selection activeCell="O58" sqref="O58"/>
    </sheetView>
  </sheetViews>
  <sheetFormatPr defaultRowHeight="14.5" x14ac:dyDescent="0.35"/>
  <cols>
    <col min="14" max="14" width="22.08984375" customWidth="1"/>
    <col min="20" max="20" width="15.81640625" style="25" customWidth="1"/>
    <col min="21" max="21" width="8.7265625" style="26"/>
  </cols>
  <sheetData>
    <row r="14" spans="15:22" x14ac:dyDescent="0.35">
      <c r="O14" t="s">
        <v>90</v>
      </c>
      <c r="V14" t="s">
        <v>91</v>
      </c>
    </row>
    <row r="17" spans="14:25" x14ac:dyDescent="0.35">
      <c r="N17" s="5" t="s">
        <v>92</v>
      </c>
      <c r="O17" s="31" t="s">
        <v>93</v>
      </c>
      <c r="P17" s="32"/>
      <c r="Q17" s="32"/>
      <c r="R17" s="32"/>
      <c r="S17" s="33"/>
      <c r="T17" s="5" t="s">
        <v>92</v>
      </c>
      <c r="U17" s="31" t="s">
        <v>94</v>
      </c>
      <c r="V17" s="32"/>
      <c r="W17" s="32"/>
      <c r="X17" s="32"/>
      <c r="Y17" s="33"/>
    </row>
    <row r="18" spans="14:25" x14ac:dyDescent="0.35">
      <c r="N18" s="5" t="s">
        <v>56</v>
      </c>
      <c r="O18" s="6" t="s">
        <v>57</v>
      </c>
      <c r="P18" s="9" t="s">
        <v>59</v>
      </c>
      <c r="Q18" s="17" t="s">
        <v>60</v>
      </c>
      <c r="R18" s="7" t="s">
        <v>61</v>
      </c>
      <c r="S18" s="9" t="s">
        <v>77</v>
      </c>
      <c r="T18" s="27" t="s">
        <v>56</v>
      </c>
      <c r="U18" s="28" t="s">
        <v>57</v>
      </c>
      <c r="V18" s="9" t="s">
        <v>59</v>
      </c>
      <c r="W18" s="17" t="s">
        <v>60</v>
      </c>
      <c r="X18" s="7" t="s">
        <v>61</v>
      </c>
      <c r="Y18" s="9" t="s">
        <v>77</v>
      </c>
    </row>
    <row r="19" spans="14:25" x14ac:dyDescent="0.35">
      <c r="N19" s="9" t="s">
        <v>62</v>
      </c>
      <c r="O19" s="11">
        <v>119.33020999999999</v>
      </c>
      <c r="P19" s="12">
        <v>0.8726043</v>
      </c>
      <c r="Q19" s="18">
        <v>1.915411</v>
      </c>
      <c r="R19" s="7">
        <v>1.3704931</v>
      </c>
      <c r="S19" s="13">
        <v>128501.05</v>
      </c>
      <c r="T19" s="29" t="s">
        <v>62</v>
      </c>
      <c r="U19" s="30">
        <v>8.8373050000000006</v>
      </c>
      <c r="V19" s="12">
        <v>0.41100530000000002</v>
      </c>
      <c r="W19" s="18">
        <v>0.60879249999999996</v>
      </c>
      <c r="X19" s="7">
        <v>1.0082564000000001</v>
      </c>
      <c r="Y19" s="13">
        <v>710.39179999999999</v>
      </c>
    </row>
    <row r="20" spans="14:25" x14ac:dyDescent="0.35">
      <c r="N20" s="9" t="s">
        <v>63</v>
      </c>
      <c r="O20" s="11">
        <v>65.271820000000005</v>
      </c>
      <c r="P20" s="12">
        <v>0.47559649999999998</v>
      </c>
      <c r="Q20" s="18">
        <v>1.328687</v>
      </c>
      <c r="R20" s="7">
        <v>1</v>
      </c>
      <c r="S20" s="13">
        <v>39285.440000000002</v>
      </c>
      <c r="T20" s="29" t="s">
        <v>63</v>
      </c>
      <c r="U20" s="30">
        <v>8.5227470000000007</v>
      </c>
      <c r="V20" s="12">
        <v>0.39826879999999998</v>
      </c>
      <c r="W20" s="18">
        <v>0.6050854</v>
      </c>
      <c r="X20" s="7">
        <v>1</v>
      </c>
      <c r="Y20" s="13">
        <v>573.202</v>
      </c>
    </row>
    <row r="21" spans="14:25" x14ac:dyDescent="0.35">
      <c r="N21" s="9" t="s">
        <v>64</v>
      </c>
      <c r="O21" s="11">
        <v>63.099789999999999</v>
      </c>
      <c r="P21" s="12">
        <v>0.46040959999999997</v>
      </c>
      <c r="Q21" s="18">
        <v>1.3069839999999999</v>
      </c>
      <c r="R21" s="7">
        <v>0.97947899999999999</v>
      </c>
      <c r="S21" s="13">
        <v>41607.29</v>
      </c>
      <c r="T21" s="29" t="s">
        <v>64</v>
      </c>
      <c r="U21" s="30">
        <v>8.4747810000000001</v>
      </c>
      <c r="V21" s="12">
        <v>0.39697690000000002</v>
      </c>
      <c r="W21" s="18">
        <v>0.60587029999999997</v>
      </c>
      <c r="X21" s="7">
        <v>0.99858559999999996</v>
      </c>
      <c r="Y21" s="13">
        <v>544.52809999999999</v>
      </c>
    </row>
    <row r="22" spans="14:25" x14ac:dyDescent="0.35">
      <c r="N22" s="9" t="s">
        <v>65</v>
      </c>
      <c r="O22" s="11">
        <v>65.011439999999993</v>
      </c>
      <c r="P22" s="12">
        <v>0.47448119999999999</v>
      </c>
      <c r="Q22" s="18">
        <v>1.3252600000000001</v>
      </c>
      <c r="R22" s="7">
        <v>0.99616879999999997</v>
      </c>
      <c r="S22" s="13">
        <v>38440.720000000001</v>
      </c>
      <c r="T22" s="29" t="s">
        <v>65</v>
      </c>
      <c r="U22" s="30">
        <v>8.4669159999999994</v>
      </c>
      <c r="V22" s="12">
        <v>0.39700029999999997</v>
      </c>
      <c r="W22" s="18">
        <v>0.60419409999999996</v>
      </c>
      <c r="X22" s="7">
        <v>0.99641250000000003</v>
      </c>
      <c r="Y22" s="13">
        <v>583.66769999999997</v>
      </c>
    </row>
    <row r="23" spans="14:25" x14ac:dyDescent="0.35">
      <c r="N23" s="9" t="s">
        <v>67</v>
      </c>
      <c r="O23" s="11">
        <v>69.620840000000001</v>
      </c>
      <c r="P23" s="12">
        <v>0.47976540000000001</v>
      </c>
      <c r="Q23" s="18">
        <v>1.3523609999999999</v>
      </c>
      <c r="R23" s="7">
        <v>1.0193858</v>
      </c>
      <c r="S23" s="13">
        <v>54764.3</v>
      </c>
      <c r="T23" s="29" t="s">
        <v>67</v>
      </c>
      <c r="U23" s="30">
        <v>8.4287600000000005</v>
      </c>
      <c r="V23" s="12">
        <v>0.39697359999999998</v>
      </c>
      <c r="W23" s="18">
        <v>0.59743299999999999</v>
      </c>
      <c r="X23" s="7">
        <v>0.99899199999999999</v>
      </c>
      <c r="Y23" s="13">
        <v>606.29719999999998</v>
      </c>
    </row>
    <row r="24" spans="14:25" x14ac:dyDescent="0.35">
      <c r="N24" s="9" t="s">
        <v>66</v>
      </c>
      <c r="O24" s="11">
        <v>62.699489999999997</v>
      </c>
      <c r="P24" s="12">
        <v>0.45926739999999999</v>
      </c>
      <c r="Q24" s="18">
        <v>1.302767</v>
      </c>
      <c r="R24" s="7">
        <v>0.97553979999999996</v>
      </c>
      <c r="S24" s="13">
        <v>40512.870000000003</v>
      </c>
      <c r="T24" s="29" t="s">
        <v>66</v>
      </c>
      <c r="U24" s="30">
        <v>8.4326089999999994</v>
      </c>
      <c r="V24" s="12">
        <v>0.39612969999999997</v>
      </c>
      <c r="W24" s="18">
        <v>0.60503859999999998</v>
      </c>
      <c r="X24" s="7">
        <v>0.99649180000000004</v>
      </c>
      <c r="Y24" s="13">
        <v>548.37580000000003</v>
      </c>
    </row>
    <row r="25" spans="14:25" x14ac:dyDescent="0.35">
      <c r="N25" s="9" t="s">
        <v>68</v>
      </c>
      <c r="O25" s="11">
        <v>64.826819999999998</v>
      </c>
      <c r="P25" s="12">
        <v>0.46229680000000001</v>
      </c>
      <c r="Q25" s="18">
        <v>1.323288</v>
      </c>
      <c r="R25" s="7">
        <v>0.99785380000000001</v>
      </c>
      <c r="S25" s="13">
        <v>45891.07</v>
      </c>
      <c r="T25" s="29" t="s">
        <v>68</v>
      </c>
      <c r="U25" s="30">
        <v>8.3750590000000003</v>
      </c>
      <c r="V25" s="12">
        <v>0.39585110000000001</v>
      </c>
      <c r="W25" s="18">
        <v>0.59989079999999995</v>
      </c>
      <c r="X25" s="7">
        <v>0.99678279999999997</v>
      </c>
      <c r="Y25" s="13">
        <v>540.55949999999996</v>
      </c>
    </row>
    <row r="26" spans="14:25" x14ac:dyDescent="0.35">
      <c r="N26" s="9" t="s">
        <v>69</v>
      </c>
      <c r="O26" s="11">
        <v>62.699489999999997</v>
      </c>
      <c r="P26" s="12">
        <v>0.45926739999999999</v>
      </c>
      <c r="Q26" s="18">
        <v>1.302767</v>
      </c>
      <c r="R26" s="7">
        <v>0.97553979999999996</v>
      </c>
      <c r="S26" s="13">
        <v>40512.870000000003</v>
      </c>
      <c r="T26" s="29" t="s">
        <v>69</v>
      </c>
      <c r="U26" s="30">
        <v>8.3750590000000003</v>
      </c>
      <c r="V26" s="12">
        <v>0.39585110000000001</v>
      </c>
      <c r="W26" s="18">
        <v>0.59989079999999995</v>
      </c>
      <c r="X26" s="7">
        <v>0.99678279999999997</v>
      </c>
      <c r="Y26" s="13">
        <v>540.55949999999996</v>
      </c>
    </row>
    <row r="27" spans="14:25" x14ac:dyDescent="0.35">
      <c r="N27" s="5" t="s">
        <v>70</v>
      </c>
      <c r="O27" s="6"/>
      <c r="P27" s="5"/>
      <c r="Q27" s="17"/>
      <c r="R27" s="7"/>
      <c r="S27" s="14"/>
      <c r="T27" s="27" t="s">
        <v>70</v>
      </c>
      <c r="U27" s="28"/>
      <c r="V27" s="5"/>
      <c r="W27" s="17"/>
      <c r="X27" s="7"/>
      <c r="Y27" s="14"/>
    </row>
    <row r="28" spans="14:25" x14ac:dyDescent="0.35">
      <c r="N28" s="5" t="s">
        <v>56</v>
      </c>
      <c r="O28" s="6" t="s">
        <v>57</v>
      </c>
      <c r="P28" s="5" t="s">
        <v>59</v>
      </c>
      <c r="Q28" s="17" t="s">
        <v>60</v>
      </c>
      <c r="R28" s="7" t="s">
        <v>61</v>
      </c>
      <c r="S28" s="13" t="s">
        <v>77</v>
      </c>
      <c r="T28" s="27" t="s">
        <v>56</v>
      </c>
      <c r="U28" s="28" t="s">
        <v>57</v>
      </c>
      <c r="V28" s="5" t="s">
        <v>59</v>
      </c>
      <c r="W28" s="17" t="s">
        <v>60</v>
      </c>
      <c r="X28" s="7" t="s">
        <v>61</v>
      </c>
      <c r="Y28" s="13" t="s">
        <v>77</v>
      </c>
    </row>
    <row r="29" spans="14:25" x14ac:dyDescent="0.35">
      <c r="N29" s="9" t="s">
        <v>62</v>
      </c>
      <c r="O29" s="11">
        <v>118.44068</v>
      </c>
      <c r="P29" s="12">
        <v>0.86913669999999998</v>
      </c>
      <c r="Q29" s="18">
        <v>1.907422</v>
      </c>
      <c r="R29" s="7">
        <v>1.3799595</v>
      </c>
      <c r="S29" s="13">
        <v>125041.07</v>
      </c>
      <c r="T29" s="29" t="s">
        <v>62</v>
      </c>
      <c r="U29" s="30">
        <v>8.5934299999999997</v>
      </c>
      <c r="V29" s="12">
        <v>0.40262110000000001</v>
      </c>
      <c r="W29" s="18">
        <v>0.59330799999999995</v>
      </c>
      <c r="X29" s="7">
        <v>0.99113660000000003</v>
      </c>
      <c r="Y29" s="13">
        <v>708.94060000000002</v>
      </c>
    </row>
    <row r="30" spans="14:25" x14ac:dyDescent="0.35">
      <c r="N30" s="9" t="s">
        <v>63</v>
      </c>
      <c r="O30" s="11">
        <v>64.60154</v>
      </c>
      <c r="P30" s="12">
        <v>0.47249930000000001</v>
      </c>
      <c r="Q30" s="18">
        <v>1.3233200000000001</v>
      </c>
      <c r="R30" s="7">
        <v>1</v>
      </c>
      <c r="S30" s="13">
        <v>38690.85</v>
      </c>
      <c r="T30" s="29" t="s">
        <v>63</v>
      </c>
      <c r="U30" s="30">
        <v>8.4323049999999995</v>
      </c>
      <c r="V30" s="12">
        <v>0.39454349999999999</v>
      </c>
      <c r="W30" s="18">
        <v>0.59723090000000001</v>
      </c>
      <c r="X30" s="7">
        <v>1</v>
      </c>
      <c r="Y30" s="13">
        <v>558.03890000000001</v>
      </c>
    </row>
    <row r="31" spans="14:25" x14ac:dyDescent="0.35">
      <c r="N31" s="9" t="s">
        <v>64</v>
      </c>
      <c r="O31" s="11">
        <v>61.265050000000002</v>
      </c>
      <c r="P31" s="12">
        <v>0.4553661</v>
      </c>
      <c r="Q31" s="18">
        <v>1.288904</v>
      </c>
      <c r="R31" s="7">
        <v>0.9745935</v>
      </c>
      <c r="S31" s="13">
        <v>34064.720000000001</v>
      </c>
      <c r="T31" s="29" t="s">
        <v>64</v>
      </c>
      <c r="U31" s="30">
        <v>8.3798449999999995</v>
      </c>
      <c r="V31" s="12">
        <v>0.39318370000000002</v>
      </c>
      <c r="W31" s="18">
        <v>0.59776620000000003</v>
      </c>
      <c r="X31" s="7">
        <v>0.99823890000000004</v>
      </c>
      <c r="Y31" s="13">
        <v>529.02239999999995</v>
      </c>
    </row>
    <row r="32" spans="14:25" x14ac:dyDescent="0.35">
      <c r="N32" s="9" t="s">
        <v>65</v>
      </c>
      <c r="O32" s="11">
        <v>64.359589999999997</v>
      </c>
      <c r="P32" s="12">
        <v>0.47122350000000002</v>
      </c>
      <c r="Q32" s="18">
        <v>1.318138</v>
      </c>
      <c r="R32" s="7">
        <v>0.99831510000000001</v>
      </c>
      <c r="S32" s="13">
        <v>38337.61</v>
      </c>
      <c r="T32" s="29" t="s">
        <v>65</v>
      </c>
      <c r="U32" s="30">
        <v>8.3714960000000005</v>
      </c>
      <c r="V32" s="12">
        <v>0.39312789999999997</v>
      </c>
      <c r="W32" s="18">
        <v>0.59590350000000003</v>
      </c>
      <c r="X32" s="7">
        <v>0.99601600000000001</v>
      </c>
      <c r="Y32" s="13">
        <v>566.22370000000001</v>
      </c>
    </row>
    <row r="33" spans="14:25" x14ac:dyDescent="0.35">
      <c r="N33" s="9" t="s">
        <v>67</v>
      </c>
      <c r="O33" s="11">
        <v>68.069770000000005</v>
      </c>
      <c r="P33" s="12">
        <v>0.4759697</v>
      </c>
      <c r="Q33" s="18">
        <v>1.3392230000000001</v>
      </c>
      <c r="R33" s="7">
        <v>1.0180925999999999</v>
      </c>
      <c r="S33" s="13">
        <v>51610.18</v>
      </c>
      <c r="T33" s="29" t="s">
        <v>67</v>
      </c>
      <c r="U33" s="30">
        <v>8.274051</v>
      </c>
      <c r="V33" s="12">
        <v>0.39173940000000002</v>
      </c>
      <c r="W33" s="18">
        <v>0.58723099999999995</v>
      </c>
      <c r="X33" s="7">
        <v>0.99376549999999997</v>
      </c>
      <c r="Y33" s="13">
        <v>576.17930000000001</v>
      </c>
    </row>
    <row r="34" spans="14:25" x14ac:dyDescent="0.35">
      <c r="N34" s="9" t="s">
        <v>66</v>
      </c>
      <c r="O34" s="11">
        <v>60.977319999999999</v>
      </c>
      <c r="P34" s="12">
        <v>0.4541385</v>
      </c>
      <c r="Q34" s="18">
        <v>1.2848869999999999</v>
      </c>
      <c r="R34" s="7">
        <v>0.9716458</v>
      </c>
      <c r="S34" s="13">
        <v>33888.82</v>
      </c>
      <c r="T34" s="29" t="s">
        <v>66</v>
      </c>
      <c r="U34" s="30">
        <v>8.3375769999999996</v>
      </c>
      <c r="V34" s="12">
        <v>0.3922562</v>
      </c>
      <c r="W34" s="18">
        <v>0.5968523</v>
      </c>
      <c r="X34" s="7">
        <v>0.99593690000000001</v>
      </c>
      <c r="Y34" s="13">
        <v>531.63559999999995</v>
      </c>
    </row>
    <row r="35" spans="14:25" x14ac:dyDescent="0.35">
      <c r="N35" s="9" t="s">
        <v>68</v>
      </c>
      <c r="O35" s="11">
        <v>62.454990000000002</v>
      </c>
      <c r="P35" s="12">
        <v>0.45588010000000001</v>
      </c>
      <c r="Q35" s="18">
        <v>1.2992159999999999</v>
      </c>
      <c r="R35" s="7">
        <v>0.99203949999999996</v>
      </c>
      <c r="S35" s="13">
        <v>36318.92</v>
      </c>
      <c r="T35" s="29" t="s">
        <v>68</v>
      </c>
      <c r="U35" s="30">
        <v>8.2429959999999998</v>
      </c>
      <c r="V35" s="12">
        <v>0.39091510000000002</v>
      </c>
      <c r="W35" s="18">
        <v>0.58989049999999998</v>
      </c>
      <c r="X35" s="7">
        <v>0.99240269999999997</v>
      </c>
      <c r="Y35" s="13">
        <v>520.56280000000004</v>
      </c>
    </row>
    <row r="36" spans="14:25" x14ac:dyDescent="0.35">
      <c r="N36" s="9" t="s">
        <v>69</v>
      </c>
      <c r="O36" s="11">
        <v>60.977319999999999</v>
      </c>
      <c r="P36" s="12">
        <v>0.4541385</v>
      </c>
      <c r="Q36" s="18">
        <v>1.2848869999999999</v>
      </c>
      <c r="R36" s="7">
        <v>0.9716458</v>
      </c>
      <c r="S36" s="13">
        <v>33888.82</v>
      </c>
      <c r="T36" s="29" t="s">
        <v>69</v>
      </c>
      <c r="U36" s="30">
        <v>8.2429959999999998</v>
      </c>
      <c r="V36" s="12">
        <v>0.39091510000000002</v>
      </c>
      <c r="W36" s="18">
        <v>0.58989049999999998</v>
      </c>
      <c r="X36" s="7">
        <v>0.99240269999999997</v>
      </c>
      <c r="Y36" s="13">
        <v>520.56280000000004</v>
      </c>
    </row>
    <row r="37" spans="14:25" x14ac:dyDescent="0.35">
      <c r="N37" s="5" t="s">
        <v>71</v>
      </c>
      <c r="O37" s="6"/>
      <c r="P37" s="5"/>
      <c r="Q37" s="17"/>
      <c r="R37" s="7"/>
      <c r="S37" s="14"/>
      <c r="T37" s="27" t="s">
        <v>71</v>
      </c>
      <c r="U37" s="28"/>
      <c r="V37" s="5"/>
      <c r="W37" s="17"/>
      <c r="X37" s="7"/>
      <c r="Y37" s="14"/>
    </row>
    <row r="38" spans="14:25" x14ac:dyDescent="0.35">
      <c r="N38" s="9" t="s">
        <v>56</v>
      </c>
      <c r="O38" s="11" t="s">
        <v>57</v>
      </c>
      <c r="P38" s="9" t="s">
        <v>59</v>
      </c>
      <c r="Q38" s="18" t="s">
        <v>60</v>
      </c>
      <c r="R38" s="7" t="s">
        <v>61</v>
      </c>
      <c r="S38" s="13" t="s">
        <v>77</v>
      </c>
      <c r="T38" s="29" t="s">
        <v>56</v>
      </c>
      <c r="U38" s="30" t="s">
        <v>57</v>
      </c>
      <c r="V38" s="9" t="s">
        <v>59</v>
      </c>
      <c r="W38" s="18" t="s">
        <v>60</v>
      </c>
      <c r="X38" s="7" t="s">
        <v>61</v>
      </c>
      <c r="Y38" s="13" t="s">
        <v>77</v>
      </c>
    </row>
    <row r="39" spans="14:25" x14ac:dyDescent="0.35">
      <c r="N39" s="9" t="s">
        <v>62</v>
      </c>
      <c r="O39" s="11">
        <v>134.43108000000001</v>
      </c>
      <c r="P39" s="10">
        <v>0.88424659999999999</v>
      </c>
      <c r="Q39" s="18">
        <v>1.9602869999999999</v>
      </c>
      <c r="R39" s="7">
        <v>1.4546509999999999</v>
      </c>
      <c r="S39" s="13">
        <v>181496.05</v>
      </c>
      <c r="T39" s="29" t="s">
        <v>62</v>
      </c>
      <c r="U39" s="30">
        <v>8.5075769999999995</v>
      </c>
      <c r="V39" s="10">
        <v>0.38937709999999998</v>
      </c>
      <c r="W39" s="18">
        <v>0.58182739999999999</v>
      </c>
      <c r="X39" s="7">
        <v>0.97679079999999996</v>
      </c>
      <c r="Y39" s="13">
        <v>914.87300000000005</v>
      </c>
    </row>
    <row r="40" spans="14:25" x14ac:dyDescent="0.35">
      <c r="N40" s="9" t="s">
        <v>63</v>
      </c>
      <c r="O40" s="11">
        <v>71.390320000000003</v>
      </c>
      <c r="P40" s="10">
        <v>0.47293089999999999</v>
      </c>
      <c r="Q40" s="18">
        <v>1.339566</v>
      </c>
      <c r="R40" s="7">
        <v>1</v>
      </c>
      <c r="S40" s="13">
        <v>48209.29</v>
      </c>
      <c r="T40" s="29" t="s">
        <v>63</v>
      </c>
      <c r="U40" s="30">
        <v>8.4192920000000004</v>
      </c>
      <c r="V40" s="10">
        <v>0.38755600000000001</v>
      </c>
      <c r="W40" s="18">
        <v>0.59134960000000003</v>
      </c>
      <c r="X40" s="7">
        <v>1</v>
      </c>
      <c r="Y40" s="13">
        <v>646.15020000000004</v>
      </c>
    </row>
    <row r="41" spans="14:25" x14ac:dyDescent="0.35">
      <c r="N41" s="9" t="s">
        <v>64</v>
      </c>
      <c r="O41" s="11">
        <v>64.20438</v>
      </c>
      <c r="P41" s="10">
        <v>0.4506481</v>
      </c>
      <c r="Q41" s="18">
        <v>1.303078</v>
      </c>
      <c r="R41" s="7">
        <v>0.97005750000000002</v>
      </c>
      <c r="S41" s="13">
        <v>41381.81</v>
      </c>
      <c r="T41" s="29" t="s">
        <v>64</v>
      </c>
      <c r="U41" s="30">
        <v>8.3500340000000008</v>
      </c>
      <c r="V41" s="10">
        <v>0.38586009999999998</v>
      </c>
      <c r="W41" s="18">
        <v>0.59278200000000003</v>
      </c>
      <c r="X41" s="7">
        <v>0.9960331</v>
      </c>
      <c r="Y41" s="13">
        <v>587.98789999999997</v>
      </c>
    </row>
    <row r="42" spans="14:25" x14ac:dyDescent="0.35">
      <c r="N42" s="9" t="s">
        <v>65</v>
      </c>
      <c r="O42" s="11">
        <v>71.322149999999993</v>
      </c>
      <c r="P42" s="10">
        <v>0.47172599999999998</v>
      </c>
      <c r="Q42" s="18">
        <v>1.3361639999999999</v>
      </c>
      <c r="R42" s="7">
        <v>1.0001476</v>
      </c>
      <c r="S42" s="13">
        <v>47666.97</v>
      </c>
      <c r="T42" s="29" t="s">
        <v>65</v>
      </c>
      <c r="U42" s="30">
        <v>8.3388399999999994</v>
      </c>
      <c r="V42" s="10">
        <v>0.3860941</v>
      </c>
      <c r="W42" s="18">
        <v>0.58836080000000002</v>
      </c>
      <c r="X42" s="7">
        <v>0.99481209999999998</v>
      </c>
      <c r="Y42" s="13">
        <v>636.65859999999998</v>
      </c>
    </row>
    <row r="43" spans="14:25" x14ac:dyDescent="0.35">
      <c r="N43" s="9" t="s">
        <v>67</v>
      </c>
      <c r="O43" s="11">
        <v>75.301000000000002</v>
      </c>
      <c r="P43" s="10">
        <v>0.4736823</v>
      </c>
      <c r="Q43" s="18">
        <v>1.341869</v>
      </c>
      <c r="R43" s="7">
        <v>1.0093734000000001</v>
      </c>
      <c r="S43" s="13">
        <v>67009.91</v>
      </c>
      <c r="T43" s="29" t="s">
        <v>67</v>
      </c>
      <c r="U43" s="30">
        <v>8.2343960000000003</v>
      </c>
      <c r="V43" s="10">
        <v>0.38375530000000002</v>
      </c>
      <c r="W43" s="18">
        <v>0.58132640000000002</v>
      </c>
      <c r="X43" s="7">
        <v>0.99079240000000002</v>
      </c>
      <c r="Y43" s="13">
        <v>722.42319999999995</v>
      </c>
    </row>
    <row r="44" spans="14:25" x14ac:dyDescent="0.35">
      <c r="N44" s="9" t="s">
        <v>66</v>
      </c>
      <c r="O44" s="11">
        <v>63.909520000000001</v>
      </c>
      <c r="P44" s="10">
        <v>0.449764</v>
      </c>
      <c r="Q44" s="18">
        <v>1.3019019999999999</v>
      </c>
      <c r="R44" s="7">
        <v>0.9684528</v>
      </c>
      <c r="S44" s="13">
        <v>41402.26</v>
      </c>
      <c r="T44" s="29" t="s">
        <v>66</v>
      </c>
      <c r="U44" s="30">
        <v>8.3079359999999998</v>
      </c>
      <c r="V44" s="10">
        <v>0.38487320000000003</v>
      </c>
      <c r="W44" s="18">
        <v>0.59092319999999998</v>
      </c>
      <c r="X44" s="7">
        <v>0.99419429999999998</v>
      </c>
      <c r="Y44" s="13">
        <v>588.75750000000005</v>
      </c>
    </row>
    <row r="45" spans="14:25" x14ac:dyDescent="0.35">
      <c r="N45" s="9" t="s">
        <v>68</v>
      </c>
      <c r="O45" s="11">
        <v>64.605080000000001</v>
      </c>
      <c r="P45" s="10">
        <v>0.44950620000000002</v>
      </c>
      <c r="Q45" s="18">
        <v>1.299814</v>
      </c>
      <c r="R45" s="7">
        <v>0.9787342</v>
      </c>
      <c r="S45" s="13">
        <v>39936.54</v>
      </c>
      <c r="T45" s="29" t="s">
        <v>68</v>
      </c>
      <c r="U45" s="30">
        <v>8.2166589999999999</v>
      </c>
      <c r="V45" s="10">
        <v>0.38298690000000002</v>
      </c>
      <c r="W45" s="18">
        <v>0.58490819999999999</v>
      </c>
      <c r="X45" s="7">
        <v>0.99063540000000005</v>
      </c>
      <c r="Y45" s="13">
        <v>602.24860000000001</v>
      </c>
    </row>
    <row r="46" spans="14:25" x14ac:dyDescent="0.35">
      <c r="N46" s="9" t="s">
        <v>69</v>
      </c>
      <c r="O46" s="11">
        <v>63.909520000000001</v>
      </c>
      <c r="P46" s="10">
        <v>0.449764</v>
      </c>
      <c r="Q46" s="18">
        <v>1.3019019999999999</v>
      </c>
      <c r="R46" s="7">
        <v>0.9684528</v>
      </c>
      <c r="S46" s="13">
        <v>41402.26</v>
      </c>
      <c r="T46" s="29" t="s">
        <v>69</v>
      </c>
      <c r="U46" s="30">
        <v>8.2166589999999999</v>
      </c>
      <c r="V46" s="10">
        <v>0.38298690000000002</v>
      </c>
      <c r="W46" s="18">
        <v>0.58490819999999999</v>
      </c>
      <c r="X46" s="7">
        <v>0.99063540000000005</v>
      </c>
      <c r="Y46" s="13">
        <v>602.24860000000001</v>
      </c>
    </row>
  </sheetData>
  <mergeCells count="2">
    <mergeCell ref="O17:S17"/>
    <mergeCell ref="U17:Y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48780-5A72-4ACE-83A9-018B6DEF1488}">
  <dimension ref="C10:AA50"/>
  <sheetViews>
    <sheetView workbookViewId="0">
      <selection activeCell="M50" sqref="M50"/>
    </sheetView>
  </sheetViews>
  <sheetFormatPr defaultRowHeight="14.5" x14ac:dyDescent="0.35"/>
  <sheetData>
    <row r="10" spans="3:27" x14ac:dyDescent="0.35">
      <c r="Q10">
        <v>28644</v>
      </c>
      <c r="R10">
        <v>4314</v>
      </c>
      <c r="S10">
        <v>32958</v>
      </c>
    </row>
    <row r="13" spans="3:27" x14ac:dyDescent="0.35">
      <c r="C13" t="s">
        <v>80</v>
      </c>
      <c r="Q13" s="11"/>
      <c r="R13" s="11"/>
      <c r="S13" s="11"/>
    </row>
    <row r="14" spans="3:27" x14ac:dyDescent="0.35">
      <c r="C14" t="s">
        <v>83</v>
      </c>
      <c r="D14" t="s">
        <v>82</v>
      </c>
      <c r="E14" t="s">
        <v>81</v>
      </c>
      <c r="Q14" s="5"/>
      <c r="R14" s="5"/>
      <c r="S14" s="5"/>
    </row>
    <row r="15" spans="3:27" x14ac:dyDescent="0.35">
      <c r="C15">
        <v>513678.19</v>
      </c>
      <c r="D15">
        <v>15.585842400000001</v>
      </c>
      <c r="E15">
        <v>32958</v>
      </c>
      <c r="Q15" s="11">
        <f>'original results non'!D9</f>
        <v>8.8373050000000006</v>
      </c>
      <c r="R15" s="11">
        <f>'original results pro'!D9</f>
        <v>119.33020999999999</v>
      </c>
      <c r="S15" s="11">
        <f>'original results overall'!D9</f>
        <v>22.918800000000001</v>
      </c>
      <c r="U15" s="14">
        <f>Q15*Q$10</f>
        <v>253135.76442000002</v>
      </c>
      <c r="V15" s="14">
        <f>R15*R$10</f>
        <v>514790.52593999996</v>
      </c>
      <c r="W15" s="14">
        <f>S15*S$10</f>
        <v>755357.81040000007</v>
      </c>
      <c r="Y15" s="14">
        <f>SUM(U15:V15)</f>
        <v>767926.29035999998</v>
      </c>
      <c r="AA15" s="24">
        <f>W15/Y15</f>
        <v>0.98363322089922478</v>
      </c>
    </row>
    <row r="16" spans="3:27" x14ac:dyDescent="0.35">
      <c r="Q16" s="11">
        <f>'original results non'!D10</f>
        <v>8.5227470000000007</v>
      </c>
      <c r="R16" s="11">
        <f>'original results pro'!D10</f>
        <v>65.271820000000005</v>
      </c>
      <c r="S16" s="11">
        <f>'original results overall'!D10</f>
        <v>15.754989999999999</v>
      </c>
      <c r="U16" s="14">
        <f t="shared" ref="U16:U42" si="0">Q16*Q$10</f>
        <v>244125.56506800003</v>
      </c>
      <c r="V16" s="14">
        <f t="shared" ref="V16:V42" si="1">R16*R$10</f>
        <v>281582.63148000004</v>
      </c>
      <c r="W16" s="14">
        <f t="shared" ref="W16:W42" si="2">S16*S$10</f>
        <v>519252.96041999996</v>
      </c>
      <c r="Y16" s="14">
        <f t="shared" ref="Y16:Y42" si="3">SUM(U16:V16)</f>
        <v>525708.19654800009</v>
      </c>
      <c r="AA16" s="24">
        <f t="shared" ref="AA16:AA42" si="4">W16/Y16</f>
        <v>0.98772087600994685</v>
      </c>
    </row>
    <row r="17" spans="3:27" x14ac:dyDescent="0.35">
      <c r="Q17" s="11">
        <f>'original results non'!D11</f>
        <v>8.4747810000000001</v>
      </c>
      <c r="R17" s="11">
        <f>'original results pro'!D11</f>
        <v>63.099789999999999</v>
      </c>
      <c r="S17" s="11">
        <f>'original results overall'!D11</f>
        <v>15.43633</v>
      </c>
      <c r="U17" s="14">
        <f t="shared" si="0"/>
        <v>242751.626964</v>
      </c>
      <c r="V17" s="14">
        <f t="shared" si="1"/>
        <v>272212.49406</v>
      </c>
      <c r="W17" s="14">
        <f t="shared" si="2"/>
        <v>508750.56413999997</v>
      </c>
      <c r="Y17" s="14">
        <f t="shared" si="3"/>
        <v>514964.12102399999</v>
      </c>
      <c r="AA17" s="24">
        <f t="shared" si="4"/>
        <v>0.98793400038891166</v>
      </c>
    </row>
    <row r="18" spans="3:27" x14ac:dyDescent="0.35">
      <c r="Q18" s="11">
        <f>'original results non'!D12</f>
        <v>8.4669159999999994</v>
      </c>
      <c r="R18" s="11">
        <f>'original results pro'!D12</f>
        <v>65.011439999999993</v>
      </c>
      <c r="S18" s="11">
        <f>'original results overall'!D12</f>
        <v>15.67309</v>
      </c>
      <c r="U18" s="14">
        <f t="shared" si="0"/>
        <v>242526.34190399997</v>
      </c>
      <c r="V18" s="14">
        <f t="shared" si="1"/>
        <v>280459.35215999995</v>
      </c>
      <c r="W18" s="14">
        <f t="shared" si="2"/>
        <v>516553.70022</v>
      </c>
      <c r="Y18" s="14">
        <f t="shared" si="3"/>
        <v>522985.69406399992</v>
      </c>
      <c r="AA18" s="24">
        <f t="shared" si="4"/>
        <v>0.98770139620069064</v>
      </c>
    </row>
    <row r="19" spans="3:27" x14ac:dyDescent="0.35">
      <c r="Q19" s="11">
        <f>'original results non'!D13</f>
        <v>8.4287600000000005</v>
      </c>
      <c r="R19" s="11">
        <f>'original results pro'!D13</f>
        <v>69.620840000000001</v>
      </c>
      <c r="S19" s="11">
        <f>'original results overall'!D13</f>
        <v>16.227229999999999</v>
      </c>
      <c r="U19" s="14">
        <f t="shared" si="0"/>
        <v>241433.40144000002</v>
      </c>
      <c r="V19" s="14">
        <f t="shared" si="1"/>
        <v>300344.30375999998</v>
      </c>
      <c r="W19" s="14">
        <f t="shared" si="2"/>
        <v>534817.04634</v>
      </c>
      <c r="Y19" s="14">
        <f t="shared" si="3"/>
        <v>541777.70519999997</v>
      </c>
      <c r="AA19" s="24">
        <f t="shared" si="4"/>
        <v>0.98715218660127324</v>
      </c>
    </row>
    <row r="20" spans="3:27" x14ac:dyDescent="0.35">
      <c r="C20" t="s">
        <v>78</v>
      </c>
      <c r="Q20" s="11">
        <f>'original results non'!D14</f>
        <v>8.4326089999999994</v>
      </c>
      <c r="R20" s="11">
        <f>'original results pro'!D14</f>
        <v>62.699489999999997</v>
      </c>
      <c r="S20" s="11">
        <f>'original results overall'!D14</f>
        <v>15.348520000000001</v>
      </c>
      <c r="U20" s="14">
        <f t="shared" si="0"/>
        <v>241543.65219599998</v>
      </c>
      <c r="V20" s="14">
        <f t="shared" si="1"/>
        <v>270485.59986000002</v>
      </c>
      <c r="W20" s="14">
        <f t="shared" si="2"/>
        <v>505856.52215999999</v>
      </c>
      <c r="Y20" s="14">
        <f t="shared" si="3"/>
        <v>512029.252056</v>
      </c>
      <c r="AA20" s="24">
        <f t="shared" si="4"/>
        <v>0.98794457568349059</v>
      </c>
    </row>
    <row r="21" spans="3:27" x14ac:dyDescent="0.35">
      <c r="Q21" s="11">
        <f>'original results non'!D15</f>
        <v>8.3750590000000003</v>
      </c>
      <c r="R21" s="11">
        <f>'original results pro'!D15</f>
        <v>64.826819999999998</v>
      </c>
      <c r="S21" s="11">
        <f>'original results overall'!D15</f>
        <v>15.56941</v>
      </c>
      <c r="U21" s="14">
        <f t="shared" si="0"/>
        <v>239895.189996</v>
      </c>
      <c r="V21" s="14">
        <f t="shared" si="1"/>
        <v>279662.90148</v>
      </c>
      <c r="W21" s="14">
        <f t="shared" si="2"/>
        <v>513136.61478</v>
      </c>
      <c r="Y21" s="14">
        <f t="shared" si="3"/>
        <v>519558.09147600003</v>
      </c>
      <c r="AA21" s="24">
        <f t="shared" si="4"/>
        <v>0.98764050295558403</v>
      </c>
    </row>
    <row r="22" spans="3:27" x14ac:dyDescent="0.35">
      <c r="C22" t="s">
        <v>79</v>
      </c>
      <c r="Q22" s="11">
        <f>'original results non'!D16</f>
        <v>8.3750590000000003</v>
      </c>
      <c r="R22" s="11">
        <f>'original results pro'!D16</f>
        <v>62.699489999999997</v>
      </c>
      <c r="S22" s="11">
        <f>'original results overall'!D16</f>
        <v>15.298299999999999</v>
      </c>
      <c r="U22" s="14">
        <f t="shared" si="0"/>
        <v>239895.189996</v>
      </c>
      <c r="V22" s="14">
        <f t="shared" si="1"/>
        <v>270485.59986000002</v>
      </c>
      <c r="W22" s="14">
        <f t="shared" si="2"/>
        <v>504201.3714</v>
      </c>
      <c r="Y22" s="14">
        <f t="shared" si="3"/>
        <v>510380.78985599999</v>
      </c>
      <c r="AA22" s="24">
        <f t="shared" si="4"/>
        <v>0.98789253322456849</v>
      </c>
    </row>
    <row r="23" spans="3:27" x14ac:dyDescent="0.35">
      <c r="Q23" s="11">
        <f>'original results non'!D17</f>
        <v>0</v>
      </c>
      <c r="R23" s="11">
        <f>'original results pro'!D17</f>
        <v>0</v>
      </c>
      <c r="S23" s="11">
        <f>'original results overall'!D17</f>
        <v>0</v>
      </c>
      <c r="U23" s="14">
        <f t="shared" si="0"/>
        <v>0</v>
      </c>
      <c r="V23" s="14">
        <f t="shared" si="1"/>
        <v>0</v>
      </c>
      <c r="W23" s="14">
        <f t="shared" si="2"/>
        <v>0</v>
      </c>
      <c r="Y23" s="14">
        <f t="shared" si="3"/>
        <v>0</v>
      </c>
      <c r="AA23" s="24" t="e">
        <f t="shared" si="4"/>
        <v>#DIV/0!</v>
      </c>
    </row>
    <row r="24" spans="3:27" x14ac:dyDescent="0.35">
      <c r="C24" t="s">
        <v>80</v>
      </c>
      <c r="Q24" s="11" t="str">
        <f>'original results non'!D18</f>
        <v>MAE</v>
      </c>
      <c r="R24" s="11" t="str">
        <f>'original results pro'!D18</f>
        <v>MAE</v>
      </c>
      <c r="S24" s="11" t="str">
        <f>'original results overall'!D18</f>
        <v>MAE</v>
      </c>
      <c r="U24" s="14" t="e">
        <f t="shared" si="0"/>
        <v>#VALUE!</v>
      </c>
      <c r="V24" s="14" t="e">
        <f t="shared" si="1"/>
        <v>#VALUE!</v>
      </c>
      <c r="W24" s="14" t="e">
        <f t="shared" si="2"/>
        <v>#VALUE!</v>
      </c>
      <c r="Y24" s="14" t="e">
        <f t="shared" si="3"/>
        <v>#VALUE!</v>
      </c>
      <c r="AA24" s="24" t="e">
        <f t="shared" si="4"/>
        <v>#VALUE!</v>
      </c>
    </row>
    <row r="25" spans="3:27" x14ac:dyDescent="0.35">
      <c r="C25" t="s">
        <v>83</v>
      </c>
      <c r="D25" t="s">
        <v>82</v>
      </c>
      <c r="E25" t="s">
        <v>81</v>
      </c>
      <c r="Q25" s="11">
        <f>'original results non'!D19</f>
        <v>8.5934299999999997</v>
      </c>
      <c r="R25" s="11">
        <f>'original results pro'!D19</f>
        <v>118.44068</v>
      </c>
      <c r="S25" s="11">
        <f>'original results overall'!D19</f>
        <v>22.6693</v>
      </c>
      <c r="U25" s="14">
        <f t="shared" si="0"/>
        <v>246150.20892</v>
      </c>
      <c r="V25" s="14">
        <f t="shared" si="1"/>
        <v>510953.09351999999</v>
      </c>
      <c r="W25" s="14">
        <f t="shared" si="2"/>
        <v>747134.78940000001</v>
      </c>
      <c r="Y25" s="14">
        <f t="shared" si="3"/>
        <v>757103.30244</v>
      </c>
      <c r="AA25" s="24">
        <f t="shared" si="4"/>
        <v>0.98683335152828766</v>
      </c>
    </row>
    <row r="26" spans="3:27" x14ac:dyDescent="0.35">
      <c r="C26">
        <v>275705.69</v>
      </c>
      <c r="D26">
        <v>63.909524500000003</v>
      </c>
      <c r="E26">
        <v>4314</v>
      </c>
      <c r="Q26" s="11">
        <f>'original results non'!D20</f>
        <v>8.4323049999999995</v>
      </c>
      <c r="R26" s="11">
        <f>'original results pro'!D20</f>
        <v>64.60154</v>
      </c>
      <c r="S26" s="11">
        <f>'original results overall'!D20</f>
        <v>15.629849999999999</v>
      </c>
      <c r="U26" s="14">
        <f t="shared" si="0"/>
        <v>241534.94441999999</v>
      </c>
      <c r="V26" s="14">
        <f t="shared" si="1"/>
        <v>278691.04356000002</v>
      </c>
      <c r="W26" s="14">
        <f t="shared" si="2"/>
        <v>515128.59629999998</v>
      </c>
      <c r="Y26" s="14">
        <f t="shared" si="3"/>
        <v>520225.98797999998</v>
      </c>
      <c r="AA26" s="24">
        <f t="shared" si="4"/>
        <v>0.99020158200901731</v>
      </c>
    </row>
    <row r="27" spans="3:27" x14ac:dyDescent="0.35">
      <c r="Q27" s="11">
        <f>'original results non'!D21</f>
        <v>8.3798449999999995</v>
      </c>
      <c r="R27" s="11">
        <f>'original results pro'!D21</f>
        <v>61.265050000000002</v>
      </c>
      <c r="S27" s="11">
        <f>'original results overall'!D21</f>
        <v>15.15657</v>
      </c>
      <c r="U27" s="14">
        <f t="shared" si="0"/>
        <v>240032.28017999997</v>
      </c>
      <c r="V27" s="14">
        <f t="shared" si="1"/>
        <v>264297.42570000002</v>
      </c>
      <c r="W27" s="14">
        <f t="shared" si="2"/>
        <v>499530.23405999999</v>
      </c>
      <c r="Y27" s="14">
        <f t="shared" si="3"/>
        <v>504329.70588000002</v>
      </c>
      <c r="AA27" s="24">
        <f t="shared" si="4"/>
        <v>0.99048346396406395</v>
      </c>
    </row>
    <row r="28" spans="3:27" x14ac:dyDescent="0.35">
      <c r="Q28" s="11">
        <f>'original results non'!D22</f>
        <v>8.3714960000000005</v>
      </c>
      <c r="R28" s="11">
        <f>'original results pro'!D22</f>
        <v>64.359589999999997</v>
      </c>
      <c r="S28" s="11">
        <f>'original results overall'!D22</f>
        <v>15.54583</v>
      </c>
      <c r="U28" s="14">
        <f t="shared" si="0"/>
        <v>239793.13142400002</v>
      </c>
      <c r="V28" s="14">
        <f t="shared" si="1"/>
        <v>277647.27126000001</v>
      </c>
      <c r="W28" s="14">
        <f t="shared" si="2"/>
        <v>512359.46514000004</v>
      </c>
      <c r="Y28" s="14">
        <f t="shared" si="3"/>
        <v>517440.40268400003</v>
      </c>
      <c r="AA28" s="24">
        <f t="shared" si="4"/>
        <v>0.99018063236337017</v>
      </c>
    </row>
    <row r="29" spans="3:27" x14ac:dyDescent="0.35">
      <c r="Q29" s="11">
        <f>'original results non'!D23</f>
        <v>8.274051</v>
      </c>
      <c r="R29" s="11">
        <f>'original results pro'!D23</f>
        <v>68.069770000000005</v>
      </c>
      <c r="S29" s="11">
        <f>'original results overall'!D23</f>
        <v>15.936299999999999</v>
      </c>
      <c r="U29" s="14">
        <f t="shared" si="0"/>
        <v>237001.91684399999</v>
      </c>
      <c r="V29" s="14">
        <f t="shared" si="1"/>
        <v>293652.98778000002</v>
      </c>
      <c r="W29" s="14">
        <f t="shared" si="2"/>
        <v>525228.57539999997</v>
      </c>
      <c r="Y29" s="14">
        <f t="shared" si="3"/>
        <v>530654.90462399996</v>
      </c>
      <c r="AA29" s="24">
        <f t="shared" si="4"/>
        <v>0.98977427858158618</v>
      </c>
    </row>
    <row r="30" spans="3:27" x14ac:dyDescent="0.35">
      <c r="Q30" s="11">
        <f>'original results non'!D24</f>
        <v>8.3375769999999996</v>
      </c>
      <c r="R30" s="11">
        <f>'original results pro'!D24</f>
        <v>60.977319999999999</v>
      </c>
      <c r="S30" s="11">
        <f>'original results overall'!D24</f>
        <v>15.082850000000001</v>
      </c>
      <c r="U30" s="14">
        <f t="shared" si="0"/>
        <v>238821.55558799999</v>
      </c>
      <c r="V30" s="14">
        <f t="shared" si="1"/>
        <v>263056.15847999998</v>
      </c>
      <c r="W30" s="14">
        <f t="shared" si="2"/>
        <v>497100.57030000002</v>
      </c>
      <c r="Y30" s="14">
        <f t="shared" si="3"/>
        <v>501877.71406799997</v>
      </c>
      <c r="AA30" s="24">
        <f t="shared" si="4"/>
        <v>0.99048145866195469</v>
      </c>
    </row>
    <row r="31" spans="3:27" x14ac:dyDescent="0.35">
      <c r="C31" t="s">
        <v>78</v>
      </c>
      <c r="Q31" s="11">
        <f>'original results non'!D25</f>
        <v>8.2429959999999998</v>
      </c>
      <c r="R31" s="11">
        <f>'original results pro'!D25</f>
        <v>62.454990000000002</v>
      </c>
      <c r="S31" s="11">
        <f>'original results overall'!D25</f>
        <v>15.18974</v>
      </c>
      <c r="U31" s="14">
        <f t="shared" si="0"/>
        <v>236112.37742400001</v>
      </c>
      <c r="V31" s="14">
        <f t="shared" si="1"/>
        <v>269430.82686000003</v>
      </c>
      <c r="W31" s="14">
        <f t="shared" si="2"/>
        <v>500623.45092000003</v>
      </c>
      <c r="Y31" s="14">
        <f t="shared" si="3"/>
        <v>505543.20428400004</v>
      </c>
      <c r="AA31" s="24">
        <f t="shared" si="4"/>
        <v>0.99026838196555755</v>
      </c>
    </row>
    <row r="32" spans="3:27" x14ac:dyDescent="0.35">
      <c r="Q32" s="11">
        <f>'original results non'!D26</f>
        <v>8.2429959999999998</v>
      </c>
      <c r="R32" s="11">
        <f>'original results pro'!D26</f>
        <v>60.977319999999999</v>
      </c>
      <c r="S32" s="11">
        <f>'original results overall'!D26</f>
        <v>15.000389999999999</v>
      </c>
      <c r="U32" s="14">
        <f t="shared" si="0"/>
        <v>236112.37742400001</v>
      </c>
      <c r="V32" s="14">
        <f t="shared" si="1"/>
        <v>263056.15847999998</v>
      </c>
      <c r="W32" s="14">
        <f t="shared" si="2"/>
        <v>494382.85362000001</v>
      </c>
      <c r="Y32" s="14">
        <f t="shared" si="3"/>
        <v>499168.53590399999</v>
      </c>
      <c r="AA32" s="24">
        <f t="shared" si="4"/>
        <v>0.99041269242795316</v>
      </c>
    </row>
    <row r="33" spans="3:27" x14ac:dyDescent="0.35">
      <c r="C33" t="s">
        <v>79</v>
      </c>
      <c r="Q33" s="11">
        <f>'original results non'!D27</f>
        <v>0</v>
      </c>
      <c r="R33" s="11">
        <f>'original results pro'!D27</f>
        <v>0</v>
      </c>
      <c r="S33" s="11">
        <f>'original results overall'!D27</f>
        <v>0</v>
      </c>
      <c r="U33" s="14">
        <f t="shared" si="0"/>
        <v>0</v>
      </c>
      <c r="V33" s="14">
        <f t="shared" si="1"/>
        <v>0</v>
      </c>
      <c r="W33" s="14">
        <f t="shared" si="2"/>
        <v>0</v>
      </c>
      <c r="Y33" s="14">
        <f t="shared" si="3"/>
        <v>0</v>
      </c>
      <c r="AA33" s="24" t="e">
        <f t="shared" si="4"/>
        <v>#DIV/0!</v>
      </c>
    </row>
    <row r="34" spans="3:27" x14ac:dyDescent="0.35">
      <c r="Q34" s="11" t="str">
        <f>'original results non'!D28</f>
        <v>MAE</v>
      </c>
      <c r="R34" s="11" t="str">
        <f>'original results pro'!D28</f>
        <v>MAE</v>
      </c>
      <c r="S34" s="11" t="str">
        <f>'original results overall'!D28</f>
        <v>MAE</v>
      </c>
      <c r="U34" s="14" t="e">
        <f t="shared" si="0"/>
        <v>#VALUE!</v>
      </c>
      <c r="V34" s="14" t="e">
        <f t="shared" si="1"/>
        <v>#VALUE!</v>
      </c>
      <c r="W34" s="14" t="e">
        <f t="shared" si="2"/>
        <v>#VALUE!</v>
      </c>
      <c r="Y34" s="14" t="e">
        <f t="shared" si="3"/>
        <v>#VALUE!</v>
      </c>
      <c r="AA34" s="24" t="e">
        <f t="shared" si="4"/>
        <v>#VALUE!</v>
      </c>
    </row>
    <row r="35" spans="3:27" x14ac:dyDescent="0.35">
      <c r="C35" t="s">
        <v>80</v>
      </c>
      <c r="Q35" s="11">
        <f>'original results non'!D29</f>
        <v>8.5075769999999995</v>
      </c>
      <c r="R35" s="11">
        <f>'original results pro'!D29</f>
        <v>134.43108000000001</v>
      </c>
      <c r="S35" s="11">
        <f>'original results overall'!D29</f>
        <v>24.990189999999998</v>
      </c>
      <c r="U35" s="14">
        <f t="shared" si="0"/>
        <v>243691.035588</v>
      </c>
      <c r="V35" s="14">
        <f t="shared" si="1"/>
        <v>579935.67911999999</v>
      </c>
      <c r="W35" s="14">
        <f t="shared" si="2"/>
        <v>823626.68201999995</v>
      </c>
      <c r="Y35" s="14">
        <f t="shared" si="3"/>
        <v>823626.71470799996</v>
      </c>
      <c r="AA35" s="24">
        <f t="shared" si="4"/>
        <v>0.9999999603121178</v>
      </c>
    </row>
    <row r="36" spans="3:27" x14ac:dyDescent="0.35">
      <c r="C36" t="s">
        <v>83</v>
      </c>
      <c r="D36" t="s">
        <v>82</v>
      </c>
      <c r="E36" t="s">
        <v>81</v>
      </c>
      <c r="Q36" s="11">
        <f>'original results non'!D30</f>
        <v>8.4192920000000004</v>
      </c>
      <c r="R36" s="11">
        <f>'original results pro'!D30</f>
        <v>71.390320000000003</v>
      </c>
      <c r="S36" s="11">
        <f>'original results overall'!D30</f>
        <v>16.661809999999999</v>
      </c>
      <c r="U36" s="14">
        <f t="shared" si="0"/>
        <v>241162.200048</v>
      </c>
      <c r="V36" s="14">
        <f t="shared" si="1"/>
        <v>307977.84048000001</v>
      </c>
      <c r="W36" s="14">
        <f t="shared" si="2"/>
        <v>549139.93397999997</v>
      </c>
      <c r="Y36" s="14">
        <f t="shared" si="3"/>
        <v>549140.04052799998</v>
      </c>
      <c r="AA36" s="24">
        <f t="shared" si="4"/>
        <v>0.99999980597299021</v>
      </c>
    </row>
    <row r="37" spans="3:27" x14ac:dyDescent="0.35">
      <c r="C37">
        <v>237972.51</v>
      </c>
      <c r="D37">
        <v>8.3079354999999993</v>
      </c>
      <c r="E37">
        <v>28644</v>
      </c>
      <c r="Q37" s="11">
        <f>'original results non'!D31</f>
        <v>8.3500340000000008</v>
      </c>
      <c r="R37" s="11">
        <f>'original results pro'!D31</f>
        <v>64.20438</v>
      </c>
      <c r="S37" s="11">
        <f>'original results overall'!D31</f>
        <v>15.661020000000001</v>
      </c>
      <c r="U37" s="14">
        <f t="shared" si="0"/>
        <v>239178.37389600003</v>
      </c>
      <c r="V37" s="14">
        <f t="shared" si="1"/>
        <v>276977.69532</v>
      </c>
      <c r="W37" s="14">
        <f t="shared" si="2"/>
        <v>516155.89715999999</v>
      </c>
      <c r="Y37" s="14">
        <f t="shared" si="3"/>
        <v>516156.06921600003</v>
      </c>
      <c r="AA37" s="24">
        <f t="shared" si="4"/>
        <v>0.99999966665896167</v>
      </c>
    </row>
    <row r="38" spans="3:27" x14ac:dyDescent="0.35">
      <c r="Q38" s="11">
        <f>'original results non'!D32</f>
        <v>8.3388399999999994</v>
      </c>
      <c r="R38" s="11">
        <f>'original results pro'!D32</f>
        <v>71.322149999999993</v>
      </c>
      <c r="S38" s="11">
        <f>'original results overall'!D32</f>
        <v>16.58297</v>
      </c>
      <c r="U38" s="14">
        <f t="shared" si="0"/>
        <v>238857.73295999999</v>
      </c>
      <c r="V38" s="14">
        <f t="shared" si="1"/>
        <v>307683.75509999995</v>
      </c>
      <c r="W38" s="14">
        <f t="shared" si="2"/>
        <v>546541.52526000002</v>
      </c>
      <c r="Y38" s="14">
        <f t="shared" si="3"/>
        <v>546541.48805999989</v>
      </c>
      <c r="AA38" s="24">
        <f t="shared" si="4"/>
        <v>1.0000000680643664</v>
      </c>
    </row>
    <row r="39" spans="3:27" x14ac:dyDescent="0.35">
      <c r="Q39" s="11">
        <f>'original results non'!D33</f>
        <v>8.2343960000000003</v>
      </c>
      <c r="R39" s="11">
        <f>'original results pro'!D33</f>
        <v>75.301000000000002</v>
      </c>
      <c r="S39" s="11">
        <f>'original results overall'!D33</f>
        <v>17.013000000000002</v>
      </c>
      <c r="U39" s="14">
        <f t="shared" si="0"/>
        <v>235866.039024</v>
      </c>
      <c r="V39" s="14">
        <f t="shared" si="1"/>
        <v>324848.51400000002</v>
      </c>
      <c r="W39" s="14">
        <f t="shared" si="2"/>
        <v>560714.45400000003</v>
      </c>
      <c r="Y39" s="14">
        <f t="shared" si="3"/>
        <v>560714.55302400002</v>
      </c>
      <c r="AA39" s="24">
        <f t="shared" si="4"/>
        <v>0.99999982339677207</v>
      </c>
    </row>
    <row r="40" spans="3:27" x14ac:dyDescent="0.35">
      <c r="Q40" s="11">
        <f>'original results non'!D34</f>
        <v>8.3079359999999998</v>
      </c>
      <c r="R40" s="11">
        <f>'original results pro'!D34</f>
        <v>63.909520000000001</v>
      </c>
      <c r="S40" s="11">
        <f>'original results overall'!D34</f>
        <v>15.585839999999999</v>
      </c>
      <c r="U40" s="14">
        <f t="shared" si="0"/>
        <v>237972.51878399999</v>
      </c>
      <c r="V40" s="14">
        <f t="shared" si="1"/>
        <v>275705.66928000003</v>
      </c>
      <c r="W40" s="14">
        <f t="shared" si="2"/>
        <v>513678.11471999995</v>
      </c>
      <c r="Y40" s="14">
        <f t="shared" si="3"/>
        <v>513678.18806399999</v>
      </c>
      <c r="AA40" s="24">
        <f t="shared" si="4"/>
        <v>0.99999985721799811</v>
      </c>
    </row>
    <row r="41" spans="3:27" x14ac:dyDescent="0.35">
      <c r="Q41" s="11">
        <f>'original results non'!D35</f>
        <v>8.2166589999999999</v>
      </c>
      <c r="R41" s="11">
        <f>'original results pro'!D35</f>
        <v>64.605080000000001</v>
      </c>
      <c r="S41" s="11">
        <f>'original results overall'!D35</f>
        <v>15.59756</v>
      </c>
      <c r="U41" s="14">
        <f t="shared" si="0"/>
        <v>235357.980396</v>
      </c>
      <c r="V41" s="14">
        <f t="shared" si="1"/>
        <v>278706.31511999998</v>
      </c>
      <c r="W41" s="14">
        <f t="shared" si="2"/>
        <v>514064.38247999997</v>
      </c>
      <c r="Y41" s="14">
        <f t="shared" si="3"/>
        <v>514064.29551600001</v>
      </c>
      <c r="AA41" s="24">
        <f t="shared" si="4"/>
        <v>1.0000001691695002</v>
      </c>
    </row>
    <row r="42" spans="3:27" x14ac:dyDescent="0.35">
      <c r="Q42" s="11">
        <f>'original results non'!D36</f>
        <v>8.2166589999999999</v>
      </c>
      <c r="R42" s="11">
        <f>'original results pro'!D36</f>
        <v>63.909520000000001</v>
      </c>
      <c r="S42" s="11">
        <f>'original results overall'!D36</f>
        <v>15.50651</v>
      </c>
      <c r="U42" s="14">
        <f t="shared" si="0"/>
        <v>235357.980396</v>
      </c>
      <c r="V42" s="14">
        <f t="shared" si="1"/>
        <v>275705.66928000003</v>
      </c>
      <c r="W42" s="14">
        <f t="shared" si="2"/>
        <v>511063.55658000003</v>
      </c>
      <c r="Y42" s="14">
        <f t="shared" si="3"/>
        <v>511063.649676</v>
      </c>
      <c r="AA42" s="24">
        <f t="shared" si="4"/>
        <v>0.99999981783873682</v>
      </c>
    </row>
    <row r="43" spans="3:27" x14ac:dyDescent="0.35">
      <c r="C43">
        <f>C26+C37</f>
        <v>513678.2</v>
      </c>
      <c r="E43">
        <f t="shared" ref="D43:E43" si="5">E26+E37</f>
        <v>32958</v>
      </c>
      <c r="Q43" s="11"/>
      <c r="R43" s="11"/>
      <c r="S43" s="11"/>
    </row>
    <row r="44" spans="3:27" x14ac:dyDescent="0.35">
      <c r="Q44" s="11"/>
      <c r="R44" s="11"/>
      <c r="S44" s="11"/>
    </row>
    <row r="45" spans="3:27" x14ac:dyDescent="0.35">
      <c r="Q45" s="11"/>
      <c r="R45" s="11"/>
      <c r="S45" s="11"/>
    </row>
    <row r="46" spans="3:27" x14ac:dyDescent="0.35">
      <c r="Q46" s="11"/>
      <c r="R46" s="11"/>
      <c r="S46" s="11"/>
    </row>
    <row r="47" spans="3:27" x14ac:dyDescent="0.35">
      <c r="Q47" s="11"/>
      <c r="R47" s="11"/>
      <c r="S47" s="11"/>
    </row>
    <row r="48" spans="3:27" x14ac:dyDescent="0.35">
      <c r="Q48" s="11"/>
      <c r="R48" s="11"/>
      <c r="S48" s="11"/>
    </row>
    <row r="49" spans="17:19" x14ac:dyDescent="0.35">
      <c r="Q49" s="11"/>
      <c r="R49" s="11"/>
      <c r="S49" s="11"/>
    </row>
    <row r="50" spans="17:19" x14ac:dyDescent="0.35">
      <c r="Q50" s="11"/>
      <c r="R50" s="11"/>
      <c r="S50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41224-B9C9-402F-AB84-0D14FD9E6DF8}">
  <dimension ref="D4:AC34"/>
  <sheetViews>
    <sheetView topLeftCell="E1" workbookViewId="0">
      <selection activeCell="V35" sqref="V35"/>
    </sheetView>
  </sheetViews>
  <sheetFormatPr defaultRowHeight="14.5" x14ac:dyDescent="0.35"/>
  <cols>
    <col min="22" max="22" width="14.08984375" customWidth="1"/>
    <col min="23" max="25" width="12.6328125" style="39" customWidth="1"/>
  </cols>
  <sheetData>
    <row r="4" spans="4:29" x14ac:dyDescent="0.35">
      <c r="E4" t="s">
        <v>96</v>
      </c>
      <c r="I4" t="s">
        <v>95</v>
      </c>
      <c r="M4" t="s">
        <v>97</v>
      </c>
    </row>
    <row r="6" spans="4:29" ht="15" thickBot="1" x14ac:dyDescent="0.4">
      <c r="E6" t="s">
        <v>100</v>
      </c>
      <c r="F6" t="s">
        <v>100</v>
      </c>
      <c r="G6" t="s">
        <v>100</v>
      </c>
      <c r="H6" t="s">
        <v>100</v>
      </c>
      <c r="I6" t="s">
        <v>100</v>
      </c>
      <c r="J6" t="s">
        <v>100</v>
      </c>
      <c r="K6" t="s">
        <v>100</v>
      </c>
      <c r="L6" t="s">
        <v>100</v>
      </c>
      <c r="M6" t="s">
        <v>100</v>
      </c>
      <c r="N6" t="s">
        <v>100</v>
      </c>
      <c r="V6" s="35" t="s">
        <v>98</v>
      </c>
      <c r="W6" s="36" t="s">
        <v>66</v>
      </c>
      <c r="X6" s="36" t="s">
        <v>68</v>
      </c>
      <c r="Y6" s="36" t="s">
        <v>69</v>
      </c>
      <c r="Z6" s="35" t="s">
        <v>98</v>
      </c>
      <c r="AA6" s="36" t="s">
        <v>66</v>
      </c>
      <c r="AB6" s="36" t="s">
        <v>68</v>
      </c>
      <c r="AC6" s="36" t="s">
        <v>69</v>
      </c>
    </row>
    <row r="7" spans="4:29" x14ac:dyDescent="0.35">
      <c r="E7" t="s">
        <v>27</v>
      </c>
      <c r="F7">
        <v>0.72851679999999996</v>
      </c>
      <c r="I7" t="s">
        <v>27</v>
      </c>
      <c r="J7">
        <v>0.72774090000000002</v>
      </c>
      <c r="K7" s="34">
        <f>J7/F7</f>
        <v>0.99893495935852139</v>
      </c>
      <c r="M7" t="s">
        <v>27</v>
      </c>
      <c r="N7">
        <v>0.73139679999999996</v>
      </c>
      <c r="P7" t="s">
        <v>27</v>
      </c>
      <c r="Q7">
        <v>0.73138539999999996</v>
      </c>
      <c r="V7" s="37" t="s">
        <v>0</v>
      </c>
      <c r="W7" s="38">
        <f>J7/F7</f>
        <v>0.99893495935852139</v>
      </c>
      <c r="X7" s="38">
        <f>N7/F7</f>
        <v>1.0039532375917755</v>
      </c>
      <c r="Y7" s="40">
        <f>Q7/F7</f>
        <v>1.0039375893596414</v>
      </c>
      <c r="Z7" s="37" t="s">
        <v>13</v>
      </c>
      <c r="AA7" s="38">
        <f>J21/F21</f>
        <v>0.99961999470491736</v>
      </c>
      <c r="AB7" s="38">
        <f>N21/F21</f>
        <v>0.9958365655911342</v>
      </c>
      <c r="AC7" s="40">
        <f>Q21/F21</f>
        <v>1.0072757737252556</v>
      </c>
    </row>
    <row r="8" spans="4:29" x14ac:dyDescent="0.35">
      <c r="D8">
        <v>2</v>
      </c>
      <c r="E8" t="s">
        <v>28</v>
      </c>
      <c r="F8">
        <v>0.8224245</v>
      </c>
      <c r="H8">
        <v>2</v>
      </c>
      <c r="I8" t="s">
        <v>28</v>
      </c>
      <c r="J8">
        <v>0.82048920000000003</v>
      </c>
      <c r="K8" s="34">
        <f>J8/F8</f>
        <v>0.9976468356669822</v>
      </c>
      <c r="L8">
        <v>2</v>
      </c>
      <c r="M8" t="s">
        <v>28</v>
      </c>
      <c r="N8">
        <v>0.80063680000000004</v>
      </c>
      <c r="P8" t="s">
        <v>28</v>
      </c>
      <c r="Q8">
        <v>0.79719359999999995</v>
      </c>
      <c r="V8" s="37" t="s">
        <v>1</v>
      </c>
      <c r="W8" s="38">
        <f t="shared" ref="W8:W34" si="0">J8/F8</f>
        <v>0.9976468356669822</v>
      </c>
      <c r="X8" s="38">
        <f t="shared" ref="X8:X34" si="1">N8/F8</f>
        <v>0.97350796334496359</v>
      </c>
      <c r="Y8" s="40">
        <f t="shared" ref="Y8:Y34" si="2">Q8/F8</f>
        <v>0.96932131764070739</v>
      </c>
      <c r="Z8" s="37" t="s">
        <v>14</v>
      </c>
      <c r="AA8" s="38">
        <f>J22/F22</f>
        <v>0.9906253860458506</v>
      </c>
      <c r="AB8" s="38">
        <f>N22/F22</f>
        <v>0.94139379188879635</v>
      </c>
      <c r="AC8" s="40">
        <f>Q22/F22</f>
        <v>0.94237017254808897</v>
      </c>
    </row>
    <row r="9" spans="4:29" x14ac:dyDescent="0.35">
      <c r="D9">
        <v>3</v>
      </c>
      <c r="E9" t="s">
        <v>29</v>
      </c>
      <c r="F9">
        <v>0.50113030000000003</v>
      </c>
      <c r="H9">
        <v>3</v>
      </c>
      <c r="I9" t="s">
        <v>29</v>
      </c>
      <c r="J9">
        <v>0.49894309999999997</v>
      </c>
      <c r="K9" s="34">
        <f>J9/F9</f>
        <v>0.99563546646451018</v>
      </c>
      <c r="L9">
        <v>3</v>
      </c>
      <c r="M9" t="s">
        <v>29</v>
      </c>
      <c r="N9">
        <v>0.49958399999999997</v>
      </c>
      <c r="P9" t="s">
        <v>29</v>
      </c>
      <c r="Q9">
        <v>0.49433389999999999</v>
      </c>
      <c r="V9" s="37" t="s">
        <v>2</v>
      </c>
      <c r="W9" s="38">
        <f t="shared" si="0"/>
        <v>0.99563546646451018</v>
      </c>
      <c r="X9" s="38">
        <f t="shared" si="1"/>
        <v>0.99691437536305416</v>
      </c>
      <c r="Y9" s="40">
        <f t="shared" si="2"/>
        <v>0.98643785857690103</v>
      </c>
      <c r="Z9" s="37" t="s">
        <v>15</v>
      </c>
      <c r="AA9" s="38">
        <f>J23/F23</f>
        <v>0.99362740653792569</v>
      </c>
      <c r="AB9" s="38">
        <f>N23/F23</f>
        <v>1.0094632798958689</v>
      </c>
      <c r="AC9" s="40">
        <f>Q23/F23</f>
        <v>1.0085621361292725</v>
      </c>
    </row>
    <row r="10" spans="4:29" x14ac:dyDescent="0.35">
      <c r="D10">
        <v>4</v>
      </c>
      <c r="E10" t="s">
        <v>30</v>
      </c>
      <c r="F10">
        <v>0.89022159999999995</v>
      </c>
      <c r="H10">
        <v>4</v>
      </c>
      <c r="I10" t="s">
        <v>30</v>
      </c>
      <c r="J10">
        <v>0.88889300000000004</v>
      </c>
      <c r="K10" s="34">
        <f>J10/F10</f>
        <v>0.99850756261137685</v>
      </c>
      <c r="L10">
        <v>4</v>
      </c>
      <c r="M10" t="s">
        <v>30</v>
      </c>
      <c r="N10">
        <v>0.87924400000000003</v>
      </c>
      <c r="P10" t="s">
        <v>30</v>
      </c>
      <c r="Q10">
        <v>0.87617540000000005</v>
      </c>
      <c r="V10" s="37" t="s">
        <v>3</v>
      </c>
      <c r="W10" s="38">
        <f t="shared" si="0"/>
        <v>0.99850756261137685</v>
      </c>
      <c r="X10" s="38">
        <f t="shared" si="1"/>
        <v>0.98766868833557853</v>
      </c>
      <c r="Y10" s="40">
        <f t="shared" si="2"/>
        <v>0.98422168143302757</v>
      </c>
      <c r="Z10" s="37" t="s">
        <v>16</v>
      </c>
      <c r="AA10" s="38">
        <f>J24/F24</f>
        <v>1.0015985161174275</v>
      </c>
      <c r="AB10" s="38">
        <f>N24/F24</f>
        <v>0.94956073334714997</v>
      </c>
      <c r="AC10" s="40">
        <f>Q24/F24</f>
        <v>0.96346706317526642</v>
      </c>
    </row>
    <row r="11" spans="4:29" x14ac:dyDescent="0.35">
      <c r="D11">
        <v>5</v>
      </c>
      <c r="E11" t="s">
        <v>31</v>
      </c>
      <c r="F11">
        <v>0.81827130000000003</v>
      </c>
      <c r="H11">
        <v>5</v>
      </c>
      <c r="I11" t="s">
        <v>31</v>
      </c>
      <c r="J11">
        <v>0.8187352</v>
      </c>
      <c r="K11" s="34">
        <f>J11/F11</f>
        <v>1.0005669268859851</v>
      </c>
      <c r="L11">
        <v>5</v>
      </c>
      <c r="M11" t="s">
        <v>31</v>
      </c>
      <c r="N11">
        <v>0.81174570000000001</v>
      </c>
      <c r="P11" t="s">
        <v>31</v>
      </c>
      <c r="Q11">
        <v>0.81318469999999998</v>
      </c>
      <c r="V11" s="37" t="s">
        <v>4</v>
      </c>
      <c r="W11" s="38">
        <f t="shared" si="0"/>
        <v>1.0005669268859851</v>
      </c>
      <c r="X11" s="38">
        <f t="shared" si="1"/>
        <v>0.99202513885064769</v>
      </c>
      <c r="Y11" s="40">
        <f t="shared" si="2"/>
        <v>0.99378372429779704</v>
      </c>
      <c r="Z11" s="37" t="s">
        <v>17</v>
      </c>
      <c r="AA11" s="38">
        <f>J25/F25</f>
        <v>0.99026610652953817</v>
      </c>
      <c r="AB11" s="38">
        <f>N25/F25</f>
        <v>0.99418431375957894</v>
      </c>
      <c r="AC11" s="40">
        <f>Q25/F25</f>
        <v>0.9917475806521715</v>
      </c>
    </row>
    <row r="12" spans="4:29" x14ac:dyDescent="0.35">
      <c r="D12">
        <v>6</v>
      </c>
      <c r="E12" t="s">
        <v>32</v>
      </c>
      <c r="F12">
        <v>0.42474319999999999</v>
      </c>
      <c r="H12">
        <v>6</v>
      </c>
      <c r="I12" t="s">
        <v>32</v>
      </c>
      <c r="J12">
        <v>0.42346600000000001</v>
      </c>
      <c r="K12" s="34">
        <f>J12/F12</f>
        <v>0.99699300659786905</v>
      </c>
      <c r="L12">
        <v>6</v>
      </c>
      <c r="M12" t="s">
        <v>32</v>
      </c>
      <c r="N12">
        <v>0.43154199999999998</v>
      </c>
      <c r="P12" t="s">
        <v>32</v>
      </c>
      <c r="Q12">
        <v>0.42792370000000002</v>
      </c>
      <c r="V12" s="37" t="s">
        <v>99</v>
      </c>
      <c r="W12" s="38">
        <f t="shared" si="0"/>
        <v>0.99699300659786905</v>
      </c>
      <c r="X12" s="38">
        <f t="shared" si="1"/>
        <v>1.0160068483733229</v>
      </c>
      <c r="Y12" s="40">
        <f t="shared" si="2"/>
        <v>1.0074880539582507</v>
      </c>
      <c r="Z12" s="37" t="s">
        <v>18</v>
      </c>
      <c r="AA12" s="38">
        <f>J26/F26</f>
        <v>1.0003020773121978</v>
      </c>
      <c r="AB12" s="38">
        <f>N26/F26</f>
        <v>0.99768167909265781</v>
      </c>
      <c r="AC12" s="40">
        <f>Q26/F26</f>
        <v>1.0003332647536192</v>
      </c>
    </row>
    <row r="13" spans="4:29" x14ac:dyDescent="0.35">
      <c r="D13">
        <v>7</v>
      </c>
      <c r="E13" t="s">
        <v>33</v>
      </c>
      <c r="F13">
        <v>0.77198109999999998</v>
      </c>
      <c r="H13">
        <v>7</v>
      </c>
      <c r="I13" t="s">
        <v>33</v>
      </c>
      <c r="J13">
        <v>0.77201489999999995</v>
      </c>
      <c r="K13" s="34">
        <f>J13/F13</f>
        <v>1.0000437834553204</v>
      </c>
      <c r="L13">
        <v>7</v>
      </c>
      <c r="M13" t="s">
        <v>33</v>
      </c>
      <c r="N13">
        <v>0.76016680000000003</v>
      </c>
      <c r="P13" t="s">
        <v>33</v>
      </c>
      <c r="Q13">
        <v>0.76082680000000003</v>
      </c>
      <c r="V13" s="37" t="s">
        <v>5</v>
      </c>
      <c r="W13" s="38">
        <f t="shared" si="0"/>
        <v>1.0000437834553204</v>
      </c>
      <c r="X13" s="38">
        <f t="shared" si="1"/>
        <v>0.98469612792333916</v>
      </c>
      <c r="Y13" s="40">
        <f t="shared" si="2"/>
        <v>0.98555107113373641</v>
      </c>
      <c r="Z13" s="37" t="s">
        <v>19</v>
      </c>
      <c r="AA13" s="38">
        <f>J27/F27</f>
        <v>0.9973879815043879</v>
      </c>
      <c r="AB13" s="38">
        <f>N27/F27</f>
        <v>0.98519002007466405</v>
      </c>
      <c r="AC13" s="40">
        <f>Q27/F27</f>
        <v>0.99041184798394033</v>
      </c>
    </row>
    <row r="14" spans="4:29" x14ac:dyDescent="0.35">
      <c r="D14">
        <v>8</v>
      </c>
      <c r="E14" t="s">
        <v>34</v>
      </c>
      <c r="F14">
        <v>0.5758527</v>
      </c>
      <c r="H14">
        <v>8</v>
      </c>
      <c r="I14" t="s">
        <v>34</v>
      </c>
      <c r="J14">
        <v>0.56555339999999998</v>
      </c>
      <c r="K14" s="34">
        <f>J14/F14</f>
        <v>0.98211469703971166</v>
      </c>
      <c r="L14">
        <v>8</v>
      </c>
      <c r="M14" t="s">
        <v>34</v>
      </c>
      <c r="N14">
        <v>0.579295</v>
      </c>
      <c r="P14" t="s">
        <v>34</v>
      </c>
      <c r="Q14">
        <v>0.57014030000000004</v>
      </c>
      <c r="V14" s="37" t="s">
        <v>6</v>
      </c>
      <c r="W14" s="38">
        <f t="shared" si="0"/>
        <v>0.98211469703971166</v>
      </c>
      <c r="X14" s="38">
        <f t="shared" si="1"/>
        <v>1.0059777439612596</v>
      </c>
      <c r="Y14" s="40">
        <f t="shared" si="2"/>
        <v>0.99008010208166086</v>
      </c>
      <c r="Z14" s="37" t="s">
        <v>20</v>
      </c>
      <c r="AA14" s="38">
        <f>J28/F28</f>
        <v>0.99017526062175465</v>
      </c>
      <c r="AB14" s="38">
        <f>N28/F28</f>
        <v>1.0313646657856916</v>
      </c>
      <c r="AC14" s="40">
        <f>Q28/F28</f>
        <v>1.0134844338846101</v>
      </c>
    </row>
    <row r="15" spans="4:29" x14ac:dyDescent="0.35">
      <c r="D15">
        <v>9</v>
      </c>
      <c r="E15" t="s">
        <v>35</v>
      </c>
      <c r="F15">
        <v>0.51615409999999995</v>
      </c>
      <c r="H15">
        <v>9</v>
      </c>
      <c r="I15" t="s">
        <v>35</v>
      </c>
      <c r="J15">
        <v>0.51982119999999998</v>
      </c>
      <c r="K15" s="34">
        <f>J15/F15</f>
        <v>1.007104661185487</v>
      </c>
      <c r="L15">
        <v>9</v>
      </c>
      <c r="M15" t="s">
        <v>35</v>
      </c>
      <c r="N15">
        <v>0.51719210000000004</v>
      </c>
      <c r="P15" t="s">
        <v>35</v>
      </c>
      <c r="Q15">
        <v>0.51296410000000003</v>
      </c>
      <c r="V15" s="37" t="s">
        <v>7</v>
      </c>
      <c r="W15" s="38">
        <f t="shared" si="0"/>
        <v>1.007104661185487</v>
      </c>
      <c r="X15" s="38">
        <f t="shared" si="1"/>
        <v>1.0020110273269167</v>
      </c>
      <c r="Y15" s="40">
        <f t="shared" si="2"/>
        <v>0.99381967517065173</v>
      </c>
      <c r="Z15" s="37" t="s">
        <v>21</v>
      </c>
      <c r="AA15" s="38">
        <f>J29/F29</f>
        <v>0.98398564092081409</v>
      </c>
      <c r="AB15" s="38">
        <f>N29/F29</f>
        <v>0.98598442597303726</v>
      </c>
      <c r="AC15" s="40">
        <f>Q29/F29</f>
        <v>0.97711694660031712</v>
      </c>
    </row>
    <row r="16" spans="4:29" x14ac:dyDescent="0.35">
      <c r="D16">
        <v>10</v>
      </c>
      <c r="E16" t="s">
        <v>36</v>
      </c>
      <c r="F16">
        <v>0.70188689999999998</v>
      </c>
      <c r="H16">
        <v>10</v>
      </c>
      <c r="I16" t="s">
        <v>36</v>
      </c>
      <c r="J16">
        <v>0.71363620000000005</v>
      </c>
      <c r="K16" s="34">
        <f>J16/F16</f>
        <v>1.0167395915210842</v>
      </c>
      <c r="L16">
        <v>10</v>
      </c>
      <c r="M16" t="s">
        <v>36</v>
      </c>
      <c r="N16">
        <v>0.71273399999999998</v>
      </c>
      <c r="P16" t="s">
        <v>36</v>
      </c>
      <c r="Q16">
        <v>0.70308119999999996</v>
      </c>
      <c r="V16" s="37" t="s">
        <v>8</v>
      </c>
      <c r="W16" s="38">
        <f t="shared" si="0"/>
        <v>1.0167395915210842</v>
      </c>
      <c r="X16" s="38">
        <f t="shared" si="1"/>
        <v>1.0154541992449211</v>
      </c>
      <c r="Y16" s="40">
        <f t="shared" si="2"/>
        <v>1.0017015561908906</v>
      </c>
      <c r="Z16" s="37" t="s">
        <v>22</v>
      </c>
      <c r="AA16" s="38">
        <f>J30/F30</f>
        <v>0.99668083828472942</v>
      </c>
      <c r="AB16" s="38">
        <f>N30/F30</f>
        <v>0.96510834042833815</v>
      </c>
      <c r="AC16" s="40">
        <f>Q30/F30</f>
        <v>0.96460559239207055</v>
      </c>
    </row>
    <row r="17" spans="4:29" x14ac:dyDescent="0.35">
      <c r="D17">
        <v>11</v>
      </c>
      <c r="E17" t="s">
        <v>37</v>
      </c>
      <c r="F17">
        <v>0.81237870000000001</v>
      </c>
      <c r="H17">
        <v>11</v>
      </c>
      <c r="I17" t="s">
        <v>37</v>
      </c>
      <c r="J17">
        <v>0.80249459999999995</v>
      </c>
      <c r="K17" s="34">
        <f>J17/F17</f>
        <v>0.98783313742716294</v>
      </c>
      <c r="L17">
        <v>11</v>
      </c>
      <c r="M17" t="s">
        <v>37</v>
      </c>
      <c r="N17">
        <v>0.81100430000000001</v>
      </c>
      <c r="P17" t="s">
        <v>37</v>
      </c>
      <c r="Q17">
        <v>0.81111250000000001</v>
      </c>
      <c r="V17" s="37" t="s">
        <v>10</v>
      </c>
      <c r="W17" s="38">
        <f t="shared" si="0"/>
        <v>0.98783313742716294</v>
      </c>
      <c r="X17" s="38">
        <f t="shared" si="1"/>
        <v>0.99830817819324902</v>
      </c>
      <c r="Y17" s="40">
        <f t="shared" si="2"/>
        <v>0.9984413673081286</v>
      </c>
      <c r="Z17" s="37" t="s">
        <v>23</v>
      </c>
      <c r="AA17" s="38">
        <f>J31/F31</f>
        <v>0.99663665433118953</v>
      </c>
      <c r="AB17" s="38">
        <f>N31/F31</f>
        <v>0.986161750440125</v>
      </c>
      <c r="AC17" s="40">
        <f>Q31/F31</f>
        <v>0.99517378651241339</v>
      </c>
    </row>
    <row r="18" spans="4:29" x14ac:dyDescent="0.35">
      <c r="D18">
        <v>12</v>
      </c>
      <c r="E18" t="s">
        <v>38</v>
      </c>
      <c r="F18">
        <v>0.61584879999999997</v>
      </c>
      <c r="H18">
        <v>12</v>
      </c>
      <c r="I18" t="s">
        <v>38</v>
      </c>
      <c r="J18">
        <v>0.61848020000000004</v>
      </c>
      <c r="K18" s="34">
        <f>J18/F18</f>
        <v>1.0042728020254323</v>
      </c>
      <c r="L18">
        <v>12</v>
      </c>
      <c r="M18" t="s">
        <v>38</v>
      </c>
      <c r="N18">
        <v>0.6358393</v>
      </c>
      <c r="P18" t="s">
        <v>38</v>
      </c>
      <c r="Q18">
        <v>0.62482879999999996</v>
      </c>
      <c r="V18" s="37" t="s">
        <v>9</v>
      </c>
      <c r="W18" s="38">
        <f t="shared" si="0"/>
        <v>1.0042728020254323</v>
      </c>
      <c r="X18" s="38">
        <f t="shared" si="1"/>
        <v>1.0324600778632678</v>
      </c>
      <c r="Y18" s="40">
        <f t="shared" si="2"/>
        <v>1.0145815011736647</v>
      </c>
      <c r="Z18" s="37" t="s">
        <v>24</v>
      </c>
      <c r="AA18" s="38">
        <f>J32/F32</f>
        <v>1.0013035102917938</v>
      </c>
      <c r="AB18" s="38">
        <f>N32/F32</f>
        <v>1.0127249903123934</v>
      </c>
      <c r="AC18" s="40">
        <f>Q32/F32</f>
        <v>1.0045550518803921</v>
      </c>
    </row>
    <row r="19" spans="4:29" x14ac:dyDescent="0.35">
      <c r="D19">
        <v>13</v>
      </c>
      <c r="E19" t="s">
        <v>39</v>
      </c>
      <c r="F19">
        <v>0.52298990000000001</v>
      </c>
      <c r="H19">
        <v>13</v>
      </c>
      <c r="I19" t="s">
        <v>39</v>
      </c>
      <c r="J19">
        <v>0.52057980000000004</v>
      </c>
      <c r="K19" s="34">
        <f>J19/F19</f>
        <v>0.99539168920852972</v>
      </c>
      <c r="L19">
        <v>13</v>
      </c>
      <c r="M19" t="s">
        <v>39</v>
      </c>
      <c r="N19">
        <v>0.5207832</v>
      </c>
      <c r="P19" t="s">
        <v>39</v>
      </c>
      <c r="Q19">
        <v>0.52142630000000001</v>
      </c>
      <c r="V19" s="37" t="s">
        <v>11</v>
      </c>
      <c r="W19" s="38">
        <f t="shared" si="0"/>
        <v>0.99539168920852972</v>
      </c>
      <c r="X19" s="38">
        <f t="shared" si="1"/>
        <v>0.9957806068530195</v>
      </c>
      <c r="Y19" s="40">
        <f>Q19/F19</f>
        <v>0.99701026731108955</v>
      </c>
      <c r="Z19" s="37" t="s">
        <v>25</v>
      </c>
      <c r="AA19" s="38">
        <f>J33/F33</f>
        <v>0.98272409516152925</v>
      </c>
      <c r="AB19" s="38">
        <f>N33/F33</f>
        <v>1.002484970238003</v>
      </c>
      <c r="AC19" s="40">
        <f>Q33/F33</f>
        <v>0.99345403424907597</v>
      </c>
    </row>
    <row r="20" spans="4:29" x14ac:dyDescent="0.35">
      <c r="D20">
        <v>14</v>
      </c>
      <c r="E20" t="s">
        <v>40</v>
      </c>
      <c r="F20">
        <v>0.63006519999999999</v>
      </c>
      <c r="H20">
        <v>14</v>
      </c>
      <c r="I20" t="s">
        <v>40</v>
      </c>
      <c r="J20">
        <v>0.63272229999999996</v>
      </c>
      <c r="K20" s="34">
        <f>J20/F20</f>
        <v>1.0042171826026893</v>
      </c>
      <c r="L20">
        <v>14</v>
      </c>
      <c r="M20" t="s">
        <v>40</v>
      </c>
      <c r="N20">
        <v>0.63453729999999997</v>
      </c>
      <c r="P20" t="s">
        <v>40</v>
      </c>
      <c r="Q20">
        <v>0.63685020000000003</v>
      </c>
      <c r="V20" s="37" t="s">
        <v>12</v>
      </c>
      <c r="W20" s="38">
        <f t="shared" si="0"/>
        <v>1.0042171826026893</v>
      </c>
      <c r="X20" s="38">
        <f t="shared" si="1"/>
        <v>1.0070978368587886</v>
      </c>
      <c r="Y20" s="40">
        <f t="shared" si="2"/>
        <v>1.0107687267920844</v>
      </c>
      <c r="Z20" s="37" t="s">
        <v>26</v>
      </c>
      <c r="AA20" s="38">
        <f>J34/F34</f>
        <v>0.98250032954431699</v>
      </c>
      <c r="AB20" s="38">
        <f>N34/F34</f>
        <v>0.95521331676196197</v>
      </c>
      <c r="AC20" s="40">
        <f>Q34/F34</f>
        <v>0.95198477356588762</v>
      </c>
    </row>
    <row r="21" spans="4:29" x14ac:dyDescent="0.35">
      <c r="D21">
        <v>15</v>
      </c>
      <c r="E21" t="s">
        <v>41</v>
      </c>
      <c r="F21">
        <v>0.89630330000000002</v>
      </c>
      <c r="H21">
        <v>15</v>
      </c>
      <c r="I21" t="s">
        <v>41</v>
      </c>
      <c r="J21">
        <v>0.8959627</v>
      </c>
      <c r="K21" s="34">
        <f>J21/F21</f>
        <v>0.99961999470491736</v>
      </c>
      <c r="L21">
        <v>15</v>
      </c>
      <c r="M21" t="s">
        <v>41</v>
      </c>
      <c r="N21">
        <v>0.89257160000000002</v>
      </c>
      <c r="P21" t="s">
        <v>41</v>
      </c>
      <c r="Q21">
        <v>0.90282459999999998</v>
      </c>
      <c r="Z21" s="34"/>
    </row>
    <row r="22" spans="4:29" x14ac:dyDescent="0.35">
      <c r="D22">
        <v>16</v>
      </c>
      <c r="E22" t="s">
        <v>42</v>
      </c>
      <c r="F22">
        <v>0.9414361</v>
      </c>
      <c r="H22">
        <v>16</v>
      </c>
      <c r="I22" t="s">
        <v>42</v>
      </c>
      <c r="J22">
        <v>0.93261050000000001</v>
      </c>
      <c r="K22" s="34">
        <f>J22/F22</f>
        <v>0.9906253860458506</v>
      </c>
      <c r="L22">
        <v>16</v>
      </c>
      <c r="M22" t="s">
        <v>42</v>
      </c>
      <c r="N22">
        <v>0.88626210000000005</v>
      </c>
      <c r="P22" t="s">
        <v>42</v>
      </c>
      <c r="Q22">
        <v>0.88718129999999995</v>
      </c>
      <c r="Z22" s="34"/>
    </row>
    <row r="23" spans="4:29" x14ac:dyDescent="0.35">
      <c r="D23">
        <v>17</v>
      </c>
      <c r="E23" t="s">
        <v>43</v>
      </c>
      <c r="F23">
        <v>0.74782740000000003</v>
      </c>
      <c r="H23">
        <v>17</v>
      </c>
      <c r="I23" t="s">
        <v>43</v>
      </c>
      <c r="J23">
        <v>0.74306179999999999</v>
      </c>
      <c r="K23" s="34">
        <f>J23/F23</f>
        <v>0.99362740653792569</v>
      </c>
      <c r="L23">
        <v>17</v>
      </c>
      <c r="M23" t="s">
        <v>43</v>
      </c>
      <c r="N23">
        <v>0.75490429999999997</v>
      </c>
      <c r="P23" t="s">
        <v>43</v>
      </c>
      <c r="Q23">
        <v>0.75423039999999997</v>
      </c>
      <c r="Z23" s="34"/>
    </row>
    <row r="24" spans="4:29" x14ac:dyDescent="0.35">
      <c r="D24">
        <v>18</v>
      </c>
      <c r="E24" t="s">
        <v>44</v>
      </c>
      <c r="F24">
        <v>1.1835977</v>
      </c>
      <c r="H24">
        <v>18</v>
      </c>
      <c r="I24" t="s">
        <v>44</v>
      </c>
      <c r="J24">
        <v>1.1854897</v>
      </c>
      <c r="K24" s="34">
        <f>J24/F24</f>
        <v>1.0015985161174275</v>
      </c>
      <c r="L24">
        <v>18</v>
      </c>
      <c r="M24" t="s">
        <v>44</v>
      </c>
      <c r="N24">
        <v>1.1238979</v>
      </c>
      <c r="P24" t="s">
        <v>44</v>
      </c>
      <c r="Q24">
        <v>1.1403574000000001</v>
      </c>
      <c r="Z24" s="34"/>
    </row>
    <row r="25" spans="4:29" x14ac:dyDescent="0.35">
      <c r="D25">
        <v>19</v>
      </c>
      <c r="E25" t="s">
        <v>45</v>
      </c>
      <c r="F25">
        <v>0.6442232</v>
      </c>
      <c r="H25">
        <v>19</v>
      </c>
      <c r="I25" t="s">
        <v>45</v>
      </c>
      <c r="J25">
        <v>0.63795239999999998</v>
      </c>
      <c r="K25" s="34">
        <f>J25/F25</f>
        <v>0.99026610652953817</v>
      </c>
      <c r="L25">
        <v>19</v>
      </c>
      <c r="M25" t="s">
        <v>45</v>
      </c>
      <c r="N25">
        <v>0.64047659999999995</v>
      </c>
      <c r="P25" t="s">
        <v>45</v>
      </c>
      <c r="Q25">
        <v>0.6389068</v>
      </c>
      <c r="Z25" s="34"/>
    </row>
    <row r="26" spans="4:29" x14ac:dyDescent="0.35">
      <c r="D26">
        <v>20</v>
      </c>
      <c r="E26" t="s">
        <v>46</v>
      </c>
      <c r="F26">
        <v>0.61242600000000003</v>
      </c>
      <c r="H26">
        <v>20</v>
      </c>
      <c r="I26" t="s">
        <v>46</v>
      </c>
      <c r="J26">
        <v>0.61261100000000002</v>
      </c>
      <c r="K26" s="34">
        <f>J26/F26</f>
        <v>1.0003020773121978</v>
      </c>
      <c r="L26">
        <v>20</v>
      </c>
      <c r="M26" t="s">
        <v>46</v>
      </c>
      <c r="N26">
        <v>0.61100620000000005</v>
      </c>
      <c r="P26" t="s">
        <v>46</v>
      </c>
      <c r="Q26">
        <v>0.61263009999999996</v>
      </c>
      <c r="Z26" s="34"/>
    </row>
    <row r="27" spans="4:29" x14ac:dyDescent="0.35">
      <c r="D27">
        <v>21</v>
      </c>
      <c r="E27" t="s">
        <v>47</v>
      </c>
      <c r="F27">
        <v>0.67901509999999998</v>
      </c>
      <c r="H27">
        <v>21</v>
      </c>
      <c r="I27" t="s">
        <v>47</v>
      </c>
      <c r="J27">
        <v>0.67724150000000005</v>
      </c>
      <c r="K27" s="34">
        <f>J27/F27</f>
        <v>0.9973879815043879</v>
      </c>
      <c r="L27">
        <v>21</v>
      </c>
      <c r="M27" t="s">
        <v>47</v>
      </c>
      <c r="N27">
        <v>0.66895890000000002</v>
      </c>
      <c r="P27" t="s">
        <v>47</v>
      </c>
      <c r="Q27">
        <v>0.67250460000000001</v>
      </c>
      <c r="Z27" s="34"/>
    </row>
    <row r="28" spans="4:29" x14ac:dyDescent="0.35">
      <c r="D28">
        <v>22</v>
      </c>
      <c r="E28" t="s">
        <v>48</v>
      </c>
      <c r="F28">
        <v>0.56187750000000003</v>
      </c>
      <c r="H28">
        <v>22</v>
      </c>
      <c r="I28" t="s">
        <v>48</v>
      </c>
      <c r="J28">
        <v>0.5563572</v>
      </c>
      <c r="K28" s="34">
        <f>J28/F28</f>
        <v>0.99017526062175465</v>
      </c>
      <c r="L28">
        <v>22</v>
      </c>
      <c r="M28" t="s">
        <v>48</v>
      </c>
      <c r="N28">
        <v>0.57950060000000003</v>
      </c>
      <c r="P28" t="s">
        <v>48</v>
      </c>
      <c r="Q28">
        <v>0.56945409999999996</v>
      </c>
      <c r="Z28" s="34"/>
    </row>
    <row r="29" spans="4:29" x14ac:dyDescent="0.35">
      <c r="D29">
        <v>23</v>
      </c>
      <c r="E29" t="s">
        <v>49</v>
      </c>
      <c r="F29">
        <v>0.78077430000000003</v>
      </c>
      <c r="H29">
        <v>23</v>
      </c>
      <c r="I29" t="s">
        <v>49</v>
      </c>
      <c r="J29">
        <v>0.76827069999999997</v>
      </c>
      <c r="K29" s="34">
        <f>J29/F29</f>
        <v>0.98398564092081409</v>
      </c>
      <c r="L29">
        <v>23</v>
      </c>
      <c r="M29" t="s">
        <v>49</v>
      </c>
      <c r="N29">
        <v>0.7698313</v>
      </c>
      <c r="P29" t="s">
        <v>49</v>
      </c>
      <c r="Q29">
        <v>0.76290780000000002</v>
      </c>
      <c r="Z29" s="34"/>
    </row>
    <row r="30" spans="4:29" x14ac:dyDescent="0.35">
      <c r="D30">
        <v>24</v>
      </c>
      <c r="E30" t="s">
        <v>50</v>
      </c>
      <c r="F30">
        <v>0.76121629999999996</v>
      </c>
      <c r="H30">
        <v>24</v>
      </c>
      <c r="I30" t="s">
        <v>50</v>
      </c>
      <c r="J30">
        <v>0.75868970000000002</v>
      </c>
      <c r="K30" s="34">
        <f>J30/F30</f>
        <v>0.99668083828472942</v>
      </c>
      <c r="L30">
        <v>24</v>
      </c>
      <c r="M30" t="s">
        <v>50</v>
      </c>
      <c r="N30">
        <v>0.73465619999999998</v>
      </c>
      <c r="P30" t="s">
        <v>50</v>
      </c>
      <c r="Q30">
        <v>0.73427350000000002</v>
      </c>
      <c r="Z30" s="34"/>
    </row>
    <row r="31" spans="4:29" x14ac:dyDescent="0.35">
      <c r="D31">
        <v>25</v>
      </c>
      <c r="E31" t="s">
        <v>51</v>
      </c>
      <c r="F31">
        <v>0.69582500000000003</v>
      </c>
      <c r="H31">
        <v>25</v>
      </c>
      <c r="I31" t="s">
        <v>51</v>
      </c>
      <c r="J31">
        <v>0.69348469999999995</v>
      </c>
      <c r="K31" s="34">
        <f>J31/F31</f>
        <v>0.99663665433118953</v>
      </c>
      <c r="L31">
        <v>25</v>
      </c>
      <c r="M31" t="s">
        <v>51</v>
      </c>
      <c r="N31">
        <v>0.68619600000000003</v>
      </c>
      <c r="P31" t="s">
        <v>51</v>
      </c>
      <c r="Q31">
        <v>0.69246680000000005</v>
      </c>
      <c r="Z31" s="34"/>
    </row>
    <row r="32" spans="4:29" x14ac:dyDescent="0.35">
      <c r="D32">
        <v>26</v>
      </c>
      <c r="E32" t="s">
        <v>52</v>
      </c>
      <c r="F32">
        <v>0.73263710000000004</v>
      </c>
      <c r="H32">
        <v>26</v>
      </c>
      <c r="I32" t="s">
        <v>52</v>
      </c>
      <c r="J32">
        <v>0.73359209999999997</v>
      </c>
      <c r="K32" s="34">
        <f>J32/F32</f>
        <v>1.0013035102917938</v>
      </c>
      <c r="L32">
        <v>26</v>
      </c>
      <c r="M32" t="s">
        <v>52</v>
      </c>
      <c r="N32">
        <v>0.74195990000000001</v>
      </c>
      <c r="P32" t="s">
        <v>52</v>
      </c>
      <c r="Q32">
        <v>0.73597429999999997</v>
      </c>
      <c r="Z32" s="34"/>
    </row>
    <row r="33" spans="4:26" x14ac:dyDescent="0.35">
      <c r="D33">
        <v>27</v>
      </c>
      <c r="E33" t="s">
        <v>53</v>
      </c>
      <c r="F33">
        <v>0.80664950000000002</v>
      </c>
      <c r="H33">
        <v>27</v>
      </c>
      <c r="I33" t="s">
        <v>53</v>
      </c>
      <c r="J33">
        <v>0.79271389999999997</v>
      </c>
      <c r="K33" s="34">
        <f>J33/F33</f>
        <v>0.98272409516152925</v>
      </c>
      <c r="L33">
        <v>27</v>
      </c>
      <c r="M33" t="s">
        <v>53</v>
      </c>
      <c r="N33">
        <v>0.80865399999999998</v>
      </c>
      <c r="P33" t="s">
        <v>53</v>
      </c>
      <c r="Q33">
        <v>0.8013692</v>
      </c>
      <c r="Z33" s="34"/>
    </row>
    <row r="34" spans="4:26" x14ac:dyDescent="0.35">
      <c r="D34">
        <v>28</v>
      </c>
      <c r="E34" t="s">
        <v>54</v>
      </c>
      <c r="F34">
        <v>0.80717519999999998</v>
      </c>
      <c r="H34">
        <v>28</v>
      </c>
      <c r="I34" t="s">
        <v>54</v>
      </c>
      <c r="J34">
        <v>0.79304989999999997</v>
      </c>
      <c r="K34" s="34">
        <f>J34/F34</f>
        <v>0.98250032954431699</v>
      </c>
      <c r="L34">
        <v>28</v>
      </c>
      <c r="M34" t="s">
        <v>54</v>
      </c>
      <c r="N34">
        <v>0.7710245</v>
      </c>
      <c r="P34" t="s">
        <v>54</v>
      </c>
      <c r="Q34">
        <v>0.7684185</v>
      </c>
      <c r="Z34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 results overall</vt:lpstr>
      <vt:lpstr>dm test</vt:lpstr>
      <vt:lpstr>original results pro</vt:lpstr>
      <vt:lpstr>original results non</vt:lpstr>
      <vt:lpstr>pro and non</vt:lpstr>
      <vt:lpstr>double check</vt:lpstr>
      <vt:lpstr>Sheet5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game</cp:lastModifiedBy>
  <dcterms:created xsi:type="dcterms:W3CDTF">2018-09-03T16:07:43Z</dcterms:created>
  <dcterms:modified xsi:type="dcterms:W3CDTF">2018-09-08T15:21:09Z</dcterms:modified>
</cp:coreProperties>
</file>